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a\Desktop\shay\לימודים\פרויקטים\"/>
    </mc:Choice>
  </mc:AlternateContent>
  <xr:revisionPtr revIDLastSave="0" documentId="13_ncr:1_{9DA5AF68-7E48-470C-8716-CEA31AF71C06}" xr6:coauthVersionLast="47" xr6:coauthVersionMax="47" xr10:uidLastSave="{00000000-0000-0000-0000-000000000000}"/>
  <bookViews>
    <workbookView xWindow="-110" yWindow="-110" windowWidth="19420" windowHeight="10300" firstSheet="1" activeTab="6" xr2:uid="{892414C0-D02B-4176-98F7-24A722178564}"/>
  </bookViews>
  <sheets>
    <sheet name="Udemy_saummary_excrcise" sheetId="2" r:id="rId1"/>
    <sheet name="Level_id" sheetId="1" r:id="rId2"/>
    <sheet name="Subject_id" sheetId="3" r:id="rId3"/>
    <sheet name="price saumarry" sheetId="4" r:id="rId4"/>
    <sheet name="users" sheetId="8" r:id="rId5"/>
    <sheet name="general info" sheetId="7" r:id="rId6"/>
    <sheet name="dashboard" sheetId="6" r:id="rId7"/>
  </sheets>
  <definedNames>
    <definedName name="_xlnm._FilterDatabase" localSheetId="0" hidden="1">Udemy_saummary_excrcise!$A$1:$Z$3673</definedName>
    <definedName name="Slicer_level_id">#N/A</definedName>
    <definedName name="Slicer_subject_id">#N/A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" i="6" l="1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B15" i="6"/>
  <c r="B13" i="6"/>
  <c r="B12" i="6"/>
  <c r="E10" i="7"/>
  <c r="E9" i="7"/>
  <c r="B8" i="6"/>
  <c r="B7" i="6"/>
  <c r="B6" i="6"/>
  <c r="B5" i="6"/>
  <c r="AA2537" i="2"/>
  <c r="AA2538" i="2"/>
  <c r="AA1335" i="2"/>
  <c r="AA653" i="2"/>
  <c r="AA725" i="2"/>
  <c r="AA1336" i="2"/>
  <c r="AA2" i="2"/>
  <c r="AA2102" i="2"/>
  <c r="AA1337" i="2"/>
  <c r="AA2539" i="2"/>
  <c r="AA1300" i="2"/>
  <c r="AA1886" i="2"/>
  <c r="AA2540" i="2"/>
  <c r="AA1338" i="2"/>
  <c r="AA2384" i="2"/>
  <c r="AA2541" i="2"/>
  <c r="AA3364" i="2"/>
  <c r="AA2385" i="2"/>
  <c r="AA2218" i="2"/>
  <c r="AA1339" i="2"/>
  <c r="AA858" i="2"/>
  <c r="AA2542" i="2"/>
  <c r="AA2543" i="2"/>
  <c r="AA3365" i="2"/>
  <c r="AA2103" i="2"/>
  <c r="AA1340" i="2"/>
  <c r="AA2544" i="2"/>
  <c r="AA2545" i="2"/>
  <c r="AA2386" i="2"/>
  <c r="AA1341" i="2"/>
  <c r="AA2219" i="2"/>
  <c r="AA2546" i="2"/>
  <c r="AA3366" i="2"/>
  <c r="AA3367" i="2"/>
  <c r="AA3" i="2"/>
  <c r="AA2547" i="2"/>
  <c r="AA2104" i="2"/>
  <c r="AA2548" i="2"/>
  <c r="AA2549" i="2"/>
  <c r="AA1342" i="2"/>
  <c r="AA1060" i="2"/>
  <c r="AA2550" i="2"/>
  <c r="AA2220" i="2"/>
  <c r="AA2551" i="2"/>
  <c r="AA1343" i="2"/>
  <c r="AA2552" i="2"/>
  <c r="AA2553" i="2"/>
  <c r="AA1344" i="2"/>
  <c r="AA1089" i="2"/>
  <c r="AA1195" i="2"/>
  <c r="AA1345" i="2"/>
  <c r="AA1090" i="2"/>
  <c r="AA4" i="2"/>
  <c r="AA1346" i="2"/>
  <c r="AA1347" i="2"/>
  <c r="AA2554" i="2"/>
  <c r="AA2555" i="2"/>
  <c r="AA1348" i="2"/>
  <c r="AA1349" i="2"/>
  <c r="AA1350" i="2"/>
  <c r="AA2556" i="2"/>
  <c r="AA2387" i="2"/>
  <c r="AA2557" i="2"/>
  <c r="AA1091" i="2"/>
  <c r="AA2558" i="2"/>
  <c r="AA1351" i="2"/>
  <c r="AA1803" i="2"/>
  <c r="AA859" i="2"/>
  <c r="AA1352" i="2"/>
  <c r="AA1225" i="2"/>
  <c r="AA3368" i="2"/>
  <c r="AA860" i="2"/>
  <c r="AA3369" i="2"/>
  <c r="AA1029" i="2"/>
  <c r="AA1226" i="2"/>
  <c r="AA3370" i="2"/>
  <c r="AA1227" i="2"/>
  <c r="AA1887" i="2"/>
  <c r="AA654" i="2"/>
  <c r="AA1030" i="2"/>
  <c r="AA2388" i="2"/>
  <c r="AA575" i="2"/>
  <c r="AA1228" i="2"/>
  <c r="AA1229" i="2"/>
  <c r="AA1230" i="2"/>
  <c r="AA1231" i="2"/>
  <c r="AA1232" i="2"/>
  <c r="AA1233" i="2"/>
  <c r="AA1234" i="2"/>
  <c r="AA1353" i="2"/>
  <c r="AA440" i="2"/>
  <c r="AA655" i="2"/>
  <c r="AA2559" i="2"/>
  <c r="AA1235" i="2"/>
  <c r="AA441" i="2"/>
  <c r="AA1236" i="2"/>
  <c r="AA1237" i="2"/>
  <c r="AA487" i="2"/>
  <c r="AA2560" i="2"/>
  <c r="AA2561" i="2"/>
  <c r="AA2221" i="2"/>
  <c r="AA2222" i="2"/>
  <c r="AA1354" i="2"/>
  <c r="AA3371" i="2"/>
  <c r="AA297" i="2"/>
  <c r="AA3372" i="2"/>
  <c r="AA1804" i="2"/>
  <c r="AA3373" i="2"/>
  <c r="AA1010" i="2"/>
  <c r="AA2562" i="2"/>
  <c r="AA5" i="2"/>
  <c r="AA1092" i="2"/>
  <c r="AA1031" i="2"/>
  <c r="AA3374" i="2"/>
  <c r="AA861" i="2"/>
  <c r="AA2563" i="2"/>
  <c r="AA862" i="2"/>
  <c r="AA1093" i="2"/>
  <c r="AA2564" i="2"/>
  <c r="AA1805" i="2"/>
  <c r="AA1806" i="2"/>
  <c r="AA1807" i="2"/>
  <c r="AA2389" i="2"/>
  <c r="AA2565" i="2"/>
  <c r="AA2566" i="2"/>
  <c r="AA2223" i="2"/>
  <c r="AA2390" i="2"/>
  <c r="AA6" i="2"/>
  <c r="AA2567" i="2"/>
  <c r="AA2568" i="2"/>
  <c r="AA2569" i="2"/>
  <c r="AA2570" i="2"/>
  <c r="AA1355" i="2"/>
  <c r="AA1356" i="2"/>
  <c r="AA863" i="2"/>
  <c r="AA3375" i="2"/>
  <c r="AA3376" i="2"/>
  <c r="AA2571" i="2"/>
  <c r="AA2572" i="2"/>
  <c r="AA3377" i="2"/>
  <c r="AA2573" i="2"/>
  <c r="AA1301" i="2"/>
  <c r="AA864" i="2"/>
  <c r="AA7" i="2"/>
  <c r="AA2105" i="2"/>
  <c r="AA2574" i="2"/>
  <c r="AA2224" i="2"/>
  <c r="AA8" i="2"/>
  <c r="AA2225" i="2"/>
  <c r="AA726" i="2"/>
  <c r="AA1357" i="2"/>
  <c r="AA1358" i="2"/>
  <c r="AA1359" i="2"/>
  <c r="AA1360" i="2"/>
  <c r="AA1361" i="2"/>
  <c r="AA3378" i="2"/>
  <c r="AA1362" i="2"/>
  <c r="AA2575" i="2"/>
  <c r="AA727" i="2"/>
  <c r="AA2576" i="2"/>
  <c r="AA1363" i="2"/>
  <c r="AA1888" i="2"/>
  <c r="AA2106" i="2"/>
  <c r="AA2577" i="2"/>
  <c r="AA298" i="2"/>
  <c r="AA1094" i="2"/>
  <c r="AA728" i="2"/>
  <c r="AA1364" i="2"/>
  <c r="AA2578" i="2"/>
  <c r="AA1365" i="2"/>
  <c r="AA1366" i="2"/>
  <c r="AA3379" i="2"/>
  <c r="AA656" i="2"/>
  <c r="AA1367" i="2"/>
  <c r="AA2579" i="2"/>
  <c r="AA2580" i="2"/>
  <c r="AA2581" i="2"/>
  <c r="AA2582" i="2"/>
  <c r="AA2583" i="2"/>
  <c r="AA2584" i="2"/>
  <c r="AA2391" i="2"/>
  <c r="AA865" i="2"/>
  <c r="AA1368" i="2"/>
  <c r="AA1369" i="2"/>
  <c r="AA2585" i="2"/>
  <c r="AA729" i="2"/>
  <c r="AA2586" i="2"/>
  <c r="AA2392" i="2"/>
  <c r="AA9" i="2"/>
  <c r="AA2393" i="2"/>
  <c r="AA1889" i="2"/>
  <c r="AA576" i="2"/>
  <c r="AA730" i="2"/>
  <c r="AA2587" i="2"/>
  <c r="AA10" i="2"/>
  <c r="AA1370" i="2"/>
  <c r="AA2588" i="2"/>
  <c r="AA2589" i="2"/>
  <c r="AA2590" i="2"/>
  <c r="AA2107" i="2"/>
  <c r="AA1371" i="2"/>
  <c r="AA2591" i="2"/>
  <c r="AA2592" i="2"/>
  <c r="AA2394" i="2"/>
  <c r="AA1890" i="2"/>
  <c r="AA2226" i="2"/>
  <c r="AA3380" i="2"/>
  <c r="AA1372" i="2"/>
  <c r="AA2593" i="2"/>
  <c r="AA3381" i="2"/>
  <c r="AA2594" i="2"/>
  <c r="AA2595" i="2"/>
  <c r="AA2108" i="2"/>
  <c r="AA3382" i="2"/>
  <c r="AA11" i="2"/>
  <c r="AA2596" i="2"/>
  <c r="AA2597" i="2"/>
  <c r="AA714" i="2"/>
  <c r="AA2598" i="2"/>
  <c r="AA2599" i="2"/>
  <c r="AA1808" i="2"/>
  <c r="AA3383" i="2"/>
  <c r="AA2600" i="2"/>
  <c r="AA2601" i="2"/>
  <c r="AA2602" i="2"/>
  <c r="AA12" i="2"/>
  <c r="AA1032" i="2"/>
  <c r="AA2603" i="2"/>
  <c r="AA1373" i="2"/>
  <c r="AA1095" i="2"/>
  <c r="AA2604" i="2"/>
  <c r="AA657" i="2"/>
  <c r="AA1374" i="2"/>
  <c r="AA2605" i="2"/>
  <c r="AA2606" i="2"/>
  <c r="AA2227" i="2"/>
  <c r="AA2228" i="2"/>
  <c r="AA866" i="2"/>
  <c r="AA623" i="2"/>
  <c r="AA2395" i="2"/>
  <c r="AA1096" i="2"/>
  <c r="AA2109" i="2"/>
  <c r="AA2607" i="2"/>
  <c r="AA1375" i="2"/>
  <c r="AA3384" i="2"/>
  <c r="AA2608" i="2"/>
  <c r="AA731" i="2"/>
  <c r="AA2396" i="2"/>
  <c r="AA1097" i="2"/>
  <c r="AA2609" i="2"/>
  <c r="AA2397" i="2"/>
  <c r="AA2610" i="2"/>
  <c r="AA3385" i="2"/>
  <c r="AA1376" i="2"/>
  <c r="AA1377" i="2"/>
  <c r="AA2611" i="2"/>
  <c r="AA2229" i="2"/>
  <c r="AA3386" i="2"/>
  <c r="AA3387" i="2"/>
  <c r="AA2230" i="2"/>
  <c r="AA3388" i="2"/>
  <c r="AA732" i="2"/>
  <c r="AA1378" i="2"/>
  <c r="AA424" i="2"/>
  <c r="AA2612" i="2"/>
  <c r="AA1379" i="2"/>
  <c r="AA2398" i="2"/>
  <c r="AA2613" i="2"/>
  <c r="AA2614" i="2"/>
  <c r="AA2615" i="2"/>
  <c r="AA3389" i="2"/>
  <c r="AA1809" i="2"/>
  <c r="AA867" i="2"/>
  <c r="AA2616" i="2"/>
  <c r="AA2617" i="2"/>
  <c r="AA2231" i="2"/>
  <c r="AA2618" i="2"/>
  <c r="AA2110" i="2"/>
  <c r="AA2399" i="2"/>
  <c r="AA2619" i="2"/>
  <c r="AA2111" i="2"/>
  <c r="AA2112" i="2"/>
  <c r="AA2113" i="2"/>
  <c r="AA2114" i="2"/>
  <c r="AA2115" i="2"/>
  <c r="AA2116" i="2"/>
  <c r="AA2117" i="2"/>
  <c r="AA299" i="2"/>
  <c r="AA13" i="2"/>
  <c r="AA2620" i="2"/>
  <c r="AA3390" i="2"/>
  <c r="AA1380" i="2"/>
  <c r="AA2232" i="2"/>
  <c r="AA2621" i="2"/>
  <c r="AA2622" i="2"/>
  <c r="AA2623" i="2"/>
  <c r="AA2624" i="2"/>
  <c r="AA2625" i="2"/>
  <c r="AA2626" i="2"/>
  <c r="AA1891" i="2"/>
  <c r="AA1381" i="2"/>
  <c r="AA2627" i="2"/>
  <c r="AA2628" i="2"/>
  <c r="AA1098" i="2"/>
  <c r="AA2629" i="2"/>
  <c r="AA2630" i="2"/>
  <c r="AA2631" i="2"/>
  <c r="AA1382" i="2"/>
  <c r="AA690" i="2"/>
  <c r="AA1383" i="2"/>
  <c r="AA1892" i="2"/>
  <c r="AA2632" i="2"/>
  <c r="AA3391" i="2"/>
  <c r="AA300" i="2"/>
  <c r="AA2118" i="2"/>
  <c r="AA14" i="2"/>
  <c r="AA2633" i="2"/>
  <c r="AA1384" i="2"/>
  <c r="AA2634" i="2"/>
  <c r="AA2635" i="2"/>
  <c r="AA3392" i="2"/>
  <c r="AA2636" i="2"/>
  <c r="AA2637" i="2"/>
  <c r="AA1238" i="2"/>
  <c r="AA1385" i="2"/>
  <c r="AA2638" i="2"/>
  <c r="AA2639" i="2"/>
  <c r="AA2640" i="2"/>
  <c r="AA868" i="2"/>
  <c r="AA2641" i="2"/>
  <c r="AA1386" i="2"/>
  <c r="AA3393" i="2"/>
  <c r="AA2233" i="2"/>
  <c r="AA1099" i="2"/>
  <c r="AA2642" i="2"/>
  <c r="AA485" i="2"/>
  <c r="AA2643" i="2"/>
  <c r="AA2644" i="2"/>
  <c r="AA1387" i="2"/>
  <c r="AA2645" i="2"/>
  <c r="AA301" i="2"/>
  <c r="AA2646" i="2"/>
  <c r="AA2647" i="2"/>
  <c r="AA1388" i="2"/>
  <c r="AA1389" i="2"/>
  <c r="AA15" i="2"/>
  <c r="AA577" i="2"/>
  <c r="AA3394" i="2"/>
  <c r="AA2648" i="2"/>
  <c r="AA691" i="2"/>
  <c r="AA1390" i="2"/>
  <c r="AA1391" i="2"/>
  <c r="AA1392" i="2"/>
  <c r="AA1393" i="2"/>
  <c r="AA2649" i="2"/>
  <c r="AA2650" i="2"/>
  <c r="AA2651" i="2"/>
  <c r="AA2119" i="2"/>
  <c r="AA1394" i="2"/>
  <c r="AA2652" i="2"/>
  <c r="AA1395" i="2"/>
  <c r="AA16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2653" i="2"/>
  <c r="AA2654" i="2"/>
  <c r="AA2655" i="2"/>
  <c r="AA2656" i="2"/>
  <c r="AA1410" i="2"/>
  <c r="AA1411" i="2"/>
  <c r="AA1412" i="2"/>
  <c r="AA2657" i="2"/>
  <c r="AA1413" i="2"/>
  <c r="AA2658" i="2"/>
  <c r="AA2659" i="2"/>
  <c r="AA2660" i="2"/>
  <c r="AA2661" i="2"/>
  <c r="AA302" i="2"/>
  <c r="AA2234" i="2"/>
  <c r="AA1414" i="2"/>
  <c r="AA303" i="2"/>
  <c r="AA1415" i="2"/>
  <c r="AA1893" i="2"/>
  <c r="AA2662" i="2"/>
  <c r="AA3395" i="2"/>
  <c r="AA3396" i="2"/>
  <c r="AA3397" i="2"/>
  <c r="AA3398" i="2"/>
  <c r="AA3399" i="2"/>
  <c r="AA2120" i="2"/>
  <c r="AA3400" i="2"/>
  <c r="AA3401" i="2"/>
  <c r="AA1416" i="2"/>
  <c r="AA1417" i="2"/>
  <c r="AA2663" i="2"/>
  <c r="AA488" i="2"/>
  <c r="AA1894" i="2"/>
  <c r="AA17" i="2"/>
  <c r="AA1418" i="2"/>
  <c r="AA2400" i="2"/>
  <c r="AA3402" i="2"/>
  <c r="AA2664" i="2"/>
  <c r="AA3403" i="2"/>
  <c r="AA1895" i="2"/>
  <c r="AA3404" i="2"/>
  <c r="AA1239" i="2"/>
  <c r="AA3405" i="2"/>
  <c r="AA3406" i="2"/>
  <c r="AA1810" i="2"/>
  <c r="AA624" i="2"/>
  <c r="AA2235" i="2"/>
  <c r="AA3407" i="2"/>
  <c r="AA2665" i="2"/>
  <c r="AA18" i="2"/>
  <c r="AA2666" i="2"/>
  <c r="AA2667" i="2"/>
  <c r="AA1419" i="2"/>
  <c r="AA2401" i="2"/>
  <c r="AA2668" i="2"/>
  <c r="AA2669" i="2"/>
  <c r="AA2670" i="2"/>
  <c r="AA2671" i="2"/>
  <c r="AA1420" i="2"/>
  <c r="AA2672" i="2"/>
  <c r="AA3408" i="2"/>
  <c r="AA19" i="2"/>
  <c r="AA2673" i="2"/>
  <c r="AA2402" i="2"/>
  <c r="AA2403" i="2"/>
  <c r="AA1011" i="2"/>
  <c r="AA1421" i="2"/>
  <c r="AA1422" i="2"/>
  <c r="AA1033" i="2"/>
  <c r="AA2236" i="2"/>
  <c r="AA1423" i="2"/>
  <c r="AA1424" i="2"/>
  <c r="AA1425" i="2"/>
  <c r="AA2674" i="2"/>
  <c r="AA1426" i="2"/>
  <c r="AA1100" i="2"/>
  <c r="AA3409" i="2"/>
  <c r="AA3410" i="2"/>
  <c r="AA1302" i="2"/>
  <c r="AA1303" i="2"/>
  <c r="AA1427" i="2"/>
  <c r="AA1428" i="2"/>
  <c r="AA2237" i="2"/>
  <c r="AA1429" i="2"/>
  <c r="AA3411" i="2"/>
  <c r="AA2675" i="2"/>
  <c r="AA2676" i="2"/>
  <c r="AA2238" i="2"/>
  <c r="AA1430" i="2"/>
  <c r="AA869" i="2"/>
  <c r="AA2677" i="2"/>
  <c r="AA2678" i="2"/>
  <c r="AA2679" i="2"/>
  <c r="AA2680" i="2"/>
  <c r="AA2681" i="2"/>
  <c r="AA1431" i="2"/>
  <c r="AA2682" i="2"/>
  <c r="AA1432" i="2"/>
  <c r="AA2683" i="2"/>
  <c r="AA1433" i="2"/>
  <c r="AA1434" i="2"/>
  <c r="AA3412" i="2"/>
  <c r="AA2684" i="2"/>
  <c r="AA1435" i="2"/>
  <c r="AA1436" i="2"/>
  <c r="AA1437" i="2"/>
  <c r="AA1438" i="2"/>
  <c r="AA2685" i="2"/>
  <c r="AA1439" i="2"/>
  <c r="AA1440" i="2"/>
  <c r="AA1441" i="2"/>
  <c r="AA1442" i="2"/>
  <c r="AA2686" i="2"/>
  <c r="AA2687" i="2"/>
  <c r="AA2688" i="2"/>
  <c r="AA1443" i="2"/>
  <c r="AA1896" i="2"/>
  <c r="AA2239" i="2"/>
  <c r="AA2689" i="2"/>
  <c r="AA3413" i="2"/>
  <c r="AA3414" i="2"/>
  <c r="AA2121" i="2"/>
  <c r="AA870" i="2"/>
  <c r="AA1897" i="2"/>
  <c r="AA1444" i="2"/>
  <c r="AA2404" i="2"/>
  <c r="AA489" i="2"/>
  <c r="AA2690" i="2"/>
  <c r="AA20" i="2"/>
  <c r="AA2691" i="2"/>
  <c r="AA2692" i="2"/>
  <c r="AA2122" i="2"/>
  <c r="AA612" i="2"/>
  <c r="AA1012" i="2"/>
  <c r="AA21" i="2"/>
  <c r="AA1898" i="2"/>
  <c r="AA1899" i="2"/>
  <c r="AA2405" i="2"/>
  <c r="AA2693" i="2"/>
  <c r="AA2694" i="2"/>
  <c r="AA2695" i="2"/>
  <c r="AA2696" i="2"/>
  <c r="AA625" i="2"/>
  <c r="AA1900" i="2"/>
  <c r="AA3415" i="2"/>
  <c r="AA733" i="2"/>
  <c r="AA2406" i="2"/>
  <c r="AA2123" i="2"/>
  <c r="AA1445" i="2"/>
  <c r="AA2697" i="2"/>
  <c r="AA3416" i="2"/>
  <c r="AA442" i="2"/>
  <c r="AA3417" i="2"/>
  <c r="AA1811" i="2"/>
  <c r="AA490" i="2"/>
  <c r="AA2240" i="2"/>
  <c r="AA1101" i="2"/>
  <c r="AA3418" i="2"/>
  <c r="AA1901" i="2"/>
  <c r="AA2698" i="2"/>
  <c r="AA2699" i="2"/>
  <c r="AA3419" i="2"/>
  <c r="AA2700" i="2"/>
  <c r="AA2701" i="2"/>
  <c r="AA2702" i="2"/>
  <c r="AA1446" i="2"/>
  <c r="AA2241" i="2"/>
  <c r="AA2703" i="2"/>
  <c r="AA434" i="2"/>
  <c r="AA1013" i="2"/>
  <c r="AA1447" i="2"/>
  <c r="AA2242" i="2"/>
  <c r="AA443" i="2"/>
  <c r="AA2704" i="2"/>
  <c r="AA22" i="2"/>
  <c r="AA23" i="2"/>
  <c r="AA1304" i="2"/>
  <c r="AA2705" i="2"/>
  <c r="AA734" i="2"/>
  <c r="AA2124" i="2"/>
  <c r="AA304" i="2"/>
  <c r="AA1448" i="2"/>
  <c r="AA1449" i="2"/>
  <c r="AA2706" i="2"/>
  <c r="AA3420" i="2"/>
  <c r="AA3421" i="2"/>
  <c r="AA2707" i="2"/>
  <c r="AA1240" i="2"/>
  <c r="AA2125" i="2"/>
  <c r="AA2126" i="2"/>
  <c r="AA3422" i="2"/>
  <c r="AA871" i="2"/>
  <c r="AA2708" i="2"/>
  <c r="AA715" i="2"/>
  <c r="AA491" i="2"/>
  <c r="AA2709" i="2"/>
  <c r="AA2710" i="2"/>
  <c r="AA1241" i="2"/>
  <c r="AA3423" i="2"/>
  <c r="AA3424" i="2"/>
  <c r="AA2243" i="2"/>
  <c r="AA2711" i="2"/>
  <c r="AA2712" i="2"/>
  <c r="AA2407" i="2"/>
  <c r="AA2408" i="2"/>
  <c r="AA735" i="2"/>
  <c r="AA2127" i="2"/>
  <c r="AA2128" i="2"/>
  <c r="AA1450" i="2"/>
  <c r="AA2713" i="2"/>
  <c r="AA2714" i="2"/>
  <c r="AA2715" i="2"/>
  <c r="AA2716" i="2"/>
  <c r="AA613" i="2"/>
  <c r="AA2129" i="2"/>
  <c r="AA3425" i="2"/>
  <c r="AA2717" i="2"/>
  <c r="AA481" i="2"/>
  <c r="AA1242" i="2"/>
  <c r="AA3426" i="2"/>
  <c r="AA872" i="2"/>
  <c r="AA2718" i="2"/>
  <c r="AA2244" i="2"/>
  <c r="AA1102" i="2"/>
  <c r="AA1305" i="2"/>
  <c r="AA1451" i="2"/>
  <c r="AA2719" i="2"/>
  <c r="AA2720" i="2"/>
  <c r="AA24" i="2"/>
  <c r="AA1452" i="2"/>
  <c r="AA3427" i="2"/>
  <c r="AA2130" i="2"/>
  <c r="AA457" i="2"/>
  <c r="AA2721" i="2"/>
  <c r="AA873" i="2"/>
  <c r="AA2722" i="2"/>
  <c r="AA3428" i="2"/>
  <c r="AA3429" i="2"/>
  <c r="AA2723" i="2"/>
  <c r="AA3430" i="2"/>
  <c r="AA706" i="2"/>
  <c r="AA1453" i="2"/>
  <c r="AA3431" i="2"/>
  <c r="AA1812" i="2"/>
  <c r="AA1454" i="2"/>
  <c r="AA1455" i="2"/>
  <c r="AA1456" i="2"/>
  <c r="AA2724" i="2"/>
  <c r="AA2131" i="2"/>
  <c r="AA1902" i="2"/>
  <c r="AA1457" i="2"/>
  <c r="AA2725" i="2"/>
  <c r="AA25" i="2"/>
  <c r="AA2245" i="2"/>
  <c r="AA2726" i="2"/>
  <c r="AA1903" i="2"/>
  <c r="AA2727" i="2"/>
  <c r="AA2132" i="2"/>
  <c r="AA2728" i="2"/>
  <c r="AA2729" i="2"/>
  <c r="AA1243" i="2"/>
  <c r="AA2730" i="2"/>
  <c r="AA2731" i="2"/>
  <c r="AA2732" i="2"/>
  <c r="AA2733" i="2"/>
  <c r="AA2734" i="2"/>
  <c r="AA2735" i="2"/>
  <c r="AA2736" i="2"/>
  <c r="AA2133" i="2"/>
  <c r="AA2737" i="2"/>
  <c r="AA2409" i="2"/>
  <c r="AA1014" i="2"/>
  <c r="AA2738" i="2"/>
  <c r="AA305" i="2"/>
  <c r="AA435" i="2"/>
  <c r="AA492" i="2"/>
  <c r="AA1904" i="2"/>
  <c r="AA3432" i="2"/>
  <c r="AA2246" i="2"/>
  <c r="AA1458" i="2"/>
  <c r="AA1813" i="2"/>
  <c r="AA3433" i="2"/>
  <c r="AA2134" i="2"/>
  <c r="AA2410" i="2"/>
  <c r="AA1459" i="2"/>
  <c r="AA26" i="2"/>
  <c r="AA3434" i="2"/>
  <c r="AA2739" i="2"/>
  <c r="AA2740" i="2"/>
  <c r="AA3435" i="2"/>
  <c r="AA1061" i="2"/>
  <c r="AA3436" i="2"/>
  <c r="AA2741" i="2"/>
  <c r="AA1460" i="2"/>
  <c r="AA2742" i="2"/>
  <c r="AA874" i="2"/>
  <c r="AA1244" i="2"/>
  <c r="AA2411" i="2"/>
  <c r="AA1814" i="2"/>
  <c r="AA1245" i="2"/>
  <c r="AA27" i="2"/>
  <c r="AA2247" i="2"/>
  <c r="AA2743" i="2"/>
  <c r="AA306" i="2"/>
  <c r="AA1306" i="2"/>
  <c r="AA1461" i="2"/>
  <c r="AA2744" i="2"/>
  <c r="AA2745" i="2"/>
  <c r="AA1815" i="2"/>
  <c r="AA1462" i="2"/>
  <c r="AA1463" i="2"/>
  <c r="AA1464" i="2"/>
  <c r="AA875" i="2"/>
  <c r="AA876" i="2"/>
  <c r="AA1816" i="2"/>
  <c r="AA736" i="2"/>
  <c r="AA1465" i="2"/>
  <c r="AA1034" i="2"/>
  <c r="AA1466" i="2"/>
  <c r="AA2412" i="2"/>
  <c r="AA2746" i="2"/>
  <c r="AA493" i="2"/>
  <c r="AA2747" i="2"/>
  <c r="AA2748" i="2"/>
  <c r="AA307" i="2"/>
  <c r="AA1905" i="2"/>
  <c r="AA658" i="2"/>
  <c r="AA2749" i="2"/>
  <c r="AA2750" i="2"/>
  <c r="AA1467" i="2"/>
  <c r="AA2751" i="2"/>
  <c r="AA28" i="2"/>
  <c r="AA2752" i="2"/>
  <c r="AA29" i="2"/>
  <c r="AA2413" i="2"/>
  <c r="AA1906" i="2"/>
  <c r="AA1907" i="2"/>
  <c r="AA2753" i="2"/>
  <c r="AA1246" i="2"/>
  <c r="AA2754" i="2"/>
  <c r="AA2414" i="2"/>
  <c r="AA3437" i="2"/>
  <c r="AA30" i="2"/>
  <c r="AA716" i="2"/>
  <c r="AA2415" i="2"/>
  <c r="AA1468" i="2"/>
  <c r="AA1247" i="2"/>
  <c r="AA2755" i="2"/>
  <c r="AA2756" i="2"/>
  <c r="AA1248" i="2"/>
  <c r="AA3438" i="2"/>
  <c r="AA2416" i="2"/>
  <c r="AA1908" i="2"/>
  <c r="AA659" i="2"/>
  <c r="AA1307" i="2"/>
  <c r="AA2417" i="2"/>
  <c r="AA2418" i="2"/>
  <c r="AA2419" i="2"/>
  <c r="AA1909" i="2"/>
  <c r="AA1249" i="2"/>
  <c r="AA1469" i="2"/>
  <c r="AA1470" i="2"/>
  <c r="AA3439" i="2"/>
  <c r="AA877" i="2"/>
  <c r="AA1471" i="2"/>
  <c r="AA2757" i="2"/>
  <c r="AA475" i="2"/>
  <c r="AA878" i="2"/>
  <c r="AA1035" i="2"/>
  <c r="AA1036" i="2"/>
  <c r="AA1308" i="2"/>
  <c r="AA31" i="2"/>
  <c r="AA1472" i="2"/>
  <c r="AA1817" i="2"/>
  <c r="AA2420" i="2"/>
  <c r="AA32" i="2"/>
  <c r="AA1473" i="2"/>
  <c r="AA1250" i="2"/>
  <c r="AA308" i="2"/>
  <c r="AA3440" i="2"/>
  <c r="AA879" i="2"/>
  <c r="AA1251" i="2"/>
  <c r="AA2758" i="2"/>
  <c r="AA1818" i="2"/>
  <c r="AA1910" i="2"/>
  <c r="AA1474" i="2"/>
  <c r="AA2248" i="2"/>
  <c r="AA33" i="2"/>
  <c r="AA880" i="2"/>
  <c r="AA2759" i="2"/>
  <c r="AA1911" i="2"/>
  <c r="AA626" i="2"/>
  <c r="AA3441" i="2"/>
  <c r="AA2760" i="2"/>
  <c r="AA2761" i="2"/>
  <c r="AA458" i="2"/>
  <c r="AA444" i="2"/>
  <c r="AA445" i="2"/>
  <c r="AA3442" i="2"/>
  <c r="AA3443" i="2"/>
  <c r="AA1196" i="2"/>
  <c r="AA2762" i="2"/>
  <c r="AA34" i="2"/>
  <c r="AA2763" i="2"/>
  <c r="AA578" i="2"/>
  <c r="AA1819" i="2"/>
  <c r="AA2764" i="2"/>
  <c r="AA2765" i="2"/>
  <c r="AA1037" i="2"/>
  <c r="AA3444" i="2"/>
  <c r="AA2249" i="2"/>
  <c r="AA660" i="2"/>
  <c r="AA1038" i="2"/>
  <c r="AA2250" i="2"/>
  <c r="AA2251" i="2"/>
  <c r="AA2766" i="2"/>
  <c r="AA2767" i="2"/>
  <c r="AA579" i="2"/>
  <c r="AA494" i="2"/>
  <c r="AA3445" i="2"/>
  <c r="AA1475" i="2"/>
  <c r="AA3446" i="2"/>
  <c r="AA1103" i="2"/>
  <c r="AA2768" i="2"/>
  <c r="AA2769" i="2"/>
  <c r="AA2770" i="2"/>
  <c r="AA1476" i="2"/>
  <c r="AA2771" i="2"/>
  <c r="AA2252" i="2"/>
  <c r="AA661" i="2"/>
  <c r="AA2772" i="2"/>
  <c r="AA309" i="2"/>
  <c r="AA1477" i="2"/>
  <c r="AA1478" i="2"/>
  <c r="AA2773" i="2"/>
  <c r="AA2774" i="2"/>
  <c r="AA1479" i="2"/>
  <c r="AA3447" i="2"/>
  <c r="AA2775" i="2"/>
  <c r="AA3448" i="2"/>
  <c r="AA425" i="2"/>
  <c r="AA2135" i="2"/>
  <c r="AA2253" i="2"/>
  <c r="AA1252" i="2"/>
  <c r="AA1480" i="2"/>
  <c r="AA1912" i="2"/>
  <c r="AA1913" i="2"/>
  <c r="AA2776" i="2"/>
  <c r="AA1481" i="2"/>
  <c r="AA2777" i="2"/>
  <c r="AA1914" i="2"/>
  <c r="AA3449" i="2"/>
  <c r="AA737" i="2"/>
  <c r="AA1482" i="2"/>
  <c r="AA881" i="2"/>
  <c r="AA2778" i="2"/>
  <c r="AA35" i="2"/>
  <c r="AA1820" i="2"/>
  <c r="AA495" i="2"/>
  <c r="AA2779" i="2"/>
  <c r="AA882" i="2"/>
  <c r="AA738" i="2"/>
  <c r="AA3450" i="2"/>
  <c r="AA2254" i="2"/>
  <c r="AA3451" i="2"/>
  <c r="AA739" i="2"/>
  <c r="AA496" i="2"/>
  <c r="AA2421" i="2"/>
  <c r="AA2780" i="2"/>
  <c r="AA740" i="2"/>
  <c r="AA36" i="2"/>
  <c r="AA2781" i="2"/>
  <c r="AA2422" i="2"/>
  <c r="AA2136" i="2"/>
  <c r="AA3452" i="2"/>
  <c r="AA2782" i="2"/>
  <c r="AA1483" i="2"/>
  <c r="AA2783" i="2"/>
  <c r="AA2255" i="2"/>
  <c r="AA2784" i="2"/>
  <c r="AA2423" i="2"/>
  <c r="AA1484" i="2"/>
  <c r="AA2785" i="2"/>
  <c r="AA2786" i="2"/>
  <c r="AA1485" i="2"/>
  <c r="AA2256" i="2"/>
  <c r="AA37" i="2"/>
  <c r="AA1486" i="2"/>
  <c r="AA1487" i="2"/>
  <c r="AA3453" i="2"/>
  <c r="AA1488" i="2"/>
  <c r="AA426" i="2"/>
  <c r="AA1169" i="2"/>
  <c r="AA883" i="2"/>
  <c r="AA1915" i="2"/>
  <c r="AA2787" i="2"/>
  <c r="AA2424" i="2"/>
  <c r="AA2788" i="2"/>
  <c r="AA2425" i="2"/>
  <c r="AA3454" i="2"/>
  <c r="AA2789" i="2"/>
  <c r="AA1039" i="2"/>
  <c r="AA884" i="2"/>
  <c r="AA741" i="2"/>
  <c r="AA2257" i="2"/>
  <c r="AA2258" i="2"/>
  <c r="AA2790" i="2"/>
  <c r="AA2791" i="2"/>
  <c r="AA310" i="2"/>
  <c r="AA1489" i="2"/>
  <c r="AA1062" i="2"/>
  <c r="AA1490" i="2"/>
  <c r="AA2792" i="2"/>
  <c r="AA38" i="2"/>
  <c r="AA2793" i="2"/>
  <c r="AA3455" i="2"/>
  <c r="AA39" i="2"/>
  <c r="AA1821" i="2"/>
  <c r="AA742" i="2"/>
  <c r="AA885" i="2"/>
  <c r="AA886" i="2"/>
  <c r="AA1491" i="2"/>
  <c r="AA40" i="2"/>
  <c r="AA1492" i="2"/>
  <c r="AA887" i="2"/>
  <c r="AA2794" i="2"/>
  <c r="AA743" i="2"/>
  <c r="AA2795" i="2"/>
  <c r="AA1916" i="2"/>
  <c r="AA1309" i="2"/>
  <c r="AA1253" i="2"/>
  <c r="AA41" i="2"/>
  <c r="AA497" i="2"/>
  <c r="AA744" i="2"/>
  <c r="AA745" i="2"/>
  <c r="AA3456" i="2"/>
  <c r="AA2796" i="2"/>
  <c r="AA2259" i="2"/>
  <c r="AA717" i="2"/>
  <c r="AA1822" i="2"/>
  <c r="AA1917" i="2"/>
  <c r="AA2797" i="2"/>
  <c r="AA2798" i="2"/>
  <c r="AA2260" i="2"/>
  <c r="AA2799" i="2"/>
  <c r="AA1493" i="2"/>
  <c r="AA627" i="2"/>
  <c r="AA2800" i="2"/>
  <c r="AA2801" i="2"/>
  <c r="AA3457" i="2"/>
  <c r="AA2802" i="2"/>
  <c r="AA1918" i="2"/>
  <c r="AA2803" i="2"/>
  <c r="AA628" i="2"/>
  <c r="AA2804" i="2"/>
  <c r="AA2261" i="2"/>
  <c r="AA1919" i="2"/>
  <c r="AA42" i="2"/>
  <c r="AA1104" i="2"/>
  <c r="AA1494" i="2"/>
  <c r="AA1197" i="2"/>
  <c r="AA2262" i="2"/>
  <c r="AA888" i="2"/>
  <c r="AA2426" i="2"/>
  <c r="AA2427" i="2"/>
  <c r="AA580" i="2"/>
  <c r="AA3458" i="2"/>
  <c r="AA1920" i="2"/>
  <c r="AA2805" i="2"/>
  <c r="AA889" i="2"/>
  <c r="AA43" i="2"/>
  <c r="AA2137" i="2"/>
  <c r="AA2138" i="2"/>
  <c r="AA1310" i="2"/>
  <c r="AA1823" i="2"/>
  <c r="AA3459" i="2"/>
  <c r="AA581" i="2"/>
  <c r="AA746" i="2"/>
  <c r="AA1105" i="2"/>
  <c r="AA1495" i="2"/>
  <c r="AA311" i="2"/>
  <c r="AA1106" i="2"/>
  <c r="AA2428" i="2"/>
  <c r="AA3460" i="2"/>
  <c r="AA1040" i="2"/>
  <c r="AA890" i="2"/>
  <c r="AA2806" i="2"/>
  <c r="AA891" i="2"/>
  <c r="AA1170" i="2"/>
  <c r="AA1254" i="2"/>
  <c r="AA1041" i="2"/>
  <c r="AA2807" i="2"/>
  <c r="AA1921" i="2"/>
  <c r="AA629" i="2"/>
  <c r="AA630" i="2"/>
  <c r="AA2808" i="2"/>
  <c r="AA2429" i="2"/>
  <c r="AA1255" i="2"/>
  <c r="AA2809" i="2"/>
  <c r="AA2810" i="2"/>
  <c r="AA1496" i="2"/>
  <c r="AA3461" i="2"/>
  <c r="AA2139" i="2"/>
  <c r="AA2140" i="2"/>
  <c r="AA892" i="2"/>
  <c r="AA2811" i="2"/>
  <c r="AA1107" i="2"/>
  <c r="AA2812" i="2"/>
  <c r="AA2430" i="2"/>
  <c r="AA2813" i="2"/>
  <c r="AA2814" i="2"/>
  <c r="AA2815" i="2"/>
  <c r="AA1497" i="2"/>
  <c r="AA2816" i="2"/>
  <c r="AA1922" i="2"/>
  <c r="AA312" i="2"/>
  <c r="AA2817" i="2"/>
  <c r="AA2818" i="2"/>
  <c r="AA1824" i="2"/>
  <c r="AA1498" i="2"/>
  <c r="AA3462" i="2"/>
  <c r="AA2431" i="2"/>
  <c r="AA313" i="2"/>
  <c r="AA476" i="2"/>
  <c r="AA2819" i="2"/>
  <c r="AA44" i="2"/>
  <c r="AA2820" i="2"/>
  <c r="AA2821" i="2"/>
  <c r="AA2263" i="2"/>
  <c r="AA2822" i="2"/>
  <c r="AA2432" i="2"/>
  <c r="AA45" i="2"/>
  <c r="AA2264" i="2"/>
  <c r="AA2823" i="2"/>
  <c r="AA1499" i="2"/>
  <c r="AA2433" i="2"/>
  <c r="AA314" i="2"/>
  <c r="AA459" i="2"/>
  <c r="AA1500" i="2"/>
  <c r="AA2824" i="2"/>
  <c r="AA2141" i="2"/>
  <c r="AA2825" i="2"/>
  <c r="AA2265" i="2"/>
  <c r="AA2142" i="2"/>
  <c r="AA46" i="2"/>
  <c r="AA498" i="2"/>
  <c r="AA1171" i="2"/>
  <c r="AA893" i="2"/>
  <c r="AA1923" i="2"/>
  <c r="AA2826" i="2"/>
  <c r="AA614" i="2"/>
  <c r="AA460" i="2"/>
  <c r="AA2827" i="2"/>
  <c r="AA2434" i="2"/>
  <c r="AA2828" i="2"/>
  <c r="AA2829" i="2"/>
  <c r="AA2435" i="2"/>
  <c r="AA894" i="2"/>
  <c r="AA2830" i="2"/>
  <c r="AA2831" i="2"/>
  <c r="AA747" i="2"/>
  <c r="AA2832" i="2"/>
  <c r="AA2266" i="2"/>
  <c r="AA315" i="2"/>
  <c r="AA446" i="2"/>
  <c r="AA1501" i="2"/>
  <c r="AA895" i="2"/>
  <c r="AA47" i="2"/>
  <c r="AA2833" i="2"/>
  <c r="AA2834" i="2"/>
  <c r="AA1502" i="2"/>
  <c r="AA1503" i="2"/>
  <c r="AA1504" i="2"/>
  <c r="AA1505" i="2"/>
  <c r="AA1506" i="2"/>
  <c r="AA2835" i="2"/>
  <c r="AA1507" i="2"/>
  <c r="AA1508" i="2"/>
  <c r="AA1311" i="2"/>
  <c r="AA2836" i="2"/>
  <c r="AA316" i="2"/>
  <c r="AA896" i="2"/>
  <c r="AA2436" i="2"/>
  <c r="AA2837" i="2"/>
  <c r="AA1825" i="2"/>
  <c r="AA2838" i="2"/>
  <c r="AA2839" i="2"/>
  <c r="AA317" i="2"/>
  <c r="AA2437" i="2"/>
  <c r="AA48" i="2"/>
  <c r="AA3463" i="2"/>
  <c r="AA2840" i="2"/>
  <c r="AA2841" i="2"/>
  <c r="AA2842" i="2"/>
  <c r="AA499" i="2"/>
  <c r="AA1509" i="2"/>
  <c r="AA1924" i="2"/>
  <c r="AA49" i="2"/>
  <c r="AA2843" i="2"/>
  <c r="AA1108" i="2"/>
  <c r="AA1312" i="2"/>
  <c r="AA1925" i="2"/>
  <c r="AA2267" i="2"/>
  <c r="AA3464" i="2"/>
  <c r="AA1510" i="2"/>
  <c r="AA1511" i="2"/>
  <c r="AA1512" i="2"/>
  <c r="AA2438" i="2"/>
  <c r="AA1513" i="2"/>
  <c r="AA1514" i="2"/>
  <c r="AA3465" i="2"/>
  <c r="AA447" i="2"/>
  <c r="AA2844" i="2"/>
  <c r="AA2845" i="2"/>
  <c r="AA2846" i="2"/>
  <c r="AA1515" i="2"/>
  <c r="AA1926" i="2"/>
  <c r="AA692" i="2"/>
  <c r="AA3466" i="2"/>
  <c r="AA897" i="2"/>
  <c r="AA2847" i="2"/>
  <c r="AA50" i="2"/>
  <c r="AA631" i="2"/>
  <c r="AA318" i="2"/>
  <c r="AA1927" i="2"/>
  <c r="AA1928" i="2"/>
  <c r="AA2848" i="2"/>
  <c r="AA1929" i="2"/>
  <c r="AA1930" i="2"/>
  <c r="AA2849" i="2"/>
  <c r="AA2143" i="2"/>
  <c r="AA51" i="2"/>
  <c r="AA693" i="2"/>
  <c r="AA898" i="2"/>
  <c r="AA319" i="2"/>
  <c r="AA1313" i="2"/>
  <c r="AA748" i="2"/>
  <c r="AA1931" i="2"/>
  <c r="AA1109" i="2"/>
  <c r="AA1826" i="2"/>
  <c r="AA2439" i="2"/>
  <c r="AA1516" i="2"/>
  <c r="AA500" i="2"/>
  <c r="AA1110" i="2"/>
  <c r="AA1517" i="2"/>
  <c r="AA2850" i="2"/>
  <c r="AA2851" i="2"/>
  <c r="AA899" i="2"/>
  <c r="AA1518" i="2"/>
  <c r="AA52" i="2"/>
  <c r="AA1111" i="2"/>
  <c r="AA2852" i="2"/>
  <c r="AA320" i="2"/>
  <c r="AA1519" i="2"/>
  <c r="AA321" i="2"/>
  <c r="AA749" i="2"/>
  <c r="AA501" i="2"/>
  <c r="AA2853" i="2"/>
  <c r="AA1520" i="2"/>
  <c r="AA1521" i="2"/>
  <c r="AA2854" i="2"/>
  <c r="AA448" i="2"/>
  <c r="AA2855" i="2"/>
  <c r="AA2144" i="2"/>
  <c r="AA718" i="2"/>
  <c r="AA53" i="2"/>
  <c r="AA322" i="2"/>
  <c r="AA2856" i="2"/>
  <c r="AA750" i="2"/>
  <c r="AA2857" i="2"/>
  <c r="AA2858" i="2"/>
  <c r="AA2859" i="2"/>
  <c r="AA2860" i="2"/>
  <c r="AA54" i="2"/>
  <c r="AA323" i="2"/>
  <c r="AA1172" i="2"/>
  <c r="AA1932" i="2"/>
  <c r="AA449" i="2"/>
  <c r="AA324" i="2"/>
  <c r="AA751" i="2"/>
  <c r="AA55" i="2"/>
  <c r="AA1827" i="2"/>
  <c r="AA2861" i="2"/>
  <c r="AA2862" i="2"/>
  <c r="AA1522" i="2"/>
  <c r="AA2863" i="2"/>
  <c r="AA1523" i="2"/>
  <c r="AA56" i="2"/>
  <c r="AA2864" i="2"/>
  <c r="AA1112" i="2"/>
  <c r="AA2268" i="2"/>
  <c r="AA2865" i="2"/>
  <c r="AA502" i="2"/>
  <c r="AA2866" i="2"/>
  <c r="AA1256" i="2"/>
  <c r="AA2867" i="2"/>
  <c r="AA3467" i="2"/>
  <c r="AA2145" i="2"/>
  <c r="AA2868" i="2"/>
  <c r="AA57" i="2"/>
  <c r="AA2869" i="2"/>
  <c r="AA58" i="2"/>
  <c r="AA1113" i="2"/>
  <c r="AA1828" i="2"/>
  <c r="AA2870" i="2"/>
  <c r="AA2871" i="2"/>
  <c r="AA1114" i="2"/>
  <c r="AA2872" i="2"/>
  <c r="AA2873" i="2"/>
  <c r="AA1829" i="2"/>
  <c r="AA2874" i="2"/>
  <c r="AA1115" i="2"/>
  <c r="AA503" i="2"/>
  <c r="AA2875" i="2"/>
  <c r="AA2146" i="2"/>
  <c r="AA900" i="2"/>
  <c r="AA59" i="2"/>
  <c r="AA2876" i="2"/>
  <c r="AA2269" i="2"/>
  <c r="AA2877" i="2"/>
  <c r="AA901" i="2"/>
  <c r="AA2878" i="2"/>
  <c r="AA2879" i="2"/>
  <c r="AA752" i="2"/>
  <c r="AA753" i="2"/>
  <c r="AA3468" i="2"/>
  <c r="AA662" i="2"/>
  <c r="AA1116" i="2"/>
  <c r="AA2880" i="2"/>
  <c r="AA1524" i="2"/>
  <c r="AA902" i="2"/>
  <c r="AA2881" i="2"/>
  <c r="AA1063" i="2"/>
  <c r="AA2882" i="2"/>
  <c r="AA2883" i="2"/>
  <c r="AA2884" i="2"/>
  <c r="AA60" i="2"/>
  <c r="AA582" i="2"/>
  <c r="AA1525" i="2"/>
  <c r="AA2885" i="2"/>
  <c r="AA2886" i="2"/>
  <c r="AA2887" i="2"/>
  <c r="AA1526" i="2"/>
  <c r="AA1314" i="2"/>
  <c r="AA1527" i="2"/>
  <c r="AA2888" i="2"/>
  <c r="AA2889" i="2"/>
  <c r="AA2440" i="2"/>
  <c r="AA1528" i="2"/>
  <c r="AA325" i="2"/>
  <c r="AA2441" i="2"/>
  <c r="AA61" i="2"/>
  <c r="AA2890" i="2"/>
  <c r="AA504" i="2"/>
  <c r="AA2891" i="2"/>
  <c r="AA2892" i="2"/>
  <c r="AA2893" i="2"/>
  <c r="AA326" i="2"/>
  <c r="AA2894" i="2"/>
  <c r="AA2442" i="2"/>
  <c r="AA327" i="2"/>
  <c r="AA1198" i="2"/>
  <c r="AA62" i="2"/>
  <c r="AA63" i="2"/>
  <c r="AA427" i="2"/>
  <c r="AA505" i="2"/>
  <c r="AA1064" i="2"/>
  <c r="AA64" i="2"/>
  <c r="AA65" i="2"/>
  <c r="AA66" i="2"/>
  <c r="AA1933" i="2"/>
  <c r="AA2147" i="2"/>
  <c r="AA1529" i="2"/>
  <c r="AA2895" i="2"/>
  <c r="AA67" i="2"/>
  <c r="AA3469" i="2"/>
  <c r="AA68" i="2"/>
  <c r="AA69" i="2"/>
  <c r="AA70" i="2"/>
  <c r="AA2270" i="2"/>
  <c r="AA754" i="2"/>
  <c r="AA755" i="2"/>
  <c r="AA2896" i="2"/>
  <c r="AA1117" i="2"/>
  <c r="AA1042" i="2"/>
  <c r="AA3470" i="2"/>
  <c r="AA903" i="2"/>
  <c r="AA2897" i="2"/>
  <c r="AA756" i="2"/>
  <c r="AA1530" i="2"/>
  <c r="AA3471" i="2"/>
  <c r="AA71" i="2"/>
  <c r="AA1531" i="2"/>
  <c r="AA1934" i="2"/>
  <c r="AA2898" i="2"/>
  <c r="AA904" i="2"/>
  <c r="AA905" i="2"/>
  <c r="AA2899" i="2"/>
  <c r="AA906" i="2"/>
  <c r="AA907" i="2"/>
  <c r="AA506" i="2"/>
  <c r="AA72" i="2"/>
  <c r="AA2271" i="2"/>
  <c r="AA461" i="2"/>
  <c r="AA2272" i="2"/>
  <c r="AA1935" i="2"/>
  <c r="AA908" i="2"/>
  <c r="AA1118" i="2"/>
  <c r="AA1532" i="2"/>
  <c r="AA2900" i="2"/>
  <c r="AA73" i="2"/>
  <c r="AA2901" i="2"/>
  <c r="AA2902" i="2"/>
  <c r="AA1119" i="2"/>
  <c r="AA2903" i="2"/>
  <c r="AA1830" i="2"/>
  <c r="AA1831" i="2"/>
  <c r="AA757" i="2"/>
  <c r="AA1832" i="2"/>
  <c r="AA2273" i="2"/>
  <c r="AA2904" i="2"/>
  <c r="AA1533" i="2"/>
  <c r="AA2905" i="2"/>
  <c r="AA2906" i="2"/>
  <c r="AA2907" i="2"/>
  <c r="AA2908" i="2"/>
  <c r="AA909" i="2"/>
  <c r="AA2909" i="2"/>
  <c r="AA3472" i="2"/>
  <c r="AA1534" i="2"/>
  <c r="AA2274" i="2"/>
  <c r="AA758" i="2"/>
  <c r="AA2910" i="2"/>
  <c r="AA1833" i="2"/>
  <c r="AA74" i="2"/>
  <c r="AA75" i="2"/>
  <c r="AA1535" i="2"/>
  <c r="AA1120" i="2"/>
  <c r="AA2148" i="2"/>
  <c r="AA910" i="2"/>
  <c r="AA2911" i="2"/>
  <c r="AA1936" i="2"/>
  <c r="AA2912" i="2"/>
  <c r="AA911" i="2"/>
  <c r="AA2443" i="2"/>
  <c r="AA76" i="2"/>
  <c r="AA1536" i="2"/>
  <c r="AA1537" i="2"/>
  <c r="AA1538" i="2"/>
  <c r="AA2913" i="2"/>
  <c r="AA2914" i="2"/>
  <c r="AA1539" i="2"/>
  <c r="AA3473" i="2"/>
  <c r="AA77" i="2"/>
  <c r="AA1540" i="2"/>
  <c r="AA2275" i="2"/>
  <c r="AA2915" i="2"/>
  <c r="AA2916" i="2"/>
  <c r="AA2917" i="2"/>
  <c r="AA1541" i="2"/>
  <c r="AA1173" i="2"/>
  <c r="AA2918" i="2"/>
  <c r="AA2444" i="2"/>
  <c r="AA2149" i="2"/>
  <c r="AA2919" i="2"/>
  <c r="AA663" i="2"/>
  <c r="AA2920" i="2"/>
  <c r="AA78" i="2"/>
  <c r="AA79" i="2"/>
  <c r="AA1937" i="2"/>
  <c r="AA2276" i="2"/>
  <c r="AA3474" i="2"/>
  <c r="AA912" i="2"/>
  <c r="AA2921" i="2"/>
  <c r="AA1174" i="2"/>
  <c r="AA2922" i="2"/>
  <c r="AA2923" i="2"/>
  <c r="AA1121" i="2"/>
  <c r="AA913" i="2"/>
  <c r="AA2924" i="2"/>
  <c r="AA759" i="2"/>
  <c r="AA3475" i="2"/>
  <c r="AA583" i="2"/>
  <c r="AA584" i="2"/>
  <c r="AA1542" i="2"/>
  <c r="AA328" i="2"/>
  <c r="AA1938" i="2"/>
  <c r="AA1939" i="2"/>
  <c r="AA1543" i="2"/>
  <c r="AA1834" i="2"/>
  <c r="AA2925" i="2"/>
  <c r="AA2926" i="2"/>
  <c r="AA2927" i="2"/>
  <c r="AA2928" i="2"/>
  <c r="AA329" i="2"/>
  <c r="AA1940" i="2"/>
  <c r="AA1544" i="2"/>
  <c r="AA2929" i="2"/>
  <c r="AA1122" i="2"/>
  <c r="AA760" i="2"/>
  <c r="AA1123" i="2"/>
  <c r="AA80" i="2"/>
  <c r="AA2930" i="2"/>
  <c r="AA2931" i="2"/>
  <c r="AA2932" i="2"/>
  <c r="AA1941" i="2"/>
  <c r="AA761" i="2"/>
  <c r="AA1942" i="2"/>
  <c r="AA3476" i="2"/>
  <c r="AA81" i="2"/>
  <c r="AA2933" i="2"/>
  <c r="AA1545" i="2"/>
  <c r="AA82" i="2"/>
  <c r="AA2934" i="2"/>
  <c r="AA1546" i="2"/>
  <c r="AA83" i="2"/>
  <c r="AA1547" i="2"/>
  <c r="AA330" i="2"/>
  <c r="AA2935" i="2"/>
  <c r="AA507" i="2"/>
  <c r="AA2936" i="2"/>
  <c r="AA3477" i="2"/>
  <c r="AA2937" i="2"/>
  <c r="AA2938" i="2"/>
  <c r="AA1548" i="2"/>
  <c r="AA1943" i="2"/>
  <c r="AA2445" i="2"/>
  <c r="AA2446" i="2"/>
  <c r="AA1944" i="2"/>
  <c r="AA2939" i="2"/>
  <c r="AA84" i="2"/>
  <c r="AA508" i="2"/>
  <c r="AA1945" i="2"/>
  <c r="AA2940" i="2"/>
  <c r="AA1549" i="2"/>
  <c r="AA632" i="2"/>
  <c r="AA85" i="2"/>
  <c r="AA1550" i="2"/>
  <c r="AA1257" i="2"/>
  <c r="AA1124" i="2"/>
  <c r="AA331" i="2"/>
  <c r="AA2941" i="2"/>
  <c r="AA2150" i="2"/>
  <c r="AA1125" i="2"/>
  <c r="AA2277" i="2"/>
  <c r="AA2942" i="2"/>
  <c r="AA2943" i="2"/>
  <c r="AA762" i="2"/>
  <c r="AA914" i="2"/>
  <c r="AA763" i="2"/>
  <c r="AA764" i="2"/>
  <c r="AA3478" i="2"/>
  <c r="AA2944" i="2"/>
  <c r="AA332" i="2"/>
  <c r="AA509" i="2"/>
  <c r="AA2945" i="2"/>
  <c r="AA1946" i="2"/>
  <c r="AA1258" i="2"/>
  <c r="AA765" i="2"/>
  <c r="AA3479" i="2"/>
  <c r="AA1551" i="2"/>
  <c r="AA2151" i="2"/>
  <c r="AA2946" i="2"/>
  <c r="AA915" i="2"/>
  <c r="AA2447" i="2"/>
  <c r="AA2278" i="2"/>
  <c r="AA2152" i="2"/>
  <c r="AA1126" i="2"/>
  <c r="AA2448" i="2"/>
  <c r="AA2947" i="2"/>
  <c r="AA766" i="2"/>
  <c r="AA2948" i="2"/>
  <c r="AA2949" i="2"/>
  <c r="AA333" i="2"/>
  <c r="AA2950" i="2"/>
  <c r="AA2279" i="2"/>
  <c r="AA2280" i="2"/>
  <c r="AA916" i="2"/>
  <c r="AA1552" i="2"/>
  <c r="AA2951" i="2"/>
  <c r="AA917" i="2"/>
  <c r="AA510" i="2"/>
  <c r="AA1947" i="2"/>
  <c r="AA3480" i="2"/>
  <c r="AA86" i="2"/>
  <c r="AA2952" i="2"/>
  <c r="AA334" i="2"/>
  <c r="AA2953" i="2"/>
  <c r="AA918" i="2"/>
  <c r="AA1948" i="2"/>
  <c r="AA470" i="2"/>
  <c r="AA767" i="2"/>
  <c r="AA1553" i="2"/>
  <c r="AA511" i="2"/>
  <c r="AA1554" i="2"/>
  <c r="AA1949" i="2"/>
  <c r="AA2281" i="2"/>
  <c r="AA2954" i="2"/>
  <c r="AA87" i="2"/>
  <c r="AA1015" i="2"/>
  <c r="AA2955" i="2"/>
  <c r="AA88" i="2"/>
  <c r="AA1950" i="2"/>
  <c r="AA2449" i="2"/>
  <c r="AA2956" i="2"/>
  <c r="AA2957" i="2"/>
  <c r="AA2958" i="2"/>
  <c r="AA2450" i="2"/>
  <c r="AA3481" i="2"/>
  <c r="AA919" i="2"/>
  <c r="AA719" i="2"/>
  <c r="AA89" i="2"/>
  <c r="AA3482" i="2"/>
  <c r="AA90" i="2"/>
  <c r="AA2959" i="2"/>
  <c r="AA91" i="2"/>
  <c r="AA768" i="2"/>
  <c r="AA3483" i="2"/>
  <c r="AA92" i="2"/>
  <c r="AA769" i="2"/>
  <c r="AA1555" i="2"/>
  <c r="AA2960" i="2"/>
  <c r="AA2961" i="2"/>
  <c r="AA335" i="2"/>
  <c r="AA2962" i="2"/>
  <c r="AA93" i="2"/>
  <c r="AA1556" i="2"/>
  <c r="AA94" i="2"/>
  <c r="AA920" i="2"/>
  <c r="AA3484" i="2"/>
  <c r="AA921" i="2"/>
  <c r="AA1557" i="2"/>
  <c r="AA922" i="2"/>
  <c r="AA2153" i="2"/>
  <c r="AA694" i="2"/>
  <c r="AA95" i="2"/>
  <c r="AA2963" i="2"/>
  <c r="AA1951" i="2"/>
  <c r="AA664" i="2"/>
  <c r="AA2964" i="2"/>
  <c r="AA336" i="2"/>
  <c r="AA602" i="2"/>
  <c r="AA2965" i="2"/>
  <c r="AA665" i="2"/>
  <c r="AA3485" i="2"/>
  <c r="AA666" i="2"/>
  <c r="AA2966" i="2"/>
  <c r="AA337" i="2"/>
  <c r="AA1558" i="2"/>
  <c r="AA1559" i="2"/>
  <c r="AA2967" i="2"/>
  <c r="AA2968" i="2"/>
  <c r="AA1952" i="2"/>
  <c r="AA1560" i="2"/>
  <c r="AA923" i="2"/>
  <c r="AA1315" i="2"/>
  <c r="AA1561" i="2"/>
  <c r="AA924" i="2"/>
  <c r="AA2154" i="2"/>
  <c r="AA1562" i="2"/>
  <c r="AA1259" i="2"/>
  <c r="AA2969" i="2"/>
  <c r="AA1563" i="2"/>
  <c r="AA2970" i="2"/>
  <c r="AA1564" i="2"/>
  <c r="AA1565" i="2"/>
  <c r="AA1566" i="2"/>
  <c r="AA1567" i="2"/>
  <c r="AA1065" i="2"/>
  <c r="AA1016" i="2"/>
  <c r="AA2971" i="2"/>
  <c r="AA2972" i="2"/>
  <c r="AA2973" i="2"/>
  <c r="AA1568" i="2"/>
  <c r="AA2282" i="2"/>
  <c r="AA2974" i="2"/>
  <c r="AA3486" i="2"/>
  <c r="AA585" i="2"/>
  <c r="AA667" i="2"/>
  <c r="AA2975" i="2"/>
  <c r="AA668" i="2"/>
  <c r="AA96" i="2"/>
  <c r="AA3487" i="2"/>
  <c r="AA2976" i="2"/>
  <c r="AA2977" i="2"/>
  <c r="AA2978" i="2"/>
  <c r="AA3488" i="2"/>
  <c r="AA2979" i="2"/>
  <c r="AA1569" i="2"/>
  <c r="AA1835" i="2"/>
  <c r="AA3489" i="2"/>
  <c r="AA2980" i="2"/>
  <c r="AA1953" i="2"/>
  <c r="AA2981" i="2"/>
  <c r="AA97" i="2"/>
  <c r="AA2155" i="2"/>
  <c r="AA2156" i="2"/>
  <c r="AA338" i="2"/>
  <c r="AA2982" i="2"/>
  <c r="AA2983" i="2"/>
  <c r="AA2451" i="2"/>
  <c r="AA2984" i="2"/>
  <c r="AA2452" i="2"/>
  <c r="AA2453" i="2"/>
  <c r="AA2157" i="2"/>
  <c r="AA98" i="2"/>
  <c r="AA2985" i="2"/>
  <c r="AA2986" i="2"/>
  <c r="AA2987" i="2"/>
  <c r="AA1570" i="2"/>
  <c r="AA2988" i="2"/>
  <c r="AA1571" i="2"/>
  <c r="AA2989" i="2"/>
  <c r="AA339" i="2"/>
  <c r="AA512" i="2"/>
  <c r="AA1572" i="2"/>
  <c r="AA1199" i="2"/>
  <c r="AA1573" i="2"/>
  <c r="AA1574" i="2"/>
  <c r="AA2990" i="2"/>
  <c r="AA1575" i="2"/>
  <c r="AA340" i="2"/>
  <c r="AA99" i="2"/>
  <c r="AA2283" i="2"/>
  <c r="AA1127" i="2"/>
  <c r="AA1316" i="2"/>
  <c r="AA100" i="2"/>
  <c r="AA1836" i="2"/>
  <c r="AA2991" i="2"/>
  <c r="AA1576" i="2"/>
  <c r="AA1837" i="2"/>
  <c r="AA2992" i="2"/>
  <c r="AA695" i="2"/>
  <c r="AA2158" i="2"/>
  <c r="AA3490" i="2"/>
  <c r="AA3491" i="2"/>
  <c r="AA3492" i="2"/>
  <c r="AA1577" i="2"/>
  <c r="AA925" i="2"/>
  <c r="AA1954" i="2"/>
  <c r="AA1175" i="2"/>
  <c r="AA1017" i="2"/>
  <c r="AA1200" i="2"/>
  <c r="AA2993" i="2"/>
  <c r="AA101" i="2"/>
  <c r="AA2994" i="2"/>
  <c r="AA2284" i="2"/>
  <c r="AA1043" i="2"/>
  <c r="AA2995" i="2"/>
  <c r="AA102" i="2"/>
  <c r="AA2159" i="2"/>
  <c r="AA2285" i="2"/>
  <c r="AA707" i="2"/>
  <c r="AA1578" i="2"/>
  <c r="AA1579" i="2"/>
  <c r="AA1066" i="2"/>
  <c r="AA1580" i="2"/>
  <c r="AA1201" i="2"/>
  <c r="AA2286" i="2"/>
  <c r="AA1955" i="2"/>
  <c r="AA486" i="2"/>
  <c r="AA2996" i="2"/>
  <c r="AA2287" i="2"/>
  <c r="AA1956" i="2"/>
  <c r="AA103" i="2"/>
  <c r="AA2997" i="2"/>
  <c r="AA1838" i="2"/>
  <c r="AA1202" i="2"/>
  <c r="AA633" i="2"/>
  <c r="AA1957" i="2"/>
  <c r="AA2998" i="2"/>
  <c r="AA615" i="2"/>
  <c r="AA341" i="2"/>
  <c r="AA669" i="2"/>
  <c r="AA2288" i="2"/>
  <c r="AA2999" i="2"/>
  <c r="AA3000" i="2"/>
  <c r="AA3001" i="2"/>
  <c r="AA3002" i="2"/>
  <c r="AA2454" i="2"/>
  <c r="AA3003" i="2"/>
  <c r="AA2289" i="2"/>
  <c r="AA1958" i="2"/>
  <c r="AA1581" i="2"/>
  <c r="AA1582" i="2"/>
  <c r="AA1583" i="2"/>
  <c r="AA770" i="2"/>
  <c r="AA2290" i="2"/>
  <c r="AA513" i="2"/>
  <c r="AA670" i="2"/>
  <c r="AA586" i="2"/>
  <c r="AA2160" i="2"/>
  <c r="AA3493" i="2"/>
  <c r="AA3004" i="2"/>
  <c r="AA926" i="2"/>
  <c r="AA514" i="2"/>
  <c r="AA3005" i="2"/>
  <c r="AA104" i="2"/>
  <c r="AA105" i="2"/>
  <c r="AA2291" i="2"/>
  <c r="AA1959" i="2"/>
  <c r="AA1044" i="2"/>
  <c r="AA2455" i="2"/>
  <c r="AA3006" i="2"/>
  <c r="AA342" i="2"/>
  <c r="AA2292" i="2"/>
  <c r="AA927" i="2"/>
  <c r="AA3007" i="2"/>
  <c r="AA3008" i="2"/>
  <c r="AA1045" i="2"/>
  <c r="AA450" i="2"/>
  <c r="AA3009" i="2"/>
  <c r="AA2293" i="2"/>
  <c r="AA3494" i="2"/>
  <c r="AA106" i="2"/>
  <c r="AA1960" i="2"/>
  <c r="AA1018" i="2"/>
  <c r="AA3495" i="2"/>
  <c r="AA771" i="2"/>
  <c r="AA772" i="2"/>
  <c r="AA1128" i="2"/>
  <c r="AA1584" i="2"/>
  <c r="AA1585" i="2"/>
  <c r="AA515" i="2"/>
  <c r="AA3010" i="2"/>
  <c r="AA1317" i="2"/>
  <c r="AA2456" i="2"/>
  <c r="AA1129" i="2"/>
  <c r="AA1961" i="2"/>
  <c r="AA3011" i="2"/>
  <c r="AA1586" i="2"/>
  <c r="AA1587" i="2"/>
  <c r="AA1067" i="2"/>
  <c r="AA343" i="2"/>
  <c r="AA1962" i="2"/>
  <c r="AA2294" i="2"/>
  <c r="AA671" i="2"/>
  <c r="AA3496" i="2"/>
  <c r="AA3012" i="2"/>
  <c r="AA107" i="2"/>
  <c r="AA2295" i="2"/>
  <c r="AA3013" i="2"/>
  <c r="AA1203" i="2"/>
  <c r="AA3014" i="2"/>
  <c r="AA3015" i="2"/>
  <c r="AA344" i="2"/>
  <c r="AA603" i="2"/>
  <c r="AA1204" i="2"/>
  <c r="AA345" i="2"/>
  <c r="AA1318" i="2"/>
  <c r="AA773" i="2"/>
  <c r="AA3016" i="2"/>
  <c r="AA1130" i="2"/>
  <c r="AA1839" i="2"/>
  <c r="AA1588" i="2"/>
  <c r="AA1963" i="2"/>
  <c r="AA1589" i="2"/>
  <c r="AA3017" i="2"/>
  <c r="AA1176" i="2"/>
  <c r="AA3018" i="2"/>
  <c r="AA3019" i="2"/>
  <c r="AA3020" i="2"/>
  <c r="AA3021" i="2"/>
  <c r="AA672" i="2"/>
  <c r="AA2161" i="2"/>
  <c r="AA346" i="2"/>
  <c r="AA1590" i="2"/>
  <c r="AA774" i="2"/>
  <c r="AA1591" i="2"/>
  <c r="AA516" i="2"/>
  <c r="AA108" i="2"/>
  <c r="AA3022" i="2"/>
  <c r="AA1177" i="2"/>
  <c r="AA1964" i="2"/>
  <c r="AA1592" i="2"/>
  <c r="AA3023" i="2"/>
  <c r="AA3497" i="2"/>
  <c r="AA3024" i="2"/>
  <c r="AA1593" i="2"/>
  <c r="AA1131" i="2"/>
  <c r="AA928" i="2"/>
  <c r="AA1178" i="2"/>
  <c r="AA2296" i="2"/>
  <c r="AA3025" i="2"/>
  <c r="AA3498" i="2"/>
  <c r="AA3499" i="2"/>
  <c r="AA109" i="2"/>
  <c r="AA3026" i="2"/>
  <c r="AA3027" i="2"/>
  <c r="AA1965" i="2"/>
  <c r="AA1179" i="2"/>
  <c r="AA1966" i="2"/>
  <c r="AA775" i="2"/>
  <c r="AA1594" i="2"/>
  <c r="AA1595" i="2"/>
  <c r="AA1596" i="2"/>
  <c r="AA634" i="2"/>
  <c r="AA110" i="2"/>
  <c r="AA3500" i="2"/>
  <c r="AA3028" i="2"/>
  <c r="AA620" i="2"/>
  <c r="AA1597" i="2"/>
  <c r="AA635" i="2"/>
  <c r="AA2457" i="2"/>
  <c r="AA776" i="2"/>
  <c r="AA3029" i="2"/>
  <c r="AA777" i="2"/>
  <c r="AA111" i="2"/>
  <c r="AA3501" i="2"/>
  <c r="AA1967" i="2"/>
  <c r="AA3030" i="2"/>
  <c r="AA778" i="2"/>
  <c r="AA1598" i="2"/>
  <c r="AA3031" i="2"/>
  <c r="AA3032" i="2"/>
  <c r="AA1968" i="2"/>
  <c r="AA3033" i="2"/>
  <c r="AA1969" i="2"/>
  <c r="AA112" i="2"/>
  <c r="AA3034" i="2"/>
  <c r="AA587" i="2"/>
  <c r="AA471" i="2"/>
  <c r="AA3035" i="2"/>
  <c r="AA1599" i="2"/>
  <c r="AA347" i="2"/>
  <c r="AA113" i="2"/>
  <c r="AA114" i="2"/>
  <c r="AA115" i="2"/>
  <c r="AA348" i="2"/>
  <c r="AA1132" i="2"/>
  <c r="AA3036" i="2"/>
  <c r="AA1600" i="2"/>
  <c r="AA3037" i="2"/>
  <c r="AA517" i="2"/>
  <c r="AA3038" i="2"/>
  <c r="AA779" i="2"/>
  <c r="AA3502" i="2"/>
  <c r="AA116" i="2"/>
  <c r="AA929" i="2"/>
  <c r="AA1601" i="2"/>
  <c r="AA349" i="2"/>
  <c r="AA588" i="2"/>
  <c r="AA1970" i="2"/>
  <c r="AA2297" i="2"/>
  <c r="AA117" i="2"/>
  <c r="AA1602" i="2"/>
  <c r="AA1603" i="2"/>
  <c r="AA1971" i="2"/>
  <c r="AA1133" i="2"/>
  <c r="AA1604" i="2"/>
  <c r="AA1972" i="2"/>
  <c r="AA3039" i="2"/>
  <c r="AA636" i="2"/>
  <c r="AA1973" i="2"/>
  <c r="AA1205" i="2"/>
  <c r="AA637" i="2"/>
  <c r="AA1260" i="2"/>
  <c r="AA2458" i="2"/>
  <c r="AA1134" i="2"/>
  <c r="AA2162" i="2"/>
  <c r="AA3040" i="2"/>
  <c r="AA1605" i="2"/>
  <c r="AA350" i="2"/>
  <c r="AA1135" i="2"/>
  <c r="AA1206" i="2"/>
  <c r="AA1606" i="2"/>
  <c r="AA118" i="2"/>
  <c r="AA3041" i="2"/>
  <c r="AA3042" i="2"/>
  <c r="AA1180" i="2"/>
  <c r="AA3043" i="2"/>
  <c r="AA1607" i="2"/>
  <c r="AA1136" i="2"/>
  <c r="AA1207" i="2"/>
  <c r="AA3503" i="2"/>
  <c r="AA3044" i="2"/>
  <c r="AA780" i="2"/>
  <c r="AA930" i="2"/>
  <c r="AA1974" i="2"/>
  <c r="AA2459" i="2"/>
  <c r="AA3045" i="2"/>
  <c r="AA931" i="2"/>
  <c r="AA2460" i="2"/>
  <c r="AA351" i="2"/>
  <c r="AA119" i="2"/>
  <c r="AA518" i="2"/>
  <c r="AA673" i="2"/>
  <c r="AA3504" i="2"/>
  <c r="AA1608" i="2"/>
  <c r="AA1609" i="2"/>
  <c r="AA3046" i="2"/>
  <c r="AA3047" i="2"/>
  <c r="AA3048" i="2"/>
  <c r="AA3505" i="2"/>
  <c r="AA1975" i="2"/>
  <c r="AA3049" i="2"/>
  <c r="AA1261" i="2"/>
  <c r="AA1181" i="2"/>
  <c r="AA352" i="2"/>
  <c r="AA3506" i="2"/>
  <c r="AA1137" i="2"/>
  <c r="AA3050" i="2"/>
  <c r="AA2461" i="2"/>
  <c r="AA120" i="2"/>
  <c r="AA1610" i="2"/>
  <c r="AA353" i="2"/>
  <c r="AA1840" i="2"/>
  <c r="AA3051" i="2"/>
  <c r="AA451" i="2"/>
  <c r="AA1976" i="2"/>
  <c r="AA3052" i="2"/>
  <c r="AA121" i="2"/>
  <c r="AA3507" i="2"/>
  <c r="AA3053" i="2"/>
  <c r="AA2298" i="2"/>
  <c r="AA781" i="2"/>
  <c r="AA354" i="2"/>
  <c r="AA1611" i="2"/>
  <c r="AA3508" i="2"/>
  <c r="AA932" i="2"/>
  <c r="AA3509" i="2"/>
  <c r="AA3510" i="2"/>
  <c r="AA3511" i="2"/>
  <c r="AA2299" i="2"/>
  <c r="AA3054" i="2"/>
  <c r="AA696" i="2"/>
  <c r="AA122" i="2"/>
  <c r="AA3055" i="2"/>
  <c r="AA3056" i="2"/>
  <c r="AA3512" i="2"/>
  <c r="AA3057" i="2"/>
  <c r="AA3058" i="2"/>
  <c r="AA3059" i="2"/>
  <c r="AA3060" i="2"/>
  <c r="AA1612" i="2"/>
  <c r="AA1182" i="2"/>
  <c r="AA1613" i="2"/>
  <c r="AA3513" i="2"/>
  <c r="AA3061" i="2"/>
  <c r="AA1138" i="2"/>
  <c r="AA1139" i="2"/>
  <c r="AA2163" i="2"/>
  <c r="AA3062" i="2"/>
  <c r="AA3063" i="2"/>
  <c r="AA2300" i="2"/>
  <c r="AA482" i="2"/>
  <c r="AA674" i="2"/>
  <c r="AA3064" i="2"/>
  <c r="AA3514" i="2"/>
  <c r="AA3515" i="2"/>
  <c r="AA3065" i="2"/>
  <c r="AA1841" i="2"/>
  <c r="AA782" i="2"/>
  <c r="AA519" i="2"/>
  <c r="AA3066" i="2"/>
  <c r="AA3067" i="2"/>
  <c r="AA3068" i="2"/>
  <c r="AA2301" i="2"/>
  <c r="AA1614" i="2"/>
  <c r="AA355" i="2"/>
  <c r="AA2164" i="2"/>
  <c r="AA697" i="2"/>
  <c r="AA3069" i="2"/>
  <c r="AA1262" i="2"/>
  <c r="AA1615" i="2"/>
  <c r="AA520" i="2"/>
  <c r="AA3070" i="2"/>
  <c r="AA1616" i="2"/>
  <c r="AA3071" i="2"/>
  <c r="AA1263" i="2"/>
  <c r="AA1842" i="2"/>
  <c r="AA356" i="2"/>
  <c r="AA3516" i="2"/>
  <c r="AA2302" i="2"/>
  <c r="AA3072" i="2"/>
  <c r="AA3073" i="2"/>
  <c r="AA123" i="2"/>
  <c r="AA1046" i="2"/>
  <c r="AA2462" i="2"/>
  <c r="AA1140" i="2"/>
  <c r="AA124" i="2"/>
  <c r="AA1141" i="2"/>
  <c r="AA675" i="2"/>
  <c r="AA3074" i="2"/>
  <c r="AA783" i="2"/>
  <c r="AA2165" i="2"/>
  <c r="AA1977" i="2"/>
  <c r="AA1617" i="2"/>
  <c r="AA1264" i="2"/>
  <c r="AA3517" i="2"/>
  <c r="AA2463" i="2"/>
  <c r="AA1618" i="2"/>
  <c r="AA3075" i="2"/>
  <c r="AA2303" i="2"/>
  <c r="AA2464" i="2"/>
  <c r="AA3518" i="2"/>
  <c r="AA2465" i="2"/>
  <c r="AA2466" i="2"/>
  <c r="AA357" i="2"/>
  <c r="AA3076" i="2"/>
  <c r="AA1142" i="2"/>
  <c r="AA1978" i="2"/>
  <c r="AA933" i="2"/>
  <c r="AA3077" i="2"/>
  <c r="AA3519" i="2"/>
  <c r="AA3078" i="2"/>
  <c r="AA358" i="2"/>
  <c r="AA2304" i="2"/>
  <c r="AA2467" i="2"/>
  <c r="AA1619" i="2"/>
  <c r="AA3079" i="2"/>
  <c r="AA3080" i="2"/>
  <c r="AA3081" i="2"/>
  <c r="AA125" i="2"/>
  <c r="AA126" i="2"/>
  <c r="AA708" i="2"/>
  <c r="AA521" i="2"/>
  <c r="AA3082" i="2"/>
  <c r="AA1183" i="2"/>
  <c r="AA1208" i="2"/>
  <c r="AA3083" i="2"/>
  <c r="AA1265" i="2"/>
  <c r="AA1047" i="2"/>
  <c r="AA1979" i="2"/>
  <c r="AA1980" i="2"/>
  <c r="AA1981" i="2"/>
  <c r="AA3084" i="2"/>
  <c r="AA1843" i="2"/>
  <c r="AA3085" i="2"/>
  <c r="AA1266" i="2"/>
  <c r="AA1982" i="2"/>
  <c r="AA2305" i="2"/>
  <c r="AA2306" i="2"/>
  <c r="AA2166" i="2"/>
  <c r="AA1983" i="2"/>
  <c r="AA1209" i="2"/>
  <c r="AA1984" i="2"/>
  <c r="AA1985" i="2"/>
  <c r="AA1844" i="2"/>
  <c r="AA1986" i="2"/>
  <c r="AA784" i="2"/>
  <c r="AA1987" i="2"/>
  <c r="AA1988" i="2"/>
  <c r="AA1989" i="2"/>
  <c r="AA1990" i="2"/>
  <c r="AA2468" i="2"/>
  <c r="AA2307" i="2"/>
  <c r="AA3086" i="2"/>
  <c r="AA127" i="2"/>
  <c r="AA1267" i="2"/>
  <c r="AA934" i="2"/>
  <c r="AA128" i="2"/>
  <c r="AA359" i="2"/>
  <c r="AA1991" i="2"/>
  <c r="AA2469" i="2"/>
  <c r="AA3087" i="2"/>
  <c r="AA522" i="2"/>
  <c r="AA3088" i="2"/>
  <c r="AA1992" i="2"/>
  <c r="AA129" i="2"/>
  <c r="AA676" i="2"/>
  <c r="AA3089" i="2"/>
  <c r="AA3090" i="2"/>
  <c r="AA1620" i="2"/>
  <c r="AA360" i="2"/>
  <c r="AA523" i="2"/>
  <c r="AA361" i="2"/>
  <c r="AA698" i="2"/>
  <c r="AA3520" i="2"/>
  <c r="AA3091" i="2"/>
  <c r="AA1068" i="2"/>
  <c r="AA2470" i="2"/>
  <c r="AA2308" i="2"/>
  <c r="AA2167" i="2"/>
  <c r="AA3521" i="2"/>
  <c r="AA3092" i="2"/>
  <c r="AA1621" i="2"/>
  <c r="AA1993" i="2"/>
  <c r="AA3522" i="2"/>
  <c r="AA1622" i="2"/>
  <c r="AA1623" i="2"/>
  <c r="AA428" i="2"/>
  <c r="AA2309" i="2"/>
  <c r="AA3523" i="2"/>
  <c r="AA1624" i="2"/>
  <c r="AA1845" i="2"/>
  <c r="AA3093" i="2"/>
  <c r="AA785" i="2"/>
  <c r="AA1069" i="2"/>
  <c r="AA1319" i="2"/>
  <c r="AA524" i="2"/>
  <c r="AA1625" i="2"/>
  <c r="AA3094" i="2"/>
  <c r="AA1846" i="2"/>
  <c r="AA1847" i="2"/>
  <c r="AA1848" i="2"/>
  <c r="AA786" i="2"/>
  <c r="AA1994" i="2"/>
  <c r="AA2168" i="2"/>
  <c r="AA525" i="2"/>
  <c r="AA2169" i="2"/>
  <c r="AA1849" i="2"/>
  <c r="AA1850" i="2"/>
  <c r="AA130" i="2"/>
  <c r="AA787" i="2"/>
  <c r="AA3095" i="2"/>
  <c r="AA1851" i="2"/>
  <c r="AA2170" i="2"/>
  <c r="AA3524" i="2"/>
  <c r="AA2171" i="2"/>
  <c r="AA2172" i="2"/>
  <c r="AA2173" i="2"/>
  <c r="AA3525" i="2"/>
  <c r="AA1995" i="2"/>
  <c r="AA1268" i="2"/>
  <c r="AA3526" i="2"/>
  <c r="AA131" i="2"/>
  <c r="AA1852" i="2"/>
  <c r="AA2471" i="2"/>
  <c r="AA472" i="2"/>
  <c r="AA1269" i="2"/>
  <c r="AA1270" i="2"/>
  <c r="AA3096" i="2"/>
  <c r="AA3527" i="2"/>
  <c r="AA3097" i="2"/>
  <c r="AA1271" i="2"/>
  <c r="AA1996" i="2"/>
  <c r="AA3098" i="2"/>
  <c r="AA132" i="2"/>
  <c r="AA3099" i="2"/>
  <c r="AA3100" i="2"/>
  <c r="AA3101" i="2"/>
  <c r="AA3102" i="2"/>
  <c r="AA3103" i="2"/>
  <c r="AA526" i="2"/>
  <c r="AA2310" i="2"/>
  <c r="AA3104" i="2"/>
  <c r="AA2472" i="2"/>
  <c r="AA1997" i="2"/>
  <c r="AA1184" i="2"/>
  <c r="AA788" i="2"/>
  <c r="AA1272" i="2"/>
  <c r="AA3105" i="2"/>
  <c r="AA935" i="2"/>
  <c r="AA2174" i="2"/>
  <c r="AA1626" i="2"/>
  <c r="AA3528" i="2"/>
  <c r="AA3106" i="2"/>
  <c r="AA1998" i="2"/>
  <c r="AA2473" i="2"/>
  <c r="AA1999" i="2"/>
  <c r="AA2000" i="2"/>
  <c r="AA2001" i="2"/>
  <c r="AA3107" i="2"/>
  <c r="AA3529" i="2"/>
  <c r="AA1627" i="2"/>
  <c r="AA527" i="2"/>
  <c r="AA3530" i="2"/>
  <c r="AA2175" i="2"/>
  <c r="AA1628" i="2"/>
  <c r="AA133" i="2"/>
  <c r="AA936" i="2"/>
  <c r="AA789" i="2"/>
  <c r="AA3108" i="2"/>
  <c r="AA3531" i="2"/>
  <c r="AA3109" i="2"/>
  <c r="AA3532" i="2"/>
  <c r="AA3110" i="2"/>
  <c r="AA3533" i="2"/>
  <c r="AA677" i="2"/>
  <c r="AA790" i="2"/>
  <c r="AA3111" i="2"/>
  <c r="AA3534" i="2"/>
  <c r="AA1070" i="2"/>
  <c r="AA791" i="2"/>
  <c r="AA2474" i="2"/>
  <c r="AA1629" i="2"/>
  <c r="AA604" i="2"/>
  <c r="AA528" i="2"/>
  <c r="AA134" i="2"/>
  <c r="AA792" i="2"/>
  <c r="AA3112" i="2"/>
  <c r="AA1630" i="2"/>
  <c r="AA793" i="2"/>
  <c r="AA1631" i="2"/>
  <c r="AA2002" i="2"/>
  <c r="AA1143" i="2"/>
  <c r="AA2475" i="2"/>
  <c r="AA3113" i="2"/>
  <c r="AA3114" i="2"/>
  <c r="AA3115" i="2"/>
  <c r="AA3116" i="2"/>
  <c r="AA1632" i="2"/>
  <c r="AA3535" i="2"/>
  <c r="AA937" i="2"/>
  <c r="AA3117" i="2"/>
  <c r="AA2476" i="2"/>
  <c r="AA3118" i="2"/>
  <c r="AA529" i="2"/>
  <c r="AA938" i="2"/>
  <c r="AA939" i="2"/>
  <c r="AA940" i="2"/>
  <c r="AA3536" i="2"/>
  <c r="AA2477" i="2"/>
  <c r="AA3537" i="2"/>
  <c r="AA530" i="2"/>
  <c r="AA3538" i="2"/>
  <c r="AA3119" i="2"/>
  <c r="AA941" i="2"/>
  <c r="AA1633" i="2"/>
  <c r="AA135" i="2"/>
  <c r="AA3120" i="2"/>
  <c r="AA2003" i="2"/>
  <c r="AA1634" i="2"/>
  <c r="AA794" i="2"/>
  <c r="AA1320" i="2"/>
  <c r="AA136" i="2"/>
  <c r="AA3121" i="2"/>
  <c r="AA3539" i="2"/>
  <c r="AA1635" i="2"/>
  <c r="AA1636" i="2"/>
  <c r="AA362" i="2"/>
  <c r="AA1637" i="2"/>
  <c r="AA3122" i="2"/>
  <c r="AA3540" i="2"/>
  <c r="AA1185" i="2"/>
  <c r="AA3123" i="2"/>
  <c r="AA1638" i="2"/>
  <c r="AA363" i="2"/>
  <c r="AA3124" i="2"/>
  <c r="AA795" i="2"/>
  <c r="AA3125" i="2"/>
  <c r="AA796" i="2"/>
  <c r="AA3126" i="2"/>
  <c r="AA2478" i="2"/>
  <c r="AA473" i="2"/>
  <c r="AA137" i="2"/>
  <c r="AA1639" i="2"/>
  <c r="AA3127" i="2"/>
  <c r="AA138" i="2"/>
  <c r="AA1640" i="2"/>
  <c r="AA942" i="2"/>
  <c r="AA139" i="2"/>
  <c r="AA2004" i="2"/>
  <c r="AA531" i="2"/>
  <c r="AA364" i="2"/>
  <c r="AA2311" i="2"/>
  <c r="AA2312" i="2"/>
  <c r="AA3128" i="2"/>
  <c r="AA3541" i="2"/>
  <c r="AA2479" i="2"/>
  <c r="AA3129" i="2"/>
  <c r="AA532" i="2"/>
  <c r="AA1641" i="2"/>
  <c r="AA2313" i="2"/>
  <c r="AA1642" i="2"/>
  <c r="AA3542" i="2"/>
  <c r="AA2480" i="2"/>
  <c r="AA2314" i="2"/>
  <c r="AA943" i="2"/>
  <c r="AA3130" i="2"/>
  <c r="AA3131" i="2"/>
  <c r="AA638" i="2"/>
  <c r="AA3543" i="2"/>
  <c r="AA1144" i="2"/>
  <c r="AA1145" i="2"/>
  <c r="AA429" i="2"/>
  <c r="AA1071" i="2"/>
  <c r="AA1643" i="2"/>
  <c r="AA3544" i="2"/>
  <c r="AA2005" i="2"/>
  <c r="AA944" i="2"/>
  <c r="AA639" i="2"/>
  <c r="AA3545" i="2"/>
  <c r="AA3132" i="2"/>
  <c r="AA3546" i="2"/>
  <c r="AA1644" i="2"/>
  <c r="AA945" i="2"/>
  <c r="AA3133" i="2"/>
  <c r="AA3134" i="2"/>
  <c r="AA1645" i="2"/>
  <c r="AA1646" i="2"/>
  <c r="AA3547" i="2"/>
  <c r="AA3135" i="2"/>
  <c r="AA1647" i="2"/>
  <c r="AA365" i="2"/>
  <c r="AA946" i="2"/>
  <c r="AA947" i="2"/>
  <c r="AA3136" i="2"/>
  <c r="AA366" i="2"/>
  <c r="AA1273" i="2"/>
  <c r="AA1648" i="2"/>
  <c r="AA1649" i="2"/>
  <c r="AA1650" i="2"/>
  <c r="AA367" i="2"/>
  <c r="AA3137" i="2"/>
  <c r="AA1651" i="2"/>
  <c r="AA1652" i="2"/>
  <c r="AA1653" i="2"/>
  <c r="AA1654" i="2"/>
  <c r="AA1655" i="2"/>
  <c r="AA1146" i="2"/>
  <c r="AA3138" i="2"/>
  <c r="AA3139" i="2"/>
  <c r="AA948" i="2"/>
  <c r="AA949" i="2"/>
  <c r="AA2176" i="2"/>
  <c r="AA140" i="2"/>
  <c r="AA950" i="2"/>
  <c r="AA141" i="2"/>
  <c r="AA3140" i="2"/>
  <c r="AA3141" i="2"/>
  <c r="AA2006" i="2"/>
  <c r="AA142" i="2"/>
  <c r="AA2481" i="2"/>
  <c r="AA797" i="2"/>
  <c r="AA368" i="2"/>
  <c r="AA3142" i="2"/>
  <c r="AA3143" i="2"/>
  <c r="AA798" i="2"/>
  <c r="AA1656" i="2"/>
  <c r="AA1657" i="2"/>
  <c r="AA1658" i="2"/>
  <c r="AA1853" i="2"/>
  <c r="AA3548" i="2"/>
  <c r="AA799" i="2"/>
  <c r="AA3144" i="2"/>
  <c r="AA3145" i="2"/>
  <c r="AA1659" i="2"/>
  <c r="AA3146" i="2"/>
  <c r="AA3549" i="2"/>
  <c r="AA452" i="2"/>
  <c r="AA951" i="2"/>
  <c r="AA952" i="2"/>
  <c r="AA2315" i="2"/>
  <c r="AA369" i="2"/>
  <c r="AA3550" i="2"/>
  <c r="AA2316" i="2"/>
  <c r="AA3147" i="2"/>
  <c r="AA2317" i="2"/>
  <c r="AA3148" i="2"/>
  <c r="AA3551" i="2"/>
  <c r="AA3552" i="2"/>
  <c r="AA1660" i="2"/>
  <c r="AA533" i="2"/>
  <c r="AA3553" i="2"/>
  <c r="AA143" i="2"/>
  <c r="AA534" i="2"/>
  <c r="AA3554" i="2"/>
  <c r="AA1048" i="2"/>
  <c r="AA2482" i="2"/>
  <c r="AA3149" i="2"/>
  <c r="AA1661" i="2"/>
  <c r="AA953" i="2"/>
  <c r="AA954" i="2"/>
  <c r="AA3150" i="2"/>
  <c r="AA605" i="2"/>
  <c r="AA3151" i="2"/>
  <c r="AA2177" i="2"/>
  <c r="AA535" i="2"/>
  <c r="AA536" i="2"/>
  <c r="AA1147" i="2"/>
  <c r="AA462" i="2"/>
  <c r="AA955" i="2"/>
  <c r="AA2007" i="2"/>
  <c r="AA144" i="2"/>
  <c r="AA3152" i="2"/>
  <c r="AA589" i="2"/>
  <c r="AA590" i="2"/>
  <c r="AA2318" i="2"/>
  <c r="AA2008" i="2"/>
  <c r="AA2009" i="2"/>
  <c r="AA591" i="2"/>
  <c r="AA3153" i="2"/>
  <c r="AA1662" i="2"/>
  <c r="AA537" i="2"/>
  <c r="AA1663" i="2"/>
  <c r="AA3154" i="2"/>
  <c r="AA1664" i="2"/>
  <c r="AA2483" i="2"/>
  <c r="AA3555" i="2"/>
  <c r="AA3155" i="2"/>
  <c r="AA3156" i="2"/>
  <c r="AA2010" i="2"/>
  <c r="AA1665" i="2"/>
  <c r="AA2319" i="2"/>
  <c r="AA2320" i="2"/>
  <c r="AA2321" i="2"/>
  <c r="AA2322" i="2"/>
  <c r="AA3556" i="2"/>
  <c r="AA1666" i="2"/>
  <c r="AA592" i="2"/>
  <c r="AA370" i="2"/>
  <c r="AA678" i="2"/>
  <c r="AA2011" i="2"/>
  <c r="AA699" i="2"/>
  <c r="AA606" i="2"/>
  <c r="AA1667" i="2"/>
  <c r="AA2012" i="2"/>
  <c r="AA145" i="2"/>
  <c r="AA3557" i="2"/>
  <c r="AA956" i="2"/>
  <c r="AA1668" i="2"/>
  <c r="AA3157" i="2"/>
  <c r="AA1669" i="2"/>
  <c r="AA1670" i="2"/>
  <c r="AA3158" i="2"/>
  <c r="AA538" i="2"/>
  <c r="AA3159" i="2"/>
  <c r="AA3160" i="2"/>
  <c r="AA3161" i="2"/>
  <c r="AA957" i="2"/>
  <c r="AA2484" i="2"/>
  <c r="AA3558" i="2"/>
  <c r="AA800" i="2"/>
  <c r="AA2013" i="2"/>
  <c r="AA371" i="2"/>
  <c r="AA146" i="2"/>
  <c r="AA3162" i="2"/>
  <c r="AA3163" i="2"/>
  <c r="AA2014" i="2"/>
  <c r="AA2015" i="2"/>
  <c r="AA2016" i="2"/>
  <c r="AA2017" i="2"/>
  <c r="AA372" i="2"/>
  <c r="AA1321" i="2"/>
  <c r="AA3164" i="2"/>
  <c r="AA147" i="2"/>
  <c r="AA3165" i="2"/>
  <c r="AA2018" i="2"/>
  <c r="AA3166" i="2"/>
  <c r="AA958" i="2"/>
  <c r="AA2019" i="2"/>
  <c r="AA2178" i="2"/>
  <c r="AA1671" i="2"/>
  <c r="AA3559" i="2"/>
  <c r="AA959" i="2"/>
  <c r="AA1274" i="2"/>
  <c r="AA3560" i="2"/>
  <c r="AA2323" i="2"/>
  <c r="AA2485" i="2"/>
  <c r="AA3167" i="2"/>
  <c r="AA2020" i="2"/>
  <c r="AA2179" i="2"/>
  <c r="AA1854" i="2"/>
  <c r="AA539" i="2"/>
  <c r="AA960" i="2"/>
  <c r="AA679" i="2"/>
  <c r="AA1672" i="2"/>
  <c r="AA1148" i="2"/>
  <c r="AA1673" i="2"/>
  <c r="AA1674" i="2"/>
  <c r="AA3168" i="2"/>
  <c r="AA1072" i="2"/>
  <c r="AA2324" i="2"/>
  <c r="AA2325" i="2"/>
  <c r="AA1675" i="2"/>
  <c r="AA2326" i="2"/>
  <c r="AA3169" i="2"/>
  <c r="AA801" i="2"/>
  <c r="AA2327" i="2"/>
  <c r="AA1676" i="2"/>
  <c r="AA3170" i="2"/>
  <c r="AA2021" i="2"/>
  <c r="AA540" i="2"/>
  <c r="AA3171" i="2"/>
  <c r="AA2022" i="2"/>
  <c r="AA961" i="2"/>
  <c r="AA373" i="2"/>
  <c r="AA1677" i="2"/>
  <c r="AA541" i="2"/>
  <c r="AA3561" i="2"/>
  <c r="AA148" i="2"/>
  <c r="AA149" i="2"/>
  <c r="AA3562" i="2"/>
  <c r="AA1855" i="2"/>
  <c r="AA3172" i="2"/>
  <c r="AA1678" i="2"/>
  <c r="AA2328" i="2"/>
  <c r="AA2486" i="2"/>
  <c r="AA2023" i="2"/>
  <c r="AA3173" i="2"/>
  <c r="AA1275" i="2"/>
  <c r="AA150" i="2"/>
  <c r="AA1679" i="2"/>
  <c r="AA3174" i="2"/>
  <c r="AA2180" i="2"/>
  <c r="AA3175" i="2"/>
  <c r="AA2329" i="2"/>
  <c r="AA720" i="2"/>
  <c r="AA3563" i="2"/>
  <c r="AA1680" i="2"/>
  <c r="AA1681" i="2"/>
  <c r="AA542" i="2"/>
  <c r="AA802" i="2"/>
  <c r="AA2487" i="2"/>
  <c r="AA3564" i="2"/>
  <c r="AA3176" i="2"/>
  <c r="AA803" i="2"/>
  <c r="AA2488" i="2"/>
  <c r="AA1322" i="2"/>
  <c r="AA374" i="2"/>
  <c r="AA3177" i="2"/>
  <c r="AA680" i="2"/>
  <c r="AA804" i="2"/>
  <c r="AA151" i="2"/>
  <c r="AA1276" i="2"/>
  <c r="AA3178" i="2"/>
  <c r="AA152" i="2"/>
  <c r="AA3179" i="2"/>
  <c r="AA543" i="2"/>
  <c r="AA2489" i="2"/>
  <c r="AA2330" i="2"/>
  <c r="AA1073" i="2"/>
  <c r="AA3180" i="2"/>
  <c r="AA3181" i="2"/>
  <c r="AA375" i="2"/>
  <c r="AA3182" i="2"/>
  <c r="AA962" i="2"/>
  <c r="AA544" i="2"/>
  <c r="AA1682" i="2"/>
  <c r="AA453" i="2"/>
  <c r="AA2490" i="2"/>
  <c r="AA3183" i="2"/>
  <c r="AA3565" i="2"/>
  <c r="AA2491" i="2"/>
  <c r="AA1074" i="2"/>
  <c r="AA3566" i="2"/>
  <c r="AA1075" i="2"/>
  <c r="AA3567" i="2"/>
  <c r="AA2024" i="2"/>
  <c r="AA1683" i="2"/>
  <c r="AA545" i="2"/>
  <c r="AA2331" i="2"/>
  <c r="AA709" i="2"/>
  <c r="AA710" i="2"/>
  <c r="AA3184" i="2"/>
  <c r="AA2025" i="2"/>
  <c r="AA153" i="2"/>
  <c r="AA2026" i="2"/>
  <c r="AA154" i="2"/>
  <c r="AA1684" i="2"/>
  <c r="AA3185" i="2"/>
  <c r="AA3568" i="2"/>
  <c r="AA3186" i="2"/>
  <c r="AA155" i="2"/>
  <c r="AA2027" i="2"/>
  <c r="AA2181" i="2"/>
  <c r="AA2182" i="2"/>
  <c r="AA2183" i="2"/>
  <c r="AA3187" i="2"/>
  <c r="AA3188" i="2"/>
  <c r="AA1685" i="2"/>
  <c r="AA3189" i="2"/>
  <c r="AA1686" i="2"/>
  <c r="AA2332" i="2"/>
  <c r="AA3190" i="2"/>
  <c r="AA3191" i="2"/>
  <c r="AA3569" i="2"/>
  <c r="AA805" i="2"/>
  <c r="AA1149" i="2"/>
  <c r="AA2028" i="2"/>
  <c r="AA156" i="2"/>
  <c r="AA1210" i="2"/>
  <c r="AA3192" i="2"/>
  <c r="AA3193" i="2"/>
  <c r="AA2029" i="2"/>
  <c r="AA1687" i="2"/>
  <c r="AA157" i="2"/>
  <c r="AA3194" i="2"/>
  <c r="AA3195" i="2"/>
  <c r="AA3570" i="2"/>
  <c r="AA1150" i="2"/>
  <c r="AA3571" i="2"/>
  <c r="AA1856" i="2"/>
  <c r="AA1857" i="2"/>
  <c r="AA1858" i="2"/>
  <c r="AA1859" i="2"/>
  <c r="AA1688" i="2"/>
  <c r="AA376" i="2"/>
  <c r="AA2492" i="2"/>
  <c r="AA3196" i="2"/>
  <c r="AA158" i="2"/>
  <c r="AA2030" i="2"/>
  <c r="AA1323" i="2"/>
  <c r="AA1689" i="2"/>
  <c r="AA1690" i="2"/>
  <c r="AA3197" i="2"/>
  <c r="AA1691" i="2"/>
  <c r="AA436" i="2"/>
  <c r="AA159" i="2"/>
  <c r="AA2031" i="2"/>
  <c r="AA3198" i="2"/>
  <c r="AA2032" i="2"/>
  <c r="AA3199" i="2"/>
  <c r="AA1860" i="2"/>
  <c r="AA806" i="2"/>
  <c r="AA807" i="2"/>
  <c r="AA1692" i="2"/>
  <c r="AA2493" i="2"/>
  <c r="AA808" i="2"/>
  <c r="AA160" i="2"/>
  <c r="AA963" i="2"/>
  <c r="AA2494" i="2"/>
  <c r="AA3572" i="2"/>
  <c r="AA3200" i="2"/>
  <c r="AA1693" i="2"/>
  <c r="AA483" i="2"/>
  <c r="AA2033" i="2"/>
  <c r="AA3573" i="2"/>
  <c r="AA546" i="2"/>
  <c r="AA3201" i="2"/>
  <c r="AA1694" i="2"/>
  <c r="AA2034" i="2"/>
  <c r="AA2333" i="2"/>
  <c r="AA2495" i="2"/>
  <c r="AA547" i="2"/>
  <c r="AA3202" i="2"/>
  <c r="AA377" i="2"/>
  <c r="AA3574" i="2"/>
  <c r="AA1695" i="2"/>
  <c r="AA378" i="2"/>
  <c r="AA3203" i="2"/>
  <c r="AA1696" i="2"/>
  <c r="AA161" i="2"/>
  <c r="AA1151" i="2"/>
  <c r="AA162" i="2"/>
  <c r="AA1697" i="2"/>
  <c r="AA163" i="2"/>
  <c r="AA3575" i="2"/>
  <c r="AA1861" i="2"/>
  <c r="AA3204" i="2"/>
  <c r="AA964" i="2"/>
  <c r="AA3205" i="2"/>
  <c r="AA721" i="2"/>
  <c r="AA379" i="2"/>
  <c r="AA965" i="2"/>
  <c r="AA681" i="2"/>
  <c r="AA1862" i="2"/>
  <c r="AA3206" i="2"/>
  <c r="AA2496" i="2"/>
  <c r="AA1019" i="2"/>
  <c r="AA809" i="2"/>
  <c r="AA164" i="2"/>
  <c r="AA3576" i="2"/>
  <c r="AA3207" i="2"/>
  <c r="AA463" i="2"/>
  <c r="AA165" i="2"/>
  <c r="AA810" i="2"/>
  <c r="AA811" i="2"/>
  <c r="AA380" i="2"/>
  <c r="AA812" i="2"/>
  <c r="AA2334" i="2"/>
  <c r="AA1698" i="2"/>
  <c r="AA593" i="2"/>
  <c r="AA1186" i="2"/>
  <c r="AA166" i="2"/>
  <c r="AA167" i="2"/>
  <c r="AA2184" i="2"/>
  <c r="AA3208" i="2"/>
  <c r="AA3209" i="2"/>
  <c r="AA3577" i="2"/>
  <c r="AA2035" i="2"/>
  <c r="AA3210" i="2"/>
  <c r="AA2335" i="2"/>
  <c r="AA168" i="2"/>
  <c r="AA2036" i="2"/>
  <c r="AA2037" i="2"/>
  <c r="AA2038" i="2"/>
  <c r="AA3211" i="2"/>
  <c r="AA3212" i="2"/>
  <c r="AA3213" i="2"/>
  <c r="AA2039" i="2"/>
  <c r="AA2040" i="2"/>
  <c r="AA2041" i="2"/>
  <c r="AA2042" i="2"/>
  <c r="AA2043" i="2"/>
  <c r="AA454" i="2"/>
  <c r="AA966" i="2"/>
  <c r="AA548" i="2"/>
  <c r="AA3578" i="2"/>
  <c r="AA3214" i="2"/>
  <c r="AA3215" i="2"/>
  <c r="AA3216" i="2"/>
  <c r="AA1699" i="2"/>
  <c r="AA1700" i="2"/>
  <c r="AA169" i="2"/>
  <c r="AA170" i="2"/>
  <c r="AA2044" i="2"/>
  <c r="AA3579" i="2"/>
  <c r="AA813" i="2"/>
  <c r="AA3580" i="2"/>
  <c r="AA1152" i="2"/>
  <c r="AA171" i="2"/>
  <c r="AA814" i="2"/>
  <c r="AA381" i="2"/>
  <c r="AA3217" i="2"/>
  <c r="AA3218" i="2"/>
  <c r="AA616" i="2"/>
  <c r="AA1187" i="2"/>
  <c r="AA3219" i="2"/>
  <c r="AA1211" i="2"/>
  <c r="AA967" i="2"/>
  <c r="AA3220" i="2"/>
  <c r="AA1277" i="2"/>
  <c r="AA1863" i="2"/>
  <c r="AA477" i="2"/>
  <c r="AA1701" i="2"/>
  <c r="AA2497" i="2"/>
  <c r="AA711" i="2"/>
  <c r="AA2336" i="2"/>
  <c r="AA2185" i="2"/>
  <c r="AA2045" i="2"/>
  <c r="AA2337" i="2"/>
  <c r="AA549" i="2"/>
  <c r="AA1702" i="2"/>
  <c r="AA172" i="2"/>
  <c r="AA617" i="2"/>
  <c r="AA2498" i="2"/>
  <c r="AA2046" i="2"/>
  <c r="AA3221" i="2"/>
  <c r="AA815" i="2"/>
  <c r="AA816" i="2"/>
  <c r="AA173" i="2"/>
  <c r="AA3222" i="2"/>
  <c r="AA1703" i="2"/>
  <c r="AA2338" i="2"/>
  <c r="AA2047" i="2"/>
  <c r="AA712" i="2"/>
  <c r="AA3223" i="2"/>
  <c r="AA700" i="2"/>
  <c r="AA1704" i="2"/>
  <c r="AA1705" i="2"/>
  <c r="AA2339" i="2"/>
  <c r="AA682" i="2"/>
  <c r="AA2048" i="2"/>
  <c r="AA174" i="2"/>
  <c r="AA175" i="2"/>
  <c r="AA382" i="2"/>
  <c r="AA176" i="2"/>
  <c r="AA3224" i="2"/>
  <c r="AA3225" i="2"/>
  <c r="AA817" i="2"/>
  <c r="AA177" i="2"/>
  <c r="AA1153" i="2"/>
  <c r="AA3226" i="2"/>
  <c r="AA1076" i="2"/>
  <c r="AA3227" i="2"/>
  <c r="AA968" i="2"/>
  <c r="AA1706" i="2"/>
  <c r="AA1707" i="2"/>
  <c r="AA1708" i="2"/>
  <c r="AA683" i="2"/>
  <c r="AA550" i="2"/>
  <c r="AA1864" i="2"/>
  <c r="AA2049" i="2"/>
  <c r="AA2499" i="2"/>
  <c r="AA3581" i="2"/>
  <c r="AA2186" i="2"/>
  <c r="AA2050" i="2"/>
  <c r="AA3228" i="2"/>
  <c r="AA3582" i="2"/>
  <c r="AA1709" i="2"/>
  <c r="AA3583" i="2"/>
  <c r="AA3229" i="2"/>
  <c r="AA3230" i="2"/>
  <c r="AA1710" i="2"/>
  <c r="AA1865" i="2"/>
  <c r="AA1212" i="2"/>
  <c r="AA1711" i="2"/>
  <c r="AA1154" i="2"/>
  <c r="AA2500" i="2"/>
  <c r="AA3231" i="2"/>
  <c r="AA1213" i="2"/>
  <c r="AA383" i="2"/>
  <c r="AA384" i="2"/>
  <c r="AA2340" i="2"/>
  <c r="AA1049" i="2"/>
  <c r="AA385" i="2"/>
  <c r="AA969" i="2"/>
  <c r="AA3584" i="2"/>
  <c r="AA178" i="2"/>
  <c r="AA1050" i="2"/>
  <c r="AA2051" i="2"/>
  <c r="AA2052" i="2"/>
  <c r="AA2341" i="2"/>
  <c r="AA684" i="2"/>
  <c r="AA1278" i="2"/>
  <c r="AA2053" i="2"/>
  <c r="AA1712" i="2"/>
  <c r="AA970" i="2"/>
  <c r="AA971" i="2"/>
  <c r="AA3585" i="2"/>
  <c r="AA179" i="2"/>
  <c r="AA386" i="2"/>
  <c r="AA551" i="2"/>
  <c r="AA1713" i="2"/>
  <c r="AA1279" i="2"/>
  <c r="AA2501" i="2"/>
  <c r="AA387" i="2"/>
  <c r="AA180" i="2"/>
  <c r="AA2054" i="2"/>
  <c r="AA2187" i="2"/>
  <c r="AA2188" i="2"/>
  <c r="AA552" i="2"/>
  <c r="AA3586" i="2"/>
  <c r="AA640" i="2"/>
  <c r="AA685" i="2"/>
  <c r="AA2189" i="2"/>
  <c r="AA2055" i="2"/>
  <c r="AA2056" i="2"/>
  <c r="AA2190" i="2"/>
  <c r="AA2342" i="2"/>
  <c r="AA1866" i="2"/>
  <c r="AA3587" i="2"/>
  <c r="AA713" i="2"/>
  <c r="AA388" i="2"/>
  <c r="AA972" i="2"/>
  <c r="AA2191" i="2"/>
  <c r="AA181" i="2"/>
  <c r="AA2343" i="2"/>
  <c r="AA1714" i="2"/>
  <c r="AA182" i="2"/>
  <c r="AA2502" i="2"/>
  <c r="AA973" i="2"/>
  <c r="AA1280" i="2"/>
  <c r="AA3232" i="2"/>
  <c r="AA183" i="2"/>
  <c r="AA701" i="2"/>
  <c r="AA3233" i="2"/>
  <c r="AA184" i="2"/>
  <c r="AA2057" i="2"/>
  <c r="AA974" i="2"/>
  <c r="AA3234" i="2"/>
  <c r="AA437" i="2"/>
  <c r="AA185" i="2"/>
  <c r="AA818" i="2"/>
  <c r="AA186" i="2"/>
  <c r="AA187" i="2"/>
  <c r="AA975" i="2"/>
  <c r="AA976" i="2"/>
  <c r="AA553" i="2"/>
  <c r="AA3235" i="2"/>
  <c r="AA819" i="2"/>
  <c r="AA1715" i="2"/>
  <c r="AA188" i="2"/>
  <c r="AA1716" i="2"/>
  <c r="AA977" i="2"/>
  <c r="AA189" i="2"/>
  <c r="AA2058" i="2"/>
  <c r="AA1077" i="2"/>
  <c r="AA2344" i="2"/>
  <c r="AA2345" i="2"/>
  <c r="AA2346" i="2"/>
  <c r="AA978" i="2"/>
  <c r="AA1155" i="2"/>
  <c r="AA820" i="2"/>
  <c r="AA1717" i="2"/>
  <c r="AA3236" i="2"/>
  <c r="AA3237" i="2"/>
  <c r="AA722" i="2"/>
  <c r="AA2503" i="2"/>
  <c r="AA1281" i="2"/>
  <c r="AA190" i="2"/>
  <c r="AA554" i="2"/>
  <c r="AA455" i="2"/>
  <c r="AA594" i="2"/>
  <c r="AA2347" i="2"/>
  <c r="AA979" i="2"/>
  <c r="AA1718" i="2"/>
  <c r="AA3588" i="2"/>
  <c r="AA3238" i="2"/>
  <c r="AA474" i="2"/>
  <c r="AA2504" i="2"/>
  <c r="AA3589" i="2"/>
  <c r="AA1078" i="2"/>
  <c r="AA3239" i="2"/>
  <c r="AA191" i="2"/>
  <c r="AA1156" i="2"/>
  <c r="AA389" i="2"/>
  <c r="AA192" i="2"/>
  <c r="AA3240" i="2"/>
  <c r="AA1719" i="2"/>
  <c r="AA3241" i="2"/>
  <c r="AA1282" i="2"/>
  <c r="AA980" i="2"/>
  <c r="AA390" i="2"/>
  <c r="AA3242" i="2"/>
  <c r="AA1720" i="2"/>
  <c r="AA391" i="2"/>
  <c r="AA2505" i="2"/>
  <c r="AA2059" i="2"/>
  <c r="AA981" i="2"/>
  <c r="AA3243" i="2"/>
  <c r="AA3590" i="2"/>
  <c r="AA1721" i="2"/>
  <c r="AA193" i="2"/>
  <c r="AA2348" i="2"/>
  <c r="AA555" i="2"/>
  <c r="AA430" i="2"/>
  <c r="AA3244" i="2"/>
  <c r="AA1722" i="2"/>
  <c r="AA194" i="2"/>
  <c r="AA2060" i="2"/>
  <c r="AA982" i="2"/>
  <c r="AA821" i="2"/>
  <c r="AA1723" i="2"/>
  <c r="AA2506" i="2"/>
  <c r="AA1724" i="2"/>
  <c r="AA195" i="2"/>
  <c r="AA196" i="2"/>
  <c r="AA607" i="2"/>
  <c r="AA392" i="2"/>
  <c r="AA1725" i="2"/>
  <c r="AA608" i="2"/>
  <c r="AA3591" i="2"/>
  <c r="AA2507" i="2"/>
  <c r="AA197" i="2"/>
  <c r="AA198" i="2"/>
  <c r="AA3245" i="2"/>
  <c r="AA3246" i="2"/>
  <c r="AA556" i="2"/>
  <c r="AA1726" i="2"/>
  <c r="AA1727" i="2"/>
  <c r="AA1728" i="2"/>
  <c r="AA1214" i="2"/>
  <c r="AA199" i="2"/>
  <c r="AA1729" i="2"/>
  <c r="AA478" i="2"/>
  <c r="AA1283" i="2"/>
  <c r="AA2061" i="2"/>
  <c r="AA983" i="2"/>
  <c r="AA822" i="2"/>
  <c r="AA557" i="2"/>
  <c r="AA1020" i="2"/>
  <c r="AA3247" i="2"/>
  <c r="AA3248" i="2"/>
  <c r="AA3249" i="2"/>
  <c r="AA558" i="2"/>
  <c r="AA1867" i="2"/>
  <c r="AA1730" i="2"/>
  <c r="AA464" i="2"/>
  <c r="AA1731" i="2"/>
  <c r="AA1215" i="2"/>
  <c r="AA1732" i="2"/>
  <c r="AA1868" i="2"/>
  <c r="AA393" i="2"/>
  <c r="AA1733" i="2"/>
  <c r="AA2062" i="2"/>
  <c r="AA1869" i="2"/>
  <c r="AA438" i="2"/>
  <c r="AA1734" i="2"/>
  <c r="AA479" i="2"/>
  <c r="AA431" i="2"/>
  <c r="AA1079" i="2"/>
  <c r="AA1735" i="2"/>
  <c r="AA200" i="2"/>
  <c r="AA2508" i="2"/>
  <c r="AA201" i="2"/>
  <c r="AA3250" i="2"/>
  <c r="AA823" i="2"/>
  <c r="AA394" i="2"/>
  <c r="AA824" i="2"/>
  <c r="AA825" i="2"/>
  <c r="AA826" i="2"/>
  <c r="AA2349" i="2"/>
  <c r="AA1736" i="2"/>
  <c r="AA395" i="2"/>
  <c r="AA2063" i="2"/>
  <c r="AA3251" i="2"/>
  <c r="AA1051" i="2"/>
  <c r="AA202" i="2"/>
  <c r="AA396" i="2"/>
  <c r="AA1737" i="2"/>
  <c r="AA1738" i="2"/>
  <c r="AA609" i="2"/>
  <c r="AA2064" i="2"/>
  <c r="AA3592" i="2"/>
  <c r="AA203" i="2"/>
  <c r="AA397" i="2"/>
  <c r="AA2509" i="2"/>
  <c r="AA398" i="2"/>
  <c r="AA2065" i="2"/>
  <c r="AA204" i="2"/>
  <c r="AA2192" i="2"/>
  <c r="AA2510" i="2"/>
  <c r="AA3593" i="2"/>
  <c r="AA2066" i="2"/>
  <c r="AA1739" i="2"/>
  <c r="AA1052" i="2"/>
  <c r="AA2067" i="2"/>
  <c r="AA1870" i="2"/>
  <c r="AA984" i="2"/>
  <c r="AA3252" i="2"/>
  <c r="AA205" i="2"/>
  <c r="AA399" i="2"/>
  <c r="AA1871" i="2"/>
  <c r="AA206" i="2"/>
  <c r="AA3594" i="2"/>
  <c r="AA1080" i="2"/>
  <c r="AA2511" i="2"/>
  <c r="AA207" i="2"/>
  <c r="AA208" i="2"/>
  <c r="AA641" i="2"/>
  <c r="AA2350" i="2"/>
  <c r="AA595" i="2"/>
  <c r="AA3595" i="2"/>
  <c r="AA3596" i="2"/>
  <c r="AA400" i="2"/>
  <c r="AA1740" i="2"/>
  <c r="AA2512" i="2"/>
  <c r="AA621" i="2"/>
  <c r="AA642" i="2"/>
  <c r="AA209" i="2"/>
  <c r="AA827" i="2"/>
  <c r="AA1021" i="2"/>
  <c r="AA210" i="2"/>
  <c r="AA1053" i="2"/>
  <c r="AA2513" i="2"/>
  <c r="AA3253" i="2"/>
  <c r="AA3254" i="2"/>
  <c r="AA3597" i="2"/>
  <c r="AA1741" i="2"/>
  <c r="AA211" i="2"/>
  <c r="AA3255" i="2"/>
  <c r="AA1742" i="2"/>
  <c r="AA1872" i="2"/>
  <c r="AA3256" i="2"/>
  <c r="AA1743" i="2"/>
  <c r="AA559" i="2"/>
  <c r="AA3257" i="2"/>
  <c r="AA3258" i="2"/>
  <c r="AA3259" i="2"/>
  <c r="AA1284" i="2"/>
  <c r="AA3260" i="2"/>
  <c r="AA1324" i="2"/>
  <c r="AA1022" i="2"/>
  <c r="AA3261" i="2"/>
  <c r="AA702" i="2"/>
  <c r="AA1744" i="2"/>
  <c r="AA1325" i="2"/>
  <c r="AA3598" i="2"/>
  <c r="AA3599" i="2"/>
  <c r="AA1745" i="2"/>
  <c r="AA3600" i="2"/>
  <c r="AA985" i="2"/>
  <c r="AA1285" i="2"/>
  <c r="AA212" i="2"/>
  <c r="AA1326" i="2"/>
  <c r="AA401" i="2"/>
  <c r="AA2514" i="2"/>
  <c r="AA2351" i="2"/>
  <c r="AA686" i="2"/>
  <c r="AA560" i="2"/>
  <c r="AA3262" i="2"/>
  <c r="AA2068" i="2"/>
  <c r="AA402" i="2"/>
  <c r="AA1286" i="2"/>
  <c r="AA2352" i="2"/>
  <c r="AA2069" i="2"/>
  <c r="AA561" i="2"/>
  <c r="AA1054" i="2"/>
  <c r="AA403" i="2"/>
  <c r="AA1157" i="2"/>
  <c r="AA562" i="2"/>
  <c r="AA643" i="2"/>
  <c r="AA1188" i="2"/>
  <c r="AA3263" i="2"/>
  <c r="AA1327" i="2"/>
  <c r="AA3601" i="2"/>
  <c r="AA986" i="2"/>
  <c r="AA703" i="2"/>
  <c r="AA213" i="2"/>
  <c r="AA1328" i="2"/>
  <c r="AA644" i="2"/>
  <c r="AA2353" i="2"/>
  <c r="AA2070" i="2"/>
  <c r="AA563" i="2"/>
  <c r="AA2193" i="2"/>
  <c r="AA214" i="2"/>
  <c r="AA1746" i="2"/>
  <c r="AA2071" i="2"/>
  <c r="AA215" i="2"/>
  <c r="AA3602" i="2"/>
  <c r="AA2515" i="2"/>
  <c r="AA564" i="2"/>
  <c r="AA3603" i="2"/>
  <c r="AA1747" i="2"/>
  <c r="AA596" i="2"/>
  <c r="AA1748" i="2"/>
  <c r="AA2354" i="2"/>
  <c r="AA2072" i="2"/>
  <c r="AA1749" i="2"/>
  <c r="AA465" i="2"/>
  <c r="AA3604" i="2"/>
  <c r="AA1216" i="2"/>
  <c r="AA1750" i="2"/>
  <c r="AA216" i="2"/>
  <c r="AA3605" i="2"/>
  <c r="AA217" i="2"/>
  <c r="AA1751" i="2"/>
  <c r="AA2516" i="2"/>
  <c r="AA987" i="2"/>
  <c r="AA404" i="2"/>
  <c r="AA828" i="2"/>
  <c r="AA405" i="2"/>
  <c r="AA597" i="2"/>
  <c r="AA829" i="2"/>
  <c r="AA3264" i="2"/>
  <c r="AA565" i="2"/>
  <c r="AA3606" i="2"/>
  <c r="AA830" i="2"/>
  <c r="AA988" i="2"/>
  <c r="AA2194" i="2"/>
  <c r="AA989" i="2"/>
  <c r="AA1023" i="2"/>
  <c r="AA218" i="2"/>
  <c r="AA3265" i="2"/>
  <c r="AA2517" i="2"/>
  <c r="AA1752" i="2"/>
  <c r="AA3266" i="2"/>
  <c r="AA219" i="2"/>
  <c r="AA622" i="2"/>
  <c r="AA3267" i="2"/>
  <c r="AA480" i="2"/>
  <c r="AA1753" i="2"/>
  <c r="AA220" i="2"/>
  <c r="AA831" i="2"/>
  <c r="AA3268" i="2"/>
  <c r="AA3607" i="2"/>
  <c r="AA2073" i="2"/>
  <c r="AA566" i="2"/>
  <c r="AA3608" i="2"/>
  <c r="AA1329" i="2"/>
  <c r="AA1754" i="2"/>
  <c r="AA3609" i="2"/>
  <c r="AA3269" i="2"/>
  <c r="AA2074" i="2"/>
  <c r="AA221" i="2"/>
  <c r="AA222" i="2"/>
  <c r="AA406" i="2"/>
  <c r="AA645" i="2"/>
  <c r="AA3610" i="2"/>
  <c r="AA990" i="2"/>
  <c r="AA1055" i="2"/>
  <c r="AA3270" i="2"/>
  <c r="AA832" i="2"/>
  <c r="AA2195" i="2"/>
  <c r="AA223" i="2"/>
  <c r="AA2355" i="2"/>
  <c r="AA1873" i="2"/>
  <c r="AA3271" i="2"/>
  <c r="AA1287" i="2"/>
  <c r="AA1755" i="2"/>
  <c r="AA646" i="2"/>
  <c r="AA3272" i="2"/>
  <c r="AA2075" i="2"/>
  <c r="AA2356" i="2"/>
  <c r="AA407" i="2"/>
  <c r="AA1288" i="2"/>
  <c r="AA224" i="2"/>
  <c r="AA3611" i="2"/>
  <c r="AA3273" i="2"/>
  <c r="AA3612" i="2"/>
  <c r="AA2357" i="2"/>
  <c r="AA2358" i="2"/>
  <c r="AA1756" i="2"/>
  <c r="AA991" i="2"/>
  <c r="AA225" i="2"/>
  <c r="AA3274" i="2"/>
  <c r="AA2076" i="2"/>
  <c r="AA226" i="2"/>
  <c r="AA3613" i="2"/>
  <c r="AA2196" i="2"/>
  <c r="AA227" i="2"/>
  <c r="AA439" i="2"/>
  <c r="AA2077" i="2"/>
  <c r="AA1757" i="2"/>
  <c r="AA3275" i="2"/>
  <c r="AA3276" i="2"/>
  <c r="AA2518" i="2"/>
  <c r="AA1758" i="2"/>
  <c r="AA2359" i="2"/>
  <c r="AA2519" i="2"/>
  <c r="AA3277" i="2"/>
  <c r="AA228" i="2"/>
  <c r="AA2078" i="2"/>
  <c r="AA3278" i="2"/>
  <c r="AA3614" i="2"/>
  <c r="AA2079" i="2"/>
  <c r="AA3615" i="2"/>
  <c r="AA2197" i="2"/>
  <c r="AA1217" i="2"/>
  <c r="AA647" i="2"/>
  <c r="AA2198" i="2"/>
  <c r="AA229" i="2"/>
  <c r="AA230" i="2"/>
  <c r="AA3279" i="2"/>
  <c r="AA231" i="2"/>
  <c r="AA1759" i="2"/>
  <c r="AA232" i="2"/>
  <c r="AA1189" i="2"/>
  <c r="AA992" i="2"/>
  <c r="AA2199" i="2"/>
  <c r="AA610" i="2"/>
  <c r="AA2360" i="2"/>
  <c r="AA1874" i="2"/>
  <c r="AA567" i="2"/>
  <c r="AA833" i="2"/>
  <c r="AA233" i="2"/>
  <c r="AA2520" i="2"/>
  <c r="AA1056" i="2"/>
  <c r="AA234" i="2"/>
  <c r="AA2200" i="2"/>
  <c r="AA2361" i="2"/>
  <c r="AA2080" i="2"/>
  <c r="AA1875" i="2"/>
  <c r="AA408" i="2"/>
  <c r="AA3616" i="2"/>
  <c r="AA235" i="2"/>
  <c r="AA2362" i="2"/>
  <c r="AA1760" i="2"/>
  <c r="AA2521" i="2"/>
  <c r="AA236" i="2"/>
  <c r="AA3280" i="2"/>
  <c r="AA2081" i="2"/>
  <c r="AA2082" i="2"/>
  <c r="AA2083" i="2"/>
  <c r="AA2084" i="2"/>
  <c r="AA1761" i="2"/>
  <c r="AA1762" i="2"/>
  <c r="AA1763" i="2"/>
  <c r="AA3281" i="2"/>
  <c r="AA2085" i="2"/>
  <c r="AA3617" i="2"/>
  <c r="AA2522" i="2"/>
  <c r="AA1330" i="2"/>
  <c r="AA2201" i="2"/>
  <c r="AA3618" i="2"/>
  <c r="AA409" i="2"/>
  <c r="AA1764" i="2"/>
  <c r="AA993" i="2"/>
  <c r="AA648" i="2"/>
  <c r="AA1081" i="2"/>
  <c r="AA598" i="2"/>
  <c r="AA237" i="2"/>
  <c r="AA568" i="2"/>
  <c r="AA2202" i="2"/>
  <c r="AA238" i="2"/>
  <c r="AA3282" i="2"/>
  <c r="AA3283" i="2"/>
  <c r="AA2086" i="2"/>
  <c r="AA599" i="2"/>
  <c r="AA1289" i="2"/>
  <c r="AA239" i="2"/>
  <c r="AA3284" i="2"/>
  <c r="AA3285" i="2"/>
  <c r="AA3619" i="2"/>
  <c r="AA1765" i="2"/>
  <c r="AA240" i="2"/>
  <c r="AA3286" i="2"/>
  <c r="AA1158" i="2"/>
  <c r="AA3620" i="2"/>
  <c r="AA3287" i="2"/>
  <c r="AA2087" i="2"/>
  <c r="AA2088" i="2"/>
  <c r="AA1876" i="2"/>
  <c r="AA1877" i="2"/>
  <c r="AA1878" i="2"/>
  <c r="AA1879" i="2"/>
  <c r="AA2363" i="2"/>
  <c r="AA410" i="2"/>
  <c r="AA994" i="2"/>
  <c r="AA3621" i="2"/>
  <c r="AA3622" i="2"/>
  <c r="AA1159" i="2"/>
  <c r="AA569" i="2"/>
  <c r="AA241" i="2"/>
  <c r="AA570" i="2"/>
  <c r="AA1290" i="2"/>
  <c r="AA834" i="2"/>
  <c r="AA1160" i="2"/>
  <c r="AA242" i="2"/>
  <c r="AA3288" i="2"/>
  <c r="AA3623" i="2"/>
  <c r="AA3289" i="2"/>
  <c r="AA243" i="2"/>
  <c r="AA3624" i="2"/>
  <c r="AA3290" i="2"/>
  <c r="AA244" i="2"/>
  <c r="AA1218" i="2"/>
  <c r="AA571" i="2"/>
  <c r="AA1219" i="2"/>
  <c r="AA411" i="2"/>
  <c r="AA995" i="2"/>
  <c r="AA3291" i="2"/>
  <c r="AA1082" i="2"/>
  <c r="AA3292" i="2"/>
  <c r="AA1161" i="2"/>
  <c r="AA466" i="2"/>
  <c r="AA3293" i="2"/>
  <c r="AA3294" i="2"/>
  <c r="AA996" i="2"/>
  <c r="AA3295" i="2"/>
  <c r="AA3296" i="2"/>
  <c r="AA3625" i="2"/>
  <c r="AA245" i="2"/>
  <c r="AA723" i="2"/>
  <c r="AA1766" i="2"/>
  <c r="AA3297" i="2"/>
  <c r="AA3298" i="2"/>
  <c r="AA3299" i="2"/>
  <c r="AA2364" i="2"/>
  <c r="AA3300" i="2"/>
  <c r="AA3301" i="2"/>
  <c r="AA246" i="2"/>
  <c r="AA3626" i="2"/>
  <c r="AA997" i="2"/>
  <c r="AA2365" i="2"/>
  <c r="AA2366" i="2"/>
  <c r="AA3302" i="2"/>
  <c r="AA1190" i="2"/>
  <c r="AA247" i="2"/>
  <c r="AA3627" i="2"/>
  <c r="AA3303" i="2"/>
  <c r="AA3304" i="2"/>
  <c r="AA248" i="2"/>
  <c r="AA249" i="2"/>
  <c r="AA412" i="2"/>
  <c r="AA2523" i="2"/>
  <c r="AA2367" i="2"/>
  <c r="AA835" i="2"/>
  <c r="AA2524" i="2"/>
  <c r="AA3305" i="2"/>
  <c r="AA250" i="2"/>
  <c r="AA998" i="2"/>
  <c r="AA251" i="2"/>
  <c r="AA649" i="2"/>
  <c r="AA252" i="2"/>
  <c r="AA2525" i="2"/>
  <c r="AA2368" i="2"/>
  <c r="AA836" i="2"/>
  <c r="AA413" i="2"/>
  <c r="AA1024" i="2"/>
  <c r="AA253" i="2"/>
  <c r="AA2526" i="2"/>
  <c r="AA1767" i="2"/>
  <c r="AA3306" i="2"/>
  <c r="AA3307" i="2"/>
  <c r="AA432" i="2"/>
  <c r="AA2203" i="2"/>
  <c r="AA572" i="2"/>
  <c r="AA687" i="2"/>
  <c r="AA456" i="2"/>
  <c r="AA254" i="2"/>
  <c r="AA999" i="2"/>
  <c r="AA2369" i="2"/>
  <c r="AA2527" i="2"/>
  <c r="AA3308" i="2"/>
  <c r="AA255" i="2"/>
  <c r="AA837" i="2"/>
  <c r="AA1083" i="2"/>
  <c r="AA1768" i="2"/>
  <c r="AA3628" i="2"/>
  <c r="AA1291" i="2"/>
  <c r="AA2089" i="2"/>
  <c r="AA3309" i="2"/>
  <c r="AA3310" i="2"/>
  <c r="AA1331" i="2"/>
  <c r="AA256" i="2"/>
  <c r="AA414" i="2"/>
  <c r="AA1332" i="2"/>
  <c r="AA1025" i="2"/>
  <c r="AA2204" i="2"/>
  <c r="AA1769" i="2"/>
  <c r="AA2090" i="2"/>
  <c r="AA3311" i="2"/>
  <c r="AA3312" i="2"/>
  <c r="AA3313" i="2"/>
  <c r="AA415" i="2"/>
  <c r="AA416" i="2"/>
  <c r="AA257" i="2"/>
  <c r="AA2370" i="2"/>
  <c r="AA3629" i="2"/>
  <c r="AA3314" i="2"/>
  <c r="AA3630" i="2"/>
  <c r="AA2091" i="2"/>
  <c r="AA838" i="2"/>
  <c r="AA3315" i="2"/>
  <c r="AA3316" i="2"/>
  <c r="AA2092" i="2"/>
  <c r="AA839" i="2"/>
  <c r="AA467" i="2"/>
  <c r="AA2205" i="2"/>
  <c r="AA3631" i="2"/>
  <c r="AA840" i="2"/>
  <c r="AA3317" i="2"/>
  <c r="AA3318" i="2"/>
  <c r="AA3319" i="2"/>
  <c r="AA1770" i="2"/>
  <c r="AA1771" i="2"/>
  <c r="AA2371" i="2"/>
  <c r="AA3320" i="2"/>
  <c r="AA258" i="2"/>
  <c r="AA259" i="2"/>
  <c r="AA260" i="2"/>
  <c r="AA3321" i="2"/>
  <c r="AA2093" i="2"/>
  <c r="AA1084" i="2"/>
  <c r="AA2372" i="2"/>
  <c r="AA1026" i="2"/>
  <c r="AA3322" i="2"/>
  <c r="AA3632" i="2"/>
  <c r="AA417" i="2"/>
  <c r="AA261" i="2"/>
  <c r="AA3323" i="2"/>
  <c r="AA1220" i="2"/>
  <c r="AA2373" i="2"/>
  <c r="AA1772" i="2"/>
  <c r="AA3324" i="2"/>
  <c r="AA2374" i="2"/>
  <c r="AA1773" i="2"/>
  <c r="AA1162" i="2"/>
  <c r="AA1880" i="2"/>
  <c r="AA1000" i="2"/>
  <c r="AA3633" i="2"/>
  <c r="AA1001" i="2"/>
  <c r="AA841" i="2"/>
  <c r="AA3325" i="2"/>
  <c r="AA262" i="2"/>
  <c r="AA3326" i="2"/>
  <c r="AA418" i="2"/>
  <c r="AA1774" i="2"/>
  <c r="AA1027" i="2"/>
  <c r="AA1221" i="2"/>
  <c r="AA2206" i="2"/>
  <c r="AA2207" i="2"/>
  <c r="AA2208" i="2"/>
  <c r="AA1191" i="2"/>
  <c r="AA3327" i="2"/>
  <c r="AA1881" i="2"/>
  <c r="AA3634" i="2"/>
  <c r="AA2528" i="2"/>
  <c r="AA1292" i="2"/>
  <c r="AA3328" i="2"/>
  <c r="AA1775" i="2"/>
  <c r="AA3635" i="2"/>
  <c r="AA263" i="2"/>
  <c r="AA2209" i="2"/>
  <c r="AA264" i="2"/>
  <c r="AA2375" i="2"/>
  <c r="AA1882" i="2"/>
  <c r="AA3636" i="2"/>
  <c r="AA2376" i="2"/>
  <c r="AA265" i="2"/>
  <c r="AA3329" i="2"/>
  <c r="AA2377" i="2"/>
  <c r="AA842" i="2"/>
  <c r="AA3330" i="2"/>
  <c r="AA3331" i="2"/>
  <c r="AA1776" i="2"/>
  <c r="AA1085" i="2"/>
  <c r="AA3637" i="2"/>
  <c r="AA2378" i="2"/>
  <c r="AA3638" i="2"/>
  <c r="AA3639" i="2"/>
  <c r="AA843" i="2"/>
  <c r="AA3640" i="2"/>
  <c r="AA1777" i="2"/>
  <c r="AA650" i="2"/>
  <c r="AA3641" i="2"/>
  <c r="AA651" i="2"/>
  <c r="AA266" i="2"/>
  <c r="AA2094" i="2"/>
  <c r="AA1002" i="2"/>
  <c r="AA1333" i="2"/>
  <c r="AA1086" i="2"/>
  <c r="AA3332" i="2"/>
  <c r="AA3642" i="2"/>
  <c r="AA2529" i="2"/>
  <c r="AA3643" i="2"/>
  <c r="AA3644" i="2"/>
  <c r="AA1028" i="2"/>
  <c r="AA2379" i="2"/>
  <c r="AA2530" i="2"/>
  <c r="AA468" i="2"/>
  <c r="AA1163" i="2"/>
  <c r="AA1057" i="2"/>
  <c r="AA267" i="2"/>
  <c r="AA2210" i="2"/>
  <c r="AA3645" i="2"/>
  <c r="AA1003" i="2"/>
  <c r="AA3333" i="2"/>
  <c r="AA3646" i="2"/>
  <c r="AA268" i="2"/>
  <c r="AA1883" i="2"/>
  <c r="AA1778" i="2"/>
  <c r="AA1779" i="2"/>
  <c r="AA3334" i="2"/>
  <c r="AA1004" i="2"/>
  <c r="AA1780" i="2"/>
  <c r="AA1781" i="2"/>
  <c r="AA3335" i="2"/>
  <c r="AA2531" i="2"/>
  <c r="AA269" i="2"/>
  <c r="AA270" i="2"/>
  <c r="AA704" i="2"/>
  <c r="AA3336" i="2"/>
  <c r="AA271" i="2"/>
  <c r="AA3647" i="2"/>
  <c r="AA1782" i="2"/>
  <c r="AA2095" i="2"/>
  <c r="AA419" i="2"/>
  <c r="AA3648" i="2"/>
  <c r="AA2096" i="2"/>
  <c r="AA844" i="2"/>
  <c r="AA1087" i="2"/>
  <c r="AA1293" i="2"/>
  <c r="AA3649" i="2"/>
  <c r="AA420" i="2"/>
  <c r="AA573" i="2"/>
  <c r="AA1783" i="2"/>
  <c r="AA1058" i="2"/>
  <c r="AA724" i="2"/>
  <c r="AA3650" i="2"/>
  <c r="AA272" i="2"/>
  <c r="AA484" i="2"/>
  <c r="AA273" i="2"/>
  <c r="AA3651" i="2"/>
  <c r="AA3337" i="2"/>
  <c r="AA3338" i="2"/>
  <c r="AA1005" i="2"/>
  <c r="AA274" i="2"/>
  <c r="AA2532" i="2"/>
  <c r="AA2097" i="2"/>
  <c r="AA3652" i="2"/>
  <c r="AA3339" i="2"/>
  <c r="AA688" i="2"/>
  <c r="AA3653" i="2"/>
  <c r="AA3340" i="2"/>
  <c r="AA433" i="2"/>
  <c r="AA3341" i="2"/>
  <c r="AA275" i="2"/>
  <c r="AA421" i="2"/>
  <c r="AA3342" i="2"/>
  <c r="AA2211" i="2"/>
  <c r="AA1334" i="2"/>
  <c r="AA3343" i="2"/>
  <c r="AA3654" i="2"/>
  <c r="AA276" i="2"/>
  <c r="AA277" i="2"/>
  <c r="AA1088" i="2"/>
  <c r="AA3655" i="2"/>
  <c r="AA278" i="2"/>
  <c r="AA3344" i="2"/>
  <c r="AA1164" i="2"/>
  <c r="AA3345" i="2"/>
  <c r="AA279" i="2"/>
  <c r="AA2533" i="2"/>
  <c r="AA2212" i="2"/>
  <c r="AA1784" i="2"/>
  <c r="AA1785" i="2"/>
  <c r="AA422" i="2"/>
  <c r="AA3346" i="2"/>
  <c r="AA1786" i="2"/>
  <c r="AA3656" i="2"/>
  <c r="AA2534" i="2"/>
  <c r="AA2213" i="2"/>
  <c r="AA1294" i="2"/>
  <c r="AA280" i="2"/>
  <c r="AA3657" i="2"/>
  <c r="AA1295" i="2"/>
  <c r="AA1296" i="2"/>
  <c r="AA1297" i="2"/>
  <c r="AA1006" i="2"/>
  <c r="AA1884" i="2"/>
  <c r="AA3347" i="2"/>
  <c r="AA3658" i="2"/>
  <c r="AA3659" i="2"/>
  <c r="AA281" i="2"/>
  <c r="AA3348" i="2"/>
  <c r="AA282" i="2"/>
  <c r="AA3349" i="2"/>
  <c r="AA283" i="2"/>
  <c r="AA284" i="2"/>
  <c r="AA1787" i="2"/>
  <c r="AA1788" i="2"/>
  <c r="AA2214" i="2"/>
  <c r="AA1165" i="2"/>
  <c r="AA1789" i="2"/>
  <c r="AA1790" i="2"/>
  <c r="AA1791" i="2"/>
  <c r="AA1792" i="2"/>
  <c r="AA845" i="2"/>
  <c r="AA3350" i="2"/>
  <c r="AA1793" i="2"/>
  <c r="AA1794" i="2"/>
  <c r="AA846" i="2"/>
  <c r="AA1795" i="2"/>
  <c r="AA2215" i="2"/>
  <c r="AA3351" i="2"/>
  <c r="AA1166" i="2"/>
  <c r="AA847" i="2"/>
  <c r="AA2098" i="2"/>
  <c r="AA285" i="2"/>
  <c r="AA600" i="2"/>
  <c r="AA3660" i="2"/>
  <c r="AA286" i="2"/>
  <c r="AA287" i="2"/>
  <c r="AA1885" i="2"/>
  <c r="AA469" i="2"/>
  <c r="AA2535" i="2"/>
  <c r="AA423" i="2"/>
  <c r="AA601" i="2"/>
  <c r="AA2380" i="2"/>
  <c r="AA288" i="2"/>
  <c r="AA618" i="2"/>
  <c r="AA848" i="2"/>
  <c r="AA3352" i="2"/>
  <c r="AA289" i="2"/>
  <c r="AA705" i="2"/>
  <c r="AA1796" i="2"/>
  <c r="AA2216" i="2"/>
  <c r="AA3353" i="2"/>
  <c r="AA3661" i="2"/>
  <c r="AA849" i="2"/>
  <c r="AA290" i="2"/>
  <c r="AA1222" i="2"/>
  <c r="AA2381" i="2"/>
  <c r="AA3662" i="2"/>
  <c r="AA2382" i="2"/>
  <c r="AA3354" i="2"/>
  <c r="AA1007" i="2"/>
  <c r="AA689" i="2"/>
  <c r="AA1797" i="2"/>
  <c r="AA652" i="2"/>
  <c r="AA3663" i="2"/>
  <c r="AA1798" i="2"/>
  <c r="AA1799" i="2"/>
  <c r="AA3664" i="2"/>
  <c r="AA850" i="2"/>
  <c r="AA3355" i="2"/>
  <c r="AA1167" i="2"/>
  <c r="AA1800" i="2"/>
  <c r="AA851" i="2"/>
  <c r="AA1801" i="2"/>
  <c r="AA1168" i="2"/>
  <c r="AA1192" i="2"/>
  <c r="AA1059" i="2"/>
  <c r="AA3356" i="2"/>
  <c r="AA852" i="2"/>
  <c r="AA3665" i="2"/>
  <c r="AA2536" i="2"/>
  <c r="AA291" i="2"/>
  <c r="AA1008" i="2"/>
  <c r="AA3666" i="2"/>
  <c r="AA2099" i="2"/>
  <c r="AA3357" i="2"/>
  <c r="AA3358" i="2"/>
  <c r="AA3667" i="2"/>
  <c r="AA3668" i="2"/>
  <c r="AA3359" i="2"/>
  <c r="AA1802" i="2"/>
  <c r="AA1223" i="2"/>
  <c r="AA3360" i="2"/>
  <c r="AA3669" i="2"/>
  <c r="AA3670" i="2"/>
  <c r="AA292" i="2"/>
  <c r="AA1224" i="2"/>
  <c r="AA853" i="2"/>
  <c r="AA1193" i="2"/>
  <c r="AA1194" i="2"/>
  <c r="AA3361" i="2"/>
  <c r="AA3671" i="2"/>
  <c r="AA611" i="2"/>
  <c r="AA854" i="2"/>
  <c r="AA3672" i="2"/>
  <c r="AA293" i="2"/>
  <c r="AA3673" i="2"/>
  <c r="AA855" i="2"/>
  <c r="AA2100" i="2"/>
  <c r="AA294" i="2"/>
  <c r="AA2217" i="2"/>
  <c r="AA856" i="2"/>
  <c r="AA857" i="2"/>
  <c r="AA3362" i="2"/>
  <c r="AA1298" i="2"/>
  <c r="AA295" i="2"/>
  <c r="AA619" i="2"/>
  <c r="AA1299" i="2"/>
  <c r="AA574" i="2"/>
  <c r="AA2383" i="2"/>
  <c r="AA1009" i="2"/>
  <c r="AA296" i="2"/>
  <c r="AA2101" i="2"/>
  <c r="AA3363" i="2"/>
  <c r="V2537" i="2"/>
  <c r="V2538" i="2"/>
  <c r="V1335" i="2"/>
  <c r="V653" i="2"/>
  <c r="V725" i="2"/>
  <c r="V1336" i="2"/>
  <c r="V2" i="2"/>
  <c r="V2102" i="2"/>
  <c r="V1337" i="2"/>
  <c r="V2539" i="2"/>
  <c r="V1300" i="2"/>
  <c r="V1886" i="2"/>
  <c r="V2540" i="2"/>
  <c r="V1338" i="2"/>
  <c r="V2384" i="2"/>
  <c r="V2541" i="2"/>
  <c r="V3364" i="2"/>
  <c r="V2385" i="2"/>
  <c r="V2218" i="2"/>
  <c r="V1339" i="2"/>
  <c r="V858" i="2"/>
  <c r="V2542" i="2"/>
  <c r="V2543" i="2"/>
  <c r="V3365" i="2"/>
  <c r="V2103" i="2"/>
  <c r="V1340" i="2"/>
  <c r="V2544" i="2"/>
  <c r="V2545" i="2"/>
  <c r="V2386" i="2"/>
  <c r="V1341" i="2"/>
  <c r="V2219" i="2"/>
  <c r="V2546" i="2"/>
  <c r="V3366" i="2"/>
  <c r="V3367" i="2"/>
  <c r="V3" i="2"/>
  <c r="V2547" i="2"/>
  <c r="V2104" i="2"/>
  <c r="V2548" i="2"/>
  <c r="V2549" i="2"/>
  <c r="V1342" i="2"/>
  <c r="V1060" i="2"/>
  <c r="V2550" i="2"/>
  <c r="V2220" i="2"/>
  <c r="V2551" i="2"/>
  <c r="V1343" i="2"/>
  <c r="V2552" i="2"/>
  <c r="V2553" i="2"/>
  <c r="V1344" i="2"/>
  <c r="V1089" i="2"/>
  <c r="V1195" i="2"/>
  <c r="V1345" i="2"/>
  <c r="V1090" i="2"/>
  <c r="V4" i="2"/>
  <c r="V1346" i="2"/>
  <c r="V1347" i="2"/>
  <c r="V2554" i="2"/>
  <c r="V2555" i="2"/>
  <c r="V1348" i="2"/>
  <c r="V1349" i="2"/>
  <c r="V1350" i="2"/>
  <c r="V2556" i="2"/>
  <c r="V2387" i="2"/>
  <c r="V2557" i="2"/>
  <c r="V1091" i="2"/>
  <c r="V2558" i="2"/>
  <c r="V1351" i="2"/>
  <c r="V1803" i="2"/>
  <c r="V859" i="2"/>
  <c r="V1352" i="2"/>
  <c r="V1225" i="2"/>
  <c r="V3368" i="2"/>
  <c r="V860" i="2"/>
  <c r="V3369" i="2"/>
  <c r="V1029" i="2"/>
  <c r="V1226" i="2"/>
  <c r="V3370" i="2"/>
  <c r="V1227" i="2"/>
  <c r="V1887" i="2"/>
  <c r="V654" i="2"/>
  <c r="V1030" i="2"/>
  <c r="V2388" i="2"/>
  <c r="V575" i="2"/>
  <c r="V1228" i="2"/>
  <c r="V1229" i="2"/>
  <c r="V1230" i="2"/>
  <c r="V1231" i="2"/>
  <c r="V1232" i="2"/>
  <c r="V1233" i="2"/>
  <c r="V1234" i="2"/>
  <c r="V1353" i="2"/>
  <c r="V440" i="2"/>
  <c r="V655" i="2"/>
  <c r="V2559" i="2"/>
  <c r="V1235" i="2"/>
  <c r="V441" i="2"/>
  <c r="V1236" i="2"/>
  <c r="V1237" i="2"/>
  <c r="V487" i="2"/>
  <c r="V2560" i="2"/>
  <c r="V2561" i="2"/>
  <c r="V2221" i="2"/>
  <c r="V2222" i="2"/>
  <c r="V1354" i="2"/>
  <c r="V3371" i="2"/>
  <c r="V297" i="2"/>
  <c r="V3372" i="2"/>
  <c r="V1804" i="2"/>
  <c r="V3373" i="2"/>
  <c r="V1010" i="2"/>
  <c r="V2562" i="2"/>
  <c r="V5" i="2"/>
  <c r="V1092" i="2"/>
  <c r="V1031" i="2"/>
  <c r="V3374" i="2"/>
  <c r="V861" i="2"/>
  <c r="V2563" i="2"/>
  <c r="V862" i="2"/>
  <c r="V1093" i="2"/>
  <c r="V2564" i="2"/>
  <c r="V1805" i="2"/>
  <c r="V1806" i="2"/>
  <c r="V1807" i="2"/>
  <c r="V2389" i="2"/>
  <c r="V2565" i="2"/>
  <c r="V2566" i="2"/>
  <c r="V2223" i="2"/>
  <c r="V2390" i="2"/>
  <c r="V6" i="2"/>
  <c r="V2567" i="2"/>
  <c r="V2568" i="2"/>
  <c r="V2569" i="2"/>
  <c r="V2570" i="2"/>
  <c r="V1355" i="2"/>
  <c r="V1356" i="2"/>
  <c r="V863" i="2"/>
  <c r="V3375" i="2"/>
  <c r="V3376" i="2"/>
  <c r="V2571" i="2"/>
  <c r="V2572" i="2"/>
  <c r="V3377" i="2"/>
  <c r="V2573" i="2"/>
  <c r="V1301" i="2"/>
  <c r="V864" i="2"/>
  <c r="V7" i="2"/>
  <c r="V2105" i="2"/>
  <c r="V2574" i="2"/>
  <c r="V2224" i="2"/>
  <c r="V8" i="2"/>
  <c r="V2225" i="2"/>
  <c r="V726" i="2"/>
  <c r="V1357" i="2"/>
  <c r="V1358" i="2"/>
  <c r="V1359" i="2"/>
  <c r="V1360" i="2"/>
  <c r="V1361" i="2"/>
  <c r="V3378" i="2"/>
  <c r="V1362" i="2"/>
  <c r="V2575" i="2"/>
  <c r="V727" i="2"/>
  <c r="V2576" i="2"/>
  <c r="V1363" i="2"/>
  <c r="V1888" i="2"/>
  <c r="V2106" i="2"/>
  <c r="V2577" i="2"/>
  <c r="V298" i="2"/>
  <c r="V1094" i="2"/>
  <c r="V728" i="2"/>
  <c r="V1364" i="2"/>
  <c r="V2578" i="2"/>
  <c r="V1365" i="2"/>
  <c r="V1366" i="2"/>
  <c r="V3379" i="2"/>
  <c r="V656" i="2"/>
  <c r="V1367" i="2"/>
  <c r="V2579" i="2"/>
  <c r="V2580" i="2"/>
  <c r="V2581" i="2"/>
  <c r="V2582" i="2"/>
  <c r="V2583" i="2"/>
  <c r="V2584" i="2"/>
  <c r="V2391" i="2"/>
  <c r="V865" i="2"/>
  <c r="V1368" i="2"/>
  <c r="V1369" i="2"/>
  <c r="V2585" i="2"/>
  <c r="V729" i="2"/>
  <c r="V2586" i="2"/>
  <c r="V2392" i="2"/>
  <c r="V9" i="2"/>
  <c r="V2393" i="2"/>
  <c r="V1889" i="2"/>
  <c r="V576" i="2"/>
  <c r="V730" i="2"/>
  <c r="V2587" i="2"/>
  <c r="V10" i="2"/>
  <c r="V1370" i="2"/>
  <c r="V2588" i="2"/>
  <c r="V2589" i="2"/>
  <c r="V2590" i="2"/>
  <c r="V2107" i="2"/>
  <c r="V1371" i="2"/>
  <c r="V2591" i="2"/>
  <c r="V2592" i="2"/>
  <c r="V2394" i="2"/>
  <c r="V1890" i="2"/>
  <c r="V2226" i="2"/>
  <c r="V3380" i="2"/>
  <c r="V1372" i="2"/>
  <c r="V2593" i="2"/>
  <c r="V3381" i="2"/>
  <c r="V2594" i="2"/>
  <c r="V2595" i="2"/>
  <c r="V2108" i="2"/>
  <c r="V3382" i="2"/>
  <c r="V11" i="2"/>
  <c r="V2596" i="2"/>
  <c r="V2597" i="2"/>
  <c r="V714" i="2"/>
  <c r="V2598" i="2"/>
  <c r="V2599" i="2"/>
  <c r="V1808" i="2"/>
  <c r="V3383" i="2"/>
  <c r="V2600" i="2"/>
  <c r="V2601" i="2"/>
  <c r="V2602" i="2"/>
  <c r="V12" i="2"/>
  <c r="V1032" i="2"/>
  <c r="V2603" i="2"/>
  <c r="V1373" i="2"/>
  <c r="V1095" i="2"/>
  <c r="V2604" i="2"/>
  <c r="V657" i="2"/>
  <c r="V1374" i="2"/>
  <c r="V2605" i="2"/>
  <c r="V2606" i="2"/>
  <c r="V2227" i="2"/>
  <c r="V2228" i="2"/>
  <c r="V866" i="2"/>
  <c r="V623" i="2"/>
  <c r="V2395" i="2"/>
  <c r="V1096" i="2"/>
  <c r="V2109" i="2"/>
  <c r="V2607" i="2"/>
  <c r="V1375" i="2"/>
  <c r="V3384" i="2"/>
  <c r="V2608" i="2"/>
  <c r="V731" i="2"/>
  <c r="V2396" i="2"/>
  <c r="V1097" i="2"/>
  <c r="V2609" i="2"/>
  <c r="V2397" i="2"/>
  <c r="V2610" i="2"/>
  <c r="V3385" i="2"/>
  <c r="V1376" i="2"/>
  <c r="V1377" i="2"/>
  <c r="V2611" i="2"/>
  <c r="V2229" i="2"/>
  <c r="V3386" i="2"/>
  <c r="V3387" i="2"/>
  <c r="V2230" i="2"/>
  <c r="V3388" i="2"/>
  <c r="V732" i="2"/>
  <c r="V1378" i="2"/>
  <c r="V424" i="2"/>
  <c r="V2612" i="2"/>
  <c r="V1379" i="2"/>
  <c r="V2398" i="2"/>
  <c r="V2613" i="2"/>
  <c r="V2614" i="2"/>
  <c r="V2615" i="2"/>
  <c r="V3389" i="2"/>
  <c r="V1809" i="2"/>
  <c r="V867" i="2"/>
  <c r="V2616" i="2"/>
  <c r="V2617" i="2"/>
  <c r="V2231" i="2"/>
  <c r="V2618" i="2"/>
  <c r="V2110" i="2"/>
  <c r="V2399" i="2"/>
  <c r="V2619" i="2"/>
  <c r="V2111" i="2"/>
  <c r="V2112" i="2"/>
  <c r="V2113" i="2"/>
  <c r="V2114" i="2"/>
  <c r="V2115" i="2"/>
  <c r="V2116" i="2"/>
  <c r="V2117" i="2"/>
  <c r="V299" i="2"/>
  <c r="V13" i="2"/>
  <c r="V2620" i="2"/>
  <c r="V3390" i="2"/>
  <c r="V1380" i="2"/>
  <c r="V2232" i="2"/>
  <c r="V2621" i="2"/>
  <c r="V2622" i="2"/>
  <c r="V2623" i="2"/>
  <c r="V2624" i="2"/>
  <c r="V2625" i="2"/>
  <c r="V2626" i="2"/>
  <c r="V1891" i="2"/>
  <c r="V1381" i="2"/>
  <c r="V2627" i="2"/>
  <c r="V2628" i="2"/>
  <c r="V1098" i="2"/>
  <c r="V2629" i="2"/>
  <c r="V2630" i="2"/>
  <c r="V2631" i="2"/>
  <c r="V1382" i="2"/>
  <c r="V690" i="2"/>
  <c r="V1383" i="2"/>
  <c r="V1892" i="2"/>
  <c r="V2632" i="2"/>
  <c r="V3391" i="2"/>
  <c r="V300" i="2"/>
  <c r="V2118" i="2"/>
  <c r="V14" i="2"/>
  <c r="V2633" i="2"/>
  <c r="V1384" i="2"/>
  <c r="V2634" i="2"/>
  <c r="V2635" i="2"/>
  <c r="V3392" i="2"/>
  <c r="V2636" i="2"/>
  <c r="V2637" i="2"/>
  <c r="V1238" i="2"/>
  <c r="V1385" i="2"/>
  <c r="V2638" i="2"/>
  <c r="V2639" i="2"/>
  <c r="V2640" i="2"/>
  <c r="V868" i="2"/>
  <c r="V2641" i="2"/>
  <c r="V1386" i="2"/>
  <c r="V3393" i="2"/>
  <c r="V2233" i="2"/>
  <c r="V1099" i="2"/>
  <c r="V2642" i="2"/>
  <c r="V485" i="2"/>
  <c r="V2643" i="2"/>
  <c r="V2644" i="2"/>
  <c r="V1387" i="2"/>
  <c r="V2645" i="2"/>
  <c r="V301" i="2"/>
  <c r="V2646" i="2"/>
  <c r="V2647" i="2"/>
  <c r="V1388" i="2"/>
  <c r="V1389" i="2"/>
  <c r="V15" i="2"/>
  <c r="V577" i="2"/>
  <c r="V3394" i="2"/>
  <c r="V2648" i="2"/>
  <c r="V691" i="2"/>
  <c r="V1390" i="2"/>
  <c r="V1391" i="2"/>
  <c r="V1392" i="2"/>
  <c r="V1393" i="2"/>
  <c r="V2649" i="2"/>
  <c r="V2650" i="2"/>
  <c r="V2651" i="2"/>
  <c r="V2119" i="2"/>
  <c r="V1394" i="2"/>
  <c r="V2652" i="2"/>
  <c r="V1395" i="2"/>
  <c r="V16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2653" i="2"/>
  <c r="V2654" i="2"/>
  <c r="V2655" i="2"/>
  <c r="V2656" i="2"/>
  <c r="V1410" i="2"/>
  <c r="V1411" i="2"/>
  <c r="V1412" i="2"/>
  <c r="V2657" i="2"/>
  <c r="V1413" i="2"/>
  <c r="V2658" i="2"/>
  <c r="V2659" i="2"/>
  <c r="V2660" i="2"/>
  <c r="V2661" i="2"/>
  <c r="V302" i="2"/>
  <c r="V2234" i="2"/>
  <c r="V1414" i="2"/>
  <c r="V303" i="2"/>
  <c r="V1415" i="2"/>
  <c r="V1893" i="2"/>
  <c r="V2662" i="2"/>
  <c r="V3395" i="2"/>
  <c r="V3396" i="2"/>
  <c r="V3397" i="2"/>
  <c r="V3398" i="2"/>
  <c r="V3399" i="2"/>
  <c r="V2120" i="2"/>
  <c r="V3400" i="2"/>
  <c r="V3401" i="2"/>
  <c r="V1416" i="2"/>
  <c r="V1417" i="2"/>
  <c r="V2663" i="2"/>
  <c r="V488" i="2"/>
  <c r="V1894" i="2"/>
  <c r="V17" i="2"/>
  <c r="V1418" i="2"/>
  <c r="V2400" i="2"/>
  <c r="V3402" i="2"/>
  <c r="V2664" i="2"/>
  <c r="V3403" i="2"/>
  <c r="V1895" i="2"/>
  <c r="V3404" i="2"/>
  <c r="V1239" i="2"/>
  <c r="V3405" i="2"/>
  <c r="V3406" i="2"/>
  <c r="V1810" i="2"/>
  <c r="V624" i="2"/>
  <c r="V2235" i="2"/>
  <c r="V3407" i="2"/>
  <c r="V2665" i="2"/>
  <c r="V18" i="2"/>
  <c r="V2666" i="2"/>
  <c r="V2667" i="2"/>
  <c r="V1419" i="2"/>
  <c r="V2401" i="2"/>
  <c r="V2668" i="2"/>
  <c r="V2669" i="2"/>
  <c r="V2670" i="2"/>
  <c r="V2671" i="2"/>
  <c r="V1420" i="2"/>
  <c r="V2672" i="2"/>
  <c r="V3408" i="2"/>
  <c r="V19" i="2"/>
  <c r="V2673" i="2"/>
  <c r="V2402" i="2"/>
  <c r="V2403" i="2"/>
  <c r="V1011" i="2"/>
  <c r="V1421" i="2"/>
  <c r="V1422" i="2"/>
  <c r="V1033" i="2"/>
  <c r="V2236" i="2"/>
  <c r="V1423" i="2"/>
  <c r="V1424" i="2"/>
  <c r="V1425" i="2"/>
  <c r="V2674" i="2"/>
  <c r="V1426" i="2"/>
  <c r="V1100" i="2"/>
  <c r="V3409" i="2"/>
  <c r="V3410" i="2"/>
  <c r="V1302" i="2"/>
  <c r="V1303" i="2"/>
  <c r="V1427" i="2"/>
  <c r="V1428" i="2"/>
  <c r="V2237" i="2"/>
  <c r="V1429" i="2"/>
  <c r="V3411" i="2"/>
  <c r="V2675" i="2"/>
  <c r="V2676" i="2"/>
  <c r="V2238" i="2"/>
  <c r="V1430" i="2"/>
  <c r="V869" i="2"/>
  <c r="V2677" i="2"/>
  <c r="V2678" i="2"/>
  <c r="V2679" i="2"/>
  <c r="V2680" i="2"/>
  <c r="V2681" i="2"/>
  <c r="V1431" i="2"/>
  <c r="V2682" i="2"/>
  <c r="V1432" i="2"/>
  <c r="V2683" i="2"/>
  <c r="V1433" i="2"/>
  <c r="V1434" i="2"/>
  <c r="V3412" i="2"/>
  <c r="V2684" i="2"/>
  <c r="V1435" i="2"/>
  <c r="V1436" i="2"/>
  <c r="V1437" i="2"/>
  <c r="V1438" i="2"/>
  <c r="V2685" i="2"/>
  <c r="V1439" i="2"/>
  <c r="V1440" i="2"/>
  <c r="V1441" i="2"/>
  <c r="V1442" i="2"/>
  <c r="V2686" i="2"/>
  <c r="V2687" i="2"/>
  <c r="V2688" i="2"/>
  <c r="V1443" i="2"/>
  <c r="V1896" i="2"/>
  <c r="V2239" i="2"/>
  <c r="V2689" i="2"/>
  <c r="V3413" i="2"/>
  <c r="V3414" i="2"/>
  <c r="V2121" i="2"/>
  <c r="V870" i="2"/>
  <c r="V1897" i="2"/>
  <c r="V1444" i="2"/>
  <c r="V2404" i="2"/>
  <c r="V489" i="2"/>
  <c r="V2690" i="2"/>
  <c r="V20" i="2"/>
  <c r="V2691" i="2"/>
  <c r="V2692" i="2"/>
  <c r="V2122" i="2"/>
  <c r="V612" i="2"/>
  <c r="V1012" i="2"/>
  <c r="V21" i="2"/>
  <c r="V1898" i="2"/>
  <c r="V1899" i="2"/>
  <c r="V2405" i="2"/>
  <c r="V2693" i="2"/>
  <c r="V2694" i="2"/>
  <c r="V2695" i="2"/>
  <c r="V2696" i="2"/>
  <c r="V625" i="2"/>
  <c r="V1900" i="2"/>
  <c r="V3415" i="2"/>
  <c r="V733" i="2"/>
  <c r="V2406" i="2"/>
  <c r="V2123" i="2"/>
  <c r="V1445" i="2"/>
  <c r="V2697" i="2"/>
  <c r="V3416" i="2"/>
  <c r="V442" i="2"/>
  <c r="V3417" i="2"/>
  <c r="V1811" i="2"/>
  <c r="V490" i="2"/>
  <c r="V2240" i="2"/>
  <c r="V1101" i="2"/>
  <c r="V3418" i="2"/>
  <c r="V1901" i="2"/>
  <c r="V2698" i="2"/>
  <c r="V2699" i="2"/>
  <c r="V3419" i="2"/>
  <c r="V2700" i="2"/>
  <c r="V2701" i="2"/>
  <c r="V2702" i="2"/>
  <c r="V1446" i="2"/>
  <c r="V2241" i="2"/>
  <c r="V2703" i="2"/>
  <c r="V434" i="2"/>
  <c r="V1013" i="2"/>
  <c r="V1447" i="2"/>
  <c r="V2242" i="2"/>
  <c r="V443" i="2"/>
  <c r="V2704" i="2"/>
  <c r="V22" i="2"/>
  <c r="V23" i="2"/>
  <c r="V1304" i="2"/>
  <c r="V2705" i="2"/>
  <c r="V734" i="2"/>
  <c r="V2124" i="2"/>
  <c r="V304" i="2"/>
  <c r="V1448" i="2"/>
  <c r="V1449" i="2"/>
  <c r="V2706" i="2"/>
  <c r="V3420" i="2"/>
  <c r="V3421" i="2"/>
  <c r="V2707" i="2"/>
  <c r="V1240" i="2"/>
  <c r="V2125" i="2"/>
  <c r="V2126" i="2"/>
  <c r="V3422" i="2"/>
  <c r="V871" i="2"/>
  <c r="V2708" i="2"/>
  <c r="V715" i="2"/>
  <c r="V491" i="2"/>
  <c r="V2709" i="2"/>
  <c r="V2710" i="2"/>
  <c r="V1241" i="2"/>
  <c r="V3423" i="2"/>
  <c r="V3424" i="2"/>
  <c r="V2243" i="2"/>
  <c r="V2711" i="2"/>
  <c r="V2712" i="2"/>
  <c r="V2407" i="2"/>
  <c r="V2408" i="2"/>
  <c r="V735" i="2"/>
  <c r="V2127" i="2"/>
  <c r="V2128" i="2"/>
  <c r="V1450" i="2"/>
  <c r="V2713" i="2"/>
  <c r="V2714" i="2"/>
  <c r="V2715" i="2"/>
  <c r="V2716" i="2"/>
  <c r="V613" i="2"/>
  <c r="V2129" i="2"/>
  <c r="V3425" i="2"/>
  <c r="V2717" i="2"/>
  <c r="V481" i="2"/>
  <c r="V1242" i="2"/>
  <c r="V3426" i="2"/>
  <c r="V872" i="2"/>
  <c r="V2718" i="2"/>
  <c r="V2244" i="2"/>
  <c r="V1102" i="2"/>
  <c r="V1305" i="2"/>
  <c r="V1451" i="2"/>
  <c r="V2719" i="2"/>
  <c r="V2720" i="2"/>
  <c r="V24" i="2"/>
  <c r="V1452" i="2"/>
  <c r="V3427" i="2"/>
  <c r="V2130" i="2"/>
  <c r="V457" i="2"/>
  <c r="V2721" i="2"/>
  <c r="V873" i="2"/>
  <c r="V2722" i="2"/>
  <c r="V3428" i="2"/>
  <c r="V3429" i="2"/>
  <c r="V2723" i="2"/>
  <c r="V3430" i="2"/>
  <c r="V706" i="2"/>
  <c r="V1453" i="2"/>
  <c r="V3431" i="2"/>
  <c r="V1812" i="2"/>
  <c r="V1454" i="2"/>
  <c r="V1455" i="2"/>
  <c r="V1456" i="2"/>
  <c r="V2724" i="2"/>
  <c r="V2131" i="2"/>
  <c r="V1902" i="2"/>
  <c r="V1457" i="2"/>
  <c r="V2725" i="2"/>
  <c r="V25" i="2"/>
  <c r="V2245" i="2"/>
  <c r="V2726" i="2"/>
  <c r="V1903" i="2"/>
  <c r="V2727" i="2"/>
  <c r="V2132" i="2"/>
  <c r="V2728" i="2"/>
  <c r="V2729" i="2"/>
  <c r="V1243" i="2"/>
  <c r="V2730" i="2"/>
  <c r="V2731" i="2"/>
  <c r="V2732" i="2"/>
  <c r="V2733" i="2"/>
  <c r="V2734" i="2"/>
  <c r="V2735" i="2"/>
  <c r="V2736" i="2"/>
  <c r="V2133" i="2"/>
  <c r="V2737" i="2"/>
  <c r="V2409" i="2"/>
  <c r="V1014" i="2"/>
  <c r="V2738" i="2"/>
  <c r="V305" i="2"/>
  <c r="V435" i="2"/>
  <c r="V492" i="2"/>
  <c r="V1904" i="2"/>
  <c r="V3432" i="2"/>
  <c r="V2246" i="2"/>
  <c r="V1458" i="2"/>
  <c r="V1813" i="2"/>
  <c r="V3433" i="2"/>
  <c r="V2134" i="2"/>
  <c r="V2410" i="2"/>
  <c r="V1459" i="2"/>
  <c r="V26" i="2"/>
  <c r="V3434" i="2"/>
  <c r="V2739" i="2"/>
  <c r="V2740" i="2"/>
  <c r="V3435" i="2"/>
  <c r="V1061" i="2"/>
  <c r="V3436" i="2"/>
  <c r="V2741" i="2"/>
  <c r="V1460" i="2"/>
  <c r="V2742" i="2"/>
  <c r="V874" i="2"/>
  <c r="V1244" i="2"/>
  <c r="V2411" i="2"/>
  <c r="V1814" i="2"/>
  <c r="V1245" i="2"/>
  <c r="V27" i="2"/>
  <c r="V2247" i="2"/>
  <c r="V2743" i="2"/>
  <c r="V306" i="2"/>
  <c r="V1306" i="2"/>
  <c r="V1461" i="2"/>
  <c r="V2744" i="2"/>
  <c r="V2745" i="2"/>
  <c r="V1815" i="2"/>
  <c r="V1462" i="2"/>
  <c r="V1463" i="2"/>
  <c r="V1464" i="2"/>
  <c r="V875" i="2"/>
  <c r="V876" i="2"/>
  <c r="V1816" i="2"/>
  <c r="V736" i="2"/>
  <c r="V1465" i="2"/>
  <c r="V1034" i="2"/>
  <c r="V1466" i="2"/>
  <c r="V2412" i="2"/>
  <c r="V2746" i="2"/>
  <c r="V493" i="2"/>
  <c r="V2747" i="2"/>
  <c r="V2748" i="2"/>
  <c r="V307" i="2"/>
  <c r="V1905" i="2"/>
  <c r="V658" i="2"/>
  <c r="V2749" i="2"/>
  <c r="V2750" i="2"/>
  <c r="V1467" i="2"/>
  <c r="V2751" i="2"/>
  <c r="V28" i="2"/>
  <c r="V2752" i="2"/>
  <c r="V29" i="2"/>
  <c r="V2413" i="2"/>
  <c r="V1906" i="2"/>
  <c r="V1907" i="2"/>
  <c r="V2753" i="2"/>
  <c r="V1246" i="2"/>
  <c r="V2754" i="2"/>
  <c r="V2414" i="2"/>
  <c r="V3437" i="2"/>
  <c r="V30" i="2"/>
  <c r="V716" i="2"/>
  <c r="V2415" i="2"/>
  <c r="V1468" i="2"/>
  <c r="V1247" i="2"/>
  <c r="V2755" i="2"/>
  <c r="V2756" i="2"/>
  <c r="V1248" i="2"/>
  <c r="V3438" i="2"/>
  <c r="V2416" i="2"/>
  <c r="V1908" i="2"/>
  <c r="V659" i="2"/>
  <c r="V1307" i="2"/>
  <c r="V2417" i="2"/>
  <c r="V2418" i="2"/>
  <c r="V2419" i="2"/>
  <c r="V1909" i="2"/>
  <c r="V1249" i="2"/>
  <c r="V1469" i="2"/>
  <c r="V1470" i="2"/>
  <c r="V3439" i="2"/>
  <c r="V877" i="2"/>
  <c r="V1471" i="2"/>
  <c r="V2757" i="2"/>
  <c r="V475" i="2"/>
  <c r="V878" i="2"/>
  <c r="V1035" i="2"/>
  <c r="V1036" i="2"/>
  <c r="V1308" i="2"/>
  <c r="V31" i="2"/>
  <c r="V1472" i="2"/>
  <c r="V1817" i="2"/>
  <c r="V2420" i="2"/>
  <c r="V32" i="2"/>
  <c r="V1473" i="2"/>
  <c r="V1250" i="2"/>
  <c r="V308" i="2"/>
  <c r="V3440" i="2"/>
  <c r="V879" i="2"/>
  <c r="V1251" i="2"/>
  <c r="V2758" i="2"/>
  <c r="V1818" i="2"/>
  <c r="V1910" i="2"/>
  <c r="V1474" i="2"/>
  <c r="V2248" i="2"/>
  <c r="V33" i="2"/>
  <c r="V880" i="2"/>
  <c r="V2759" i="2"/>
  <c r="V1911" i="2"/>
  <c r="V626" i="2"/>
  <c r="V3441" i="2"/>
  <c r="V2760" i="2"/>
  <c r="V2761" i="2"/>
  <c r="V458" i="2"/>
  <c r="V444" i="2"/>
  <c r="V445" i="2"/>
  <c r="V3442" i="2"/>
  <c r="V3443" i="2"/>
  <c r="V1196" i="2"/>
  <c r="V2762" i="2"/>
  <c r="V34" i="2"/>
  <c r="V2763" i="2"/>
  <c r="V578" i="2"/>
  <c r="V1819" i="2"/>
  <c r="V2764" i="2"/>
  <c r="V2765" i="2"/>
  <c r="V1037" i="2"/>
  <c r="V3444" i="2"/>
  <c r="V2249" i="2"/>
  <c r="V660" i="2"/>
  <c r="V1038" i="2"/>
  <c r="V2250" i="2"/>
  <c r="V2251" i="2"/>
  <c r="V2766" i="2"/>
  <c r="V2767" i="2"/>
  <c r="V579" i="2"/>
  <c r="V494" i="2"/>
  <c r="V3445" i="2"/>
  <c r="V1475" i="2"/>
  <c r="V3446" i="2"/>
  <c r="V1103" i="2"/>
  <c r="V2768" i="2"/>
  <c r="V2769" i="2"/>
  <c r="V2770" i="2"/>
  <c r="V1476" i="2"/>
  <c r="V2771" i="2"/>
  <c r="V2252" i="2"/>
  <c r="V661" i="2"/>
  <c r="V2772" i="2"/>
  <c r="V309" i="2"/>
  <c r="V1477" i="2"/>
  <c r="V1478" i="2"/>
  <c r="V2773" i="2"/>
  <c r="V2774" i="2"/>
  <c r="V1479" i="2"/>
  <c r="V3447" i="2"/>
  <c r="V2775" i="2"/>
  <c r="V3448" i="2"/>
  <c r="V425" i="2"/>
  <c r="V2135" i="2"/>
  <c r="V2253" i="2"/>
  <c r="V1252" i="2"/>
  <c r="V1480" i="2"/>
  <c r="V1912" i="2"/>
  <c r="V1913" i="2"/>
  <c r="V2776" i="2"/>
  <c r="V1481" i="2"/>
  <c r="V2777" i="2"/>
  <c r="V1914" i="2"/>
  <c r="V3449" i="2"/>
  <c r="V737" i="2"/>
  <c r="V1482" i="2"/>
  <c r="V881" i="2"/>
  <c r="V2778" i="2"/>
  <c r="V35" i="2"/>
  <c r="V1820" i="2"/>
  <c r="V495" i="2"/>
  <c r="V2779" i="2"/>
  <c r="V882" i="2"/>
  <c r="V738" i="2"/>
  <c r="V3450" i="2"/>
  <c r="V2254" i="2"/>
  <c r="V3451" i="2"/>
  <c r="V739" i="2"/>
  <c r="V496" i="2"/>
  <c r="V2421" i="2"/>
  <c r="V2780" i="2"/>
  <c r="V740" i="2"/>
  <c r="V36" i="2"/>
  <c r="V2781" i="2"/>
  <c r="V2422" i="2"/>
  <c r="V2136" i="2"/>
  <c r="V3452" i="2"/>
  <c r="V2782" i="2"/>
  <c r="V1483" i="2"/>
  <c r="V2783" i="2"/>
  <c r="V2255" i="2"/>
  <c r="V2784" i="2"/>
  <c r="V2423" i="2"/>
  <c r="V1484" i="2"/>
  <c r="V2785" i="2"/>
  <c r="V2786" i="2"/>
  <c r="V1485" i="2"/>
  <c r="V2256" i="2"/>
  <c r="V37" i="2"/>
  <c r="V1486" i="2"/>
  <c r="V1487" i="2"/>
  <c r="V3453" i="2"/>
  <c r="V1488" i="2"/>
  <c r="V426" i="2"/>
  <c r="V1169" i="2"/>
  <c r="V883" i="2"/>
  <c r="V1915" i="2"/>
  <c r="V2787" i="2"/>
  <c r="V2424" i="2"/>
  <c r="V2788" i="2"/>
  <c r="V2425" i="2"/>
  <c r="V3454" i="2"/>
  <c r="V2789" i="2"/>
  <c r="V1039" i="2"/>
  <c r="V884" i="2"/>
  <c r="V741" i="2"/>
  <c r="V2257" i="2"/>
  <c r="V2258" i="2"/>
  <c r="V2790" i="2"/>
  <c r="V2791" i="2"/>
  <c r="V310" i="2"/>
  <c r="V1489" i="2"/>
  <c r="V1062" i="2"/>
  <c r="V1490" i="2"/>
  <c r="V2792" i="2"/>
  <c r="V38" i="2"/>
  <c r="V2793" i="2"/>
  <c r="V3455" i="2"/>
  <c r="V39" i="2"/>
  <c r="V1821" i="2"/>
  <c r="V742" i="2"/>
  <c r="V885" i="2"/>
  <c r="V886" i="2"/>
  <c r="V1491" i="2"/>
  <c r="V40" i="2"/>
  <c r="V1492" i="2"/>
  <c r="V887" i="2"/>
  <c r="V2794" i="2"/>
  <c r="V743" i="2"/>
  <c r="V2795" i="2"/>
  <c r="V1916" i="2"/>
  <c r="V1309" i="2"/>
  <c r="V1253" i="2"/>
  <c r="V41" i="2"/>
  <c r="V497" i="2"/>
  <c r="V744" i="2"/>
  <c r="V745" i="2"/>
  <c r="V3456" i="2"/>
  <c r="V2796" i="2"/>
  <c r="V2259" i="2"/>
  <c r="V717" i="2"/>
  <c r="V1822" i="2"/>
  <c r="V1917" i="2"/>
  <c r="V2797" i="2"/>
  <c r="V2798" i="2"/>
  <c r="V2260" i="2"/>
  <c r="V2799" i="2"/>
  <c r="V1493" i="2"/>
  <c r="V627" i="2"/>
  <c r="V2800" i="2"/>
  <c r="V2801" i="2"/>
  <c r="V3457" i="2"/>
  <c r="V2802" i="2"/>
  <c r="V1918" i="2"/>
  <c r="V2803" i="2"/>
  <c r="V628" i="2"/>
  <c r="V2804" i="2"/>
  <c r="V2261" i="2"/>
  <c r="V1919" i="2"/>
  <c r="V42" i="2"/>
  <c r="V1104" i="2"/>
  <c r="V1494" i="2"/>
  <c r="V1197" i="2"/>
  <c r="V2262" i="2"/>
  <c r="V888" i="2"/>
  <c r="V2426" i="2"/>
  <c r="V2427" i="2"/>
  <c r="V580" i="2"/>
  <c r="V3458" i="2"/>
  <c r="V1920" i="2"/>
  <c r="V2805" i="2"/>
  <c r="V889" i="2"/>
  <c r="V43" i="2"/>
  <c r="V2137" i="2"/>
  <c r="V2138" i="2"/>
  <c r="V1310" i="2"/>
  <c r="V1823" i="2"/>
  <c r="V3459" i="2"/>
  <c r="V581" i="2"/>
  <c r="V746" i="2"/>
  <c r="V1105" i="2"/>
  <c r="V1495" i="2"/>
  <c r="V311" i="2"/>
  <c r="V1106" i="2"/>
  <c r="V2428" i="2"/>
  <c r="V3460" i="2"/>
  <c r="V1040" i="2"/>
  <c r="V890" i="2"/>
  <c r="V2806" i="2"/>
  <c r="V891" i="2"/>
  <c r="V1170" i="2"/>
  <c r="V1254" i="2"/>
  <c r="V1041" i="2"/>
  <c r="V2807" i="2"/>
  <c r="V1921" i="2"/>
  <c r="V629" i="2"/>
  <c r="V630" i="2"/>
  <c r="V2808" i="2"/>
  <c r="V2429" i="2"/>
  <c r="V1255" i="2"/>
  <c r="V2809" i="2"/>
  <c r="V2810" i="2"/>
  <c r="V1496" i="2"/>
  <c r="V3461" i="2"/>
  <c r="V2139" i="2"/>
  <c r="V2140" i="2"/>
  <c r="V892" i="2"/>
  <c r="V2811" i="2"/>
  <c r="V1107" i="2"/>
  <c r="V2812" i="2"/>
  <c r="V2430" i="2"/>
  <c r="V2813" i="2"/>
  <c r="V2814" i="2"/>
  <c r="V2815" i="2"/>
  <c r="V1497" i="2"/>
  <c r="V2816" i="2"/>
  <c r="V1922" i="2"/>
  <c r="V312" i="2"/>
  <c r="V2817" i="2"/>
  <c r="V2818" i="2"/>
  <c r="V1824" i="2"/>
  <c r="V1498" i="2"/>
  <c r="V3462" i="2"/>
  <c r="V2431" i="2"/>
  <c r="V313" i="2"/>
  <c r="V476" i="2"/>
  <c r="V2819" i="2"/>
  <c r="V44" i="2"/>
  <c r="V2820" i="2"/>
  <c r="V2821" i="2"/>
  <c r="V2263" i="2"/>
  <c r="V2822" i="2"/>
  <c r="V2432" i="2"/>
  <c r="V45" i="2"/>
  <c r="V2264" i="2"/>
  <c r="V2823" i="2"/>
  <c r="V1499" i="2"/>
  <c r="V2433" i="2"/>
  <c r="V314" i="2"/>
  <c r="V459" i="2"/>
  <c r="V1500" i="2"/>
  <c r="V2824" i="2"/>
  <c r="V2141" i="2"/>
  <c r="V2825" i="2"/>
  <c r="V2265" i="2"/>
  <c r="V2142" i="2"/>
  <c r="V46" i="2"/>
  <c r="V498" i="2"/>
  <c r="V1171" i="2"/>
  <c r="V893" i="2"/>
  <c r="V1923" i="2"/>
  <c r="V2826" i="2"/>
  <c r="V614" i="2"/>
  <c r="V460" i="2"/>
  <c r="V2827" i="2"/>
  <c r="V2434" i="2"/>
  <c r="V2828" i="2"/>
  <c r="V2829" i="2"/>
  <c r="V2435" i="2"/>
  <c r="V894" i="2"/>
  <c r="V2830" i="2"/>
  <c r="V2831" i="2"/>
  <c r="V747" i="2"/>
  <c r="V2832" i="2"/>
  <c r="V2266" i="2"/>
  <c r="V315" i="2"/>
  <c r="V446" i="2"/>
  <c r="V1501" i="2"/>
  <c r="V895" i="2"/>
  <c r="V47" i="2"/>
  <c r="V2833" i="2"/>
  <c r="V2834" i="2"/>
  <c r="V1502" i="2"/>
  <c r="V1503" i="2"/>
  <c r="V1504" i="2"/>
  <c r="V1505" i="2"/>
  <c r="V1506" i="2"/>
  <c r="V2835" i="2"/>
  <c r="V1507" i="2"/>
  <c r="V1508" i="2"/>
  <c r="V1311" i="2"/>
  <c r="V2836" i="2"/>
  <c r="V316" i="2"/>
  <c r="V896" i="2"/>
  <c r="V2436" i="2"/>
  <c r="V2837" i="2"/>
  <c r="V1825" i="2"/>
  <c r="V2838" i="2"/>
  <c r="V2839" i="2"/>
  <c r="V317" i="2"/>
  <c r="V2437" i="2"/>
  <c r="V48" i="2"/>
  <c r="V3463" i="2"/>
  <c r="V2840" i="2"/>
  <c r="V2841" i="2"/>
  <c r="V2842" i="2"/>
  <c r="V499" i="2"/>
  <c r="V1509" i="2"/>
  <c r="V1924" i="2"/>
  <c r="V49" i="2"/>
  <c r="V2843" i="2"/>
  <c r="V1108" i="2"/>
  <c r="V1312" i="2"/>
  <c r="V1925" i="2"/>
  <c r="V2267" i="2"/>
  <c r="V3464" i="2"/>
  <c r="V1510" i="2"/>
  <c r="V1511" i="2"/>
  <c r="V1512" i="2"/>
  <c r="V2438" i="2"/>
  <c r="V1513" i="2"/>
  <c r="V1514" i="2"/>
  <c r="V3465" i="2"/>
  <c r="V447" i="2"/>
  <c r="V2844" i="2"/>
  <c r="V2845" i="2"/>
  <c r="V2846" i="2"/>
  <c r="V1515" i="2"/>
  <c r="V1926" i="2"/>
  <c r="V692" i="2"/>
  <c r="V3466" i="2"/>
  <c r="V897" i="2"/>
  <c r="V2847" i="2"/>
  <c r="V50" i="2"/>
  <c r="V631" i="2"/>
  <c r="V318" i="2"/>
  <c r="V1927" i="2"/>
  <c r="V1928" i="2"/>
  <c r="V2848" i="2"/>
  <c r="V1929" i="2"/>
  <c r="V1930" i="2"/>
  <c r="V2849" i="2"/>
  <c r="V2143" i="2"/>
  <c r="V51" i="2"/>
  <c r="V693" i="2"/>
  <c r="V898" i="2"/>
  <c r="V319" i="2"/>
  <c r="V1313" i="2"/>
  <c r="V748" i="2"/>
  <c r="V1931" i="2"/>
  <c r="V1109" i="2"/>
  <c r="V1826" i="2"/>
  <c r="V2439" i="2"/>
  <c r="V1516" i="2"/>
  <c r="V500" i="2"/>
  <c r="V1110" i="2"/>
  <c r="V1517" i="2"/>
  <c r="V2850" i="2"/>
  <c r="V2851" i="2"/>
  <c r="V899" i="2"/>
  <c r="V1518" i="2"/>
  <c r="V52" i="2"/>
  <c r="V1111" i="2"/>
  <c r="V2852" i="2"/>
  <c r="V320" i="2"/>
  <c r="V1519" i="2"/>
  <c r="V321" i="2"/>
  <c r="V749" i="2"/>
  <c r="V501" i="2"/>
  <c r="V2853" i="2"/>
  <c r="V1520" i="2"/>
  <c r="V1521" i="2"/>
  <c r="V2854" i="2"/>
  <c r="V448" i="2"/>
  <c r="V2855" i="2"/>
  <c r="V2144" i="2"/>
  <c r="V718" i="2"/>
  <c r="V53" i="2"/>
  <c r="V322" i="2"/>
  <c r="V2856" i="2"/>
  <c r="V750" i="2"/>
  <c r="V2857" i="2"/>
  <c r="V2858" i="2"/>
  <c r="V2859" i="2"/>
  <c r="V2860" i="2"/>
  <c r="V54" i="2"/>
  <c r="V323" i="2"/>
  <c r="V1172" i="2"/>
  <c r="V1932" i="2"/>
  <c r="V449" i="2"/>
  <c r="V324" i="2"/>
  <c r="V751" i="2"/>
  <c r="V55" i="2"/>
  <c r="V1827" i="2"/>
  <c r="V2861" i="2"/>
  <c r="V2862" i="2"/>
  <c r="V1522" i="2"/>
  <c r="V2863" i="2"/>
  <c r="V1523" i="2"/>
  <c r="V56" i="2"/>
  <c r="V2864" i="2"/>
  <c r="V1112" i="2"/>
  <c r="V2268" i="2"/>
  <c r="V2865" i="2"/>
  <c r="V502" i="2"/>
  <c r="V2866" i="2"/>
  <c r="V1256" i="2"/>
  <c r="V2867" i="2"/>
  <c r="V3467" i="2"/>
  <c r="V2145" i="2"/>
  <c r="V2868" i="2"/>
  <c r="V57" i="2"/>
  <c r="V2869" i="2"/>
  <c r="V58" i="2"/>
  <c r="V1113" i="2"/>
  <c r="V1828" i="2"/>
  <c r="V2870" i="2"/>
  <c r="V2871" i="2"/>
  <c r="V1114" i="2"/>
  <c r="V2872" i="2"/>
  <c r="V2873" i="2"/>
  <c r="V1829" i="2"/>
  <c r="V2874" i="2"/>
  <c r="V1115" i="2"/>
  <c r="V503" i="2"/>
  <c r="V2875" i="2"/>
  <c r="V2146" i="2"/>
  <c r="V900" i="2"/>
  <c r="V59" i="2"/>
  <c r="V2876" i="2"/>
  <c r="V2269" i="2"/>
  <c r="V2877" i="2"/>
  <c r="V901" i="2"/>
  <c r="V2878" i="2"/>
  <c r="V2879" i="2"/>
  <c r="V752" i="2"/>
  <c r="V753" i="2"/>
  <c r="V3468" i="2"/>
  <c r="V662" i="2"/>
  <c r="V1116" i="2"/>
  <c r="V2880" i="2"/>
  <c r="V1524" i="2"/>
  <c r="V902" i="2"/>
  <c r="V2881" i="2"/>
  <c r="V1063" i="2"/>
  <c r="V2882" i="2"/>
  <c r="V2883" i="2"/>
  <c r="V2884" i="2"/>
  <c r="V60" i="2"/>
  <c r="V582" i="2"/>
  <c r="V1525" i="2"/>
  <c r="V2885" i="2"/>
  <c r="V2886" i="2"/>
  <c r="V2887" i="2"/>
  <c r="V1526" i="2"/>
  <c r="V1314" i="2"/>
  <c r="V1527" i="2"/>
  <c r="V2888" i="2"/>
  <c r="V2889" i="2"/>
  <c r="V2440" i="2"/>
  <c r="V1528" i="2"/>
  <c r="V325" i="2"/>
  <c r="V2441" i="2"/>
  <c r="V61" i="2"/>
  <c r="V2890" i="2"/>
  <c r="V504" i="2"/>
  <c r="V2891" i="2"/>
  <c r="V2892" i="2"/>
  <c r="V2893" i="2"/>
  <c r="V326" i="2"/>
  <c r="V2894" i="2"/>
  <c r="V2442" i="2"/>
  <c r="V327" i="2"/>
  <c r="V1198" i="2"/>
  <c r="V62" i="2"/>
  <c r="V63" i="2"/>
  <c r="V427" i="2"/>
  <c r="V505" i="2"/>
  <c r="V1064" i="2"/>
  <c r="V64" i="2"/>
  <c r="V65" i="2"/>
  <c r="V66" i="2"/>
  <c r="V1933" i="2"/>
  <c r="V2147" i="2"/>
  <c r="V1529" i="2"/>
  <c r="V2895" i="2"/>
  <c r="V67" i="2"/>
  <c r="V3469" i="2"/>
  <c r="V68" i="2"/>
  <c r="V69" i="2"/>
  <c r="V70" i="2"/>
  <c r="V2270" i="2"/>
  <c r="V754" i="2"/>
  <c r="V755" i="2"/>
  <c r="V2896" i="2"/>
  <c r="V1117" i="2"/>
  <c r="V1042" i="2"/>
  <c r="V3470" i="2"/>
  <c r="V903" i="2"/>
  <c r="V2897" i="2"/>
  <c r="V756" i="2"/>
  <c r="V1530" i="2"/>
  <c r="V3471" i="2"/>
  <c r="V71" i="2"/>
  <c r="V1531" i="2"/>
  <c r="V1934" i="2"/>
  <c r="V2898" i="2"/>
  <c r="V904" i="2"/>
  <c r="V905" i="2"/>
  <c r="V2899" i="2"/>
  <c r="V906" i="2"/>
  <c r="V907" i="2"/>
  <c r="V506" i="2"/>
  <c r="V72" i="2"/>
  <c r="V2271" i="2"/>
  <c r="V461" i="2"/>
  <c r="V2272" i="2"/>
  <c r="V1935" i="2"/>
  <c r="V908" i="2"/>
  <c r="V1118" i="2"/>
  <c r="V1532" i="2"/>
  <c r="V2900" i="2"/>
  <c r="V73" i="2"/>
  <c r="V2901" i="2"/>
  <c r="V2902" i="2"/>
  <c r="V1119" i="2"/>
  <c r="V2903" i="2"/>
  <c r="V1830" i="2"/>
  <c r="V1831" i="2"/>
  <c r="V757" i="2"/>
  <c r="V1832" i="2"/>
  <c r="V2273" i="2"/>
  <c r="V2904" i="2"/>
  <c r="V1533" i="2"/>
  <c r="V2905" i="2"/>
  <c r="V2906" i="2"/>
  <c r="V2907" i="2"/>
  <c r="V2908" i="2"/>
  <c r="V909" i="2"/>
  <c r="V2909" i="2"/>
  <c r="V3472" i="2"/>
  <c r="V1534" i="2"/>
  <c r="V2274" i="2"/>
  <c r="V758" i="2"/>
  <c r="V2910" i="2"/>
  <c r="V1833" i="2"/>
  <c r="V74" i="2"/>
  <c r="V75" i="2"/>
  <c r="V1535" i="2"/>
  <c r="V1120" i="2"/>
  <c r="V2148" i="2"/>
  <c r="V910" i="2"/>
  <c r="V2911" i="2"/>
  <c r="V1936" i="2"/>
  <c r="V2912" i="2"/>
  <c r="V911" i="2"/>
  <c r="V2443" i="2"/>
  <c r="V76" i="2"/>
  <c r="V1536" i="2"/>
  <c r="V1537" i="2"/>
  <c r="V1538" i="2"/>
  <c r="V2913" i="2"/>
  <c r="V2914" i="2"/>
  <c r="V1539" i="2"/>
  <c r="V3473" i="2"/>
  <c r="V77" i="2"/>
  <c r="V1540" i="2"/>
  <c r="V2275" i="2"/>
  <c r="V2915" i="2"/>
  <c r="V2916" i="2"/>
  <c r="V2917" i="2"/>
  <c r="V1541" i="2"/>
  <c r="V1173" i="2"/>
  <c r="V2918" i="2"/>
  <c r="V2444" i="2"/>
  <c r="V2149" i="2"/>
  <c r="V2919" i="2"/>
  <c r="V663" i="2"/>
  <c r="V2920" i="2"/>
  <c r="V78" i="2"/>
  <c r="V79" i="2"/>
  <c r="V1937" i="2"/>
  <c r="V2276" i="2"/>
  <c r="V3474" i="2"/>
  <c r="V912" i="2"/>
  <c r="V2921" i="2"/>
  <c r="V1174" i="2"/>
  <c r="V2922" i="2"/>
  <c r="V2923" i="2"/>
  <c r="V1121" i="2"/>
  <c r="V913" i="2"/>
  <c r="V2924" i="2"/>
  <c r="V759" i="2"/>
  <c r="V3475" i="2"/>
  <c r="V583" i="2"/>
  <c r="V584" i="2"/>
  <c r="V1542" i="2"/>
  <c r="V328" i="2"/>
  <c r="V1938" i="2"/>
  <c r="V1939" i="2"/>
  <c r="V1543" i="2"/>
  <c r="V1834" i="2"/>
  <c r="V2925" i="2"/>
  <c r="V2926" i="2"/>
  <c r="V2927" i="2"/>
  <c r="V2928" i="2"/>
  <c r="V329" i="2"/>
  <c r="V1940" i="2"/>
  <c r="V1544" i="2"/>
  <c r="V2929" i="2"/>
  <c r="V1122" i="2"/>
  <c r="V760" i="2"/>
  <c r="V1123" i="2"/>
  <c r="V80" i="2"/>
  <c r="V2930" i="2"/>
  <c r="V2931" i="2"/>
  <c r="V2932" i="2"/>
  <c r="V1941" i="2"/>
  <c r="V761" i="2"/>
  <c r="V1942" i="2"/>
  <c r="V3476" i="2"/>
  <c r="V81" i="2"/>
  <c r="V2933" i="2"/>
  <c r="V1545" i="2"/>
  <c r="V82" i="2"/>
  <c r="V2934" i="2"/>
  <c r="V1546" i="2"/>
  <c r="V83" i="2"/>
  <c r="V1547" i="2"/>
  <c r="V330" i="2"/>
  <c r="V2935" i="2"/>
  <c r="V507" i="2"/>
  <c r="V2936" i="2"/>
  <c r="V3477" i="2"/>
  <c r="V2937" i="2"/>
  <c r="V2938" i="2"/>
  <c r="V1548" i="2"/>
  <c r="V1943" i="2"/>
  <c r="V2445" i="2"/>
  <c r="V2446" i="2"/>
  <c r="V1944" i="2"/>
  <c r="V2939" i="2"/>
  <c r="V84" i="2"/>
  <c r="V508" i="2"/>
  <c r="V1945" i="2"/>
  <c r="V2940" i="2"/>
  <c r="V1549" i="2"/>
  <c r="V632" i="2"/>
  <c r="V85" i="2"/>
  <c r="V1550" i="2"/>
  <c r="V1257" i="2"/>
  <c r="V1124" i="2"/>
  <c r="V331" i="2"/>
  <c r="V2941" i="2"/>
  <c r="V2150" i="2"/>
  <c r="V1125" i="2"/>
  <c r="V2277" i="2"/>
  <c r="V2942" i="2"/>
  <c r="V2943" i="2"/>
  <c r="V762" i="2"/>
  <c r="V914" i="2"/>
  <c r="V763" i="2"/>
  <c r="V764" i="2"/>
  <c r="V3478" i="2"/>
  <c r="V2944" i="2"/>
  <c r="V332" i="2"/>
  <c r="V509" i="2"/>
  <c r="V2945" i="2"/>
  <c r="V1946" i="2"/>
  <c r="V1258" i="2"/>
  <c r="V765" i="2"/>
  <c r="V3479" i="2"/>
  <c r="V1551" i="2"/>
  <c r="V2151" i="2"/>
  <c r="V2946" i="2"/>
  <c r="V915" i="2"/>
  <c r="V2447" i="2"/>
  <c r="V2278" i="2"/>
  <c r="V2152" i="2"/>
  <c r="V1126" i="2"/>
  <c r="V2448" i="2"/>
  <c r="V2947" i="2"/>
  <c r="V766" i="2"/>
  <c r="V2948" i="2"/>
  <c r="V2949" i="2"/>
  <c r="V333" i="2"/>
  <c r="V2950" i="2"/>
  <c r="V2279" i="2"/>
  <c r="V2280" i="2"/>
  <c r="V916" i="2"/>
  <c r="V1552" i="2"/>
  <c r="V2951" i="2"/>
  <c r="V917" i="2"/>
  <c r="V510" i="2"/>
  <c r="V1947" i="2"/>
  <c r="V3480" i="2"/>
  <c r="V86" i="2"/>
  <c r="V2952" i="2"/>
  <c r="V334" i="2"/>
  <c r="V2953" i="2"/>
  <c r="V918" i="2"/>
  <c r="V1948" i="2"/>
  <c r="V470" i="2"/>
  <c r="V767" i="2"/>
  <c r="V1553" i="2"/>
  <c r="V511" i="2"/>
  <c r="V1554" i="2"/>
  <c r="V1949" i="2"/>
  <c r="V2281" i="2"/>
  <c r="V2954" i="2"/>
  <c r="V87" i="2"/>
  <c r="V1015" i="2"/>
  <c r="V2955" i="2"/>
  <c r="V88" i="2"/>
  <c r="V1950" i="2"/>
  <c r="V2449" i="2"/>
  <c r="V2956" i="2"/>
  <c r="V2957" i="2"/>
  <c r="V2958" i="2"/>
  <c r="V2450" i="2"/>
  <c r="V3481" i="2"/>
  <c r="V919" i="2"/>
  <c r="V719" i="2"/>
  <c r="V89" i="2"/>
  <c r="V3482" i="2"/>
  <c r="V90" i="2"/>
  <c r="V2959" i="2"/>
  <c r="V91" i="2"/>
  <c r="V768" i="2"/>
  <c r="V3483" i="2"/>
  <c r="V92" i="2"/>
  <c r="V769" i="2"/>
  <c r="V1555" i="2"/>
  <c r="V2960" i="2"/>
  <c r="V2961" i="2"/>
  <c r="V335" i="2"/>
  <c r="V2962" i="2"/>
  <c r="V93" i="2"/>
  <c r="V1556" i="2"/>
  <c r="V94" i="2"/>
  <c r="V920" i="2"/>
  <c r="V3484" i="2"/>
  <c r="V921" i="2"/>
  <c r="V1557" i="2"/>
  <c r="V922" i="2"/>
  <c r="V2153" i="2"/>
  <c r="V694" i="2"/>
  <c r="V95" i="2"/>
  <c r="V2963" i="2"/>
  <c r="V1951" i="2"/>
  <c r="V664" i="2"/>
  <c r="V2964" i="2"/>
  <c r="V336" i="2"/>
  <c r="V602" i="2"/>
  <c r="V2965" i="2"/>
  <c r="V665" i="2"/>
  <c r="V3485" i="2"/>
  <c r="V666" i="2"/>
  <c r="V2966" i="2"/>
  <c r="V337" i="2"/>
  <c r="V1558" i="2"/>
  <c r="V1559" i="2"/>
  <c r="V2967" i="2"/>
  <c r="V2968" i="2"/>
  <c r="V1952" i="2"/>
  <c r="V1560" i="2"/>
  <c r="V923" i="2"/>
  <c r="V1315" i="2"/>
  <c r="V1561" i="2"/>
  <c r="V924" i="2"/>
  <c r="V2154" i="2"/>
  <c r="V1562" i="2"/>
  <c r="V1259" i="2"/>
  <c r="V2969" i="2"/>
  <c r="V1563" i="2"/>
  <c r="V2970" i="2"/>
  <c r="V1564" i="2"/>
  <c r="V1565" i="2"/>
  <c r="V1566" i="2"/>
  <c r="V1567" i="2"/>
  <c r="V1065" i="2"/>
  <c r="V1016" i="2"/>
  <c r="V2971" i="2"/>
  <c r="V2972" i="2"/>
  <c r="V2973" i="2"/>
  <c r="V1568" i="2"/>
  <c r="V2282" i="2"/>
  <c r="V2974" i="2"/>
  <c r="V3486" i="2"/>
  <c r="V585" i="2"/>
  <c r="V667" i="2"/>
  <c r="V2975" i="2"/>
  <c r="V668" i="2"/>
  <c r="V96" i="2"/>
  <c r="V3487" i="2"/>
  <c r="V2976" i="2"/>
  <c r="V2977" i="2"/>
  <c r="V2978" i="2"/>
  <c r="V3488" i="2"/>
  <c r="V2979" i="2"/>
  <c r="V1569" i="2"/>
  <c r="V1835" i="2"/>
  <c r="V3489" i="2"/>
  <c r="V2980" i="2"/>
  <c r="V1953" i="2"/>
  <c r="V2981" i="2"/>
  <c r="V97" i="2"/>
  <c r="V2155" i="2"/>
  <c r="V2156" i="2"/>
  <c r="V338" i="2"/>
  <c r="V2982" i="2"/>
  <c r="V2983" i="2"/>
  <c r="V2451" i="2"/>
  <c r="V2984" i="2"/>
  <c r="V2452" i="2"/>
  <c r="V2453" i="2"/>
  <c r="V2157" i="2"/>
  <c r="V98" i="2"/>
  <c r="V2985" i="2"/>
  <c r="V2986" i="2"/>
  <c r="V2987" i="2"/>
  <c r="V1570" i="2"/>
  <c r="V2988" i="2"/>
  <c r="V1571" i="2"/>
  <c r="V2989" i="2"/>
  <c r="V339" i="2"/>
  <c r="V512" i="2"/>
  <c r="V1572" i="2"/>
  <c r="V1199" i="2"/>
  <c r="V1573" i="2"/>
  <c r="V1574" i="2"/>
  <c r="V2990" i="2"/>
  <c r="V1575" i="2"/>
  <c r="V340" i="2"/>
  <c r="V99" i="2"/>
  <c r="V2283" i="2"/>
  <c r="V1127" i="2"/>
  <c r="V1316" i="2"/>
  <c r="V100" i="2"/>
  <c r="V1836" i="2"/>
  <c r="V2991" i="2"/>
  <c r="V1576" i="2"/>
  <c r="V1837" i="2"/>
  <c r="V2992" i="2"/>
  <c r="V695" i="2"/>
  <c r="V2158" i="2"/>
  <c r="V3490" i="2"/>
  <c r="V3491" i="2"/>
  <c r="V3492" i="2"/>
  <c r="V1577" i="2"/>
  <c r="V925" i="2"/>
  <c r="V1954" i="2"/>
  <c r="V1175" i="2"/>
  <c r="V1017" i="2"/>
  <c r="V1200" i="2"/>
  <c r="V2993" i="2"/>
  <c r="V101" i="2"/>
  <c r="V2994" i="2"/>
  <c r="V2284" i="2"/>
  <c r="V1043" i="2"/>
  <c r="V2995" i="2"/>
  <c r="V102" i="2"/>
  <c r="V2159" i="2"/>
  <c r="V2285" i="2"/>
  <c r="V707" i="2"/>
  <c r="V1578" i="2"/>
  <c r="V1579" i="2"/>
  <c r="V1066" i="2"/>
  <c r="V1580" i="2"/>
  <c r="V1201" i="2"/>
  <c r="V2286" i="2"/>
  <c r="V1955" i="2"/>
  <c r="V486" i="2"/>
  <c r="V2996" i="2"/>
  <c r="V2287" i="2"/>
  <c r="V1956" i="2"/>
  <c r="V103" i="2"/>
  <c r="V2997" i="2"/>
  <c r="V1838" i="2"/>
  <c r="V1202" i="2"/>
  <c r="V633" i="2"/>
  <c r="V1957" i="2"/>
  <c r="V2998" i="2"/>
  <c r="V615" i="2"/>
  <c r="V341" i="2"/>
  <c r="V669" i="2"/>
  <c r="V2288" i="2"/>
  <c r="V2999" i="2"/>
  <c r="V3000" i="2"/>
  <c r="V3001" i="2"/>
  <c r="V3002" i="2"/>
  <c r="V2454" i="2"/>
  <c r="V3003" i="2"/>
  <c r="V2289" i="2"/>
  <c r="V1958" i="2"/>
  <c r="V1581" i="2"/>
  <c r="V1582" i="2"/>
  <c r="V1583" i="2"/>
  <c r="V770" i="2"/>
  <c r="V2290" i="2"/>
  <c r="V513" i="2"/>
  <c r="V670" i="2"/>
  <c r="V586" i="2"/>
  <c r="V2160" i="2"/>
  <c r="V3493" i="2"/>
  <c r="V3004" i="2"/>
  <c r="V926" i="2"/>
  <c r="V514" i="2"/>
  <c r="V3005" i="2"/>
  <c r="V104" i="2"/>
  <c r="V105" i="2"/>
  <c r="V2291" i="2"/>
  <c r="V1959" i="2"/>
  <c r="V1044" i="2"/>
  <c r="V2455" i="2"/>
  <c r="V3006" i="2"/>
  <c r="V342" i="2"/>
  <c r="V2292" i="2"/>
  <c r="V927" i="2"/>
  <c r="V3007" i="2"/>
  <c r="V3008" i="2"/>
  <c r="V1045" i="2"/>
  <c r="V450" i="2"/>
  <c r="V3009" i="2"/>
  <c r="V2293" i="2"/>
  <c r="V3494" i="2"/>
  <c r="V106" i="2"/>
  <c r="V1960" i="2"/>
  <c r="V1018" i="2"/>
  <c r="V3495" i="2"/>
  <c r="V771" i="2"/>
  <c r="V772" i="2"/>
  <c r="V1128" i="2"/>
  <c r="V1584" i="2"/>
  <c r="V1585" i="2"/>
  <c r="V515" i="2"/>
  <c r="V3010" i="2"/>
  <c r="V1317" i="2"/>
  <c r="V2456" i="2"/>
  <c r="V1129" i="2"/>
  <c r="V1961" i="2"/>
  <c r="V3011" i="2"/>
  <c r="V1586" i="2"/>
  <c r="V1587" i="2"/>
  <c r="V1067" i="2"/>
  <c r="V343" i="2"/>
  <c r="V1962" i="2"/>
  <c r="V2294" i="2"/>
  <c r="V671" i="2"/>
  <c r="V3496" i="2"/>
  <c r="V3012" i="2"/>
  <c r="V107" i="2"/>
  <c r="V2295" i="2"/>
  <c r="V3013" i="2"/>
  <c r="V1203" i="2"/>
  <c r="V3014" i="2"/>
  <c r="V3015" i="2"/>
  <c r="V344" i="2"/>
  <c r="V603" i="2"/>
  <c r="V1204" i="2"/>
  <c r="V345" i="2"/>
  <c r="V1318" i="2"/>
  <c r="V773" i="2"/>
  <c r="V3016" i="2"/>
  <c r="V1130" i="2"/>
  <c r="V1839" i="2"/>
  <c r="V1588" i="2"/>
  <c r="V1963" i="2"/>
  <c r="V1589" i="2"/>
  <c r="V3017" i="2"/>
  <c r="V1176" i="2"/>
  <c r="V3018" i="2"/>
  <c r="V3019" i="2"/>
  <c r="V3020" i="2"/>
  <c r="V3021" i="2"/>
  <c r="V672" i="2"/>
  <c r="V2161" i="2"/>
  <c r="V346" i="2"/>
  <c r="V1590" i="2"/>
  <c r="V774" i="2"/>
  <c r="V1591" i="2"/>
  <c r="V516" i="2"/>
  <c r="V108" i="2"/>
  <c r="V3022" i="2"/>
  <c r="V1177" i="2"/>
  <c r="V1964" i="2"/>
  <c r="V1592" i="2"/>
  <c r="V3023" i="2"/>
  <c r="V3497" i="2"/>
  <c r="V3024" i="2"/>
  <c r="V1593" i="2"/>
  <c r="V1131" i="2"/>
  <c r="V928" i="2"/>
  <c r="V1178" i="2"/>
  <c r="V2296" i="2"/>
  <c r="V3025" i="2"/>
  <c r="V3498" i="2"/>
  <c r="V3499" i="2"/>
  <c r="V109" i="2"/>
  <c r="V3026" i="2"/>
  <c r="V3027" i="2"/>
  <c r="V1965" i="2"/>
  <c r="V1179" i="2"/>
  <c r="V1966" i="2"/>
  <c r="V775" i="2"/>
  <c r="V1594" i="2"/>
  <c r="V1595" i="2"/>
  <c r="V1596" i="2"/>
  <c r="V634" i="2"/>
  <c r="V110" i="2"/>
  <c r="V3500" i="2"/>
  <c r="V3028" i="2"/>
  <c r="V620" i="2"/>
  <c r="V1597" i="2"/>
  <c r="V635" i="2"/>
  <c r="V2457" i="2"/>
  <c r="V776" i="2"/>
  <c r="V3029" i="2"/>
  <c r="V777" i="2"/>
  <c r="V111" i="2"/>
  <c r="V3501" i="2"/>
  <c r="V1967" i="2"/>
  <c r="V3030" i="2"/>
  <c r="V778" i="2"/>
  <c r="V1598" i="2"/>
  <c r="V3031" i="2"/>
  <c r="V3032" i="2"/>
  <c r="V1968" i="2"/>
  <c r="V3033" i="2"/>
  <c r="V1969" i="2"/>
  <c r="V112" i="2"/>
  <c r="V3034" i="2"/>
  <c r="V587" i="2"/>
  <c r="V471" i="2"/>
  <c r="V3035" i="2"/>
  <c r="V1599" i="2"/>
  <c r="V347" i="2"/>
  <c r="V113" i="2"/>
  <c r="V114" i="2"/>
  <c r="V115" i="2"/>
  <c r="V348" i="2"/>
  <c r="V1132" i="2"/>
  <c r="V3036" i="2"/>
  <c r="V1600" i="2"/>
  <c r="V3037" i="2"/>
  <c r="V517" i="2"/>
  <c r="V3038" i="2"/>
  <c r="V779" i="2"/>
  <c r="V3502" i="2"/>
  <c r="V116" i="2"/>
  <c r="V929" i="2"/>
  <c r="V1601" i="2"/>
  <c r="V349" i="2"/>
  <c r="V588" i="2"/>
  <c r="V1970" i="2"/>
  <c r="V2297" i="2"/>
  <c r="V117" i="2"/>
  <c r="V1602" i="2"/>
  <c r="V1603" i="2"/>
  <c r="V1971" i="2"/>
  <c r="V1133" i="2"/>
  <c r="V1604" i="2"/>
  <c r="V1972" i="2"/>
  <c r="V3039" i="2"/>
  <c r="V636" i="2"/>
  <c r="V1973" i="2"/>
  <c r="V1205" i="2"/>
  <c r="V637" i="2"/>
  <c r="V1260" i="2"/>
  <c r="V2458" i="2"/>
  <c r="V1134" i="2"/>
  <c r="V2162" i="2"/>
  <c r="V3040" i="2"/>
  <c r="V1605" i="2"/>
  <c r="V350" i="2"/>
  <c r="V1135" i="2"/>
  <c r="V1206" i="2"/>
  <c r="V1606" i="2"/>
  <c r="V118" i="2"/>
  <c r="V3041" i="2"/>
  <c r="V3042" i="2"/>
  <c r="V1180" i="2"/>
  <c r="V3043" i="2"/>
  <c r="V1607" i="2"/>
  <c r="V1136" i="2"/>
  <c r="V1207" i="2"/>
  <c r="V3503" i="2"/>
  <c r="V3044" i="2"/>
  <c r="V780" i="2"/>
  <c r="V930" i="2"/>
  <c r="V1974" i="2"/>
  <c r="V2459" i="2"/>
  <c r="V3045" i="2"/>
  <c r="V931" i="2"/>
  <c r="V2460" i="2"/>
  <c r="V351" i="2"/>
  <c r="V119" i="2"/>
  <c r="V518" i="2"/>
  <c r="V673" i="2"/>
  <c r="V3504" i="2"/>
  <c r="V1608" i="2"/>
  <c r="V1609" i="2"/>
  <c r="V3046" i="2"/>
  <c r="V3047" i="2"/>
  <c r="V3048" i="2"/>
  <c r="V3505" i="2"/>
  <c r="V1975" i="2"/>
  <c r="V3049" i="2"/>
  <c r="V1261" i="2"/>
  <c r="V1181" i="2"/>
  <c r="V352" i="2"/>
  <c r="V3506" i="2"/>
  <c r="V1137" i="2"/>
  <c r="V3050" i="2"/>
  <c r="V2461" i="2"/>
  <c r="V120" i="2"/>
  <c r="V1610" i="2"/>
  <c r="V353" i="2"/>
  <c r="V1840" i="2"/>
  <c r="V3051" i="2"/>
  <c r="V451" i="2"/>
  <c r="V1976" i="2"/>
  <c r="V3052" i="2"/>
  <c r="V121" i="2"/>
  <c r="V3507" i="2"/>
  <c r="V3053" i="2"/>
  <c r="V2298" i="2"/>
  <c r="V781" i="2"/>
  <c r="V354" i="2"/>
  <c r="V1611" i="2"/>
  <c r="V3508" i="2"/>
  <c r="V932" i="2"/>
  <c r="V3509" i="2"/>
  <c r="V3510" i="2"/>
  <c r="V3511" i="2"/>
  <c r="V2299" i="2"/>
  <c r="V3054" i="2"/>
  <c r="V696" i="2"/>
  <c r="V122" i="2"/>
  <c r="V3055" i="2"/>
  <c r="V3056" i="2"/>
  <c r="V3512" i="2"/>
  <c r="V3057" i="2"/>
  <c r="V3058" i="2"/>
  <c r="V3059" i="2"/>
  <c r="V3060" i="2"/>
  <c r="V1612" i="2"/>
  <c r="V1182" i="2"/>
  <c r="V1613" i="2"/>
  <c r="V3513" i="2"/>
  <c r="V3061" i="2"/>
  <c r="V1138" i="2"/>
  <c r="V1139" i="2"/>
  <c r="V2163" i="2"/>
  <c r="V3062" i="2"/>
  <c r="V3063" i="2"/>
  <c r="V2300" i="2"/>
  <c r="V482" i="2"/>
  <c r="V674" i="2"/>
  <c r="V3064" i="2"/>
  <c r="V3514" i="2"/>
  <c r="V3515" i="2"/>
  <c r="V3065" i="2"/>
  <c r="V1841" i="2"/>
  <c r="V782" i="2"/>
  <c r="V519" i="2"/>
  <c r="V3066" i="2"/>
  <c r="V3067" i="2"/>
  <c r="V3068" i="2"/>
  <c r="V2301" i="2"/>
  <c r="V1614" i="2"/>
  <c r="V355" i="2"/>
  <c r="V2164" i="2"/>
  <c r="V697" i="2"/>
  <c r="V3069" i="2"/>
  <c r="V1262" i="2"/>
  <c r="V1615" i="2"/>
  <c r="V520" i="2"/>
  <c r="V3070" i="2"/>
  <c r="V1616" i="2"/>
  <c r="V3071" i="2"/>
  <c r="V1263" i="2"/>
  <c r="V1842" i="2"/>
  <c r="V356" i="2"/>
  <c r="V3516" i="2"/>
  <c r="V2302" i="2"/>
  <c r="V3072" i="2"/>
  <c r="V3073" i="2"/>
  <c r="V123" i="2"/>
  <c r="V1046" i="2"/>
  <c r="V2462" i="2"/>
  <c r="V1140" i="2"/>
  <c r="V124" i="2"/>
  <c r="V1141" i="2"/>
  <c r="V675" i="2"/>
  <c r="V3074" i="2"/>
  <c r="V783" i="2"/>
  <c r="V2165" i="2"/>
  <c r="V1977" i="2"/>
  <c r="V1617" i="2"/>
  <c r="V1264" i="2"/>
  <c r="V3517" i="2"/>
  <c r="V2463" i="2"/>
  <c r="V1618" i="2"/>
  <c r="V3075" i="2"/>
  <c r="V2303" i="2"/>
  <c r="V2464" i="2"/>
  <c r="V3518" i="2"/>
  <c r="V2465" i="2"/>
  <c r="V2466" i="2"/>
  <c r="V357" i="2"/>
  <c r="V3076" i="2"/>
  <c r="V1142" i="2"/>
  <c r="V1978" i="2"/>
  <c r="V933" i="2"/>
  <c r="V3077" i="2"/>
  <c r="V3519" i="2"/>
  <c r="V3078" i="2"/>
  <c r="V358" i="2"/>
  <c r="V2304" i="2"/>
  <c r="V2467" i="2"/>
  <c r="V1619" i="2"/>
  <c r="V3079" i="2"/>
  <c r="V3080" i="2"/>
  <c r="V3081" i="2"/>
  <c r="V125" i="2"/>
  <c r="V126" i="2"/>
  <c r="V708" i="2"/>
  <c r="V521" i="2"/>
  <c r="V3082" i="2"/>
  <c r="V1183" i="2"/>
  <c r="V1208" i="2"/>
  <c r="V3083" i="2"/>
  <c r="V1265" i="2"/>
  <c r="V1047" i="2"/>
  <c r="V1979" i="2"/>
  <c r="V1980" i="2"/>
  <c r="V1981" i="2"/>
  <c r="V3084" i="2"/>
  <c r="V1843" i="2"/>
  <c r="V3085" i="2"/>
  <c r="V1266" i="2"/>
  <c r="V1982" i="2"/>
  <c r="V2305" i="2"/>
  <c r="V2306" i="2"/>
  <c r="V2166" i="2"/>
  <c r="V1983" i="2"/>
  <c r="V1209" i="2"/>
  <c r="V1984" i="2"/>
  <c r="V1985" i="2"/>
  <c r="V1844" i="2"/>
  <c r="V1986" i="2"/>
  <c r="V784" i="2"/>
  <c r="V1987" i="2"/>
  <c r="V1988" i="2"/>
  <c r="V1989" i="2"/>
  <c r="V1990" i="2"/>
  <c r="V2468" i="2"/>
  <c r="V2307" i="2"/>
  <c r="V3086" i="2"/>
  <c r="V127" i="2"/>
  <c r="V1267" i="2"/>
  <c r="V934" i="2"/>
  <c r="V128" i="2"/>
  <c r="V359" i="2"/>
  <c r="V1991" i="2"/>
  <c r="V2469" i="2"/>
  <c r="V3087" i="2"/>
  <c r="V522" i="2"/>
  <c r="V3088" i="2"/>
  <c r="V1992" i="2"/>
  <c r="V129" i="2"/>
  <c r="V676" i="2"/>
  <c r="V3089" i="2"/>
  <c r="V3090" i="2"/>
  <c r="V1620" i="2"/>
  <c r="V360" i="2"/>
  <c r="V523" i="2"/>
  <c r="V361" i="2"/>
  <c r="V698" i="2"/>
  <c r="V3520" i="2"/>
  <c r="V3091" i="2"/>
  <c r="V1068" i="2"/>
  <c r="V2470" i="2"/>
  <c r="V2308" i="2"/>
  <c r="V2167" i="2"/>
  <c r="V3521" i="2"/>
  <c r="V3092" i="2"/>
  <c r="V1621" i="2"/>
  <c r="V1993" i="2"/>
  <c r="V3522" i="2"/>
  <c r="V1622" i="2"/>
  <c r="V1623" i="2"/>
  <c r="V428" i="2"/>
  <c r="V2309" i="2"/>
  <c r="V3523" i="2"/>
  <c r="V1624" i="2"/>
  <c r="V1845" i="2"/>
  <c r="V3093" i="2"/>
  <c r="V785" i="2"/>
  <c r="V1069" i="2"/>
  <c r="V1319" i="2"/>
  <c r="V524" i="2"/>
  <c r="V1625" i="2"/>
  <c r="V3094" i="2"/>
  <c r="V1846" i="2"/>
  <c r="V1847" i="2"/>
  <c r="V1848" i="2"/>
  <c r="V786" i="2"/>
  <c r="V1994" i="2"/>
  <c r="V2168" i="2"/>
  <c r="V525" i="2"/>
  <c r="V2169" i="2"/>
  <c r="V1849" i="2"/>
  <c r="V1850" i="2"/>
  <c r="V130" i="2"/>
  <c r="V787" i="2"/>
  <c r="V3095" i="2"/>
  <c r="V1851" i="2"/>
  <c r="V2170" i="2"/>
  <c r="V3524" i="2"/>
  <c r="V2171" i="2"/>
  <c r="V2172" i="2"/>
  <c r="V2173" i="2"/>
  <c r="V3525" i="2"/>
  <c r="V1995" i="2"/>
  <c r="V1268" i="2"/>
  <c r="V3526" i="2"/>
  <c r="V131" i="2"/>
  <c r="V1852" i="2"/>
  <c r="V2471" i="2"/>
  <c r="V472" i="2"/>
  <c r="V1269" i="2"/>
  <c r="V1270" i="2"/>
  <c r="V3096" i="2"/>
  <c r="V3527" i="2"/>
  <c r="V3097" i="2"/>
  <c r="V1271" i="2"/>
  <c r="V1996" i="2"/>
  <c r="V3098" i="2"/>
  <c r="V132" i="2"/>
  <c r="V3099" i="2"/>
  <c r="V3100" i="2"/>
  <c r="V3101" i="2"/>
  <c r="V3102" i="2"/>
  <c r="V3103" i="2"/>
  <c r="V526" i="2"/>
  <c r="V2310" i="2"/>
  <c r="V3104" i="2"/>
  <c r="V2472" i="2"/>
  <c r="V1997" i="2"/>
  <c r="V1184" i="2"/>
  <c r="V788" i="2"/>
  <c r="V1272" i="2"/>
  <c r="V3105" i="2"/>
  <c r="V935" i="2"/>
  <c r="V2174" i="2"/>
  <c r="V1626" i="2"/>
  <c r="V3528" i="2"/>
  <c r="V3106" i="2"/>
  <c r="V1998" i="2"/>
  <c r="V2473" i="2"/>
  <c r="V1999" i="2"/>
  <c r="V2000" i="2"/>
  <c r="V2001" i="2"/>
  <c r="V3107" i="2"/>
  <c r="V3529" i="2"/>
  <c r="V1627" i="2"/>
  <c r="V527" i="2"/>
  <c r="V3530" i="2"/>
  <c r="V2175" i="2"/>
  <c r="V1628" i="2"/>
  <c r="V133" i="2"/>
  <c r="V936" i="2"/>
  <c r="V789" i="2"/>
  <c r="V3108" i="2"/>
  <c r="V3531" i="2"/>
  <c r="V3109" i="2"/>
  <c r="V3532" i="2"/>
  <c r="V3110" i="2"/>
  <c r="V3533" i="2"/>
  <c r="V677" i="2"/>
  <c r="V790" i="2"/>
  <c r="V3111" i="2"/>
  <c r="V3534" i="2"/>
  <c r="V1070" i="2"/>
  <c r="V791" i="2"/>
  <c r="V2474" i="2"/>
  <c r="V1629" i="2"/>
  <c r="V604" i="2"/>
  <c r="V528" i="2"/>
  <c r="V134" i="2"/>
  <c r="V792" i="2"/>
  <c r="V3112" i="2"/>
  <c r="V1630" i="2"/>
  <c r="V793" i="2"/>
  <c r="V1631" i="2"/>
  <c r="V2002" i="2"/>
  <c r="V1143" i="2"/>
  <c r="V2475" i="2"/>
  <c r="V3113" i="2"/>
  <c r="V3114" i="2"/>
  <c r="V3115" i="2"/>
  <c r="V3116" i="2"/>
  <c r="V1632" i="2"/>
  <c r="V3535" i="2"/>
  <c r="V937" i="2"/>
  <c r="V3117" i="2"/>
  <c r="V2476" i="2"/>
  <c r="V3118" i="2"/>
  <c r="V529" i="2"/>
  <c r="V938" i="2"/>
  <c r="V939" i="2"/>
  <c r="V940" i="2"/>
  <c r="V3536" i="2"/>
  <c r="V2477" i="2"/>
  <c r="V3537" i="2"/>
  <c r="V530" i="2"/>
  <c r="V3538" i="2"/>
  <c r="V3119" i="2"/>
  <c r="V941" i="2"/>
  <c r="V1633" i="2"/>
  <c r="V135" i="2"/>
  <c r="V3120" i="2"/>
  <c r="V2003" i="2"/>
  <c r="V1634" i="2"/>
  <c r="V794" i="2"/>
  <c r="V1320" i="2"/>
  <c r="V136" i="2"/>
  <c r="V3121" i="2"/>
  <c r="V3539" i="2"/>
  <c r="V1635" i="2"/>
  <c r="V1636" i="2"/>
  <c r="V362" i="2"/>
  <c r="V1637" i="2"/>
  <c r="V3122" i="2"/>
  <c r="V3540" i="2"/>
  <c r="V1185" i="2"/>
  <c r="V3123" i="2"/>
  <c r="V1638" i="2"/>
  <c r="V363" i="2"/>
  <c r="V3124" i="2"/>
  <c r="V795" i="2"/>
  <c r="V3125" i="2"/>
  <c r="V796" i="2"/>
  <c r="V3126" i="2"/>
  <c r="V2478" i="2"/>
  <c r="V473" i="2"/>
  <c r="V137" i="2"/>
  <c r="V1639" i="2"/>
  <c r="V3127" i="2"/>
  <c r="V138" i="2"/>
  <c r="V1640" i="2"/>
  <c r="V942" i="2"/>
  <c r="V139" i="2"/>
  <c r="V2004" i="2"/>
  <c r="V531" i="2"/>
  <c r="V364" i="2"/>
  <c r="V2311" i="2"/>
  <c r="V2312" i="2"/>
  <c r="V3128" i="2"/>
  <c r="V3541" i="2"/>
  <c r="V2479" i="2"/>
  <c r="V3129" i="2"/>
  <c r="V532" i="2"/>
  <c r="V1641" i="2"/>
  <c r="V2313" i="2"/>
  <c r="V1642" i="2"/>
  <c r="V3542" i="2"/>
  <c r="V2480" i="2"/>
  <c r="V2314" i="2"/>
  <c r="V943" i="2"/>
  <c r="V3130" i="2"/>
  <c r="V3131" i="2"/>
  <c r="V638" i="2"/>
  <c r="V3543" i="2"/>
  <c r="V1144" i="2"/>
  <c r="V1145" i="2"/>
  <c r="V429" i="2"/>
  <c r="V1071" i="2"/>
  <c r="V1643" i="2"/>
  <c r="V3544" i="2"/>
  <c r="V2005" i="2"/>
  <c r="V944" i="2"/>
  <c r="V639" i="2"/>
  <c r="V3545" i="2"/>
  <c r="V3132" i="2"/>
  <c r="V3546" i="2"/>
  <c r="V1644" i="2"/>
  <c r="V945" i="2"/>
  <c r="V3133" i="2"/>
  <c r="V3134" i="2"/>
  <c r="V1645" i="2"/>
  <c r="V1646" i="2"/>
  <c r="V3547" i="2"/>
  <c r="V3135" i="2"/>
  <c r="V1647" i="2"/>
  <c r="V365" i="2"/>
  <c r="V946" i="2"/>
  <c r="V947" i="2"/>
  <c r="V3136" i="2"/>
  <c r="V366" i="2"/>
  <c r="V1273" i="2"/>
  <c r="V1648" i="2"/>
  <c r="V1649" i="2"/>
  <c r="V1650" i="2"/>
  <c r="V367" i="2"/>
  <c r="V3137" i="2"/>
  <c r="V1651" i="2"/>
  <c r="V1652" i="2"/>
  <c r="V1653" i="2"/>
  <c r="V1654" i="2"/>
  <c r="V1655" i="2"/>
  <c r="V1146" i="2"/>
  <c r="V3138" i="2"/>
  <c r="V3139" i="2"/>
  <c r="V948" i="2"/>
  <c r="V949" i="2"/>
  <c r="V2176" i="2"/>
  <c r="V140" i="2"/>
  <c r="V950" i="2"/>
  <c r="V141" i="2"/>
  <c r="V3140" i="2"/>
  <c r="V3141" i="2"/>
  <c r="V2006" i="2"/>
  <c r="V142" i="2"/>
  <c r="V2481" i="2"/>
  <c r="V797" i="2"/>
  <c r="V368" i="2"/>
  <c r="V3142" i="2"/>
  <c r="V3143" i="2"/>
  <c r="V798" i="2"/>
  <c r="V1656" i="2"/>
  <c r="V1657" i="2"/>
  <c r="V1658" i="2"/>
  <c r="V1853" i="2"/>
  <c r="V3548" i="2"/>
  <c r="V799" i="2"/>
  <c r="V3144" i="2"/>
  <c r="V3145" i="2"/>
  <c r="V1659" i="2"/>
  <c r="V3146" i="2"/>
  <c r="V3549" i="2"/>
  <c r="V452" i="2"/>
  <c r="V951" i="2"/>
  <c r="V952" i="2"/>
  <c r="V2315" i="2"/>
  <c r="V369" i="2"/>
  <c r="V3550" i="2"/>
  <c r="V2316" i="2"/>
  <c r="V3147" i="2"/>
  <c r="V2317" i="2"/>
  <c r="V3148" i="2"/>
  <c r="V3551" i="2"/>
  <c r="V3552" i="2"/>
  <c r="V1660" i="2"/>
  <c r="V533" i="2"/>
  <c r="V3553" i="2"/>
  <c r="V143" i="2"/>
  <c r="V534" i="2"/>
  <c r="V3554" i="2"/>
  <c r="V1048" i="2"/>
  <c r="V2482" i="2"/>
  <c r="V3149" i="2"/>
  <c r="V1661" i="2"/>
  <c r="V953" i="2"/>
  <c r="V954" i="2"/>
  <c r="V3150" i="2"/>
  <c r="V605" i="2"/>
  <c r="V3151" i="2"/>
  <c r="V2177" i="2"/>
  <c r="V535" i="2"/>
  <c r="V536" i="2"/>
  <c r="V1147" i="2"/>
  <c r="V462" i="2"/>
  <c r="V955" i="2"/>
  <c r="V2007" i="2"/>
  <c r="V144" i="2"/>
  <c r="V3152" i="2"/>
  <c r="V589" i="2"/>
  <c r="V590" i="2"/>
  <c r="V2318" i="2"/>
  <c r="V2008" i="2"/>
  <c r="V2009" i="2"/>
  <c r="V591" i="2"/>
  <c r="V3153" i="2"/>
  <c r="V1662" i="2"/>
  <c r="V537" i="2"/>
  <c r="V1663" i="2"/>
  <c r="V3154" i="2"/>
  <c r="V1664" i="2"/>
  <c r="V2483" i="2"/>
  <c r="V3555" i="2"/>
  <c r="V3155" i="2"/>
  <c r="V3156" i="2"/>
  <c r="V2010" i="2"/>
  <c r="V1665" i="2"/>
  <c r="V2319" i="2"/>
  <c r="V2320" i="2"/>
  <c r="V2321" i="2"/>
  <c r="V2322" i="2"/>
  <c r="V3556" i="2"/>
  <c r="V1666" i="2"/>
  <c r="V592" i="2"/>
  <c r="V370" i="2"/>
  <c r="V678" i="2"/>
  <c r="V2011" i="2"/>
  <c r="V699" i="2"/>
  <c r="V606" i="2"/>
  <c r="V1667" i="2"/>
  <c r="V2012" i="2"/>
  <c r="V145" i="2"/>
  <c r="V3557" i="2"/>
  <c r="V956" i="2"/>
  <c r="V1668" i="2"/>
  <c r="V3157" i="2"/>
  <c r="V1669" i="2"/>
  <c r="V1670" i="2"/>
  <c r="V3158" i="2"/>
  <c r="V538" i="2"/>
  <c r="V3159" i="2"/>
  <c r="V3160" i="2"/>
  <c r="V3161" i="2"/>
  <c r="V957" i="2"/>
  <c r="V2484" i="2"/>
  <c r="V3558" i="2"/>
  <c r="V800" i="2"/>
  <c r="V2013" i="2"/>
  <c r="V371" i="2"/>
  <c r="V146" i="2"/>
  <c r="V3162" i="2"/>
  <c r="V3163" i="2"/>
  <c r="V2014" i="2"/>
  <c r="V2015" i="2"/>
  <c r="V2016" i="2"/>
  <c r="V2017" i="2"/>
  <c r="V372" i="2"/>
  <c r="V1321" i="2"/>
  <c r="V3164" i="2"/>
  <c r="V147" i="2"/>
  <c r="V3165" i="2"/>
  <c r="V2018" i="2"/>
  <c r="V3166" i="2"/>
  <c r="V958" i="2"/>
  <c r="V2019" i="2"/>
  <c r="V2178" i="2"/>
  <c r="V1671" i="2"/>
  <c r="V3559" i="2"/>
  <c r="V959" i="2"/>
  <c r="V1274" i="2"/>
  <c r="V3560" i="2"/>
  <c r="V2323" i="2"/>
  <c r="V2485" i="2"/>
  <c r="V3167" i="2"/>
  <c r="V2020" i="2"/>
  <c r="V2179" i="2"/>
  <c r="V1854" i="2"/>
  <c r="V539" i="2"/>
  <c r="V960" i="2"/>
  <c r="V679" i="2"/>
  <c r="V1672" i="2"/>
  <c r="V1148" i="2"/>
  <c r="V1673" i="2"/>
  <c r="V1674" i="2"/>
  <c r="V3168" i="2"/>
  <c r="V1072" i="2"/>
  <c r="V2324" i="2"/>
  <c r="V2325" i="2"/>
  <c r="V1675" i="2"/>
  <c r="V2326" i="2"/>
  <c r="V3169" i="2"/>
  <c r="V801" i="2"/>
  <c r="V2327" i="2"/>
  <c r="V1676" i="2"/>
  <c r="V3170" i="2"/>
  <c r="V2021" i="2"/>
  <c r="V540" i="2"/>
  <c r="V3171" i="2"/>
  <c r="V2022" i="2"/>
  <c r="V961" i="2"/>
  <c r="V373" i="2"/>
  <c r="V1677" i="2"/>
  <c r="V541" i="2"/>
  <c r="V3561" i="2"/>
  <c r="V148" i="2"/>
  <c r="V149" i="2"/>
  <c r="V3562" i="2"/>
  <c r="V1855" i="2"/>
  <c r="V3172" i="2"/>
  <c r="V1678" i="2"/>
  <c r="V2328" i="2"/>
  <c r="V2486" i="2"/>
  <c r="V2023" i="2"/>
  <c r="V3173" i="2"/>
  <c r="V1275" i="2"/>
  <c r="V150" i="2"/>
  <c r="V1679" i="2"/>
  <c r="V3174" i="2"/>
  <c r="V2180" i="2"/>
  <c r="V3175" i="2"/>
  <c r="V2329" i="2"/>
  <c r="V720" i="2"/>
  <c r="V3563" i="2"/>
  <c r="V1680" i="2"/>
  <c r="V1681" i="2"/>
  <c r="V542" i="2"/>
  <c r="V802" i="2"/>
  <c r="V2487" i="2"/>
  <c r="V3564" i="2"/>
  <c r="V3176" i="2"/>
  <c r="V803" i="2"/>
  <c r="V2488" i="2"/>
  <c r="V1322" i="2"/>
  <c r="V374" i="2"/>
  <c r="V3177" i="2"/>
  <c r="V680" i="2"/>
  <c r="V804" i="2"/>
  <c r="V151" i="2"/>
  <c r="V1276" i="2"/>
  <c r="V3178" i="2"/>
  <c r="V152" i="2"/>
  <c r="V3179" i="2"/>
  <c r="V543" i="2"/>
  <c r="V2489" i="2"/>
  <c r="V2330" i="2"/>
  <c r="V1073" i="2"/>
  <c r="V3180" i="2"/>
  <c r="V3181" i="2"/>
  <c r="V375" i="2"/>
  <c r="V3182" i="2"/>
  <c r="V962" i="2"/>
  <c r="V544" i="2"/>
  <c r="V1682" i="2"/>
  <c r="V453" i="2"/>
  <c r="V2490" i="2"/>
  <c r="V3183" i="2"/>
  <c r="V3565" i="2"/>
  <c r="V2491" i="2"/>
  <c r="V1074" i="2"/>
  <c r="V3566" i="2"/>
  <c r="V1075" i="2"/>
  <c r="V3567" i="2"/>
  <c r="V2024" i="2"/>
  <c r="V1683" i="2"/>
  <c r="V545" i="2"/>
  <c r="V2331" i="2"/>
  <c r="V709" i="2"/>
  <c r="V710" i="2"/>
  <c r="V3184" i="2"/>
  <c r="V2025" i="2"/>
  <c r="V153" i="2"/>
  <c r="V2026" i="2"/>
  <c r="V154" i="2"/>
  <c r="V1684" i="2"/>
  <c r="V3185" i="2"/>
  <c r="V3568" i="2"/>
  <c r="V3186" i="2"/>
  <c r="V155" i="2"/>
  <c r="V2027" i="2"/>
  <c r="V2181" i="2"/>
  <c r="V2182" i="2"/>
  <c r="V2183" i="2"/>
  <c r="V3187" i="2"/>
  <c r="V3188" i="2"/>
  <c r="V1685" i="2"/>
  <c r="V3189" i="2"/>
  <c r="V1686" i="2"/>
  <c r="V2332" i="2"/>
  <c r="V3190" i="2"/>
  <c r="V3191" i="2"/>
  <c r="V3569" i="2"/>
  <c r="V805" i="2"/>
  <c r="V1149" i="2"/>
  <c r="V2028" i="2"/>
  <c r="V156" i="2"/>
  <c r="V1210" i="2"/>
  <c r="V3192" i="2"/>
  <c r="V3193" i="2"/>
  <c r="V2029" i="2"/>
  <c r="V1687" i="2"/>
  <c r="V157" i="2"/>
  <c r="V3194" i="2"/>
  <c r="V3195" i="2"/>
  <c r="V3570" i="2"/>
  <c r="V1150" i="2"/>
  <c r="V3571" i="2"/>
  <c r="V1856" i="2"/>
  <c r="V1857" i="2"/>
  <c r="V1858" i="2"/>
  <c r="V1859" i="2"/>
  <c r="V1688" i="2"/>
  <c r="V376" i="2"/>
  <c r="V2492" i="2"/>
  <c r="V3196" i="2"/>
  <c r="V158" i="2"/>
  <c r="V2030" i="2"/>
  <c r="V1323" i="2"/>
  <c r="V1689" i="2"/>
  <c r="V1690" i="2"/>
  <c r="V3197" i="2"/>
  <c r="V1691" i="2"/>
  <c r="V436" i="2"/>
  <c r="V159" i="2"/>
  <c r="V2031" i="2"/>
  <c r="V3198" i="2"/>
  <c r="V2032" i="2"/>
  <c r="V3199" i="2"/>
  <c r="V1860" i="2"/>
  <c r="V806" i="2"/>
  <c r="V807" i="2"/>
  <c r="V1692" i="2"/>
  <c r="V2493" i="2"/>
  <c r="V808" i="2"/>
  <c r="V160" i="2"/>
  <c r="V963" i="2"/>
  <c r="V2494" i="2"/>
  <c r="V3572" i="2"/>
  <c r="V3200" i="2"/>
  <c r="V1693" i="2"/>
  <c r="V483" i="2"/>
  <c r="V2033" i="2"/>
  <c r="V3573" i="2"/>
  <c r="V546" i="2"/>
  <c r="V3201" i="2"/>
  <c r="V1694" i="2"/>
  <c r="V2034" i="2"/>
  <c r="V2333" i="2"/>
  <c r="V2495" i="2"/>
  <c r="V547" i="2"/>
  <c r="V3202" i="2"/>
  <c r="V377" i="2"/>
  <c r="V3574" i="2"/>
  <c r="V1695" i="2"/>
  <c r="V378" i="2"/>
  <c r="V3203" i="2"/>
  <c r="V1696" i="2"/>
  <c r="V161" i="2"/>
  <c r="V1151" i="2"/>
  <c r="V162" i="2"/>
  <c r="V1697" i="2"/>
  <c r="V163" i="2"/>
  <c r="V3575" i="2"/>
  <c r="V1861" i="2"/>
  <c r="V3204" i="2"/>
  <c r="V964" i="2"/>
  <c r="V3205" i="2"/>
  <c r="V721" i="2"/>
  <c r="V379" i="2"/>
  <c r="V965" i="2"/>
  <c r="V681" i="2"/>
  <c r="V1862" i="2"/>
  <c r="V3206" i="2"/>
  <c r="V2496" i="2"/>
  <c r="V1019" i="2"/>
  <c r="V809" i="2"/>
  <c r="V164" i="2"/>
  <c r="V3576" i="2"/>
  <c r="V3207" i="2"/>
  <c r="V463" i="2"/>
  <c r="V165" i="2"/>
  <c r="V810" i="2"/>
  <c r="V811" i="2"/>
  <c r="V380" i="2"/>
  <c r="V812" i="2"/>
  <c r="V2334" i="2"/>
  <c r="V1698" i="2"/>
  <c r="V593" i="2"/>
  <c r="V1186" i="2"/>
  <c r="V166" i="2"/>
  <c r="V167" i="2"/>
  <c r="V2184" i="2"/>
  <c r="V3208" i="2"/>
  <c r="V3209" i="2"/>
  <c r="V3577" i="2"/>
  <c r="V2035" i="2"/>
  <c r="V3210" i="2"/>
  <c r="V2335" i="2"/>
  <c r="V168" i="2"/>
  <c r="V2036" i="2"/>
  <c r="V2037" i="2"/>
  <c r="V2038" i="2"/>
  <c r="V3211" i="2"/>
  <c r="V3212" i="2"/>
  <c r="V3213" i="2"/>
  <c r="V2039" i="2"/>
  <c r="V2040" i="2"/>
  <c r="V2041" i="2"/>
  <c r="V2042" i="2"/>
  <c r="V2043" i="2"/>
  <c r="V454" i="2"/>
  <c r="V966" i="2"/>
  <c r="V548" i="2"/>
  <c r="V3578" i="2"/>
  <c r="V3214" i="2"/>
  <c r="V3215" i="2"/>
  <c r="V3216" i="2"/>
  <c r="V1699" i="2"/>
  <c r="V1700" i="2"/>
  <c r="V169" i="2"/>
  <c r="V170" i="2"/>
  <c r="V2044" i="2"/>
  <c r="V3579" i="2"/>
  <c r="V813" i="2"/>
  <c r="V3580" i="2"/>
  <c r="V1152" i="2"/>
  <c r="V171" i="2"/>
  <c r="V814" i="2"/>
  <c r="V381" i="2"/>
  <c r="V3217" i="2"/>
  <c r="V3218" i="2"/>
  <c r="V616" i="2"/>
  <c r="V1187" i="2"/>
  <c r="V3219" i="2"/>
  <c r="V1211" i="2"/>
  <c r="V967" i="2"/>
  <c r="V3220" i="2"/>
  <c r="V1277" i="2"/>
  <c r="V1863" i="2"/>
  <c r="V477" i="2"/>
  <c r="V1701" i="2"/>
  <c r="V2497" i="2"/>
  <c r="V711" i="2"/>
  <c r="V2336" i="2"/>
  <c r="V2185" i="2"/>
  <c r="V2045" i="2"/>
  <c r="V2337" i="2"/>
  <c r="V549" i="2"/>
  <c r="V1702" i="2"/>
  <c r="V172" i="2"/>
  <c r="V617" i="2"/>
  <c r="V2498" i="2"/>
  <c r="V2046" i="2"/>
  <c r="V3221" i="2"/>
  <c r="V815" i="2"/>
  <c r="V816" i="2"/>
  <c r="V173" i="2"/>
  <c r="V3222" i="2"/>
  <c r="V1703" i="2"/>
  <c r="V2338" i="2"/>
  <c r="V2047" i="2"/>
  <c r="V712" i="2"/>
  <c r="V3223" i="2"/>
  <c r="V700" i="2"/>
  <c r="V1704" i="2"/>
  <c r="V1705" i="2"/>
  <c r="V2339" i="2"/>
  <c r="V682" i="2"/>
  <c r="V2048" i="2"/>
  <c r="V174" i="2"/>
  <c r="V175" i="2"/>
  <c r="V382" i="2"/>
  <c r="V176" i="2"/>
  <c r="V3224" i="2"/>
  <c r="V3225" i="2"/>
  <c r="V817" i="2"/>
  <c r="V177" i="2"/>
  <c r="V1153" i="2"/>
  <c r="V3226" i="2"/>
  <c r="V1076" i="2"/>
  <c r="V3227" i="2"/>
  <c r="V968" i="2"/>
  <c r="V1706" i="2"/>
  <c r="V1707" i="2"/>
  <c r="V1708" i="2"/>
  <c r="V683" i="2"/>
  <c r="V550" i="2"/>
  <c r="V1864" i="2"/>
  <c r="V2049" i="2"/>
  <c r="V2499" i="2"/>
  <c r="V3581" i="2"/>
  <c r="V2186" i="2"/>
  <c r="V2050" i="2"/>
  <c r="V3228" i="2"/>
  <c r="V3582" i="2"/>
  <c r="V1709" i="2"/>
  <c r="V3583" i="2"/>
  <c r="V3229" i="2"/>
  <c r="V3230" i="2"/>
  <c r="V1710" i="2"/>
  <c r="V1865" i="2"/>
  <c r="V1212" i="2"/>
  <c r="V1711" i="2"/>
  <c r="V1154" i="2"/>
  <c r="V2500" i="2"/>
  <c r="V3231" i="2"/>
  <c r="V1213" i="2"/>
  <c r="V383" i="2"/>
  <c r="V384" i="2"/>
  <c r="V2340" i="2"/>
  <c r="V1049" i="2"/>
  <c r="V385" i="2"/>
  <c r="V969" i="2"/>
  <c r="V3584" i="2"/>
  <c r="V178" i="2"/>
  <c r="V1050" i="2"/>
  <c r="V2051" i="2"/>
  <c r="V2052" i="2"/>
  <c r="V2341" i="2"/>
  <c r="V684" i="2"/>
  <c r="V1278" i="2"/>
  <c r="V2053" i="2"/>
  <c r="V1712" i="2"/>
  <c r="V970" i="2"/>
  <c r="V971" i="2"/>
  <c r="V3585" i="2"/>
  <c r="V179" i="2"/>
  <c r="V386" i="2"/>
  <c r="V551" i="2"/>
  <c r="V1713" i="2"/>
  <c r="V1279" i="2"/>
  <c r="V2501" i="2"/>
  <c r="V387" i="2"/>
  <c r="V180" i="2"/>
  <c r="V2054" i="2"/>
  <c r="V2187" i="2"/>
  <c r="V2188" i="2"/>
  <c r="V552" i="2"/>
  <c r="V3586" i="2"/>
  <c r="V640" i="2"/>
  <c r="V685" i="2"/>
  <c r="V2189" i="2"/>
  <c r="V2055" i="2"/>
  <c r="V2056" i="2"/>
  <c r="V2190" i="2"/>
  <c r="V2342" i="2"/>
  <c r="V1866" i="2"/>
  <c r="V3587" i="2"/>
  <c r="V713" i="2"/>
  <c r="V388" i="2"/>
  <c r="V972" i="2"/>
  <c r="V2191" i="2"/>
  <c r="V181" i="2"/>
  <c r="V2343" i="2"/>
  <c r="V1714" i="2"/>
  <c r="V182" i="2"/>
  <c r="V2502" i="2"/>
  <c r="V973" i="2"/>
  <c r="V1280" i="2"/>
  <c r="V3232" i="2"/>
  <c r="V183" i="2"/>
  <c r="V701" i="2"/>
  <c r="V3233" i="2"/>
  <c r="V184" i="2"/>
  <c r="V2057" i="2"/>
  <c r="V974" i="2"/>
  <c r="V3234" i="2"/>
  <c r="V437" i="2"/>
  <c r="V185" i="2"/>
  <c r="V818" i="2"/>
  <c r="V186" i="2"/>
  <c r="V187" i="2"/>
  <c r="V975" i="2"/>
  <c r="V976" i="2"/>
  <c r="V553" i="2"/>
  <c r="V3235" i="2"/>
  <c r="V819" i="2"/>
  <c r="V1715" i="2"/>
  <c r="V188" i="2"/>
  <c r="V1716" i="2"/>
  <c r="V977" i="2"/>
  <c r="V189" i="2"/>
  <c r="V2058" i="2"/>
  <c r="V1077" i="2"/>
  <c r="V2344" i="2"/>
  <c r="V2345" i="2"/>
  <c r="V2346" i="2"/>
  <c r="V978" i="2"/>
  <c r="V1155" i="2"/>
  <c r="V820" i="2"/>
  <c r="V1717" i="2"/>
  <c r="V3236" i="2"/>
  <c r="V3237" i="2"/>
  <c r="V722" i="2"/>
  <c r="V2503" i="2"/>
  <c r="V1281" i="2"/>
  <c r="V190" i="2"/>
  <c r="V554" i="2"/>
  <c r="V455" i="2"/>
  <c r="V594" i="2"/>
  <c r="V2347" i="2"/>
  <c r="V979" i="2"/>
  <c r="V1718" i="2"/>
  <c r="V3588" i="2"/>
  <c r="V3238" i="2"/>
  <c r="V474" i="2"/>
  <c r="V2504" i="2"/>
  <c r="V3589" i="2"/>
  <c r="V1078" i="2"/>
  <c r="V3239" i="2"/>
  <c r="V191" i="2"/>
  <c r="V1156" i="2"/>
  <c r="V389" i="2"/>
  <c r="V192" i="2"/>
  <c r="V3240" i="2"/>
  <c r="V1719" i="2"/>
  <c r="V3241" i="2"/>
  <c r="V1282" i="2"/>
  <c r="V980" i="2"/>
  <c r="V390" i="2"/>
  <c r="V3242" i="2"/>
  <c r="V1720" i="2"/>
  <c r="V391" i="2"/>
  <c r="V2505" i="2"/>
  <c r="V2059" i="2"/>
  <c r="V981" i="2"/>
  <c r="V3243" i="2"/>
  <c r="V3590" i="2"/>
  <c r="V1721" i="2"/>
  <c r="V193" i="2"/>
  <c r="V2348" i="2"/>
  <c r="V555" i="2"/>
  <c r="V430" i="2"/>
  <c r="V3244" i="2"/>
  <c r="V1722" i="2"/>
  <c r="V194" i="2"/>
  <c r="V2060" i="2"/>
  <c r="V982" i="2"/>
  <c r="V821" i="2"/>
  <c r="V1723" i="2"/>
  <c r="V2506" i="2"/>
  <c r="V1724" i="2"/>
  <c r="V195" i="2"/>
  <c r="V196" i="2"/>
  <c r="V607" i="2"/>
  <c r="V392" i="2"/>
  <c r="V1725" i="2"/>
  <c r="V608" i="2"/>
  <c r="V3591" i="2"/>
  <c r="V2507" i="2"/>
  <c r="V197" i="2"/>
  <c r="V198" i="2"/>
  <c r="V3245" i="2"/>
  <c r="V3246" i="2"/>
  <c r="V556" i="2"/>
  <c r="V1726" i="2"/>
  <c r="V1727" i="2"/>
  <c r="V1728" i="2"/>
  <c r="V1214" i="2"/>
  <c r="V199" i="2"/>
  <c r="V1729" i="2"/>
  <c r="V478" i="2"/>
  <c r="V1283" i="2"/>
  <c r="V2061" i="2"/>
  <c r="V983" i="2"/>
  <c r="V822" i="2"/>
  <c r="V557" i="2"/>
  <c r="V1020" i="2"/>
  <c r="V3247" i="2"/>
  <c r="V3248" i="2"/>
  <c r="V3249" i="2"/>
  <c r="V558" i="2"/>
  <c r="V1867" i="2"/>
  <c r="V1730" i="2"/>
  <c r="V464" i="2"/>
  <c r="V1731" i="2"/>
  <c r="V1215" i="2"/>
  <c r="V1732" i="2"/>
  <c r="V1868" i="2"/>
  <c r="V393" i="2"/>
  <c r="V1733" i="2"/>
  <c r="V2062" i="2"/>
  <c r="V1869" i="2"/>
  <c r="V438" i="2"/>
  <c r="V1734" i="2"/>
  <c r="V479" i="2"/>
  <c r="V431" i="2"/>
  <c r="V1079" i="2"/>
  <c r="V1735" i="2"/>
  <c r="V200" i="2"/>
  <c r="V2508" i="2"/>
  <c r="V201" i="2"/>
  <c r="V3250" i="2"/>
  <c r="V823" i="2"/>
  <c r="V394" i="2"/>
  <c r="V824" i="2"/>
  <c r="V825" i="2"/>
  <c r="V826" i="2"/>
  <c r="V2349" i="2"/>
  <c r="V1736" i="2"/>
  <c r="V395" i="2"/>
  <c r="V2063" i="2"/>
  <c r="V3251" i="2"/>
  <c r="V1051" i="2"/>
  <c r="V202" i="2"/>
  <c r="V396" i="2"/>
  <c r="V1737" i="2"/>
  <c r="V1738" i="2"/>
  <c r="V609" i="2"/>
  <c r="V2064" i="2"/>
  <c r="V3592" i="2"/>
  <c r="V203" i="2"/>
  <c r="V397" i="2"/>
  <c r="V2509" i="2"/>
  <c r="V398" i="2"/>
  <c r="V2065" i="2"/>
  <c r="V204" i="2"/>
  <c r="V2192" i="2"/>
  <c r="V2510" i="2"/>
  <c r="V3593" i="2"/>
  <c r="V2066" i="2"/>
  <c r="V1739" i="2"/>
  <c r="V1052" i="2"/>
  <c r="V2067" i="2"/>
  <c r="V1870" i="2"/>
  <c r="V984" i="2"/>
  <c r="V3252" i="2"/>
  <c r="V205" i="2"/>
  <c r="V399" i="2"/>
  <c r="V1871" i="2"/>
  <c r="V206" i="2"/>
  <c r="V3594" i="2"/>
  <c r="V1080" i="2"/>
  <c r="V2511" i="2"/>
  <c r="V207" i="2"/>
  <c r="V208" i="2"/>
  <c r="V641" i="2"/>
  <c r="V2350" i="2"/>
  <c r="V595" i="2"/>
  <c r="V3595" i="2"/>
  <c r="V3596" i="2"/>
  <c r="V400" i="2"/>
  <c r="V1740" i="2"/>
  <c r="V2512" i="2"/>
  <c r="V621" i="2"/>
  <c r="V642" i="2"/>
  <c r="V209" i="2"/>
  <c r="V827" i="2"/>
  <c r="V1021" i="2"/>
  <c r="V210" i="2"/>
  <c r="V1053" i="2"/>
  <c r="V2513" i="2"/>
  <c r="V3253" i="2"/>
  <c r="V3254" i="2"/>
  <c r="V3597" i="2"/>
  <c r="V1741" i="2"/>
  <c r="V211" i="2"/>
  <c r="V3255" i="2"/>
  <c r="V1742" i="2"/>
  <c r="V1872" i="2"/>
  <c r="V3256" i="2"/>
  <c r="V1743" i="2"/>
  <c r="V559" i="2"/>
  <c r="V3257" i="2"/>
  <c r="V3258" i="2"/>
  <c r="V3259" i="2"/>
  <c r="V1284" i="2"/>
  <c r="V3260" i="2"/>
  <c r="V1324" i="2"/>
  <c r="V1022" i="2"/>
  <c r="V3261" i="2"/>
  <c r="V702" i="2"/>
  <c r="V1744" i="2"/>
  <c r="V1325" i="2"/>
  <c r="V3598" i="2"/>
  <c r="V3599" i="2"/>
  <c r="V1745" i="2"/>
  <c r="V3600" i="2"/>
  <c r="V985" i="2"/>
  <c r="V1285" i="2"/>
  <c r="V212" i="2"/>
  <c r="V1326" i="2"/>
  <c r="V401" i="2"/>
  <c r="V2514" i="2"/>
  <c r="V2351" i="2"/>
  <c r="V686" i="2"/>
  <c r="V560" i="2"/>
  <c r="V3262" i="2"/>
  <c r="V2068" i="2"/>
  <c r="V402" i="2"/>
  <c r="V1286" i="2"/>
  <c r="V2352" i="2"/>
  <c r="V2069" i="2"/>
  <c r="V561" i="2"/>
  <c r="V1054" i="2"/>
  <c r="V403" i="2"/>
  <c r="V1157" i="2"/>
  <c r="V562" i="2"/>
  <c r="V643" i="2"/>
  <c r="V1188" i="2"/>
  <c r="V3263" i="2"/>
  <c r="V1327" i="2"/>
  <c r="V3601" i="2"/>
  <c r="V986" i="2"/>
  <c r="V703" i="2"/>
  <c r="V213" i="2"/>
  <c r="V1328" i="2"/>
  <c r="V644" i="2"/>
  <c r="V2353" i="2"/>
  <c r="V2070" i="2"/>
  <c r="V563" i="2"/>
  <c r="V2193" i="2"/>
  <c r="V214" i="2"/>
  <c r="V1746" i="2"/>
  <c r="V2071" i="2"/>
  <c r="V215" i="2"/>
  <c r="V3602" i="2"/>
  <c r="V2515" i="2"/>
  <c r="V564" i="2"/>
  <c r="V3603" i="2"/>
  <c r="V1747" i="2"/>
  <c r="V596" i="2"/>
  <c r="V1748" i="2"/>
  <c r="V2354" i="2"/>
  <c r="V2072" i="2"/>
  <c r="V1749" i="2"/>
  <c r="V465" i="2"/>
  <c r="V3604" i="2"/>
  <c r="V1216" i="2"/>
  <c r="V1750" i="2"/>
  <c r="V216" i="2"/>
  <c r="V3605" i="2"/>
  <c r="V217" i="2"/>
  <c r="V1751" i="2"/>
  <c r="V2516" i="2"/>
  <c r="V987" i="2"/>
  <c r="V404" i="2"/>
  <c r="V828" i="2"/>
  <c r="V405" i="2"/>
  <c r="V597" i="2"/>
  <c r="V829" i="2"/>
  <c r="V3264" i="2"/>
  <c r="V565" i="2"/>
  <c r="V3606" i="2"/>
  <c r="V830" i="2"/>
  <c r="V988" i="2"/>
  <c r="V2194" i="2"/>
  <c r="V989" i="2"/>
  <c r="V1023" i="2"/>
  <c r="V218" i="2"/>
  <c r="V3265" i="2"/>
  <c r="V2517" i="2"/>
  <c r="V1752" i="2"/>
  <c r="V3266" i="2"/>
  <c r="V219" i="2"/>
  <c r="V622" i="2"/>
  <c r="V3267" i="2"/>
  <c r="V480" i="2"/>
  <c r="V1753" i="2"/>
  <c r="V220" i="2"/>
  <c r="V831" i="2"/>
  <c r="V3268" i="2"/>
  <c r="V3607" i="2"/>
  <c r="V2073" i="2"/>
  <c r="V566" i="2"/>
  <c r="V3608" i="2"/>
  <c r="V1329" i="2"/>
  <c r="V1754" i="2"/>
  <c r="V3609" i="2"/>
  <c r="V3269" i="2"/>
  <c r="V2074" i="2"/>
  <c r="V221" i="2"/>
  <c r="V222" i="2"/>
  <c r="V406" i="2"/>
  <c r="V645" i="2"/>
  <c r="V3610" i="2"/>
  <c r="V990" i="2"/>
  <c r="V1055" i="2"/>
  <c r="V3270" i="2"/>
  <c r="V832" i="2"/>
  <c r="V2195" i="2"/>
  <c r="V223" i="2"/>
  <c r="V2355" i="2"/>
  <c r="V1873" i="2"/>
  <c r="V3271" i="2"/>
  <c r="V1287" i="2"/>
  <c r="V1755" i="2"/>
  <c r="V646" i="2"/>
  <c r="V3272" i="2"/>
  <c r="V2075" i="2"/>
  <c r="V2356" i="2"/>
  <c r="V407" i="2"/>
  <c r="V1288" i="2"/>
  <c r="V224" i="2"/>
  <c r="V3611" i="2"/>
  <c r="V3273" i="2"/>
  <c r="V3612" i="2"/>
  <c r="V2357" i="2"/>
  <c r="V2358" i="2"/>
  <c r="V1756" i="2"/>
  <c r="V991" i="2"/>
  <c r="V225" i="2"/>
  <c r="V3274" i="2"/>
  <c r="V2076" i="2"/>
  <c r="V226" i="2"/>
  <c r="V3613" i="2"/>
  <c r="V2196" i="2"/>
  <c r="V227" i="2"/>
  <c r="V439" i="2"/>
  <c r="V2077" i="2"/>
  <c r="V1757" i="2"/>
  <c r="V3275" i="2"/>
  <c r="V3276" i="2"/>
  <c r="V2518" i="2"/>
  <c r="V1758" i="2"/>
  <c r="V2359" i="2"/>
  <c r="V2519" i="2"/>
  <c r="V3277" i="2"/>
  <c r="V228" i="2"/>
  <c r="V2078" i="2"/>
  <c r="V3278" i="2"/>
  <c r="V3614" i="2"/>
  <c r="V2079" i="2"/>
  <c r="V3615" i="2"/>
  <c r="V2197" i="2"/>
  <c r="V1217" i="2"/>
  <c r="V647" i="2"/>
  <c r="V2198" i="2"/>
  <c r="V229" i="2"/>
  <c r="V230" i="2"/>
  <c r="V3279" i="2"/>
  <c r="V231" i="2"/>
  <c r="V1759" i="2"/>
  <c r="V232" i="2"/>
  <c r="V1189" i="2"/>
  <c r="V992" i="2"/>
  <c r="V2199" i="2"/>
  <c r="V610" i="2"/>
  <c r="V2360" i="2"/>
  <c r="V1874" i="2"/>
  <c r="V567" i="2"/>
  <c r="V833" i="2"/>
  <c r="V233" i="2"/>
  <c r="V2520" i="2"/>
  <c r="V1056" i="2"/>
  <c r="V234" i="2"/>
  <c r="V2200" i="2"/>
  <c r="V2361" i="2"/>
  <c r="V2080" i="2"/>
  <c r="V1875" i="2"/>
  <c r="V408" i="2"/>
  <c r="V3616" i="2"/>
  <c r="V235" i="2"/>
  <c r="V2362" i="2"/>
  <c r="V1760" i="2"/>
  <c r="V2521" i="2"/>
  <c r="V236" i="2"/>
  <c r="V3280" i="2"/>
  <c r="V2081" i="2"/>
  <c r="V2082" i="2"/>
  <c r="V2083" i="2"/>
  <c r="V2084" i="2"/>
  <c r="V1761" i="2"/>
  <c r="V1762" i="2"/>
  <c r="V1763" i="2"/>
  <c r="V3281" i="2"/>
  <c r="V2085" i="2"/>
  <c r="V3617" i="2"/>
  <c r="V2522" i="2"/>
  <c r="V1330" i="2"/>
  <c r="V2201" i="2"/>
  <c r="V3618" i="2"/>
  <c r="V409" i="2"/>
  <c r="V1764" i="2"/>
  <c r="V993" i="2"/>
  <c r="V648" i="2"/>
  <c r="V1081" i="2"/>
  <c r="V598" i="2"/>
  <c r="V237" i="2"/>
  <c r="V568" i="2"/>
  <c r="V2202" i="2"/>
  <c r="V238" i="2"/>
  <c r="V3282" i="2"/>
  <c r="V3283" i="2"/>
  <c r="V2086" i="2"/>
  <c r="V599" i="2"/>
  <c r="V1289" i="2"/>
  <c r="V239" i="2"/>
  <c r="V3284" i="2"/>
  <c r="V3285" i="2"/>
  <c r="V3619" i="2"/>
  <c r="V1765" i="2"/>
  <c r="V240" i="2"/>
  <c r="V3286" i="2"/>
  <c r="V1158" i="2"/>
  <c r="V3620" i="2"/>
  <c r="V3287" i="2"/>
  <c r="V2087" i="2"/>
  <c r="V2088" i="2"/>
  <c r="V1876" i="2"/>
  <c r="V1877" i="2"/>
  <c r="V1878" i="2"/>
  <c r="V1879" i="2"/>
  <c r="V2363" i="2"/>
  <c r="V410" i="2"/>
  <c r="V994" i="2"/>
  <c r="V3621" i="2"/>
  <c r="V3622" i="2"/>
  <c r="V1159" i="2"/>
  <c r="V569" i="2"/>
  <c r="V241" i="2"/>
  <c r="V570" i="2"/>
  <c r="V1290" i="2"/>
  <c r="V834" i="2"/>
  <c r="V1160" i="2"/>
  <c r="V242" i="2"/>
  <c r="V3288" i="2"/>
  <c r="V3623" i="2"/>
  <c r="V3289" i="2"/>
  <c r="V243" i="2"/>
  <c r="V3624" i="2"/>
  <c r="V3290" i="2"/>
  <c r="V244" i="2"/>
  <c r="V1218" i="2"/>
  <c r="V571" i="2"/>
  <c r="V1219" i="2"/>
  <c r="V411" i="2"/>
  <c r="V995" i="2"/>
  <c r="V3291" i="2"/>
  <c r="V1082" i="2"/>
  <c r="V3292" i="2"/>
  <c r="V1161" i="2"/>
  <c r="V466" i="2"/>
  <c r="V3293" i="2"/>
  <c r="V3294" i="2"/>
  <c r="V996" i="2"/>
  <c r="V3295" i="2"/>
  <c r="V3296" i="2"/>
  <c r="V3625" i="2"/>
  <c r="V245" i="2"/>
  <c r="V723" i="2"/>
  <c r="V1766" i="2"/>
  <c r="V3297" i="2"/>
  <c r="V3298" i="2"/>
  <c r="V3299" i="2"/>
  <c r="V2364" i="2"/>
  <c r="V3300" i="2"/>
  <c r="V3301" i="2"/>
  <c r="V246" i="2"/>
  <c r="V3626" i="2"/>
  <c r="V997" i="2"/>
  <c r="V2365" i="2"/>
  <c r="V2366" i="2"/>
  <c r="V3302" i="2"/>
  <c r="V1190" i="2"/>
  <c r="V247" i="2"/>
  <c r="V3627" i="2"/>
  <c r="V3303" i="2"/>
  <c r="V3304" i="2"/>
  <c r="V248" i="2"/>
  <c r="V249" i="2"/>
  <c r="V412" i="2"/>
  <c r="V2523" i="2"/>
  <c r="V2367" i="2"/>
  <c r="V835" i="2"/>
  <c r="V2524" i="2"/>
  <c r="V3305" i="2"/>
  <c r="V250" i="2"/>
  <c r="V998" i="2"/>
  <c r="V251" i="2"/>
  <c r="V649" i="2"/>
  <c r="V252" i="2"/>
  <c r="V2525" i="2"/>
  <c r="V2368" i="2"/>
  <c r="V836" i="2"/>
  <c r="V413" i="2"/>
  <c r="V1024" i="2"/>
  <c r="V253" i="2"/>
  <c r="V2526" i="2"/>
  <c r="V1767" i="2"/>
  <c r="V3306" i="2"/>
  <c r="V3307" i="2"/>
  <c r="V432" i="2"/>
  <c r="V2203" i="2"/>
  <c r="V572" i="2"/>
  <c r="V687" i="2"/>
  <c r="V456" i="2"/>
  <c r="V254" i="2"/>
  <c r="V999" i="2"/>
  <c r="V2369" i="2"/>
  <c r="V2527" i="2"/>
  <c r="V3308" i="2"/>
  <c r="V255" i="2"/>
  <c r="V837" i="2"/>
  <c r="V1083" i="2"/>
  <c r="V1768" i="2"/>
  <c r="V3628" i="2"/>
  <c r="V1291" i="2"/>
  <c r="V2089" i="2"/>
  <c r="V3309" i="2"/>
  <c r="V3310" i="2"/>
  <c r="V1331" i="2"/>
  <c r="V256" i="2"/>
  <c r="V414" i="2"/>
  <c r="V1332" i="2"/>
  <c r="V1025" i="2"/>
  <c r="V2204" i="2"/>
  <c r="V1769" i="2"/>
  <c r="V2090" i="2"/>
  <c r="V3311" i="2"/>
  <c r="V3312" i="2"/>
  <c r="V3313" i="2"/>
  <c r="V415" i="2"/>
  <c r="V416" i="2"/>
  <c r="V257" i="2"/>
  <c r="V2370" i="2"/>
  <c r="V3629" i="2"/>
  <c r="V3314" i="2"/>
  <c r="V3630" i="2"/>
  <c r="V2091" i="2"/>
  <c r="V838" i="2"/>
  <c r="V3315" i="2"/>
  <c r="V3316" i="2"/>
  <c r="V2092" i="2"/>
  <c r="V839" i="2"/>
  <c r="V467" i="2"/>
  <c r="V2205" i="2"/>
  <c r="V3631" i="2"/>
  <c r="V840" i="2"/>
  <c r="V3317" i="2"/>
  <c r="V3318" i="2"/>
  <c r="V3319" i="2"/>
  <c r="V1770" i="2"/>
  <c r="V1771" i="2"/>
  <c r="V2371" i="2"/>
  <c r="V3320" i="2"/>
  <c r="V258" i="2"/>
  <c r="V259" i="2"/>
  <c r="V260" i="2"/>
  <c r="V3321" i="2"/>
  <c r="V2093" i="2"/>
  <c r="V1084" i="2"/>
  <c r="V2372" i="2"/>
  <c r="V1026" i="2"/>
  <c r="V3322" i="2"/>
  <c r="V3632" i="2"/>
  <c r="V417" i="2"/>
  <c r="V261" i="2"/>
  <c r="V3323" i="2"/>
  <c r="V1220" i="2"/>
  <c r="V2373" i="2"/>
  <c r="V1772" i="2"/>
  <c r="V3324" i="2"/>
  <c r="V2374" i="2"/>
  <c r="V1773" i="2"/>
  <c r="V1162" i="2"/>
  <c r="V1880" i="2"/>
  <c r="V1000" i="2"/>
  <c r="V3633" i="2"/>
  <c r="V1001" i="2"/>
  <c r="V841" i="2"/>
  <c r="V3325" i="2"/>
  <c r="V262" i="2"/>
  <c r="V3326" i="2"/>
  <c r="V418" i="2"/>
  <c r="V1774" i="2"/>
  <c r="V1027" i="2"/>
  <c r="V1221" i="2"/>
  <c r="V2206" i="2"/>
  <c r="V2207" i="2"/>
  <c r="V2208" i="2"/>
  <c r="V1191" i="2"/>
  <c r="V3327" i="2"/>
  <c r="V1881" i="2"/>
  <c r="V3634" i="2"/>
  <c r="V2528" i="2"/>
  <c r="V1292" i="2"/>
  <c r="V3328" i="2"/>
  <c r="V1775" i="2"/>
  <c r="V3635" i="2"/>
  <c r="V263" i="2"/>
  <c r="V2209" i="2"/>
  <c r="V264" i="2"/>
  <c r="V2375" i="2"/>
  <c r="V1882" i="2"/>
  <c r="V3636" i="2"/>
  <c r="V2376" i="2"/>
  <c r="V265" i="2"/>
  <c r="V3329" i="2"/>
  <c r="V2377" i="2"/>
  <c r="V842" i="2"/>
  <c r="V3330" i="2"/>
  <c r="V3331" i="2"/>
  <c r="V1776" i="2"/>
  <c r="V1085" i="2"/>
  <c r="V3637" i="2"/>
  <c r="V2378" i="2"/>
  <c r="V3638" i="2"/>
  <c r="V3639" i="2"/>
  <c r="V843" i="2"/>
  <c r="V3640" i="2"/>
  <c r="V1777" i="2"/>
  <c r="V650" i="2"/>
  <c r="V3641" i="2"/>
  <c r="V651" i="2"/>
  <c r="V266" i="2"/>
  <c r="V2094" i="2"/>
  <c r="V1002" i="2"/>
  <c r="V1333" i="2"/>
  <c r="V1086" i="2"/>
  <c r="V3332" i="2"/>
  <c r="V3642" i="2"/>
  <c r="V2529" i="2"/>
  <c r="V3643" i="2"/>
  <c r="V3644" i="2"/>
  <c r="V1028" i="2"/>
  <c r="V2379" i="2"/>
  <c r="V2530" i="2"/>
  <c r="V468" i="2"/>
  <c r="V1163" i="2"/>
  <c r="V1057" i="2"/>
  <c r="V267" i="2"/>
  <c r="V2210" i="2"/>
  <c r="V3645" i="2"/>
  <c r="V1003" i="2"/>
  <c r="V3333" i="2"/>
  <c r="V3646" i="2"/>
  <c r="V268" i="2"/>
  <c r="V1883" i="2"/>
  <c r="V1778" i="2"/>
  <c r="V1779" i="2"/>
  <c r="V3334" i="2"/>
  <c r="V1004" i="2"/>
  <c r="V1780" i="2"/>
  <c r="V1781" i="2"/>
  <c r="V3335" i="2"/>
  <c r="V2531" i="2"/>
  <c r="V269" i="2"/>
  <c r="V270" i="2"/>
  <c r="V704" i="2"/>
  <c r="V3336" i="2"/>
  <c r="V271" i="2"/>
  <c r="V3647" i="2"/>
  <c r="V1782" i="2"/>
  <c r="V2095" i="2"/>
  <c r="V419" i="2"/>
  <c r="V3648" i="2"/>
  <c r="V2096" i="2"/>
  <c r="V844" i="2"/>
  <c r="V1087" i="2"/>
  <c r="V1293" i="2"/>
  <c r="V3649" i="2"/>
  <c r="V420" i="2"/>
  <c r="V573" i="2"/>
  <c r="V1783" i="2"/>
  <c r="V1058" i="2"/>
  <c r="V724" i="2"/>
  <c r="V3650" i="2"/>
  <c r="V272" i="2"/>
  <c r="V484" i="2"/>
  <c r="V273" i="2"/>
  <c r="V3651" i="2"/>
  <c r="V3337" i="2"/>
  <c r="V3338" i="2"/>
  <c r="V1005" i="2"/>
  <c r="V274" i="2"/>
  <c r="V2532" i="2"/>
  <c r="V2097" i="2"/>
  <c r="V3652" i="2"/>
  <c r="V3339" i="2"/>
  <c r="V688" i="2"/>
  <c r="V3653" i="2"/>
  <c r="V3340" i="2"/>
  <c r="V433" i="2"/>
  <c r="V3341" i="2"/>
  <c r="V275" i="2"/>
  <c r="V421" i="2"/>
  <c r="V3342" i="2"/>
  <c r="V2211" i="2"/>
  <c r="V1334" i="2"/>
  <c r="V3343" i="2"/>
  <c r="V3654" i="2"/>
  <c r="V276" i="2"/>
  <c r="V277" i="2"/>
  <c r="V1088" i="2"/>
  <c r="V3655" i="2"/>
  <c r="V278" i="2"/>
  <c r="V3344" i="2"/>
  <c r="V1164" i="2"/>
  <c r="V3345" i="2"/>
  <c r="V279" i="2"/>
  <c r="V2533" i="2"/>
  <c r="V2212" i="2"/>
  <c r="V1784" i="2"/>
  <c r="V1785" i="2"/>
  <c r="V422" i="2"/>
  <c r="V3346" i="2"/>
  <c r="V1786" i="2"/>
  <c r="V3656" i="2"/>
  <c r="V2534" i="2"/>
  <c r="V2213" i="2"/>
  <c r="V1294" i="2"/>
  <c r="V280" i="2"/>
  <c r="V3657" i="2"/>
  <c r="V1295" i="2"/>
  <c r="V1296" i="2"/>
  <c r="V1297" i="2"/>
  <c r="V1006" i="2"/>
  <c r="V1884" i="2"/>
  <c r="V3347" i="2"/>
  <c r="V3658" i="2"/>
  <c r="V3659" i="2"/>
  <c r="V281" i="2"/>
  <c r="V3348" i="2"/>
  <c r="V282" i="2"/>
  <c r="V3349" i="2"/>
  <c r="V283" i="2"/>
  <c r="V284" i="2"/>
  <c r="V1787" i="2"/>
  <c r="V1788" i="2"/>
  <c r="V2214" i="2"/>
  <c r="V1165" i="2"/>
  <c r="V1789" i="2"/>
  <c r="V1790" i="2"/>
  <c r="V1791" i="2"/>
  <c r="V1792" i="2"/>
  <c r="V845" i="2"/>
  <c r="V3350" i="2"/>
  <c r="V1793" i="2"/>
  <c r="V1794" i="2"/>
  <c r="V846" i="2"/>
  <c r="V1795" i="2"/>
  <c r="V2215" i="2"/>
  <c r="V3351" i="2"/>
  <c r="V1166" i="2"/>
  <c r="V847" i="2"/>
  <c r="V2098" i="2"/>
  <c r="V285" i="2"/>
  <c r="V600" i="2"/>
  <c r="V3660" i="2"/>
  <c r="V286" i="2"/>
  <c r="V287" i="2"/>
  <c r="V1885" i="2"/>
  <c r="V469" i="2"/>
  <c r="V2535" i="2"/>
  <c r="V423" i="2"/>
  <c r="V601" i="2"/>
  <c r="V2380" i="2"/>
  <c r="V288" i="2"/>
  <c r="V618" i="2"/>
  <c r="V848" i="2"/>
  <c r="V3352" i="2"/>
  <c r="V289" i="2"/>
  <c r="V705" i="2"/>
  <c r="V1796" i="2"/>
  <c r="V2216" i="2"/>
  <c r="V3353" i="2"/>
  <c r="V3661" i="2"/>
  <c r="V849" i="2"/>
  <c r="V290" i="2"/>
  <c r="V1222" i="2"/>
  <c r="V2381" i="2"/>
  <c r="V3662" i="2"/>
  <c r="V2382" i="2"/>
  <c r="V3354" i="2"/>
  <c r="V1007" i="2"/>
  <c r="V689" i="2"/>
  <c r="V1797" i="2"/>
  <c r="V652" i="2"/>
  <c r="V3663" i="2"/>
  <c r="V1798" i="2"/>
  <c r="V1799" i="2"/>
  <c r="V3664" i="2"/>
  <c r="V850" i="2"/>
  <c r="V3355" i="2"/>
  <c r="V1167" i="2"/>
  <c r="V1800" i="2"/>
  <c r="V851" i="2"/>
  <c r="V1801" i="2"/>
  <c r="V1168" i="2"/>
  <c r="V1192" i="2"/>
  <c r="V1059" i="2"/>
  <c r="V3356" i="2"/>
  <c r="V852" i="2"/>
  <c r="V3665" i="2"/>
  <c r="V2536" i="2"/>
  <c r="V291" i="2"/>
  <c r="V1008" i="2"/>
  <c r="V3666" i="2"/>
  <c r="V2099" i="2"/>
  <c r="V3357" i="2"/>
  <c r="V3358" i="2"/>
  <c r="V3667" i="2"/>
  <c r="V3668" i="2"/>
  <c r="V3359" i="2"/>
  <c r="V1802" i="2"/>
  <c r="V1223" i="2"/>
  <c r="V3360" i="2"/>
  <c r="V3669" i="2"/>
  <c r="V3670" i="2"/>
  <c r="V292" i="2"/>
  <c r="V1224" i="2"/>
  <c r="V853" i="2"/>
  <c r="V1193" i="2"/>
  <c r="V1194" i="2"/>
  <c r="V3361" i="2"/>
  <c r="V3671" i="2"/>
  <c r="V611" i="2"/>
  <c r="V854" i="2"/>
  <c r="V3672" i="2"/>
  <c r="V293" i="2"/>
  <c r="V3673" i="2"/>
  <c r="V855" i="2"/>
  <c r="V2100" i="2"/>
  <c r="V294" i="2"/>
  <c r="V2217" i="2"/>
  <c r="V856" i="2"/>
  <c r="V857" i="2"/>
  <c r="V3362" i="2"/>
  <c r="V1298" i="2"/>
  <c r="V295" i="2"/>
  <c r="V619" i="2"/>
  <c r="V1299" i="2"/>
  <c r="V574" i="2"/>
  <c r="V2383" i="2"/>
  <c r="V1009" i="2"/>
  <c r="V296" i="2"/>
  <c r="V2101" i="2"/>
  <c r="V3363" i="2"/>
  <c r="W2537" i="2"/>
  <c r="W2538" i="2"/>
  <c r="W1335" i="2"/>
  <c r="W653" i="2"/>
  <c r="W725" i="2"/>
  <c r="W1336" i="2"/>
  <c r="W2" i="2"/>
  <c r="W2102" i="2"/>
  <c r="W1337" i="2"/>
  <c r="W2539" i="2"/>
  <c r="W1300" i="2"/>
  <c r="W1886" i="2"/>
  <c r="W2540" i="2"/>
  <c r="W1338" i="2"/>
  <c r="W2384" i="2"/>
  <c r="W2541" i="2"/>
  <c r="W3364" i="2"/>
  <c r="W2385" i="2"/>
  <c r="W2218" i="2"/>
  <c r="W1339" i="2"/>
  <c r="W858" i="2"/>
  <c r="W2542" i="2"/>
  <c r="W2543" i="2"/>
  <c r="W3365" i="2"/>
  <c r="W2103" i="2"/>
  <c r="W1340" i="2"/>
  <c r="W2544" i="2"/>
  <c r="W2545" i="2"/>
  <c r="W2386" i="2"/>
  <c r="W1341" i="2"/>
  <c r="W2219" i="2"/>
  <c r="W2546" i="2"/>
  <c r="W3366" i="2"/>
  <c r="W3367" i="2"/>
  <c r="W3" i="2"/>
  <c r="W2547" i="2"/>
  <c r="W2104" i="2"/>
  <c r="W2548" i="2"/>
  <c r="W2549" i="2"/>
  <c r="W1342" i="2"/>
  <c r="W1060" i="2"/>
  <c r="W2550" i="2"/>
  <c r="W2220" i="2"/>
  <c r="W2551" i="2"/>
  <c r="W1343" i="2"/>
  <c r="W2552" i="2"/>
  <c r="W2553" i="2"/>
  <c r="W1344" i="2"/>
  <c r="W1089" i="2"/>
  <c r="W1195" i="2"/>
  <c r="W1345" i="2"/>
  <c r="W1090" i="2"/>
  <c r="W4" i="2"/>
  <c r="W1346" i="2"/>
  <c r="W1347" i="2"/>
  <c r="W2554" i="2"/>
  <c r="W2555" i="2"/>
  <c r="W1348" i="2"/>
  <c r="W1349" i="2"/>
  <c r="W1350" i="2"/>
  <c r="W2556" i="2"/>
  <c r="W2387" i="2"/>
  <c r="W2557" i="2"/>
  <c r="W1091" i="2"/>
  <c r="W2558" i="2"/>
  <c r="W1351" i="2"/>
  <c r="W1803" i="2"/>
  <c r="W859" i="2"/>
  <c r="W1352" i="2"/>
  <c r="W1225" i="2"/>
  <c r="W3368" i="2"/>
  <c r="W860" i="2"/>
  <c r="W3369" i="2"/>
  <c r="W1029" i="2"/>
  <c r="W1226" i="2"/>
  <c r="W3370" i="2"/>
  <c r="W1227" i="2"/>
  <c r="W1887" i="2"/>
  <c r="W654" i="2"/>
  <c r="W1030" i="2"/>
  <c r="W2388" i="2"/>
  <c r="W575" i="2"/>
  <c r="W1228" i="2"/>
  <c r="W1229" i="2"/>
  <c r="W1230" i="2"/>
  <c r="W1231" i="2"/>
  <c r="W1232" i="2"/>
  <c r="W1233" i="2"/>
  <c r="W1234" i="2"/>
  <c r="W1353" i="2"/>
  <c r="W440" i="2"/>
  <c r="W655" i="2"/>
  <c r="W2559" i="2"/>
  <c r="W1235" i="2"/>
  <c r="W441" i="2"/>
  <c r="W1236" i="2"/>
  <c r="W1237" i="2"/>
  <c r="W487" i="2"/>
  <c r="W2560" i="2"/>
  <c r="W2561" i="2"/>
  <c r="W2221" i="2"/>
  <c r="W2222" i="2"/>
  <c r="W1354" i="2"/>
  <c r="W3371" i="2"/>
  <c r="W297" i="2"/>
  <c r="W3372" i="2"/>
  <c r="W1804" i="2"/>
  <c r="W3373" i="2"/>
  <c r="W1010" i="2"/>
  <c r="W2562" i="2"/>
  <c r="W5" i="2"/>
  <c r="W1092" i="2"/>
  <c r="W1031" i="2"/>
  <c r="W3374" i="2"/>
  <c r="W861" i="2"/>
  <c r="W2563" i="2"/>
  <c r="W862" i="2"/>
  <c r="W1093" i="2"/>
  <c r="W2564" i="2"/>
  <c r="W1805" i="2"/>
  <c r="W1806" i="2"/>
  <c r="W1807" i="2"/>
  <c r="W2389" i="2"/>
  <c r="W2565" i="2"/>
  <c r="W2566" i="2"/>
  <c r="W2223" i="2"/>
  <c r="W2390" i="2"/>
  <c r="W6" i="2"/>
  <c r="W2567" i="2"/>
  <c r="W2568" i="2"/>
  <c r="W2569" i="2"/>
  <c r="W2570" i="2"/>
  <c r="W1355" i="2"/>
  <c r="W1356" i="2"/>
  <c r="W863" i="2"/>
  <c r="W3375" i="2"/>
  <c r="W3376" i="2"/>
  <c r="W2571" i="2"/>
  <c r="W2572" i="2"/>
  <c r="W3377" i="2"/>
  <c r="W2573" i="2"/>
  <c r="W1301" i="2"/>
  <c r="W864" i="2"/>
  <c r="W7" i="2"/>
  <c r="W2105" i="2"/>
  <c r="W2574" i="2"/>
  <c r="W2224" i="2"/>
  <c r="W8" i="2"/>
  <c r="W2225" i="2"/>
  <c r="W726" i="2"/>
  <c r="W1357" i="2"/>
  <c r="W1358" i="2"/>
  <c r="W1359" i="2"/>
  <c r="W1360" i="2"/>
  <c r="W1361" i="2"/>
  <c r="W3378" i="2"/>
  <c r="W1362" i="2"/>
  <c r="W2575" i="2"/>
  <c r="W727" i="2"/>
  <c r="W2576" i="2"/>
  <c r="W1363" i="2"/>
  <c r="W1888" i="2"/>
  <c r="W2106" i="2"/>
  <c r="W2577" i="2"/>
  <c r="W298" i="2"/>
  <c r="W1094" i="2"/>
  <c r="W728" i="2"/>
  <c r="W1364" i="2"/>
  <c r="W2578" i="2"/>
  <c r="W1365" i="2"/>
  <c r="W1366" i="2"/>
  <c r="W3379" i="2"/>
  <c r="W656" i="2"/>
  <c r="W1367" i="2"/>
  <c r="W2579" i="2"/>
  <c r="W2580" i="2"/>
  <c r="W2581" i="2"/>
  <c r="W2582" i="2"/>
  <c r="W2583" i="2"/>
  <c r="W2584" i="2"/>
  <c r="W2391" i="2"/>
  <c r="W865" i="2"/>
  <c r="W1368" i="2"/>
  <c r="W1369" i="2"/>
  <c r="W2585" i="2"/>
  <c r="W729" i="2"/>
  <c r="W2586" i="2"/>
  <c r="W2392" i="2"/>
  <c r="W9" i="2"/>
  <c r="W2393" i="2"/>
  <c r="W1889" i="2"/>
  <c r="W576" i="2"/>
  <c r="W730" i="2"/>
  <c r="W2587" i="2"/>
  <c r="W10" i="2"/>
  <c r="W1370" i="2"/>
  <c r="W2588" i="2"/>
  <c r="W2589" i="2"/>
  <c r="W2590" i="2"/>
  <c r="W2107" i="2"/>
  <c r="W1371" i="2"/>
  <c r="W2591" i="2"/>
  <c r="W2592" i="2"/>
  <c r="W2394" i="2"/>
  <c r="W1890" i="2"/>
  <c r="W2226" i="2"/>
  <c r="W3380" i="2"/>
  <c r="W1372" i="2"/>
  <c r="W2593" i="2"/>
  <c r="W3381" i="2"/>
  <c r="W2594" i="2"/>
  <c r="W2595" i="2"/>
  <c r="W2108" i="2"/>
  <c r="W3382" i="2"/>
  <c r="W11" i="2"/>
  <c r="W2596" i="2"/>
  <c r="W2597" i="2"/>
  <c r="W714" i="2"/>
  <c r="W2598" i="2"/>
  <c r="W2599" i="2"/>
  <c r="W1808" i="2"/>
  <c r="W3383" i="2"/>
  <c r="W2600" i="2"/>
  <c r="W2601" i="2"/>
  <c r="W2602" i="2"/>
  <c r="W12" i="2"/>
  <c r="W1032" i="2"/>
  <c r="W2603" i="2"/>
  <c r="W1373" i="2"/>
  <c r="W1095" i="2"/>
  <c r="W2604" i="2"/>
  <c r="W657" i="2"/>
  <c r="W1374" i="2"/>
  <c r="W2605" i="2"/>
  <c r="W2606" i="2"/>
  <c r="W2227" i="2"/>
  <c r="W2228" i="2"/>
  <c r="W866" i="2"/>
  <c r="W623" i="2"/>
  <c r="W2395" i="2"/>
  <c r="W1096" i="2"/>
  <c r="W2109" i="2"/>
  <c r="W2607" i="2"/>
  <c r="W1375" i="2"/>
  <c r="W3384" i="2"/>
  <c r="W2608" i="2"/>
  <c r="W731" i="2"/>
  <c r="W2396" i="2"/>
  <c r="W1097" i="2"/>
  <c r="W2609" i="2"/>
  <c r="W2397" i="2"/>
  <c r="W2610" i="2"/>
  <c r="W3385" i="2"/>
  <c r="W1376" i="2"/>
  <c r="W1377" i="2"/>
  <c r="W2611" i="2"/>
  <c r="W2229" i="2"/>
  <c r="W3386" i="2"/>
  <c r="W3387" i="2"/>
  <c r="W2230" i="2"/>
  <c r="W3388" i="2"/>
  <c r="W732" i="2"/>
  <c r="W1378" i="2"/>
  <c r="W424" i="2"/>
  <c r="W2612" i="2"/>
  <c r="W1379" i="2"/>
  <c r="W2398" i="2"/>
  <c r="W2613" i="2"/>
  <c r="W2614" i="2"/>
  <c r="W2615" i="2"/>
  <c r="W3389" i="2"/>
  <c r="W1809" i="2"/>
  <c r="W867" i="2"/>
  <c r="W2616" i="2"/>
  <c r="W2617" i="2"/>
  <c r="W2231" i="2"/>
  <c r="W2618" i="2"/>
  <c r="W2110" i="2"/>
  <c r="W2399" i="2"/>
  <c r="W2619" i="2"/>
  <c r="W2111" i="2"/>
  <c r="W2112" i="2"/>
  <c r="W2113" i="2"/>
  <c r="W2114" i="2"/>
  <c r="W2115" i="2"/>
  <c r="W2116" i="2"/>
  <c r="W2117" i="2"/>
  <c r="W299" i="2"/>
  <c r="W13" i="2"/>
  <c r="W2620" i="2"/>
  <c r="W3390" i="2"/>
  <c r="W1380" i="2"/>
  <c r="W2232" i="2"/>
  <c r="W2621" i="2"/>
  <c r="W2622" i="2"/>
  <c r="W2623" i="2"/>
  <c r="W2624" i="2"/>
  <c r="W2625" i="2"/>
  <c r="W2626" i="2"/>
  <c r="W1891" i="2"/>
  <c r="W1381" i="2"/>
  <c r="W2627" i="2"/>
  <c r="W2628" i="2"/>
  <c r="W1098" i="2"/>
  <c r="W2629" i="2"/>
  <c r="W2630" i="2"/>
  <c r="W2631" i="2"/>
  <c r="W1382" i="2"/>
  <c r="W690" i="2"/>
  <c r="W1383" i="2"/>
  <c r="W1892" i="2"/>
  <c r="W2632" i="2"/>
  <c r="W3391" i="2"/>
  <c r="W300" i="2"/>
  <c r="W2118" i="2"/>
  <c r="W14" i="2"/>
  <c r="W2633" i="2"/>
  <c r="W1384" i="2"/>
  <c r="W2634" i="2"/>
  <c r="W2635" i="2"/>
  <c r="W3392" i="2"/>
  <c r="W2636" i="2"/>
  <c r="W2637" i="2"/>
  <c r="W1238" i="2"/>
  <c r="W1385" i="2"/>
  <c r="W2638" i="2"/>
  <c r="W2639" i="2"/>
  <c r="W2640" i="2"/>
  <c r="W868" i="2"/>
  <c r="W2641" i="2"/>
  <c r="W1386" i="2"/>
  <c r="W3393" i="2"/>
  <c r="W2233" i="2"/>
  <c r="W1099" i="2"/>
  <c r="W2642" i="2"/>
  <c r="W485" i="2"/>
  <c r="W2643" i="2"/>
  <c r="W2644" i="2"/>
  <c r="W1387" i="2"/>
  <c r="W2645" i="2"/>
  <c r="W301" i="2"/>
  <c r="W2646" i="2"/>
  <c r="W2647" i="2"/>
  <c r="W1388" i="2"/>
  <c r="W1389" i="2"/>
  <c r="W15" i="2"/>
  <c r="W577" i="2"/>
  <c r="W3394" i="2"/>
  <c r="W2648" i="2"/>
  <c r="W691" i="2"/>
  <c r="W1390" i="2"/>
  <c r="W1391" i="2"/>
  <c r="W1392" i="2"/>
  <c r="W1393" i="2"/>
  <c r="W2649" i="2"/>
  <c r="W2650" i="2"/>
  <c r="W2651" i="2"/>
  <c r="W2119" i="2"/>
  <c r="W1394" i="2"/>
  <c r="W2652" i="2"/>
  <c r="W1395" i="2"/>
  <c r="W16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2653" i="2"/>
  <c r="W2654" i="2"/>
  <c r="W2655" i="2"/>
  <c r="W2656" i="2"/>
  <c r="W1410" i="2"/>
  <c r="W1411" i="2"/>
  <c r="W1412" i="2"/>
  <c r="W2657" i="2"/>
  <c r="W1413" i="2"/>
  <c r="W2658" i="2"/>
  <c r="W2659" i="2"/>
  <c r="W2660" i="2"/>
  <c r="W2661" i="2"/>
  <c r="W302" i="2"/>
  <c r="W2234" i="2"/>
  <c r="W1414" i="2"/>
  <c r="W303" i="2"/>
  <c r="W1415" i="2"/>
  <c r="W1893" i="2"/>
  <c r="W2662" i="2"/>
  <c r="W3395" i="2"/>
  <c r="W3396" i="2"/>
  <c r="W3397" i="2"/>
  <c r="W3398" i="2"/>
  <c r="W3399" i="2"/>
  <c r="W2120" i="2"/>
  <c r="W3400" i="2"/>
  <c r="W3401" i="2"/>
  <c r="W1416" i="2"/>
  <c r="W1417" i="2"/>
  <c r="W2663" i="2"/>
  <c r="W488" i="2"/>
  <c r="W1894" i="2"/>
  <c r="W17" i="2"/>
  <c r="W1418" i="2"/>
  <c r="W2400" i="2"/>
  <c r="W3402" i="2"/>
  <c r="W2664" i="2"/>
  <c r="W3403" i="2"/>
  <c r="W1895" i="2"/>
  <c r="W3404" i="2"/>
  <c r="W1239" i="2"/>
  <c r="W3405" i="2"/>
  <c r="W3406" i="2"/>
  <c r="W1810" i="2"/>
  <c r="W624" i="2"/>
  <c r="W2235" i="2"/>
  <c r="W3407" i="2"/>
  <c r="W2665" i="2"/>
  <c r="W18" i="2"/>
  <c r="W2666" i="2"/>
  <c r="W2667" i="2"/>
  <c r="W1419" i="2"/>
  <c r="W2401" i="2"/>
  <c r="W2668" i="2"/>
  <c r="W2669" i="2"/>
  <c r="W2670" i="2"/>
  <c r="W2671" i="2"/>
  <c r="W1420" i="2"/>
  <c r="W2672" i="2"/>
  <c r="W3408" i="2"/>
  <c r="W19" i="2"/>
  <c r="W2673" i="2"/>
  <c r="W2402" i="2"/>
  <c r="W2403" i="2"/>
  <c r="W1011" i="2"/>
  <c r="W1421" i="2"/>
  <c r="W1422" i="2"/>
  <c r="W1033" i="2"/>
  <c r="W2236" i="2"/>
  <c r="W1423" i="2"/>
  <c r="W1424" i="2"/>
  <c r="W1425" i="2"/>
  <c r="W2674" i="2"/>
  <c r="W1426" i="2"/>
  <c r="W1100" i="2"/>
  <c r="W3409" i="2"/>
  <c r="W3410" i="2"/>
  <c r="W1302" i="2"/>
  <c r="W1303" i="2"/>
  <c r="W1427" i="2"/>
  <c r="W1428" i="2"/>
  <c r="W2237" i="2"/>
  <c r="W1429" i="2"/>
  <c r="W3411" i="2"/>
  <c r="W2675" i="2"/>
  <c r="W2676" i="2"/>
  <c r="W2238" i="2"/>
  <c r="W1430" i="2"/>
  <c r="W869" i="2"/>
  <c r="W2677" i="2"/>
  <c r="W2678" i="2"/>
  <c r="W2679" i="2"/>
  <c r="W2680" i="2"/>
  <c r="W2681" i="2"/>
  <c r="W1431" i="2"/>
  <c r="W2682" i="2"/>
  <c r="W1432" i="2"/>
  <c r="W2683" i="2"/>
  <c r="W1433" i="2"/>
  <c r="W1434" i="2"/>
  <c r="W3412" i="2"/>
  <c r="W2684" i="2"/>
  <c r="W1435" i="2"/>
  <c r="W1436" i="2"/>
  <c r="W1437" i="2"/>
  <c r="W1438" i="2"/>
  <c r="W2685" i="2"/>
  <c r="W1439" i="2"/>
  <c r="W1440" i="2"/>
  <c r="W1441" i="2"/>
  <c r="W1442" i="2"/>
  <c r="W2686" i="2"/>
  <c r="W2687" i="2"/>
  <c r="W2688" i="2"/>
  <c r="W1443" i="2"/>
  <c r="W1896" i="2"/>
  <c r="W2239" i="2"/>
  <c r="W2689" i="2"/>
  <c r="W3413" i="2"/>
  <c r="W3414" i="2"/>
  <c r="W2121" i="2"/>
  <c r="W870" i="2"/>
  <c r="W1897" i="2"/>
  <c r="W1444" i="2"/>
  <c r="W2404" i="2"/>
  <c r="W489" i="2"/>
  <c r="W2690" i="2"/>
  <c r="W20" i="2"/>
  <c r="W2691" i="2"/>
  <c r="W2692" i="2"/>
  <c r="W2122" i="2"/>
  <c r="W612" i="2"/>
  <c r="W1012" i="2"/>
  <c r="W21" i="2"/>
  <c r="W1898" i="2"/>
  <c r="W1899" i="2"/>
  <c r="W2405" i="2"/>
  <c r="W2693" i="2"/>
  <c r="W2694" i="2"/>
  <c r="W2695" i="2"/>
  <c r="W2696" i="2"/>
  <c r="W625" i="2"/>
  <c r="W1900" i="2"/>
  <c r="W3415" i="2"/>
  <c r="W733" i="2"/>
  <c r="W2406" i="2"/>
  <c r="W2123" i="2"/>
  <c r="W1445" i="2"/>
  <c r="W2697" i="2"/>
  <c r="W3416" i="2"/>
  <c r="W442" i="2"/>
  <c r="W3417" i="2"/>
  <c r="W1811" i="2"/>
  <c r="W490" i="2"/>
  <c r="W2240" i="2"/>
  <c r="W1101" i="2"/>
  <c r="W3418" i="2"/>
  <c r="W1901" i="2"/>
  <c r="W2698" i="2"/>
  <c r="W2699" i="2"/>
  <c r="W3419" i="2"/>
  <c r="W2700" i="2"/>
  <c r="W2701" i="2"/>
  <c r="W2702" i="2"/>
  <c r="W1446" i="2"/>
  <c r="W2241" i="2"/>
  <c r="W2703" i="2"/>
  <c r="W434" i="2"/>
  <c r="W1013" i="2"/>
  <c r="W1447" i="2"/>
  <c r="W2242" i="2"/>
  <c r="W443" i="2"/>
  <c r="W2704" i="2"/>
  <c r="W22" i="2"/>
  <c r="W23" i="2"/>
  <c r="W1304" i="2"/>
  <c r="W2705" i="2"/>
  <c r="W734" i="2"/>
  <c r="W2124" i="2"/>
  <c r="W304" i="2"/>
  <c r="W1448" i="2"/>
  <c r="W1449" i="2"/>
  <c r="W2706" i="2"/>
  <c r="W3420" i="2"/>
  <c r="W3421" i="2"/>
  <c r="W2707" i="2"/>
  <c r="W1240" i="2"/>
  <c r="W2125" i="2"/>
  <c r="W2126" i="2"/>
  <c r="W3422" i="2"/>
  <c r="W871" i="2"/>
  <c r="W2708" i="2"/>
  <c r="W715" i="2"/>
  <c r="W491" i="2"/>
  <c r="W2709" i="2"/>
  <c r="W2710" i="2"/>
  <c r="W1241" i="2"/>
  <c r="W3423" i="2"/>
  <c r="W3424" i="2"/>
  <c r="W2243" i="2"/>
  <c r="W2711" i="2"/>
  <c r="W2712" i="2"/>
  <c r="W2407" i="2"/>
  <c r="W2408" i="2"/>
  <c r="W735" i="2"/>
  <c r="W2127" i="2"/>
  <c r="W2128" i="2"/>
  <c r="W1450" i="2"/>
  <c r="W2713" i="2"/>
  <c r="W2714" i="2"/>
  <c r="W2715" i="2"/>
  <c r="W2716" i="2"/>
  <c r="W613" i="2"/>
  <c r="W2129" i="2"/>
  <c r="W3425" i="2"/>
  <c r="W2717" i="2"/>
  <c r="W481" i="2"/>
  <c r="W1242" i="2"/>
  <c r="W3426" i="2"/>
  <c r="W872" i="2"/>
  <c r="W2718" i="2"/>
  <c r="W2244" i="2"/>
  <c r="W1102" i="2"/>
  <c r="W1305" i="2"/>
  <c r="W1451" i="2"/>
  <c r="W2719" i="2"/>
  <c r="W2720" i="2"/>
  <c r="W24" i="2"/>
  <c r="W1452" i="2"/>
  <c r="W3427" i="2"/>
  <c r="W2130" i="2"/>
  <c r="W457" i="2"/>
  <c r="W2721" i="2"/>
  <c r="W873" i="2"/>
  <c r="W2722" i="2"/>
  <c r="W3428" i="2"/>
  <c r="W3429" i="2"/>
  <c r="W2723" i="2"/>
  <c r="W3430" i="2"/>
  <c r="W706" i="2"/>
  <c r="W1453" i="2"/>
  <c r="W3431" i="2"/>
  <c r="W1812" i="2"/>
  <c r="W1454" i="2"/>
  <c r="W1455" i="2"/>
  <c r="W1456" i="2"/>
  <c r="W2724" i="2"/>
  <c r="W2131" i="2"/>
  <c r="W1902" i="2"/>
  <c r="W1457" i="2"/>
  <c r="W2725" i="2"/>
  <c r="W25" i="2"/>
  <c r="W2245" i="2"/>
  <c r="W2726" i="2"/>
  <c r="W1903" i="2"/>
  <c r="W2727" i="2"/>
  <c r="W2132" i="2"/>
  <c r="W2728" i="2"/>
  <c r="W2729" i="2"/>
  <c r="W1243" i="2"/>
  <c r="W2730" i="2"/>
  <c r="W2731" i="2"/>
  <c r="W2732" i="2"/>
  <c r="W2733" i="2"/>
  <c r="W2734" i="2"/>
  <c r="W2735" i="2"/>
  <c r="W2736" i="2"/>
  <c r="W2133" i="2"/>
  <c r="W2737" i="2"/>
  <c r="W2409" i="2"/>
  <c r="W1014" i="2"/>
  <c r="W2738" i="2"/>
  <c r="W305" i="2"/>
  <c r="W435" i="2"/>
  <c r="W492" i="2"/>
  <c r="W1904" i="2"/>
  <c r="W3432" i="2"/>
  <c r="W2246" i="2"/>
  <c r="W1458" i="2"/>
  <c r="W1813" i="2"/>
  <c r="W3433" i="2"/>
  <c r="W2134" i="2"/>
  <c r="W2410" i="2"/>
  <c r="W1459" i="2"/>
  <c r="W26" i="2"/>
  <c r="W3434" i="2"/>
  <c r="W2739" i="2"/>
  <c r="W2740" i="2"/>
  <c r="W3435" i="2"/>
  <c r="W1061" i="2"/>
  <c r="W3436" i="2"/>
  <c r="W2741" i="2"/>
  <c r="W1460" i="2"/>
  <c r="W2742" i="2"/>
  <c r="W874" i="2"/>
  <c r="W1244" i="2"/>
  <c r="W2411" i="2"/>
  <c r="W1814" i="2"/>
  <c r="W1245" i="2"/>
  <c r="W27" i="2"/>
  <c r="W2247" i="2"/>
  <c r="W2743" i="2"/>
  <c r="W306" i="2"/>
  <c r="W1306" i="2"/>
  <c r="W1461" i="2"/>
  <c r="W2744" i="2"/>
  <c r="W2745" i="2"/>
  <c r="W1815" i="2"/>
  <c r="W1462" i="2"/>
  <c r="W1463" i="2"/>
  <c r="W1464" i="2"/>
  <c r="W875" i="2"/>
  <c r="W876" i="2"/>
  <c r="W1816" i="2"/>
  <c r="W736" i="2"/>
  <c r="W1465" i="2"/>
  <c r="W1034" i="2"/>
  <c r="W1466" i="2"/>
  <c r="W2412" i="2"/>
  <c r="W2746" i="2"/>
  <c r="W493" i="2"/>
  <c r="W2747" i="2"/>
  <c r="W2748" i="2"/>
  <c r="W307" i="2"/>
  <c r="W1905" i="2"/>
  <c r="W658" i="2"/>
  <c r="W2749" i="2"/>
  <c r="W2750" i="2"/>
  <c r="W1467" i="2"/>
  <c r="W2751" i="2"/>
  <c r="W28" i="2"/>
  <c r="W2752" i="2"/>
  <c r="W29" i="2"/>
  <c r="W2413" i="2"/>
  <c r="W1906" i="2"/>
  <c r="W1907" i="2"/>
  <c r="W2753" i="2"/>
  <c r="W1246" i="2"/>
  <c r="W2754" i="2"/>
  <c r="W2414" i="2"/>
  <c r="W3437" i="2"/>
  <c r="W30" i="2"/>
  <c r="W716" i="2"/>
  <c r="W2415" i="2"/>
  <c r="W1468" i="2"/>
  <c r="W1247" i="2"/>
  <c r="W2755" i="2"/>
  <c r="W2756" i="2"/>
  <c r="W1248" i="2"/>
  <c r="W3438" i="2"/>
  <c r="W2416" i="2"/>
  <c r="W1908" i="2"/>
  <c r="W659" i="2"/>
  <c r="W1307" i="2"/>
  <c r="W2417" i="2"/>
  <c r="W2418" i="2"/>
  <c r="W2419" i="2"/>
  <c r="W1909" i="2"/>
  <c r="W1249" i="2"/>
  <c r="W1469" i="2"/>
  <c r="W1470" i="2"/>
  <c r="W3439" i="2"/>
  <c r="W877" i="2"/>
  <c r="W1471" i="2"/>
  <c r="W2757" i="2"/>
  <c r="W475" i="2"/>
  <c r="W878" i="2"/>
  <c r="W1035" i="2"/>
  <c r="W1036" i="2"/>
  <c r="W1308" i="2"/>
  <c r="W31" i="2"/>
  <c r="W1472" i="2"/>
  <c r="W1817" i="2"/>
  <c r="W2420" i="2"/>
  <c r="W32" i="2"/>
  <c r="W1473" i="2"/>
  <c r="W1250" i="2"/>
  <c r="W308" i="2"/>
  <c r="W3440" i="2"/>
  <c r="W879" i="2"/>
  <c r="W1251" i="2"/>
  <c r="W2758" i="2"/>
  <c r="W1818" i="2"/>
  <c r="W1910" i="2"/>
  <c r="W1474" i="2"/>
  <c r="W2248" i="2"/>
  <c r="W33" i="2"/>
  <c r="W880" i="2"/>
  <c r="W2759" i="2"/>
  <c r="W1911" i="2"/>
  <c r="W626" i="2"/>
  <c r="W3441" i="2"/>
  <c r="W2760" i="2"/>
  <c r="W2761" i="2"/>
  <c r="W458" i="2"/>
  <c r="W444" i="2"/>
  <c r="W445" i="2"/>
  <c r="W3442" i="2"/>
  <c r="W3443" i="2"/>
  <c r="W1196" i="2"/>
  <c r="W2762" i="2"/>
  <c r="W34" i="2"/>
  <c r="W2763" i="2"/>
  <c r="W578" i="2"/>
  <c r="W1819" i="2"/>
  <c r="W2764" i="2"/>
  <c r="W2765" i="2"/>
  <c r="W1037" i="2"/>
  <c r="W3444" i="2"/>
  <c r="W2249" i="2"/>
  <c r="W660" i="2"/>
  <c r="W1038" i="2"/>
  <c r="W2250" i="2"/>
  <c r="W2251" i="2"/>
  <c r="W2766" i="2"/>
  <c r="W2767" i="2"/>
  <c r="W579" i="2"/>
  <c r="W494" i="2"/>
  <c r="W3445" i="2"/>
  <c r="W1475" i="2"/>
  <c r="W3446" i="2"/>
  <c r="W1103" i="2"/>
  <c r="W2768" i="2"/>
  <c r="W2769" i="2"/>
  <c r="W2770" i="2"/>
  <c r="W1476" i="2"/>
  <c r="W2771" i="2"/>
  <c r="W2252" i="2"/>
  <c r="W661" i="2"/>
  <c r="W2772" i="2"/>
  <c r="W309" i="2"/>
  <c r="W1477" i="2"/>
  <c r="W1478" i="2"/>
  <c r="W2773" i="2"/>
  <c r="W2774" i="2"/>
  <c r="W1479" i="2"/>
  <c r="W3447" i="2"/>
  <c r="W2775" i="2"/>
  <c r="W3448" i="2"/>
  <c r="W425" i="2"/>
  <c r="W2135" i="2"/>
  <c r="W2253" i="2"/>
  <c r="W1252" i="2"/>
  <c r="W1480" i="2"/>
  <c r="W1912" i="2"/>
  <c r="W1913" i="2"/>
  <c r="W2776" i="2"/>
  <c r="W1481" i="2"/>
  <c r="W2777" i="2"/>
  <c r="W1914" i="2"/>
  <c r="W3449" i="2"/>
  <c r="W737" i="2"/>
  <c r="W1482" i="2"/>
  <c r="W881" i="2"/>
  <c r="W2778" i="2"/>
  <c r="W35" i="2"/>
  <c r="W1820" i="2"/>
  <c r="W495" i="2"/>
  <c r="W2779" i="2"/>
  <c r="W882" i="2"/>
  <c r="W738" i="2"/>
  <c r="W3450" i="2"/>
  <c r="W2254" i="2"/>
  <c r="W3451" i="2"/>
  <c r="W739" i="2"/>
  <c r="W496" i="2"/>
  <c r="W2421" i="2"/>
  <c r="W2780" i="2"/>
  <c r="W740" i="2"/>
  <c r="W36" i="2"/>
  <c r="W2781" i="2"/>
  <c r="W2422" i="2"/>
  <c r="W2136" i="2"/>
  <c r="W3452" i="2"/>
  <c r="W2782" i="2"/>
  <c r="W1483" i="2"/>
  <c r="W2783" i="2"/>
  <c r="W2255" i="2"/>
  <c r="W2784" i="2"/>
  <c r="W2423" i="2"/>
  <c r="W1484" i="2"/>
  <c r="W2785" i="2"/>
  <c r="W2786" i="2"/>
  <c r="W1485" i="2"/>
  <c r="W2256" i="2"/>
  <c r="W37" i="2"/>
  <c r="W1486" i="2"/>
  <c r="W1487" i="2"/>
  <c r="W3453" i="2"/>
  <c r="W1488" i="2"/>
  <c r="W426" i="2"/>
  <c r="W1169" i="2"/>
  <c r="W883" i="2"/>
  <c r="W1915" i="2"/>
  <c r="W2787" i="2"/>
  <c r="W2424" i="2"/>
  <c r="W2788" i="2"/>
  <c r="W2425" i="2"/>
  <c r="W3454" i="2"/>
  <c r="W2789" i="2"/>
  <c r="W1039" i="2"/>
  <c r="W884" i="2"/>
  <c r="W741" i="2"/>
  <c r="W2257" i="2"/>
  <c r="W2258" i="2"/>
  <c r="W2790" i="2"/>
  <c r="W2791" i="2"/>
  <c r="W310" i="2"/>
  <c r="W1489" i="2"/>
  <c r="W1062" i="2"/>
  <c r="W1490" i="2"/>
  <c r="W2792" i="2"/>
  <c r="W38" i="2"/>
  <c r="W2793" i="2"/>
  <c r="W3455" i="2"/>
  <c r="W39" i="2"/>
  <c r="W1821" i="2"/>
  <c r="W742" i="2"/>
  <c r="W885" i="2"/>
  <c r="W886" i="2"/>
  <c r="W1491" i="2"/>
  <c r="W40" i="2"/>
  <c r="W1492" i="2"/>
  <c r="W887" i="2"/>
  <c r="W2794" i="2"/>
  <c r="W743" i="2"/>
  <c r="W2795" i="2"/>
  <c r="W1916" i="2"/>
  <c r="W1309" i="2"/>
  <c r="W1253" i="2"/>
  <c r="W41" i="2"/>
  <c r="W497" i="2"/>
  <c r="W744" i="2"/>
  <c r="W745" i="2"/>
  <c r="W3456" i="2"/>
  <c r="W2796" i="2"/>
  <c r="W2259" i="2"/>
  <c r="W717" i="2"/>
  <c r="W1822" i="2"/>
  <c r="W1917" i="2"/>
  <c r="W2797" i="2"/>
  <c r="W2798" i="2"/>
  <c r="W2260" i="2"/>
  <c r="W2799" i="2"/>
  <c r="W1493" i="2"/>
  <c r="W627" i="2"/>
  <c r="W2800" i="2"/>
  <c r="W2801" i="2"/>
  <c r="W3457" i="2"/>
  <c r="W2802" i="2"/>
  <c r="W1918" i="2"/>
  <c r="W2803" i="2"/>
  <c r="W628" i="2"/>
  <c r="W2804" i="2"/>
  <c r="W2261" i="2"/>
  <c r="W1919" i="2"/>
  <c r="W42" i="2"/>
  <c r="W1104" i="2"/>
  <c r="W1494" i="2"/>
  <c r="W1197" i="2"/>
  <c r="W2262" i="2"/>
  <c r="W888" i="2"/>
  <c r="W2426" i="2"/>
  <c r="W2427" i="2"/>
  <c r="W580" i="2"/>
  <c r="W3458" i="2"/>
  <c r="W1920" i="2"/>
  <c r="W2805" i="2"/>
  <c r="W889" i="2"/>
  <c r="W43" i="2"/>
  <c r="W2137" i="2"/>
  <c r="W2138" i="2"/>
  <c r="W1310" i="2"/>
  <c r="W1823" i="2"/>
  <c r="W3459" i="2"/>
  <c r="W581" i="2"/>
  <c r="W746" i="2"/>
  <c r="W1105" i="2"/>
  <c r="W1495" i="2"/>
  <c r="W311" i="2"/>
  <c r="W1106" i="2"/>
  <c r="W2428" i="2"/>
  <c r="W3460" i="2"/>
  <c r="W1040" i="2"/>
  <c r="W890" i="2"/>
  <c r="W2806" i="2"/>
  <c r="W891" i="2"/>
  <c r="W1170" i="2"/>
  <c r="W1254" i="2"/>
  <c r="W1041" i="2"/>
  <c r="W2807" i="2"/>
  <c r="W1921" i="2"/>
  <c r="W629" i="2"/>
  <c r="W630" i="2"/>
  <c r="W2808" i="2"/>
  <c r="W2429" i="2"/>
  <c r="W1255" i="2"/>
  <c r="W2809" i="2"/>
  <c r="W2810" i="2"/>
  <c r="W1496" i="2"/>
  <c r="W3461" i="2"/>
  <c r="W2139" i="2"/>
  <c r="W2140" i="2"/>
  <c r="W892" i="2"/>
  <c r="W2811" i="2"/>
  <c r="W1107" i="2"/>
  <c r="W2812" i="2"/>
  <c r="W2430" i="2"/>
  <c r="W2813" i="2"/>
  <c r="W2814" i="2"/>
  <c r="W2815" i="2"/>
  <c r="W1497" i="2"/>
  <c r="W2816" i="2"/>
  <c r="W1922" i="2"/>
  <c r="W312" i="2"/>
  <c r="W2817" i="2"/>
  <c r="W2818" i="2"/>
  <c r="W1824" i="2"/>
  <c r="W1498" i="2"/>
  <c r="W3462" i="2"/>
  <c r="W2431" i="2"/>
  <c r="W313" i="2"/>
  <c r="W476" i="2"/>
  <c r="W2819" i="2"/>
  <c r="W44" i="2"/>
  <c r="W2820" i="2"/>
  <c r="W2821" i="2"/>
  <c r="W2263" i="2"/>
  <c r="W2822" i="2"/>
  <c r="W2432" i="2"/>
  <c r="W45" i="2"/>
  <c r="W2264" i="2"/>
  <c r="W2823" i="2"/>
  <c r="W1499" i="2"/>
  <c r="W2433" i="2"/>
  <c r="W314" i="2"/>
  <c r="W459" i="2"/>
  <c r="W1500" i="2"/>
  <c r="W2824" i="2"/>
  <c r="W2141" i="2"/>
  <c r="W2825" i="2"/>
  <c r="W2265" i="2"/>
  <c r="W2142" i="2"/>
  <c r="W46" i="2"/>
  <c r="W498" i="2"/>
  <c r="W1171" i="2"/>
  <c r="W893" i="2"/>
  <c r="W1923" i="2"/>
  <c r="W2826" i="2"/>
  <c r="W614" i="2"/>
  <c r="W460" i="2"/>
  <c r="W2827" i="2"/>
  <c r="W2434" i="2"/>
  <c r="W2828" i="2"/>
  <c r="W2829" i="2"/>
  <c r="W2435" i="2"/>
  <c r="W894" i="2"/>
  <c r="W2830" i="2"/>
  <c r="W2831" i="2"/>
  <c r="W747" i="2"/>
  <c r="W2832" i="2"/>
  <c r="W2266" i="2"/>
  <c r="W315" i="2"/>
  <c r="W446" i="2"/>
  <c r="W1501" i="2"/>
  <c r="W895" i="2"/>
  <c r="W47" i="2"/>
  <c r="W2833" i="2"/>
  <c r="W2834" i="2"/>
  <c r="W1502" i="2"/>
  <c r="W1503" i="2"/>
  <c r="W1504" i="2"/>
  <c r="W1505" i="2"/>
  <c r="W1506" i="2"/>
  <c r="W2835" i="2"/>
  <c r="W1507" i="2"/>
  <c r="W1508" i="2"/>
  <c r="W1311" i="2"/>
  <c r="W2836" i="2"/>
  <c r="W316" i="2"/>
  <c r="W896" i="2"/>
  <c r="W2436" i="2"/>
  <c r="W2837" i="2"/>
  <c r="W1825" i="2"/>
  <c r="W2838" i="2"/>
  <c r="W2839" i="2"/>
  <c r="W317" i="2"/>
  <c r="W2437" i="2"/>
  <c r="W48" i="2"/>
  <c r="W3463" i="2"/>
  <c r="W2840" i="2"/>
  <c r="W2841" i="2"/>
  <c r="W2842" i="2"/>
  <c r="W499" i="2"/>
  <c r="W1509" i="2"/>
  <c r="W1924" i="2"/>
  <c r="W49" i="2"/>
  <c r="W2843" i="2"/>
  <c r="W1108" i="2"/>
  <c r="W1312" i="2"/>
  <c r="W1925" i="2"/>
  <c r="W2267" i="2"/>
  <c r="W3464" i="2"/>
  <c r="W1510" i="2"/>
  <c r="W1511" i="2"/>
  <c r="W1512" i="2"/>
  <c r="W2438" i="2"/>
  <c r="W1513" i="2"/>
  <c r="W1514" i="2"/>
  <c r="W3465" i="2"/>
  <c r="W447" i="2"/>
  <c r="W2844" i="2"/>
  <c r="W2845" i="2"/>
  <c r="W2846" i="2"/>
  <c r="W1515" i="2"/>
  <c r="W1926" i="2"/>
  <c r="W692" i="2"/>
  <c r="W3466" i="2"/>
  <c r="W897" i="2"/>
  <c r="W2847" i="2"/>
  <c r="W50" i="2"/>
  <c r="W631" i="2"/>
  <c r="W318" i="2"/>
  <c r="W1927" i="2"/>
  <c r="W1928" i="2"/>
  <c r="W2848" i="2"/>
  <c r="W1929" i="2"/>
  <c r="W1930" i="2"/>
  <c r="W2849" i="2"/>
  <c r="W2143" i="2"/>
  <c r="W51" i="2"/>
  <c r="W693" i="2"/>
  <c r="W898" i="2"/>
  <c r="W319" i="2"/>
  <c r="W1313" i="2"/>
  <c r="W748" i="2"/>
  <c r="W1931" i="2"/>
  <c r="W1109" i="2"/>
  <c r="W1826" i="2"/>
  <c r="W2439" i="2"/>
  <c r="W1516" i="2"/>
  <c r="W500" i="2"/>
  <c r="W1110" i="2"/>
  <c r="W1517" i="2"/>
  <c r="W2850" i="2"/>
  <c r="W2851" i="2"/>
  <c r="W899" i="2"/>
  <c r="W1518" i="2"/>
  <c r="W52" i="2"/>
  <c r="W1111" i="2"/>
  <c r="W2852" i="2"/>
  <c r="W320" i="2"/>
  <c r="W1519" i="2"/>
  <c r="W321" i="2"/>
  <c r="W749" i="2"/>
  <c r="W501" i="2"/>
  <c r="W2853" i="2"/>
  <c r="W1520" i="2"/>
  <c r="W1521" i="2"/>
  <c r="W2854" i="2"/>
  <c r="W448" i="2"/>
  <c r="W2855" i="2"/>
  <c r="W2144" i="2"/>
  <c r="W718" i="2"/>
  <c r="W53" i="2"/>
  <c r="W322" i="2"/>
  <c r="W2856" i="2"/>
  <c r="W750" i="2"/>
  <c r="W2857" i="2"/>
  <c r="W2858" i="2"/>
  <c r="W2859" i="2"/>
  <c r="W2860" i="2"/>
  <c r="W54" i="2"/>
  <c r="W323" i="2"/>
  <c r="W1172" i="2"/>
  <c r="W1932" i="2"/>
  <c r="W449" i="2"/>
  <c r="W324" i="2"/>
  <c r="W751" i="2"/>
  <c r="W55" i="2"/>
  <c r="W1827" i="2"/>
  <c r="W2861" i="2"/>
  <c r="W2862" i="2"/>
  <c r="W1522" i="2"/>
  <c r="W2863" i="2"/>
  <c r="W1523" i="2"/>
  <c r="W56" i="2"/>
  <c r="W2864" i="2"/>
  <c r="W1112" i="2"/>
  <c r="W2268" i="2"/>
  <c r="W2865" i="2"/>
  <c r="W502" i="2"/>
  <c r="W2866" i="2"/>
  <c r="W1256" i="2"/>
  <c r="W2867" i="2"/>
  <c r="W3467" i="2"/>
  <c r="W2145" i="2"/>
  <c r="W2868" i="2"/>
  <c r="W57" i="2"/>
  <c r="W2869" i="2"/>
  <c r="W58" i="2"/>
  <c r="W1113" i="2"/>
  <c r="W1828" i="2"/>
  <c r="W2870" i="2"/>
  <c r="W2871" i="2"/>
  <c r="W1114" i="2"/>
  <c r="W2872" i="2"/>
  <c r="W2873" i="2"/>
  <c r="W1829" i="2"/>
  <c r="W2874" i="2"/>
  <c r="W1115" i="2"/>
  <c r="W503" i="2"/>
  <c r="W2875" i="2"/>
  <c r="W2146" i="2"/>
  <c r="W900" i="2"/>
  <c r="W59" i="2"/>
  <c r="W2876" i="2"/>
  <c r="W2269" i="2"/>
  <c r="W2877" i="2"/>
  <c r="W901" i="2"/>
  <c r="W2878" i="2"/>
  <c r="W2879" i="2"/>
  <c r="W752" i="2"/>
  <c r="W753" i="2"/>
  <c r="W3468" i="2"/>
  <c r="W662" i="2"/>
  <c r="W1116" i="2"/>
  <c r="W2880" i="2"/>
  <c r="W1524" i="2"/>
  <c r="W902" i="2"/>
  <c r="W2881" i="2"/>
  <c r="W1063" i="2"/>
  <c r="W2882" i="2"/>
  <c r="W2883" i="2"/>
  <c r="W2884" i="2"/>
  <c r="W60" i="2"/>
  <c r="W582" i="2"/>
  <c r="W1525" i="2"/>
  <c r="W2885" i="2"/>
  <c r="W2886" i="2"/>
  <c r="W2887" i="2"/>
  <c r="W1526" i="2"/>
  <c r="W1314" i="2"/>
  <c r="W1527" i="2"/>
  <c r="W2888" i="2"/>
  <c r="W2889" i="2"/>
  <c r="W2440" i="2"/>
  <c r="W1528" i="2"/>
  <c r="W325" i="2"/>
  <c r="W2441" i="2"/>
  <c r="W61" i="2"/>
  <c r="W2890" i="2"/>
  <c r="W504" i="2"/>
  <c r="W2891" i="2"/>
  <c r="W2892" i="2"/>
  <c r="W2893" i="2"/>
  <c r="W326" i="2"/>
  <c r="W2894" i="2"/>
  <c r="W2442" i="2"/>
  <c r="W327" i="2"/>
  <c r="W1198" i="2"/>
  <c r="W62" i="2"/>
  <c r="W63" i="2"/>
  <c r="W427" i="2"/>
  <c r="W505" i="2"/>
  <c r="W1064" i="2"/>
  <c r="W64" i="2"/>
  <c r="W65" i="2"/>
  <c r="W66" i="2"/>
  <c r="W1933" i="2"/>
  <c r="W2147" i="2"/>
  <c r="W1529" i="2"/>
  <c r="W2895" i="2"/>
  <c r="W67" i="2"/>
  <c r="W3469" i="2"/>
  <c r="W68" i="2"/>
  <c r="W69" i="2"/>
  <c r="W70" i="2"/>
  <c r="W2270" i="2"/>
  <c r="W754" i="2"/>
  <c r="W755" i="2"/>
  <c r="W2896" i="2"/>
  <c r="W1117" i="2"/>
  <c r="W1042" i="2"/>
  <c r="W3470" i="2"/>
  <c r="W903" i="2"/>
  <c r="W2897" i="2"/>
  <c r="W756" i="2"/>
  <c r="W1530" i="2"/>
  <c r="W3471" i="2"/>
  <c r="W71" i="2"/>
  <c r="W1531" i="2"/>
  <c r="W1934" i="2"/>
  <c r="W2898" i="2"/>
  <c r="W904" i="2"/>
  <c r="W905" i="2"/>
  <c r="W2899" i="2"/>
  <c r="W906" i="2"/>
  <c r="W907" i="2"/>
  <c r="W506" i="2"/>
  <c r="W72" i="2"/>
  <c r="W2271" i="2"/>
  <c r="W461" i="2"/>
  <c r="W2272" i="2"/>
  <c r="W1935" i="2"/>
  <c r="W908" i="2"/>
  <c r="W1118" i="2"/>
  <c r="W1532" i="2"/>
  <c r="W2900" i="2"/>
  <c r="W73" i="2"/>
  <c r="W2901" i="2"/>
  <c r="W2902" i="2"/>
  <c r="W1119" i="2"/>
  <c r="W2903" i="2"/>
  <c r="W1830" i="2"/>
  <c r="W1831" i="2"/>
  <c r="W757" i="2"/>
  <c r="W1832" i="2"/>
  <c r="W2273" i="2"/>
  <c r="W2904" i="2"/>
  <c r="W1533" i="2"/>
  <c r="W2905" i="2"/>
  <c r="W2906" i="2"/>
  <c r="W2907" i="2"/>
  <c r="W2908" i="2"/>
  <c r="W909" i="2"/>
  <c r="W2909" i="2"/>
  <c r="W3472" i="2"/>
  <c r="W1534" i="2"/>
  <c r="W2274" i="2"/>
  <c r="W758" i="2"/>
  <c r="W2910" i="2"/>
  <c r="W1833" i="2"/>
  <c r="W74" i="2"/>
  <c r="W75" i="2"/>
  <c r="W1535" i="2"/>
  <c r="W1120" i="2"/>
  <c r="W2148" i="2"/>
  <c r="W910" i="2"/>
  <c r="W2911" i="2"/>
  <c r="W1936" i="2"/>
  <c r="W2912" i="2"/>
  <c r="W911" i="2"/>
  <c r="W2443" i="2"/>
  <c r="W76" i="2"/>
  <c r="W1536" i="2"/>
  <c r="W1537" i="2"/>
  <c r="W1538" i="2"/>
  <c r="W2913" i="2"/>
  <c r="W2914" i="2"/>
  <c r="W1539" i="2"/>
  <c r="W3473" i="2"/>
  <c r="W77" i="2"/>
  <c r="W1540" i="2"/>
  <c r="W2275" i="2"/>
  <c r="W2915" i="2"/>
  <c r="W2916" i="2"/>
  <c r="W2917" i="2"/>
  <c r="W1541" i="2"/>
  <c r="W1173" i="2"/>
  <c r="W2918" i="2"/>
  <c r="W2444" i="2"/>
  <c r="W2149" i="2"/>
  <c r="W2919" i="2"/>
  <c r="W663" i="2"/>
  <c r="W2920" i="2"/>
  <c r="W78" i="2"/>
  <c r="W79" i="2"/>
  <c r="W1937" i="2"/>
  <c r="W2276" i="2"/>
  <c r="W3474" i="2"/>
  <c r="W912" i="2"/>
  <c r="W2921" i="2"/>
  <c r="W1174" i="2"/>
  <c r="W2922" i="2"/>
  <c r="W2923" i="2"/>
  <c r="W1121" i="2"/>
  <c r="W913" i="2"/>
  <c r="W2924" i="2"/>
  <c r="W759" i="2"/>
  <c r="W3475" i="2"/>
  <c r="W583" i="2"/>
  <c r="W584" i="2"/>
  <c r="W1542" i="2"/>
  <c r="W328" i="2"/>
  <c r="W1938" i="2"/>
  <c r="W1939" i="2"/>
  <c r="W1543" i="2"/>
  <c r="W1834" i="2"/>
  <c r="W2925" i="2"/>
  <c r="W2926" i="2"/>
  <c r="W2927" i="2"/>
  <c r="W2928" i="2"/>
  <c r="W329" i="2"/>
  <c r="W1940" i="2"/>
  <c r="W1544" i="2"/>
  <c r="W2929" i="2"/>
  <c r="W1122" i="2"/>
  <c r="W760" i="2"/>
  <c r="W1123" i="2"/>
  <c r="W80" i="2"/>
  <c r="W2930" i="2"/>
  <c r="W2931" i="2"/>
  <c r="W2932" i="2"/>
  <c r="W1941" i="2"/>
  <c r="W761" i="2"/>
  <c r="W1942" i="2"/>
  <c r="W3476" i="2"/>
  <c r="W81" i="2"/>
  <c r="W2933" i="2"/>
  <c r="W1545" i="2"/>
  <c r="W82" i="2"/>
  <c r="W2934" i="2"/>
  <c r="W1546" i="2"/>
  <c r="W83" i="2"/>
  <c r="W1547" i="2"/>
  <c r="W330" i="2"/>
  <c r="W2935" i="2"/>
  <c r="W507" i="2"/>
  <c r="W2936" i="2"/>
  <c r="W3477" i="2"/>
  <c r="W2937" i="2"/>
  <c r="W2938" i="2"/>
  <c r="W1548" i="2"/>
  <c r="W1943" i="2"/>
  <c r="W2445" i="2"/>
  <c r="W2446" i="2"/>
  <c r="W1944" i="2"/>
  <c r="W2939" i="2"/>
  <c r="W84" i="2"/>
  <c r="W508" i="2"/>
  <c r="W1945" i="2"/>
  <c r="W2940" i="2"/>
  <c r="W1549" i="2"/>
  <c r="W632" i="2"/>
  <c r="W85" i="2"/>
  <c r="W1550" i="2"/>
  <c r="W1257" i="2"/>
  <c r="W1124" i="2"/>
  <c r="W331" i="2"/>
  <c r="W2941" i="2"/>
  <c r="W2150" i="2"/>
  <c r="W1125" i="2"/>
  <c r="W2277" i="2"/>
  <c r="W2942" i="2"/>
  <c r="W2943" i="2"/>
  <c r="W762" i="2"/>
  <c r="W914" i="2"/>
  <c r="W763" i="2"/>
  <c r="W764" i="2"/>
  <c r="W3478" i="2"/>
  <c r="W2944" i="2"/>
  <c r="W332" i="2"/>
  <c r="W509" i="2"/>
  <c r="W2945" i="2"/>
  <c r="W1946" i="2"/>
  <c r="W1258" i="2"/>
  <c r="W765" i="2"/>
  <c r="W3479" i="2"/>
  <c r="W1551" i="2"/>
  <c r="W2151" i="2"/>
  <c r="W2946" i="2"/>
  <c r="W915" i="2"/>
  <c r="W2447" i="2"/>
  <c r="W2278" i="2"/>
  <c r="W2152" i="2"/>
  <c r="W1126" i="2"/>
  <c r="W2448" i="2"/>
  <c r="W2947" i="2"/>
  <c r="W766" i="2"/>
  <c r="W2948" i="2"/>
  <c r="W2949" i="2"/>
  <c r="W333" i="2"/>
  <c r="W2950" i="2"/>
  <c r="W2279" i="2"/>
  <c r="W2280" i="2"/>
  <c r="W916" i="2"/>
  <c r="W1552" i="2"/>
  <c r="W2951" i="2"/>
  <c r="W917" i="2"/>
  <c r="W510" i="2"/>
  <c r="W1947" i="2"/>
  <c r="W3480" i="2"/>
  <c r="W86" i="2"/>
  <c r="W2952" i="2"/>
  <c r="W334" i="2"/>
  <c r="W2953" i="2"/>
  <c r="W918" i="2"/>
  <c r="W1948" i="2"/>
  <c r="W470" i="2"/>
  <c r="W767" i="2"/>
  <c r="W1553" i="2"/>
  <c r="W511" i="2"/>
  <c r="W1554" i="2"/>
  <c r="W1949" i="2"/>
  <c r="W2281" i="2"/>
  <c r="W2954" i="2"/>
  <c r="W87" i="2"/>
  <c r="W1015" i="2"/>
  <c r="W2955" i="2"/>
  <c r="W88" i="2"/>
  <c r="W1950" i="2"/>
  <c r="W2449" i="2"/>
  <c r="W2956" i="2"/>
  <c r="W2957" i="2"/>
  <c r="W2958" i="2"/>
  <c r="W2450" i="2"/>
  <c r="W3481" i="2"/>
  <c r="W919" i="2"/>
  <c r="W719" i="2"/>
  <c r="W89" i="2"/>
  <c r="W3482" i="2"/>
  <c r="W90" i="2"/>
  <c r="W2959" i="2"/>
  <c r="W91" i="2"/>
  <c r="W768" i="2"/>
  <c r="W3483" i="2"/>
  <c r="W92" i="2"/>
  <c r="W769" i="2"/>
  <c r="W1555" i="2"/>
  <c r="W2960" i="2"/>
  <c r="W2961" i="2"/>
  <c r="W335" i="2"/>
  <c r="W2962" i="2"/>
  <c r="W93" i="2"/>
  <c r="W1556" i="2"/>
  <c r="W94" i="2"/>
  <c r="W920" i="2"/>
  <c r="W3484" i="2"/>
  <c r="W921" i="2"/>
  <c r="W1557" i="2"/>
  <c r="W922" i="2"/>
  <c r="W2153" i="2"/>
  <c r="W694" i="2"/>
  <c r="W95" i="2"/>
  <c r="W2963" i="2"/>
  <c r="W1951" i="2"/>
  <c r="W664" i="2"/>
  <c r="W2964" i="2"/>
  <c r="W336" i="2"/>
  <c r="W602" i="2"/>
  <c r="W2965" i="2"/>
  <c r="W665" i="2"/>
  <c r="W3485" i="2"/>
  <c r="W666" i="2"/>
  <c r="W2966" i="2"/>
  <c r="W337" i="2"/>
  <c r="W1558" i="2"/>
  <c r="W1559" i="2"/>
  <c r="W2967" i="2"/>
  <c r="W2968" i="2"/>
  <c r="W1952" i="2"/>
  <c r="W1560" i="2"/>
  <c r="W923" i="2"/>
  <c r="W1315" i="2"/>
  <c r="W1561" i="2"/>
  <c r="W924" i="2"/>
  <c r="W2154" i="2"/>
  <c r="W1562" i="2"/>
  <c r="W1259" i="2"/>
  <c r="W2969" i="2"/>
  <c r="W1563" i="2"/>
  <c r="W2970" i="2"/>
  <c r="W1564" i="2"/>
  <c r="W1565" i="2"/>
  <c r="W1566" i="2"/>
  <c r="W1567" i="2"/>
  <c r="W1065" i="2"/>
  <c r="W1016" i="2"/>
  <c r="W2971" i="2"/>
  <c r="W2972" i="2"/>
  <c r="W2973" i="2"/>
  <c r="W1568" i="2"/>
  <c r="W2282" i="2"/>
  <c r="W2974" i="2"/>
  <c r="W3486" i="2"/>
  <c r="W585" i="2"/>
  <c r="W667" i="2"/>
  <c r="W2975" i="2"/>
  <c r="W668" i="2"/>
  <c r="W96" i="2"/>
  <c r="W3487" i="2"/>
  <c r="W2976" i="2"/>
  <c r="W2977" i="2"/>
  <c r="W2978" i="2"/>
  <c r="W3488" i="2"/>
  <c r="W2979" i="2"/>
  <c r="W1569" i="2"/>
  <c r="W1835" i="2"/>
  <c r="W3489" i="2"/>
  <c r="W2980" i="2"/>
  <c r="W1953" i="2"/>
  <c r="W2981" i="2"/>
  <c r="W97" i="2"/>
  <c r="W2155" i="2"/>
  <c r="W2156" i="2"/>
  <c r="W338" i="2"/>
  <c r="W2982" i="2"/>
  <c r="W2983" i="2"/>
  <c r="W2451" i="2"/>
  <c r="W2984" i="2"/>
  <c r="W2452" i="2"/>
  <c r="W2453" i="2"/>
  <c r="W2157" i="2"/>
  <c r="W98" i="2"/>
  <c r="W2985" i="2"/>
  <c r="W2986" i="2"/>
  <c r="W2987" i="2"/>
  <c r="W1570" i="2"/>
  <c r="W2988" i="2"/>
  <c r="W1571" i="2"/>
  <c r="W2989" i="2"/>
  <c r="W339" i="2"/>
  <c r="W512" i="2"/>
  <c r="W1572" i="2"/>
  <c r="W1199" i="2"/>
  <c r="W1573" i="2"/>
  <c r="W1574" i="2"/>
  <c r="W2990" i="2"/>
  <c r="W1575" i="2"/>
  <c r="W340" i="2"/>
  <c r="W99" i="2"/>
  <c r="W2283" i="2"/>
  <c r="W1127" i="2"/>
  <c r="W1316" i="2"/>
  <c r="W100" i="2"/>
  <c r="W1836" i="2"/>
  <c r="W2991" i="2"/>
  <c r="W1576" i="2"/>
  <c r="W1837" i="2"/>
  <c r="W2992" i="2"/>
  <c r="W695" i="2"/>
  <c r="W2158" i="2"/>
  <c r="W3490" i="2"/>
  <c r="W3491" i="2"/>
  <c r="W3492" i="2"/>
  <c r="W1577" i="2"/>
  <c r="W925" i="2"/>
  <c r="W1954" i="2"/>
  <c r="W1175" i="2"/>
  <c r="W1017" i="2"/>
  <c r="W1200" i="2"/>
  <c r="W2993" i="2"/>
  <c r="W101" i="2"/>
  <c r="W2994" i="2"/>
  <c r="W2284" i="2"/>
  <c r="W1043" i="2"/>
  <c r="W2995" i="2"/>
  <c r="W102" i="2"/>
  <c r="W2159" i="2"/>
  <c r="W2285" i="2"/>
  <c r="W707" i="2"/>
  <c r="W1578" i="2"/>
  <c r="W1579" i="2"/>
  <c r="W1066" i="2"/>
  <c r="W1580" i="2"/>
  <c r="W1201" i="2"/>
  <c r="W2286" i="2"/>
  <c r="W1955" i="2"/>
  <c r="W486" i="2"/>
  <c r="W2996" i="2"/>
  <c r="W2287" i="2"/>
  <c r="W1956" i="2"/>
  <c r="W103" i="2"/>
  <c r="W2997" i="2"/>
  <c r="W1838" i="2"/>
  <c r="W1202" i="2"/>
  <c r="W633" i="2"/>
  <c r="W1957" i="2"/>
  <c r="W2998" i="2"/>
  <c r="W615" i="2"/>
  <c r="W341" i="2"/>
  <c r="W669" i="2"/>
  <c r="W2288" i="2"/>
  <c r="W2999" i="2"/>
  <c r="W3000" i="2"/>
  <c r="W3001" i="2"/>
  <c r="W3002" i="2"/>
  <c r="W2454" i="2"/>
  <c r="W3003" i="2"/>
  <c r="W2289" i="2"/>
  <c r="W1958" i="2"/>
  <c r="W1581" i="2"/>
  <c r="W1582" i="2"/>
  <c r="W1583" i="2"/>
  <c r="W770" i="2"/>
  <c r="W2290" i="2"/>
  <c r="W513" i="2"/>
  <c r="W670" i="2"/>
  <c r="W586" i="2"/>
  <c r="W2160" i="2"/>
  <c r="W3493" i="2"/>
  <c r="W3004" i="2"/>
  <c r="W926" i="2"/>
  <c r="W514" i="2"/>
  <c r="W3005" i="2"/>
  <c r="W104" i="2"/>
  <c r="W105" i="2"/>
  <c r="W2291" i="2"/>
  <c r="W1959" i="2"/>
  <c r="W1044" i="2"/>
  <c r="W2455" i="2"/>
  <c r="W3006" i="2"/>
  <c r="W342" i="2"/>
  <c r="W2292" i="2"/>
  <c r="W927" i="2"/>
  <c r="W3007" i="2"/>
  <c r="W3008" i="2"/>
  <c r="W1045" i="2"/>
  <c r="W450" i="2"/>
  <c r="W3009" i="2"/>
  <c r="W2293" i="2"/>
  <c r="W3494" i="2"/>
  <c r="W106" i="2"/>
  <c r="W1960" i="2"/>
  <c r="W1018" i="2"/>
  <c r="W3495" i="2"/>
  <c r="W771" i="2"/>
  <c r="W772" i="2"/>
  <c r="W1128" i="2"/>
  <c r="W1584" i="2"/>
  <c r="W1585" i="2"/>
  <c r="W515" i="2"/>
  <c r="W3010" i="2"/>
  <c r="W1317" i="2"/>
  <c r="W2456" i="2"/>
  <c r="W1129" i="2"/>
  <c r="W1961" i="2"/>
  <c r="W3011" i="2"/>
  <c r="W1586" i="2"/>
  <c r="W1587" i="2"/>
  <c r="W1067" i="2"/>
  <c r="W343" i="2"/>
  <c r="W1962" i="2"/>
  <c r="W2294" i="2"/>
  <c r="W671" i="2"/>
  <c r="W3496" i="2"/>
  <c r="W3012" i="2"/>
  <c r="W107" i="2"/>
  <c r="W2295" i="2"/>
  <c r="W3013" i="2"/>
  <c r="W1203" i="2"/>
  <c r="W3014" i="2"/>
  <c r="W3015" i="2"/>
  <c r="W344" i="2"/>
  <c r="W603" i="2"/>
  <c r="W1204" i="2"/>
  <c r="W345" i="2"/>
  <c r="W1318" i="2"/>
  <c r="W773" i="2"/>
  <c r="W3016" i="2"/>
  <c r="W1130" i="2"/>
  <c r="W1839" i="2"/>
  <c r="W1588" i="2"/>
  <c r="W1963" i="2"/>
  <c r="W1589" i="2"/>
  <c r="W3017" i="2"/>
  <c r="W1176" i="2"/>
  <c r="W3018" i="2"/>
  <c r="W3019" i="2"/>
  <c r="W3020" i="2"/>
  <c r="W3021" i="2"/>
  <c r="W672" i="2"/>
  <c r="W2161" i="2"/>
  <c r="W346" i="2"/>
  <c r="W1590" i="2"/>
  <c r="W774" i="2"/>
  <c r="W1591" i="2"/>
  <c r="W516" i="2"/>
  <c r="W108" i="2"/>
  <c r="W3022" i="2"/>
  <c r="W1177" i="2"/>
  <c r="W1964" i="2"/>
  <c r="W1592" i="2"/>
  <c r="W3023" i="2"/>
  <c r="W3497" i="2"/>
  <c r="W3024" i="2"/>
  <c r="W1593" i="2"/>
  <c r="W1131" i="2"/>
  <c r="W928" i="2"/>
  <c r="W1178" i="2"/>
  <c r="W2296" i="2"/>
  <c r="W3025" i="2"/>
  <c r="W3498" i="2"/>
  <c r="W3499" i="2"/>
  <c r="W109" i="2"/>
  <c r="W3026" i="2"/>
  <c r="W3027" i="2"/>
  <c r="W1965" i="2"/>
  <c r="W1179" i="2"/>
  <c r="W1966" i="2"/>
  <c r="W775" i="2"/>
  <c r="W1594" i="2"/>
  <c r="W1595" i="2"/>
  <c r="W1596" i="2"/>
  <c r="W634" i="2"/>
  <c r="W110" i="2"/>
  <c r="W3500" i="2"/>
  <c r="W3028" i="2"/>
  <c r="W620" i="2"/>
  <c r="W1597" i="2"/>
  <c r="W635" i="2"/>
  <c r="W2457" i="2"/>
  <c r="W776" i="2"/>
  <c r="W3029" i="2"/>
  <c r="W777" i="2"/>
  <c r="W111" i="2"/>
  <c r="W3501" i="2"/>
  <c r="W1967" i="2"/>
  <c r="W3030" i="2"/>
  <c r="W778" i="2"/>
  <c r="W1598" i="2"/>
  <c r="W3031" i="2"/>
  <c r="W3032" i="2"/>
  <c r="W1968" i="2"/>
  <c r="W3033" i="2"/>
  <c r="W1969" i="2"/>
  <c r="W112" i="2"/>
  <c r="W3034" i="2"/>
  <c r="W587" i="2"/>
  <c r="W471" i="2"/>
  <c r="W3035" i="2"/>
  <c r="W1599" i="2"/>
  <c r="W347" i="2"/>
  <c r="W113" i="2"/>
  <c r="W114" i="2"/>
  <c r="W115" i="2"/>
  <c r="W348" i="2"/>
  <c r="W1132" i="2"/>
  <c r="W3036" i="2"/>
  <c r="W1600" i="2"/>
  <c r="W3037" i="2"/>
  <c r="W517" i="2"/>
  <c r="W3038" i="2"/>
  <c r="W779" i="2"/>
  <c r="W3502" i="2"/>
  <c r="W116" i="2"/>
  <c r="W929" i="2"/>
  <c r="W1601" i="2"/>
  <c r="W349" i="2"/>
  <c r="W588" i="2"/>
  <c r="W1970" i="2"/>
  <c r="W2297" i="2"/>
  <c r="W117" i="2"/>
  <c r="W1602" i="2"/>
  <c r="W1603" i="2"/>
  <c r="W1971" i="2"/>
  <c r="W1133" i="2"/>
  <c r="W1604" i="2"/>
  <c r="W1972" i="2"/>
  <c r="W3039" i="2"/>
  <c r="W636" i="2"/>
  <c r="W1973" i="2"/>
  <c r="W1205" i="2"/>
  <c r="W637" i="2"/>
  <c r="W1260" i="2"/>
  <c r="W2458" i="2"/>
  <c r="W1134" i="2"/>
  <c r="W2162" i="2"/>
  <c r="W3040" i="2"/>
  <c r="W1605" i="2"/>
  <c r="W350" i="2"/>
  <c r="W1135" i="2"/>
  <c r="W1206" i="2"/>
  <c r="W1606" i="2"/>
  <c r="W118" i="2"/>
  <c r="W3041" i="2"/>
  <c r="W3042" i="2"/>
  <c r="W1180" i="2"/>
  <c r="W3043" i="2"/>
  <c r="W1607" i="2"/>
  <c r="W1136" i="2"/>
  <c r="W1207" i="2"/>
  <c r="W3503" i="2"/>
  <c r="W3044" i="2"/>
  <c r="W780" i="2"/>
  <c r="W930" i="2"/>
  <c r="W1974" i="2"/>
  <c r="W2459" i="2"/>
  <c r="W3045" i="2"/>
  <c r="W931" i="2"/>
  <c r="W2460" i="2"/>
  <c r="W351" i="2"/>
  <c r="W119" i="2"/>
  <c r="W518" i="2"/>
  <c r="W673" i="2"/>
  <c r="W3504" i="2"/>
  <c r="W1608" i="2"/>
  <c r="W1609" i="2"/>
  <c r="W3046" i="2"/>
  <c r="W3047" i="2"/>
  <c r="W3048" i="2"/>
  <c r="W3505" i="2"/>
  <c r="W1975" i="2"/>
  <c r="W3049" i="2"/>
  <c r="W1261" i="2"/>
  <c r="W1181" i="2"/>
  <c r="W352" i="2"/>
  <c r="W3506" i="2"/>
  <c r="W1137" i="2"/>
  <c r="W3050" i="2"/>
  <c r="W2461" i="2"/>
  <c r="W120" i="2"/>
  <c r="W1610" i="2"/>
  <c r="W353" i="2"/>
  <c r="W1840" i="2"/>
  <c r="W3051" i="2"/>
  <c r="W451" i="2"/>
  <c r="W1976" i="2"/>
  <c r="W3052" i="2"/>
  <c r="W121" i="2"/>
  <c r="W3507" i="2"/>
  <c r="W3053" i="2"/>
  <c r="W2298" i="2"/>
  <c r="W781" i="2"/>
  <c r="W354" i="2"/>
  <c r="W1611" i="2"/>
  <c r="W3508" i="2"/>
  <c r="W932" i="2"/>
  <c r="W3509" i="2"/>
  <c r="W3510" i="2"/>
  <c r="W3511" i="2"/>
  <c r="W2299" i="2"/>
  <c r="W3054" i="2"/>
  <c r="W696" i="2"/>
  <c r="W122" i="2"/>
  <c r="W3055" i="2"/>
  <c r="W3056" i="2"/>
  <c r="W3512" i="2"/>
  <c r="W3057" i="2"/>
  <c r="W3058" i="2"/>
  <c r="W3059" i="2"/>
  <c r="W3060" i="2"/>
  <c r="W1612" i="2"/>
  <c r="W1182" i="2"/>
  <c r="W1613" i="2"/>
  <c r="W3513" i="2"/>
  <c r="W3061" i="2"/>
  <c r="W1138" i="2"/>
  <c r="W1139" i="2"/>
  <c r="W2163" i="2"/>
  <c r="W3062" i="2"/>
  <c r="W3063" i="2"/>
  <c r="W2300" i="2"/>
  <c r="W482" i="2"/>
  <c r="W674" i="2"/>
  <c r="W3064" i="2"/>
  <c r="W3514" i="2"/>
  <c r="W3515" i="2"/>
  <c r="W3065" i="2"/>
  <c r="W1841" i="2"/>
  <c r="W782" i="2"/>
  <c r="W519" i="2"/>
  <c r="W3066" i="2"/>
  <c r="W3067" i="2"/>
  <c r="W3068" i="2"/>
  <c r="W2301" i="2"/>
  <c r="W1614" i="2"/>
  <c r="W355" i="2"/>
  <c r="W2164" i="2"/>
  <c r="W697" i="2"/>
  <c r="W3069" i="2"/>
  <c r="W1262" i="2"/>
  <c r="W1615" i="2"/>
  <c r="W520" i="2"/>
  <c r="W3070" i="2"/>
  <c r="W1616" i="2"/>
  <c r="W3071" i="2"/>
  <c r="W1263" i="2"/>
  <c r="W1842" i="2"/>
  <c r="W356" i="2"/>
  <c r="W3516" i="2"/>
  <c r="W2302" i="2"/>
  <c r="W3072" i="2"/>
  <c r="W3073" i="2"/>
  <c r="W123" i="2"/>
  <c r="W1046" i="2"/>
  <c r="W2462" i="2"/>
  <c r="W1140" i="2"/>
  <c r="W124" i="2"/>
  <c r="W1141" i="2"/>
  <c r="W675" i="2"/>
  <c r="W3074" i="2"/>
  <c r="W783" i="2"/>
  <c r="W2165" i="2"/>
  <c r="W1977" i="2"/>
  <c r="W1617" i="2"/>
  <c r="W1264" i="2"/>
  <c r="W3517" i="2"/>
  <c r="W2463" i="2"/>
  <c r="W1618" i="2"/>
  <c r="W3075" i="2"/>
  <c r="W2303" i="2"/>
  <c r="W2464" i="2"/>
  <c r="W3518" i="2"/>
  <c r="W2465" i="2"/>
  <c r="W2466" i="2"/>
  <c r="W357" i="2"/>
  <c r="W3076" i="2"/>
  <c r="W1142" i="2"/>
  <c r="W1978" i="2"/>
  <c r="W933" i="2"/>
  <c r="W3077" i="2"/>
  <c r="W3519" i="2"/>
  <c r="W3078" i="2"/>
  <c r="W358" i="2"/>
  <c r="W2304" i="2"/>
  <c r="W2467" i="2"/>
  <c r="W1619" i="2"/>
  <c r="W3079" i="2"/>
  <c r="W3080" i="2"/>
  <c r="W3081" i="2"/>
  <c r="W125" i="2"/>
  <c r="W126" i="2"/>
  <c r="W708" i="2"/>
  <c r="W521" i="2"/>
  <c r="W3082" i="2"/>
  <c r="W1183" i="2"/>
  <c r="W1208" i="2"/>
  <c r="W3083" i="2"/>
  <c r="W1265" i="2"/>
  <c r="W1047" i="2"/>
  <c r="W1979" i="2"/>
  <c r="W1980" i="2"/>
  <c r="W1981" i="2"/>
  <c r="W3084" i="2"/>
  <c r="W1843" i="2"/>
  <c r="W3085" i="2"/>
  <c r="W1266" i="2"/>
  <c r="W1982" i="2"/>
  <c r="W2305" i="2"/>
  <c r="W2306" i="2"/>
  <c r="W2166" i="2"/>
  <c r="W1983" i="2"/>
  <c r="W1209" i="2"/>
  <c r="W1984" i="2"/>
  <c r="W1985" i="2"/>
  <c r="W1844" i="2"/>
  <c r="W1986" i="2"/>
  <c r="W784" i="2"/>
  <c r="W1987" i="2"/>
  <c r="W1988" i="2"/>
  <c r="W1989" i="2"/>
  <c r="W1990" i="2"/>
  <c r="W2468" i="2"/>
  <c r="W2307" i="2"/>
  <c r="W3086" i="2"/>
  <c r="W127" i="2"/>
  <c r="W1267" i="2"/>
  <c r="W934" i="2"/>
  <c r="W128" i="2"/>
  <c r="W359" i="2"/>
  <c r="W1991" i="2"/>
  <c r="W2469" i="2"/>
  <c r="W3087" i="2"/>
  <c r="W522" i="2"/>
  <c r="W3088" i="2"/>
  <c r="W1992" i="2"/>
  <c r="W129" i="2"/>
  <c r="W676" i="2"/>
  <c r="W3089" i="2"/>
  <c r="W3090" i="2"/>
  <c r="W1620" i="2"/>
  <c r="W360" i="2"/>
  <c r="W523" i="2"/>
  <c r="W361" i="2"/>
  <c r="W698" i="2"/>
  <c r="W3520" i="2"/>
  <c r="W3091" i="2"/>
  <c r="W1068" i="2"/>
  <c r="W2470" i="2"/>
  <c r="W2308" i="2"/>
  <c r="W2167" i="2"/>
  <c r="W3521" i="2"/>
  <c r="W3092" i="2"/>
  <c r="W1621" i="2"/>
  <c r="W1993" i="2"/>
  <c r="W3522" i="2"/>
  <c r="W1622" i="2"/>
  <c r="W1623" i="2"/>
  <c r="W428" i="2"/>
  <c r="W2309" i="2"/>
  <c r="W3523" i="2"/>
  <c r="W1624" i="2"/>
  <c r="W1845" i="2"/>
  <c r="W3093" i="2"/>
  <c r="W785" i="2"/>
  <c r="W1069" i="2"/>
  <c r="W1319" i="2"/>
  <c r="W524" i="2"/>
  <c r="W1625" i="2"/>
  <c r="W3094" i="2"/>
  <c r="W1846" i="2"/>
  <c r="W1847" i="2"/>
  <c r="W1848" i="2"/>
  <c r="W786" i="2"/>
  <c r="W1994" i="2"/>
  <c r="W2168" i="2"/>
  <c r="W525" i="2"/>
  <c r="W2169" i="2"/>
  <c r="W1849" i="2"/>
  <c r="W1850" i="2"/>
  <c r="W130" i="2"/>
  <c r="W787" i="2"/>
  <c r="W3095" i="2"/>
  <c r="W1851" i="2"/>
  <c r="W2170" i="2"/>
  <c r="W3524" i="2"/>
  <c r="W2171" i="2"/>
  <c r="W2172" i="2"/>
  <c r="W2173" i="2"/>
  <c r="W3525" i="2"/>
  <c r="W1995" i="2"/>
  <c r="W1268" i="2"/>
  <c r="W3526" i="2"/>
  <c r="W131" i="2"/>
  <c r="W1852" i="2"/>
  <c r="W2471" i="2"/>
  <c r="W472" i="2"/>
  <c r="W1269" i="2"/>
  <c r="W1270" i="2"/>
  <c r="W3096" i="2"/>
  <c r="W3527" i="2"/>
  <c r="W3097" i="2"/>
  <c r="W1271" i="2"/>
  <c r="W1996" i="2"/>
  <c r="W3098" i="2"/>
  <c r="W132" i="2"/>
  <c r="W3099" i="2"/>
  <c r="W3100" i="2"/>
  <c r="W3101" i="2"/>
  <c r="W3102" i="2"/>
  <c r="W3103" i="2"/>
  <c r="W526" i="2"/>
  <c r="W2310" i="2"/>
  <c r="W3104" i="2"/>
  <c r="W2472" i="2"/>
  <c r="W1997" i="2"/>
  <c r="W1184" i="2"/>
  <c r="W788" i="2"/>
  <c r="W1272" i="2"/>
  <c r="W3105" i="2"/>
  <c r="W935" i="2"/>
  <c r="W2174" i="2"/>
  <c r="W1626" i="2"/>
  <c r="W3528" i="2"/>
  <c r="W3106" i="2"/>
  <c r="W1998" i="2"/>
  <c r="W2473" i="2"/>
  <c r="W1999" i="2"/>
  <c r="W2000" i="2"/>
  <c r="W2001" i="2"/>
  <c r="W3107" i="2"/>
  <c r="W3529" i="2"/>
  <c r="W1627" i="2"/>
  <c r="W527" i="2"/>
  <c r="W3530" i="2"/>
  <c r="W2175" i="2"/>
  <c r="W1628" i="2"/>
  <c r="W133" i="2"/>
  <c r="W936" i="2"/>
  <c r="W789" i="2"/>
  <c r="W3108" i="2"/>
  <c r="W3531" i="2"/>
  <c r="W3109" i="2"/>
  <c r="W3532" i="2"/>
  <c r="W3110" i="2"/>
  <c r="W3533" i="2"/>
  <c r="W677" i="2"/>
  <c r="W790" i="2"/>
  <c r="W3111" i="2"/>
  <c r="W3534" i="2"/>
  <c r="W1070" i="2"/>
  <c r="W791" i="2"/>
  <c r="W2474" i="2"/>
  <c r="W1629" i="2"/>
  <c r="W604" i="2"/>
  <c r="W528" i="2"/>
  <c r="W134" i="2"/>
  <c r="W792" i="2"/>
  <c r="W3112" i="2"/>
  <c r="W1630" i="2"/>
  <c r="W793" i="2"/>
  <c r="W1631" i="2"/>
  <c r="W2002" i="2"/>
  <c r="W1143" i="2"/>
  <c r="W2475" i="2"/>
  <c r="W3113" i="2"/>
  <c r="W3114" i="2"/>
  <c r="W3115" i="2"/>
  <c r="W3116" i="2"/>
  <c r="W1632" i="2"/>
  <c r="W3535" i="2"/>
  <c r="W937" i="2"/>
  <c r="W3117" i="2"/>
  <c r="W2476" i="2"/>
  <c r="W3118" i="2"/>
  <c r="W529" i="2"/>
  <c r="W938" i="2"/>
  <c r="W939" i="2"/>
  <c r="W940" i="2"/>
  <c r="W3536" i="2"/>
  <c r="W2477" i="2"/>
  <c r="W3537" i="2"/>
  <c r="W530" i="2"/>
  <c r="W3538" i="2"/>
  <c r="W3119" i="2"/>
  <c r="W941" i="2"/>
  <c r="W1633" i="2"/>
  <c r="W135" i="2"/>
  <c r="W3120" i="2"/>
  <c r="W2003" i="2"/>
  <c r="W1634" i="2"/>
  <c r="W794" i="2"/>
  <c r="W1320" i="2"/>
  <c r="W136" i="2"/>
  <c r="W3121" i="2"/>
  <c r="W3539" i="2"/>
  <c r="W1635" i="2"/>
  <c r="W1636" i="2"/>
  <c r="W362" i="2"/>
  <c r="W1637" i="2"/>
  <c r="W3122" i="2"/>
  <c r="W3540" i="2"/>
  <c r="W1185" i="2"/>
  <c r="W3123" i="2"/>
  <c r="W1638" i="2"/>
  <c r="W363" i="2"/>
  <c r="W3124" i="2"/>
  <c r="W795" i="2"/>
  <c r="W3125" i="2"/>
  <c r="W796" i="2"/>
  <c r="W3126" i="2"/>
  <c r="W2478" i="2"/>
  <c r="W473" i="2"/>
  <c r="W137" i="2"/>
  <c r="W1639" i="2"/>
  <c r="W3127" i="2"/>
  <c r="W138" i="2"/>
  <c r="W1640" i="2"/>
  <c r="W942" i="2"/>
  <c r="W139" i="2"/>
  <c r="W2004" i="2"/>
  <c r="W531" i="2"/>
  <c r="W364" i="2"/>
  <c r="W2311" i="2"/>
  <c r="W2312" i="2"/>
  <c r="W3128" i="2"/>
  <c r="W3541" i="2"/>
  <c r="W2479" i="2"/>
  <c r="W3129" i="2"/>
  <c r="W532" i="2"/>
  <c r="W1641" i="2"/>
  <c r="W2313" i="2"/>
  <c r="W1642" i="2"/>
  <c r="W3542" i="2"/>
  <c r="W2480" i="2"/>
  <c r="W2314" i="2"/>
  <c r="W943" i="2"/>
  <c r="W3130" i="2"/>
  <c r="W3131" i="2"/>
  <c r="W638" i="2"/>
  <c r="W3543" i="2"/>
  <c r="W1144" i="2"/>
  <c r="W1145" i="2"/>
  <c r="W429" i="2"/>
  <c r="W1071" i="2"/>
  <c r="W1643" i="2"/>
  <c r="W3544" i="2"/>
  <c r="W2005" i="2"/>
  <c r="W944" i="2"/>
  <c r="W639" i="2"/>
  <c r="W3545" i="2"/>
  <c r="W3132" i="2"/>
  <c r="W3546" i="2"/>
  <c r="W1644" i="2"/>
  <c r="W945" i="2"/>
  <c r="W3133" i="2"/>
  <c r="W3134" i="2"/>
  <c r="W1645" i="2"/>
  <c r="W1646" i="2"/>
  <c r="W3547" i="2"/>
  <c r="W3135" i="2"/>
  <c r="W1647" i="2"/>
  <c r="W365" i="2"/>
  <c r="W946" i="2"/>
  <c r="W947" i="2"/>
  <c r="W3136" i="2"/>
  <c r="W366" i="2"/>
  <c r="W1273" i="2"/>
  <c r="W1648" i="2"/>
  <c r="W1649" i="2"/>
  <c r="W1650" i="2"/>
  <c r="W367" i="2"/>
  <c r="W3137" i="2"/>
  <c r="W1651" i="2"/>
  <c r="W1652" i="2"/>
  <c r="W1653" i="2"/>
  <c r="W1654" i="2"/>
  <c r="W1655" i="2"/>
  <c r="W1146" i="2"/>
  <c r="W3138" i="2"/>
  <c r="W3139" i="2"/>
  <c r="W948" i="2"/>
  <c r="W949" i="2"/>
  <c r="W2176" i="2"/>
  <c r="W140" i="2"/>
  <c r="W950" i="2"/>
  <c r="W141" i="2"/>
  <c r="W3140" i="2"/>
  <c r="W3141" i="2"/>
  <c r="W2006" i="2"/>
  <c r="W142" i="2"/>
  <c r="W2481" i="2"/>
  <c r="W797" i="2"/>
  <c r="W368" i="2"/>
  <c r="W3142" i="2"/>
  <c r="W3143" i="2"/>
  <c r="W798" i="2"/>
  <c r="W1656" i="2"/>
  <c r="W1657" i="2"/>
  <c r="W1658" i="2"/>
  <c r="W1853" i="2"/>
  <c r="W3548" i="2"/>
  <c r="W799" i="2"/>
  <c r="W3144" i="2"/>
  <c r="W3145" i="2"/>
  <c r="W1659" i="2"/>
  <c r="W3146" i="2"/>
  <c r="W3549" i="2"/>
  <c r="W452" i="2"/>
  <c r="W951" i="2"/>
  <c r="W952" i="2"/>
  <c r="W2315" i="2"/>
  <c r="W369" i="2"/>
  <c r="W3550" i="2"/>
  <c r="W2316" i="2"/>
  <c r="W3147" i="2"/>
  <c r="W2317" i="2"/>
  <c r="W3148" i="2"/>
  <c r="W3551" i="2"/>
  <c r="W3552" i="2"/>
  <c r="W1660" i="2"/>
  <c r="W533" i="2"/>
  <c r="W3553" i="2"/>
  <c r="W143" i="2"/>
  <c r="W534" i="2"/>
  <c r="W3554" i="2"/>
  <c r="W1048" i="2"/>
  <c r="W2482" i="2"/>
  <c r="W3149" i="2"/>
  <c r="W1661" i="2"/>
  <c r="W953" i="2"/>
  <c r="W954" i="2"/>
  <c r="W3150" i="2"/>
  <c r="W605" i="2"/>
  <c r="W3151" i="2"/>
  <c r="W2177" i="2"/>
  <c r="W535" i="2"/>
  <c r="W536" i="2"/>
  <c r="W1147" i="2"/>
  <c r="W462" i="2"/>
  <c r="W955" i="2"/>
  <c r="W2007" i="2"/>
  <c r="W144" i="2"/>
  <c r="W3152" i="2"/>
  <c r="W589" i="2"/>
  <c r="W590" i="2"/>
  <c r="W2318" i="2"/>
  <c r="W2008" i="2"/>
  <c r="W2009" i="2"/>
  <c r="W591" i="2"/>
  <c r="W3153" i="2"/>
  <c r="W1662" i="2"/>
  <c r="W537" i="2"/>
  <c r="W1663" i="2"/>
  <c r="W3154" i="2"/>
  <c r="W1664" i="2"/>
  <c r="W2483" i="2"/>
  <c r="W3555" i="2"/>
  <c r="W3155" i="2"/>
  <c r="W3156" i="2"/>
  <c r="W2010" i="2"/>
  <c r="W1665" i="2"/>
  <c r="W2319" i="2"/>
  <c r="W2320" i="2"/>
  <c r="W2321" i="2"/>
  <c r="W2322" i="2"/>
  <c r="W3556" i="2"/>
  <c r="W1666" i="2"/>
  <c r="W592" i="2"/>
  <c r="W370" i="2"/>
  <c r="W678" i="2"/>
  <c r="W2011" i="2"/>
  <c r="W699" i="2"/>
  <c r="W606" i="2"/>
  <c r="W1667" i="2"/>
  <c r="W2012" i="2"/>
  <c r="W145" i="2"/>
  <c r="W3557" i="2"/>
  <c r="W956" i="2"/>
  <c r="W1668" i="2"/>
  <c r="W3157" i="2"/>
  <c r="W1669" i="2"/>
  <c r="W1670" i="2"/>
  <c r="W3158" i="2"/>
  <c r="W538" i="2"/>
  <c r="W3159" i="2"/>
  <c r="W3160" i="2"/>
  <c r="W3161" i="2"/>
  <c r="W957" i="2"/>
  <c r="W2484" i="2"/>
  <c r="W3558" i="2"/>
  <c r="W800" i="2"/>
  <c r="W2013" i="2"/>
  <c r="W371" i="2"/>
  <c r="W146" i="2"/>
  <c r="W3162" i="2"/>
  <c r="W3163" i="2"/>
  <c r="W2014" i="2"/>
  <c r="W2015" i="2"/>
  <c r="W2016" i="2"/>
  <c r="W2017" i="2"/>
  <c r="W372" i="2"/>
  <c r="W1321" i="2"/>
  <c r="W3164" i="2"/>
  <c r="W147" i="2"/>
  <c r="W3165" i="2"/>
  <c r="W2018" i="2"/>
  <c r="W3166" i="2"/>
  <c r="W958" i="2"/>
  <c r="W2019" i="2"/>
  <c r="W2178" i="2"/>
  <c r="W1671" i="2"/>
  <c r="W3559" i="2"/>
  <c r="W959" i="2"/>
  <c r="W1274" i="2"/>
  <c r="W3560" i="2"/>
  <c r="W2323" i="2"/>
  <c r="W2485" i="2"/>
  <c r="W3167" i="2"/>
  <c r="W2020" i="2"/>
  <c r="W2179" i="2"/>
  <c r="W1854" i="2"/>
  <c r="W539" i="2"/>
  <c r="W960" i="2"/>
  <c r="W679" i="2"/>
  <c r="W1672" i="2"/>
  <c r="W1148" i="2"/>
  <c r="W1673" i="2"/>
  <c r="W1674" i="2"/>
  <c r="W3168" i="2"/>
  <c r="W1072" i="2"/>
  <c r="W2324" i="2"/>
  <c r="W2325" i="2"/>
  <c r="W1675" i="2"/>
  <c r="W2326" i="2"/>
  <c r="W3169" i="2"/>
  <c r="W801" i="2"/>
  <c r="W2327" i="2"/>
  <c r="W1676" i="2"/>
  <c r="W3170" i="2"/>
  <c r="W2021" i="2"/>
  <c r="W540" i="2"/>
  <c r="W3171" i="2"/>
  <c r="W2022" i="2"/>
  <c r="W961" i="2"/>
  <c r="W373" i="2"/>
  <c r="W1677" i="2"/>
  <c r="W541" i="2"/>
  <c r="W3561" i="2"/>
  <c r="W148" i="2"/>
  <c r="W149" i="2"/>
  <c r="W3562" i="2"/>
  <c r="W1855" i="2"/>
  <c r="W3172" i="2"/>
  <c r="W1678" i="2"/>
  <c r="W2328" i="2"/>
  <c r="W2486" i="2"/>
  <c r="W2023" i="2"/>
  <c r="W3173" i="2"/>
  <c r="W1275" i="2"/>
  <c r="W150" i="2"/>
  <c r="W1679" i="2"/>
  <c r="W3174" i="2"/>
  <c r="W2180" i="2"/>
  <c r="W3175" i="2"/>
  <c r="W2329" i="2"/>
  <c r="W720" i="2"/>
  <c r="W3563" i="2"/>
  <c r="W1680" i="2"/>
  <c r="W1681" i="2"/>
  <c r="W542" i="2"/>
  <c r="W802" i="2"/>
  <c r="W2487" i="2"/>
  <c r="W3564" i="2"/>
  <c r="W3176" i="2"/>
  <c r="W803" i="2"/>
  <c r="W2488" i="2"/>
  <c r="W1322" i="2"/>
  <c r="W374" i="2"/>
  <c r="W3177" i="2"/>
  <c r="W680" i="2"/>
  <c r="W804" i="2"/>
  <c r="W151" i="2"/>
  <c r="W1276" i="2"/>
  <c r="W3178" i="2"/>
  <c r="W152" i="2"/>
  <c r="W3179" i="2"/>
  <c r="W543" i="2"/>
  <c r="W2489" i="2"/>
  <c r="W2330" i="2"/>
  <c r="W1073" i="2"/>
  <c r="W3180" i="2"/>
  <c r="W3181" i="2"/>
  <c r="W375" i="2"/>
  <c r="W3182" i="2"/>
  <c r="W962" i="2"/>
  <c r="W544" i="2"/>
  <c r="W1682" i="2"/>
  <c r="W453" i="2"/>
  <c r="W2490" i="2"/>
  <c r="W3183" i="2"/>
  <c r="W3565" i="2"/>
  <c r="W2491" i="2"/>
  <c r="W1074" i="2"/>
  <c r="W3566" i="2"/>
  <c r="W1075" i="2"/>
  <c r="W3567" i="2"/>
  <c r="W2024" i="2"/>
  <c r="W1683" i="2"/>
  <c r="W545" i="2"/>
  <c r="W2331" i="2"/>
  <c r="W709" i="2"/>
  <c r="W710" i="2"/>
  <c r="W3184" i="2"/>
  <c r="W2025" i="2"/>
  <c r="W153" i="2"/>
  <c r="W2026" i="2"/>
  <c r="W154" i="2"/>
  <c r="W1684" i="2"/>
  <c r="W3185" i="2"/>
  <c r="W3568" i="2"/>
  <c r="W3186" i="2"/>
  <c r="W155" i="2"/>
  <c r="W2027" i="2"/>
  <c r="W2181" i="2"/>
  <c r="W2182" i="2"/>
  <c r="W2183" i="2"/>
  <c r="W3187" i="2"/>
  <c r="W3188" i="2"/>
  <c r="W1685" i="2"/>
  <c r="W3189" i="2"/>
  <c r="W1686" i="2"/>
  <c r="W2332" i="2"/>
  <c r="W3190" i="2"/>
  <c r="W3191" i="2"/>
  <c r="W3569" i="2"/>
  <c r="W805" i="2"/>
  <c r="W1149" i="2"/>
  <c r="W2028" i="2"/>
  <c r="W156" i="2"/>
  <c r="W1210" i="2"/>
  <c r="W3192" i="2"/>
  <c r="W3193" i="2"/>
  <c r="W2029" i="2"/>
  <c r="W1687" i="2"/>
  <c r="W157" i="2"/>
  <c r="W3194" i="2"/>
  <c r="W3195" i="2"/>
  <c r="W3570" i="2"/>
  <c r="W1150" i="2"/>
  <c r="W3571" i="2"/>
  <c r="W1856" i="2"/>
  <c r="W1857" i="2"/>
  <c r="W1858" i="2"/>
  <c r="W1859" i="2"/>
  <c r="W1688" i="2"/>
  <c r="W376" i="2"/>
  <c r="W2492" i="2"/>
  <c r="W3196" i="2"/>
  <c r="W158" i="2"/>
  <c r="W2030" i="2"/>
  <c r="W1323" i="2"/>
  <c r="W1689" i="2"/>
  <c r="W1690" i="2"/>
  <c r="W3197" i="2"/>
  <c r="W1691" i="2"/>
  <c r="W436" i="2"/>
  <c r="W159" i="2"/>
  <c r="W2031" i="2"/>
  <c r="W3198" i="2"/>
  <c r="W2032" i="2"/>
  <c r="W3199" i="2"/>
  <c r="W1860" i="2"/>
  <c r="W806" i="2"/>
  <c r="W807" i="2"/>
  <c r="W1692" i="2"/>
  <c r="W2493" i="2"/>
  <c r="W808" i="2"/>
  <c r="W160" i="2"/>
  <c r="W963" i="2"/>
  <c r="W2494" i="2"/>
  <c r="W3572" i="2"/>
  <c r="W3200" i="2"/>
  <c r="W1693" i="2"/>
  <c r="W483" i="2"/>
  <c r="W2033" i="2"/>
  <c r="W3573" i="2"/>
  <c r="W546" i="2"/>
  <c r="W3201" i="2"/>
  <c r="W1694" i="2"/>
  <c r="W2034" i="2"/>
  <c r="W2333" i="2"/>
  <c r="W2495" i="2"/>
  <c r="W547" i="2"/>
  <c r="W3202" i="2"/>
  <c r="W377" i="2"/>
  <c r="W3574" i="2"/>
  <c r="W1695" i="2"/>
  <c r="W378" i="2"/>
  <c r="W3203" i="2"/>
  <c r="W1696" i="2"/>
  <c r="W161" i="2"/>
  <c r="W1151" i="2"/>
  <c r="W162" i="2"/>
  <c r="W1697" i="2"/>
  <c r="W163" i="2"/>
  <c r="W3575" i="2"/>
  <c r="W1861" i="2"/>
  <c r="W3204" i="2"/>
  <c r="W964" i="2"/>
  <c r="W3205" i="2"/>
  <c r="W721" i="2"/>
  <c r="W379" i="2"/>
  <c r="W965" i="2"/>
  <c r="W681" i="2"/>
  <c r="W1862" i="2"/>
  <c r="W3206" i="2"/>
  <c r="W2496" i="2"/>
  <c r="W1019" i="2"/>
  <c r="W809" i="2"/>
  <c r="W164" i="2"/>
  <c r="W3576" i="2"/>
  <c r="W3207" i="2"/>
  <c r="W463" i="2"/>
  <c r="W165" i="2"/>
  <c r="W810" i="2"/>
  <c r="W811" i="2"/>
  <c r="W380" i="2"/>
  <c r="W812" i="2"/>
  <c r="W2334" i="2"/>
  <c r="W1698" i="2"/>
  <c r="W593" i="2"/>
  <c r="W1186" i="2"/>
  <c r="W166" i="2"/>
  <c r="W167" i="2"/>
  <c r="W2184" i="2"/>
  <c r="W3208" i="2"/>
  <c r="W3209" i="2"/>
  <c r="W3577" i="2"/>
  <c r="W2035" i="2"/>
  <c r="W3210" i="2"/>
  <c r="W2335" i="2"/>
  <c r="W168" i="2"/>
  <c r="W2036" i="2"/>
  <c r="W2037" i="2"/>
  <c r="W2038" i="2"/>
  <c r="W3211" i="2"/>
  <c r="W3212" i="2"/>
  <c r="W3213" i="2"/>
  <c r="W2039" i="2"/>
  <c r="W2040" i="2"/>
  <c r="W2041" i="2"/>
  <c r="W2042" i="2"/>
  <c r="W2043" i="2"/>
  <c r="W454" i="2"/>
  <c r="W966" i="2"/>
  <c r="W548" i="2"/>
  <c r="W3578" i="2"/>
  <c r="W3214" i="2"/>
  <c r="W3215" i="2"/>
  <c r="W3216" i="2"/>
  <c r="W1699" i="2"/>
  <c r="W1700" i="2"/>
  <c r="W169" i="2"/>
  <c r="W170" i="2"/>
  <c r="W2044" i="2"/>
  <c r="W3579" i="2"/>
  <c r="W813" i="2"/>
  <c r="W3580" i="2"/>
  <c r="W1152" i="2"/>
  <c r="W171" i="2"/>
  <c r="W814" i="2"/>
  <c r="W381" i="2"/>
  <c r="W3217" i="2"/>
  <c r="W3218" i="2"/>
  <c r="W616" i="2"/>
  <c r="W1187" i="2"/>
  <c r="W3219" i="2"/>
  <c r="W1211" i="2"/>
  <c r="W967" i="2"/>
  <c r="W3220" i="2"/>
  <c r="W1277" i="2"/>
  <c r="W1863" i="2"/>
  <c r="W477" i="2"/>
  <c r="W1701" i="2"/>
  <c r="W2497" i="2"/>
  <c r="W711" i="2"/>
  <c r="W2336" i="2"/>
  <c r="W2185" i="2"/>
  <c r="W2045" i="2"/>
  <c r="W2337" i="2"/>
  <c r="W549" i="2"/>
  <c r="W1702" i="2"/>
  <c r="W172" i="2"/>
  <c r="W617" i="2"/>
  <c r="W2498" i="2"/>
  <c r="W2046" i="2"/>
  <c r="W3221" i="2"/>
  <c r="W815" i="2"/>
  <c r="W816" i="2"/>
  <c r="W173" i="2"/>
  <c r="W3222" i="2"/>
  <c r="W1703" i="2"/>
  <c r="W2338" i="2"/>
  <c r="W2047" i="2"/>
  <c r="W712" i="2"/>
  <c r="W3223" i="2"/>
  <c r="W700" i="2"/>
  <c r="W1704" i="2"/>
  <c r="W1705" i="2"/>
  <c r="W2339" i="2"/>
  <c r="W682" i="2"/>
  <c r="W2048" i="2"/>
  <c r="W174" i="2"/>
  <c r="W175" i="2"/>
  <c r="W382" i="2"/>
  <c r="W176" i="2"/>
  <c r="W3224" i="2"/>
  <c r="W3225" i="2"/>
  <c r="W817" i="2"/>
  <c r="W177" i="2"/>
  <c r="W1153" i="2"/>
  <c r="W3226" i="2"/>
  <c r="W1076" i="2"/>
  <c r="W3227" i="2"/>
  <c r="W968" i="2"/>
  <c r="W1706" i="2"/>
  <c r="W1707" i="2"/>
  <c r="W1708" i="2"/>
  <c r="W683" i="2"/>
  <c r="W550" i="2"/>
  <c r="W1864" i="2"/>
  <c r="W2049" i="2"/>
  <c r="W2499" i="2"/>
  <c r="W3581" i="2"/>
  <c r="W2186" i="2"/>
  <c r="W2050" i="2"/>
  <c r="W3228" i="2"/>
  <c r="W3582" i="2"/>
  <c r="W1709" i="2"/>
  <c r="W3583" i="2"/>
  <c r="W3229" i="2"/>
  <c r="W3230" i="2"/>
  <c r="W1710" i="2"/>
  <c r="W1865" i="2"/>
  <c r="W1212" i="2"/>
  <c r="W1711" i="2"/>
  <c r="W1154" i="2"/>
  <c r="W2500" i="2"/>
  <c r="W3231" i="2"/>
  <c r="W1213" i="2"/>
  <c r="W383" i="2"/>
  <c r="W384" i="2"/>
  <c r="W2340" i="2"/>
  <c r="W1049" i="2"/>
  <c r="W385" i="2"/>
  <c r="W969" i="2"/>
  <c r="W3584" i="2"/>
  <c r="W178" i="2"/>
  <c r="W1050" i="2"/>
  <c r="W2051" i="2"/>
  <c r="W2052" i="2"/>
  <c r="W2341" i="2"/>
  <c r="W684" i="2"/>
  <c r="W1278" i="2"/>
  <c r="W2053" i="2"/>
  <c r="W1712" i="2"/>
  <c r="W970" i="2"/>
  <c r="W971" i="2"/>
  <c r="W3585" i="2"/>
  <c r="W179" i="2"/>
  <c r="W386" i="2"/>
  <c r="W551" i="2"/>
  <c r="W1713" i="2"/>
  <c r="W1279" i="2"/>
  <c r="W2501" i="2"/>
  <c r="W387" i="2"/>
  <c r="W180" i="2"/>
  <c r="W2054" i="2"/>
  <c r="W2187" i="2"/>
  <c r="W2188" i="2"/>
  <c r="W552" i="2"/>
  <c r="W3586" i="2"/>
  <c r="W640" i="2"/>
  <c r="W685" i="2"/>
  <c r="W2189" i="2"/>
  <c r="W2055" i="2"/>
  <c r="W2056" i="2"/>
  <c r="W2190" i="2"/>
  <c r="W2342" i="2"/>
  <c r="W1866" i="2"/>
  <c r="W3587" i="2"/>
  <c r="W713" i="2"/>
  <c r="W388" i="2"/>
  <c r="W972" i="2"/>
  <c r="W2191" i="2"/>
  <c r="W181" i="2"/>
  <c r="W2343" i="2"/>
  <c r="W1714" i="2"/>
  <c r="W182" i="2"/>
  <c r="W2502" i="2"/>
  <c r="W973" i="2"/>
  <c r="W1280" i="2"/>
  <c r="W3232" i="2"/>
  <c r="W183" i="2"/>
  <c r="W701" i="2"/>
  <c r="W3233" i="2"/>
  <c r="W184" i="2"/>
  <c r="W2057" i="2"/>
  <c r="W974" i="2"/>
  <c r="W3234" i="2"/>
  <c r="W437" i="2"/>
  <c r="W185" i="2"/>
  <c r="W818" i="2"/>
  <c r="W186" i="2"/>
  <c r="W187" i="2"/>
  <c r="W975" i="2"/>
  <c r="W976" i="2"/>
  <c r="W553" i="2"/>
  <c r="W3235" i="2"/>
  <c r="W819" i="2"/>
  <c r="W1715" i="2"/>
  <c r="W188" i="2"/>
  <c r="W1716" i="2"/>
  <c r="W977" i="2"/>
  <c r="W189" i="2"/>
  <c r="W2058" i="2"/>
  <c r="W1077" i="2"/>
  <c r="W2344" i="2"/>
  <c r="W2345" i="2"/>
  <c r="W2346" i="2"/>
  <c r="W978" i="2"/>
  <c r="W1155" i="2"/>
  <c r="W820" i="2"/>
  <c r="W1717" i="2"/>
  <c r="W3236" i="2"/>
  <c r="W3237" i="2"/>
  <c r="W722" i="2"/>
  <c r="W2503" i="2"/>
  <c r="W1281" i="2"/>
  <c r="W190" i="2"/>
  <c r="W554" i="2"/>
  <c r="W455" i="2"/>
  <c r="W594" i="2"/>
  <c r="W2347" i="2"/>
  <c r="W979" i="2"/>
  <c r="W1718" i="2"/>
  <c r="W3588" i="2"/>
  <c r="W3238" i="2"/>
  <c r="W474" i="2"/>
  <c r="W2504" i="2"/>
  <c r="W3589" i="2"/>
  <c r="W1078" i="2"/>
  <c r="W3239" i="2"/>
  <c r="W191" i="2"/>
  <c r="W1156" i="2"/>
  <c r="W389" i="2"/>
  <c r="W192" i="2"/>
  <c r="W3240" i="2"/>
  <c r="W1719" i="2"/>
  <c r="W3241" i="2"/>
  <c r="W1282" i="2"/>
  <c r="W980" i="2"/>
  <c r="W390" i="2"/>
  <c r="W3242" i="2"/>
  <c r="W1720" i="2"/>
  <c r="W391" i="2"/>
  <c r="W2505" i="2"/>
  <c r="W2059" i="2"/>
  <c r="W981" i="2"/>
  <c r="W3243" i="2"/>
  <c r="W3590" i="2"/>
  <c r="W1721" i="2"/>
  <c r="W193" i="2"/>
  <c r="W2348" i="2"/>
  <c r="W555" i="2"/>
  <c r="W430" i="2"/>
  <c r="W3244" i="2"/>
  <c r="W1722" i="2"/>
  <c r="W194" i="2"/>
  <c r="W2060" i="2"/>
  <c r="W982" i="2"/>
  <c r="W821" i="2"/>
  <c r="W1723" i="2"/>
  <c r="W2506" i="2"/>
  <c r="W1724" i="2"/>
  <c r="W195" i="2"/>
  <c r="W196" i="2"/>
  <c r="W607" i="2"/>
  <c r="W392" i="2"/>
  <c r="W1725" i="2"/>
  <c r="W608" i="2"/>
  <c r="W3591" i="2"/>
  <c r="W2507" i="2"/>
  <c r="W197" i="2"/>
  <c r="W198" i="2"/>
  <c r="W3245" i="2"/>
  <c r="W3246" i="2"/>
  <c r="W556" i="2"/>
  <c r="W1726" i="2"/>
  <c r="W1727" i="2"/>
  <c r="W1728" i="2"/>
  <c r="W1214" i="2"/>
  <c r="W199" i="2"/>
  <c r="W1729" i="2"/>
  <c r="W478" i="2"/>
  <c r="W1283" i="2"/>
  <c r="W2061" i="2"/>
  <c r="W983" i="2"/>
  <c r="W822" i="2"/>
  <c r="W557" i="2"/>
  <c r="W1020" i="2"/>
  <c r="W3247" i="2"/>
  <c r="W3248" i="2"/>
  <c r="W3249" i="2"/>
  <c r="W558" i="2"/>
  <c r="W1867" i="2"/>
  <c r="W1730" i="2"/>
  <c r="W464" i="2"/>
  <c r="W1731" i="2"/>
  <c r="W1215" i="2"/>
  <c r="W1732" i="2"/>
  <c r="W1868" i="2"/>
  <c r="W393" i="2"/>
  <c r="W1733" i="2"/>
  <c r="W2062" i="2"/>
  <c r="W1869" i="2"/>
  <c r="W438" i="2"/>
  <c r="W1734" i="2"/>
  <c r="W479" i="2"/>
  <c r="W431" i="2"/>
  <c r="W1079" i="2"/>
  <c r="W1735" i="2"/>
  <c r="W200" i="2"/>
  <c r="W2508" i="2"/>
  <c r="W201" i="2"/>
  <c r="W3250" i="2"/>
  <c r="W823" i="2"/>
  <c r="W394" i="2"/>
  <c r="W824" i="2"/>
  <c r="W825" i="2"/>
  <c r="W826" i="2"/>
  <c r="W2349" i="2"/>
  <c r="W1736" i="2"/>
  <c r="W395" i="2"/>
  <c r="W2063" i="2"/>
  <c r="W3251" i="2"/>
  <c r="W1051" i="2"/>
  <c r="W202" i="2"/>
  <c r="W396" i="2"/>
  <c r="W1737" i="2"/>
  <c r="W1738" i="2"/>
  <c r="W609" i="2"/>
  <c r="W2064" i="2"/>
  <c r="W3592" i="2"/>
  <c r="W203" i="2"/>
  <c r="W397" i="2"/>
  <c r="W2509" i="2"/>
  <c r="W398" i="2"/>
  <c r="W2065" i="2"/>
  <c r="W204" i="2"/>
  <c r="W2192" i="2"/>
  <c r="W2510" i="2"/>
  <c r="W3593" i="2"/>
  <c r="W2066" i="2"/>
  <c r="W1739" i="2"/>
  <c r="W1052" i="2"/>
  <c r="W2067" i="2"/>
  <c r="W1870" i="2"/>
  <c r="W984" i="2"/>
  <c r="W3252" i="2"/>
  <c r="W205" i="2"/>
  <c r="W399" i="2"/>
  <c r="W1871" i="2"/>
  <c r="W206" i="2"/>
  <c r="W3594" i="2"/>
  <c r="W1080" i="2"/>
  <c r="W2511" i="2"/>
  <c r="W207" i="2"/>
  <c r="W208" i="2"/>
  <c r="W641" i="2"/>
  <c r="W2350" i="2"/>
  <c r="W595" i="2"/>
  <c r="W3595" i="2"/>
  <c r="W3596" i="2"/>
  <c r="W400" i="2"/>
  <c r="W1740" i="2"/>
  <c r="W2512" i="2"/>
  <c r="W621" i="2"/>
  <c r="W642" i="2"/>
  <c r="W209" i="2"/>
  <c r="W827" i="2"/>
  <c r="W1021" i="2"/>
  <c r="W210" i="2"/>
  <c r="W1053" i="2"/>
  <c r="W2513" i="2"/>
  <c r="W3253" i="2"/>
  <c r="W3254" i="2"/>
  <c r="W3597" i="2"/>
  <c r="W1741" i="2"/>
  <c r="W211" i="2"/>
  <c r="W3255" i="2"/>
  <c r="W1742" i="2"/>
  <c r="W1872" i="2"/>
  <c r="W3256" i="2"/>
  <c r="W1743" i="2"/>
  <c r="W559" i="2"/>
  <c r="W3257" i="2"/>
  <c r="W3258" i="2"/>
  <c r="W3259" i="2"/>
  <c r="W1284" i="2"/>
  <c r="W3260" i="2"/>
  <c r="W1324" i="2"/>
  <c r="W1022" i="2"/>
  <c r="W3261" i="2"/>
  <c r="W702" i="2"/>
  <c r="W1744" i="2"/>
  <c r="W1325" i="2"/>
  <c r="W3598" i="2"/>
  <c r="W3599" i="2"/>
  <c r="W1745" i="2"/>
  <c r="W3600" i="2"/>
  <c r="W985" i="2"/>
  <c r="W1285" i="2"/>
  <c r="W212" i="2"/>
  <c r="W1326" i="2"/>
  <c r="W401" i="2"/>
  <c r="W2514" i="2"/>
  <c r="W2351" i="2"/>
  <c r="W686" i="2"/>
  <c r="W560" i="2"/>
  <c r="W3262" i="2"/>
  <c r="W2068" i="2"/>
  <c r="W402" i="2"/>
  <c r="W1286" i="2"/>
  <c r="W2352" i="2"/>
  <c r="W2069" i="2"/>
  <c r="W561" i="2"/>
  <c r="W1054" i="2"/>
  <c r="W403" i="2"/>
  <c r="W1157" i="2"/>
  <c r="W562" i="2"/>
  <c r="W643" i="2"/>
  <c r="W1188" i="2"/>
  <c r="W3263" i="2"/>
  <c r="W1327" i="2"/>
  <c r="W3601" i="2"/>
  <c r="W986" i="2"/>
  <c r="W703" i="2"/>
  <c r="W213" i="2"/>
  <c r="W1328" i="2"/>
  <c r="W644" i="2"/>
  <c r="W2353" i="2"/>
  <c r="W2070" i="2"/>
  <c r="W563" i="2"/>
  <c r="W2193" i="2"/>
  <c r="W214" i="2"/>
  <c r="W1746" i="2"/>
  <c r="W2071" i="2"/>
  <c r="W215" i="2"/>
  <c r="W3602" i="2"/>
  <c r="W2515" i="2"/>
  <c r="W564" i="2"/>
  <c r="W3603" i="2"/>
  <c r="W1747" i="2"/>
  <c r="W596" i="2"/>
  <c r="W1748" i="2"/>
  <c r="W2354" i="2"/>
  <c r="W2072" i="2"/>
  <c r="W1749" i="2"/>
  <c r="W465" i="2"/>
  <c r="W3604" i="2"/>
  <c r="W1216" i="2"/>
  <c r="W1750" i="2"/>
  <c r="W216" i="2"/>
  <c r="W3605" i="2"/>
  <c r="W217" i="2"/>
  <c r="W1751" i="2"/>
  <c r="W2516" i="2"/>
  <c r="W987" i="2"/>
  <c r="W404" i="2"/>
  <c r="W828" i="2"/>
  <c r="W405" i="2"/>
  <c r="W597" i="2"/>
  <c r="W829" i="2"/>
  <c r="W3264" i="2"/>
  <c r="W565" i="2"/>
  <c r="W3606" i="2"/>
  <c r="W830" i="2"/>
  <c r="W988" i="2"/>
  <c r="W2194" i="2"/>
  <c r="W989" i="2"/>
  <c r="W1023" i="2"/>
  <c r="W218" i="2"/>
  <c r="W3265" i="2"/>
  <c r="W2517" i="2"/>
  <c r="W1752" i="2"/>
  <c r="W3266" i="2"/>
  <c r="W219" i="2"/>
  <c r="W622" i="2"/>
  <c r="W3267" i="2"/>
  <c r="W480" i="2"/>
  <c r="W1753" i="2"/>
  <c r="W220" i="2"/>
  <c r="W831" i="2"/>
  <c r="W3268" i="2"/>
  <c r="W3607" i="2"/>
  <c r="W2073" i="2"/>
  <c r="W566" i="2"/>
  <c r="W3608" i="2"/>
  <c r="W1329" i="2"/>
  <c r="W1754" i="2"/>
  <c r="W3609" i="2"/>
  <c r="W3269" i="2"/>
  <c r="W2074" i="2"/>
  <c r="W221" i="2"/>
  <c r="W222" i="2"/>
  <c r="W406" i="2"/>
  <c r="W645" i="2"/>
  <c r="W3610" i="2"/>
  <c r="W990" i="2"/>
  <c r="W1055" i="2"/>
  <c r="W3270" i="2"/>
  <c r="W832" i="2"/>
  <c r="W2195" i="2"/>
  <c r="W223" i="2"/>
  <c r="W2355" i="2"/>
  <c r="W1873" i="2"/>
  <c r="W3271" i="2"/>
  <c r="W1287" i="2"/>
  <c r="W1755" i="2"/>
  <c r="W646" i="2"/>
  <c r="W3272" i="2"/>
  <c r="W2075" i="2"/>
  <c r="W2356" i="2"/>
  <c r="W407" i="2"/>
  <c r="W1288" i="2"/>
  <c r="W224" i="2"/>
  <c r="W3611" i="2"/>
  <c r="W3273" i="2"/>
  <c r="W3612" i="2"/>
  <c r="W2357" i="2"/>
  <c r="W2358" i="2"/>
  <c r="W1756" i="2"/>
  <c r="W991" i="2"/>
  <c r="W225" i="2"/>
  <c r="W3274" i="2"/>
  <c r="W2076" i="2"/>
  <c r="W226" i="2"/>
  <c r="W3613" i="2"/>
  <c r="W2196" i="2"/>
  <c r="W227" i="2"/>
  <c r="W439" i="2"/>
  <c r="W2077" i="2"/>
  <c r="W1757" i="2"/>
  <c r="W3275" i="2"/>
  <c r="W3276" i="2"/>
  <c r="W2518" i="2"/>
  <c r="W1758" i="2"/>
  <c r="W2359" i="2"/>
  <c r="W2519" i="2"/>
  <c r="W3277" i="2"/>
  <c r="W228" i="2"/>
  <c r="W2078" i="2"/>
  <c r="W3278" i="2"/>
  <c r="W3614" i="2"/>
  <c r="W2079" i="2"/>
  <c r="W3615" i="2"/>
  <c r="W2197" i="2"/>
  <c r="W1217" i="2"/>
  <c r="W647" i="2"/>
  <c r="W2198" i="2"/>
  <c r="W229" i="2"/>
  <c r="W230" i="2"/>
  <c r="W3279" i="2"/>
  <c r="W231" i="2"/>
  <c r="W1759" i="2"/>
  <c r="W232" i="2"/>
  <c r="W1189" i="2"/>
  <c r="W992" i="2"/>
  <c r="W2199" i="2"/>
  <c r="W610" i="2"/>
  <c r="W2360" i="2"/>
  <c r="W1874" i="2"/>
  <c r="W567" i="2"/>
  <c r="W833" i="2"/>
  <c r="W233" i="2"/>
  <c r="W2520" i="2"/>
  <c r="W1056" i="2"/>
  <c r="W234" i="2"/>
  <c r="W2200" i="2"/>
  <c r="W2361" i="2"/>
  <c r="W2080" i="2"/>
  <c r="W1875" i="2"/>
  <c r="W408" i="2"/>
  <c r="W3616" i="2"/>
  <c r="W235" i="2"/>
  <c r="W2362" i="2"/>
  <c r="W1760" i="2"/>
  <c r="W2521" i="2"/>
  <c r="W236" i="2"/>
  <c r="W3280" i="2"/>
  <c r="W2081" i="2"/>
  <c r="W2082" i="2"/>
  <c r="W2083" i="2"/>
  <c r="W2084" i="2"/>
  <c r="W1761" i="2"/>
  <c r="W1762" i="2"/>
  <c r="W1763" i="2"/>
  <c r="W3281" i="2"/>
  <c r="W2085" i="2"/>
  <c r="W3617" i="2"/>
  <c r="W2522" i="2"/>
  <c r="W1330" i="2"/>
  <c r="W2201" i="2"/>
  <c r="W3618" i="2"/>
  <c r="W409" i="2"/>
  <c r="W1764" i="2"/>
  <c r="W993" i="2"/>
  <c r="W648" i="2"/>
  <c r="W1081" i="2"/>
  <c r="W598" i="2"/>
  <c r="W237" i="2"/>
  <c r="W568" i="2"/>
  <c r="W2202" i="2"/>
  <c r="W238" i="2"/>
  <c r="W3282" i="2"/>
  <c r="W3283" i="2"/>
  <c r="W2086" i="2"/>
  <c r="W599" i="2"/>
  <c r="W1289" i="2"/>
  <c r="W239" i="2"/>
  <c r="W3284" i="2"/>
  <c r="W3285" i="2"/>
  <c r="W3619" i="2"/>
  <c r="W1765" i="2"/>
  <c r="W240" i="2"/>
  <c r="W3286" i="2"/>
  <c r="W1158" i="2"/>
  <c r="W3620" i="2"/>
  <c r="W3287" i="2"/>
  <c r="W2087" i="2"/>
  <c r="W2088" i="2"/>
  <c r="W1876" i="2"/>
  <c r="W1877" i="2"/>
  <c r="W1878" i="2"/>
  <c r="W1879" i="2"/>
  <c r="W2363" i="2"/>
  <c r="W410" i="2"/>
  <c r="W994" i="2"/>
  <c r="W3621" i="2"/>
  <c r="W3622" i="2"/>
  <c r="W1159" i="2"/>
  <c r="W569" i="2"/>
  <c r="W241" i="2"/>
  <c r="W570" i="2"/>
  <c r="W1290" i="2"/>
  <c r="W834" i="2"/>
  <c r="W1160" i="2"/>
  <c r="W242" i="2"/>
  <c r="W3288" i="2"/>
  <c r="W3623" i="2"/>
  <c r="W3289" i="2"/>
  <c r="W243" i="2"/>
  <c r="W3624" i="2"/>
  <c r="W3290" i="2"/>
  <c r="W244" i="2"/>
  <c r="W1218" i="2"/>
  <c r="W571" i="2"/>
  <c r="W1219" i="2"/>
  <c r="W411" i="2"/>
  <c r="W995" i="2"/>
  <c r="W3291" i="2"/>
  <c r="W1082" i="2"/>
  <c r="W3292" i="2"/>
  <c r="W1161" i="2"/>
  <c r="W466" i="2"/>
  <c r="W3293" i="2"/>
  <c r="W3294" i="2"/>
  <c r="W996" i="2"/>
  <c r="W3295" i="2"/>
  <c r="W3296" i="2"/>
  <c r="W3625" i="2"/>
  <c r="W245" i="2"/>
  <c r="W723" i="2"/>
  <c r="W1766" i="2"/>
  <c r="W3297" i="2"/>
  <c r="W3298" i="2"/>
  <c r="W3299" i="2"/>
  <c r="W2364" i="2"/>
  <c r="W3300" i="2"/>
  <c r="W3301" i="2"/>
  <c r="W246" i="2"/>
  <c r="W3626" i="2"/>
  <c r="W997" i="2"/>
  <c r="W2365" i="2"/>
  <c r="W2366" i="2"/>
  <c r="W3302" i="2"/>
  <c r="W1190" i="2"/>
  <c r="W247" i="2"/>
  <c r="W3627" i="2"/>
  <c r="W3303" i="2"/>
  <c r="W3304" i="2"/>
  <c r="W248" i="2"/>
  <c r="W249" i="2"/>
  <c r="W412" i="2"/>
  <c r="W2523" i="2"/>
  <c r="W2367" i="2"/>
  <c r="W835" i="2"/>
  <c r="W2524" i="2"/>
  <c r="W3305" i="2"/>
  <c r="W250" i="2"/>
  <c r="W998" i="2"/>
  <c r="W251" i="2"/>
  <c r="W649" i="2"/>
  <c r="W252" i="2"/>
  <c r="W2525" i="2"/>
  <c r="W2368" i="2"/>
  <c r="W836" i="2"/>
  <c r="W413" i="2"/>
  <c r="W1024" i="2"/>
  <c r="W253" i="2"/>
  <c r="W2526" i="2"/>
  <c r="W1767" i="2"/>
  <c r="W3306" i="2"/>
  <c r="W3307" i="2"/>
  <c r="W432" i="2"/>
  <c r="W2203" i="2"/>
  <c r="W572" i="2"/>
  <c r="W687" i="2"/>
  <c r="W456" i="2"/>
  <c r="W254" i="2"/>
  <c r="W999" i="2"/>
  <c r="W2369" i="2"/>
  <c r="W2527" i="2"/>
  <c r="W3308" i="2"/>
  <c r="W255" i="2"/>
  <c r="W837" i="2"/>
  <c r="W1083" i="2"/>
  <c r="W1768" i="2"/>
  <c r="W3628" i="2"/>
  <c r="W1291" i="2"/>
  <c r="W2089" i="2"/>
  <c r="W3309" i="2"/>
  <c r="W3310" i="2"/>
  <c r="W1331" i="2"/>
  <c r="W256" i="2"/>
  <c r="W414" i="2"/>
  <c r="W1332" i="2"/>
  <c r="W1025" i="2"/>
  <c r="W2204" i="2"/>
  <c r="W1769" i="2"/>
  <c r="W2090" i="2"/>
  <c r="W3311" i="2"/>
  <c r="W3312" i="2"/>
  <c r="W3313" i="2"/>
  <c r="W415" i="2"/>
  <c r="W416" i="2"/>
  <c r="W257" i="2"/>
  <c r="W2370" i="2"/>
  <c r="W3629" i="2"/>
  <c r="W3314" i="2"/>
  <c r="W3630" i="2"/>
  <c r="W2091" i="2"/>
  <c r="W838" i="2"/>
  <c r="W3315" i="2"/>
  <c r="W3316" i="2"/>
  <c r="W2092" i="2"/>
  <c r="W839" i="2"/>
  <c r="W467" i="2"/>
  <c r="W2205" i="2"/>
  <c r="W3631" i="2"/>
  <c r="W840" i="2"/>
  <c r="W3317" i="2"/>
  <c r="W3318" i="2"/>
  <c r="W3319" i="2"/>
  <c r="W1770" i="2"/>
  <c r="W1771" i="2"/>
  <c r="W2371" i="2"/>
  <c r="W3320" i="2"/>
  <c r="W258" i="2"/>
  <c r="W259" i="2"/>
  <c r="W260" i="2"/>
  <c r="W3321" i="2"/>
  <c r="W2093" i="2"/>
  <c r="W1084" i="2"/>
  <c r="W2372" i="2"/>
  <c r="W1026" i="2"/>
  <c r="W3322" i="2"/>
  <c r="W3632" i="2"/>
  <c r="W417" i="2"/>
  <c r="W261" i="2"/>
  <c r="W3323" i="2"/>
  <c r="W1220" i="2"/>
  <c r="W2373" i="2"/>
  <c r="W1772" i="2"/>
  <c r="W3324" i="2"/>
  <c r="W2374" i="2"/>
  <c r="W1773" i="2"/>
  <c r="W1162" i="2"/>
  <c r="W1880" i="2"/>
  <c r="W1000" i="2"/>
  <c r="W3633" i="2"/>
  <c r="W1001" i="2"/>
  <c r="W841" i="2"/>
  <c r="W3325" i="2"/>
  <c r="W262" i="2"/>
  <c r="W3326" i="2"/>
  <c r="W418" i="2"/>
  <c r="W1774" i="2"/>
  <c r="W1027" i="2"/>
  <c r="W1221" i="2"/>
  <c r="W2206" i="2"/>
  <c r="W2207" i="2"/>
  <c r="W2208" i="2"/>
  <c r="W1191" i="2"/>
  <c r="W3327" i="2"/>
  <c r="W1881" i="2"/>
  <c r="W3634" i="2"/>
  <c r="W2528" i="2"/>
  <c r="W1292" i="2"/>
  <c r="W3328" i="2"/>
  <c r="W1775" i="2"/>
  <c r="W3635" i="2"/>
  <c r="W263" i="2"/>
  <c r="W2209" i="2"/>
  <c r="W264" i="2"/>
  <c r="W2375" i="2"/>
  <c r="W1882" i="2"/>
  <c r="W3636" i="2"/>
  <c r="W2376" i="2"/>
  <c r="W265" i="2"/>
  <c r="W3329" i="2"/>
  <c r="W2377" i="2"/>
  <c r="W842" i="2"/>
  <c r="W3330" i="2"/>
  <c r="W3331" i="2"/>
  <c r="W1776" i="2"/>
  <c r="W1085" i="2"/>
  <c r="W3637" i="2"/>
  <c r="W2378" i="2"/>
  <c r="W3638" i="2"/>
  <c r="W3639" i="2"/>
  <c r="W843" i="2"/>
  <c r="W3640" i="2"/>
  <c r="W1777" i="2"/>
  <c r="W650" i="2"/>
  <c r="W3641" i="2"/>
  <c r="W651" i="2"/>
  <c r="W266" i="2"/>
  <c r="W2094" i="2"/>
  <c r="W1002" i="2"/>
  <c r="W1333" i="2"/>
  <c r="W1086" i="2"/>
  <c r="W3332" i="2"/>
  <c r="W3642" i="2"/>
  <c r="W2529" i="2"/>
  <c r="W3643" i="2"/>
  <c r="W3644" i="2"/>
  <c r="W1028" i="2"/>
  <c r="W2379" i="2"/>
  <c r="W2530" i="2"/>
  <c r="W468" i="2"/>
  <c r="W1163" i="2"/>
  <c r="W1057" i="2"/>
  <c r="W267" i="2"/>
  <c r="W2210" i="2"/>
  <c r="W3645" i="2"/>
  <c r="W1003" i="2"/>
  <c r="W3333" i="2"/>
  <c r="W3646" i="2"/>
  <c r="W268" i="2"/>
  <c r="W1883" i="2"/>
  <c r="W1778" i="2"/>
  <c r="W1779" i="2"/>
  <c r="W3334" i="2"/>
  <c r="W1004" i="2"/>
  <c r="W1780" i="2"/>
  <c r="W1781" i="2"/>
  <c r="W3335" i="2"/>
  <c r="W2531" i="2"/>
  <c r="W269" i="2"/>
  <c r="W270" i="2"/>
  <c r="W704" i="2"/>
  <c r="W3336" i="2"/>
  <c r="W271" i="2"/>
  <c r="W3647" i="2"/>
  <c r="W1782" i="2"/>
  <c r="W2095" i="2"/>
  <c r="W419" i="2"/>
  <c r="W3648" i="2"/>
  <c r="W2096" i="2"/>
  <c r="W844" i="2"/>
  <c r="W1087" i="2"/>
  <c r="W1293" i="2"/>
  <c r="W3649" i="2"/>
  <c r="W420" i="2"/>
  <c r="W573" i="2"/>
  <c r="W1783" i="2"/>
  <c r="W1058" i="2"/>
  <c r="W724" i="2"/>
  <c r="W3650" i="2"/>
  <c r="W272" i="2"/>
  <c r="W484" i="2"/>
  <c r="W273" i="2"/>
  <c r="W3651" i="2"/>
  <c r="W3337" i="2"/>
  <c r="W3338" i="2"/>
  <c r="W1005" i="2"/>
  <c r="W274" i="2"/>
  <c r="W2532" i="2"/>
  <c r="W2097" i="2"/>
  <c r="W3652" i="2"/>
  <c r="W3339" i="2"/>
  <c r="W688" i="2"/>
  <c r="W3653" i="2"/>
  <c r="W3340" i="2"/>
  <c r="W433" i="2"/>
  <c r="W3341" i="2"/>
  <c r="W275" i="2"/>
  <c r="W421" i="2"/>
  <c r="W3342" i="2"/>
  <c r="W2211" i="2"/>
  <c r="W1334" i="2"/>
  <c r="W3343" i="2"/>
  <c r="W3654" i="2"/>
  <c r="W276" i="2"/>
  <c r="W277" i="2"/>
  <c r="W1088" i="2"/>
  <c r="W3655" i="2"/>
  <c r="W278" i="2"/>
  <c r="W3344" i="2"/>
  <c r="W1164" i="2"/>
  <c r="W3345" i="2"/>
  <c r="W279" i="2"/>
  <c r="W2533" i="2"/>
  <c r="W2212" i="2"/>
  <c r="W1784" i="2"/>
  <c r="W1785" i="2"/>
  <c r="W422" i="2"/>
  <c r="W3346" i="2"/>
  <c r="W1786" i="2"/>
  <c r="W3656" i="2"/>
  <c r="W2534" i="2"/>
  <c r="W2213" i="2"/>
  <c r="W1294" i="2"/>
  <c r="W280" i="2"/>
  <c r="W3657" i="2"/>
  <c r="W1295" i="2"/>
  <c r="W1296" i="2"/>
  <c r="W1297" i="2"/>
  <c r="W1006" i="2"/>
  <c r="W1884" i="2"/>
  <c r="W3347" i="2"/>
  <c r="W3658" i="2"/>
  <c r="W3659" i="2"/>
  <c r="W281" i="2"/>
  <c r="W3348" i="2"/>
  <c r="W282" i="2"/>
  <c r="W3349" i="2"/>
  <c r="W283" i="2"/>
  <c r="W284" i="2"/>
  <c r="W1787" i="2"/>
  <c r="W1788" i="2"/>
  <c r="W2214" i="2"/>
  <c r="W1165" i="2"/>
  <c r="W1789" i="2"/>
  <c r="W1790" i="2"/>
  <c r="W1791" i="2"/>
  <c r="W1792" i="2"/>
  <c r="W845" i="2"/>
  <c r="W3350" i="2"/>
  <c r="W1793" i="2"/>
  <c r="W1794" i="2"/>
  <c r="W846" i="2"/>
  <c r="W1795" i="2"/>
  <c r="W2215" i="2"/>
  <c r="W3351" i="2"/>
  <c r="W1166" i="2"/>
  <c r="W847" i="2"/>
  <c r="W2098" i="2"/>
  <c r="W285" i="2"/>
  <c r="W600" i="2"/>
  <c r="W3660" i="2"/>
  <c r="W286" i="2"/>
  <c r="W287" i="2"/>
  <c r="W1885" i="2"/>
  <c r="W469" i="2"/>
  <c r="W2535" i="2"/>
  <c r="W423" i="2"/>
  <c r="W601" i="2"/>
  <c r="W2380" i="2"/>
  <c r="W288" i="2"/>
  <c r="W618" i="2"/>
  <c r="W848" i="2"/>
  <c r="W3352" i="2"/>
  <c r="W289" i="2"/>
  <c r="W705" i="2"/>
  <c r="W1796" i="2"/>
  <c r="W2216" i="2"/>
  <c r="W3353" i="2"/>
  <c r="W3661" i="2"/>
  <c r="W849" i="2"/>
  <c r="W290" i="2"/>
  <c r="W1222" i="2"/>
  <c r="W2381" i="2"/>
  <c r="W3662" i="2"/>
  <c r="W2382" i="2"/>
  <c r="W3354" i="2"/>
  <c r="W1007" i="2"/>
  <c r="W689" i="2"/>
  <c r="W1797" i="2"/>
  <c r="W652" i="2"/>
  <c r="W3663" i="2"/>
  <c r="W1798" i="2"/>
  <c r="W1799" i="2"/>
  <c r="W3664" i="2"/>
  <c r="W850" i="2"/>
  <c r="W3355" i="2"/>
  <c r="W1167" i="2"/>
  <c r="W1800" i="2"/>
  <c r="W851" i="2"/>
  <c r="W1801" i="2"/>
  <c r="W1168" i="2"/>
  <c r="W1192" i="2"/>
  <c r="W1059" i="2"/>
  <c r="W3356" i="2"/>
  <c r="W852" i="2"/>
  <c r="W3665" i="2"/>
  <c r="W2536" i="2"/>
  <c r="W291" i="2"/>
  <c r="W1008" i="2"/>
  <c r="W3666" i="2"/>
  <c r="W2099" i="2"/>
  <c r="W3357" i="2"/>
  <c r="W3358" i="2"/>
  <c r="W3667" i="2"/>
  <c r="W3668" i="2"/>
  <c r="W3359" i="2"/>
  <c r="W1802" i="2"/>
  <c r="W1223" i="2"/>
  <c r="W3360" i="2"/>
  <c r="W3669" i="2"/>
  <c r="W3670" i="2"/>
  <c r="W292" i="2"/>
  <c r="W1224" i="2"/>
  <c r="W853" i="2"/>
  <c r="W1193" i="2"/>
  <c r="W1194" i="2"/>
  <c r="W3361" i="2"/>
  <c r="W3671" i="2"/>
  <c r="W611" i="2"/>
  <c r="W854" i="2"/>
  <c r="W3672" i="2"/>
  <c r="W293" i="2"/>
  <c r="W3673" i="2"/>
  <c r="W855" i="2"/>
  <c r="W2100" i="2"/>
  <c r="W294" i="2"/>
  <c r="W2217" i="2"/>
  <c r="W856" i="2"/>
  <c r="W857" i="2"/>
  <c r="W3362" i="2"/>
  <c r="W1298" i="2"/>
  <c r="W295" i="2"/>
  <c r="W619" i="2"/>
  <c r="W1299" i="2"/>
  <c r="W574" i="2"/>
  <c r="W2383" i="2"/>
  <c r="W1009" i="2"/>
  <c r="W296" i="2"/>
  <c r="W2101" i="2"/>
  <c r="W3363" i="2"/>
  <c r="U2537" i="2"/>
  <c r="U2538" i="2"/>
  <c r="U1335" i="2"/>
  <c r="U653" i="2"/>
  <c r="U725" i="2"/>
  <c r="U1336" i="2"/>
  <c r="U2" i="2"/>
  <c r="U2102" i="2"/>
  <c r="U1337" i="2"/>
  <c r="U2539" i="2"/>
  <c r="U1300" i="2"/>
  <c r="U1886" i="2"/>
  <c r="U2540" i="2"/>
  <c r="U1338" i="2"/>
  <c r="U2384" i="2"/>
  <c r="U2541" i="2"/>
  <c r="U3364" i="2"/>
  <c r="U2385" i="2"/>
  <c r="U2218" i="2"/>
  <c r="U1339" i="2"/>
  <c r="U858" i="2"/>
  <c r="U2542" i="2"/>
  <c r="U2543" i="2"/>
  <c r="U3365" i="2"/>
  <c r="U2103" i="2"/>
  <c r="U1340" i="2"/>
  <c r="U2544" i="2"/>
  <c r="U2545" i="2"/>
  <c r="U2386" i="2"/>
  <c r="U1341" i="2"/>
  <c r="U2219" i="2"/>
  <c r="U2546" i="2"/>
  <c r="U3366" i="2"/>
  <c r="U3367" i="2"/>
  <c r="U3" i="2"/>
  <c r="U2547" i="2"/>
  <c r="U2104" i="2"/>
  <c r="U2548" i="2"/>
  <c r="U2549" i="2"/>
  <c r="U1342" i="2"/>
  <c r="U1060" i="2"/>
  <c r="U2550" i="2"/>
  <c r="U2220" i="2"/>
  <c r="U2551" i="2"/>
  <c r="U1343" i="2"/>
  <c r="U2552" i="2"/>
  <c r="U2553" i="2"/>
  <c r="U1344" i="2"/>
  <c r="U1089" i="2"/>
  <c r="U1195" i="2"/>
  <c r="U1345" i="2"/>
  <c r="U1090" i="2"/>
  <c r="U4" i="2"/>
  <c r="U1346" i="2"/>
  <c r="U1347" i="2"/>
  <c r="U2554" i="2"/>
  <c r="U2555" i="2"/>
  <c r="U1348" i="2"/>
  <c r="U1349" i="2"/>
  <c r="U1350" i="2"/>
  <c r="U2556" i="2"/>
  <c r="U2387" i="2"/>
  <c r="U2557" i="2"/>
  <c r="U1091" i="2"/>
  <c r="U2558" i="2"/>
  <c r="U1351" i="2"/>
  <c r="U1803" i="2"/>
  <c r="U859" i="2"/>
  <c r="U1352" i="2"/>
  <c r="U1225" i="2"/>
  <c r="U3368" i="2"/>
  <c r="U860" i="2"/>
  <c r="U3369" i="2"/>
  <c r="U1029" i="2"/>
  <c r="U1226" i="2"/>
  <c r="U3370" i="2"/>
  <c r="U1227" i="2"/>
  <c r="U1887" i="2"/>
  <c r="U654" i="2"/>
  <c r="U1030" i="2"/>
  <c r="U2388" i="2"/>
  <c r="U575" i="2"/>
  <c r="U1228" i="2"/>
  <c r="U1229" i="2"/>
  <c r="U1230" i="2"/>
  <c r="U1231" i="2"/>
  <c r="U1232" i="2"/>
  <c r="U1233" i="2"/>
  <c r="U1234" i="2"/>
  <c r="U1353" i="2"/>
  <c r="U440" i="2"/>
  <c r="U655" i="2"/>
  <c r="U2559" i="2"/>
  <c r="U1235" i="2"/>
  <c r="U441" i="2"/>
  <c r="U1236" i="2"/>
  <c r="U1237" i="2"/>
  <c r="U487" i="2"/>
  <c r="U2560" i="2"/>
  <c r="U2561" i="2"/>
  <c r="U2221" i="2"/>
  <c r="U2222" i="2"/>
  <c r="U1354" i="2"/>
  <c r="U3371" i="2"/>
  <c r="U297" i="2"/>
  <c r="U3372" i="2"/>
  <c r="U1804" i="2"/>
  <c r="U3373" i="2"/>
  <c r="U1010" i="2"/>
  <c r="U2562" i="2"/>
  <c r="U5" i="2"/>
  <c r="U1092" i="2"/>
  <c r="U1031" i="2"/>
  <c r="U3374" i="2"/>
  <c r="U861" i="2"/>
  <c r="U2563" i="2"/>
  <c r="U862" i="2"/>
  <c r="U1093" i="2"/>
  <c r="U2564" i="2"/>
  <c r="U1805" i="2"/>
  <c r="U1806" i="2"/>
  <c r="U1807" i="2"/>
  <c r="U2389" i="2"/>
  <c r="U2565" i="2"/>
  <c r="U2566" i="2"/>
  <c r="U2223" i="2"/>
  <c r="U2390" i="2"/>
  <c r="U6" i="2"/>
  <c r="U2567" i="2"/>
  <c r="U2568" i="2"/>
  <c r="U2569" i="2"/>
  <c r="U2570" i="2"/>
  <c r="U1355" i="2"/>
  <c r="U1356" i="2"/>
  <c r="U863" i="2"/>
  <c r="U3375" i="2"/>
  <c r="U3376" i="2"/>
  <c r="U2571" i="2"/>
  <c r="U2572" i="2"/>
  <c r="U3377" i="2"/>
  <c r="U2573" i="2"/>
  <c r="U1301" i="2"/>
  <c r="U864" i="2"/>
  <c r="U7" i="2"/>
  <c r="U2105" i="2"/>
  <c r="U2574" i="2"/>
  <c r="U2224" i="2"/>
  <c r="U8" i="2"/>
  <c r="U2225" i="2"/>
  <c r="U726" i="2"/>
  <c r="U1357" i="2"/>
  <c r="U1358" i="2"/>
  <c r="U1359" i="2"/>
  <c r="U1360" i="2"/>
  <c r="U1361" i="2"/>
  <c r="U3378" i="2"/>
  <c r="U1362" i="2"/>
  <c r="U2575" i="2"/>
  <c r="U727" i="2"/>
  <c r="U2576" i="2"/>
  <c r="U1363" i="2"/>
  <c r="U1888" i="2"/>
  <c r="U2106" i="2"/>
  <c r="U2577" i="2"/>
  <c r="U298" i="2"/>
  <c r="U1094" i="2"/>
  <c r="U728" i="2"/>
  <c r="U1364" i="2"/>
  <c r="U2578" i="2"/>
  <c r="U1365" i="2"/>
  <c r="U1366" i="2"/>
  <c r="U3379" i="2"/>
  <c r="U656" i="2"/>
  <c r="U1367" i="2"/>
  <c r="U2579" i="2"/>
  <c r="U2580" i="2"/>
  <c r="U2581" i="2"/>
  <c r="U2582" i="2"/>
  <c r="U2583" i="2"/>
  <c r="U2584" i="2"/>
  <c r="U2391" i="2"/>
  <c r="U865" i="2"/>
  <c r="U1368" i="2"/>
  <c r="U1369" i="2"/>
  <c r="U2585" i="2"/>
  <c r="U729" i="2"/>
  <c r="U2586" i="2"/>
  <c r="U2392" i="2"/>
  <c r="U9" i="2"/>
  <c r="U2393" i="2"/>
  <c r="U1889" i="2"/>
  <c r="U576" i="2"/>
  <c r="U730" i="2"/>
  <c r="U2587" i="2"/>
  <c r="U10" i="2"/>
  <c r="U1370" i="2"/>
  <c r="U2588" i="2"/>
  <c r="U2589" i="2"/>
  <c r="U2590" i="2"/>
  <c r="U2107" i="2"/>
  <c r="U1371" i="2"/>
  <c r="U2591" i="2"/>
  <c r="U2592" i="2"/>
  <c r="U2394" i="2"/>
  <c r="U1890" i="2"/>
  <c r="U2226" i="2"/>
  <c r="U3380" i="2"/>
  <c r="U1372" i="2"/>
  <c r="U2593" i="2"/>
  <c r="U3381" i="2"/>
  <c r="U2594" i="2"/>
  <c r="U2595" i="2"/>
  <c r="U2108" i="2"/>
  <c r="U3382" i="2"/>
  <c r="U11" i="2"/>
  <c r="U2596" i="2"/>
  <c r="U2597" i="2"/>
  <c r="U714" i="2"/>
  <c r="U2598" i="2"/>
  <c r="U2599" i="2"/>
  <c r="U1808" i="2"/>
  <c r="U3383" i="2"/>
  <c r="U2600" i="2"/>
  <c r="U2601" i="2"/>
  <c r="U2602" i="2"/>
  <c r="U12" i="2"/>
  <c r="U1032" i="2"/>
  <c r="U2603" i="2"/>
  <c r="U1373" i="2"/>
  <c r="U1095" i="2"/>
  <c r="U2604" i="2"/>
  <c r="U657" i="2"/>
  <c r="U1374" i="2"/>
  <c r="U2605" i="2"/>
  <c r="U2606" i="2"/>
  <c r="U2227" i="2"/>
  <c r="U2228" i="2"/>
  <c r="U866" i="2"/>
  <c r="U623" i="2"/>
  <c r="U2395" i="2"/>
  <c r="U1096" i="2"/>
  <c r="U2109" i="2"/>
  <c r="U2607" i="2"/>
  <c r="U1375" i="2"/>
  <c r="U3384" i="2"/>
  <c r="U2608" i="2"/>
  <c r="U731" i="2"/>
  <c r="U2396" i="2"/>
  <c r="U1097" i="2"/>
  <c r="U2609" i="2"/>
  <c r="U2397" i="2"/>
  <c r="U2610" i="2"/>
  <c r="U3385" i="2"/>
  <c r="U1376" i="2"/>
  <c r="U1377" i="2"/>
  <c r="U2611" i="2"/>
  <c r="U2229" i="2"/>
  <c r="U3386" i="2"/>
  <c r="U3387" i="2"/>
  <c r="U2230" i="2"/>
  <c r="U3388" i="2"/>
  <c r="U732" i="2"/>
  <c r="U1378" i="2"/>
  <c r="U424" i="2"/>
  <c r="U2612" i="2"/>
  <c r="U1379" i="2"/>
  <c r="U2398" i="2"/>
  <c r="U2613" i="2"/>
  <c r="U2614" i="2"/>
  <c r="U2615" i="2"/>
  <c r="U3389" i="2"/>
  <c r="U1809" i="2"/>
  <c r="U867" i="2"/>
  <c r="U2616" i="2"/>
  <c r="U2617" i="2"/>
  <c r="U2231" i="2"/>
  <c r="U2618" i="2"/>
  <c r="U2110" i="2"/>
  <c r="U2399" i="2"/>
  <c r="U2619" i="2"/>
  <c r="U2111" i="2"/>
  <c r="U2112" i="2"/>
  <c r="U2113" i="2"/>
  <c r="U2114" i="2"/>
  <c r="U2115" i="2"/>
  <c r="U2116" i="2"/>
  <c r="U2117" i="2"/>
  <c r="U299" i="2"/>
  <c r="U13" i="2"/>
  <c r="U2620" i="2"/>
  <c r="U3390" i="2"/>
  <c r="U1380" i="2"/>
  <c r="U2232" i="2"/>
  <c r="U2621" i="2"/>
  <c r="U2622" i="2"/>
  <c r="U2623" i="2"/>
  <c r="U2624" i="2"/>
  <c r="U2625" i="2"/>
  <c r="U2626" i="2"/>
  <c r="U1891" i="2"/>
  <c r="U1381" i="2"/>
  <c r="U2627" i="2"/>
  <c r="U2628" i="2"/>
  <c r="U1098" i="2"/>
  <c r="U2629" i="2"/>
  <c r="U2630" i="2"/>
  <c r="U2631" i="2"/>
  <c r="U1382" i="2"/>
  <c r="U690" i="2"/>
  <c r="U1383" i="2"/>
  <c r="U1892" i="2"/>
  <c r="U2632" i="2"/>
  <c r="U3391" i="2"/>
  <c r="U300" i="2"/>
  <c r="U2118" i="2"/>
  <c r="U14" i="2"/>
  <c r="U2633" i="2"/>
  <c r="U1384" i="2"/>
  <c r="U2634" i="2"/>
  <c r="U2635" i="2"/>
  <c r="U3392" i="2"/>
  <c r="U2636" i="2"/>
  <c r="U2637" i="2"/>
  <c r="U1238" i="2"/>
  <c r="U1385" i="2"/>
  <c r="U2638" i="2"/>
  <c r="U2639" i="2"/>
  <c r="U2640" i="2"/>
  <c r="U868" i="2"/>
  <c r="U2641" i="2"/>
  <c r="U1386" i="2"/>
  <c r="U3393" i="2"/>
  <c r="U2233" i="2"/>
  <c r="U1099" i="2"/>
  <c r="U2642" i="2"/>
  <c r="U485" i="2"/>
  <c r="U2643" i="2"/>
  <c r="U2644" i="2"/>
  <c r="U1387" i="2"/>
  <c r="U2645" i="2"/>
  <c r="U301" i="2"/>
  <c r="U2646" i="2"/>
  <c r="U2647" i="2"/>
  <c r="U1388" i="2"/>
  <c r="U1389" i="2"/>
  <c r="U15" i="2"/>
  <c r="U577" i="2"/>
  <c r="U3394" i="2"/>
  <c r="U2648" i="2"/>
  <c r="U691" i="2"/>
  <c r="U1390" i="2"/>
  <c r="U1391" i="2"/>
  <c r="U1392" i="2"/>
  <c r="U1393" i="2"/>
  <c r="U2649" i="2"/>
  <c r="U2650" i="2"/>
  <c r="U2651" i="2"/>
  <c r="U2119" i="2"/>
  <c r="U1394" i="2"/>
  <c r="U2652" i="2"/>
  <c r="U1395" i="2"/>
  <c r="U16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2653" i="2"/>
  <c r="U2654" i="2"/>
  <c r="U2655" i="2"/>
  <c r="U2656" i="2"/>
  <c r="U1410" i="2"/>
  <c r="U1411" i="2"/>
  <c r="U1412" i="2"/>
  <c r="U2657" i="2"/>
  <c r="U1413" i="2"/>
  <c r="U2658" i="2"/>
  <c r="U2659" i="2"/>
  <c r="U2660" i="2"/>
  <c r="U2661" i="2"/>
  <c r="U302" i="2"/>
  <c r="U2234" i="2"/>
  <c r="U1414" i="2"/>
  <c r="U303" i="2"/>
  <c r="U1415" i="2"/>
  <c r="U1893" i="2"/>
  <c r="U2662" i="2"/>
  <c r="U3395" i="2"/>
  <c r="U3396" i="2"/>
  <c r="U3397" i="2"/>
  <c r="U3398" i="2"/>
  <c r="U3399" i="2"/>
  <c r="U2120" i="2"/>
  <c r="U3400" i="2"/>
  <c r="U3401" i="2"/>
  <c r="U1416" i="2"/>
  <c r="U1417" i="2"/>
  <c r="U2663" i="2"/>
  <c r="U488" i="2"/>
  <c r="U1894" i="2"/>
  <c r="U17" i="2"/>
  <c r="U1418" i="2"/>
  <c r="U2400" i="2"/>
  <c r="U3402" i="2"/>
  <c r="U2664" i="2"/>
  <c r="U3403" i="2"/>
  <c r="U1895" i="2"/>
  <c r="U3404" i="2"/>
  <c r="U1239" i="2"/>
  <c r="U3405" i="2"/>
  <c r="U3406" i="2"/>
  <c r="U1810" i="2"/>
  <c r="U624" i="2"/>
  <c r="U2235" i="2"/>
  <c r="U3407" i="2"/>
  <c r="U2665" i="2"/>
  <c r="U18" i="2"/>
  <c r="U2666" i="2"/>
  <c r="U2667" i="2"/>
  <c r="U1419" i="2"/>
  <c r="U2401" i="2"/>
  <c r="U2668" i="2"/>
  <c r="U2669" i="2"/>
  <c r="U2670" i="2"/>
  <c r="U2671" i="2"/>
  <c r="U1420" i="2"/>
  <c r="U2672" i="2"/>
  <c r="U3408" i="2"/>
  <c r="U19" i="2"/>
  <c r="U2673" i="2"/>
  <c r="U2402" i="2"/>
  <c r="U2403" i="2"/>
  <c r="U1011" i="2"/>
  <c r="U1421" i="2"/>
  <c r="U1422" i="2"/>
  <c r="U1033" i="2"/>
  <c r="U2236" i="2"/>
  <c r="U1423" i="2"/>
  <c r="U1424" i="2"/>
  <c r="U1425" i="2"/>
  <c r="U2674" i="2"/>
  <c r="U1426" i="2"/>
  <c r="U1100" i="2"/>
  <c r="U3409" i="2"/>
  <c r="U3410" i="2"/>
  <c r="U1302" i="2"/>
  <c r="U1303" i="2"/>
  <c r="U1427" i="2"/>
  <c r="U1428" i="2"/>
  <c r="U2237" i="2"/>
  <c r="U1429" i="2"/>
  <c r="U3411" i="2"/>
  <c r="U2675" i="2"/>
  <c r="U2676" i="2"/>
  <c r="U2238" i="2"/>
  <c r="U1430" i="2"/>
  <c r="U869" i="2"/>
  <c r="U2677" i="2"/>
  <c r="U2678" i="2"/>
  <c r="U2679" i="2"/>
  <c r="U2680" i="2"/>
  <c r="U2681" i="2"/>
  <c r="U1431" i="2"/>
  <c r="U2682" i="2"/>
  <c r="U1432" i="2"/>
  <c r="U2683" i="2"/>
  <c r="U1433" i="2"/>
  <c r="U1434" i="2"/>
  <c r="U3412" i="2"/>
  <c r="U2684" i="2"/>
  <c r="U1435" i="2"/>
  <c r="U1436" i="2"/>
  <c r="U1437" i="2"/>
  <c r="U1438" i="2"/>
  <c r="U2685" i="2"/>
  <c r="U1439" i="2"/>
  <c r="U1440" i="2"/>
  <c r="U1441" i="2"/>
  <c r="U1442" i="2"/>
  <c r="U2686" i="2"/>
  <c r="U2687" i="2"/>
  <c r="U2688" i="2"/>
  <c r="U1443" i="2"/>
  <c r="U1896" i="2"/>
  <c r="U2239" i="2"/>
  <c r="U2689" i="2"/>
  <c r="U3413" i="2"/>
  <c r="U3414" i="2"/>
  <c r="U2121" i="2"/>
  <c r="U870" i="2"/>
  <c r="U1897" i="2"/>
  <c r="U1444" i="2"/>
  <c r="U2404" i="2"/>
  <c r="U489" i="2"/>
  <c r="U2690" i="2"/>
  <c r="U20" i="2"/>
  <c r="U2691" i="2"/>
  <c r="U2692" i="2"/>
  <c r="U2122" i="2"/>
  <c r="U612" i="2"/>
  <c r="U1012" i="2"/>
  <c r="U21" i="2"/>
  <c r="U1898" i="2"/>
  <c r="U1899" i="2"/>
  <c r="U2405" i="2"/>
  <c r="U2693" i="2"/>
  <c r="U2694" i="2"/>
  <c r="U2695" i="2"/>
  <c r="U2696" i="2"/>
  <c r="U625" i="2"/>
  <c r="U1900" i="2"/>
  <c r="U3415" i="2"/>
  <c r="U733" i="2"/>
  <c r="U2406" i="2"/>
  <c r="U2123" i="2"/>
  <c r="U1445" i="2"/>
  <c r="U2697" i="2"/>
  <c r="U3416" i="2"/>
  <c r="U442" i="2"/>
  <c r="U3417" i="2"/>
  <c r="U1811" i="2"/>
  <c r="U490" i="2"/>
  <c r="U2240" i="2"/>
  <c r="U1101" i="2"/>
  <c r="U3418" i="2"/>
  <c r="U1901" i="2"/>
  <c r="U2698" i="2"/>
  <c r="U2699" i="2"/>
  <c r="U3419" i="2"/>
  <c r="U2700" i="2"/>
  <c r="U2701" i="2"/>
  <c r="U2702" i="2"/>
  <c r="U1446" i="2"/>
  <c r="U2241" i="2"/>
  <c r="U2703" i="2"/>
  <c r="U434" i="2"/>
  <c r="U1013" i="2"/>
  <c r="U1447" i="2"/>
  <c r="U2242" i="2"/>
  <c r="U443" i="2"/>
  <c r="U2704" i="2"/>
  <c r="U22" i="2"/>
  <c r="U23" i="2"/>
  <c r="U1304" i="2"/>
  <c r="U2705" i="2"/>
  <c r="U734" i="2"/>
  <c r="U2124" i="2"/>
  <c r="U304" i="2"/>
  <c r="U1448" i="2"/>
  <c r="U1449" i="2"/>
  <c r="U2706" i="2"/>
  <c r="U3420" i="2"/>
  <c r="U3421" i="2"/>
  <c r="U2707" i="2"/>
  <c r="U1240" i="2"/>
  <c r="U2125" i="2"/>
  <c r="U2126" i="2"/>
  <c r="U3422" i="2"/>
  <c r="U871" i="2"/>
  <c r="U2708" i="2"/>
  <c r="U715" i="2"/>
  <c r="U491" i="2"/>
  <c r="U2709" i="2"/>
  <c r="U2710" i="2"/>
  <c r="U1241" i="2"/>
  <c r="U3423" i="2"/>
  <c r="U3424" i="2"/>
  <c r="U2243" i="2"/>
  <c r="U2711" i="2"/>
  <c r="U2712" i="2"/>
  <c r="U2407" i="2"/>
  <c r="U2408" i="2"/>
  <c r="U735" i="2"/>
  <c r="U2127" i="2"/>
  <c r="U2128" i="2"/>
  <c r="U1450" i="2"/>
  <c r="U2713" i="2"/>
  <c r="U2714" i="2"/>
  <c r="U2715" i="2"/>
  <c r="U2716" i="2"/>
  <c r="U613" i="2"/>
  <c r="U2129" i="2"/>
  <c r="U3425" i="2"/>
  <c r="U2717" i="2"/>
  <c r="U481" i="2"/>
  <c r="U1242" i="2"/>
  <c r="U3426" i="2"/>
  <c r="U872" i="2"/>
  <c r="U2718" i="2"/>
  <c r="U2244" i="2"/>
  <c r="U1102" i="2"/>
  <c r="U1305" i="2"/>
  <c r="U1451" i="2"/>
  <c r="U2719" i="2"/>
  <c r="U2720" i="2"/>
  <c r="U24" i="2"/>
  <c r="U1452" i="2"/>
  <c r="U3427" i="2"/>
  <c r="U2130" i="2"/>
  <c r="U457" i="2"/>
  <c r="U2721" i="2"/>
  <c r="U873" i="2"/>
  <c r="U2722" i="2"/>
  <c r="U3428" i="2"/>
  <c r="U3429" i="2"/>
  <c r="U2723" i="2"/>
  <c r="U3430" i="2"/>
  <c r="U706" i="2"/>
  <c r="U1453" i="2"/>
  <c r="U3431" i="2"/>
  <c r="U1812" i="2"/>
  <c r="U1454" i="2"/>
  <c r="U1455" i="2"/>
  <c r="U1456" i="2"/>
  <c r="U2724" i="2"/>
  <c r="U2131" i="2"/>
  <c r="U1902" i="2"/>
  <c r="U1457" i="2"/>
  <c r="U2725" i="2"/>
  <c r="U25" i="2"/>
  <c r="U2245" i="2"/>
  <c r="U2726" i="2"/>
  <c r="U1903" i="2"/>
  <c r="U2727" i="2"/>
  <c r="U2132" i="2"/>
  <c r="U2728" i="2"/>
  <c r="U2729" i="2"/>
  <c r="U1243" i="2"/>
  <c r="U2730" i="2"/>
  <c r="U2731" i="2"/>
  <c r="U2732" i="2"/>
  <c r="U2733" i="2"/>
  <c r="U2734" i="2"/>
  <c r="U2735" i="2"/>
  <c r="U2736" i="2"/>
  <c r="U2133" i="2"/>
  <c r="U2737" i="2"/>
  <c r="U2409" i="2"/>
  <c r="U1014" i="2"/>
  <c r="U2738" i="2"/>
  <c r="U305" i="2"/>
  <c r="U435" i="2"/>
  <c r="U492" i="2"/>
  <c r="U1904" i="2"/>
  <c r="U3432" i="2"/>
  <c r="U2246" i="2"/>
  <c r="U1458" i="2"/>
  <c r="U1813" i="2"/>
  <c r="U3433" i="2"/>
  <c r="U2134" i="2"/>
  <c r="U2410" i="2"/>
  <c r="U1459" i="2"/>
  <c r="U26" i="2"/>
  <c r="U3434" i="2"/>
  <c r="U2739" i="2"/>
  <c r="U2740" i="2"/>
  <c r="U3435" i="2"/>
  <c r="U1061" i="2"/>
  <c r="U3436" i="2"/>
  <c r="U2741" i="2"/>
  <c r="U1460" i="2"/>
  <c r="U2742" i="2"/>
  <c r="U874" i="2"/>
  <c r="U1244" i="2"/>
  <c r="U2411" i="2"/>
  <c r="U1814" i="2"/>
  <c r="U1245" i="2"/>
  <c r="U27" i="2"/>
  <c r="U2247" i="2"/>
  <c r="U2743" i="2"/>
  <c r="U306" i="2"/>
  <c r="U1306" i="2"/>
  <c r="U1461" i="2"/>
  <c r="U2744" i="2"/>
  <c r="U2745" i="2"/>
  <c r="U1815" i="2"/>
  <c r="U1462" i="2"/>
  <c r="U1463" i="2"/>
  <c r="U1464" i="2"/>
  <c r="U875" i="2"/>
  <c r="U876" i="2"/>
  <c r="U1816" i="2"/>
  <c r="U736" i="2"/>
  <c r="U1465" i="2"/>
  <c r="U1034" i="2"/>
  <c r="U1466" i="2"/>
  <c r="U2412" i="2"/>
  <c r="U2746" i="2"/>
  <c r="U493" i="2"/>
  <c r="U2747" i="2"/>
  <c r="U2748" i="2"/>
  <c r="U307" i="2"/>
  <c r="U1905" i="2"/>
  <c r="U658" i="2"/>
  <c r="U2749" i="2"/>
  <c r="U2750" i="2"/>
  <c r="U1467" i="2"/>
  <c r="U2751" i="2"/>
  <c r="U28" i="2"/>
  <c r="U2752" i="2"/>
  <c r="U29" i="2"/>
  <c r="U2413" i="2"/>
  <c r="U1906" i="2"/>
  <c r="U1907" i="2"/>
  <c r="U2753" i="2"/>
  <c r="U1246" i="2"/>
  <c r="U2754" i="2"/>
  <c r="U2414" i="2"/>
  <c r="U3437" i="2"/>
  <c r="U30" i="2"/>
  <c r="U716" i="2"/>
  <c r="U2415" i="2"/>
  <c r="U1468" i="2"/>
  <c r="U1247" i="2"/>
  <c r="U2755" i="2"/>
  <c r="U2756" i="2"/>
  <c r="U1248" i="2"/>
  <c r="U3438" i="2"/>
  <c r="U2416" i="2"/>
  <c r="U1908" i="2"/>
  <c r="U659" i="2"/>
  <c r="U1307" i="2"/>
  <c r="U2417" i="2"/>
  <c r="U2418" i="2"/>
  <c r="U2419" i="2"/>
  <c r="U1909" i="2"/>
  <c r="U1249" i="2"/>
  <c r="U1469" i="2"/>
  <c r="U1470" i="2"/>
  <c r="U3439" i="2"/>
  <c r="U877" i="2"/>
  <c r="U1471" i="2"/>
  <c r="U2757" i="2"/>
  <c r="U475" i="2"/>
  <c r="U878" i="2"/>
  <c r="U1035" i="2"/>
  <c r="U1036" i="2"/>
  <c r="U1308" i="2"/>
  <c r="U31" i="2"/>
  <c r="U1472" i="2"/>
  <c r="U1817" i="2"/>
  <c r="U2420" i="2"/>
  <c r="U32" i="2"/>
  <c r="U1473" i="2"/>
  <c r="U1250" i="2"/>
  <c r="U308" i="2"/>
  <c r="U3440" i="2"/>
  <c r="U879" i="2"/>
  <c r="U1251" i="2"/>
  <c r="U2758" i="2"/>
  <c r="U1818" i="2"/>
  <c r="U1910" i="2"/>
  <c r="U1474" i="2"/>
  <c r="U2248" i="2"/>
  <c r="U33" i="2"/>
  <c r="U880" i="2"/>
  <c r="U2759" i="2"/>
  <c r="U1911" i="2"/>
  <c r="U626" i="2"/>
  <c r="U3441" i="2"/>
  <c r="U2760" i="2"/>
  <c r="U2761" i="2"/>
  <c r="U458" i="2"/>
  <c r="U444" i="2"/>
  <c r="U445" i="2"/>
  <c r="U3442" i="2"/>
  <c r="U3443" i="2"/>
  <c r="U1196" i="2"/>
  <c r="U2762" i="2"/>
  <c r="U34" i="2"/>
  <c r="U2763" i="2"/>
  <c r="U578" i="2"/>
  <c r="U1819" i="2"/>
  <c r="U2764" i="2"/>
  <c r="U2765" i="2"/>
  <c r="U1037" i="2"/>
  <c r="U3444" i="2"/>
  <c r="U2249" i="2"/>
  <c r="U660" i="2"/>
  <c r="U1038" i="2"/>
  <c r="U2250" i="2"/>
  <c r="U2251" i="2"/>
  <c r="U2766" i="2"/>
  <c r="U2767" i="2"/>
  <c r="U579" i="2"/>
  <c r="U494" i="2"/>
  <c r="U3445" i="2"/>
  <c r="U1475" i="2"/>
  <c r="U3446" i="2"/>
  <c r="U1103" i="2"/>
  <c r="U2768" i="2"/>
  <c r="U2769" i="2"/>
  <c r="U2770" i="2"/>
  <c r="U1476" i="2"/>
  <c r="U2771" i="2"/>
  <c r="U2252" i="2"/>
  <c r="U661" i="2"/>
  <c r="U2772" i="2"/>
  <c r="U309" i="2"/>
  <c r="U1477" i="2"/>
  <c r="U1478" i="2"/>
  <c r="U2773" i="2"/>
  <c r="U2774" i="2"/>
  <c r="U1479" i="2"/>
  <c r="U3447" i="2"/>
  <c r="U2775" i="2"/>
  <c r="U3448" i="2"/>
  <c r="U425" i="2"/>
  <c r="U2135" i="2"/>
  <c r="U2253" i="2"/>
  <c r="U1252" i="2"/>
  <c r="U1480" i="2"/>
  <c r="U1912" i="2"/>
  <c r="U1913" i="2"/>
  <c r="U2776" i="2"/>
  <c r="U1481" i="2"/>
  <c r="U2777" i="2"/>
  <c r="U1914" i="2"/>
  <c r="U3449" i="2"/>
  <c r="U737" i="2"/>
  <c r="U1482" i="2"/>
  <c r="U881" i="2"/>
  <c r="U2778" i="2"/>
  <c r="U35" i="2"/>
  <c r="U1820" i="2"/>
  <c r="U495" i="2"/>
  <c r="U2779" i="2"/>
  <c r="U882" i="2"/>
  <c r="U738" i="2"/>
  <c r="U3450" i="2"/>
  <c r="U2254" i="2"/>
  <c r="U3451" i="2"/>
  <c r="U739" i="2"/>
  <c r="U496" i="2"/>
  <c r="U2421" i="2"/>
  <c r="U2780" i="2"/>
  <c r="U740" i="2"/>
  <c r="U36" i="2"/>
  <c r="U2781" i="2"/>
  <c r="U2422" i="2"/>
  <c r="U2136" i="2"/>
  <c r="U3452" i="2"/>
  <c r="U2782" i="2"/>
  <c r="U1483" i="2"/>
  <c r="U2783" i="2"/>
  <c r="U2255" i="2"/>
  <c r="U2784" i="2"/>
  <c r="U2423" i="2"/>
  <c r="U1484" i="2"/>
  <c r="U2785" i="2"/>
  <c r="U2786" i="2"/>
  <c r="U1485" i="2"/>
  <c r="U2256" i="2"/>
  <c r="U37" i="2"/>
  <c r="U1486" i="2"/>
  <c r="U1487" i="2"/>
  <c r="U3453" i="2"/>
  <c r="U1488" i="2"/>
  <c r="U426" i="2"/>
  <c r="U1169" i="2"/>
  <c r="U883" i="2"/>
  <c r="U1915" i="2"/>
  <c r="U2787" i="2"/>
  <c r="U2424" i="2"/>
  <c r="U2788" i="2"/>
  <c r="U2425" i="2"/>
  <c r="U3454" i="2"/>
  <c r="U2789" i="2"/>
  <c r="U1039" i="2"/>
  <c r="U884" i="2"/>
  <c r="U741" i="2"/>
  <c r="U2257" i="2"/>
  <c r="U2258" i="2"/>
  <c r="U2790" i="2"/>
  <c r="U2791" i="2"/>
  <c r="U310" i="2"/>
  <c r="U1489" i="2"/>
  <c r="U1062" i="2"/>
  <c r="U1490" i="2"/>
  <c r="U2792" i="2"/>
  <c r="U38" i="2"/>
  <c r="U2793" i="2"/>
  <c r="U3455" i="2"/>
  <c r="U39" i="2"/>
  <c r="U1821" i="2"/>
  <c r="U742" i="2"/>
  <c r="U885" i="2"/>
  <c r="U886" i="2"/>
  <c r="U1491" i="2"/>
  <c r="U40" i="2"/>
  <c r="U1492" i="2"/>
  <c r="U887" i="2"/>
  <c r="U2794" i="2"/>
  <c r="U743" i="2"/>
  <c r="U2795" i="2"/>
  <c r="U1916" i="2"/>
  <c r="U1309" i="2"/>
  <c r="U1253" i="2"/>
  <c r="U41" i="2"/>
  <c r="U497" i="2"/>
  <c r="U744" i="2"/>
  <c r="U745" i="2"/>
  <c r="U3456" i="2"/>
  <c r="U2796" i="2"/>
  <c r="U2259" i="2"/>
  <c r="U717" i="2"/>
  <c r="U1822" i="2"/>
  <c r="U1917" i="2"/>
  <c r="U2797" i="2"/>
  <c r="U2798" i="2"/>
  <c r="U2260" i="2"/>
  <c r="U2799" i="2"/>
  <c r="U1493" i="2"/>
  <c r="U627" i="2"/>
  <c r="U2800" i="2"/>
  <c r="U2801" i="2"/>
  <c r="U3457" i="2"/>
  <c r="U2802" i="2"/>
  <c r="U1918" i="2"/>
  <c r="U2803" i="2"/>
  <c r="U628" i="2"/>
  <c r="U2804" i="2"/>
  <c r="U2261" i="2"/>
  <c r="U1919" i="2"/>
  <c r="U42" i="2"/>
  <c r="U1104" i="2"/>
  <c r="U1494" i="2"/>
  <c r="U1197" i="2"/>
  <c r="U2262" i="2"/>
  <c r="U888" i="2"/>
  <c r="U2426" i="2"/>
  <c r="U2427" i="2"/>
  <c r="U580" i="2"/>
  <c r="U3458" i="2"/>
  <c r="U1920" i="2"/>
  <c r="U2805" i="2"/>
  <c r="U889" i="2"/>
  <c r="U43" i="2"/>
  <c r="U2137" i="2"/>
  <c r="U2138" i="2"/>
  <c r="U1310" i="2"/>
  <c r="U1823" i="2"/>
  <c r="U3459" i="2"/>
  <c r="U581" i="2"/>
  <c r="U746" i="2"/>
  <c r="U1105" i="2"/>
  <c r="U1495" i="2"/>
  <c r="U311" i="2"/>
  <c r="U1106" i="2"/>
  <c r="U2428" i="2"/>
  <c r="U3460" i="2"/>
  <c r="U1040" i="2"/>
  <c r="U890" i="2"/>
  <c r="U2806" i="2"/>
  <c r="U891" i="2"/>
  <c r="U1170" i="2"/>
  <c r="U1254" i="2"/>
  <c r="U1041" i="2"/>
  <c r="U2807" i="2"/>
  <c r="U1921" i="2"/>
  <c r="U629" i="2"/>
  <c r="U630" i="2"/>
  <c r="U2808" i="2"/>
  <c r="U2429" i="2"/>
  <c r="U1255" i="2"/>
  <c r="U2809" i="2"/>
  <c r="U2810" i="2"/>
  <c r="U1496" i="2"/>
  <c r="U3461" i="2"/>
  <c r="U2139" i="2"/>
  <c r="U2140" i="2"/>
  <c r="U892" i="2"/>
  <c r="U2811" i="2"/>
  <c r="U1107" i="2"/>
  <c r="U2812" i="2"/>
  <c r="U2430" i="2"/>
  <c r="U2813" i="2"/>
  <c r="U2814" i="2"/>
  <c r="U2815" i="2"/>
  <c r="U1497" i="2"/>
  <c r="U2816" i="2"/>
  <c r="U1922" i="2"/>
  <c r="U312" i="2"/>
  <c r="U2817" i="2"/>
  <c r="U2818" i="2"/>
  <c r="U1824" i="2"/>
  <c r="U1498" i="2"/>
  <c r="U3462" i="2"/>
  <c r="U2431" i="2"/>
  <c r="U313" i="2"/>
  <c r="U476" i="2"/>
  <c r="U2819" i="2"/>
  <c r="U44" i="2"/>
  <c r="U2820" i="2"/>
  <c r="U2821" i="2"/>
  <c r="U2263" i="2"/>
  <c r="U2822" i="2"/>
  <c r="U2432" i="2"/>
  <c r="U45" i="2"/>
  <c r="U2264" i="2"/>
  <c r="U2823" i="2"/>
  <c r="U1499" i="2"/>
  <c r="U2433" i="2"/>
  <c r="U314" i="2"/>
  <c r="U459" i="2"/>
  <c r="U1500" i="2"/>
  <c r="U2824" i="2"/>
  <c r="U2141" i="2"/>
  <c r="U2825" i="2"/>
  <c r="U2265" i="2"/>
  <c r="U2142" i="2"/>
  <c r="U46" i="2"/>
  <c r="U498" i="2"/>
  <c r="U1171" i="2"/>
  <c r="U893" i="2"/>
  <c r="U1923" i="2"/>
  <c r="U2826" i="2"/>
  <c r="U614" i="2"/>
  <c r="U460" i="2"/>
  <c r="U2827" i="2"/>
  <c r="U2434" i="2"/>
  <c r="U2828" i="2"/>
  <c r="U2829" i="2"/>
  <c r="U2435" i="2"/>
  <c r="U894" i="2"/>
  <c r="U2830" i="2"/>
  <c r="U2831" i="2"/>
  <c r="U747" i="2"/>
  <c r="U2832" i="2"/>
  <c r="U2266" i="2"/>
  <c r="U315" i="2"/>
  <c r="U446" i="2"/>
  <c r="U1501" i="2"/>
  <c r="U895" i="2"/>
  <c r="U47" i="2"/>
  <c r="U2833" i="2"/>
  <c r="U2834" i="2"/>
  <c r="U1502" i="2"/>
  <c r="U1503" i="2"/>
  <c r="U1504" i="2"/>
  <c r="U1505" i="2"/>
  <c r="U1506" i="2"/>
  <c r="U2835" i="2"/>
  <c r="U1507" i="2"/>
  <c r="U1508" i="2"/>
  <c r="U1311" i="2"/>
  <c r="U2836" i="2"/>
  <c r="U316" i="2"/>
  <c r="U896" i="2"/>
  <c r="U2436" i="2"/>
  <c r="U2837" i="2"/>
  <c r="U1825" i="2"/>
  <c r="U2838" i="2"/>
  <c r="U2839" i="2"/>
  <c r="U317" i="2"/>
  <c r="U2437" i="2"/>
  <c r="U48" i="2"/>
  <c r="U3463" i="2"/>
  <c r="U2840" i="2"/>
  <c r="U2841" i="2"/>
  <c r="U2842" i="2"/>
  <c r="U499" i="2"/>
  <c r="U1509" i="2"/>
  <c r="U1924" i="2"/>
  <c r="U49" i="2"/>
  <c r="U2843" i="2"/>
  <c r="U1108" i="2"/>
  <c r="U1312" i="2"/>
  <c r="U1925" i="2"/>
  <c r="U2267" i="2"/>
  <c r="U3464" i="2"/>
  <c r="U1510" i="2"/>
  <c r="U1511" i="2"/>
  <c r="U1512" i="2"/>
  <c r="U2438" i="2"/>
  <c r="U1513" i="2"/>
  <c r="U1514" i="2"/>
  <c r="U3465" i="2"/>
  <c r="U447" i="2"/>
  <c r="U2844" i="2"/>
  <c r="U2845" i="2"/>
  <c r="U2846" i="2"/>
  <c r="U1515" i="2"/>
  <c r="U1926" i="2"/>
  <c r="U692" i="2"/>
  <c r="U3466" i="2"/>
  <c r="U897" i="2"/>
  <c r="U2847" i="2"/>
  <c r="U50" i="2"/>
  <c r="U631" i="2"/>
  <c r="U318" i="2"/>
  <c r="U1927" i="2"/>
  <c r="U1928" i="2"/>
  <c r="U2848" i="2"/>
  <c r="U1929" i="2"/>
  <c r="U1930" i="2"/>
  <c r="U2849" i="2"/>
  <c r="U2143" i="2"/>
  <c r="U51" i="2"/>
  <c r="U693" i="2"/>
  <c r="U898" i="2"/>
  <c r="U319" i="2"/>
  <c r="U1313" i="2"/>
  <c r="U748" i="2"/>
  <c r="U1931" i="2"/>
  <c r="U1109" i="2"/>
  <c r="U1826" i="2"/>
  <c r="U2439" i="2"/>
  <c r="U1516" i="2"/>
  <c r="U500" i="2"/>
  <c r="U1110" i="2"/>
  <c r="U1517" i="2"/>
  <c r="U2850" i="2"/>
  <c r="U2851" i="2"/>
  <c r="U899" i="2"/>
  <c r="U1518" i="2"/>
  <c r="U52" i="2"/>
  <c r="U1111" i="2"/>
  <c r="U2852" i="2"/>
  <c r="U320" i="2"/>
  <c r="U1519" i="2"/>
  <c r="U321" i="2"/>
  <c r="U749" i="2"/>
  <c r="U501" i="2"/>
  <c r="U2853" i="2"/>
  <c r="U1520" i="2"/>
  <c r="U1521" i="2"/>
  <c r="U2854" i="2"/>
  <c r="U448" i="2"/>
  <c r="U2855" i="2"/>
  <c r="U2144" i="2"/>
  <c r="U718" i="2"/>
  <c r="U53" i="2"/>
  <c r="U322" i="2"/>
  <c r="U2856" i="2"/>
  <c r="U750" i="2"/>
  <c r="U2857" i="2"/>
  <c r="U2858" i="2"/>
  <c r="U2859" i="2"/>
  <c r="U2860" i="2"/>
  <c r="U54" i="2"/>
  <c r="U323" i="2"/>
  <c r="U1172" i="2"/>
  <c r="U1932" i="2"/>
  <c r="U449" i="2"/>
  <c r="U324" i="2"/>
  <c r="U751" i="2"/>
  <c r="U55" i="2"/>
  <c r="U1827" i="2"/>
  <c r="U2861" i="2"/>
  <c r="U2862" i="2"/>
  <c r="U1522" i="2"/>
  <c r="U2863" i="2"/>
  <c r="U1523" i="2"/>
  <c r="U56" i="2"/>
  <c r="U2864" i="2"/>
  <c r="U1112" i="2"/>
  <c r="U2268" i="2"/>
  <c r="U2865" i="2"/>
  <c r="U502" i="2"/>
  <c r="U2866" i="2"/>
  <c r="U1256" i="2"/>
  <c r="U2867" i="2"/>
  <c r="U3467" i="2"/>
  <c r="U2145" i="2"/>
  <c r="U2868" i="2"/>
  <c r="U57" i="2"/>
  <c r="U2869" i="2"/>
  <c r="U58" i="2"/>
  <c r="U1113" i="2"/>
  <c r="U1828" i="2"/>
  <c r="U2870" i="2"/>
  <c r="U2871" i="2"/>
  <c r="U1114" i="2"/>
  <c r="U2872" i="2"/>
  <c r="U2873" i="2"/>
  <c r="U1829" i="2"/>
  <c r="U2874" i="2"/>
  <c r="U1115" i="2"/>
  <c r="U503" i="2"/>
  <c r="U2875" i="2"/>
  <c r="U2146" i="2"/>
  <c r="U900" i="2"/>
  <c r="U59" i="2"/>
  <c r="U2876" i="2"/>
  <c r="U2269" i="2"/>
  <c r="U2877" i="2"/>
  <c r="U901" i="2"/>
  <c r="U2878" i="2"/>
  <c r="U2879" i="2"/>
  <c r="U752" i="2"/>
  <c r="U753" i="2"/>
  <c r="U3468" i="2"/>
  <c r="U662" i="2"/>
  <c r="U1116" i="2"/>
  <c r="U2880" i="2"/>
  <c r="U1524" i="2"/>
  <c r="U902" i="2"/>
  <c r="U2881" i="2"/>
  <c r="U1063" i="2"/>
  <c r="U2882" i="2"/>
  <c r="U2883" i="2"/>
  <c r="U2884" i="2"/>
  <c r="U60" i="2"/>
  <c r="U582" i="2"/>
  <c r="U1525" i="2"/>
  <c r="U2885" i="2"/>
  <c r="U2886" i="2"/>
  <c r="U2887" i="2"/>
  <c r="U1526" i="2"/>
  <c r="U1314" i="2"/>
  <c r="U1527" i="2"/>
  <c r="U2888" i="2"/>
  <c r="U2889" i="2"/>
  <c r="U2440" i="2"/>
  <c r="U1528" i="2"/>
  <c r="U325" i="2"/>
  <c r="U2441" i="2"/>
  <c r="U61" i="2"/>
  <c r="U2890" i="2"/>
  <c r="U504" i="2"/>
  <c r="U2891" i="2"/>
  <c r="U2892" i="2"/>
  <c r="U2893" i="2"/>
  <c r="U326" i="2"/>
  <c r="U2894" i="2"/>
  <c r="U2442" i="2"/>
  <c r="U327" i="2"/>
  <c r="U1198" i="2"/>
  <c r="U62" i="2"/>
  <c r="U63" i="2"/>
  <c r="U427" i="2"/>
  <c r="U505" i="2"/>
  <c r="U1064" i="2"/>
  <c r="U64" i="2"/>
  <c r="U65" i="2"/>
  <c r="U66" i="2"/>
  <c r="U1933" i="2"/>
  <c r="U2147" i="2"/>
  <c r="U1529" i="2"/>
  <c r="U2895" i="2"/>
  <c r="U67" i="2"/>
  <c r="U3469" i="2"/>
  <c r="U68" i="2"/>
  <c r="U69" i="2"/>
  <c r="U70" i="2"/>
  <c r="U2270" i="2"/>
  <c r="U754" i="2"/>
  <c r="U755" i="2"/>
  <c r="U2896" i="2"/>
  <c r="U1117" i="2"/>
  <c r="U1042" i="2"/>
  <c r="U3470" i="2"/>
  <c r="U903" i="2"/>
  <c r="U2897" i="2"/>
  <c r="U756" i="2"/>
  <c r="U1530" i="2"/>
  <c r="U3471" i="2"/>
  <c r="U71" i="2"/>
  <c r="U1531" i="2"/>
  <c r="U1934" i="2"/>
  <c r="U2898" i="2"/>
  <c r="U904" i="2"/>
  <c r="U905" i="2"/>
  <c r="U2899" i="2"/>
  <c r="U906" i="2"/>
  <c r="U907" i="2"/>
  <c r="U506" i="2"/>
  <c r="U72" i="2"/>
  <c r="U2271" i="2"/>
  <c r="U461" i="2"/>
  <c r="U2272" i="2"/>
  <c r="U1935" i="2"/>
  <c r="U908" i="2"/>
  <c r="U1118" i="2"/>
  <c r="U1532" i="2"/>
  <c r="U2900" i="2"/>
  <c r="U73" i="2"/>
  <c r="U2901" i="2"/>
  <c r="U2902" i="2"/>
  <c r="U1119" i="2"/>
  <c r="U2903" i="2"/>
  <c r="U1830" i="2"/>
  <c r="U1831" i="2"/>
  <c r="U757" i="2"/>
  <c r="U1832" i="2"/>
  <c r="U2273" i="2"/>
  <c r="U2904" i="2"/>
  <c r="U1533" i="2"/>
  <c r="U2905" i="2"/>
  <c r="U2906" i="2"/>
  <c r="U2907" i="2"/>
  <c r="U2908" i="2"/>
  <c r="U909" i="2"/>
  <c r="U2909" i="2"/>
  <c r="U3472" i="2"/>
  <c r="U1534" i="2"/>
  <c r="U2274" i="2"/>
  <c r="U758" i="2"/>
  <c r="U2910" i="2"/>
  <c r="U1833" i="2"/>
  <c r="U74" i="2"/>
  <c r="U75" i="2"/>
  <c r="U1535" i="2"/>
  <c r="U1120" i="2"/>
  <c r="U2148" i="2"/>
  <c r="U910" i="2"/>
  <c r="U2911" i="2"/>
  <c r="U1936" i="2"/>
  <c r="U2912" i="2"/>
  <c r="U911" i="2"/>
  <c r="U2443" i="2"/>
  <c r="U76" i="2"/>
  <c r="U1536" i="2"/>
  <c r="U1537" i="2"/>
  <c r="U1538" i="2"/>
  <c r="U2913" i="2"/>
  <c r="U2914" i="2"/>
  <c r="U1539" i="2"/>
  <c r="U3473" i="2"/>
  <c r="U77" i="2"/>
  <c r="U1540" i="2"/>
  <c r="U2275" i="2"/>
  <c r="U2915" i="2"/>
  <c r="U2916" i="2"/>
  <c r="U2917" i="2"/>
  <c r="U1541" i="2"/>
  <c r="U1173" i="2"/>
  <c r="U2918" i="2"/>
  <c r="U2444" i="2"/>
  <c r="U2149" i="2"/>
  <c r="U2919" i="2"/>
  <c r="U663" i="2"/>
  <c r="U2920" i="2"/>
  <c r="U78" i="2"/>
  <c r="U79" i="2"/>
  <c r="U1937" i="2"/>
  <c r="U2276" i="2"/>
  <c r="U3474" i="2"/>
  <c r="U912" i="2"/>
  <c r="U2921" i="2"/>
  <c r="U1174" i="2"/>
  <c r="U2922" i="2"/>
  <c r="U2923" i="2"/>
  <c r="U1121" i="2"/>
  <c r="U913" i="2"/>
  <c r="U2924" i="2"/>
  <c r="U759" i="2"/>
  <c r="U3475" i="2"/>
  <c r="U583" i="2"/>
  <c r="U584" i="2"/>
  <c r="U1542" i="2"/>
  <c r="U328" i="2"/>
  <c r="U1938" i="2"/>
  <c r="U1939" i="2"/>
  <c r="U1543" i="2"/>
  <c r="U1834" i="2"/>
  <c r="U2925" i="2"/>
  <c r="U2926" i="2"/>
  <c r="U2927" i="2"/>
  <c r="U2928" i="2"/>
  <c r="U329" i="2"/>
  <c r="U1940" i="2"/>
  <c r="U1544" i="2"/>
  <c r="U2929" i="2"/>
  <c r="U1122" i="2"/>
  <c r="U760" i="2"/>
  <c r="U1123" i="2"/>
  <c r="U80" i="2"/>
  <c r="U2930" i="2"/>
  <c r="U2931" i="2"/>
  <c r="U2932" i="2"/>
  <c r="U1941" i="2"/>
  <c r="U761" i="2"/>
  <c r="U1942" i="2"/>
  <c r="U3476" i="2"/>
  <c r="U81" i="2"/>
  <c r="U2933" i="2"/>
  <c r="U1545" i="2"/>
  <c r="U82" i="2"/>
  <c r="U2934" i="2"/>
  <c r="U1546" i="2"/>
  <c r="U83" i="2"/>
  <c r="U1547" i="2"/>
  <c r="U330" i="2"/>
  <c r="U2935" i="2"/>
  <c r="U507" i="2"/>
  <c r="U2936" i="2"/>
  <c r="U3477" i="2"/>
  <c r="U2937" i="2"/>
  <c r="U2938" i="2"/>
  <c r="U1548" i="2"/>
  <c r="U1943" i="2"/>
  <c r="U2445" i="2"/>
  <c r="U2446" i="2"/>
  <c r="U1944" i="2"/>
  <c r="U2939" i="2"/>
  <c r="U84" i="2"/>
  <c r="U508" i="2"/>
  <c r="U1945" i="2"/>
  <c r="U2940" i="2"/>
  <c r="U1549" i="2"/>
  <c r="U632" i="2"/>
  <c r="U85" i="2"/>
  <c r="U1550" i="2"/>
  <c r="U1257" i="2"/>
  <c r="U1124" i="2"/>
  <c r="U331" i="2"/>
  <c r="U2941" i="2"/>
  <c r="U2150" i="2"/>
  <c r="U1125" i="2"/>
  <c r="U2277" i="2"/>
  <c r="U2942" i="2"/>
  <c r="U2943" i="2"/>
  <c r="U762" i="2"/>
  <c r="U914" i="2"/>
  <c r="U763" i="2"/>
  <c r="U764" i="2"/>
  <c r="U3478" i="2"/>
  <c r="U2944" i="2"/>
  <c r="U332" i="2"/>
  <c r="U509" i="2"/>
  <c r="U2945" i="2"/>
  <c r="U1946" i="2"/>
  <c r="U1258" i="2"/>
  <c r="U765" i="2"/>
  <c r="U3479" i="2"/>
  <c r="U1551" i="2"/>
  <c r="U2151" i="2"/>
  <c r="U2946" i="2"/>
  <c r="U915" i="2"/>
  <c r="U2447" i="2"/>
  <c r="U2278" i="2"/>
  <c r="U2152" i="2"/>
  <c r="U1126" i="2"/>
  <c r="U2448" i="2"/>
  <c r="U2947" i="2"/>
  <c r="U766" i="2"/>
  <c r="U2948" i="2"/>
  <c r="U2949" i="2"/>
  <c r="U333" i="2"/>
  <c r="U2950" i="2"/>
  <c r="U2279" i="2"/>
  <c r="U2280" i="2"/>
  <c r="U916" i="2"/>
  <c r="U1552" i="2"/>
  <c r="U2951" i="2"/>
  <c r="U917" i="2"/>
  <c r="U510" i="2"/>
  <c r="U1947" i="2"/>
  <c r="U3480" i="2"/>
  <c r="U86" i="2"/>
  <c r="U2952" i="2"/>
  <c r="U334" i="2"/>
  <c r="U2953" i="2"/>
  <c r="U918" i="2"/>
  <c r="U1948" i="2"/>
  <c r="U470" i="2"/>
  <c r="U767" i="2"/>
  <c r="U1553" i="2"/>
  <c r="U511" i="2"/>
  <c r="U1554" i="2"/>
  <c r="U1949" i="2"/>
  <c r="U2281" i="2"/>
  <c r="U2954" i="2"/>
  <c r="U87" i="2"/>
  <c r="U1015" i="2"/>
  <c r="U2955" i="2"/>
  <c r="U88" i="2"/>
  <c r="U1950" i="2"/>
  <c r="U2449" i="2"/>
  <c r="U2956" i="2"/>
  <c r="U2957" i="2"/>
  <c r="U2958" i="2"/>
  <c r="U2450" i="2"/>
  <c r="U3481" i="2"/>
  <c r="U919" i="2"/>
  <c r="U719" i="2"/>
  <c r="U89" i="2"/>
  <c r="U3482" i="2"/>
  <c r="U90" i="2"/>
  <c r="U2959" i="2"/>
  <c r="U91" i="2"/>
  <c r="U768" i="2"/>
  <c r="U3483" i="2"/>
  <c r="U92" i="2"/>
  <c r="U769" i="2"/>
  <c r="U1555" i="2"/>
  <c r="U2960" i="2"/>
  <c r="U2961" i="2"/>
  <c r="U335" i="2"/>
  <c r="U2962" i="2"/>
  <c r="U93" i="2"/>
  <c r="U1556" i="2"/>
  <c r="U94" i="2"/>
  <c r="U920" i="2"/>
  <c r="U3484" i="2"/>
  <c r="U921" i="2"/>
  <c r="U1557" i="2"/>
  <c r="U922" i="2"/>
  <c r="U2153" i="2"/>
  <c r="U694" i="2"/>
  <c r="U95" i="2"/>
  <c r="U2963" i="2"/>
  <c r="U1951" i="2"/>
  <c r="U664" i="2"/>
  <c r="U2964" i="2"/>
  <c r="U336" i="2"/>
  <c r="U602" i="2"/>
  <c r="U2965" i="2"/>
  <c r="U665" i="2"/>
  <c r="U3485" i="2"/>
  <c r="U666" i="2"/>
  <c r="U2966" i="2"/>
  <c r="U337" i="2"/>
  <c r="U1558" i="2"/>
  <c r="U1559" i="2"/>
  <c r="U2967" i="2"/>
  <c r="U2968" i="2"/>
  <c r="U1952" i="2"/>
  <c r="U1560" i="2"/>
  <c r="U923" i="2"/>
  <c r="U1315" i="2"/>
  <c r="U1561" i="2"/>
  <c r="U924" i="2"/>
  <c r="U2154" i="2"/>
  <c r="U1562" i="2"/>
  <c r="U1259" i="2"/>
  <c r="U2969" i="2"/>
  <c r="U1563" i="2"/>
  <c r="U2970" i="2"/>
  <c r="U1564" i="2"/>
  <c r="U1565" i="2"/>
  <c r="U1566" i="2"/>
  <c r="U1567" i="2"/>
  <c r="U1065" i="2"/>
  <c r="U1016" i="2"/>
  <c r="U2971" i="2"/>
  <c r="U2972" i="2"/>
  <c r="U2973" i="2"/>
  <c r="U1568" i="2"/>
  <c r="U2282" i="2"/>
  <c r="U2974" i="2"/>
  <c r="U3486" i="2"/>
  <c r="U585" i="2"/>
  <c r="U667" i="2"/>
  <c r="U2975" i="2"/>
  <c r="U668" i="2"/>
  <c r="U96" i="2"/>
  <c r="U3487" i="2"/>
  <c r="U2976" i="2"/>
  <c r="U2977" i="2"/>
  <c r="U2978" i="2"/>
  <c r="U3488" i="2"/>
  <c r="U2979" i="2"/>
  <c r="U1569" i="2"/>
  <c r="U1835" i="2"/>
  <c r="U3489" i="2"/>
  <c r="U2980" i="2"/>
  <c r="U1953" i="2"/>
  <c r="U2981" i="2"/>
  <c r="U97" i="2"/>
  <c r="U2155" i="2"/>
  <c r="U2156" i="2"/>
  <c r="U338" i="2"/>
  <c r="U2982" i="2"/>
  <c r="U2983" i="2"/>
  <c r="U2451" i="2"/>
  <c r="U2984" i="2"/>
  <c r="U2452" i="2"/>
  <c r="U2453" i="2"/>
  <c r="U2157" i="2"/>
  <c r="U98" i="2"/>
  <c r="U2985" i="2"/>
  <c r="U2986" i="2"/>
  <c r="U2987" i="2"/>
  <c r="U1570" i="2"/>
  <c r="U2988" i="2"/>
  <c r="U1571" i="2"/>
  <c r="U2989" i="2"/>
  <c r="U339" i="2"/>
  <c r="U512" i="2"/>
  <c r="U1572" i="2"/>
  <c r="U1199" i="2"/>
  <c r="U1573" i="2"/>
  <c r="U1574" i="2"/>
  <c r="U2990" i="2"/>
  <c r="U1575" i="2"/>
  <c r="U340" i="2"/>
  <c r="U99" i="2"/>
  <c r="U2283" i="2"/>
  <c r="U1127" i="2"/>
  <c r="U1316" i="2"/>
  <c r="U100" i="2"/>
  <c r="U1836" i="2"/>
  <c r="U2991" i="2"/>
  <c r="U1576" i="2"/>
  <c r="U1837" i="2"/>
  <c r="U2992" i="2"/>
  <c r="U695" i="2"/>
  <c r="U2158" i="2"/>
  <c r="U3490" i="2"/>
  <c r="U3491" i="2"/>
  <c r="U3492" i="2"/>
  <c r="U1577" i="2"/>
  <c r="U925" i="2"/>
  <c r="U1954" i="2"/>
  <c r="U1175" i="2"/>
  <c r="U1017" i="2"/>
  <c r="U1200" i="2"/>
  <c r="U2993" i="2"/>
  <c r="U101" i="2"/>
  <c r="U2994" i="2"/>
  <c r="U2284" i="2"/>
  <c r="U1043" i="2"/>
  <c r="U2995" i="2"/>
  <c r="U102" i="2"/>
  <c r="U2159" i="2"/>
  <c r="U2285" i="2"/>
  <c r="U707" i="2"/>
  <c r="U1578" i="2"/>
  <c r="U1579" i="2"/>
  <c r="U1066" i="2"/>
  <c r="U1580" i="2"/>
  <c r="U1201" i="2"/>
  <c r="U2286" i="2"/>
  <c r="U1955" i="2"/>
  <c r="U486" i="2"/>
  <c r="U2996" i="2"/>
  <c r="U2287" i="2"/>
  <c r="U1956" i="2"/>
  <c r="U103" i="2"/>
  <c r="U2997" i="2"/>
  <c r="U1838" i="2"/>
  <c r="U1202" i="2"/>
  <c r="U633" i="2"/>
  <c r="U1957" i="2"/>
  <c r="U2998" i="2"/>
  <c r="U615" i="2"/>
  <c r="U341" i="2"/>
  <c r="U669" i="2"/>
  <c r="U2288" i="2"/>
  <c r="U2999" i="2"/>
  <c r="U3000" i="2"/>
  <c r="U3001" i="2"/>
  <c r="U3002" i="2"/>
  <c r="U2454" i="2"/>
  <c r="U3003" i="2"/>
  <c r="U2289" i="2"/>
  <c r="U1958" i="2"/>
  <c r="U1581" i="2"/>
  <c r="U1582" i="2"/>
  <c r="U1583" i="2"/>
  <c r="U770" i="2"/>
  <c r="U2290" i="2"/>
  <c r="U513" i="2"/>
  <c r="U670" i="2"/>
  <c r="U586" i="2"/>
  <c r="U2160" i="2"/>
  <c r="U3493" i="2"/>
  <c r="U3004" i="2"/>
  <c r="U926" i="2"/>
  <c r="U514" i="2"/>
  <c r="U3005" i="2"/>
  <c r="U104" i="2"/>
  <c r="U105" i="2"/>
  <c r="U2291" i="2"/>
  <c r="U1959" i="2"/>
  <c r="U1044" i="2"/>
  <c r="U2455" i="2"/>
  <c r="U3006" i="2"/>
  <c r="U342" i="2"/>
  <c r="U2292" i="2"/>
  <c r="U927" i="2"/>
  <c r="U3007" i="2"/>
  <c r="U3008" i="2"/>
  <c r="U1045" i="2"/>
  <c r="U450" i="2"/>
  <c r="U3009" i="2"/>
  <c r="U2293" i="2"/>
  <c r="U3494" i="2"/>
  <c r="U106" i="2"/>
  <c r="U1960" i="2"/>
  <c r="U1018" i="2"/>
  <c r="U3495" i="2"/>
  <c r="U771" i="2"/>
  <c r="U772" i="2"/>
  <c r="U1128" i="2"/>
  <c r="U1584" i="2"/>
  <c r="U1585" i="2"/>
  <c r="U515" i="2"/>
  <c r="U3010" i="2"/>
  <c r="U1317" i="2"/>
  <c r="U2456" i="2"/>
  <c r="U1129" i="2"/>
  <c r="U1961" i="2"/>
  <c r="U3011" i="2"/>
  <c r="U1586" i="2"/>
  <c r="U1587" i="2"/>
  <c r="U1067" i="2"/>
  <c r="U343" i="2"/>
  <c r="U1962" i="2"/>
  <c r="U2294" i="2"/>
  <c r="U671" i="2"/>
  <c r="U3496" i="2"/>
  <c r="U3012" i="2"/>
  <c r="U107" i="2"/>
  <c r="U2295" i="2"/>
  <c r="U3013" i="2"/>
  <c r="U1203" i="2"/>
  <c r="U3014" i="2"/>
  <c r="U3015" i="2"/>
  <c r="U344" i="2"/>
  <c r="U603" i="2"/>
  <c r="U1204" i="2"/>
  <c r="U345" i="2"/>
  <c r="U1318" i="2"/>
  <c r="U773" i="2"/>
  <c r="U3016" i="2"/>
  <c r="U1130" i="2"/>
  <c r="U1839" i="2"/>
  <c r="U1588" i="2"/>
  <c r="U1963" i="2"/>
  <c r="U1589" i="2"/>
  <c r="U3017" i="2"/>
  <c r="U1176" i="2"/>
  <c r="U3018" i="2"/>
  <c r="U3019" i="2"/>
  <c r="U3020" i="2"/>
  <c r="U3021" i="2"/>
  <c r="U672" i="2"/>
  <c r="U2161" i="2"/>
  <c r="U346" i="2"/>
  <c r="U1590" i="2"/>
  <c r="U774" i="2"/>
  <c r="U1591" i="2"/>
  <c r="U516" i="2"/>
  <c r="U108" i="2"/>
  <c r="U3022" i="2"/>
  <c r="U1177" i="2"/>
  <c r="U1964" i="2"/>
  <c r="U1592" i="2"/>
  <c r="U3023" i="2"/>
  <c r="U3497" i="2"/>
  <c r="U3024" i="2"/>
  <c r="U1593" i="2"/>
  <c r="U1131" i="2"/>
  <c r="U928" i="2"/>
  <c r="U1178" i="2"/>
  <c r="U2296" i="2"/>
  <c r="U3025" i="2"/>
  <c r="U3498" i="2"/>
  <c r="U3499" i="2"/>
  <c r="U109" i="2"/>
  <c r="U3026" i="2"/>
  <c r="U3027" i="2"/>
  <c r="U1965" i="2"/>
  <c r="U1179" i="2"/>
  <c r="U1966" i="2"/>
  <c r="U775" i="2"/>
  <c r="U1594" i="2"/>
  <c r="U1595" i="2"/>
  <c r="U1596" i="2"/>
  <c r="U634" i="2"/>
  <c r="U110" i="2"/>
  <c r="U3500" i="2"/>
  <c r="U3028" i="2"/>
  <c r="U620" i="2"/>
  <c r="U1597" i="2"/>
  <c r="U635" i="2"/>
  <c r="U2457" i="2"/>
  <c r="U776" i="2"/>
  <c r="U3029" i="2"/>
  <c r="U777" i="2"/>
  <c r="U111" i="2"/>
  <c r="U3501" i="2"/>
  <c r="U1967" i="2"/>
  <c r="U3030" i="2"/>
  <c r="U778" i="2"/>
  <c r="U1598" i="2"/>
  <c r="U3031" i="2"/>
  <c r="U3032" i="2"/>
  <c r="U1968" i="2"/>
  <c r="U3033" i="2"/>
  <c r="U1969" i="2"/>
  <c r="U112" i="2"/>
  <c r="U3034" i="2"/>
  <c r="U587" i="2"/>
  <c r="U471" i="2"/>
  <c r="U3035" i="2"/>
  <c r="U1599" i="2"/>
  <c r="U347" i="2"/>
  <c r="U113" i="2"/>
  <c r="U114" i="2"/>
  <c r="U115" i="2"/>
  <c r="U348" i="2"/>
  <c r="U1132" i="2"/>
  <c r="U3036" i="2"/>
  <c r="U1600" i="2"/>
  <c r="U3037" i="2"/>
  <c r="U517" i="2"/>
  <c r="U3038" i="2"/>
  <c r="U779" i="2"/>
  <c r="U3502" i="2"/>
  <c r="U116" i="2"/>
  <c r="U929" i="2"/>
  <c r="U1601" i="2"/>
  <c r="U349" i="2"/>
  <c r="U588" i="2"/>
  <c r="U1970" i="2"/>
  <c r="U2297" i="2"/>
  <c r="U117" i="2"/>
  <c r="U1602" i="2"/>
  <c r="U1603" i="2"/>
  <c r="U1971" i="2"/>
  <c r="U1133" i="2"/>
  <c r="U1604" i="2"/>
  <c r="U1972" i="2"/>
  <c r="U3039" i="2"/>
  <c r="U636" i="2"/>
  <c r="U1973" i="2"/>
  <c r="U1205" i="2"/>
  <c r="U637" i="2"/>
  <c r="U1260" i="2"/>
  <c r="U2458" i="2"/>
  <c r="U1134" i="2"/>
  <c r="U2162" i="2"/>
  <c r="U3040" i="2"/>
  <c r="U1605" i="2"/>
  <c r="U350" i="2"/>
  <c r="U1135" i="2"/>
  <c r="U1206" i="2"/>
  <c r="U1606" i="2"/>
  <c r="U118" i="2"/>
  <c r="U3041" i="2"/>
  <c r="U3042" i="2"/>
  <c r="U1180" i="2"/>
  <c r="U3043" i="2"/>
  <c r="U1607" i="2"/>
  <c r="U1136" i="2"/>
  <c r="U1207" i="2"/>
  <c r="U3503" i="2"/>
  <c r="U3044" i="2"/>
  <c r="U780" i="2"/>
  <c r="U930" i="2"/>
  <c r="U1974" i="2"/>
  <c r="U2459" i="2"/>
  <c r="U3045" i="2"/>
  <c r="U931" i="2"/>
  <c r="U2460" i="2"/>
  <c r="U351" i="2"/>
  <c r="U119" i="2"/>
  <c r="U518" i="2"/>
  <c r="U673" i="2"/>
  <c r="U3504" i="2"/>
  <c r="U1608" i="2"/>
  <c r="U1609" i="2"/>
  <c r="U3046" i="2"/>
  <c r="U3047" i="2"/>
  <c r="U3048" i="2"/>
  <c r="U3505" i="2"/>
  <c r="U1975" i="2"/>
  <c r="U3049" i="2"/>
  <c r="U1261" i="2"/>
  <c r="U1181" i="2"/>
  <c r="U352" i="2"/>
  <c r="U3506" i="2"/>
  <c r="U1137" i="2"/>
  <c r="U3050" i="2"/>
  <c r="U2461" i="2"/>
  <c r="U120" i="2"/>
  <c r="U1610" i="2"/>
  <c r="U353" i="2"/>
  <c r="U1840" i="2"/>
  <c r="U3051" i="2"/>
  <c r="U451" i="2"/>
  <c r="U1976" i="2"/>
  <c r="U3052" i="2"/>
  <c r="U121" i="2"/>
  <c r="U3507" i="2"/>
  <c r="U3053" i="2"/>
  <c r="U2298" i="2"/>
  <c r="U781" i="2"/>
  <c r="U354" i="2"/>
  <c r="U1611" i="2"/>
  <c r="U3508" i="2"/>
  <c r="U932" i="2"/>
  <c r="U3509" i="2"/>
  <c r="U3510" i="2"/>
  <c r="U3511" i="2"/>
  <c r="U2299" i="2"/>
  <c r="U3054" i="2"/>
  <c r="U696" i="2"/>
  <c r="U122" i="2"/>
  <c r="U3055" i="2"/>
  <c r="U3056" i="2"/>
  <c r="U3512" i="2"/>
  <c r="U3057" i="2"/>
  <c r="U3058" i="2"/>
  <c r="U3059" i="2"/>
  <c r="U3060" i="2"/>
  <c r="U1612" i="2"/>
  <c r="U1182" i="2"/>
  <c r="U1613" i="2"/>
  <c r="U3513" i="2"/>
  <c r="U3061" i="2"/>
  <c r="U1138" i="2"/>
  <c r="U1139" i="2"/>
  <c r="U2163" i="2"/>
  <c r="U3062" i="2"/>
  <c r="U3063" i="2"/>
  <c r="U2300" i="2"/>
  <c r="U482" i="2"/>
  <c r="U674" i="2"/>
  <c r="U3064" i="2"/>
  <c r="U3514" i="2"/>
  <c r="U3515" i="2"/>
  <c r="U3065" i="2"/>
  <c r="U1841" i="2"/>
  <c r="U782" i="2"/>
  <c r="U519" i="2"/>
  <c r="U3066" i="2"/>
  <c r="U3067" i="2"/>
  <c r="U3068" i="2"/>
  <c r="U2301" i="2"/>
  <c r="U1614" i="2"/>
  <c r="U355" i="2"/>
  <c r="U2164" i="2"/>
  <c r="U697" i="2"/>
  <c r="U3069" i="2"/>
  <c r="U1262" i="2"/>
  <c r="U1615" i="2"/>
  <c r="U520" i="2"/>
  <c r="U3070" i="2"/>
  <c r="U1616" i="2"/>
  <c r="U3071" i="2"/>
  <c r="U1263" i="2"/>
  <c r="U1842" i="2"/>
  <c r="U356" i="2"/>
  <c r="U3516" i="2"/>
  <c r="U2302" i="2"/>
  <c r="U3072" i="2"/>
  <c r="U3073" i="2"/>
  <c r="U123" i="2"/>
  <c r="U1046" i="2"/>
  <c r="U2462" i="2"/>
  <c r="U1140" i="2"/>
  <c r="U124" i="2"/>
  <c r="U1141" i="2"/>
  <c r="U675" i="2"/>
  <c r="U3074" i="2"/>
  <c r="U783" i="2"/>
  <c r="U2165" i="2"/>
  <c r="U1977" i="2"/>
  <c r="U1617" i="2"/>
  <c r="U1264" i="2"/>
  <c r="U3517" i="2"/>
  <c r="U2463" i="2"/>
  <c r="U1618" i="2"/>
  <c r="U3075" i="2"/>
  <c r="U2303" i="2"/>
  <c r="U2464" i="2"/>
  <c r="U3518" i="2"/>
  <c r="U2465" i="2"/>
  <c r="U2466" i="2"/>
  <c r="U357" i="2"/>
  <c r="U3076" i="2"/>
  <c r="U1142" i="2"/>
  <c r="U1978" i="2"/>
  <c r="U933" i="2"/>
  <c r="U3077" i="2"/>
  <c r="U3519" i="2"/>
  <c r="U3078" i="2"/>
  <c r="U358" i="2"/>
  <c r="U2304" i="2"/>
  <c r="U2467" i="2"/>
  <c r="U1619" i="2"/>
  <c r="U3079" i="2"/>
  <c r="U3080" i="2"/>
  <c r="U3081" i="2"/>
  <c r="U125" i="2"/>
  <c r="U126" i="2"/>
  <c r="U708" i="2"/>
  <c r="U521" i="2"/>
  <c r="U3082" i="2"/>
  <c r="U1183" i="2"/>
  <c r="U1208" i="2"/>
  <c r="U3083" i="2"/>
  <c r="U1265" i="2"/>
  <c r="U1047" i="2"/>
  <c r="U1979" i="2"/>
  <c r="U1980" i="2"/>
  <c r="U1981" i="2"/>
  <c r="U3084" i="2"/>
  <c r="U1843" i="2"/>
  <c r="U3085" i="2"/>
  <c r="U1266" i="2"/>
  <c r="U1982" i="2"/>
  <c r="U2305" i="2"/>
  <c r="U2306" i="2"/>
  <c r="U2166" i="2"/>
  <c r="U1983" i="2"/>
  <c r="U1209" i="2"/>
  <c r="U1984" i="2"/>
  <c r="U1985" i="2"/>
  <c r="U1844" i="2"/>
  <c r="U1986" i="2"/>
  <c r="U784" i="2"/>
  <c r="U1987" i="2"/>
  <c r="U1988" i="2"/>
  <c r="U1989" i="2"/>
  <c r="U1990" i="2"/>
  <c r="U2468" i="2"/>
  <c r="U2307" i="2"/>
  <c r="U3086" i="2"/>
  <c r="U127" i="2"/>
  <c r="U1267" i="2"/>
  <c r="U934" i="2"/>
  <c r="U128" i="2"/>
  <c r="U359" i="2"/>
  <c r="U1991" i="2"/>
  <c r="U2469" i="2"/>
  <c r="U3087" i="2"/>
  <c r="U522" i="2"/>
  <c r="U3088" i="2"/>
  <c r="U1992" i="2"/>
  <c r="U129" i="2"/>
  <c r="U676" i="2"/>
  <c r="U3089" i="2"/>
  <c r="U3090" i="2"/>
  <c r="U1620" i="2"/>
  <c r="U360" i="2"/>
  <c r="U523" i="2"/>
  <c r="U361" i="2"/>
  <c r="U698" i="2"/>
  <c r="U3520" i="2"/>
  <c r="U3091" i="2"/>
  <c r="U1068" i="2"/>
  <c r="U2470" i="2"/>
  <c r="U2308" i="2"/>
  <c r="U2167" i="2"/>
  <c r="U3521" i="2"/>
  <c r="U3092" i="2"/>
  <c r="U1621" i="2"/>
  <c r="U1993" i="2"/>
  <c r="U3522" i="2"/>
  <c r="U1622" i="2"/>
  <c r="U1623" i="2"/>
  <c r="U428" i="2"/>
  <c r="U2309" i="2"/>
  <c r="U3523" i="2"/>
  <c r="U1624" i="2"/>
  <c r="U1845" i="2"/>
  <c r="U3093" i="2"/>
  <c r="U785" i="2"/>
  <c r="U1069" i="2"/>
  <c r="U1319" i="2"/>
  <c r="U524" i="2"/>
  <c r="U1625" i="2"/>
  <c r="U3094" i="2"/>
  <c r="U1846" i="2"/>
  <c r="U1847" i="2"/>
  <c r="U1848" i="2"/>
  <c r="U786" i="2"/>
  <c r="U1994" i="2"/>
  <c r="U2168" i="2"/>
  <c r="U525" i="2"/>
  <c r="U2169" i="2"/>
  <c r="U1849" i="2"/>
  <c r="U1850" i="2"/>
  <c r="U130" i="2"/>
  <c r="U787" i="2"/>
  <c r="U3095" i="2"/>
  <c r="U1851" i="2"/>
  <c r="U2170" i="2"/>
  <c r="U3524" i="2"/>
  <c r="U2171" i="2"/>
  <c r="U2172" i="2"/>
  <c r="U2173" i="2"/>
  <c r="U3525" i="2"/>
  <c r="U1995" i="2"/>
  <c r="U1268" i="2"/>
  <c r="U3526" i="2"/>
  <c r="U131" i="2"/>
  <c r="U1852" i="2"/>
  <c r="U2471" i="2"/>
  <c r="U472" i="2"/>
  <c r="U1269" i="2"/>
  <c r="U1270" i="2"/>
  <c r="U3096" i="2"/>
  <c r="U3527" i="2"/>
  <c r="U3097" i="2"/>
  <c r="U1271" i="2"/>
  <c r="U1996" i="2"/>
  <c r="U3098" i="2"/>
  <c r="U132" i="2"/>
  <c r="U3099" i="2"/>
  <c r="U3100" i="2"/>
  <c r="U3101" i="2"/>
  <c r="U3102" i="2"/>
  <c r="U3103" i="2"/>
  <c r="U526" i="2"/>
  <c r="U2310" i="2"/>
  <c r="U3104" i="2"/>
  <c r="U2472" i="2"/>
  <c r="U1997" i="2"/>
  <c r="U1184" i="2"/>
  <c r="U788" i="2"/>
  <c r="U1272" i="2"/>
  <c r="U3105" i="2"/>
  <c r="U935" i="2"/>
  <c r="U2174" i="2"/>
  <c r="U1626" i="2"/>
  <c r="U3528" i="2"/>
  <c r="U3106" i="2"/>
  <c r="U1998" i="2"/>
  <c r="U2473" i="2"/>
  <c r="U1999" i="2"/>
  <c r="U2000" i="2"/>
  <c r="U2001" i="2"/>
  <c r="U3107" i="2"/>
  <c r="U3529" i="2"/>
  <c r="U1627" i="2"/>
  <c r="U527" i="2"/>
  <c r="U3530" i="2"/>
  <c r="U2175" i="2"/>
  <c r="U1628" i="2"/>
  <c r="U133" i="2"/>
  <c r="U936" i="2"/>
  <c r="U789" i="2"/>
  <c r="U3108" i="2"/>
  <c r="U3531" i="2"/>
  <c r="U3109" i="2"/>
  <c r="U3532" i="2"/>
  <c r="U3110" i="2"/>
  <c r="U3533" i="2"/>
  <c r="U677" i="2"/>
  <c r="U790" i="2"/>
  <c r="U3111" i="2"/>
  <c r="U3534" i="2"/>
  <c r="U1070" i="2"/>
  <c r="U791" i="2"/>
  <c r="U2474" i="2"/>
  <c r="U1629" i="2"/>
  <c r="U604" i="2"/>
  <c r="U528" i="2"/>
  <c r="U134" i="2"/>
  <c r="U792" i="2"/>
  <c r="U3112" i="2"/>
  <c r="U1630" i="2"/>
  <c r="U793" i="2"/>
  <c r="U1631" i="2"/>
  <c r="U2002" i="2"/>
  <c r="U1143" i="2"/>
  <c r="U2475" i="2"/>
  <c r="U3113" i="2"/>
  <c r="U3114" i="2"/>
  <c r="U3115" i="2"/>
  <c r="U3116" i="2"/>
  <c r="U1632" i="2"/>
  <c r="U3535" i="2"/>
  <c r="U937" i="2"/>
  <c r="U3117" i="2"/>
  <c r="U2476" i="2"/>
  <c r="U3118" i="2"/>
  <c r="U529" i="2"/>
  <c r="U938" i="2"/>
  <c r="U939" i="2"/>
  <c r="U940" i="2"/>
  <c r="U3536" i="2"/>
  <c r="U2477" i="2"/>
  <c r="U3537" i="2"/>
  <c r="U530" i="2"/>
  <c r="U3538" i="2"/>
  <c r="U3119" i="2"/>
  <c r="U941" i="2"/>
  <c r="U1633" i="2"/>
  <c r="U135" i="2"/>
  <c r="U3120" i="2"/>
  <c r="U2003" i="2"/>
  <c r="U1634" i="2"/>
  <c r="U794" i="2"/>
  <c r="U1320" i="2"/>
  <c r="U136" i="2"/>
  <c r="U3121" i="2"/>
  <c r="U3539" i="2"/>
  <c r="U1635" i="2"/>
  <c r="U1636" i="2"/>
  <c r="U362" i="2"/>
  <c r="U1637" i="2"/>
  <c r="U3122" i="2"/>
  <c r="U3540" i="2"/>
  <c r="U1185" i="2"/>
  <c r="U3123" i="2"/>
  <c r="U1638" i="2"/>
  <c r="U363" i="2"/>
  <c r="U3124" i="2"/>
  <c r="U795" i="2"/>
  <c r="U3125" i="2"/>
  <c r="U796" i="2"/>
  <c r="U3126" i="2"/>
  <c r="U2478" i="2"/>
  <c r="U473" i="2"/>
  <c r="U137" i="2"/>
  <c r="U1639" i="2"/>
  <c r="U3127" i="2"/>
  <c r="U138" i="2"/>
  <c r="U1640" i="2"/>
  <c r="U942" i="2"/>
  <c r="U139" i="2"/>
  <c r="U2004" i="2"/>
  <c r="U531" i="2"/>
  <c r="U364" i="2"/>
  <c r="U2311" i="2"/>
  <c r="U2312" i="2"/>
  <c r="U3128" i="2"/>
  <c r="U3541" i="2"/>
  <c r="U2479" i="2"/>
  <c r="U3129" i="2"/>
  <c r="U532" i="2"/>
  <c r="U1641" i="2"/>
  <c r="U2313" i="2"/>
  <c r="U1642" i="2"/>
  <c r="U3542" i="2"/>
  <c r="U2480" i="2"/>
  <c r="U2314" i="2"/>
  <c r="U943" i="2"/>
  <c r="U3130" i="2"/>
  <c r="U3131" i="2"/>
  <c r="U638" i="2"/>
  <c r="U3543" i="2"/>
  <c r="U1144" i="2"/>
  <c r="U1145" i="2"/>
  <c r="U429" i="2"/>
  <c r="U1071" i="2"/>
  <c r="U1643" i="2"/>
  <c r="U3544" i="2"/>
  <c r="U2005" i="2"/>
  <c r="U944" i="2"/>
  <c r="U639" i="2"/>
  <c r="U3545" i="2"/>
  <c r="U3132" i="2"/>
  <c r="U3546" i="2"/>
  <c r="U1644" i="2"/>
  <c r="U945" i="2"/>
  <c r="U3133" i="2"/>
  <c r="U3134" i="2"/>
  <c r="U1645" i="2"/>
  <c r="U1646" i="2"/>
  <c r="U3547" i="2"/>
  <c r="U3135" i="2"/>
  <c r="U1647" i="2"/>
  <c r="U365" i="2"/>
  <c r="U946" i="2"/>
  <c r="U947" i="2"/>
  <c r="U3136" i="2"/>
  <c r="U366" i="2"/>
  <c r="U1273" i="2"/>
  <c r="U1648" i="2"/>
  <c r="U1649" i="2"/>
  <c r="U1650" i="2"/>
  <c r="U367" i="2"/>
  <c r="U3137" i="2"/>
  <c r="U1651" i="2"/>
  <c r="U1652" i="2"/>
  <c r="U1653" i="2"/>
  <c r="U1654" i="2"/>
  <c r="U1655" i="2"/>
  <c r="U1146" i="2"/>
  <c r="U3138" i="2"/>
  <c r="U3139" i="2"/>
  <c r="U948" i="2"/>
  <c r="U949" i="2"/>
  <c r="U2176" i="2"/>
  <c r="U140" i="2"/>
  <c r="U950" i="2"/>
  <c r="U141" i="2"/>
  <c r="U3140" i="2"/>
  <c r="U3141" i="2"/>
  <c r="U2006" i="2"/>
  <c r="U142" i="2"/>
  <c r="U2481" i="2"/>
  <c r="U797" i="2"/>
  <c r="U368" i="2"/>
  <c r="U3142" i="2"/>
  <c r="U3143" i="2"/>
  <c r="U798" i="2"/>
  <c r="U1656" i="2"/>
  <c r="U1657" i="2"/>
  <c r="U1658" i="2"/>
  <c r="U1853" i="2"/>
  <c r="U3548" i="2"/>
  <c r="U799" i="2"/>
  <c r="U3144" i="2"/>
  <c r="U3145" i="2"/>
  <c r="U1659" i="2"/>
  <c r="U3146" i="2"/>
  <c r="U3549" i="2"/>
  <c r="U452" i="2"/>
  <c r="U951" i="2"/>
  <c r="U952" i="2"/>
  <c r="U2315" i="2"/>
  <c r="U369" i="2"/>
  <c r="U3550" i="2"/>
  <c r="U2316" i="2"/>
  <c r="U3147" i="2"/>
  <c r="U2317" i="2"/>
  <c r="U3148" i="2"/>
  <c r="U3551" i="2"/>
  <c r="U3552" i="2"/>
  <c r="U1660" i="2"/>
  <c r="U533" i="2"/>
  <c r="U3553" i="2"/>
  <c r="U143" i="2"/>
  <c r="U534" i="2"/>
  <c r="U3554" i="2"/>
  <c r="U1048" i="2"/>
  <c r="U2482" i="2"/>
  <c r="U3149" i="2"/>
  <c r="U1661" i="2"/>
  <c r="U953" i="2"/>
  <c r="U954" i="2"/>
  <c r="U3150" i="2"/>
  <c r="U605" i="2"/>
  <c r="U3151" i="2"/>
  <c r="U2177" i="2"/>
  <c r="U535" i="2"/>
  <c r="U536" i="2"/>
  <c r="U1147" i="2"/>
  <c r="U462" i="2"/>
  <c r="U955" i="2"/>
  <c r="U2007" i="2"/>
  <c r="U144" i="2"/>
  <c r="U3152" i="2"/>
  <c r="U589" i="2"/>
  <c r="U590" i="2"/>
  <c r="U2318" i="2"/>
  <c r="U2008" i="2"/>
  <c r="U2009" i="2"/>
  <c r="U591" i="2"/>
  <c r="U3153" i="2"/>
  <c r="U1662" i="2"/>
  <c r="U537" i="2"/>
  <c r="U1663" i="2"/>
  <c r="U3154" i="2"/>
  <c r="U1664" i="2"/>
  <c r="U2483" i="2"/>
  <c r="U3555" i="2"/>
  <c r="U3155" i="2"/>
  <c r="U3156" i="2"/>
  <c r="U2010" i="2"/>
  <c r="U1665" i="2"/>
  <c r="U2319" i="2"/>
  <c r="U2320" i="2"/>
  <c r="U2321" i="2"/>
  <c r="U2322" i="2"/>
  <c r="U3556" i="2"/>
  <c r="U1666" i="2"/>
  <c r="U592" i="2"/>
  <c r="U370" i="2"/>
  <c r="U678" i="2"/>
  <c r="U2011" i="2"/>
  <c r="U699" i="2"/>
  <c r="U606" i="2"/>
  <c r="U1667" i="2"/>
  <c r="U2012" i="2"/>
  <c r="U145" i="2"/>
  <c r="U3557" i="2"/>
  <c r="U956" i="2"/>
  <c r="U1668" i="2"/>
  <c r="U3157" i="2"/>
  <c r="U1669" i="2"/>
  <c r="U1670" i="2"/>
  <c r="U3158" i="2"/>
  <c r="U538" i="2"/>
  <c r="U3159" i="2"/>
  <c r="U3160" i="2"/>
  <c r="U3161" i="2"/>
  <c r="U957" i="2"/>
  <c r="U2484" i="2"/>
  <c r="U3558" i="2"/>
  <c r="U800" i="2"/>
  <c r="U2013" i="2"/>
  <c r="U371" i="2"/>
  <c r="U146" i="2"/>
  <c r="U3162" i="2"/>
  <c r="U3163" i="2"/>
  <c r="U2014" i="2"/>
  <c r="U2015" i="2"/>
  <c r="U2016" i="2"/>
  <c r="U2017" i="2"/>
  <c r="U372" i="2"/>
  <c r="U1321" i="2"/>
  <c r="U3164" i="2"/>
  <c r="U147" i="2"/>
  <c r="U3165" i="2"/>
  <c r="U2018" i="2"/>
  <c r="U3166" i="2"/>
  <c r="U958" i="2"/>
  <c r="U2019" i="2"/>
  <c r="U2178" i="2"/>
  <c r="U1671" i="2"/>
  <c r="U3559" i="2"/>
  <c r="U959" i="2"/>
  <c r="U1274" i="2"/>
  <c r="U3560" i="2"/>
  <c r="U2323" i="2"/>
  <c r="U2485" i="2"/>
  <c r="U3167" i="2"/>
  <c r="U2020" i="2"/>
  <c r="U2179" i="2"/>
  <c r="U1854" i="2"/>
  <c r="U539" i="2"/>
  <c r="U960" i="2"/>
  <c r="U679" i="2"/>
  <c r="U1672" i="2"/>
  <c r="U1148" i="2"/>
  <c r="U1673" i="2"/>
  <c r="U1674" i="2"/>
  <c r="U3168" i="2"/>
  <c r="U1072" i="2"/>
  <c r="U2324" i="2"/>
  <c r="U2325" i="2"/>
  <c r="U1675" i="2"/>
  <c r="U2326" i="2"/>
  <c r="U3169" i="2"/>
  <c r="U801" i="2"/>
  <c r="U2327" i="2"/>
  <c r="U1676" i="2"/>
  <c r="U3170" i="2"/>
  <c r="U2021" i="2"/>
  <c r="U540" i="2"/>
  <c r="U3171" i="2"/>
  <c r="U2022" i="2"/>
  <c r="U961" i="2"/>
  <c r="U373" i="2"/>
  <c r="U1677" i="2"/>
  <c r="U541" i="2"/>
  <c r="U3561" i="2"/>
  <c r="U148" i="2"/>
  <c r="U149" i="2"/>
  <c r="U3562" i="2"/>
  <c r="U1855" i="2"/>
  <c r="U3172" i="2"/>
  <c r="U1678" i="2"/>
  <c r="U2328" i="2"/>
  <c r="U2486" i="2"/>
  <c r="U2023" i="2"/>
  <c r="U3173" i="2"/>
  <c r="U1275" i="2"/>
  <c r="U150" i="2"/>
  <c r="U1679" i="2"/>
  <c r="U3174" i="2"/>
  <c r="U2180" i="2"/>
  <c r="U3175" i="2"/>
  <c r="U2329" i="2"/>
  <c r="U720" i="2"/>
  <c r="U3563" i="2"/>
  <c r="U1680" i="2"/>
  <c r="U1681" i="2"/>
  <c r="U542" i="2"/>
  <c r="U802" i="2"/>
  <c r="U2487" i="2"/>
  <c r="U3564" i="2"/>
  <c r="U3176" i="2"/>
  <c r="U803" i="2"/>
  <c r="U2488" i="2"/>
  <c r="U1322" i="2"/>
  <c r="U374" i="2"/>
  <c r="U3177" i="2"/>
  <c r="U680" i="2"/>
  <c r="U804" i="2"/>
  <c r="U151" i="2"/>
  <c r="U1276" i="2"/>
  <c r="U3178" i="2"/>
  <c r="U152" i="2"/>
  <c r="U3179" i="2"/>
  <c r="U543" i="2"/>
  <c r="U2489" i="2"/>
  <c r="U2330" i="2"/>
  <c r="U1073" i="2"/>
  <c r="U3180" i="2"/>
  <c r="U3181" i="2"/>
  <c r="U375" i="2"/>
  <c r="U3182" i="2"/>
  <c r="U962" i="2"/>
  <c r="U544" i="2"/>
  <c r="U1682" i="2"/>
  <c r="U453" i="2"/>
  <c r="U2490" i="2"/>
  <c r="U3183" i="2"/>
  <c r="U3565" i="2"/>
  <c r="U2491" i="2"/>
  <c r="U1074" i="2"/>
  <c r="U3566" i="2"/>
  <c r="U1075" i="2"/>
  <c r="U3567" i="2"/>
  <c r="U2024" i="2"/>
  <c r="U1683" i="2"/>
  <c r="U545" i="2"/>
  <c r="U2331" i="2"/>
  <c r="U709" i="2"/>
  <c r="U710" i="2"/>
  <c r="U3184" i="2"/>
  <c r="U2025" i="2"/>
  <c r="U153" i="2"/>
  <c r="U2026" i="2"/>
  <c r="U154" i="2"/>
  <c r="U1684" i="2"/>
  <c r="U3185" i="2"/>
  <c r="U3568" i="2"/>
  <c r="U3186" i="2"/>
  <c r="U155" i="2"/>
  <c r="U2027" i="2"/>
  <c r="U2181" i="2"/>
  <c r="U2182" i="2"/>
  <c r="U2183" i="2"/>
  <c r="U3187" i="2"/>
  <c r="U3188" i="2"/>
  <c r="U1685" i="2"/>
  <c r="U3189" i="2"/>
  <c r="U1686" i="2"/>
  <c r="U2332" i="2"/>
  <c r="U3190" i="2"/>
  <c r="U3191" i="2"/>
  <c r="U3569" i="2"/>
  <c r="U805" i="2"/>
  <c r="U1149" i="2"/>
  <c r="U2028" i="2"/>
  <c r="U156" i="2"/>
  <c r="U1210" i="2"/>
  <c r="U3192" i="2"/>
  <c r="U3193" i="2"/>
  <c r="U2029" i="2"/>
  <c r="U1687" i="2"/>
  <c r="U157" i="2"/>
  <c r="U3194" i="2"/>
  <c r="U3195" i="2"/>
  <c r="U3570" i="2"/>
  <c r="U1150" i="2"/>
  <c r="U3571" i="2"/>
  <c r="U1856" i="2"/>
  <c r="U1857" i="2"/>
  <c r="U1858" i="2"/>
  <c r="U1859" i="2"/>
  <c r="U1688" i="2"/>
  <c r="U376" i="2"/>
  <c r="U2492" i="2"/>
  <c r="U3196" i="2"/>
  <c r="U158" i="2"/>
  <c r="U2030" i="2"/>
  <c r="U1323" i="2"/>
  <c r="U1689" i="2"/>
  <c r="U1690" i="2"/>
  <c r="U3197" i="2"/>
  <c r="U1691" i="2"/>
  <c r="U436" i="2"/>
  <c r="U159" i="2"/>
  <c r="U2031" i="2"/>
  <c r="U3198" i="2"/>
  <c r="U2032" i="2"/>
  <c r="U3199" i="2"/>
  <c r="U1860" i="2"/>
  <c r="U806" i="2"/>
  <c r="U807" i="2"/>
  <c r="U1692" i="2"/>
  <c r="U2493" i="2"/>
  <c r="U808" i="2"/>
  <c r="U160" i="2"/>
  <c r="U963" i="2"/>
  <c r="U2494" i="2"/>
  <c r="U3572" i="2"/>
  <c r="U3200" i="2"/>
  <c r="U1693" i="2"/>
  <c r="U483" i="2"/>
  <c r="U2033" i="2"/>
  <c r="U3573" i="2"/>
  <c r="U546" i="2"/>
  <c r="U3201" i="2"/>
  <c r="U1694" i="2"/>
  <c r="U2034" i="2"/>
  <c r="U2333" i="2"/>
  <c r="U2495" i="2"/>
  <c r="U547" i="2"/>
  <c r="U3202" i="2"/>
  <c r="U377" i="2"/>
  <c r="U3574" i="2"/>
  <c r="U1695" i="2"/>
  <c r="U378" i="2"/>
  <c r="U3203" i="2"/>
  <c r="U1696" i="2"/>
  <c r="U161" i="2"/>
  <c r="U1151" i="2"/>
  <c r="U162" i="2"/>
  <c r="U1697" i="2"/>
  <c r="U163" i="2"/>
  <c r="U3575" i="2"/>
  <c r="U1861" i="2"/>
  <c r="U3204" i="2"/>
  <c r="U964" i="2"/>
  <c r="U3205" i="2"/>
  <c r="U721" i="2"/>
  <c r="U379" i="2"/>
  <c r="U965" i="2"/>
  <c r="U681" i="2"/>
  <c r="U1862" i="2"/>
  <c r="U3206" i="2"/>
  <c r="U2496" i="2"/>
  <c r="U1019" i="2"/>
  <c r="U809" i="2"/>
  <c r="U164" i="2"/>
  <c r="U3576" i="2"/>
  <c r="U3207" i="2"/>
  <c r="U463" i="2"/>
  <c r="U165" i="2"/>
  <c r="U810" i="2"/>
  <c r="U811" i="2"/>
  <c r="U380" i="2"/>
  <c r="U812" i="2"/>
  <c r="U2334" i="2"/>
  <c r="U1698" i="2"/>
  <c r="U593" i="2"/>
  <c r="U1186" i="2"/>
  <c r="U166" i="2"/>
  <c r="U167" i="2"/>
  <c r="U2184" i="2"/>
  <c r="U3208" i="2"/>
  <c r="U3209" i="2"/>
  <c r="U3577" i="2"/>
  <c r="U2035" i="2"/>
  <c r="U3210" i="2"/>
  <c r="U2335" i="2"/>
  <c r="U168" i="2"/>
  <c r="U2036" i="2"/>
  <c r="U2037" i="2"/>
  <c r="U2038" i="2"/>
  <c r="U3211" i="2"/>
  <c r="U3212" i="2"/>
  <c r="U3213" i="2"/>
  <c r="U2039" i="2"/>
  <c r="U2040" i="2"/>
  <c r="U2041" i="2"/>
  <c r="U2042" i="2"/>
  <c r="U2043" i="2"/>
  <c r="U454" i="2"/>
  <c r="U966" i="2"/>
  <c r="U548" i="2"/>
  <c r="U3578" i="2"/>
  <c r="U3214" i="2"/>
  <c r="U3215" i="2"/>
  <c r="U3216" i="2"/>
  <c r="U1699" i="2"/>
  <c r="U1700" i="2"/>
  <c r="U169" i="2"/>
  <c r="U170" i="2"/>
  <c r="U2044" i="2"/>
  <c r="U3579" i="2"/>
  <c r="U813" i="2"/>
  <c r="U3580" i="2"/>
  <c r="U1152" i="2"/>
  <c r="U171" i="2"/>
  <c r="U814" i="2"/>
  <c r="U381" i="2"/>
  <c r="U3217" i="2"/>
  <c r="U3218" i="2"/>
  <c r="U616" i="2"/>
  <c r="U1187" i="2"/>
  <c r="U3219" i="2"/>
  <c r="U1211" i="2"/>
  <c r="U967" i="2"/>
  <c r="U3220" i="2"/>
  <c r="U1277" i="2"/>
  <c r="U1863" i="2"/>
  <c r="U477" i="2"/>
  <c r="U1701" i="2"/>
  <c r="U2497" i="2"/>
  <c r="U711" i="2"/>
  <c r="U2336" i="2"/>
  <c r="U2185" i="2"/>
  <c r="U2045" i="2"/>
  <c r="U2337" i="2"/>
  <c r="U549" i="2"/>
  <c r="U1702" i="2"/>
  <c r="U172" i="2"/>
  <c r="U617" i="2"/>
  <c r="U2498" i="2"/>
  <c r="U2046" i="2"/>
  <c r="U3221" i="2"/>
  <c r="U815" i="2"/>
  <c r="U816" i="2"/>
  <c r="U173" i="2"/>
  <c r="U3222" i="2"/>
  <c r="U1703" i="2"/>
  <c r="U2338" i="2"/>
  <c r="U2047" i="2"/>
  <c r="U712" i="2"/>
  <c r="U3223" i="2"/>
  <c r="U700" i="2"/>
  <c r="U1704" i="2"/>
  <c r="U1705" i="2"/>
  <c r="U2339" i="2"/>
  <c r="U682" i="2"/>
  <c r="U2048" i="2"/>
  <c r="U174" i="2"/>
  <c r="U175" i="2"/>
  <c r="U382" i="2"/>
  <c r="U176" i="2"/>
  <c r="U3224" i="2"/>
  <c r="U3225" i="2"/>
  <c r="U817" i="2"/>
  <c r="U177" i="2"/>
  <c r="U1153" i="2"/>
  <c r="U3226" i="2"/>
  <c r="U1076" i="2"/>
  <c r="U3227" i="2"/>
  <c r="U968" i="2"/>
  <c r="U1706" i="2"/>
  <c r="U1707" i="2"/>
  <c r="U1708" i="2"/>
  <c r="U683" i="2"/>
  <c r="U550" i="2"/>
  <c r="U1864" i="2"/>
  <c r="U2049" i="2"/>
  <c r="U2499" i="2"/>
  <c r="U3581" i="2"/>
  <c r="U2186" i="2"/>
  <c r="U2050" i="2"/>
  <c r="U3228" i="2"/>
  <c r="U3582" i="2"/>
  <c r="U1709" i="2"/>
  <c r="U3583" i="2"/>
  <c r="U3229" i="2"/>
  <c r="U3230" i="2"/>
  <c r="U1710" i="2"/>
  <c r="U1865" i="2"/>
  <c r="U1212" i="2"/>
  <c r="U1711" i="2"/>
  <c r="U1154" i="2"/>
  <c r="U2500" i="2"/>
  <c r="U3231" i="2"/>
  <c r="U1213" i="2"/>
  <c r="U383" i="2"/>
  <c r="U384" i="2"/>
  <c r="U2340" i="2"/>
  <c r="U1049" i="2"/>
  <c r="U385" i="2"/>
  <c r="U969" i="2"/>
  <c r="U3584" i="2"/>
  <c r="U178" i="2"/>
  <c r="U1050" i="2"/>
  <c r="U2051" i="2"/>
  <c r="U2052" i="2"/>
  <c r="U2341" i="2"/>
  <c r="U684" i="2"/>
  <c r="U1278" i="2"/>
  <c r="U2053" i="2"/>
  <c r="U1712" i="2"/>
  <c r="U970" i="2"/>
  <c r="U971" i="2"/>
  <c r="U3585" i="2"/>
  <c r="U179" i="2"/>
  <c r="U386" i="2"/>
  <c r="U551" i="2"/>
  <c r="U1713" i="2"/>
  <c r="U1279" i="2"/>
  <c r="U2501" i="2"/>
  <c r="U387" i="2"/>
  <c r="U180" i="2"/>
  <c r="U2054" i="2"/>
  <c r="U2187" i="2"/>
  <c r="U2188" i="2"/>
  <c r="U552" i="2"/>
  <c r="U3586" i="2"/>
  <c r="U640" i="2"/>
  <c r="U685" i="2"/>
  <c r="U2189" i="2"/>
  <c r="U2055" i="2"/>
  <c r="U2056" i="2"/>
  <c r="U2190" i="2"/>
  <c r="U2342" i="2"/>
  <c r="U1866" i="2"/>
  <c r="U3587" i="2"/>
  <c r="U713" i="2"/>
  <c r="U388" i="2"/>
  <c r="U972" i="2"/>
  <c r="U2191" i="2"/>
  <c r="U181" i="2"/>
  <c r="U2343" i="2"/>
  <c r="U1714" i="2"/>
  <c r="U182" i="2"/>
  <c r="U2502" i="2"/>
  <c r="U973" i="2"/>
  <c r="U1280" i="2"/>
  <c r="U3232" i="2"/>
  <c r="U183" i="2"/>
  <c r="U701" i="2"/>
  <c r="U3233" i="2"/>
  <c r="U184" i="2"/>
  <c r="U2057" i="2"/>
  <c r="U974" i="2"/>
  <c r="U3234" i="2"/>
  <c r="U437" i="2"/>
  <c r="U185" i="2"/>
  <c r="U818" i="2"/>
  <c r="U186" i="2"/>
  <c r="U187" i="2"/>
  <c r="U975" i="2"/>
  <c r="U976" i="2"/>
  <c r="U553" i="2"/>
  <c r="U3235" i="2"/>
  <c r="U819" i="2"/>
  <c r="U1715" i="2"/>
  <c r="U188" i="2"/>
  <c r="U1716" i="2"/>
  <c r="U977" i="2"/>
  <c r="U189" i="2"/>
  <c r="U2058" i="2"/>
  <c r="U1077" i="2"/>
  <c r="U2344" i="2"/>
  <c r="U2345" i="2"/>
  <c r="U2346" i="2"/>
  <c r="U978" i="2"/>
  <c r="U1155" i="2"/>
  <c r="U820" i="2"/>
  <c r="U1717" i="2"/>
  <c r="U3236" i="2"/>
  <c r="U3237" i="2"/>
  <c r="U722" i="2"/>
  <c r="U2503" i="2"/>
  <c r="U1281" i="2"/>
  <c r="U190" i="2"/>
  <c r="U554" i="2"/>
  <c r="U455" i="2"/>
  <c r="U594" i="2"/>
  <c r="U2347" i="2"/>
  <c r="U979" i="2"/>
  <c r="U1718" i="2"/>
  <c r="U3588" i="2"/>
  <c r="U3238" i="2"/>
  <c r="U474" i="2"/>
  <c r="U2504" i="2"/>
  <c r="U3589" i="2"/>
  <c r="U1078" i="2"/>
  <c r="U3239" i="2"/>
  <c r="U191" i="2"/>
  <c r="U1156" i="2"/>
  <c r="U389" i="2"/>
  <c r="U192" i="2"/>
  <c r="U3240" i="2"/>
  <c r="U1719" i="2"/>
  <c r="U3241" i="2"/>
  <c r="U1282" i="2"/>
  <c r="U980" i="2"/>
  <c r="U390" i="2"/>
  <c r="U3242" i="2"/>
  <c r="U1720" i="2"/>
  <c r="U391" i="2"/>
  <c r="U2505" i="2"/>
  <c r="U2059" i="2"/>
  <c r="U981" i="2"/>
  <c r="U3243" i="2"/>
  <c r="U3590" i="2"/>
  <c r="U1721" i="2"/>
  <c r="U193" i="2"/>
  <c r="U2348" i="2"/>
  <c r="U555" i="2"/>
  <c r="U430" i="2"/>
  <c r="U3244" i="2"/>
  <c r="U1722" i="2"/>
  <c r="U194" i="2"/>
  <c r="U2060" i="2"/>
  <c r="U982" i="2"/>
  <c r="U821" i="2"/>
  <c r="U1723" i="2"/>
  <c r="U2506" i="2"/>
  <c r="U1724" i="2"/>
  <c r="U195" i="2"/>
  <c r="U196" i="2"/>
  <c r="U607" i="2"/>
  <c r="U392" i="2"/>
  <c r="U1725" i="2"/>
  <c r="U608" i="2"/>
  <c r="U3591" i="2"/>
  <c r="U2507" i="2"/>
  <c r="U197" i="2"/>
  <c r="U198" i="2"/>
  <c r="U3245" i="2"/>
  <c r="U3246" i="2"/>
  <c r="U556" i="2"/>
  <c r="U1726" i="2"/>
  <c r="U1727" i="2"/>
  <c r="U1728" i="2"/>
  <c r="U1214" i="2"/>
  <c r="U199" i="2"/>
  <c r="U1729" i="2"/>
  <c r="U478" i="2"/>
  <c r="U1283" i="2"/>
  <c r="U2061" i="2"/>
  <c r="U983" i="2"/>
  <c r="U822" i="2"/>
  <c r="U557" i="2"/>
  <c r="U1020" i="2"/>
  <c r="U3247" i="2"/>
  <c r="U3248" i="2"/>
  <c r="U3249" i="2"/>
  <c r="U558" i="2"/>
  <c r="U1867" i="2"/>
  <c r="U1730" i="2"/>
  <c r="U464" i="2"/>
  <c r="U1731" i="2"/>
  <c r="U1215" i="2"/>
  <c r="U1732" i="2"/>
  <c r="U1868" i="2"/>
  <c r="U393" i="2"/>
  <c r="U1733" i="2"/>
  <c r="U2062" i="2"/>
  <c r="U1869" i="2"/>
  <c r="U438" i="2"/>
  <c r="U1734" i="2"/>
  <c r="U479" i="2"/>
  <c r="U431" i="2"/>
  <c r="U1079" i="2"/>
  <c r="U1735" i="2"/>
  <c r="U200" i="2"/>
  <c r="U2508" i="2"/>
  <c r="U201" i="2"/>
  <c r="U3250" i="2"/>
  <c r="U823" i="2"/>
  <c r="U394" i="2"/>
  <c r="U824" i="2"/>
  <c r="U825" i="2"/>
  <c r="U826" i="2"/>
  <c r="U2349" i="2"/>
  <c r="U1736" i="2"/>
  <c r="U395" i="2"/>
  <c r="U2063" i="2"/>
  <c r="U3251" i="2"/>
  <c r="U1051" i="2"/>
  <c r="U202" i="2"/>
  <c r="U396" i="2"/>
  <c r="U1737" i="2"/>
  <c r="U1738" i="2"/>
  <c r="U609" i="2"/>
  <c r="U2064" i="2"/>
  <c r="U3592" i="2"/>
  <c r="U203" i="2"/>
  <c r="U397" i="2"/>
  <c r="U2509" i="2"/>
  <c r="U398" i="2"/>
  <c r="U2065" i="2"/>
  <c r="U204" i="2"/>
  <c r="U2192" i="2"/>
  <c r="U2510" i="2"/>
  <c r="U3593" i="2"/>
  <c r="U2066" i="2"/>
  <c r="U1739" i="2"/>
  <c r="U1052" i="2"/>
  <c r="U2067" i="2"/>
  <c r="U1870" i="2"/>
  <c r="U984" i="2"/>
  <c r="U3252" i="2"/>
  <c r="U205" i="2"/>
  <c r="U399" i="2"/>
  <c r="U1871" i="2"/>
  <c r="U206" i="2"/>
  <c r="U3594" i="2"/>
  <c r="U1080" i="2"/>
  <c r="U2511" i="2"/>
  <c r="U207" i="2"/>
  <c r="U208" i="2"/>
  <c r="U641" i="2"/>
  <c r="U2350" i="2"/>
  <c r="U595" i="2"/>
  <c r="U3595" i="2"/>
  <c r="U3596" i="2"/>
  <c r="U400" i="2"/>
  <c r="U1740" i="2"/>
  <c r="U2512" i="2"/>
  <c r="U621" i="2"/>
  <c r="U642" i="2"/>
  <c r="U209" i="2"/>
  <c r="U827" i="2"/>
  <c r="U1021" i="2"/>
  <c r="U210" i="2"/>
  <c r="U1053" i="2"/>
  <c r="U2513" i="2"/>
  <c r="U3253" i="2"/>
  <c r="U3254" i="2"/>
  <c r="U3597" i="2"/>
  <c r="U1741" i="2"/>
  <c r="U211" i="2"/>
  <c r="U3255" i="2"/>
  <c r="U1742" i="2"/>
  <c r="U1872" i="2"/>
  <c r="U3256" i="2"/>
  <c r="U1743" i="2"/>
  <c r="U559" i="2"/>
  <c r="U3257" i="2"/>
  <c r="U3258" i="2"/>
  <c r="U3259" i="2"/>
  <c r="U1284" i="2"/>
  <c r="U3260" i="2"/>
  <c r="U1324" i="2"/>
  <c r="U1022" i="2"/>
  <c r="U3261" i="2"/>
  <c r="U702" i="2"/>
  <c r="U1744" i="2"/>
  <c r="U1325" i="2"/>
  <c r="U3598" i="2"/>
  <c r="U3599" i="2"/>
  <c r="U1745" i="2"/>
  <c r="U3600" i="2"/>
  <c r="U985" i="2"/>
  <c r="U1285" i="2"/>
  <c r="U212" i="2"/>
  <c r="U1326" i="2"/>
  <c r="U401" i="2"/>
  <c r="U2514" i="2"/>
  <c r="U2351" i="2"/>
  <c r="U686" i="2"/>
  <c r="U560" i="2"/>
  <c r="U3262" i="2"/>
  <c r="U2068" i="2"/>
  <c r="U402" i="2"/>
  <c r="U1286" i="2"/>
  <c r="U2352" i="2"/>
  <c r="U2069" i="2"/>
  <c r="U561" i="2"/>
  <c r="U1054" i="2"/>
  <c r="U403" i="2"/>
  <c r="U1157" i="2"/>
  <c r="U562" i="2"/>
  <c r="U643" i="2"/>
  <c r="U1188" i="2"/>
  <c r="U3263" i="2"/>
  <c r="U1327" i="2"/>
  <c r="U3601" i="2"/>
  <c r="U986" i="2"/>
  <c r="U703" i="2"/>
  <c r="U213" i="2"/>
  <c r="U1328" i="2"/>
  <c r="U644" i="2"/>
  <c r="U2353" i="2"/>
  <c r="U2070" i="2"/>
  <c r="U563" i="2"/>
  <c r="U2193" i="2"/>
  <c r="U214" i="2"/>
  <c r="U1746" i="2"/>
  <c r="U2071" i="2"/>
  <c r="U215" i="2"/>
  <c r="U3602" i="2"/>
  <c r="U2515" i="2"/>
  <c r="U564" i="2"/>
  <c r="U3603" i="2"/>
  <c r="U1747" i="2"/>
  <c r="U596" i="2"/>
  <c r="U1748" i="2"/>
  <c r="U2354" i="2"/>
  <c r="U2072" i="2"/>
  <c r="U1749" i="2"/>
  <c r="U465" i="2"/>
  <c r="U3604" i="2"/>
  <c r="U1216" i="2"/>
  <c r="U1750" i="2"/>
  <c r="U216" i="2"/>
  <c r="U3605" i="2"/>
  <c r="U217" i="2"/>
  <c r="U1751" i="2"/>
  <c r="U2516" i="2"/>
  <c r="U987" i="2"/>
  <c r="U404" i="2"/>
  <c r="U828" i="2"/>
  <c r="U405" i="2"/>
  <c r="U597" i="2"/>
  <c r="U829" i="2"/>
  <c r="U3264" i="2"/>
  <c r="U565" i="2"/>
  <c r="U3606" i="2"/>
  <c r="U830" i="2"/>
  <c r="U988" i="2"/>
  <c r="U2194" i="2"/>
  <c r="U989" i="2"/>
  <c r="U1023" i="2"/>
  <c r="U218" i="2"/>
  <c r="U3265" i="2"/>
  <c r="U2517" i="2"/>
  <c r="U1752" i="2"/>
  <c r="U3266" i="2"/>
  <c r="U219" i="2"/>
  <c r="U622" i="2"/>
  <c r="U3267" i="2"/>
  <c r="U480" i="2"/>
  <c r="U1753" i="2"/>
  <c r="U220" i="2"/>
  <c r="U831" i="2"/>
  <c r="U3268" i="2"/>
  <c r="U3607" i="2"/>
  <c r="U2073" i="2"/>
  <c r="U566" i="2"/>
  <c r="U3608" i="2"/>
  <c r="U1329" i="2"/>
  <c r="U1754" i="2"/>
  <c r="U3609" i="2"/>
  <c r="U3269" i="2"/>
  <c r="U2074" i="2"/>
  <c r="U221" i="2"/>
  <c r="U222" i="2"/>
  <c r="U406" i="2"/>
  <c r="U645" i="2"/>
  <c r="U3610" i="2"/>
  <c r="U990" i="2"/>
  <c r="U1055" i="2"/>
  <c r="U3270" i="2"/>
  <c r="U832" i="2"/>
  <c r="U2195" i="2"/>
  <c r="U223" i="2"/>
  <c r="U2355" i="2"/>
  <c r="U1873" i="2"/>
  <c r="U3271" i="2"/>
  <c r="U1287" i="2"/>
  <c r="U1755" i="2"/>
  <c r="U646" i="2"/>
  <c r="U3272" i="2"/>
  <c r="U2075" i="2"/>
  <c r="U2356" i="2"/>
  <c r="U407" i="2"/>
  <c r="U1288" i="2"/>
  <c r="U224" i="2"/>
  <c r="U3611" i="2"/>
  <c r="U3273" i="2"/>
  <c r="U3612" i="2"/>
  <c r="U2357" i="2"/>
  <c r="U2358" i="2"/>
  <c r="U1756" i="2"/>
  <c r="U991" i="2"/>
  <c r="U225" i="2"/>
  <c r="U3274" i="2"/>
  <c r="U2076" i="2"/>
  <c r="U226" i="2"/>
  <c r="U3613" i="2"/>
  <c r="U2196" i="2"/>
  <c r="U227" i="2"/>
  <c r="U439" i="2"/>
  <c r="U2077" i="2"/>
  <c r="U1757" i="2"/>
  <c r="U3275" i="2"/>
  <c r="U3276" i="2"/>
  <c r="U2518" i="2"/>
  <c r="U1758" i="2"/>
  <c r="U2359" i="2"/>
  <c r="U2519" i="2"/>
  <c r="U3277" i="2"/>
  <c r="U228" i="2"/>
  <c r="U2078" i="2"/>
  <c r="U3278" i="2"/>
  <c r="U3614" i="2"/>
  <c r="U2079" i="2"/>
  <c r="U3615" i="2"/>
  <c r="U2197" i="2"/>
  <c r="U1217" i="2"/>
  <c r="U647" i="2"/>
  <c r="U2198" i="2"/>
  <c r="U229" i="2"/>
  <c r="U230" i="2"/>
  <c r="U3279" i="2"/>
  <c r="U231" i="2"/>
  <c r="U1759" i="2"/>
  <c r="U232" i="2"/>
  <c r="U1189" i="2"/>
  <c r="U992" i="2"/>
  <c r="U2199" i="2"/>
  <c r="U610" i="2"/>
  <c r="U2360" i="2"/>
  <c r="U1874" i="2"/>
  <c r="U567" i="2"/>
  <c r="U833" i="2"/>
  <c r="U233" i="2"/>
  <c r="U2520" i="2"/>
  <c r="U1056" i="2"/>
  <c r="U234" i="2"/>
  <c r="U2200" i="2"/>
  <c r="U2361" i="2"/>
  <c r="U2080" i="2"/>
  <c r="U1875" i="2"/>
  <c r="U408" i="2"/>
  <c r="U3616" i="2"/>
  <c r="U235" i="2"/>
  <c r="U2362" i="2"/>
  <c r="U1760" i="2"/>
  <c r="U2521" i="2"/>
  <c r="U236" i="2"/>
  <c r="U3280" i="2"/>
  <c r="U2081" i="2"/>
  <c r="U2082" i="2"/>
  <c r="U2083" i="2"/>
  <c r="U2084" i="2"/>
  <c r="U1761" i="2"/>
  <c r="U1762" i="2"/>
  <c r="U1763" i="2"/>
  <c r="U3281" i="2"/>
  <c r="U2085" i="2"/>
  <c r="U3617" i="2"/>
  <c r="U2522" i="2"/>
  <c r="U1330" i="2"/>
  <c r="U2201" i="2"/>
  <c r="U3618" i="2"/>
  <c r="U409" i="2"/>
  <c r="U1764" i="2"/>
  <c r="U993" i="2"/>
  <c r="U648" i="2"/>
  <c r="U1081" i="2"/>
  <c r="U598" i="2"/>
  <c r="U237" i="2"/>
  <c r="U568" i="2"/>
  <c r="U2202" i="2"/>
  <c r="U238" i="2"/>
  <c r="U3282" i="2"/>
  <c r="U3283" i="2"/>
  <c r="U2086" i="2"/>
  <c r="U599" i="2"/>
  <c r="U1289" i="2"/>
  <c r="U239" i="2"/>
  <c r="U3284" i="2"/>
  <c r="U3285" i="2"/>
  <c r="U3619" i="2"/>
  <c r="U1765" i="2"/>
  <c r="U240" i="2"/>
  <c r="U3286" i="2"/>
  <c r="U1158" i="2"/>
  <c r="U3620" i="2"/>
  <c r="U3287" i="2"/>
  <c r="U2087" i="2"/>
  <c r="U2088" i="2"/>
  <c r="U1876" i="2"/>
  <c r="U1877" i="2"/>
  <c r="U1878" i="2"/>
  <c r="U1879" i="2"/>
  <c r="U2363" i="2"/>
  <c r="U410" i="2"/>
  <c r="U994" i="2"/>
  <c r="U3621" i="2"/>
  <c r="U3622" i="2"/>
  <c r="U1159" i="2"/>
  <c r="U569" i="2"/>
  <c r="U241" i="2"/>
  <c r="U570" i="2"/>
  <c r="U1290" i="2"/>
  <c r="U834" i="2"/>
  <c r="U1160" i="2"/>
  <c r="U242" i="2"/>
  <c r="U3288" i="2"/>
  <c r="U3623" i="2"/>
  <c r="U3289" i="2"/>
  <c r="U243" i="2"/>
  <c r="U3624" i="2"/>
  <c r="U3290" i="2"/>
  <c r="U244" i="2"/>
  <c r="U1218" i="2"/>
  <c r="U571" i="2"/>
  <c r="U1219" i="2"/>
  <c r="U411" i="2"/>
  <c r="U995" i="2"/>
  <c r="U3291" i="2"/>
  <c r="U1082" i="2"/>
  <c r="U3292" i="2"/>
  <c r="U1161" i="2"/>
  <c r="U466" i="2"/>
  <c r="U3293" i="2"/>
  <c r="U3294" i="2"/>
  <c r="U996" i="2"/>
  <c r="U3295" i="2"/>
  <c r="U3296" i="2"/>
  <c r="U3625" i="2"/>
  <c r="U245" i="2"/>
  <c r="U723" i="2"/>
  <c r="U1766" i="2"/>
  <c r="U3297" i="2"/>
  <c r="U3298" i="2"/>
  <c r="U3299" i="2"/>
  <c r="U2364" i="2"/>
  <c r="U3300" i="2"/>
  <c r="U3301" i="2"/>
  <c r="U246" i="2"/>
  <c r="U3626" i="2"/>
  <c r="U997" i="2"/>
  <c r="U2365" i="2"/>
  <c r="U2366" i="2"/>
  <c r="U3302" i="2"/>
  <c r="U1190" i="2"/>
  <c r="U247" i="2"/>
  <c r="U3627" i="2"/>
  <c r="U3303" i="2"/>
  <c r="U3304" i="2"/>
  <c r="U248" i="2"/>
  <c r="U249" i="2"/>
  <c r="U412" i="2"/>
  <c r="U2523" i="2"/>
  <c r="U2367" i="2"/>
  <c r="U835" i="2"/>
  <c r="U2524" i="2"/>
  <c r="U3305" i="2"/>
  <c r="U250" i="2"/>
  <c r="U998" i="2"/>
  <c r="U251" i="2"/>
  <c r="U649" i="2"/>
  <c r="U252" i="2"/>
  <c r="U2525" i="2"/>
  <c r="U2368" i="2"/>
  <c r="U836" i="2"/>
  <c r="U413" i="2"/>
  <c r="U1024" i="2"/>
  <c r="U253" i="2"/>
  <c r="U2526" i="2"/>
  <c r="U1767" i="2"/>
  <c r="U3306" i="2"/>
  <c r="U3307" i="2"/>
  <c r="U432" i="2"/>
  <c r="U2203" i="2"/>
  <c r="U572" i="2"/>
  <c r="U687" i="2"/>
  <c r="U456" i="2"/>
  <c r="U254" i="2"/>
  <c r="U999" i="2"/>
  <c r="U2369" i="2"/>
  <c r="U2527" i="2"/>
  <c r="U3308" i="2"/>
  <c r="U255" i="2"/>
  <c r="U837" i="2"/>
  <c r="U1083" i="2"/>
  <c r="U1768" i="2"/>
  <c r="U3628" i="2"/>
  <c r="U1291" i="2"/>
  <c r="U2089" i="2"/>
  <c r="U3309" i="2"/>
  <c r="U3310" i="2"/>
  <c r="U1331" i="2"/>
  <c r="U256" i="2"/>
  <c r="U414" i="2"/>
  <c r="U1332" i="2"/>
  <c r="U1025" i="2"/>
  <c r="U2204" i="2"/>
  <c r="U1769" i="2"/>
  <c r="U2090" i="2"/>
  <c r="U3311" i="2"/>
  <c r="U3312" i="2"/>
  <c r="U3313" i="2"/>
  <c r="U415" i="2"/>
  <c r="U416" i="2"/>
  <c r="U257" i="2"/>
  <c r="U2370" i="2"/>
  <c r="U3629" i="2"/>
  <c r="U3314" i="2"/>
  <c r="U3630" i="2"/>
  <c r="U2091" i="2"/>
  <c r="U838" i="2"/>
  <c r="U3315" i="2"/>
  <c r="U3316" i="2"/>
  <c r="U2092" i="2"/>
  <c r="U839" i="2"/>
  <c r="U467" i="2"/>
  <c r="U2205" i="2"/>
  <c r="U3631" i="2"/>
  <c r="U840" i="2"/>
  <c r="U3317" i="2"/>
  <c r="U3318" i="2"/>
  <c r="U3319" i="2"/>
  <c r="U1770" i="2"/>
  <c r="U1771" i="2"/>
  <c r="U2371" i="2"/>
  <c r="U3320" i="2"/>
  <c r="U258" i="2"/>
  <c r="U259" i="2"/>
  <c r="U260" i="2"/>
  <c r="U3321" i="2"/>
  <c r="U2093" i="2"/>
  <c r="U1084" i="2"/>
  <c r="U2372" i="2"/>
  <c r="U1026" i="2"/>
  <c r="U3322" i="2"/>
  <c r="U3632" i="2"/>
  <c r="U417" i="2"/>
  <c r="U261" i="2"/>
  <c r="U3323" i="2"/>
  <c r="U1220" i="2"/>
  <c r="U2373" i="2"/>
  <c r="U1772" i="2"/>
  <c r="U3324" i="2"/>
  <c r="U2374" i="2"/>
  <c r="U1773" i="2"/>
  <c r="U1162" i="2"/>
  <c r="U1880" i="2"/>
  <c r="U1000" i="2"/>
  <c r="U3633" i="2"/>
  <c r="U1001" i="2"/>
  <c r="U841" i="2"/>
  <c r="U3325" i="2"/>
  <c r="U262" i="2"/>
  <c r="U3326" i="2"/>
  <c r="U418" i="2"/>
  <c r="U1774" i="2"/>
  <c r="U1027" i="2"/>
  <c r="U1221" i="2"/>
  <c r="U2206" i="2"/>
  <c r="U2207" i="2"/>
  <c r="U2208" i="2"/>
  <c r="U1191" i="2"/>
  <c r="U3327" i="2"/>
  <c r="U1881" i="2"/>
  <c r="U3634" i="2"/>
  <c r="U2528" i="2"/>
  <c r="U1292" i="2"/>
  <c r="U3328" i="2"/>
  <c r="U1775" i="2"/>
  <c r="U3635" i="2"/>
  <c r="U263" i="2"/>
  <c r="U2209" i="2"/>
  <c r="U264" i="2"/>
  <c r="U2375" i="2"/>
  <c r="U1882" i="2"/>
  <c r="U3636" i="2"/>
  <c r="U2376" i="2"/>
  <c r="U265" i="2"/>
  <c r="U3329" i="2"/>
  <c r="U2377" i="2"/>
  <c r="U842" i="2"/>
  <c r="U3330" i="2"/>
  <c r="U3331" i="2"/>
  <c r="U1776" i="2"/>
  <c r="U1085" i="2"/>
  <c r="U3637" i="2"/>
  <c r="U2378" i="2"/>
  <c r="U3638" i="2"/>
  <c r="U3639" i="2"/>
  <c r="U843" i="2"/>
  <c r="U3640" i="2"/>
  <c r="U1777" i="2"/>
  <c r="U650" i="2"/>
  <c r="U3641" i="2"/>
  <c r="U651" i="2"/>
  <c r="U266" i="2"/>
  <c r="U2094" i="2"/>
  <c r="U1002" i="2"/>
  <c r="U1333" i="2"/>
  <c r="U1086" i="2"/>
  <c r="U3332" i="2"/>
  <c r="U3642" i="2"/>
  <c r="U2529" i="2"/>
  <c r="U3643" i="2"/>
  <c r="U3644" i="2"/>
  <c r="U1028" i="2"/>
  <c r="U2379" i="2"/>
  <c r="U2530" i="2"/>
  <c r="U468" i="2"/>
  <c r="U1163" i="2"/>
  <c r="U1057" i="2"/>
  <c r="U267" i="2"/>
  <c r="U2210" i="2"/>
  <c r="U3645" i="2"/>
  <c r="U1003" i="2"/>
  <c r="U3333" i="2"/>
  <c r="U3646" i="2"/>
  <c r="U268" i="2"/>
  <c r="U1883" i="2"/>
  <c r="U1778" i="2"/>
  <c r="U1779" i="2"/>
  <c r="U3334" i="2"/>
  <c r="U1004" i="2"/>
  <c r="U1780" i="2"/>
  <c r="U1781" i="2"/>
  <c r="U3335" i="2"/>
  <c r="U2531" i="2"/>
  <c r="U269" i="2"/>
  <c r="U270" i="2"/>
  <c r="U704" i="2"/>
  <c r="U3336" i="2"/>
  <c r="U271" i="2"/>
  <c r="U3647" i="2"/>
  <c r="U1782" i="2"/>
  <c r="U2095" i="2"/>
  <c r="U419" i="2"/>
  <c r="U3648" i="2"/>
  <c r="U2096" i="2"/>
  <c r="U844" i="2"/>
  <c r="U1087" i="2"/>
  <c r="U1293" i="2"/>
  <c r="U3649" i="2"/>
  <c r="U420" i="2"/>
  <c r="U573" i="2"/>
  <c r="U1783" i="2"/>
  <c r="U1058" i="2"/>
  <c r="U724" i="2"/>
  <c r="U3650" i="2"/>
  <c r="U272" i="2"/>
  <c r="U484" i="2"/>
  <c r="U273" i="2"/>
  <c r="U3651" i="2"/>
  <c r="U3337" i="2"/>
  <c r="U3338" i="2"/>
  <c r="U1005" i="2"/>
  <c r="U274" i="2"/>
  <c r="U2532" i="2"/>
  <c r="U2097" i="2"/>
  <c r="U3652" i="2"/>
  <c r="U3339" i="2"/>
  <c r="U688" i="2"/>
  <c r="U3653" i="2"/>
  <c r="U3340" i="2"/>
  <c r="U433" i="2"/>
  <c r="U3341" i="2"/>
  <c r="U275" i="2"/>
  <c r="U421" i="2"/>
  <c r="U3342" i="2"/>
  <c r="U2211" i="2"/>
  <c r="U1334" i="2"/>
  <c r="U3343" i="2"/>
  <c r="U3654" i="2"/>
  <c r="U276" i="2"/>
  <c r="U277" i="2"/>
  <c r="U1088" i="2"/>
  <c r="U3655" i="2"/>
  <c r="U278" i="2"/>
  <c r="U3344" i="2"/>
  <c r="U1164" i="2"/>
  <c r="U3345" i="2"/>
  <c r="U279" i="2"/>
  <c r="U2533" i="2"/>
  <c r="U2212" i="2"/>
  <c r="U1784" i="2"/>
  <c r="U1785" i="2"/>
  <c r="U422" i="2"/>
  <c r="U3346" i="2"/>
  <c r="U1786" i="2"/>
  <c r="U3656" i="2"/>
  <c r="U2534" i="2"/>
  <c r="U2213" i="2"/>
  <c r="U1294" i="2"/>
  <c r="U280" i="2"/>
  <c r="U3657" i="2"/>
  <c r="U1295" i="2"/>
  <c r="U1296" i="2"/>
  <c r="U1297" i="2"/>
  <c r="U1006" i="2"/>
  <c r="U1884" i="2"/>
  <c r="U3347" i="2"/>
  <c r="U3658" i="2"/>
  <c r="U3659" i="2"/>
  <c r="U281" i="2"/>
  <c r="U3348" i="2"/>
  <c r="U282" i="2"/>
  <c r="U3349" i="2"/>
  <c r="U283" i="2"/>
  <c r="U284" i="2"/>
  <c r="U1787" i="2"/>
  <c r="U1788" i="2"/>
  <c r="U2214" i="2"/>
  <c r="U1165" i="2"/>
  <c r="U1789" i="2"/>
  <c r="U1790" i="2"/>
  <c r="U1791" i="2"/>
  <c r="U1792" i="2"/>
  <c r="U845" i="2"/>
  <c r="U3350" i="2"/>
  <c r="U1793" i="2"/>
  <c r="U1794" i="2"/>
  <c r="U846" i="2"/>
  <c r="U1795" i="2"/>
  <c r="U2215" i="2"/>
  <c r="U3351" i="2"/>
  <c r="U1166" i="2"/>
  <c r="U847" i="2"/>
  <c r="U2098" i="2"/>
  <c r="U285" i="2"/>
  <c r="U600" i="2"/>
  <c r="U3660" i="2"/>
  <c r="U286" i="2"/>
  <c r="U287" i="2"/>
  <c r="U1885" i="2"/>
  <c r="U469" i="2"/>
  <c r="U2535" i="2"/>
  <c r="U423" i="2"/>
  <c r="U601" i="2"/>
  <c r="U2380" i="2"/>
  <c r="U288" i="2"/>
  <c r="U618" i="2"/>
  <c r="U848" i="2"/>
  <c r="U3352" i="2"/>
  <c r="U289" i="2"/>
  <c r="U705" i="2"/>
  <c r="U1796" i="2"/>
  <c r="U2216" i="2"/>
  <c r="U3353" i="2"/>
  <c r="U3661" i="2"/>
  <c r="U849" i="2"/>
  <c r="U290" i="2"/>
  <c r="U1222" i="2"/>
  <c r="U2381" i="2"/>
  <c r="U3662" i="2"/>
  <c r="U2382" i="2"/>
  <c r="U3354" i="2"/>
  <c r="U1007" i="2"/>
  <c r="U689" i="2"/>
  <c r="U1797" i="2"/>
  <c r="U652" i="2"/>
  <c r="U3663" i="2"/>
  <c r="U1798" i="2"/>
  <c r="U1799" i="2"/>
  <c r="U3664" i="2"/>
  <c r="U850" i="2"/>
  <c r="U3355" i="2"/>
  <c r="U1167" i="2"/>
  <c r="U1800" i="2"/>
  <c r="U851" i="2"/>
  <c r="U1801" i="2"/>
  <c r="U1168" i="2"/>
  <c r="U1192" i="2"/>
  <c r="U1059" i="2"/>
  <c r="U3356" i="2"/>
  <c r="U852" i="2"/>
  <c r="U3665" i="2"/>
  <c r="U2536" i="2"/>
  <c r="U291" i="2"/>
  <c r="U1008" i="2"/>
  <c r="U3666" i="2"/>
  <c r="U2099" i="2"/>
  <c r="U3357" i="2"/>
  <c r="U3358" i="2"/>
  <c r="U3667" i="2"/>
  <c r="U3668" i="2"/>
  <c r="U3359" i="2"/>
  <c r="U1802" i="2"/>
  <c r="U1223" i="2"/>
  <c r="U3360" i="2"/>
  <c r="U3669" i="2"/>
  <c r="U3670" i="2"/>
  <c r="U292" i="2"/>
  <c r="U1224" i="2"/>
  <c r="U853" i="2"/>
  <c r="U1193" i="2"/>
  <c r="U1194" i="2"/>
  <c r="U3361" i="2"/>
  <c r="U3671" i="2"/>
  <c r="U611" i="2"/>
  <c r="U854" i="2"/>
  <c r="U3672" i="2"/>
  <c r="U293" i="2"/>
  <c r="U3673" i="2"/>
  <c r="U855" i="2"/>
  <c r="U2100" i="2"/>
  <c r="U294" i="2"/>
  <c r="U2217" i="2"/>
  <c r="U856" i="2"/>
  <c r="U857" i="2"/>
  <c r="U3362" i="2"/>
  <c r="U1298" i="2"/>
  <c r="U295" i="2"/>
  <c r="U619" i="2"/>
  <c r="U1299" i="2"/>
  <c r="U574" i="2"/>
  <c r="U2383" i="2"/>
  <c r="U1009" i="2"/>
  <c r="U296" i="2"/>
  <c r="U2101" i="2"/>
  <c r="U3363" i="2"/>
  <c r="G2537" i="2"/>
  <c r="G2538" i="2"/>
  <c r="G1335" i="2"/>
  <c r="G653" i="2"/>
  <c r="G725" i="2"/>
  <c r="G1336" i="2"/>
  <c r="G2" i="2"/>
  <c r="G2102" i="2"/>
  <c r="G1337" i="2"/>
  <c r="G2539" i="2"/>
  <c r="G1300" i="2"/>
  <c r="G1886" i="2"/>
  <c r="G2540" i="2"/>
  <c r="G1338" i="2"/>
  <c r="G2384" i="2"/>
  <c r="G2541" i="2"/>
  <c r="G3364" i="2"/>
  <c r="G2385" i="2"/>
  <c r="G2218" i="2"/>
  <c r="G1339" i="2"/>
  <c r="G858" i="2"/>
  <c r="G2542" i="2"/>
  <c r="G2543" i="2"/>
  <c r="G3365" i="2"/>
  <c r="G2103" i="2"/>
  <c r="G1340" i="2"/>
  <c r="G2544" i="2"/>
  <c r="G2545" i="2"/>
  <c r="G2386" i="2"/>
  <c r="G1341" i="2"/>
  <c r="G2219" i="2"/>
  <c r="G2546" i="2"/>
  <c r="G3366" i="2"/>
  <c r="G3367" i="2"/>
  <c r="G3" i="2"/>
  <c r="G2547" i="2"/>
  <c r="G2104" i="2"/>
  <c r="G2548" i="2"/>
  <c r="G2549" i="2"/>
  <c r="G1342" i="2"/>
  <c r="G1060" i="2"/>
  <c r="G2550" i="2"/>
  <c r="G2220" i="2"/>
  <c r="G2551" i="2"/>
  <c r="G1343" i="2"/>
  <c r="G2552" i="2"/>
  <c r="G2553" i="2"/>
  <c r="G1344" i="2"/>
  <c r="G1089" i="2"/>
  <c r="G1195" i="2"/>
  <c r="G1345" i="2"/>
  <c r="G1090" i="2"/>
  <c r="G4" i="2"/>
  <c r="G1346" i="2"/>
  <c r="G1347" i="2"/>
  <c r="G2554" i="2"/>
  <c r="G2555" i="2"/>
  <c r="G1348" i="2"/>
  <c r="G1349" i="2"/>
  <c r="G1350" i="2"/>
  <c r="G2556" i="2"/>
  <c r="G2387" i="2"/>
  <c r="G2557" i="2"/>
  <c r="G1091" i="2"/>
  <c r="G2558" i="2"/>
  <c r="G1351" i="2"/>
  <c r="G1803" i="2"/>
  <c r="G859" i="2"/>
  <c r="G1352" i="2"/>
  <c r="G1225" i="2"/>
  <c r="G3368" i="2"/>
  <c r="G860" i="2"/>
  <c r="G3369" i="2"/>
  <c r="G1029" i="2"/>
  <c r="G1226" i="2"/>
  <c r="G3370" i="2"/>
  <c r="G1227" i="2"/>
  <c r="G1887" i="2"/>
  <c r="G654" i="2"/>
  <c r="G1030" i="2"/>
  <c r="G2388" i="2"/>
  <c r="G575" i="2"/>
  <c r="G1228" i="2"/>
  <c r="G1229" i="2"/>
  <c r="G1230" i="2"/>
  <c r="G1231" i="2"/>
  <c r="G1232" i="2"/>
  <c r="G1233" i="2"/>
  <c r="G1234" i="2"/>
  <c r="G1353" i="2"/>
  <c r="G440" i="2"/>
  <c r="G655" i="2"/>
  <c r="G2559" i="2"/>
  <c r="G1235" i="2"/>
  <c r="G441" i="2"/>
  <c r="G1236" i="2"/>
  <c r="G1237" i="2"/>
  <c r="G487" i="2"/>
  <c r="G2560" i="2"/>
  <c r="G2561" i="2"/>
  <c r="G2221" i="2"/>
  <c r="G2222" i="2"/>
  <c r="G1354" i="2"/>
  <c r="G3371" i="2"/>
  <c r="G297" i="2"/>
  <c r="G3372" i="2"/>
  <c r="G1804" i="2"/>
  <c r="G3373" i="2"/>
  <c r="G1010" i="2"/>
  <c r="G2562" i="2"/>
  <c r="G5" i="2"/>
  <c r="G1092" i="2"/>
  <c r="G1031" i="2"/>
  <c r="G3374" i="2"/>
  <c r="G861" i="2"/>
  <c r="G2563" i="2"/>
  <c r="G862" i="2"/>
  <c r="G1093" i="2"/>
  <c r="G2564" i="2"/>
  <c r="G1805" i="2"/>
  <c r="G1806" i="2"/>
  <c r="G1807" i="2"/>
  <c r="G2389" i="2"/>
  <c r="G2565" i="2"/>
  <c r="G2566" i="2"/>
  <c r="G2223" i="2"/>
  <c r="G2390" i="2"/>
  <c r="G6" i="2"/>
  <c r="G2567" i="2"/>
  <c r="G2568" i="2"/>
  <c r="G2569" i="2"/>
  <c r="G2570" i="2"/>
  <c r="G1355" i="2"/>
  <c r="G1356" i="2"/>
  <c r="G863" i="2"/>
  <c r="G3375" i="2"/>
  <c r="G3376" i="2"/>
  <c r="G2571" i="2"/>
  <c r="G2572" i="2"/>
  <c r="G3377" i="2"/>
  <c r="G2573" i="2"/>
  <c r="G1301" i="2"/>
  <c r="G864" i="2"/>
  <c r="G7" i="2"/>
  <c r="G2105" i="2"/>
  <c r="G2574" i="2"/>
  <c r="G2224" i="2"/>
  <c r="G8" i="2"/>
  <c r="G2225" i="2"/>
  <c r="G726" i="2"/>
  <c r="G1357" i="2"/>
  <c r="G1358" i="2"/>
  <c r="G1359" i="2"/>
  <c r="G1360" i="2"/>
  <c r="G1361" i="2"/>
  <c r="G3378" i="2"/>
  <c r="G1362" i="2"/>
  <c r="G2575" i="2"/>
  <c r="G727" i="2"/>
  <c r="G2576" i="2"/>
  <c r="G1363" i="2"/>
  <c r="G1888" i="2"/>
  <c r="G2106" i="2"/>
  <c r="G2577" i="2"/>
  <c r="G298" i="2"/>
  <c r="G1094" i="2"/>
  <c r="G728" i="2"/>
  <c r="G1364" i="2"/>
  <c r="G2578" i="2"/>
  <c r="G1365" i="2"/>
  <c r="G1366" i="2"/>
  <c r="G3379" i="2"/>
  <c r="G656" i="2"/>
  <c r="G1367" i="2"/>
  <c r="G2579" i="2"/>
  <c r="G2580" i="2"/>
  <c r="G2581" i="2"/>
  <c r="G2582" i="2"/>
  <c r="G2583" i="2"/>
  <c r="G2584" i="2"/>
  <c r="G2391" i="2"/>
  <c r="G865" i="2"/>
  <c r="G1368" i="2"/>
  <c r="G1369" i="2"/>
  <c r="G2585" i="2"/>
  <c r="G729" i="2"/>
  <c r="G2586" i="2"/>
  <c r="G2392" i="2"/>
  <c r="G9" i="2"/>
  <c r="G2393" i="2"/>
  <c r="G1889" i="2"/>
  <c r="G576" i="2"/>
  <c r="G730" i="2"/>
  <c r="G2587" i="2"/>
  <c r="G10" i="2"/>
  <c r="G1370" i="2"/>
  <c r="G2588" i="2"/>
  <c r="G2589" i="2"/>
  <c r="G2590" i="2"/>
  <c r="G2107" i="2"/>
  <c r="G1371" i="2"/>
  <c r="G2591" i="2"/>
  <c r="G2592" i="2"/>
  <c r="G2394" i="2"/>
  <c r="G1890" i="2"/>
  <c r="G2226" i="2"/>
  <c r="G3380" i="2"/>
  <c r="G1372" i="2"/>
  <c r="G2593" i="2"/>
  <c r="G3381" i="2"/>
  <c r="G2594" i="2"/>
  <c r="G2595" i="2"/>
  <c r="G2108" i="2"/>
  <c r="G3382" i="2"/>
  <c r="G11" i="2"/>
  <c r="G2596" i="2"/>
  <c r="G2597" i="2"/>
  <c r="G714" i="2"/>
  <c r="G2598" i="2"/>
  <c r="G2599" i="2"/>
  <c r="G1808" i="2"/>
  <c r="G3383" i="2"/>
  <c r="G2600" i="2"/>
  <c r="G2601" i="2"/>
  <c r="G2602" i="2"/>
  <c r="G12" i="2"/>
  <c r="G1032" i="2"/>
  <c r="G2603" i="2"/>
  <c r="G1373" i="2"/>
  <c r="G1095" i="2"/>
  <c r="G2604" i="2"/>
  <c r="G657" i="2"/>
  <c r="G1374" i="2"/>
  <c r="G2605" i="2"/>
  <c r="G2606" i="2"/>
  <c r="G2227" i="2"/>
  <c r="G2228" i="2"/>
  <c r="G866" i="2"/>
  <c r="G623" i="2"/>
  <c r="G2395" i="2"/>
  <c r="G1096" i="2"/>
  <c r="G2109" i="2"/>
  <c r="G2607" i="2"/>
  <c r="G1375" i="2"/>
  <c r="G3384" i="2"/>
  <c r="G2608" i="2"/>
  <c r="G731" i="2"/>
  <c r="G2396" i="2"/>
  <c r="G1097" i="2"/>
  <c r="G2609" i="2"/>
  <c r="G2397" i="2"/>
  <c r="G2610" i="2"/>
  <c r="G3385" i="2"/>
  <c r="G1376" i="2"/>
  <c r="G1377" i="2"/>
  <c r="G2611" i="2"/>
  <c r="G2229" i="2"/>
  <c r="G3386" i="2"/>
  <c r="G3387" i="2"/>
  <c r="G2230" i="2"/>
  <c r="G3388" i="2"/>
  <c r="G732" i="2"/>
  <c r="G1378" i="2"/>
  <c r="G424" i="2"/>
  <c r="G2612" i="2"/>
  <c r="G1379" i="2"/>
  <c r="G2398" i="2"/>
  <c r="G2613" i="2"/>
  <c r="G2614" i="2"/>
  <c r="G2615" i="2"/>
  <c r="G3389" i="2"/>
  <c r="G1809" i="2"/>
  <c r="G867" i="2"/>
  <c r="G2616" i="2"/>
  <c r="G2617" i="2"/>
  <c r="G2231" i="2"/>
  <c r="G2618" i="2"/>
  <c r="G2110" i="2"/>
  <c r="G2399" i="2"/>
  <c r="G2619" i="2"/>
  <c r="G2111" i="2"/>
  <c r="G2112" i="2"/>
  <c r="G2113" i="2"/>
  <c r="G2114" i="2"/>
  <c r="G2115" i="2"/>
  <c r="G2116" i="2"/>
  <c r="G2117" i="2"/>
  <c r="G299" i="2"/>
  <c r="G13" i="2"/>
  <c r="G2620" i="2"/>
  <c r="G3390" i="2"/>
  <c r="G1380" i="2"/>
  <c r="G2232" i="2"/>
  <c r="G2621" i="2"/>
  <c r="G2622" i="2"/>
  <c r="G2623" i="2"/>
  <c r="G2624" i="2"/>
  <c r="G2625" i="2"/>
  <c r="G2626" i="2"/>
  <c r="G1891" i="2"/>
  <c r="G1381" i="2"/>
  <c r="G2627" i="2"/>
  <c r="G2628" i="2"/>
  <c r="G1098" i="2"/>
  <c r="G2629" i="2"/>
  <c r="G2630" i="2"/>
  <c r="G2631" i="2"/>
  <c r="G1382" i="2"/>
  <c r="G690" i="2"/>
  <c r="G1383" i="2"/>
  <c r="G1892" i="2"/>
  <c r="G2632" i="2"/>
  <c r="G3391" i="2"/>
  <c r="G300" i="2"/>
  <c r="G2118" i="2"/>
  <c r="G14" i="2"/>
  <c r="G2633" i="2"/>
  <c r="G1384" i="2"/>
  <c r="G2634" i="2"/>
  <c r="G2635" i="2"/>
  <c r="G3392" i="2"/>
  <c r="G2636" i="2"/>
  <c r="G2637" i="2"/>
  <c r="G1238" i="2"/>
  <c r="G1385" i="2"/>
  <c r="G2638" i="2"/>
  <c r="G2639" i="2"/>
  <c r="G2640" i="2"/>
  <c r="G868" i="2"/>
  <c r="G2641" i="2"/>
  <c r="G1386" i="2"/>
  <c r="G3393" i="2"/>
  <c r="G2233" i="2"/>
  <c r="G1099" i="2"/>
  <c r="G2642" i="2"/>
  <c r="G485" i="2"/>
  <c r="G2643" i="2"/>
  <c r="G2644" i="2"/>
  <c r="G1387" i="2"/>
  <c r="G2645" i="2"/>
  <c r="G301" i="2"/>
  <c r="G2646" i="2"/>
  <c r="G2647" i="2"/>
  <c r="G1388" i="2"/>
  <c r="G1389" i="2"/>
  <c r="G15" i="2"/>
  <c r="G577" i="2"/>
  <c r="G3394" i="2"/>
  <c r="G2648" i="2"/>
  <c r="G691" i="2"/>
  <c r="G1390" i="2"/>
  <c r="G1391" i="2"/>
  <c r="G1392" i="2"/>
  <c r="G1393" i="2"/>
  <c r="G2649" i="2"/>
  <c r="G2650" i="2"/>
  <c r="G2651" i="2"/>
  <c r="G2119" i="2"/>
  <c r="G1394" i="2"/>
  <c r="G2652" i="2"/>
  <c r="G1395" i="2"/>
  <c r="G16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2653" i="2"/>
  <c r="G2654" i="2"/>
  <c r="G2655" i="2"/>
  <c r="G2656" i="2"/>
  <c r="G1410" i="2"/>
  <c r="G1411" i="2"/>
  <c r="G1412" i="2"/>
  <c r="G2657" i="2"/>
  <c r="G1413" i="2"/>
  <c r="G2658" i="2"/>
  <c r="G2659" i="2"/>
  <c r="G2660" i="2"/>
  <c r="G2661" i="2"/>
  <c r="G302" i="2"/>
  <c r="G2234" i="2"/>
  <c r="G1414" i="2"/>
  <c r="G303" i="2"/>
  <c r="G1415" i="2"/>
  <c r="G1893" i="2"/>
  <c r="G2662" i="2"/>
  <c r="G3395" i="2"/>
  <c r="G3396" i="2"/>
  <c r="G3397" i="2"/>
  <c r="G3398" i="2"/>
  <c r="G3399" i="2"/>
  <c r="G2120" i="2"/>
  <c r="G3400" i="2"/>
  <c r="G3401" i="2"/>
  <c r="G1416" i="2"/>
  <c r="G1417" i="2"/>
  <c r="G2663" i="2"/>
  <c r="G488" i="2"/>
  <c r="G1894" i="2"/>
  <c r="G17" i="2"/>
  <c r="G1418" i="2"/>
  <c r="G2400" i="2"/>
  <c r="G3402" i="2"/>
  <c r="G2664" i="2"/>
  <c r="G3403" i="2"/>
  <c r="G1895" i="2"/>
  <c r="G3404" i="2"/>
  <c r="G1239" i="2"/>
  <c r="G3405" i="2"/>
  <c r="G3406" i="2"/>
  <c r="G1810" i="2"/>
  <c r="G624" i="2"/>
  <c r="G2235" i="2"/>
  <c r="G3407" i="2"/>
  <c r="G2665" i="2"/>
  <c r="G18" i="2"/>
  <c r="G2666" i="2"/>
  <c r="G2667" i="2"/>
  <c r="G1419" i="2"/>
  <c r="G2401" i="2"/>
  <c r="G2668" i="2"/>
  <c r="G2669" i="2"/>
  <c r="G2670" i="2"/>
  <c r="G2671" i="2"/>
  <c r="G1420" i="2"/>
  <c r="G2672" i="2"/>
  <c r="G3408" i="2"/>
  <c r="G19" i="2"/>
  <c r="G2673" i="2"/>
  <c r="G2402" i="2"/>
  <c r="G2403" i="2"/>
  <c r="G1011" i="2"/>
  <c r="G1421" i="2"/>
  <c r="G1422" i="2"/>
  <c r="G1033" i="2"/>
  <c r="G2236" i="2"/>
  <c r="G1423" i="2"/>
  <c r="G1424" i="2"/>
  <c r="G1425" i="2"/>
  <c r="G2674" i="2"/>
  <c r="G1426" i="2"/>
  <c r="G1100" i="2"/>
  <c r="G3409" i="2"/>
  <c r="G3410" i="2"/>
  <c r="G1302" i="2"/>
  <c r="G1303" i="2"/>
  <c r="G1427" i="2"/>
  <c r="G1428" i="2"/>
  <c r="G2237" i="2"/>
  <c r="G1429" i="2"/>
  <c r="G3411" i="2"/>
  <c r="G2675" i="2"/>
  <c r="G2676" i="2"/>
  <c r="G2238" i="2"/>
  <c r="G1430" i="2"/>
  <c r="G869" i="2"/>
  <c r="G2677" i="2"/>
  <c r="G2678" i="2"/>
  <c r="G2679" i="2"/>
  <c r="G2680" i="2"/>
  <c r="G2681" i="2"/>
  <c r="G1431" i="2"/>
  <c r="G2682" i="2"/>
  <c r="G1432" i="2"/>
  <c r="G2683" i="2"/>
  <c r="G1433" i="2"/>
  <c r="G1434" i="2"/>
  <c r="G3412" i="2"/>
  <c r="G2684" i="2"/>
  <c r="G1435" i="2"/>
  <c r="G1436" i="2"/>
  <c r="G1437" i="2"/>
  <c r="G1438" i="2"/>
  <c r="G2685" i="2"/>
  <c r="G1439" i="2"/>
  <c r="G1440" i="2"/>
  <c r="G1441" i="2"/>
  <c r="G1442" i="2"/>
  <c r="G2686" i="2"/>
  <c r="G2687" i="2"/>
  <c r="G2688" i="2"/>
  <c r="G1443" i="2"/>
  <c r="G1896" i="2"/>
  <c r="G2239" i="2"/>
  <c r="G2689" i="2"/>
  <c r="G3413" i="2"/>
  <c r="G3414" i="2"/>
  <c r="G2121" i="2"/>
  <c r="G870" i="2"/>
  <c r="G1897" i="2"/>
  <c r="G1444" i="2"/>
  <c r="G2404" i="2"/>
  <c r="G489" i="2"/>
  <c r="G2690" i="2"/>
  <c r="G20" i="2"/>
  <c r="G2691" i="2"/>
  <c r="G2692" i="2"/>
  <c r="G2122" i="2"/>
  <c r="G612" i="2"/>
  <c r="G1012" i="2"/>
  <c r="G21" i="2"/>
  <c r="G1898" i="2"/>
  <c r="G1899" i="2"/>
  <c r="G2405" i="2"/>
  <c r="G2693" i="2"/>
  <c r="G2694" i="2"/>
  <c r="G2695" i="2"/>
  <c r="G2696" i="2"/>
  <c r="G625" i="2"/>
  <c r="G1900" i="2"/>
  <c r="G3415" i="2"/>
  <c r="G733" i="2"/>
  <c r="G2406" i="2"/>
  <c r="G2123" i="2"/>
  <c r="G1445" i="2"/>
  <c r="G2697" i="2"/>
  <c r="G3416" i="2"/>
  <c r="G442" i="2"/>
  <c r="G3417" i="2"/>
  <c r="G1811" i="2"/>
  <c r="G490" i="2"/>
  <c r="G2240" i="2"/>
  <c r="G1101" i="2"/>
  <c r="G3418" i="2"/>
  <c r="G1901" i="2"/>
  <c r="G2698" i="2"/>
  <c r="G2699" i="2"/>
  <c r="G3419" i="2"/>
  <c r="G2700" i="2"/>
  <c r="G2701" i="2"/>
  <c r="G2702" i="2"/>
  <c r="G1446" i="2"/>
  <c r="G2241" i="2"/>
  <c r="G2703" i="2"/>
  <c r="G434" i="2"/>
  <c r="G1013" i="2"/>
  <c r="G1447" i="2"/>
  <c r="G2242" i="2"/>
  <c r="G443" i="2"/>
  <c r="G2704" i="2"/>
  <c r="G22" i="2"/>
  <c r="G23" i="2"/>
  <c r="G1304" i="2"/>
  <c r="G2705" i="2"/>
  <c r="G734" i="2"/>
  <c r="G2124" i="2"/>
  <c r="G304" i="2"/>
  <c r="G1448" i="2"/>
  <c r="G1449" i="2"/>
  <c r="G2706" i="2"/>
  <c r="G3420" i="2"/>
  <c r="G3421" i="2"/>
  <c r="G2707" i="2"/>
  <c r="G1240" i="2"/>
  <c r="G2125" i="2"/>
  <c r="G2126" i="2"/>
  <c r="G3422" i="2"/>
  <c r="G871" i="2"/>
  <c r="G2708" i="2"/>
  <c r="G715" i="2"/>
  <c r="G491" i="2"/>
  <c r="G2709" i="2"/>
  <c r="G2710" i="2"/>
  <c r="G1241" i="2"/>
  <c r="G3423" i="2"/>
  <c r="G3424" i="2"/>
  <c r="G2243" i="2"/>
  <c r="G2711" i="2"/>
  <c r="G2712" i="2"/>
  <c r="G2407" i="2"/>
  <c r="G2408" i="2"/>
  <c r="G735" i="2"/>
  <c r="G2127" i="2"/>
  <c r="G2128" i="2"/>
  <c r="G1450" i="2"/>
  <c r="G2713" i="2"/>
  <c r="G2714" i="2"/>
  <c r="G2715" i="2"/>
  <c r="G2716" i="2"/>
  <c r="G613" i="2"/>
  <c r="G2129" i="2"/>
  <c r="G3425" i="2"/>
  <c r="G2717" i="2"/>
  <c r="G481" i="2"/>
  <c r="G1242" i="2"/>
  <c r="G3426" i="2"/>
  <c r="G872" i="2"/>
  <c r="G2718" i="2"/>
  <c r="G2244" i="2"/>
  <c r="G1102" i="2"/>
  <c r="G1305" i="2"/>
  <c r="G1451" i="2"/>
  <c r="G2719" i="2"/>
  <c r="G2720" i="2"/>
  <c r="G24" i="2"/>
  <c r="G1452" i="2"/>
  <c r="G3427" i="2"/>
  <c r="G2130" i="2"/>
  <c r="G457" i="2"/>
  <c r="G2721" i="2"/>
  <c r="G873" i="2"/>
  <c r="G2722" i="2"/>
  <c r="G3428" i="2"/>
  <c r="G3429" i="2"/>
  <c r="G2723" i="2"/>
  <c r="G3430" i="2"/>
  <c r="G706" i="2"/>
  <c r="G1453" i="2"/>
  <c r="G3431" i="2"/>
  <c r="G1812" i="2"/>
  <c r="G1454" i="2"/>
  <c r="G1455" i="2"/>
  <c r="G1456" i="2"/>
  <c r="G2724" i="2"/>
  <c r="G2131" i="2"/>
  <c r="G1902" i="2"/>
  <c r="G1457" i="2"/>
  <c r="G2725" i="2"/>
  <c r="G25" i="2"/>
  <c r="G2245" i="2"/>
  <c r="G2726" i="2"/>
  <c r="G1903" i="2"/>
  <c r="G2727" i="2"/>
  <c r="G2132" i="2"/>
  <c r="G2728" i="2"/>
  <c r="G2729" i="2"/>
  <c r="G1243" i="2"/>
  <c r="G2730" i="2"/>
  <c r="G2731" i="2"/>
  <c r="G2732" i="2"/>
  <c r="G2733" i="2"/>
  <c r="G2734" i="2"/>
  <c r="G2735" i="2"/>
  <c r="G2736" i="2"/>
  <c r="G2133" i="2"/>
  <c r="G2737" i="2"/>
  <c r="G2409" i="2"/>
  <c r="G1014" i="2"/>
  <c r="G2738" i="2"/>
  <c r="G305" i="2"/>
  <c r="G435" i="2"/>
  <c r="G492" i="2"/>
  <c r="G1904" i="2"/>
  <c r="G3432" i="2"/>
  <c r="G2246" i="2"/>
  <c r="G1458" i="2"/>
  <c r="G1813" i="2"/>
  <c r="G3433" i="2"/>
  <c r="G2134" i="2"/>
  <c r="G2410" i="2"/>
  <c r="G1459" i="2"/>
  <c r="G26" i="2"/>
  <c r="G3434" i="2"/>
  <c r="G2739" i="2"/>
  <c r="G2740" i="2"/>
  <c r="G3435" i="2"/>
  <c r="G1061" i="2"/>
  <c r="G3436" i="2"/>
  <c r="G2741" i="2"/>
  <c r="G1460" i="2"/>
  <c r="G2742" i="2"/>
  <c r="G874" i="2"/>
  <c r="G1244" i="2"/>
  <c r="G2411" i="2"/>
  <c r="G1814" i="2"/>
  <c r="G1245" i="2"/>
  <c r="G27" i="2"/>
  <c r="G2247" i="2"/>
  <c r="G2743" i="2"/>
  <c r="G306" i="2"/>
  <c r="G1306" i="2"/>
  <c r="G1461" i="2"/>
  <c r="G2744" i="2"/>
  <c r="G2745" i="2"/>
  <c r="G1815" i="2"/>
  <c r="G1462" i="2"/>
  <c r="G1463" i="2"/>
  <c r="G1464" i="2"/>
  <c r="G875" i="2"/>
  <c r="G876" i="2"/>
  <c r="G1816" i="2"/>
  <c r="G736" i="2"/>
  <c r="G1465" i="2"/>
  <c r="G1034" i="2"/>
  <c r="G1466" i="2"/>
  <c r="G2412" i="2"/>
  <c r="G2746" i="2"/>
  <c r="G493" i="2"/>
  <c r="G2747" i="2"/>
  <c r="G2748" i="2"/>
  <c r="G307" i="2"/>
  <c r="G1905" i="2"/>
  <c r="G658" i="2"/>
  <c r="G2749" i="2"/>
  <c r="G2750" i="2"/>
  <c r="G1467" i="2"/>
  <c r="G2751" i="2"/>
  <c r="G28" i="2"/>
  <c r="G2752" i="2"/>
  <c r="G29" i="2"/>
  <c r="G2413" i="2"/>
  <c r="G1906" i="2"/>
  <c r="G1907" i="2"/>
  <c r="G2753" i="2"/>
  <c r="G1246" i="2"/>
  <c r="G2754" i="2"/>
  <c r="G2414" i="2"/>
  <c r="G3437" i="2"/>
  <c r="G30" i="2"/>
  <c r="G716" i="2"/>
  <c r="G2415" i="2"/>
  <c r="G1468" i="2"/>
  <c r="G1247" i="2"/>
  <c r="G2755" i="2"/>
  <c r="G2756" i="2"/>
  <c r="G1248" i="2"/>
  <c r="G3438" i="2"/>
  <c r="G2416" i="2"/>
  <c r="G1908" i="2"/>
  <c r="G659" i="2"/>
  <c r="G1307" i="2"/>
  <c r="G2417" i="2"/>
  <c r="G2418" i="2"/>
  <c r="G2419" i="2"/>
  <c r="G1909" i="2"/>
  <c r="G1249" i="2"/>
  <c r="G1469" i="2"/>
  <c r="G1470" i="2"/>
  <c r="G3439" i="2"/>
  <c r="G877" i="2"/>
  <c r="G1471" i="2"/>
  <c r="G2757" i="2"/>
  <c r="G475" i="2"/>
  <c r="G878" i="2"/>
  <c r="G1035" i="2"/>
  <c r="G1036" i="2"/>
  <c r="G1308" i="2"/>
  <c r="G31" i="2"/>
  <c r="G1472" i="2"/>
  <c r="G1817" i="2"/>
  <c r="G2420" i="2"/>
  <c r="G32" i="2"/>
  <c r="G1473" i="2"/>
  <c r="G1250" i="2"/>
  <c r="G308" i="2"/>
  <c r="G3440" i="2"/>
  <c r="G879" i="2"/>
  <c r="G1251" i="2"/>
  <c r="G2758" i="2"/>
  <c r="G1818" i="2"/>
  <c r="G1910" i="2"/>
  <c r="G1474" i="2"/>
  <c r="G2248" i="2"/>
  <c r="G33" i="2"/>
  <c r="G880" i="2"/>
  <c r="G2759" i="2"/>
  <c r="G1911" i="2"/>
  <c r="G626" i="2"/>
  <c r="G3441" i="2"/>
  <c r="G2760" i="2"/>
  <c r="G2761" i="2"/>
  <c r="G458" i="2"/>
  <c r="G444" i="2"/>
  <c r="G445" i="2"/>
  <c r="G3442" i="2"/>
  <c r="G3443" i="2"/>
  <c r="G1196" i="2"/>
  <c r="G2762" i="2"/>
  <c r="G34" i="2"/>
  <c r="G2763" i="2"/>
  <c r="G578" i="2"/>
  <c r="G1819" i="2"/>
  <c r="G2764" i="2"/>
  <c r="G2765" i="2"/>
  <c r="G1037" i="2"/>
  <c r="G3444" i="2"/>
  <c r="G2249" i="2"/>
  <c r="G660" i="2"/>
  <c r="G1038" i="2"/>
  <c r="G2250" i="2"/>
  <c r="G2251" i="2"/>
  <c r="G2766" i="2"/>
  <c r="G2767" i="2"/>
  <c r="G579" i="2"/>
  <c r="G494" i="2"/>
  <c r="G3445" i="2"/>
  <c r="G1475" i="2"/>
  <c r="G3446" i="2"/>
  <c r="G1103" i="2"/>
  <c r="G2768" i="2"/>
  <c r="G2769" i="2"/>
  <c r="G2770" i="2"/>
  <c r="G1476" i="2"/>
  <c r="G2771" i="2"/>
  <c r="G2252" i="2"/>
  <c r="G661" i="2"/>
  <c r="G2772" i="2"/>
  <c r="G309" i="2"/>
  <c r="G1477" i="2"/>
  <c r="G1478" i="2"/>
  <c r="G2773" i="2"/>
  <c r="G2774" i="2"/>
  <c r="G1479" i="2"/>
  <c r="G3447" i="2"/>
  <c r="G2775" i="2"/>
  <c r="G3448" i="2"/>
  <c r="G425" i="2"/>
  <c r="G2135" i="2"/>
  <c r="G2253" i="2"/>
  <c r="G1252" i="2"/>
  <c r="G1480" i="2"/>
  <c r="G1912" i="2"/>
  <c r="G1913" i="2"/>
  <c r="G2776" i="2"/>
  <c r="G1481" i="2"/>
  <c r="G2777" i="2"/>
  <c r="G1914" i="2"/>
  <c r="G3449" i="2"/>
  <c r="G737" i="2"/>
  <c r="G1482" i="2"/>
  <c r="G881" i="2"/>
  <c r="G2778" i="2"/>
  <c r="G35" i="2"/>
  <c r="G1820" i="2"/>
  <c r="G495" i="2"/>
  <c r="G2779" i="2"/>
  <c r="G882" i="2"/>
  <c r="G738" i="2"/>
  <c r="G3450" i="2"/>
  <c r="G2254" i="2"/>
  <c r="G3451" i="2"/>
  <c r="G739" i="2"/>
  <c r="G496" i="2"/>
  <c r="G2421" i="2"/>
  <c r="G2780" i="2"/>
  <c r="G740" i="2"/>
  <c r="G36" i="2"/>
  <c r="G2781" i="2"/>
  <c r="G2422" i="2"/>
  <c r="G2136" i="2"/>
  <c r="G3452" i="2"/>
  <c r="G2782" i="2"/>
  <c r="G1483" i="2"/>
  <c r="G2783" i="2"/>
  <c r="G2255" i="2"/>
  <c r="G2784" i="2"/>
  <c r="G2423" i="2"/>
  <c r="G1484" i="2"/>
  <c r="G2785" i="2"/>
  <c r="G2786" i="2"/>
  <c r="G1485" i="2"/>
  <c r="G2256" i="2"/>
  <c r="G37" i="2"/>
  <c r="G1486" i="2"/>
  <c r="G1487" i="2"/>
  <c r="G3453" i="2"/>
  <c r="G1488" i="2"/>
  <c r="G426" i="2"/>
  <c r="G1169" i="2"/>
  <c r="G883" i="2"/>
  <c r="G1915" i="2"/>
  <c r="G2787" i="2"/>
  <c r="G2424" i="2"/>
  <c r="G2788" i="2"/>
  <c r="G2425" i="2"/>
  <c r="G3454" i="2"/>
  <c r="G2789" i="2"/>
  <c r="G1039" i="2"/>
  <c r="G884" i="2"/>
  <c r="G741" i="2"/>
  <c r="G2257" i="2"/>
  <c r="G2258" i="2"/>
  <c r="G2790" i="2"/>
  <c r="G2791" i="2"/>
  <c r="G310" i="2"/>
  <c r="G1489" i="2"/>
  <c r="G1062" i="2"/>
  <c r="G1490" i="2"/>
  <c r="G2792" i="2"/>
  <c r="G38" i="2"/>
  <c r="G2793" i="2"/>
  <c r="G3455" i="2"/>
  <c r="G39" i="2"/>
  <c r="G1821" i="2"/>
  <c r="G742" i="2"/>
  <c r="G885" i="2"/>
  <c r="G886" i="2"/>
  <c r="G1491" i="2"/>
  <c r="G40" i="2"/>
  <c r="G1492" i="2"/>
  <c r="G887" i="2"/>
  <c r="G2794" i="2"/>
  <c r="G743" i="2"/>
  <c r="G2795" i="2"/>
  <c r="G1916" i="2"/>
  <c r="G1309" i="2"/>
  <c r="G1253" i="2"/>
  <c r="G41" i="2"/>
  <c r="G497" i="2"/>
  <c r="G744" i="2"/>
  <c r="G745" i="2"/>
  <c r="G3456" i="2"/>
  <c r="G2796" i="2"/>
  <c r="G2259" i="2"/>
  <c r="G717" i="2"/>
  <c r="G1822" i="2"/>
  <c r="G1917" i="2"/>
  <c r="G2797" i="2"/>
  <c r="G2798" i="2"/>
  <c r="G2260" i="2"/>
  <c r="G2799" i="2"/>
  <c r="G1493" i="2"/>
  <c r="G627" i="2"/>
  <c r="G2800" i="2"/>
  <c r="G2801" i="2"/>
  <c r="G3457" i="2"/>
  <c r="G2802" i="2"/>
  <c r="G1918" i="2"/>
  <c r="G2803" i="2"/>
  <c r="G628" i="2"/>
  <c r="G2804" i="2"/>
  <c r="G2261" i="2"/>
  <c r="G1919" i="2"/>
  <c r="G42" i="2"/>
  <c r="G1104" i="2"/>
  <c r="G1494" i="2"/>
  <c r="G1197" i="2"/>
  <c r="G2262" i="2"/>
  <c r="G888" i="2"/>
  <c r="G2426" i="2"/>
  <c r="G2427" i="2"/>
  <c r="G580" i="2"/>
  <c r="G3458" i="2"/>
  <c r="G1920" i="2"/>
  <c r="G2805" i="2"/>
  <c r="G889" i="2"/>
  <c r="G43" i="2"/>
  <c r="G2137" i="2"/>
  <c r="G2138" i="2"/>
  <c r="G1310" i="2"/>
  <c r="G1823" i="2"/>
  <c r="G3459" i="2"/>
  <c r="G581" i="2"/>
  <c r="G746" i="2"/>
  <c r="G1105" i="2"/>
  <c r="G1495" i="2"/>
  <c r="G311" i="2"/>
  <c r="G1106" i="2"/>
  <c r="G2428" i="2"/>
  <c r="G3460" i="2"/>
  <c r="G1040" i="2"/>
  <c r="G890" i="2"/>
  <c r="G2806" i="2"/>
  <c r="G891" i="2"/>
  <c r="G1170" i="2"/>
  <c r="G1254" i="2"/>
  <c r="G1041" i="2"/>
  <c r="G2807" i="2"/>
  <c r="G1921" i="2"/>
  <c r="G629" i="2"/>
  <c r="G630" i="2"/>
  <c r="G2808" i="2"/>
  <c r="G2429" i="2"/>
  <c r="G1255" i="2"/>
  <c r="G2809" i="2"/>
  <c r="G2810" i="2"/>
  <c r="G1496" i="2"/>
  <c r="G3461" i="2"/>
  <c r="G2139" i="2"/>
  <c r="G2140" i="2"/>
  <c r="G892" i="2"/>
  <c r="G2811" i="2"/>
  <c r="G1107" i="2"/>
  <c r="G2812" i="2"/>
  <c r="G2430" i="2"/>
  <c r="G2813" i="2"/>
  <c r="G2814" i="2"/>
  <c r="G2815" i="2"/>
  <c r="G1497" i="2"/>
  <c r="G2816" i="2"/>
  <c r="G1922" i="2"/>
  <c r="G312" i="2"/>
  <c r="G2817" i="2"/>
  <c r="G2818" i="2"/>
  <c r="G1824" i="2"/>
  <c r="G1498" i="2"/>
  <c r="G3462" i="2"/>
  <c r="G2431" i="2"/>
  <c r="G313" i="2"/>
  <c r="G476" i="2"/>
  <c r="G2819" i="2"/>
  <c r="G44" i="2"/>
  <c r="G2820" i="2"/>
  <c r="G2821" i="2"/>
  <c r="G2263" i="2"/>
  <c r="G2822" i="2"/>
  <c r="G2432" i="2"/>
  <c r="G45" i="2"/>
  <c r="G2264" i="2"/>
  <c r="G2823" i="2"/>
  <c r="G1499" i="2"/>
  <c r="G2433" i="2"/>
  <c r="G314" i="2"/>
  <c r="G459" i="2"/>
  <c r="G1500" i="2"/>
  <c r="G2824" i="2"/>
  <c r="G2141" i="2"/>
  <c r="G2825" i="2"/>
  <c r="G2265" i="2"/>
  <c r="G2142" i="2"/>
  <c r="G46" i="2"/>
  <c r="G498" i="2"/>
  <c r="G1171" i="2"/>
  <c r="G893" i="2"/>
  <c r="G1923" i="2"/>
  <c r="G2826" i="2"/>
  <c r="G614" i="2"/>
  <c r="G460" i="2"/>
  <c r="G2827" i="2"/>
  <c r="G2434" i="2"/>
  <c r="G2828" i="2"/>
  <c r="G2829" i="2"/>
  <c r="G2435" i="2"/>
  <c r="G894" i="2"/>
  <c r="G2830" i="2"/>
  <c r="G2831" i="2"/>
  <c r="G747" i="2"/>
  <c r="G2832" i="2"/>
  <c r="G2266" i="2"/>
  <c r="G315" i="2"/>
  <c r="G446" i="2"/>
  <c r="G1501" i="2"/>
  <c r="G895" i="2"/>
  <c r="G47" i="2"/>
  <c r="G2833" i="2"/>
  <c r="G2834" i="2"/>
  <c r="G1502" i="2"/>
  <c r="G1503" i="2"/>
  <c r="G1504" i="2"/>
  <c r="G1505" i="2"/>
  <c r="G1506" i="2"/>
  <c r="G2835" i="2"/>
  <c r="G1507" i="2"/>
  <c r="G1508" i="2"/>
  <c r="G1311" i="2"/>
  <c r="G2836" i="2"/>
  <c r="G316" i="2"/>
  <c r="G896" i="2"/>
  <c r="G2436" i="2"/>
  <c r="G2837" i="2"/>
  <c r="G1825" i="2"/>
  <c r="G2838" i="2"/>
  <c r="G2839" i="2"/>
  <c r="G317" i="2"/>
  <c r="G2437" i="2"/>
  <c r="G48" i="2"/>
  <c r="G3463" i="2"/>
  <c r="G2840" i="2"/>
  <c r="G2841" i="2"/>
  <c r="G2842" i="2"/>
  <c r="G499" i="2"/>
  <c r="G1509" i="2"/>
  <c r="G1924" i="2"/>
  <c r="G49" i="2"/>
  <c r="G2843" i="2"/>
  <c r="G1108" i="2"/>
  <c r="G1312" i="2"/>
  <c r="G1925" i="2"/>
  <c r="G2267" i="2"/>
  <c r="G3464" i="2"/>
  <c r="G1510" i="2"/>
  <c r="G1511" i="2"/>
  <c r="G1512" i="2"/>
  <c r="G2438" i="2"/>
  <c r="G1513" i="2"/>
  <c r="G1514" i="2"/>
  <c r="G3465" i="2"/>
  <c r="G447" i="2"/>
  <c r="G2844" i="2"/>
  <c r="G2845" i="2"/>
  <c r="G2846" i="2"/>
  <c r="G1515" i="2"/>
  <c r="G1926" i="2"/>
  <c r="G692" i="2"/>
  <c r="G3466" i="2"/>
  <c r="G897" i="2"/>
  <c r="G2847" i="2"/>
  <c r="G50" i="2"/>
  <c r="G631" i="2"/>
  <c r="G318" i="2"/>
  <c r="G1927" i="2"/>
  <c r="G1928" i="2"/>
  <c r="G2848" i="2"/>
  <c r="G1929" i="2"/>
  <c r="G1930" i="2"/>
  <c r="G2849" i="2"/>
  <c r="G2143" i="2"/>
  <c r="G51" i="2"/>
  <c r="G693" i="2"/>
  <c r="G898" i="2"/>
  <c r="G319" i="2"/>
  <c r="G1313" i="2"/>
  <c r="G748" i="2"/>
  <c r="G1931" i="2"/>
  <c r="G1109" i="2"/>
  <c r="G1826" i="2"/>
  <c r="G2439" i="2"/>
  <c r="G1516" i="2"/>
  <c r="G500" i="2"/>
  <c r="G1110" i="2"/>
  <c r="G1517" i="2"/>
  <c r="G2850" i="2"/>
  <c r="G2851" i="2"/>
  <c r="G899" i="2"/>
  <c r="G1518" i="2"/>
  <c r="G52" i="2"/>
  <c r="G1111" i="2"/>
  <c r="G2852" i="2"/>
  <c r="G320" i="2"/>
  <c r="G1519" i="2"/>
  <c r="G321" i="2"/>
  <c r="G749" i="2"/>
  <c r="G501" i="2"/>
  <c r="G2853" i="2"/>
  <c r="G1520" i="2"/>
  <c r="G1521" i="2"/>
  <c r="G2854" i="2"/>
  <c r="G448" i="2"/>
  <c r="G2855" i="2"/>
  <c r="G2144" i="2"/>
  <c r="G718" i="2"/>
  <c r="G53" i="2"/>
  <c r="G322" i="2"/>
  <c r="G2856" i="2"/>
  <c r="G750" i="2"/>
  <c r="G2857" i="2"/>
  <c r="G2858" i="2"/>
  <c r="G2859" i="2"/>
  <c r="G2860" i="2"/>
  <c r="G54" i="2"/>
  <c r="G323" i="2"/>
  <c r="G1172" i="2"/>
  <c r="G1932" i="2"/>
  <c r="G449" i="2"/>
  <c r="G324" i="2"/>
  <c r="G751" i="2"/>
  <c r="G55" i="2"/>
  <c r="G1827" i="2"/>
  <c r="G2861" i="2"/>
  <c r="G2862" i="2"/>
  <c r="G1522" i="2"/>
  <c r="G2863" i="2"/>
  <c r="G1523" i="2"/>
  <c r="G56" i="2"/>
  <c r="G2864" i="2"/>
  <c r="G1112" i="2"/>
  <c r="G2268" i="2"/>
  <c r="G2865" i="2"/>
  <c r="G502" i="2"/>
  <c r="G2866" i="2"/>
  <c r="G1256" i="2"/>
  <c r="G2867" i="2"/>
  <c r="G3467" i="2"/>
  <c r="G2145" i="2"/>
  <c r="G2868" i="2"/>
  <c r="G57" i="2"/>
  <c r="G2869" i="2"/>
  <c r="G58" i="2"/>
  <c r="G1113" i="2"/>
  <c r="G1828" i="2"/>
  <c r="G2870" i="2"/>
  <c r="G2871" i="2"/>
  <c r="G1114" i="2"/>
  <c r="G2872" i="2"/>
  <c r="G2873" i="2"/>
  <c r="G1829" i="2"/>
  <c r="G2874" i="2"/>
  <c r="G1115" i="2"/>
  <c r="G503" i="2"/>
  <c r="G2875" i="2"/>
  <c r="G2146" i="2"/>
  <c r="G900" i="2"/>
  <c r="G59" i="2"/>
  <c r="G2876" i="2"/>
  <c r="G2269" i="2"/>
  <c r="G2877" i="2"/>
  <c r="G901" i="2"/>
  <c r="G2878" i="2"/>
  <c r="G2879" i="2"/>
  <c r="G752" i="2"/>
  <c r="G753" i="2"/>
  <c r="G3468" i="2"/>
  <c r="G662" i="2"/>
  <c r="G1116" i="2"/>
  <c r="G2880" i="2"/>
  <c r="G1524" i="2"/>
  <c r="G902" i="2"/>
  <c r="G2881" i="2"/>
  <c r="G1063" i="2"/>
  <c r="G2882" i="2"/>
  <c r="G2883" i="2"/>
  <c r="G2884" i="2"/>
  <c r="G60" i="2"/>
  <c r="G582" i="2"/>
  <c r="G1525" i="2"/>
  <c r="G2885" i="2"/>
  <c r="G2886" i="2"/>
  <c r="G2887" i="2"/>
  <c r="G1526" i="2"/>
  <c r="G1314" i="2"/>
  <c r="G1527" i="2"/>
  <c r="G2888" i="2"/>
  <c r="G2889" i="2"/>
  <c r="G2440" i="2"/>
  <c r="G1528" i="2"/>
  <c r="G325" i="2"/>
  <c r="G2441" i="2"/>
  <c r="G61" i="2"/>
  <c r="G2890" i="2"/>
  <c r="G504" i="2"/>
  <c r="G2891" i="2"/>
  <c r="G2892" i="2"/>
  <c r="G2893" i="2"/>
  <c r="G326" i="2"/>
  <c r="G2894" i="2"/>
  <c r="G2442" i="2"/>
  <c r="G327" i="2"/>
  <c r="G1198" i="2"/>
  <c r="G62" i="2"/>
  <c r="G63" i="2"/>
  <c r="G427" i="2"/>
  <c r="G505" i="2"/>
  <c r="G1064" i="2"/>
  <c r="G64" i="2"/>
  <c r="G65" i="2"/>
  <c r="G66" i="2"/>
  <c r="G1933" i="2"/>
  <c r="G2147" i="2"/>
  <c r="G1529" i="2"/>
  <c r="G2895" i="2"/>
  <c r="G67" i="2"/>
  <c r="G3469" i="2"/>
  <c r="G68" i="2"/>
  <c r="G69" i="2"/>
  <c r="G70" i="2"/>
  <c r="G2270" i="2"/>
  <c r="G754" i="2"/>
  <c r="G755" i="2"/>
  <c r="G2896" i="2"/>
  <c r="G1117" i="2"/>
  <c r="G1042" i="2"/>
  <c r="G3470" i="2"/>
  <c r="G903" i="2"/>
  <c r="G2897" i="2"/>
  <c r="G756" i="2"/>
  <c r="G1530" i="2"/>
  <c r="G3471" i="2"/>
  <c r="G71" i="2"/>
  <c r="G1531" i="2"/>
  <c r="G1934" i="2"/>
  <c r="G2898" i="2"/>
  <c r="G904" i="2"/>
  <c r="G905" i="2"/>
  <c r="G2899" i="2"/>
  <c r="G906" i="2"/>
  <c r="G907" i="2"/>
  <c r="G506" i="2"/>
  <c r="G72" i="2"/>
  <c r="G2271" i="2"/>
  <c r="G461" i="2"/>
  <c r="G2272" i="2"/>
  <c r="G1935" i="2"/>
  <c r="G908" i="2"/>
  <c r="G1118" i="2"/>
  <c r="G1532" i="2"/>
  <c r="G2900" i="2"/>
  <c r="G73" i="2"/>
  <c r="G2901" i="2"/>
  <c r="G2902" i="2"/>
  <c r="G1119" i="2"/>
  <c r="G2903" i="2"/>
  <c r="G1830" i="2"/>
  <c r="G1831" i="2"/>
  <c r="G757" i="2"/>
  <c r="G1832" i="2"/>
  <c r="G2273" i="2"/>
  <c r="G2904" i="2"/>
  <c r="G1533" i="2"/>
  <c r="G2905" i="2"/>
  <c r="G2906" i="2"/>
  <c r="G2907" i="2"/>
  <c r="G2908" i="2"/>
  <c r="G909" i="2"/>
  <c r="G2909" i="2"/>
  <c r="G3472" i="2"/>
  <c r="G1534" i="2"/>
  <c r="G2274" i="2"/>
  <c r="G758" i="2"/>
  <c r="G2910" i="2"/>
  <c r="G1833" i="2"/>
  <c r="G74" i="2"/>
  <c r="G75" i="2"/>
  <c r="G1535" i="2"/>
  <c r="G1120" i="2"/>
  <c r="G2148" i="2"/>
  <c r="G910" i="2"/>
  <c r="G2911" i="2"/>
  <c r="G1936" i="2"/>
  <c r="G2912" i="2"/>
  <c r="G911" i="2"/>
  <c r="G2443" i="2"/>
  <c r="G76" i="2"/>
  <c r="G1536" i="2"/>
  <c r="G1537" i="2"/>
  <c r="G1538" i="2"/>
  <c r="G2913" i="2"/>
  <c r="G2914" i="2"/>
  <c r="G1539" i="2"/>
  <c r="G3473" i="2"/>
  <c r="G77" i="2"/>
  <c r="G1540" i="2"/>
  <c r="G2275" i="2"/>
  <c r="G2915" i="2"/>
  <c r="G2916" i="2"/>
  <c r="G2917" i="2"/>
  <c r="G1541" i="2"/>
  <c r="G1173" i="2"/>
  <c r="G2918" i="2"/>
  <c r="G2444" i="2"/>
  <c r="G2149" i="2"/>
  <c r="G2919" i="2"/>
  <c r="G663" i="2"/>
  <c r="G2920" i="2"/>
  <c r="G78" i="2"/>
  <c r="G79" i="2"/>
  <c r="G1937" i="2"/>
  <c r="G2276" i="2"/>
  <c r="G3474" i="2"/>
  <c r="G912" i="2"/>
  <c r="G2921" i="2"/>
  <c r="G1174" i="2"/>
  <c r="G2922" i="2"/>
  <c r="G2923" i="2"/>
  <c r="G1121" i="2"/>
  <c r="G913" i="2"/>
  <c r="G2924" i="2"/>
  <c r="G759" i="2"/>
  <c r="G3475" i="2"/>
  <c r="G583" i="2"/>
  <c r="G584" i="2"/>
  <c r="G1542" i="2"/>
  <c r="G328" i="2"/>
  <c r="G1938" i="2"/>
  <c r="G1939" i="2"/>
  <c r="G1543" i="2"/>
  <c r="G1834" i="2"/>
  <c r="G2925" i="2"/>
  <c r="G2926" i="2"/>
  <c r="G2927" i="2"/>
  <c r="G2928" i="2"/>
  <c r="G329" i="2"/>
  <c r="G1940" i="2"/>
  <c r="G1544" i="2"/>
  <c r="G2929" i="2"/>
  <c r="G1122" i="2"/>
  <c r="G760" i="2"/>
  <c r="G1123" i="2"/>
  <c r="G80" i="2"/>
  <c r="G2930" i="2"/>
  <c r="G2931" i="2"/>
  <c r="G2932" i="2"/>
  <c r="G1941" i="2"/>
  <c r="G761" i="2"/>
  <c r="G1942" i="2"/>
  <c r="G3476" i="2"/>
  <c r="G81" i="2"/>
  <c r="G2933" i="2"/>
  <c r="G1545" i="2"/>
  <c r="G82" i="2"/>
  <c r="G2934" i="2"/>
  <c r="G1546" i="2"/>
  <c r="G83" i="2"/>
  <c r="G1547" i="2"/>
  <c r="G330" i="2"/>
  <c r="G2935" i="2"/>
  <c r="G507" i="2"/>
  <c r="G2936" i="2"/>
  <c r="G3477" i="2"/>
  <c r="G2937" i="2"/>
  <c r="G2938" i="2"/>
  <c r="G1548" i="2"/>
  <c r="G1943" i="2"/>
  <c r="G2445" i="2"/>
  <c r="G2446" i="2"/>
  <c r="G1944" i="2"/>
  <c r="G2939" i="2"/>
  <c r="G84" i="2"/>
  <c r="G508" i="2"/>
  <c r="G1945" i="2"/>
  <c r="G2940" i="2"/>
  <c r="G1549" i="2"/>
  <c r="G632" i="2"/>
  <c r="G85" i="2"/>
  <c r="G1550" i="2"/>
  <c r="G1257" i="2"/>
  <c r="G1124" i="2"/>
  <c r="G331" i="2"/>
  <c r="G2941" i="2"/>
  <c r="G2150" i="2"/>
  <c r="G1125" i="2"/>
  <c r="G2277" i="2"/>
  <c r="G2942" i="2"/>
  <c r="G2943" i="2"/>
  <c r="G762" i="2"/>
  <c r="G914" i="2"/>
  <c r="G763" i="2"/>
  <c r="G764" i="2"/>
  <c r="G3478" i="2"/>
  <c r="G2944" i="2"/>
  <c r="G332" i="2"/>
  <c r="G509" i="2"/>
  <c r="G2945" i="2"/>
  <c r="G1946" i="2"/>
  <c r="G1258" i="2"/>
  <c r="G765" i="2"/>
  <c r="G3479" i="2"/>
  <c r="G1551" i="2"/>
  <c r="G2151" i="2"/>
  <c r="G2946" i="2"/>
  <c r="G915" i="2"/>
  <c r="G2447" i="2"/>
  <c r="G2278" i="2"/>
  <c r="G2152" i="2"/>
  <c r="G1126" i="2"/>
  <c r="G2448" i="2"/>
  <c r="G2947" i="2"/>
  <c r="G766" i="2"/>
  <c r="G2948" i="2"/>
  <c r="G2949" i="2"/>
  <c r="G333" i="2"/>
  <c r="G2950" i="2"/>
  <c r="G2279" i="2"/>
  <c r="G2280" i="2"/>
  <c r="G916" i="2"/>
  <c r="G1552" i="2"/>
  <c r="G2951" i="2"/>
  <c r="G917" i="2"/>
  <c r="G510" i="2"/>
  <c r="G1947" i="2"/>
  <c r="G3480" i="2"/>
  <c r="G86" i="2"/>
  <c r="G2952" i="2"/>
  <c r="G334" i="2"/>
  <c r="G2953" i="2"/>
  <c r="G918" i="2"/>
  <c r="G1948" i="2"/>
  <c r="G470" i="2"/>
  <c r="G767" i="2"/>
  <c r="G1553" i="2"/>
  <c r="G511" i="2"/>
  <c r="G1554" i="2"/>
  <c r="G1949" i="2"/>
  <c r="G2281" i="2"/>
  <c r="G2954" i="2"/>
  <c r="G87" i="2"/>
  <c r="G1015" i="2"/>
  <c r="G2955" i="2"/>
  <c r="G88" i="2"/>
  <c r="G1950" i="2"/>
  <c r="G2449" i="2"/>
  <c r="G2956" i="2"/>
  <c r="G2957" i="2"/>
  <c r="G2958" i="2"/>
  <c r="G2450" i="2"/>
  <c r="G3481" i="2"/>
  <c r="G919" i="2"/>
  <c r="G719" i="2"/>
  <c r="G89" i="2"/>
  <c r="G3482" i="2"/>
  <c r="G90" i="2"/>
  <c r="G2959" i="2"/>
  <c r="G91" i="2"/>
  <c r="G768" i="2"/>
  <c r="G3483" i="2"/>
  <c r="G92" i="2"/>
  <c r="G769" i="2"/>
  <c r="G1555" i="2"/>
  <c r="G2960" i="2"/>
  <c r="G2961" i="2"/>
  <c r="G335" i="2"/>
  <c r="G2962" i="2"/>
  <c r="G93" i="2"/>
  <c r="G1556" i="2"/>
  <c r="G94" i="2"/>
  <c r="G920" i="2"/>
  <c r="G3484" i="2"/>
  <c r="G921" i="2"/>
  <c r="G1557" i="2"/>
  <c r="G922" i="2"/>
  <c r="G2153" i="2"/>
  <c r="G694" i="2"/>
  <c r="G95" i="2"/>
  <c r="G2963" i="2"/>
  <c r="G1951" i="2"/>
  <c r="G664" i="2"/>
  <c r="G2964" i="2"/>
  <c r="G336" i="2"/>
  <c r="G602" i="2"/>
  <c r="G2965" i="2"/>
  <c r="G665" i="2"/>
  <c r="G3485" i="2"/>
  <c r="G666" i="2"/>
  <c r="G2966" i="2"/>
  <c r="G337" i="2"/>
  <c r="G1558" i="2"/>
  <c r="G1559" i="2"/>
  <c r="G2967" i="2"/>
  <c r="G2968" i="2"/>
  <c r="G1952" i="2"/>
  <c r="G1560" i="2"/>
  <c r="G923" i="2"/>
  <c r="G1315" i="2"/>
  <c r="G1561" i="2"/>
  <c r="G924" i="2"/>
  <c r="G2154" i="2"/>
  <c r="G1562" i="2"/>
  <c r="G1259" i="2"/>
  <c r="G2969" i="2"/>
  <c r="G1563" i="2"/>
  <c r="G2970" i="2"/>
  <c r="G1564" i="2"/>
  <c r="G1565" i="2"/>
  <c r="G1566" i="2"/>
  <c r="G1567" i="2"/>
  <c r="G1065" i="2"/>
  <c r="G1016" i="2"/>
  <c r="G2971" i="2"/>
  <c r="G2972" i="2"/>
  <c r="G2973" i="2"/>
  <c r="G1568" i="2"/>
  <c r="G2282" i="2"/>
  <c r="G2974" i="2"/>
  <c r="G3486" i="2"/>
  <c r="G585" i="2"/>
  <c r="G667" i="2"/>
  <c r="G2975" i="2"/>
  <c r="G668" i="2"/>
  <c r="G96" i="2"/>
  <c r="G3487" i="2"/>
  <c r="G2976" i="2"/>
  <c r="G2977" i="2"/>
  <c r="G2978" i="2"/>
  <c r="G3488" i="2"/>
  <c r="G2979" i="2"/>
  <c r="G1569" i="2"/>
  <c r="G1835" i="2"/>
  <c r="G3489" i="2"/>
  <c r="G2980" i="2"/>
  <c r="G1953" i="2"/>
  <c r="G2981" i="2"/>
  <c r="G97" i="2"/>
  <c r="G2155" i="2"/>
  <c r="G2156" i="2"/>
  <c r="G338" i="2"/>
  <c r="G2982" i="2"/>
  <c r="G2983" i="2"/>
  <c r="G2451" i="2"/>
  <c r="G2984" i="2"/>
  <c r="G2452" i="2"/>
  <c r="G2453" i="2"/>
  <c r="G2157" i="2"/>
  <c r="G98" i="2"/>
  <c r="G2985" i="2"/>
  <c r="G2986" i="2"/>
  <c r="G2987" i="2"/>
  <c r="G1570" i="2"/>
  <c r="G2988" i="2"/>
  <c r="G1571" i="2"/>
  <c r="G2989" i="2"/>
  <c r="G339" i="2"/>
  <c r="G512" i="2"/>
  <c r="G1572" i="2"/>
  <c r="G1199" i="2"/>
  <c r="G1573" i="2"/>
  <c r="G1574" i="2"/>
  <c r="G2990" i="2"/>
  <c r="G1575" i="2"/>
  <c r="G340" i="2"/>
  <c r="G99" i="2"/>
  <c r="G2283" i="2"/>
  <c r="G1127" i="2"/>
  <c r="G1316" i="2"/>
  <c r="G100" i="2"/>
  <c r="G1836" i="2"/>
  <c r="G2991" i="2"/>
  <c r="G1576" i="2"/>
  <c r="G1837" i="2"/>
  <c r="G2992" i="2"/>
  <c r="G695" i="2"/>
  <c r="G2158" i="2"/>
  <c r="G3490" i="2"/>
  <c r="G3491" i="2"/>
  <c r="G3492" i="2"/>
  <c r="G1577" i="2"/>
  <c r="G925" i="2"/>
  <c r="G1954" i="2"/>
  <c r="G1175" i="2"/>
  <c r="G1017" i="2"/>
  <c r="G1200" i="2"/>
  <c r="G2993" i="2"/>
  <c r="G101" i="2"/>
  <c r="G2994" i="2"/>
  <c r="G2284" i="2"/>
  <c r="G1043" i="2"/>
  <c r="G2995" i="2"/>
  <c r="G102" i="2"/>
  <c r="G2159" i="2"/>
  <c r="G2285" i="2"/>
  <c r="G707" i="2"/>
  <c r="G1578" i="2"/>
  <c r="G1579" i="2"/>
  <c r="G1066" i="2"/>
  <c r="G1580" i="2"/>
  <c r="G1201" i="2"/>
  <c r="G2286" i="2"/>
  <c r="G1955" i="2"/>
  <c r="G486" i="2"/>
  <c r="G2996" i="2"/>
  <c r="G2287" i="2"/>
  <c r="G1956" i="2"/>
  <c r="G103" i="2"/>
  <c r="G2997" i="2"/>
  <c r="G1838" i="2"/>
  <c r="G1202" i="2"/>
  <c r="G633" i="2"/>
  <c r="G1957" i="2"/>
  <c r="G2998" i="2"/>
  <c r="G615" i="2"/>
  <c r="G341" i="2"/>
  <c r="G669" i="2"/>
  <c r="G2288" i="2"/>
  <c r="G2999" i="2"/>
  <c r="G3000" i="2"/>
  <c r="G3001" i="2"/>
  <c r="G3002" i="2"/>
  <c r="G2454" i="2"/>
  <c r="G3003" i="2"/>
  <c r="G2289" i="2"/>
  <c r="G1958" i="2"/>
  <c r="G1581" i="2"/>
  <c r="G1582" i="2"/>
  <c r="G1583" i="2"/>
  <c r="G770" i="2"/>
  <c r="G2290" i="2"/>
  <c r="G513" i="2"/>
  <c r="G670" i="2"/>
  <c r="G586" i="2"/>
  <c r="G2160" i="2"/>
  <c r="G3493" i="2"/>
  <c r="G3004" i="2"/>
  <c r="G926" i="2"/>
  <c r="G514" i="2"/>
  <c r="G3005" i="2"/>
  <c r="G104" i="2"/>
  <c r="G105" i="2"/>
  <c r="G2291" i="2"/>
  <c r="G1959" i="2"/>
  <c r="G1044" i="2"/>
  <c r="G2455" i="2"/>
  <c r="G3006" i="2"/>
  <c r="G342" i="2"/>
  <c r="G2292" i="2"/>
  <c r="G927" i="2"/>
  <c r="G3007" i="2"/>
  <c r="G3008" i="2"/>
  <c r="G1045" i="2"/>
  <c r="G450" i="2"/>
  <c r="G3009" i="2"/>
  <c r="G2293" i="2"/>
  <c r="G3494" i="2"/>
  <c r="G106" i="2"/>
  <c r="G1960" i="2"/>
  <c r="G1018" i="2"/>
  <c r="G3495" i="2"/>
  <c r="G771" i="2"/>
  <c r="G772" i="2"/>
  <c r="G1128" i="2"/>
  <c r="G1584" i="2"/>
  <c r="G1585" i="2"/>
  <c r="G515" i="2"/>
  <c r="G3010" i="2"/>
  <c r="G1317" i="2"/>
  <c r="G2456" i="2"/>
  <c r="G1129" i="2"/>
  <c r="G1961" i="2"/>
  <c r="G3011" i="2"/>
  <c r="G1586" i="2"/>
  <c r="G1587" i="2"/>
  <c r="G1067" i="2"/>
  <c r="G343" i="2"/>
  <c r="G1962" i="2"/>
  <c r="G2294" i="2"/>
  <c r="G671" i="2"/>
  <c r="G3496" i="2"/>
  <c r="G3012" i="2"/>
  <c r="G107" i="2"/>
  <c r="G2295" i="2"/>
  <c r="G3013" i="2"/>
  <c r="G1203" i="2"/>
  <c r="G3014" i="2"/>
  <c r="G3015" i="2"/>
  <c r="G344" i="2"/>
  <c r="G603" i="2"/>
  <c r="G1204" i="2"/>
  <c r="G345" i="2"/>
  <c r="G1318" i="2"/>
  <c r="G773" i="2"/>
  <c r="G3016" i="2"/>
  <c r="G1130" i="2"/>
  <c r="G1839" i="2"/>
  <c r="G1588" i="2"/>
  <c r="G1963" i="2"/>
  <c r="G1589" i="2"/>
  <c r="G3017" i="2"/>
  <c r="G1176" i="2"/>
  <c r="G3018" i="2"/>
  <c r="G3019" i="2"/>
  <c r="G3020" i="2"/>
  <c r="G3021" i="2"/>
  <c r="G672" i="2"/>
  <c r="G2161" i="2"/>
  <c r="G346" i="2"/>
  <c r="G1590" i="2"/>
  <c r="G774" i="2"/>
  <c r="G1591" i="2"/>
  <c r="G516" i="2"/>
  <c r="G108" i="2"/>
  <c r="G3022" i="2"/>
  <c r="G1177" i="2"/>
  <c r="G1964" i="2"/>
  <c r="G1592" i="2"/>
  <c r="G3023" i="2"/>
  <c r="G3497" i="2"/>
  <c r="G3024" i="2"/>
  <c r="G1593" i="2"/>
  <c r="G1131" i="2"/>
  <c r="G928" i="2"/>
  <c r="G1178" i="2"/>
  <c r="G2296" i="2"/>
  <c r="G3025" i="2"/>
  <c r="G3498" i="2"/>
  <c r="G3499" i="2"/>
  <c r="G109" i="2"/>
  <c r="G3026" i="2"/>
  <c r="G3027" i="2"/>
  <c r="G1965" i="2"/>
  <c r="G1179" i="2"/>
  <c r="G1966" i="2"/>
  <c r="G775" i="2"/>
  <c r="G1594" i="2"/>
  <c r="G1595" i="2"/>
  <c r="G1596" i="2"/>
  <c r="G634" i="2"/>
  <c r="G110" i="2"/>
  <c r="G3500" i="2"/>
  <c r="G3028" i="2"/>
  <c r="G620" i="2"/>
  <c r="G1597" i="2"/>
  <c r="G635" i="2"/>
  <c r="G2457" i="2"/>
  <c r="G776" i="2"/>
  <c r="G3029" i="2"/>
  <c r="G777" i="2"/>
  <c r="G111" i="2"/>
  <c r="G3501" i="2"/>
  <c r="G1967" i="2"/>
  <c r="G3030" i="2"/>
  <c r="G778" i="2"/>
  <c r="G1598" i="2"/>
  <c r="G3031" i="2"/>
  <c r="G3032" i="2"/>
  <c r="G1968" i="2"/>
  <c r="G3033" i="2"/>
  <c r="G1969" i="2"/>
  <c r="G112" i="2"/>
  <c r="G3034" i="2"/>
  <c r="G587" i="2"/>
  <c r="G471" i="2"/>
  <c r="G3035" i="2"/>
  <c r="G1599" i="2"/>
  <c r="G347" i="2"/>
  <c r="G113" i="2"/>
  <c r="G114" i="2"/>
  <c r="G115" i="2"/>
  <c r="G348" i="2"/>
  <c r="G1132" i="2"/>
  <c r="G3036" i="2"/>
  <c r="G1600" i="2"/>
  <c r="G3037" i="2"/>
  <c r="G517" i="2"/>
  <c r="G3038" i="2"/>
  <c r="G779" i="2"/>
  <c r="G3502" i="2"/>
  <c r="G116" i="2"/>
  <c r="G929" i="2"/>
  <c r="G1601" i="2"/>
  <c r="G349" i="2"/>
  <c r="G588" i="2"/>
  <c r="G1970" i="2"/>
  <c r="G2297" i="2"/>
  <c r="G117" i="2"/>
  <c r="G1602" i="2"/>
  <c r="G1603" i="2"/>
  <c r="G1971" i="2"/>
  <c r="G1133" i="2"/>
  <c r="G1604" i="2"/>
  <c r="G1972" i="2"/>
  <c r="G3039" i="2"/>
  <c r="G636" i="2"/>
  <c r="G1973" i="2"/>
  <c r="G1205" i="2"/>
  <c r="G637" i="2"/>
  <c r="G1260" i="2"/>
  <c r="G2458" i="2"/>
  <c r="G1134" i="2"/>
  <c r="G2162" i="2"/>
  <c r="G3040" i="2"/>
  <c r="G1605" i="2"/>
  <c r="G350" i="2"/>
  <c r="G1135" i="2"/>
  <c r="G1206" i="2"/>
  <c r="G1606" i="2"/>
  <c r="G118" i="2"/>
  <c r="G3041" i="2"/>
  <c r="G3042" i="2"/>
  <c r="G1180" i="2"/>
  <c r="G3043" i="2"/>
  <c r="G1607" i="2"/>
  <c r="G1136" i="2"/>
  <c r="G1207" i="2"/>
  <c r="G3503" i="2"/>
  <c r="G3044" i="2"/>
  <c r="G780" i="2"/>
  <c r="G930" i="2"/>
  <c r="G1974" i="2"/>
  <c r="G2459" i="2"/>
  <c r="G3045" i="2"/>
  <c r="G931" i="2"/>
  <c r="G2460" i="2"/>
  <c r="G351" i="2"/>
  <c r="G119" i="2"/>
  <c r="G518" i="2"/>
  <c r="G673" i="2"/>
  <c r="G3504" i="2"/>
  <c r="G1608" i="2"/>
  <c r="G1609" i="2"/>
  <c r="G3046" i="2"/>
  <c r="G3047" i="2"/>
  <c r="G3048" i="2"/>
  <c r="G3505" i="2"/>
  <c r="G1975" i="2"/>
  <c r="G3049" i="2"/>
  <c r="G1261" i="2"/>
  <c r="G1181" i="2"/>
  <c r="G352" i="2"/>
  <c r="G3506" i="2"/>
  <c r="G1137" i="2"/>
  <c r="G3050" i="2"/>
  <c r="G2461" i="2"/>
  <c r="G120" i="2"/>
  <c r="G1610" i="2"/>
  <c r="G353" i="2"/>
  <c r="G1840" i="2"/>
  <c r="G3051" i="2"/>
  <c r="G451" i="2"/>
  <c r="G1976" i="2"/>
  <c r="G3052" i="2"/>
  <c r="G121" i="2"/>
  <c r="G3507" i="2"/>
  <c r="G3053" i="2"/>
  <c r="G2298" i="2"/>
  <c r="G781" i="2"/>
  <c r="G354" i="2"/>
  <c r="G1611" i="2"/>
  <c r="G3508" i="2"/>
  <c r="G932" i="2"/>
  <c r="G3509" i="2"/>
  <c r="G3510" i="2"/>
  <c r="G3511" i="2"/>
  <c r="G2299" i="2"/>
  <c r="G3054" i="2"/>
  <c r="G696" i="2"/>
  <c r="G122" i="2"/>
  <c r="G3055" i="2"/>
  <c r="G3056" i="2"/>
  <c r="G3512" i="2"/>
  <c r="G3057" i="2"/>
  <c r="G3058" i="2"/>
  <c r="G3059" i="2"/>
  <c r="G3060" i="2"/>
  <c r="G1612" i="2"/>
  <c r="G1182" i="2"/>
  <c r="G1613" i="2"/>
  <c r="G3513" i="2"/>
  <c r="G3061" i="2"/>
  <c r="G1138" i="2"/>
  <c r="G1139" i="2"/>
  <c r="G2163" i="2"/>
  <c r="G3062" i="2"/>
  <c r="G3063" i="2"/>
  <c r="G2300" i="2"/>
  <c r="G482" i="2"/>
  <c r="G674" i="2"/>
  <c r="G3064" i="2"/>
  <c r="G3514" i="2"/>
  <c r="G3515" i="2"/>
  <c r="G3065" i="2"/>
  <c r="G1841" i="2"/>
  <c r="G782" i="2"/>
  <c r="G519" i="2"/>
  <c r="G3066" i="2"/>
  <c r="G3067" i="2"/>
  <c r="G3068" i="2"/>
  <c r="G2301" i="2"/>
  <c r="G1614" i="2"/>
  <c r="G355" i="2"/>
  <c r="G2164" i="2"/>
  <c r="G697" i="2"/>
  <c r="G3069" i="2"/>
  <c r="G1262" i="2"/>
  <c r="G1615" i="2"/>
  <c r="G520" i="2"/>
  <c r="G3070" i="2"/>
  <c r="G1616" i="2"/>
  <c r="G3071" i="2"/>
  <c r="G1263" i="2"/>
  <c r="G1842" i="2"/>
  <c r="G356" i="2"/>
  <c r="G3516" i="2"/>
  <c r="G2302" i="2"/>
  <c r="G3072" i="2"/>
  <c r="G3073" i="2"/>
  <c r="G123" i="2"/>
  <c r="G1046" i="2"/>
  <c r="G2462" i="2"/>
  <c r="G1140" i="2"/>
  <c r="G124" i="2"/>
  <c r="G1141" i="2"/>
  <c r="G675" i="2"/>
  <c r="G3074" i="2"/>
  <c r="G783" i="2"/>
  <c r="G2165" i="2"/>
  <c r="G1977" i="2"/>
  <c r="G1617" i="2"/>
  <c r="G1264" i="2"/>
  <c r="G3517" i="2"/>
  <c r="G2463" i="2"/>
  <c r="G1618" i="2"/>
  <c r="G3075" i="2"/>
  <c r="G2303" i="2"/>
  <c r="G2464" i="2"/>
  <c r="G3518" i="2"/>
  <c r="G2465" i="2"/>
  <c r="G2466" i="2"/>
  <c r="G357" i="2"/>
  <c r="G3076" i="2"/>
  <c r="G1142" i="2"/>
  <c r="G1978" i="2"/>
  <c r="G933" i="2"/>
  <c r="G3077" i="2"/>
  <c r="G3519" i="2"/>
  <c r="G3078" i="2"/>
  <c r="G358" i="2"/>
  <c r="G2304" i="2"/>
  <c r="G2467" i="2"/>
  <c r="G1619" i="2"/>
  <c r="G3079" i="2"/>
  <c r="G3080" i="2"/>
  <c r="G3081" i="2"/>
  <c r="G125" i="2"/>
  <c r="G126" i="2"/>
  <c r="G708" i="2"/>
  <c r="G521" i="2"/>
  <c r="G3082" i="2"/>
  <c r="G1183" i="2"/>
  <c r="G1208" i="2"/>
  <c r="G3083" i="2"/>
  <c r="G1265" i="2"/>
  <c r="G1047" i="2"/>
  <c r="G1979" i="2"/>
  <c r="G1980" i="2"/>
  <c r="G1981" i="2"/>
  <c r="G3084" i="2"/>
  <c r="G1843" i="2"/>
  <c r="G3085" i="2"/>
  <c r="G1266" i="2"/>
  <c r="G1982" i="2"/>
  <c r="G2305" i="2"/>
  <c r="G2306" i="2"/>
  <c r="G2166" i="2"/>
  <c r="G1983" i="2"/>
  <c r="G1209" i="2"/>
  <c r="G1984" i="2"/>
  <c r="G1985" i="2"/>
  <c r="G1844" i="2"/>
  <c r="G1986" i="2"/>
  <c r="G784" i="2"/>
  <c r="G1987" i="2"/>
  <c r="G1988" i="2"/>
  <c r="G1989" i="2"/>
  <c r="G1990" i="2"/>
  <c r="G2468" i="2"/>
  <c r="G2307" i="2"/>
  <c r="G3086" i="2"/>
  <c r="G127" i="2"/>
  <c r="G1267" i="2"/>
  <c r="G934" i="2"/>
  <c r="G128" i="2"/>
  <c r="G359" i="2"/>
  <c r="G1991" i="2"/>
  <c r="G2469" i="2"/>
  <c r="G3087" i="2"/>
  <c r="G522" i="2"/>
  <c r="G3088" i="2"/>
  <c r="G1992" i="2"/>
  <c r="G129" i="2"/>
  <c r="G676" i="2"/>
  <c r="G3089" i="2"/>
  <c r="G3090" i="2"/>
  <c r="G1620" i="2"/>
  <c r="G360" i="2"/>
  <c r="G523" i="2"/>
  <c r="G361" i="2"/>
  <c r="G698" i="2"/>
  <c r="G3520" i="2"/>
  <c r="G3091" i="2"/>
  <c r="G1068" i="2"/>
  <c r="G2470" i="2"/>
  <c r="G2308" i="2"/>
  <c r="G2167" i="2"/>
  <c r="G3521" i="2"/>
  <c r="G3092" i="2"/>
  <c r="G1621" i="2"/>
  <c r="G1993" i="2"/>
  <c r="G3522" i="2"/>
  <c r="G1622" i="2"/>
  <c r="G1623" i="2"/>
  <c r="G428" i="2"/>
  <c r="G2309" i="2"/>
  <c r="G3523" i="2"/>
  <c r="G1624" i="2"/>
  <c r="G1845" i="2"/>
  <c r="G3093" i="2"/>
  <c r="G785" i="2"/>
  <c r="G1069" i="2"/>
  <c r="G1319" i="2"/>
  <c r="G524" i="2"/>
  <c r="G1625" i="2"/>
  <c r="G3094" i="2"/>
  <c r="G1846" i="2"/>
  <c r="G1847" i="2"/>
  <c r="G1848" i="2"/>
  <c r="G786" i="2"/>
  <c r="G1994" i="2"/>
  <c r="G2168" i="2"/>
  <c r="G525" i="2"/>
  <c r="G2169" i="2"/>
  <c r="G1849" i="2"/>
  <c r="G1850" i="2"/>
  <c r="G130" i="2"/>
  <c r="G787" i="2"/>
  <c r="G3095" i="2"/>
  <c r="G1851" i="2"/>
  <c r="G2170" i="2"/>
  <c r="G3524" i="2"/>
  <c r="G2171" i="2"/>
  <c r="G2172" i="2"/>
  <c r="G2173" i="2"/>
  <c r="G3525" i="2"/>
  <c r="G1995" i="2"/>
  <c r="G1268" i="2"/>
  <c r="G3526" i="2"/>
  <c r="G131" i="2"/>
  <c r="G1852" i="2"/>
  <c r="G2471" i="2"/>
  <c r="G472" i="2"/>
  <c r="G1269" i="2"/>
  <c r="G1270" i="2"/>
  <c r="G3096" i="2"/>
  <c r="G3527" i="2"/>
  <c r="G3097" i="2"/>
  <c r="G1271" i="2"/>
  <c r="G1996" i="2"/>
  <c r="G3098" i="2"/>
  <c r="G132" i="2"/>
  <c r="G3099" i="2"/>
  <c r="G3100" i="2"/>
  <c r="G3101" i="2"/>
  <c r="G3102" i="2"/>
  <c r="G3103" i="2"/>
  <c r="G526" i="2"/>
  <c r="G2310" i="2"/>
  <c r="G3104" i="2"/>
  <c r="G2472" i="2"/>
  <c r="G1997" i="2"/>
  <c r="G1184" i="2"/>
  <c r="G788" i="2"/>
  <c r="G1272" i="2"/>
  <c r="G3105" i="2"/>
  <c r="G935" i="2"/>
  <c r="G2174" i="2"/>
  <c r="G1626" i="2"/>
  <c r="G3528" i="2"/>
  <c r="G3106" i="2"/>
  <c r="G1998" i="2"/>
  <c r="G2473" i="2"/>
  <c r="G1999" i="2"/>
  <c r="G2000" i="2"/>
  <c r="G2001" i="2"/>
  <c r="G3107" i="2"/>
  <c r="G3529" i="2"/>
  <c r="G1627" i="2"/>
  <c r="G527" i="2"/>
  <c r="G3530" i="2"/>
  <c r="G2175" i="2"/>
  <c r="G1628" i="2"/>
  <c r="G133" i="2"/>
  <c r="G936" i="2"/>
  <c r="G789" i="2"/>
  <c r="G3108" i="2"/>
  <c r="G3531" i="2"/>
  <c r="G3109" i="2"/>
  <c r="G3532" i="2"/>
  <c r="G3110" i="2"/>
  <c r="G3533" i="2"/>
  <c r="G677" i="2"/>
  <c r="G790" i="2"/>
  <c r="G3111" i="2"/>
  <c r="G3534" i="2"/>
  <c r="G1070" i="2"/>
  <c r="G791" i="2"/>
  <c r="G2474" i="2"/>
  <c r="G1629" i="2"/>
  <c r="G604" i="2"/>
  <c r="G528" i="2"/>
  <c r="G134" i="2"/>
  <c r="G792" i="2"/>
  <c r="G3112" i="2"/>
  <c r="G1630" i="2"/>
  <c r="G793" i="2"/>
  <c r="G1631" i="2"/>
  <c r="G2002" i="2"/>
  <c r="G1143" i="2"/>
  <c r="G2475" i="2"/>
  <c r="G3113" i="2"/>
  <c r="G3114" i="2"/>
  <c r="G3115" i="2"/>
  <c r="G3116" i="2"/>
  <c r="G1632" i="2"/>
  <c r="G3535" i="2"/>
  <c r="G937" i="2"/>
  <c r="G3117" i="2"/>
  <c r="G2476" i="2"/>
  <c r="G3118" i="2"/>
  <c r="G529" i="2"/>
  <c r="G938" i="2"/>
  <c r="G939" i="2"/>
  <c r="G940" i="2"/>
  <c r="G3536" i="2"/>
  <c r="G2477" i="2"/>
  <c r="G3537" i="2"/>
  <c r="G530" i="2"/>
  <c r="G3538" i="2"/>
  <c r="G3119" i="2"/>
  <c r="G941" i="2"/>
  <c r="G1633" i="2"/>
  <c r="G135" i="2"/>
  <c r="G3120" i="2"/>
  <c r="G2003" i="2"/>
  <c r="G1634" i="2"/>
  <c r="G794" i="2"/>
  <c r="G1320" i="2"/>
  <c r="G136" i="2"/>
  <c r="G3121" i="2"/>
  <c r="G3539" i="2"/>
  <c r="G1635" i="2"/>
  <c r="G1636" i="2"/>
  <c r="G362" i="2"/>
  <c r="G1637" i="2"/>
  <c r="G3122" i="2"/>
  <c r="G3540" i="2"/>
  <c r="G1185" i="2"/>
  <c r="G3123" i="2"/>
  <c r="G1638" i="2"/>
  <c r="G363" i="2"/>
  <c r="G3124" i="2"/>
  <c r="G795" i="2"/>
  <c r="G3125" i="2"/>
  <c r="G796" i="2"/>
  <c r="G3126" i="2"/>
  <c r="G2478" i="2"/>
  <c r="G473" i="2"/>
  <c r="G137" i="2"/>
  <c r="G1639" i="2"/>
  <c r="G3127" i="2"/>
  <c r="G138" i="2"/>
  <c r="G1640" i="2"/>
  <c r="G942" i="2"/>
  <c r="G139" i="2"/>
  <c r="G2004" i="2"/>
  <c r="G531" i="2"/>
  <c r="G364" i="2"/>
  <c r="G2311" i="2"/>
  <c r="G2312" i="2"/>
  <c r="G3128" i="2"/>
  <c r="G3541" i="2"/>
  <c r="G2479" i="2"/>
  <c r="G3129" i="2"/>
  <c r="G532" i="2"/>
  <c r="G1641" i="2"/>
  <c r="G2313" i="2"/>
  <c r="G1642" i="2"/>
  <c r="G3542" i="2"/>
  <c r="G2480" i="2"/>
  <c r="G2314" i="2"/>
  <c r="G943" i="2"/>
  <c r="G3130" i="2"/>
  <c r="G3131" i="2"/>
  <c r="G638" i="2"/>
  <c r="G3543" i="2"/>
  <c r="G1144" i="2"/>
  <c r="G1145" i="2"/>
  <c r="G429" i="2"/>
  <c r="G1071" i="2"/>
  <c r="G1643" i="2"/>
  <c r="G3544" i="2"/>
  <c r="G2005" i="2"/>
  <c r="G944" i="2"/>
  <c r="G639" i="2"/>
  <c r="G3545" i="2"/>
  <c r="G3132" i="2"/>
  <c r="G3546" i="2"/>
  <c r="G1644" i="2"/>
  <c r="G945" i="2"/>
  <c r="G3133" i="2"/>
  <c r="G3134" i="2"/>
  <c r="G1645" i="2"/>
  <c r="G1646" i="2"/>
  <c r="G3547" i="2"/>
  <c r="G3135" i="2"/>
  <c r="G1647" i="2"/>
  <c r="G365" i="2"/>
  <c r="G946" i="2"/>
  <c r="G947" i="2"/>
  <c r="G3136" i="2"/>
  <c r="G366" i="2"/>
  <c r="G1273" i="2"/>
  <c r="G1648" i="2"/>
  <c r="G1649" i="2"/>
  <c r="G1650" i="2"/>
  <c r="G367" i="2"/>
  <c r="G3137" i="2"/>
  <c r="G1651" i="2"/>
  <c r="G1652" i="2"/>
  <c r="G1653" i="2"/>
  <c r="G1654" i="2"/>
  <c r="G1655" i="2"/>
  <c r="G1146" i="2"/>
  <c r="G3138" i="2"/>
  <c r="G3139" i="2"/>
  <c r="G948" i="2"/>
  <c r="G949" i="2"/>
  <c r="G2176" i="2"/>
  <c r="G140" i="2"/>
  <c r="G950" i="2"/>
  <c r="G141" i="2"/>
  <c r="G3140" i="2"/>
  <c r="G3141" i="2"/>
  <c r="G2006" i="2"/>
  <c r="G142" i="2"/>
  <c r="G2481" i="2"/>
  <c r="G797" i="2"/>
  <c r="G368" i="2"/>
  <c r="G3142" i="2"/>
  <c r="G3143" i="2"/>
  <c r="G798" i="2"/>
  <c r="G1656" i="2"/>
  <c r="G1657" i="2"/>
  <c r="G1658" i="2"/>
  <c r="G1853" i="2"/>
  <c r="G3548" i="2"/>
  <c r="G799" i="2"/>
  <c r="G3144" i="2"/>
  <c r="G3145" i="2"/>
  <c r="G1659" i="2"/>
  <c r="G3146" i="2"/>
  <c r="G3549" i="2"/>
  <c r="G452" i="2"/>
  <c r="G951" i="2"/>
  <c r="G952" i="2"/>
  <c r="G2315" i="2"/>
  <c r="G369" i="2"/>
  <c r="G3550" i="2"/>
  <c r="G2316" i="2"/>
  <c r="G3147" i="2"/>
  <c r="G2317" i="2"/>
  <c r="G3148" i="2"/>
  <c r="G3551" i="2"/>
  <c r="G3552" i="2"/>
  <c r="G1660" i="2"/>
  <c r="G533" i="2"/>
  <c r="G3553" i="2"/>
  <c r="G143" i="2"/>
  <c r="G534" i="2"/>
  <c r="G3554" i="2"/>
  <c r="G1048" i="2"/>
  <c r="G2482" i="2"/>
  <c r="G3149" i="2"/>
  <c r="G1661" i="2"/>
  <c r="G953" i="2"/>
  <c r="G954" i="2"/>
  <c r="G3150" i="2"/>
  <c r="G605" i="2"/>
  <c r="G3151" i="2"/>
  <c r="G2177" i="2"/>
  <c r="G535" i="2"/>
  <c r="G536" i="2"/>
  <c r="G1147" i="2"/>
  <c r="G462" i="2"/>
  <c r="G955" i="2"/>
  <c r="G2007" i="2"/>
  <c r="G144" i="2"/>
  <c r="G3152" i="2"/>
  <c r="G589" i="2"/>
  <c r="G590" i="2"/>
  <c r="G2318" i="2"/>
  <c r="G2008" i="2"/>
  <c r="G2009" i="2"/>
  <c r="G591" i="2"/>
  <c r="G3153" i="2"/>
  <c r="G1662" i="2"/>
  <c r="G537" i="2"/>
  <c r="G1663" i="2"/>
  <c r="G3154" i="2"/>
  <c r="G1664" i="2"/>
  <c r="G2483" i="2"/>
  <c r="G3555" i="2"/>
  <c r="G3155" i="2"/>
  <c r="G3156" i="2"/>
  <c r="G2010" i="2"/>
  <c r="G1665" i="2"/>
  <c r="G2319" i="2"/>
  <c r="G2320" i="2"/>
  <c r="G2321" i="2"/>
  <c r="G2322" i="2"/>
  <c r="G3556" i="2"/>
  <c r="G1666" i="2"/>
  <c r="G592" i="2"/>
  <c r="G370" i="2"/>
  <c r="G678" i="2"/>
  <c r="G2011" i="2"/>
  <c r="G699" i="2"/>
  <c r="G606" i="2"/>
  <c r="G1667" i="2"/>
  <c r="G2012" i="2"/>
  <c r="G145" i="2"/>
  <c r="G3557" i="2"/>
  <c r="G956" i="2"/>
  <c r="G1668" i="2"/>
  <c r="G3157" i="2"/>
  <c r="G1669" i="2"/>
  <c r="G1670" i="2"/>
  <c r="G3158" i="2"/>
  <c r="G538" i="2"/>
  <c r="G3159" i="2"/>
  <c r="G3160" i="2"/>
  <c r="G3161" i="2"/>
  <c r="G957" i="2"/>
  <c r="G2484" i="2"/>
  <c r="G3558" i="2"/>
  <c r="G800" i="2"/>
  <c r="G2013" i="2"/>
  <c r="G371" i="2"/>
  <c r="G146" i="2"/>
  <c r="G3162" i="2"/>
  <c r="G3163" i="2"/>
  <c r="G2014" i="2"/>
  <c r="G2015" i="2"/>
  <c r="G2016" i="2"/>
  <c r="G2017" i="2"/>
  <c r="G372" i="2"/>
  <c r="G1321" i="2"/>
  <c r="G3164" i="2"/>
  <c r="G147" i="2"/>
  <c r="G3165" i="2"/>
  <c r="G2018" i="2"/>
  <c r="G3166" i="2"/>
  <c r="G958" i="2"/>
  <c r="G2019" i="2"/>
  <c r="G2178" i="2"/>
  <c r="G1671" i="2"/>
  <c r="G3559" i="2"/>
  <c r="G959" i="2"/>
  <c r="G1274" i="2"/>
  <c r="G3560" i="2"/>
  <c r="G2323" i="2"/>
  <c r="G2485" i="2"/>
  <c r="G3167" i="2"/>
  <c r="G2020" i="2"/>
  <c r="G2179" i="2"/>
  <c r="G1854" i="2"/>
  <c r="G539" i="2"/>
  <c r="G960" i="2"/>
  <c r="G679" i="2"/>
  <c r="G1672" i="2"/>
  <c r="G1148" i="2"/>
  <c r="G1673" i="2"/>
  <c r="G1674" i="2"/>
  <c r="G3168" i="2"/>
  <c r="G1072" i="2"/>
  <c r="G2324" i="2"/>
  <c r="G2325" i="2"/>
  <c r="G1675" i="2"/>
  <c r="G2326" i="2"/>
  <c r="G3169" i="2"/>
  <c r="G801" i="2"/>
  <c r="G2327" i="2"/>
  <c r="G1676" i="2"/>
  <c r="G3170" i="2"/>
  <c r="G2021" i="2"/>
  <c r="G540" i="2"/>
  <c r="G3171" i="2"/>
  <c r="G2022" i="2"/>
  <c r="G961" i="2"/>
  <c r="G373" i="2"/>
  <c r="G1677" i="2"/>
  <c r="G541" i="2"/>
  <c r="G3561" i="2"/>
  <c r="G148" i="2"/>
  <c r="G149" i="2"/>
  <c r="G3562" i="2"/>
  <c r="G1855" i="2"/>
  <c r="G3172" i="2"/>
  <c r="G1678" i="2"/>
  <c r="G2328" i="2"/>
  <c r="G2486" i="2"/>
  <c r="G2023" i="2"/>
  <c r="G3173" i="2"/>
  <c r="G1275" i="2"/>
  <c r="G150" i="2"/>
  <c r="G1679" i="2"/>
  <c r="G3174" i="2"/>
  <c r="G2180" i="2"/>
  <c r="G3175" i="2"/>
  <c r="G2329" i="2"/>
  <c r="G720" i="2"/>
  <c r="G3563" i="2"/>
  <c r="G1680" i="2"/>
  <c r="G1681" i="2"/>
  <c r="G542" i="2"/>
  <c r="G802" i="2"/>
  <c r="G2487" i="2"/>
  <c r="G3564" i="2"/>
  <c r="G3176" i="2"/>
  <c r="G803" i="2"/>
  <c r="G2488" i="2"/>
  <c r="G1322" i="2"/>
  <c r="G374" i="2"/>
  <c r="G3177" i="2"/>
  <c r="G680" i="2"/>
  <c r="G804" i="2"/>
  <c r="G151" i="2"/>
  <c r="G1276" i="2"/>
  <c r="G3178" i="2"/>
  <c r="G152" i="2"/>
  <c r="G3179" i="2"/>
  <c r="G543" i="2"/>
  <c r="G2489" i="2"/>
  <c r="G2330" i="2"/>
  <c r="G1073" i="2"/>
  <c r="G3180" i="2"/>
  <c r="G3181" i="2"/>
  <c r="G375" i="2"/>
  <c r="G3182" i="2"/>
  <c r="G962" i="2"/>
  <c r="G544" i="2"/>
  <c r="G1682" i="2"/>
  <c r="G453" i="2"/>
  <c r="G2490" i="2"/>
  <c r="G3183" i="2"/>
  <c r="G3565" i="2"/>
  <c r="G2491" i="2"/>
  <c r="G1074" i="2"/>
  <c r="G3566" i="2"/>
  <c r="G1075" i="2"/>
  <c r="G3567" i="2"/>
  <c r="G2024" i="2"/>
  <c r="G1683" i="2"/>
  <c r="G545" i="2"/>
  <c r="G2331" i="2"/>
  <c r="G709" i="2"/>
  <c r="G710" i="2"/>
  <c r="G3184" i="2"/>
  <c r="G2025" i="2"/>
  <c r="G153" i="2"/>
  <c r="G2026" i="2"/>
  <c r="G154" i="2"/>
  <c r="G1684" i="2"/>
  <c r="G3185" i="2"/>
  <c r="G3568" i="2"/>
  <c r="G3186" i="2"/>
  <c r="G155" i="2"/>
  <c r="G2027" i="2"/>
  <c r="G2181" i="2"/>
  <c r="G2182" i="2"/>
  <c r="G2183" i="2"/>
  <c r="G3187" i="2"/>
  <c r="G3188" i="2"/>
  <c r="G1685" i="2"/>
  <c r="G3189" i="2"/>
  <c r="G1686" i="2"/>
  <c r="G2332" i="2"/>
  <c r="G3190" i="2"/>
  <c r="G3191" i="2"/>
  <c r="G3569" i="2"/>
  <c r="G805" i="2"/>
  <c r="G1149" i="2"/>
  <c r="G2028" i="2"/>
  <c r="G156" i="2"/>
  <c r="G1210" i="2"/>
  <c r="G3192" i="2"/>
  <c r="G3193" i="2"/>
  <c r="G2029" i="2"/>
  <c r="G1687" i="2"/>
  <c r="G157" i="2"/>
  <c r="G3194" i="2"/>
  <c r="G3195" i="2"/>
  <c r="G3570" i="2"/>
  <c r="G1150" i="2"/>
  <c r="G3571" i="2"/>
  <c r="G1856" i="2"/>
  <c r="G1857" i="2"/>
  <c r="G1858" i="2"/>
  <c r="G1859" i="2"/>
  <c r="G1688" i="2"/>
  <c r="G376" i="2"/>
  <c r="G2492" i="2"/>
  <c r="G3196" i="2"/>
  <c r="G158" i="2"/>
  <c r="G2030" i="2"/>
  <c r="G1323" i="2"/>
  <c r="G1689" i="2"/>
  <c r="G1690" i="2"/>
  <c r="G3197" i="2"/>
  <c r="G1691" i="2"/>
  <c r="G436" i="2"/>
  <c r="G159" i="2"/>
  <c r="G2031" i="2"/>
  <c r="G3198" i="2"/>
  <c r="G2032" i="2"/>
  <c r="G3199" i="2"/>
  <c r="G1860" i="2"/>
  <c r="G806" i="2"/>
  <c r="G807" i="2"/>
  <c r="G1692" i="2"/>
  <c r="G2493" i="2"/>
  <c r="G808" i="2"/>
  <c r="G160" i="2"/>
  <c r="G963" i="2"/>
  <c r="G2494" i="2"/>
  <c r="G3572" i="2"/>
  <c r="G3200" i="2"/>
  <c r="G1693" i="2"/>
  <c r="G483" i="2"/>
  <c r="G2033" i="2"/>
  <c r="G3573" i="2"/>
  <c r="G546" i="2"/>
  <c r="G3201" i="2"/>
  <c r="G1694" i="2"/>
  <c r="G2034" i="2"/>
  <c r="G2333" i="2"/>
  <c r="G2495" i="2"/>
  <c r="G547" i="2"/>
  <c r="G3202" i="2"/>
  <c r="G377" i="2"/>
  <c r="G3574" i="2"/>
  <c r="G1695" i="2"/>
  <c r="G378" i="2"/>
  <c r="G3203" i="2"/>
  <c r="G1696" i="2"/>
  <c r="G161" i="2"/>
  <c r="G1151" i="2"/>
  <c r="G162" i="2"/>
  <c r="G1697" i="2"/>
  <c r="G163" i="2"/>
  <c r="G3575" i="2"/>
  <c r="G1861" i="2"/>
  <c r="G3204" i="2"/>
  <c r="G964" i="2"/>
  <c r="G3205" i="2"/>
  <c r="G721" i="2"/>
  <c r="G379" i="2"/>
  <c r="G965" i="2"/>
  <c r="G681" i="2"/>
  <c r="G1862" i="2"/>
  <c r="G3206" i="2"/>
  <c r="G2496" i="2"/>
  <c r="G1019" i="2"/>
  <c r="G809" i="2"/>
  <c r="G164" i="2"/>
  <c r="G3576" i="2"/>
  <c r="G3207" i="2"/>
  <c r="G463" i="2"/>
  <c r="G165" i="2"/>
  <c r="G810" i="2"/>
  <c r="G811" i="2"/>
  <c r="G380" i="2"/>
  <c r="G812" i="2"/>
  <c r="G2334" i="2"/>
  <c r="G1698" i="2"/>
  <c r="G593" i="2"/>
  <c r="G1186" i="2"/>
  <c r="G166" i="2"/>
  <c r="G167" i="2"/>
  <c r="G2184" i="2"/>
  <c r="G3208" i="2"/>
  <c r="G3209" i="2"/>
  <c r="G3577" i="2"/>
  <c r="G2035" i="2"/>
  <c r="G3210" i="2"/>
  <c r="G2335" i="2"/>
  <c r="G168" i="2"/>
  <c r="G2036" i="2"/>
  <c r="G2037" i="2"/>
  <c r="G2038" i="2"/>
  <c r="G3211" i="2"/>
  <c r="G3212" i="2"/>
  <c r="G3213" i="2"/>
  <c r="G2039" i="2"/>
  <c r="G2040" i="2"/>
  <c r="G2041" i="2"/>
  <c r="G2042" i="2"/>
  <c r="G2043" i="2"/>
  <c r="G454" i="2"/>
  <c r="G966" i="2"/>
  <c r="G548" i="2"/>
  <c r="G3578" i="2"/>
  <c r="G3214" i="2"/>
  <c r="G3215" i="2"/>
  <c r="G3216" i="2"/>
  <c r="G1699" i="2"/>
  <c r="G1700" i="2"/>
  <c r="G169" i="2"/>
  <c r="G170" i="2"/>
  <c r="G2044" i="2"/>
  <c r="G3579" i="2"/>
  <c r="G813" i="2"/>
  <c r="G3580" i="2"/>
  <c r="G1152" i="2"/>
  <c r="G171" i="2"/>
  <c r="G814" i="2"/>
  <c r="G381" i="2"/>
  <c r="G3217" i="2"/>
  <c r="G3218" i="2"/>
  <c r="G616" i="2"/>
  <c r="G1187" i="2"/>
  <c r="G3219" i="2"/>
  <c r="G1211" i="2"/>
  <c r="G967" i="2"/>
  <c r="G3220" i="2"/>
  <c r="G1277" i="2"/>
  <c r="G1863" i="2"/>
  <c r="G477" i="2"/>
  <c r="G1701" i="2"/>
  <c r="G2497" i="2"/>
  <c r="G711" i="2"/>
  <c r="G2336" i="2"/>
  <c r="G2185" i="2"/>
  <c r="G2045" i="2"/>
  <c r="G2337" i="2"/>
  <c r="G549" i="2"/>
  <c r="G1702" i="2"/>
  <c r="G172" i="2"/>
  <c r="G617" i="2"/>
  <c r="G2498" i="2"/>
  <c r="G2046" i="2"/>
  <c r="G3221" i="2"/>
  <c r="G815" i="2"/>
  <c r="G816" i="2"/>
  <c r="G173" i="2"/>
  <c r="G3222" i="2"/>
  <c r="G1703" i="2"/>
  <c r="G2338" i="2"/>
  <c r="G2047" i="2"/>
  <c r="G712" i="2"/>
  <c r="G3223" i="2"/>
  <c r="G700" i="2"/>
  <c r="G1704" i="2"/>
  <c r="G1705" i="2"/>
  <c r="G2339" i="2"/>
  <c r="G682" i="2"/>
  <c r="G2048" i="2"/>
  <c r="G174" i="2"/>
  <c r="G175" i="2"/>
  <c r="G382" i="2"/>
  <c r="G176" i="2"/>
  <c r="G3224" i="2"/>
  <c r="G3225" i="2"/>
  <c r="G817" i="2"/>
  <c r="G177" i="2"/>
  <c r="G1153" i="2"/>
  <c r="G3226" i="2"/>
  <c r="G1076" i="2"/>
  <c r="G3227" i="2"/>
  <c r="G968" i="2"/>
  <c r="G1706" i="2"/>
  <c r="G1707" i="2"/>
  <c r="G1708" i="2"/>
  <c r="G683" i="2"/>
  <c r="G550" i="2"/>
  <c r="G1864" i="2"/>
  <c r="G2049" i="2"/>
  <c r="G2499" i="2"/>
  <c r="G3581" i="2"/>
  <c r="G2186" i="2"/>
  <c r="G2050" i="2"/>
  <c r="G3228" i="2"/>
  <c r="G3582" i="2"/>
  <c r="G1709" i="2"/>
  <c r="G3583" i="2"/>
  <c r="G3229" i="2"/>
  <c r="G3230" i="2"/>
  <c r="G1710" i="2"/>
  <c r="G1865" i="2"/>
  <c r="G1212" i="2"/>
  <c r="G1711" i="2"/>
  <c r="G1154" i="2"/>
  <c r="G2500" i="2"/>
  <c r="G3231" i="2"/>
  <c r="G1213" i="2"/>
  <c r="G383" i="2"/>
  <c r="G384" i="2"/>
  <c r="G2340" i="2"/>
  <c r="G1049" i="2"/>
  <c r="G385" i="2"/>
  <c r="G969" i="2"/>
  <c r="G3584" i="2"/>
  <c r="G178" i="2"/>
  <c r="G1050" i="2"/>
  <c r="G2051" i="2"/>
  <c r="G2052" i="2"/>
  <c r="G2341" i="2"/>
  <c r="G684" i="2"/>
  <c r="G1278" i="2"/>
  <c r="G2053" i="2"/>
  <c r="G1712" i="2"/>
  <c r="G970" i="2"/>
  <c r="G971" i="2"/>
  <c r="G3585" i="2"/>
  <c r="G179" i="2"/>
  <c r="G386" i="2"/>
  <c r="G551" i="2"/>
  <c r="G1713" i="2"/>
  <c r="G1279" i="2"/>
  <c r="G2501" i="2"/>
  <c r="G387" i="2"/>
  <c r="G180" i="2"/>
  <c r="G2054" i="2"/>
  <c r="G2187" i="2"/>
  <c r="G2188" i="2"/>
  <c r="G552" i="2"/>
  <c r="G3586" i="2"/>
  <c r="G640" i="2"/>
  <c r="G685" i="2"/>
  <c r="G2189" i="2"/>
  <c r="G2055" i="2"/>
  <c r="G2056" i="2"/>
  <c r="G2190" i="2"/>
  <c r="G2342" i="2"/>
  <c r="G1866" i="2"/>
  <c r="G3587" i="2"/>
  <c r="G713" i="2"/>
  <c r="G388" i="2"/>
  <c r="G972" i="2"/>
  <c r="G2191" i="2"/>
  <c r="G181" i="2"/>
  <c r="G2343" i="2"/>
  <c r="G1714" i="2"/>
  <c r="G182" i="2"/>
  <c r="G2502" i="2"/>
  <c r="G973" i="2"/>
  <c r="G1280" i="2"/>
  <c r="G3232" i="2"/>
  <c r="G183" i="2"/>
  <c r="G701" i="2"/>
  <c r="G3233" i="2"/>
  <c r="G184" i="2"/>
  <c r="G2057" i="2"/>
  <c r="G974" i="2"/>
  <c r="G3234" i="2"/>
  <c r="G437" i="2"/>
  <c r="G185" i="2"/>
  <c r="G818" i="2"/>
  <c r="G186" i="2"/>
  <c r="G187" i="2"/>
  <c r="G975" i="2"/>
  <c r="G976" i="2"/>
  <c r="G553" i="2"/>
  <c r="G3235" i="2"/>
  <c r="G819" i="2"/>
  <c r="G1715" i="2"/>
  <c r="G188" i="2"/>
  <c r="G1716" i="2"/>
  <c r="G977" i="2"/>
  <c r="G189" i="2"/>
  <c r="G2058" i="2"/>
  <c r="G1077" i="2"/>
  <c r="G2344" i="2"/>
  <c r="G2345" i="2"/>
  <c r="G2346" i="2"/>
  <c r="G978" i="2"/>
  <c r="G1155" i="2"/>
  <c r="G820" i="2"/>
  <c r="G1717" i="2"/>
  <c r="G3236" i="2"/>
  <c r="G3237" i="2"/>
  <c r="G722" i="2"/>
  <c r="G2503" i="2"/>
  <c r="G1281" i="2"/>
  <c r="G190" i="2"/>
  <c r="G554" i="2"/>
  <c r="G455" i="2"/>
  <c r="G594" i="2"/>
  <c r="G2347" i="2"/>
  <c r="G979" i="2"/>
  <c r="G1718" i="2"/>
  <c r="G3588" i="2"/>
  <c r="G3238" i="2"/>
  <c r="G474" i="2"/>
  <c r="G2504" i="2"/>
  <c r="G3589" i="2"/>
  <c r="G1078" i="2"/>
  <c r="G3239" i="2"/>
  <c r="G191" i="2"/>
  <c r="G1156" i="2"/>
  <c r="G389" i="2"/>
  <c r="G192" i="2"/>
  <c r="G3240" i="2"/>
  <c r="G1719" i="2"/>
  <c r="G3241" i="2"/>
  <c r="G1282" i="2"/>
  <c r="G980" i="2"/>
  <c r="G390" i="2"/>
  <c r="G3242" i="2"/>
  <c r="G1720" i="2"/>
  <c r="G391" i="2"/>
  <c r="G2505" i="2"/>
  <c r="G2059" i="2"/>
  <c r="G981" i="2"/>
  <c r="G3243" i="2"/>
  <c r="G3590" i="2"/>
  <c r="G1721" i="2"/>
  <c r="G193" i="2"/>
  <c r="G2348" i="2"/>
  <c r="G555" i="2"/>
  <c r="G430" i="2"/>
  <c r="G3244" i="2"/>
  <c r="G1722" i="2"/>
  <c r="G194" i="2"/>
  <c r="G2060" i="2"/>
  <c r="G982" i="2"/>
  <c r="G821" i="2"/>
  <c r="G1723" i="2"/>
  <c r="G2506" i="2"/>
  <c r="G1724" i="2"/>
  <c r="G195" i="2"/>
  <c r="G196" i="2"/>
  <c r="G607" i="2"/>
  <c r="G392" i="2"/>
  <c r="G1725" i="2"/>
  <c r="G608" i="2"/>
  <c r="G3591" i="2"/>
  <c r="G2507" i="2"/>
  <c r="G197" i="2"/>
  <c r="G198" i="2"/>
  <c r="G3245" i="2"/>
  <c r="G3246" i="2"/>
  <c r="G556" i="2"/>
  <c r="G1726" i="2"/>
  <c r="G1727" i="2"/>
  <c r="G1728" i="2"/>
  <c r="G1214" i="2"/>
  <c r="G199" i="2"/>
  <c r="G1729" i="2"/>
  <c r="G478" i="2"/>
  <c r="G1283" i="2"/>
  <c r="G2061" i="2"/>
  <c r="G983" i="2"/>
  <c r="G822" i="2"/>
  <c r="G557" i="2"/>
  <c r="G1020" i="2"/>
  <c r="G3247" i="2"/>
  <c r="G3248" i="2"/>
  <c r="G3249" i="2"/>
  <c r="G558" i="2"/>
  <c r="G1867" i="2"/>
  <c r="G1730" i="2"/>
  <c r="G464" i="2"/>
  <c r="G1731" i="2"/>
  <c r="G1215" i="2"/>
  <c r="G1732" i="2"/>
  <c r="G1868" i="2"/>
  <c r="G393" i="2"/>
  <c r="G1733" i="2"/>
  <c r="G2062" i="2"/>
  <c r="G1869" i="2"/>
  <c r="G438" i="2"/>
  <c r="G1734" i="2"/>
  <c r="G479" i="2"/>
  <c r="G431" i="2"/>
  <c r="G1079" i="2"/>
  <c r="G1735" i="2"/>
  <c r="G200" i="2"/>
  <c r="G2508" i="2"/>
  <c r="G201" i="2"/>
  <c r="G3250" i="2"/>
  <c r="G823" i="2"/>
  <c r="G394" i="2"/>
  <c r="G824" i="2"/>
  <c r="G825" i="2"/>
  <c r="G826" i="2"/>
  <c r="G2349" i="2"/>
  <c r="G1736" i="2"/>
  <c r="G395" i="2"/>
  <c r="G2063" i="2"/>
  <c r="G3251" i="2"/>
  <c r="G1051" i="2"/>
  <c r="G202" i="2"/>
  <c r="G396" i="2"/>
  <c r="G1737" i="2"/>
  <c r="G1738" i="2"/>
  <c r="G609" i="2"/>
  <c r="G2064" i="2"/>
  <c r="G3592" i="2"/>
  <c r="G203" i="2"/>
  <c r="G397" i="2"/>
  <c r="G2509" i="2"/>
  <c r="G398" i="2"/>
  <c r="G2065" i="2"/>
  <c r="G204" i="2"/>
  <c r="G2192" i="2"/>
  <c r="G2510" i="2"/>
  <c r="G3593" i="2"/>
  <c r="G2066" i="2"/>
  <c r="G1739" i="2"/>
  <c r="G1052" i="2"/>
  <c r="G2067" i="2"/>
  <c r="G1870" i="2"/>
  <c r="G984" i="2"/>
  <c r="G3252" i="2"/>
  <c r="G205" i="2"/>
  <c r="G399" i="2"/>
  <c r="G1871" i="2"/>
  <c r="G206" i="2"/>
  <c r="G3594" i="2"/>
  <c r="G1080" i="2"/>
  <c r="G2511" i="2"/>
  <c r="G207" i="2"/>
  <c r="G208" i="2"/>
  <c r="G641" i="2"/>
  <c r="G2350" i="2"/>
  <c r="G595" i="2"/>
  <c r="G3595" i="2"/>
  <c r="G3596" i="2"/>
  <c r="G400" i="2"/>
  <c r="G1740" i="2"/>
  <c r="G2512" i="2"/>
  <c r="G621" i="2"/>
  <c r="G642" i="2"/>
  <c r="G209" i="2"/>
  <c r="G827" i="2"/>
  <c r="G1021" i="2"/>
  <c r="G210" i="2"/>
  <c r="G1053" i="2"/>
  <c r="G2513" i="2"/>
  <c r="G3253" i="2"/>
  <c r="G3254" i="2"/>
  <c r="G3597" i="2"/>
  <c r="G1741" i="2"/>
  <c r="G211" i="2"/>
  <c r="G3255" i="2"/>
  <c r="G1742" i="2"/>
  <c r="G1872" i="2"/>
  <c r="G3256" i="2"/>
  <c r="G1743" i="2"/>
  <c r="G559" i="2"/>
  <c r="G3257" i="2"/>
  <c r="G3258" i="2"/>
  <c r="G3259" i="2"/>
  <c r="G1284" i="2"/>
  <c r="G3260" i="2"/>
  <c r="G1324" i="2"/>
  <c r="G1022" i="2"/>
  <c r="G3261" i="2"/>
  <c r="G702" i="2"/>
  <c r="G1744" i="2"/>
  <c r="G1325" i="2"/>
  <c r="G3598" i="2"/>
  <c r="G3599" i="2"/>
  <c r="G1745" i="2"/>
  <c r="G3600" i="2"/>
  <c r="G985" i="2"/>
  <c r="G1285" i="2"/>
  <c r="G212" i="2"/>
  <c r="G1326" i="2"/>
  <c r="G401" i="2"/>
  <c r="G2514" i="2"/>
  <c r="G2351" i="2"/>
  <c r="G686" i="2"/>
  <c r="G560" i="2"/>
  <c r="G3262" i="2"/>
  <c r="G2068" i="2"/>
  <c r="G402" i="2"/>
  <c r="G1286" i="2"/>
  <c r="G2352" i="2"/>
  <c r="G2069" i="2"/>
  <c r="G561" i="2"/>
  <c r="G1054" i="2"/>
  <c r="G403" i="2"/>
  <c r="G1157" i="2"/>
  <c r="G562" i="2"/>
  <c r="G643" i="2"/>
  <c r="G1188" i="2"/>
  <c r="G3263" i="2"/>
  <c r="G1327" i="2"/>
  <c r="G3601" i="2"/>
  <c r="G986" i="2"/>
  <c r="G703" i="2"/>
  <c r="G213" i="2"/>
  <c r="G1328" i="2"/>
  <c r="G644" i="2"/>
  <c r="G2353" i="2"/>
  <c r="G2070" i="2"/>
  <c r="G563" i="2"/>
  <c r="G2193" i="2"/>
  <c r="G214" i="2"/>
  <c r="G1746" i="2"/>
  <c r="G2071" i="2"/>
  <c r="G215" i="2"/>
  <c r="G3602" i="2"/>
  <c r="G2515" i="2"/>
  <c r="G564" i="2"/>
  <c r="G3603" i="2"/>
  <c r="G1747" i="2"/>
  <c r="G596" i="2"/>
  <c r="G1748" i="2"/>
  <c r="G2354" i="2"/>
  <c r="G2072" i="2"/>
  <c r="G1749" i="2"/>
  <c r="G465" i="2"/>
  <c r="G3604" i="2"/>
  <c r="G1216" i="2"/>
  <c r="G1750" i="2"/>
  <c r="G216" i="2"/>
  <c r="G3605" i="2"/>
  <c r="G217" i="2"/>
  <c r="G1751" i="2"/>
  <c r="G2516" i="2"/>
  <c r="G987" i="2"/>
  <c r="G404" i="2"/>
  <c r="G828" i="2"/>
  <c r="G405" i="2"/>
  <c r="G597" i="2"/>
  <c r="G829" i="2"/>
  <c r="G3264" i="2"/>
  <c r="G565" i="2"/>
  <c r="G3606" i="2"/>
  <c r="G830" i="2"/>
  <c r="G988" i="2"/>
  <c r="G2194" i="2"/>
  <c r="G989" i="2"/>
  <c r="G1023" i="2"/>
  <c r="G218" i="2"/>
  <c r="G3265" i="2"/>
  <c r="G2517" i="2"/>
  <c r="G1752" i="2"/>
  <c r="G3266" i="2"/>
  <c r="G219" i="2"/>
  <c r="G622" i="2"/>
  <c r="G3267" i="2"/>
  <c r="G480" i="2"/>
  <c r="G1753" i="2"/>
  <c r="G220" i="2"/>
  <c r="G831" i="2"/>
  <c r="G3268" i="2"/>
  <c r="G3607" i="2"/>
  <c r="G2073" i="2"/>
  <c r="G566" i="2"/>
  <c r="G3608" i="2"/>
  <c r="G1329" i="2"/>
  <c r="G1754" i="2"/>
  <c r="G3609" i="2"/>
  <c r="G3269" i="2"/>
  <c r="G2074" i="2"/>
  <c r="G221" i="2"/>
  <c r="G222" i="2"/>
  <c r="G406" i="2"/>
  <c r="G645" i="2"/>
  <c r="G3610" i="2"/>
  <c r="G990" i="2"/>
  <c r="G1055" i="2"/>
  <c r="G3270" i="2"/>
  <c r="G832" i="2"/>
  <c r="G2195" i="2"/>
  <c r="G223" i="2"/>
  <c r="G2355" i="2"/>
  <c r="G1873" i="2"/>
  <c r="G3271" i="2"/>
  <c r="G1287" i="2"/>
  <c r="G1755" i="2"/>
  <c r="G646" i="2"/>
  <c r="G3272" i="2"/>
  <c r="G2075" i="2"/>
  <c r="G2356" i="2"/>
  <c r="G407" i="2"/>
  <c r="G1288" i="2"/>
  <c r="G224" i="2"/>
  <c r="G3611" i="2"/>
  <c r="G3273" i="2"/>
  <c r="G3612" i="2"/>
  <c r="G2357" i="2"/>
  <c r="G2358" i="2"/>
  <c r="G1756" i="2"/>
  <c r="G991" i="2"/>
  <c r="G225" i="2"/>
  <c r="G3274" i="2"/>
  <c r="G2076" i="2"/>
  <c r="G226" i="2"/>
  <c r="G3613" i="2"/>
  <c r="G2196" i="2"/>
  <c r="G227" i="2"/>
  <c r="G439" i="2"/>
  <c r="G2077" i="2"/>
  <c r="G1757" i="2"/>
  <c r="G3275" i="2"/>
  <c r="G3276" i="2"/>
  <c r="G2518" i="2"/>
  <c r="G1758" i="2"/>
  <c r="G2359" i="2"/>
  <c r="G2519" i="2"/>
  <c r="G3277" i="2"/>
  <c r="G228" i="2"/>
  <c r="G2078" i="2"/>
  <c r="G3278" i="2"/>
  <c r="G3614" i="2"/>
  <c r="G2079" i="2"/>
  <c r="G3615" i="2"/>
  <c r="G2197" i="2"/>
  <c r="G1217" i="2"/>
  <c r="G647" i="2"/>
  <c r="G2198" i="2"/>
  <c r="G229" i="2"/>
  <c r="G230" i="2"/>
  <c r="G3279" i="2"/>
  <c r="G231" i="2"/>
  <c r="G1759" i="2"/>
  <c r="G232" i="2"/>
  <c r="G1189" i="2"/>
  <c r="G992" i="2"/>
  <c r="G2199" i="2"/>
  <c r="G610" i="2"/>
  <c r="G2360" i="2"/>
  <c r="G1874" i="2"/>
  <c r="G567" i="2"/>
  <c r="G833" i="2"/>
  <c r="G233" i="2"/>
  <c r="G2520" i="2"/>
  <c r="G1056" i="2"/>
  <c r="G234" i="2"/>
  <c r="G2200" i="2"/>
  <c r="G2361" i="2"/>
  <c r="G2080" i="2"/>
  <c r="G1875" i="2"/>
  <c r="G408" i="2"/>
  <c r="G3616" i="2"/>
  <c r="G235" i="2"/>
  <c r="G2362" i="2"/>
  <c r="G1760" i="2"/>
  <c r="G2521" i="2"/>
  <c r="G236" i="2"/>
  <c r="G3280" i="2"/>
  <c r="G2081" i="2"/>
  <c r="G2082" i="2"/>
  <c r="G2083" i="2"/>
  <c r="G2084" i="2"/>
  <c r="G1761" i="2"/>
  <c r="G1762" i="2"/>
  <c r="G1763" i="2"/>
  <c r="G3281" i="2"/>
  <c r="G2085" i="2"/>
  <c r="G3617" i="2"/>
  <c r="G2522" i="2"/>
  <c r="G1330" i="2"/>
  <c r="G2201" i="2"/>
  <c r="G3618" i="2"/>
  <c r="G409" i="2"/>
  <c r="G1764" i="2"/>
  <c r="G993" i="2"/>
  <c r="G648" i="2"/>
  <c r="G1081" i="2"/>
  <c r="G598" i="2"/>
  <c r="G237" i="2"/>
  <c r="G568" i="2"/>
  <c r="G2202" i="2"/>
  <c r="G238" i="2"/>
  <c r="G3282" i="2"/>
  <c r="G3283" i="2"/>
  <c r="G2086" i="2"/>
  <c r="G599" i="2"/>
  <c r="G1289" i="2"/>
  <c r="G239" i="2"/>
  <c r="G3284" i="2"/>
  <c r="G3285" i="2"/>
  <c r="G3619" i="2"/>
  <c r="G1765" i="2"/>
  <c r="G240" i="2"/>
  <c r="G3286" i="2"/>
  <c r="G1158" i="2"/>
  <c r="G3620" i="2"/>
  <c r="G3287" i="2"/>
  <c r="G2087" i="2"/>
  <c r="G2088" i="2"/>
  <c r="G1876" i="2"/>
  <c r="G1877" i="2"/>
  <c r="G1878" i="2"/>
  <c r="G1879" i="2"/>
  <c r="G2363" i="2"/>
  <c r="G410" i="2"/>
  <c r="G994" i="2"/>
  <c r="G3621" i="2"/>
  <c r="G3622" i="2"/>
  <c r="G1159" i="2"/>
  <c r="G569" i="2"/>
  <c r="G241" i="2"/>
  <c r="G570" i="2"/>
  <c r="G1290" i="2"/>
  <c r="G834" i="2"/>
  <c r="G1160" i="2"/>
  <c r="G242" i="2"/>
  <c r="G3288" i="2"/>
  <c r="G3623" i="2"/>
  <c r="G3289" i="2"/>
  <c r="G243" i="2"/>
  <c r="G3624" i="2"/>
  <c r="G3290" i="2"/>
  <c r="G244" i="2"/>
  <c r="G1218" i="2"/>
  <c r="G571" i="2"/>
  <c r="G1219" i="2"/>
  <c r="G411" i="2"/>
  <c r="G995" i="2"/>
  <c r="G3291" i="2"/>
  <c r="G1082" i="2"/>
  <c r="G3292" i="2"/>
  <c r="G1161" i="2"/>
  <c r="G466" i="2"/>
  <c r="G3293" i="2"/>
  <c r="G3294" i="2"/>
  <c r="G996" i="2"/>
  <c r="G3295" i="2"/>
  <c r="G3296" i="2"/>
  <c r="G3625" i="2"/>
  <c r="G245" i="2"/>
  <c r="G723" i="2"/>
  <c r="G1766" i="2"/>
  <c r="G3297" i="2"/>
  <c r="G3298" i="2"/>
  <c r="G3299" i="2"/>
  <c r="G2364" i="2"/>
  <c r="G3300" i="2"/>
  <c r="G3301" i="2"/>
  <c r="G246" i="2"/>
  <c r="G3626" i="2"/>
  <c r="G997" i="2"/>
  <c r="G2365" i="2"/>
  <c r="G2366" i="2"/>
  <c r="G3302" i="2"/>
  <c r="G1190" i="2"/>
  <c r="G247" i="2"/>
  <c r="G3627" i="2"/>
  <c r="G3303" i="2"/>
  <c r="G3304" i="2"/>
  <c r="G248" i="2"/>
  <c r="G249" i="2"/>
  <c r="G412" i="2"/>
  <c r="G2523" i="2"/>
  <c r="G2367" i="2"/>
  <c r="G835" i="2"/>
  <c r="G2524" i="2"/>
  <c r="G3305" i="2"/>
  <c r="G250" i="2"/>
  <c r="G998" i="2"/>
  <c r="G251" i="2"/>
  <c r="G649" i="2"/>
  <c r="G252" i="2"/>
  <c r="G2525" i="2"/>
  <c r="G2368" i="2"/>
  <c r="G836" i="2"/>
  <c r="G413" i="2"/>
  <c r="G1024" i="2"/>
  <c r="G253" i="2"/>
  <c r="G2526" i="2"/>
  <c r="G1767" i="2"/>
  <c r="G3306" i="2"/>
  <c r="G3307" i="2"/>
  <c r="G432" i="2"/>
  <c r="G2203" i="2"/>
  <c r="G572" i="2"/>
  <c r="G687" i="2"/>
  <c r="G456" i="2"/>
  <c r="G254" i="2"/>
  <c r="G999" i="2"/>
  <c r="G2369" i="2"/>
  <c r="G2527" i="2"/>
  <c r="G3308" i="2"/>
  <c r="G255" i="2"/>
  <c r="G837" i="2"/>
  <c r="G1083" i="2"/>
  <c r="G1768" i="2"/>
  <c r="G3628" i="2"/>
  <c r="G1291" i="2"/>
  <c r="G2089" i="2"/>
  <c r="G3309" i="2"/>
  <c r="G3310" i="2"/>
  <c r="G1331" i="2"/>
  <c r="G256" i="2"/>
  <c r="G414" i="2"/>
  <c r="G1332" i="2"/>
  <c r="G1025" i="2"/>
  <c r="G2204" i="2"/>
  <c r="G1769" i="2"/>
  <c r="G2090" i="2"/>
  <c r="G3311" i="2"/>
  <c r="G3312" i="2"/>
  <c r="G3313" i="2"/>
  <c r="G415" i="2"/>
  <c r="G416" i="2"/>
  <c r="G257" i="2"/>
  <c r="G2370" i="2"/>
  <c r="G3629" i="2"/>
  <c r="G3314" i="2"/>
  <c r="G3630" i="2"/>
  <c r="G2091" i="2"/>
  <c r="G838" i="2"/>
  <c r="G3315" i="2"/>
  <c r="G3316" i="2"/>
  <c r="G2092" i="2"/>
  <c r="G839" i="2"/>
  <c r="G467" i="2"/>
  <c r="G2205" i="2"/>
  <c r="G3631" i="2"/>
  <c r="G840" i="2"/>
  <c r="G3317" i="2"/>
  <c r="G3318" i="2"/>
  <c r="G3319" i="2"/>
  <c r="G1770" i="2"/>
  <c r="G1771" i="2"/>
  <c r="G2371" i="2"/>
  <c r="G3320" i="2"/>
  <c r="G258" i="2"/>
  <c r="G259" i="2"/>
  <c r="G260" i="2"/>
  <c r="G3321" i="2"/>
  <c r="G2093" i="2"/>
  <c r="G1084" i="2"/>
  <c r="G2372" i="2"/>
  <c r="G1026" i="2"/>
  <c r="G3322" i="2"/>
  <c r="G3632" i="2"/>
  <c r="G417" i="2"/>
  <c r="G261" i="2"/>
  <c r="G3323" i="2"/>
  <c r="G1220" i="2"/>
  <c r="G2373" i="2"/>
  <c r="G1772" i="2"/>
  <c r="G3324" i="2"/>
  <c r="G2374" i="2"/>
  <c r="G1773" i="2"/>
  <c r="G1162" i="2"/>
  <c r="G1880" i="2"/>
  <c r="G1000" i="2"/>
  <c r="G3633" i="2"/>
  <c r="G1001" i="2"/>
  <c r="G841" i="2"/>
  <c r="G3325" i="2"/>
  <c r="G262" i="2"/>
  <c r="G3326" i="2"/>
  <c r="G418" i="2"/>
  <c r="G1774" i="2"/>
  <c r="G1027" i="2"/>
  <c r="G1221" i="2"/>
  <c r="G2206" i="2"/>
  <c r="G2207" i="2"/>
  <c r="G2208" i="2"/>
  <c r="G1191" i="2"/>
  <c r="G3327" i="2"/>
  <c r="G1881" i="2"/>
  <c r="G3634" i="2"/>
  <c r="G2528" i="2"/>
  <c r="G1292" i="2"/>
  <c r="G3328" i="2"/>
  <c r="G1775" i="2"/>
  <c r="G3635" i="2"/>
  <c r="G263" i="2"/>
  <c r="G2209" i="2"/>
  <c r="G264" i="2"/>
  <c r="G2375" i="2"/>
  <c r="G1882" i="2"/>
  <c r="G3636" i="2"/>
  <c r="G2376" i="2"/>
  <c r="G265" i="2"/>
  <c r="G3329" i="2"/>
  <c r="G2377" i="2"/>
  <c r="G842" i="2"/>
  <c r="G3330" i="2"/>
  <c r="G3331" i="2"/>
  <c r="G1776" i="2"/>
  <c r="G1085" i="2"/>
  <c r="G3637" i="2"/>
  <c r="G2378" i="2"/>
  <c r="G3638" i="2"/>
  <c r="G3639" i="2"/>
  <c r="G843" i="2"/>
  <c r="G3640" i="2"/>
  <c r="G1777" i="2"/>
  <c r="G650" i="2"/>
  <c r="G3641" i="2"/>
  <c r="G651" i="2"/>
  <c r="G266" i="2"/>
  <c r="G2094" i="2"/>
  <c r="G1002" i="2"/>
  <c r="G1333" i="2"/>
  <c r="G1086" i="2"/>
  <c r="G3332" i="2"/>
  <c r="G3642" i="2"/>
  <c r="G2529" i="2"/>
  <c r="G3643" i="2"/>
  <c r="G3644" i="2"/>
  <c r="G1028" i="2"/>
  <c r="G2379" i="2"/>
  <c r="G2530" i="2"/>
  <c r="G468" i="2"/>
  <c r="G1163" i="2"/>
  <c r="G1057" i="2"/>
  <c r="G267" i="2"/>
  <c r="G2210" i="2"/>
  <c r="G3645" i="2"/>
  <c r="G1003" i="2"/>
  <c r="G3333" i="2"/>
  <c r="G3646" i="2"/>
  <c r="G268" i="2"/>
  <c r="G1883" i="2"/>
  <c r="G1778" i="2"/>
  <c r="G1779" i="2"/>
  <c r="G3334" i="2"/>
  <c r="G1004" i="2"/>
  <c r="G1780" i="2"/>
  <c r="G1781" i="2"/>
  <c r="G3335" i="2"/>
  <c r="G2531" i="2"/>
  <c r="G269" i="2"/>
  <c r="G270" i="2"/>
  <c r="G704" i="2"/>
  <c r="G3336" i="2"/>
  <c r="G271" i="2"/>
  <c r="G3647" i="2"/>
  <c r="G1782" i="2"/>
  <c r="G2095" i="2"/>
  <c r="G419" i="2"/>
  <c r="G3648" i="2"/>
  <c r="G2096" i="2"/>
  <c r="G844" i="2"/>
  <c r="G1087" i="2"/>
  <c r="G1293" i="2"/>
  <c r="G3649" i="2"/>
  <c r="G420" i="2"/>
  <c r="G573" i="2"/>
  <c r="G1783" i="2"/>
  <c r="G1058" i="2"/>
  <c r="G724" i="2"/>
  <c r="G3650" i="2"/>
  <c r="G272" i="2"/>
  <c r="G484" i="2"/>
  <c r="G273" i="2"/>
  <c r="G3651" i="2"/>
  <c r="G3337" i="2"/>
  <c r="G3338" i="2"/>
  <c r="G1005" i="2"/>
  <c r="G274" i="2"/>
  <c r="G2532" i="2"/>
  <c r="G2097" i="2"/>
  <c r="G3652" i="2"/>
  <c r="G3339" i="2"/>
  <c r="G688" i="2"/>
  <c r="G3653" i="2"/>
  <c r="G3340" i="2"/>
  <c r="G433" i="2"/>
  <c r="G3341" i="2"/>
  <c r="G275" i="2"/>
  <c r="G421" i="2"/>
  <c r="G3342" i="2"/>
  <c r="G2211" i="2"/>
  <c r="G1334" i="2"/>
  <c r="G3343" i="2"/>
  <c r="G3654" i="2"/>
  <c r="G276" i="2"/>
  <c r="G277" i="2"/>
  <c r="G1088" i="2"/>
  <c r="G3655" i="2"/>
  <c r="G278" i="2"/>
  <c r="G3344" i="2"/>
  <c r="G1164" i="2"/>
  <c r="G3345" i="2"/>
  <c r="G279" i="2"/>
  <c r="G2533" i="2"/>
  <c r="G2212" i="2"/>
  <c r="G1784" i="2"/>
  <c r="G1785" i="2"/>
  <c r="G422" i="2"/>
  <c r="G3346" i="2"/>
  <c r="G1786" i="2"/>
  <c r="G3656" i="2"/>
  <c r="G2534" i="2"/>
  <c r="G2213" i="2"/>
  <c r="G1294" i="2"/>
  <c r="G280" i="2"/>
  <c r="G3657" i="2"/>
  <c r="G1295" i="2"/>
  <c r="G1296" i="2"/>
  <c r="G1297" i="2"/>
  <c r="G1006" i="2"/>
  <c r="G1884" i="2"/>
  <c r="G3347" i="2"/>
  <c r="G3658" i="2"/>
  <c r="G3659" i="2"/>
  <c r="G281" i="2"/>
  <c r="G3348" i="2"/>
  <c r="G282" i="2"/>
  <c r="G3349" i="2"/>
  <c r="G283" i="2"/>
  <c r="G284" i="2"/>
  <c r="G1787" i="2"/>
  <c r="G1788" i="2"/>
  <c r="G2214" i="2"/>
  <c r="G1165" i="2"/>
  <c r="G1789" i="2"/>
  <c r="G1790" i="2"/>
  <c r="G1791" i="2"/>
  <c r="G1792" i="2"/>
  <c r="G845" i="2"/>
  <c r="G3350" i="2"/>
  <c r="G1793" i="2"/>
  <c r="G1794" i="2"/>
  <c r="G846" i="2"/>
  <c r="G1795" i="2"/>
  <c r="G2215" i="2"/>
  <c r="G3351" i="2"/>
  <c r="G1166" i="2"/>
  <c r="G847" i="2"/>
  <c r="G2098" i="2"/>
  <c r="G285" i="2"/>
  <c r="G600" i="2"/>
  <c r="G3660" i="2"/>
  <c r="G286" i="2"/>
  <c r="G287" i="2"/>
  <c r="G1885" i="2"/>
  <c r="G469" i="2"/>
  <c r="G2535" i="2"/>
  <c r="G423" i="2"/>
  <c r="G601" i="2"/>
  <c r="G2380" i="2"/>
  <c r="G288" i="2"/>
  <c r="G618" i="2"/>
  <c r="G848" i="2"/>
  <c r="G3352" i="2"/>
  <c r="G289" i="2"/>
  <c r="G705" i="2"/>
  <c r="G1796" i="2"/>
  <c r="G2216" i="2"/>
  <c r="G3353" i="2"/>
  <c r="G3661" i="2"/>
  <c r="G849" i="2"/>
  <c r="G290" i="2"/>
  <c r="G1222" i="2"/>
  <c r="G2381" i="2"/>
  <c r="G3662" i="2"/>
  <c r="G2382" i="2"/>
  <c r="G3354" i="2"/>
  <c r="G1007" i="2"/>
  <c r="G689" i="2"/>
  <c r="G1797" i="2"/>
  <c r="G652" i="2"/>
  <c r="G3663" i="2"/>
  <c r="G1798" i="2"/>
  <c r="G1799" i="2"/>
  <c r="G3664" i="2"/>
  <c r="G850" i="2"/>
  <c r="G3355" i="2"/>
  <c r="G1167" i="2"/>
  <c r="G1800" i="2"/>
  <c r="G851" i="2"/>
  <c r="G1801" i="2"/>
  <c r="G1168" i="2"/>
  <c r="G1192" i="2"/>
  <c r="G1059" i="2"/>
  <c r="G3356" i="2"/>
  <c r="G852" i="2"/>
  <c r="G3665" i="2"/>
  <c r="G2536" i="2"/>
  <c r="G291" i="2"/>
  <c r="G1008" i="2"/>
  <c r="G3666" i="2"/>
  <c r="G2099" i="2"/>
  <c r="G3357" i="2"/>
  <c r="G3358" i="2"/>
  <c r="G3667" i="2"/>
  <c r="G3668" i="2"/>
  <c r="G3359" i="2"/>
  <c r="G1802" i="2"/>
  <c r="G1223" i="2"/>
  <c r="G3360" i="2"/>
  <c r="G3669" i="2"/>
  <c r="G3670" i="2"/>
  <c r="G292" i="2"/>
  <c r="G1224" i="2"/>
  <c r="G853" i="2"/>
  <c r="G1193" i="2"/>
  <c r="G1194" i="2"/>
  <c r="G3361" i="2"/>
  <c r="G3671" i="2"/>
  <c r="G611" i="2"/>
  <c r="G854" i="2"/>
  <c r="G3672" i="2"/>
  <c r="G293" i="2"/>
  <c r="G3673" i="2"/>
  <c r="G855" i="2"/>
  <c r="G2100" i="2"/>
  <c r="G294" i="2"/>
  <c r="G2217" i="2"/>
  <c r="G856" i="2"/>
  <c r="G857" i="2"/>
  <c r="G3362" i="2"/>
  <c r="G1298" i="2"/>
  <c r="G295" i="2"/>
  <c r="G619" i="2"/>
  <c r="G1299" i="2"/>
  <c r="G574" i="2"/>
  <c r="G2383" i="2"/>
  <c r="G1009" i="2"/>
  <c r="G296" i="2"/>
  <c r="G2101" i="2"/>
  <c r="G3363" i="2"/>
  <c r="E2537" i="2"/>
  <c r="E2538" i="2"/>
  <c r="E1335" i="2"/>
  <c r="E653" i="2"/>
  <c r="E725" i="2"/>
  <c r="E1336" i="2"/>
  <c r="E2" i="2"/>
  <c r="E2102" i="2"/>
  <c r="E1337" i="2"/>
  <c r="E2539" i="2"/>
  <c r="E1300" i="2"/>
  <c r="E1886" i="2"/>
  <c r="E2540" i="2"/>
  <c r="E1338" i="2"/>
  <c r="E2384" i="2"/>
  <c r="E2541" i="2"/>
  <c r="E3364" i="2"/>
  <c r="E2385" i="2"/>
  <c r="E2218" i="2"/>
  <c r="E1339" i="2"/>
  <c r="E858" i="2"/>
  <c r="E2542" i="2"/>
  <c r="E2543" i="2"/>
  <c r="E3365" i="2"/>
  <c r="E2103" i="2"/>
  <c r="E1340" i="2"/>
  <c r="E2544" i="2"/>
  <c r="E2545" i="2"/>
  <c r="E2386" i="2"/>
  <c r="E1341" i="2"/>
  <c r="E2219" i="2"/>
  <c r="E2546" i="2"/>
  <c r="E3366" i="2"/>
  <c r="E3367" i="2"/>
  <c r="E3" i="2"/>
  <c r="E2547" i="2"/>
  <c r="E2104" i="2"/>
  <c r="E2548" i="2"/>
  <c r="E2549" i="2"/>
  <c r="E1342" i="2"/>
  <c r="E1060" i="2"/>
  <c r="E2550" i="2"/>
  <c r="E2220" i="2"/>
  <c r="E2551" i="2"/>
  <c r="E1343" i="2"/>
  <c r="E2552" i="2"/>
  <c r="E2553" i="2"/>
  <c r="E1344" i="2"/>
  <c r="E1089" i="2"/>
  <c r="E1195" i="2"/>
  <c r="E1345" i="2"/>
  <c r="E1090" i="2"/>
  <c r="E4" i="2"/>
  <c r="E1346" i="2"/>
  <c r="E1347" i="2"/>
  <c r="E2554" i="2"/>
  <c r="E2555" i="2"/>
  <c r="E1348" i="2"/>
  <c r="E1349" i="2"/>
  <c r="E1350" i="2"/>
  <c r="E2556" i="2"/>
  <c r="E2387" i="2"/>
  <c r="E2557" i="2"/>
  <c r="E1091" i="2"/>
  <c r="E2558" i="2"/>
  <c r="E1351" i="2"/>
  <c r="E1803" i="2"/>
  <c r="E859" i="2"/>
  <c r="E1352" i="2"/>
  <c r="E1225" i="2"/>
  <c r="E3368" i="2"/>
  <c r="E860" i="2"/>
  <c r="E3369" i="2"/>
  <c r="E1029" i="2"/>
  <c r="E1226" i="2"/>
  <c r="E3370" i="2"/>
  <c r="E1227" i="2"/>
  <c r="E1887" i="2"/>
  <c r="E654" i="2"/>
  <c r="E1030" i="2"/>
  <c r="E2388" i="2"/>
  <c r="E575" i="2"/>
  <c r="E1228" i="2"/>
  <c r="E1229" i="2"/>
  <c r="E1230" i="2"/>
  <c r="E1231" i="2"/>
  <c r="E1232" i="2"/>
  <c r="E1233" i="2"/>
  <c r="E1234" i="2"/>
  <c r="E1353" i="2"/>
  <c r="E440" i="2"/>
  <c r="E655" i="2"/>
  <c r="E2559" i="2"/>
  <c r="E1235" i="2"/>
  <c r="E441" i="2"/>
  <c r="E1236" i="2"/>
  <c r="E1237" i="2"/>
  <c r="E487" i="2"/>
  <c r="E2560" i="2"/>
  <c r="E2561" i="2"/>
  <c r="E2221" i="2"/>
  <c r="E2222" i="2"/>
  <c r="E1354" i="2"/>
  <c r="E3371" i="2"/>
  <c r="E297" i="2"/>
  <c r="E3372" i="2"/>
  <c r="E1804" i="2"/>
  <c r="E3373" i="2"/>
  <c r="E1010" i="2"/>
  <c r="E2562" i="2"/>
  <c r="E5" i="2"/>
  <c r="E1092" i="2"/>
  <c r="E1031" i="2"/>
  <c r="E3374" i="2"/>
  <c r="E861" i="2"/>
  <c r="E2563" i="2"/>
  <c r="E862" i="2"/>
  <c r="E1093" i="2"/>
  <c r="E2564" i="2"/>
  <c r="E1805" i="2"/>
  <c r="E1806" i="2"/>
  <c r="E1807" i="2"/>
  <c r="E2389" i="2"/>
  <c r="E2565" i="2"/>
  <c r="E2566" i="2"/>
  <c r="E2223" i="2"/>
  <c r="E2390" i="2"/>
  <c r="E6" i="2"/>
  <c r="E2567" i="2"/>
  <c r="E2568" i="2"/>
  <c r="E2569" i="2"/>
  <c r="E2570" i="2"/>
  <c r="E1355" i="2"/>
  <c r="E1356" i="2"/>
  <c r="E863" i="2"/>
  <c r="E3375" i="2"/>
  <c r="E3376" i="2"/>
  <c r="E2571" i="2"/>
  <c r="E2572" i="2"/>
  <c r="E3377" i="2"/>
  <c r="E2573" i="2"/>
  <c r="E1301" i="2"/>
  <c r="E864" i="2"/>
  <c r="E7" i="2"/>
  <c r="E2105" i="2"/>
  <c r="E2574" i="2"/>
  <c r="E2224" i="2"/>
  <c r="E8" i="2"/>
  <c r="E2225" i="2"/>
  <c r="E726" i="2"/>
  <c r="E1357" i="2"/>
  <c r="E1358" i="2"/>
  <c r="E1359" i="2"/>
  <c r="E1360" i="2"/>
  <c r="E1361" i="2"/>
  <c r="E3378" i="2"/>
  <c r="E1362" i="2"/>
  <c r="E2575" i="2"/>
  <c r="E727" i="2"/>
  <c r="E2576" i="2"/>
  <c r="E1363" i="2"/>
  <c r="E1888" i="2"/>
  <c r="E2106" i="2"/>
  <c r="E2577" i="2"/>
  <c r="E298" i="2"/>
  <c r="E1094" i="2"/>
  <c r="E728" i="2"/>
  <c r="E1364" i="2"/>
  <c r="E2578" i="2"/>
  <c r="E1365" i="2"/>
  <c r="E1366" i="2"/>
  <c r="E3379" i="2"/>
  <c r="E656" i="2"/>
  <c r="E1367" i="2"/>
  <c r="E2579" i="2"/>
  <c r="E2580" i="2"/>
  <c r="E2581" i="2"/>
  <c r="E2582" i="2"/>
  <c r="E2583" i="2"/>
  <c r="E2584" i="2"/>
  <c r="E2391" i="2"/>
  <c r="E865" i="2"/>
  <c r="E1368" i="2"/>
  <c r="E1369" i="2"/>
  <c r="E2585" i="2"/>
  <c r="E729" i="2"/>
  <c r="E2586" i="2"/>
  <c r="E2392" i="2"/>
  <c r="E9" i="2"/>
  <c r="E2393" i="2"/>
  <c r="E1889" i="2"/>
  <c r="E576" i="2"/>
  <c r="E730" i="2"/>
  <c r="E2587" i="2"/>
  <c r="E10" i="2"/>
  <c r="E1370" i="2"/>
  <c r="E2588" i="2"/>
  <c r="E2589" i="2"/>
  <c r="E2590" i="2"/>
  <c r="E2107" i="2"/>
  <c r="E1371" i="2"/>
  <c r="E2591" i="2"/>
  <c r="E2592" i="2"/>
  <c r="E2394" i="2"/>
  <c r="E1890" i="2"/>
  <c r="E2226" i="2"/>
  <c r="E3380" i="2"/>
  <c r="E1372" i="2"/>
  <c r="E2593" i="2"/>
  <c r="E3381" i="2"/>
  <c r="E2594" i="2"/>
  <c r="E2595" i="2"/>
  <c r="E2108" i="2"/>
  <c r="E3382" i="2"/>
  <c r="E11" i="2"/>
  <c r="E2596" i="2"/>
  <c r="E2597" i="2"/>
  <c r="E714" i="2"/>
  <c r="E2598" i="2"/>
  <c r="E2599" i="2"/>
  <c r="E1808" i="2"/>
  <c r="E3383" i="2"/>
  <c r="E2600" i="2"/>
  <c r="E2601" i="2"/>
  <c r="E2602" i="2"/>
  <c r="E12" i="2"/>
  <c r="E1032" i="2"/>
  <c r="E2603" i="2"/>
  <c r="E1373" i="2"/>
  <c r="E1095" i="2"/>
  <c r="E2604" i="2"/>
  <c r="E657" i="2"/>
  <c r="E1374" i="2"/>
  <c r="E2605" i="2"/>
  <c r="E2606" i="2"/>
  <c r="E2227" i="2"/>
  <c r="E2228" i="2"/>
  <c r="E866" i="2"/>
  <c r="E623" i="2"/>
  <c r="E2395" i="2"/>
  <c r="E1096" i="2"/>
  <c r="E2109" i="2"/>
  <c r="E2607" i="2"/>
  <c r="E1375" i="2"/>
  <c r="E3384" i="2"/>
  <c r="E2608" i="2"/>
  <c r="E731" i="2"/>
  <c r="E2396" i="2"/>
  <c r="E1097" i="2"/>
  <c r="E2609" i="2"/>
  <c r="E2397" i="2"/>
  <c r="E2610" i="2"/>
  <c r="E3385" i="2"/>
  <c r="E1376" i="2"/>
  <c r="E1377" i="2"/>
  <c r="E2611" i="2"/>
  <c r="E2229" i="2"/>
  <c r="E3386" i="2"/>
  <c r="E3387" i="2"/>
  <c r="E2230" i="2"/>
  <c r="E3388" i="2"/>
  <c r="E732" i="2"/>
  <c r="E1378" i="2"/>
  <c r="E424" i="2"/>
  <c r="E2612" i="2"/>
  <c r="E1379" i="2"/>
  <c r="E2398" i="2"/>
  <c r="E2613" i="2"/>
  <c r="E2614" i="2"/>
  <c r="E2615" i="2"/>
  <c r="E3389" i="2"/>
  <c r="E1809" i="2"/>
  <c r="E867" i="2"/>
  <c r="E2616" i="2"/>
  <c r="E2617" i="2"/>
  <c r="E2231" i="2"/>
  <c r="E2618" i="2"/>
  <c r="E2110" i="2"/>
  <c r="E2399" i="2"/>
  <c r="E2619" i="2"/>
  <c r="E2111" i="2"/>
  <c r="E2112" i="2"/>
  <c r="E2113" i="2"/>
  <c r="E2114" i="2"/>
  <c r="E2115" i="2"/>
  <c r="E2116" i="2"/>
  <c r="E2117" i="2"/>
  <c r="E299" i="2"/>
  <c r="E13" i="2"/>
  <c r="E2620" i="2"/>
  <c r="E3390" i="2"/>
  <c r="E1380" i="2"/>
  <c r="E2232" i="2"/>
  <c r="E2621" i="2"/>
  <c r="E2622" i="2"/>
  <c r="E2623" i="2"/>
  <c r="E2624" i="2"/>
  <c r="E2625" i="2"/>
  <c r="E2626" i="2"/>
  <c r="E1891" i="2"/>
  <c r="E1381" i="2"/>
  <c r="E2627" i="2"/>
  <c r="E2628" i="2"/>
  <c r="E1098" i="2"/>
  <c r="E2629" i="2"/>
  <c r="E2630" i="2"/>
  <c r="E2631" i="2"/>
  <c r="E1382" i="2"/>
  <c r="E690" i="2"/>
  <c r="E1383" i="2"/>
  <c r="E1892" i="2"/>
  <c r="E2632" i="2"/>
  <c r="E3391" i="2"/>
  <c r="E300" i="2"/>
  <c r="E2118" i="2"/>
  <c r="E14" i="2"/>
  <c r="E2633" i="2"/>
  <c r="E1384" i="2"/>
  <c r="E2634" i="2"/>
  <c r="E2635" i="2"/>
  <c r="E3392" i="2"/>
  <c r="E2636" i="2"/>
  <c r="E2637" i="2"/>
  <c r="E1238" i="2"/>
  <c r="E1385" i="2"/>
  <c r="E2638" i="2"/>
  <c r="E2639" i="2"/>
  <c r="E2640" i="2"/>
  <c r="E868" i="2"/>
  <c r="E2641" i="2"/>
  <c r="E1386" i="2"/>
  <c r="E3393" i="2"/>
  <c r="E2233" i="2"/>
  <c r="E1099" i="2"/>
  <c r="E2642" i="2"/>
  <c r="E485" i="2"/>
  <c r="E2643" i="2"/>
  <c r="E2644" i="2"/>
  <c r="E1387" i="2"/>
  <c r="E2645" i="2"/>
  <c r="E301" i="2"/>
  <c r="E2646" i="2"/>
  <c r="E2647" i="2"/>
  <c r="E1388" i="2"/>
  <c r="E1389" i="2"/>
  <c r="E15" i="2"/>
  <c r="E577" i="2"/>
  <c r="E3394" i="2"/>
  <c r="E2648" i="2"/>
  <c r="E691" i="2"/>
  <c r="E1390" i="2"/>
  <c r="E1391" i="2"/>
  <c r="E1392" i="2"/>
  <c r="E1393" i="2"/>
  <c r="E2649" i="2"/>
  <c r="E2650" i="2"/>
  <c r="E2651" i="2"/>
  <c r="E2119" i="2"/>
  <c r="E1394" i="2"/>
  <c r="E2652" i="2"/>
  <c r="E1395" i="2"/>
  <c r="E16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2653" i="2"/>
  <c r="E2654" i="2"/>
  <c r="E2655" i="2"/>
  <c r="E2656" i="2"/>
  <c r="E1410" i="2"/>
  <c r="E1411" i="2"/>
  <c r="E1412" i="2"/>
  <c r="E2657" i="2"/>
  <c r="E1413" i="2"/>
  <c r="E2658" i="2"/>
  <c r="E2659" i="2"/>
  <c r="E2660" i="2"/>
  <c r="E2661" i="2"/>
  <c r="E302" i="2"/>
  <c r="E2234" i="2"/>
  <c r="E1414" i="2"/>
  <c r="E303" i="2"/>
  <c r="E1415" i="2"/>
  <c r="E1893" i="2"/>
  <c r="E2662" i="2"/>
  <c r="E3395" i="2"/>
  <c r="E3396" i="2"/>
  <c r="E3397" i="2"/>
  <c r="E3398" i="2"/>
  <c r="E3399" i="2"/>
  <c r="E2120" i="2"/>
  <c r="E3400" i="2"/>
  <c r="E3401" i="2"/>
  <c r="E1416" i="2"/>
  <c r="E1417" i="2"/>
  <c r="E2663" i="2"/>
  <c r="E488" i="2"/>
  <c r="E1894" i="2"/>
  <c r="E17" i="2"/>
  <c r="E1418" i="2"/>
  <c r="E2400" i="2"/>
  <c r="E3402" i="2"/>
  <c r="E2664" i="2"/>
  <c r="E3403" i="2"/>
  <c r="E1895" i="2"/>
  <c r="E3404" i="2"/>
  <c r="E1239" i="2"/>
  <c r="E3405" i="2"/>
  <c r="E3406" i="2"/>
  <c r="E1810" i="2"/>
  <c r="E624" i="2"/>
  <c r="E2235" i="2"/>
  <c r="E3407" i="2"/>
  <c r="E2665" i="2"/>
  <c r="E18" i="2"/>
  <c r="E2666" i="2"/>
  <c r="E2667" i="2"/>
  <c r="E1419" i="2"/>
  <c r="E2401" i="2"/>
  <c r="E2668" i="2"/>
  <c r="E2669" i="2"/>
  <c r="E2670" i="2"/>
  <c r="E2671" i="2"/>
  <c r="E1420" i="2"/>
  <c r="E2672" i="2"/>
  <c r="E3408" i="2"/>
  <c r="E19" i="2"/>
  <c r="E2673" i="2"/>
  <c r="E2402" i="2"/>
  <c r="E2403" i="2"/>
  <c r="E1011" i="2"/>
  <c r="E1421" i="2"/>
  <c r="E1422" i="2"/>
  <c r="E1033" i="2"/>
  <c r="E2236" i="2"/>
  <c r="E1423" i="2"/>
  <c r="E1424" i="2"/>
  <c r="E1425" i="2"/>
  <c r="E2674" i="2"/>
  <c r="E1426" i="2"/>
  <c r="E1100" i="2"/>
  <c r="E3409" i="2"/>
  <c r="E3410" i="2"/>
  <c r="E1302" i="2"/>
  <c r="E1303" i="2"/>
  <c r="E1427" i="2"/>
  <c r="E1428" i="2"/>
  <c r="E2237" i="2"/>
  <c r="E1429" i="2"/>
  <c r="E3411" i="2"/>
  <c r="E2675" i="2"/>
  <c r="E2676" i="2"/>
  <c r="E2238" i="2"/>
  <c r="E1430" i="2"/>
  <c r="E869" i="2"/>
  <c r="E2677" i="2"/>
  <c r="E2678" i="2"/>
  <c r="E2679" i="2"/>
  <c r="E2680" i="2"/>
  <c r="E2681" i="2"/>
  <c r="E1431" i="2"/>
  <c r="E2682" i="2"/>
  <c r="E1432" i="2"/>
  <c r="E2683" i="2"/>
  <c r="E1433" i="2"/>
  <c r="E1434" i="2"/>
  <c r="E3412" i="2"/>
  <c r="E2684" i="2"/>
  <c r="E1435" i="2"/>
  <c r="E1436" i="2"/>
  <c r="E1437" i="2"/>
  <c r="E1438" i="2"/>
  <c r="E2685" i="2"/>
  <c r="E1439" i="2"/>
  <c r="E1440" i="2"/>
  <c r="E1441" i="2"/>
  <c r="E1442" i="2"/>
  <c r="E2686" i="2"/>
  <c r="E2687" i="2"/>
  <c r="E2688" i="2"/>
  <c r="E1443" i="2"/>
  <c r="E1896" i="2"/>
  <c r="E2239" i="2"/>
  <c r="E2689" i="2"/>
  <c r="E3413" i="2"/>
  <c r="E3414" i="2"/>
  <c r="E2121" i="2"/>
  <c r="E870" i="2"/>
  <c r="E1897" i="2"/>
  <c r="E1444" i="2"/>
  <c r="E2404" i="2"/>
  <c r="E489" i="2"/>
  <c r="E2690" i="2"/>
  <c r="E20" i="2"/>
  <c r="E2691" i="2"/>
  <c r="E2692" i="2"/>
  <c r="E2122" i="2"/>
  <c r="E612" i="2"/>
  <c r="E1012" i="2"/>
  <c r="E21" i="2"/>
  <c r="E1898" i="2"/>
  <c r="E1899" i="2"/>
  <c r="E2405" i="2"/>
  <c r="E2693" i="2"/>
  <c r="E2694" i="2"/>
  <c r="E2695" i="2"/>
  <c r="E2696" i="2"/>
  <c r="E625" i="2"/>
  <c r="E1900" i="2"/>
  <c r="E3415" i="2"/>
  <c r="E733" i="2"/>
  <c r="E2406" i="2"/>
  <c r="E2123" i="2"/>
  <c r="E1445" i="2"/>
  <c r="E2697" i="2"/>
  <c r="E3416" i="2"/>
  <c r="E442" i="2"/>
  <c r="E3417" i="2"/>
  <c r="E1811" i="2"/>
  <c r="E490" i="2"/>
  <c r="E2240" i="2"/>
  <c r="E1101" i="2"/>
  <c r="E3418" i="2"/>
  <c r="E1901" i="2"/>
  <c r="E2698" i="2"/>
  <c r="E2699" i="2"/>
  <c r="E3419" i="2"/>
  <c r="E2700" i="2"/>
  <c r="E2701" i="2"/>
  <c r="E2702" i="2"/>
  <c r="E1446" i="2"/>
  <c r="E2241" i="2"/>
  <c r="E2703" i="2"/>
  <c r="E434" i="2"/>
  <c r="E1013" i="2"/>
  <c r="E1447" i="2"/>
  <c r="E2242" i="2"/>
  <c r="E443" i="2"/>
  <c r="E2704" i="2"/>
  <c r="E22" i="2"/>
  <c r="E23" i="2"/>
  <c r="E1304" i="2"/>
  <c r="E2705" i="2"/>
  <c r="E734" i="2"/>
  <c r="E2124" i="2"/>
  <c r="E304" i="2"/>
  <c r="E1448" i="2"/>
  <c r="E1449" i="2"/>
  <c r="E2706" i="2"/>
  <c r="E3420" i="2"/>
  <c r="E3421" i="2"/>
  <c r="E2707" i="2"/>
  <c r="E1240" i="2"/>
  <c r="E2125" i="2"/>
  <c r="E2126" i="2"/>
  <c r="E3422" i="2"/>
  <c r="E871" i="2"/>
  <c r="E2708" i="2"/>
  <c r="E715" i="2"/>
  <c r="E491" i="2"/>
  <c r="E2709" i="2"/>
  <c r="E2710" i="2"/>
  <c r="E1241" i="2"/>
  <c r="E3423" i="2"/>
  <c r="E3424" i="2"/>
  <c r="E2243" i="2"/>
  <c r="E2711" i="2"/>
  <c r="E2712" i="2"/>
  <c r="E2407" i="2"/>
  <c r="E2408" i="2"/>
  <c r="E735" i="2"/>
  <c r="E2127" i="2"/>
  <c r="E2128" i="2"/>
  <c r="E1450" i="2"/>
  <c r="E2713" i="2"/>
  <c r="E2714" i="2"/>
  <c r="E2715" i="2"/>
  <c r="E2716" i="2"/>
  <c r="E613" i="2"/>
  <c r="E2129" i="2"/>
  <c r="E3425" i="2"/>
  <c r="E2717" i="2"/>
  <c r="E481" i="2"/>
  <c r="E1242" i="2"/>
  <c r="E3426" i="2"/>
  <c r="E872" i="2"/>
  <c r="E2718" i="2"/>
  <c r="E2244" i="2"/>
  <c r="E1102" i="2"/>
  <c r="E1305" i="2"/>
  <c r="E1451" i="2"/>
  <c r="E2719" i="2"/>
  <c r="E2720" i="2"/>
  <c r="E24" i="2"/>
  <c r="E1452" i="2"/>
  <c r="E3427" i="2"/>
  <c r="E2130" i="2"/>
  <c r="E457" i="2"/>
  <c r="E2721" i="2"/>
  <c r="E873" i="2"/>
  <c r="E2722" i="2"/>
  <c r="E3428" i="2"/>
  <c r="E3429" i="2"/>
  <c r="E2723" i="2"/>
  <c r="E3430" i="2"/>
  <c r="E706" i="2"/>
  <c r="E1453" i="2"/>
  <c r="E3431" i="2"/>
  <c r="E1812" i="2"/>
  <c r="E1454" i="2"/>
  <c r="E1455" i="2"/>
  <c r="E1456" i="2"/>
  <c r="E2724" i="2"/>
  <c r="E2131" i="2"/>
  <c r="E1902" i="2"/>
  <c r="E1457" i="2"/>
  <c r="E2725" i="2"/>
  <c r="E25" i="2"/>
  <c r="E2245" i="2"/>
  <c r="E2726" i="2"/>
  <c r="E1903" i="2"/>
  <c r="E2727" i="2"/>
  <c r="E2132" i="2"/>
  <c r="E2728" i="2"/>
  <c r="E2729" i="2"/>
  <c r="E1243" i="2"/>
  <c r="E2730" i="2"/>
  <c r="E2731" i="2"/>
  <c r="E2732" i="2"/>
  <c r="E2733" i="2"/>
  <c r="E2734" i="2"/>
  <c r="E2735" i="2"/>
  <c r="E2736" i="2"/>
  <c r="E2133" i="2"/>
  <c r="E2737" i="2"/>
  <c r="E2409" i="2"/>
  <c r="E1014" i="2"/>
  <c r="E2738" i="2"/>
  <c r="E305" i="2"/>
  <c r="E435" i="2"/>
  <c r="E492" i="2"/>
  <c r="E1904" i="2"/>
  <c r="E3432" i="2"/>
  <c r="E2246" i="2"/>
  <c r="E1458" i="2"/>
  <c r="E1813" i="2"/>
  <c r="E3433" i="2"/>
  <c r="E2134" i="2"/>
  <c r="E2410" i="2"/>
  <c r="E1459" i="2"/>
  <c r="E26" i="2"/>
  <c r="E3434" i="2"/>
  <c r="E2739" i="2"/>
  <c r="E2740" i="2"/>
  <c r="E3435" i="2"/>
  <c r="E1061" i="2"/>
  <c r="E3436" i="2"/>
  <c r="E2741" i="2"/>
  <c r="E1460" i="2"/>
  <c r="E2742" i="2"/>
  <c r="E874" i="2"/>
  <c r="E1244" i="2"/>
  <c r="E2411" i="2"/>
  <c r="E1814" i="2"/>
  <c r="E1245" i="2"/>
  <c r="E27" i="2"/>
  <c r="E2247" i="2"/>
  <c r="E2743" i="2"/>
  <c r="E306" i="2"/>
  <c r="E1306" i="2"/>
  <c r="E1461" i="2"/>
  <c r="E2744" i="2"/>
  <c r="E2745" i="2"/>
  <c r="E1815" i="2"/>
  <c r="E1462" i="2"/>
  <c r="E1463" i="2"/>
  <c r="E1464" i="2"/>
  <c r="E875" i="2"/>
  <c r="E876" i="2"/>
  <c r="E1816" i="2"/>
  <c r="E736" i="2"/>
  <c r="E1465" i="2"/>
  <c r="E1034" i="2"/>
  <c r="E1466" i="2"/>
  <c r="E2412" i="2"/>
  <c r="E2746" i="2"/>
  <c r="E493" i="2"/>
  <c r="E2747" i="2"/>
  <c r="E2748" i="2"/>
  <c r="E307" i="2"/>
  <c r="E1905" i="2"/>
  <c r="E658" i="2"/>
  <c r="E2749" i="2"/>
  <c r="E2750" i="2"/>
  <c r="E1467" i="2"/>
  <c r="E2751" i="2"/>
  <c r="E28" i="2"/>
  <c r="E2752" i="2"/>
  <c r="E29" i="2"/>
  <c r="E2413" i="2"/>
  <c r="E1906" i="2"/>
  <c r="E1907" i="2"/>
  <c r="E2753" i="2"/>
  <c r="E1246" i="2"/>
  <c r="E2754" i="2"/>
  <c r="E2414" i="2"/>
  <c r="E3437" i="2"/>
  <c r="E30" i="2"/>
  <c r="E716" i="2"/>
  <c r="E2415" i="2"/>
  <c r="E1468" i="2"/>
  <c r="E1247" i="2"/>
  <c r="E2755" i="2"/>
  <c r="E2756" i="2"/>
  <c r="E1248" i="2"/>
  <c r="E3438" i="2"/>
  <c r="E2416" i="2"/>
  <c r="E1908" i="2"/>
  <c r="E659" i="2"/>
  <c r="E1307" i="2"/>
  <c r="E2417" i="2"/>
  <c r="E2418" i="2"/>
  <c r="E2419" i="2"/>
  <c r="E1909" i="2"/>
  <c r="E1249" i="2"/>
  <c r="E1469" i="2"/>
  <c r="E1470" i="2"/>
  <c r="E3439" i="2"/>
  <c r="E877" i="2"/>
  <c r="E1471" i="2"/>
  <c r="E2757" i="2"/>
  <c r="E475" i="2"/>
  <c r="E878" i="2"/>
  <c r="E1035" i="2"/>
  <c r="E1036" i="2"/>
  <c r="E1308" i="2"/>
  <c r="E31" i="2"/>
  <c r="E1472" i="2"/>
  <c r="E1817" i="2"/>
  <c r="E2420" i="2"/>
  <c r="E32" i="2"/>
  <c r="E1473" i="2"/>
  <c r="E1250" i="2"/>
  <c r="E308" i="2"/>
  <c r="E3440" i="2"/>
  <c r="E879" i="2"/>
  <c r="E1251" i="2"/>
  <c r="E2758" i="2"/>
  <c r="E1818" i="2"/>
  <c r="E1910" i="2"/>
  <c r="E1474" i="2"/>
  <c r="E2248" i="2"/>
  <c r="E33" i="2"/>
  <c r="E880" i="2"/>
  <c r="E2759" i="2"/>
  <c r="E1911" i="2"/>
  <c r="E626" i="2"/>
  <c r="E3441" i="2"/>
  <c r="E2760" i="2"/>
  <c r="E2761" i="2"/>
  <c r="E458" i="2"/>
  <c r="E444" i="2"/>
  <c r="E445" i="2"/>
  <c r="E3442" i="2"/>
  <c r="E3443" i="2"/>
  <c r="E1196" i="2"/>
  <c r="E2762" i="2"/>
  <c r="E34" i="2"/>
  <c r="E2763" i="2"/>
  <c r="E578" i="2"/>
  <c r="E1819" i="2"/>
  <c r="E2764" i="2"/>
  <c r="E2765" i="2"/>
  <c r="E1037" i="2"/>
  <c r="E3444" i="2"/>
  <c r="E2249" i="2"/>
  <c r="E660" i="2"/>
  <c r="E1038" i="2"/>
  <c r="E2250" i="2"/>
  <c r="E2251" i="2"/>
  <c r="E2766" i="2"/>
  <c r="E2767" i="2"/>
  <c r="E579" i="2"/>
  <c r="E494" i="2"/>
  <c r="E3445" i="2"/>
  <c r="E1475" i="2"/>
  <c r="E3446" i="2"/>
  <c r="E1103" i="2"/>
  <c r="E2768" i="2"/>
  <c r="E2769" i="2"/>
  <c r="E2770" i="2"/>
  <c r="E1476" i="2"/>
  <c r="E2771" i="2"/>
  <c r="E2252" i="2"/>
  <c r="E661" i="2"/>
  <c r="E2772" i="2"/>
  <c r="E309" i="2"/>
  <c r="E1477" i="2"/>
  <c r="E1478" i="2"/>
  <c r="E2773" i="2"/>
  <c r="E2774" i="2"/>
  <c r="E1479" i="2"/>
  <c r="E3447" i="2"/>
  <c r="E2775" i="2"/>
  <c r="E3448" i="2"/>
  <c r="E425" i="2"/>
  <c r="E2135" i="2"/>
  <c r="E2253" i="2"/>
  <c r="E1252" i="2"/>
  <c r="E1480" i="2"/>
  <c r="E1912" i="2"/>
  <c r="E1913" i="2"/>
  <c r="E2776" i="2"/>
  <c r="E1481" i="2"/>
  <c r="E2777" i="2"/>
  <c r="E1914" i="2"/>
  <c r="E3449" i="2"/>
  <c r="E737" i="2"/>
  <c r="E1482" i="2"/>
  <c r="E881" i="2"/>
  <c r="E2778" i="2"/>
  <c r="E35" i="2"/>
  <c r="E1820" i="2"/>
  <c r="E495" i="2"/>
  <c r="E2779" i="2"/>
  <c r="E882" i="2"/>
  <c r="E738" i="2"/>
  <c r="E3450" i="2"/>
  <c r="E2254" i="2"/>
  <c r="E3451" i="2"/>
  <c r="E739" i="2"/>
  <c r="E496" i="2"/>
  <c r="E2421" i="2"/>
  <c r="E2780" i="2"/>
  <c r="E740" i="2"/>
  <c r="E36" i="2"/>
  <c r="E2781" i="2"/>
  <c r="E2422" i="2"/>
  <c r="E2136" i="2"/>
  <c r="E3452" i="2"/>
  <c r="E2782" i="2"/>
  <c r="E1483" i="2"/>
  <c r="E2783" i="2"/>
  <c r="E2255" i="2"/>
  <c r="E2784" i="2"/>
  <c r="E2423" i="2"/>
  <c r="E1484" i="2"/>
  <c r="E2785" i="2"/>
  <c r="E2786" i="2"/>
  <c r="E1485" i="2"/>
  <c r="E2256" i="2"/>
  <c r="E37" i="2"/>
  <c r="E1486" i="2"/>
  <c r="E1487" i="2"/>
  <c r="E3453" i="2"/>
  <c r="E1488" i="2"/>
  <c r="E426" i="2"/>
  <c r="E1169" i="2"/>
  <c r="E883" i="2"/>
  <c r="E1915" i="2"/>
  <c r="E2787" i="2"/>
  <c r="E2424" i="2"/>
  <c r="E2788" i="2"/>
  <c r="E2425" i="2"/>
  <c r="E3454" i="2"/>
  <c r="E2789" i="2"/>
  <c r="E1039" i="2"/>
  <c r="E884" i="2"/>
  <c r="E741" i="2"/>
  <c r="E2257" i="2"/>
  <c r="E2258" i="2"/>
  <c r="E2790" i="2"/>
  <c r="E2791" i="2"/>
  <c r="E310" i="2"/>
  <c r="E1489" i="2"/>
  <c r="E1062" i="2"/>
  <c r="E1490" i="2"/>
  <c r="E2792" i="2"/>
  <c r="E38" i="2"/>
  <c r="E2793" i="2"/>
  <c r="E3455" i="2"/>
  <c r="E39" i="2"/>
  <c r="E1821" i="2"/>
  <c r="E742" i="2"/>
  <c r="E885" i="2"/>
  <c r="E886" i="2"/>
  <c r="E1491" i="2"/>
  <c r="E40" i="2"/>
  <c r="E1492" i="2"/>
  <c r="E887" i="2"/>
  <c r="E2794" i="2"/>
  <c r="E743" i="2"/>
  <c r="E2795" i="2"/>
  <c r="E1916" i="2"/>
  <c r="E1309" i="2"/>
  <c r="E1253" i="2"/>
  <c r="E41" i="2"/>
  <c r="E497" i="2"/>
  <c r="E744" i="2"/>
  <c r="E745" i="2"/>
  <c r="E3456" i="2"/>
  <c r="E2796" i="2"/>
  <c r="E2259" i="2"/>
  <c r="E717" i="2"/>
  <c r="E1822" i="2"/>
  <c r="E1917" i="2"/>
  <c r="E2797" i="2"/>
  <c r="E2798" i="2"/>
  <c r="E2260" i="2"/>
  <c r="E2799" i="2"/>
  <c r="E1493" i="2"/>
  <c r="E627" i="2"/>
  <c r="E2800" i="2"/>
  <c r="E2801" i="2"/>
  <c r="E3457" i="2"/>
  <c r="E2802" i="2"/>
  <c r="E1918" i="2"/>
  <c r="E2803" i="2"/>
  <c r="E628" i="2"/>
  <c r="E2804" i="2"/>
  <c r="E2261" i="2"/>
  <c r="E1919" i="2"/>
  <c r="E42" i="2"/>
  <c r="E1104" i="2"/>
  <c r="E1494" i="2"/>
  <c r="E1197" i="2"/>
  <c r="E2262" i="2"/>
  <c r="E888" i="2"/>
  <c r="E2426" i="2"/>
  <c r="E2427" i="2"/>
  <c r="E580" i="2"/>
  <c r="E3458" i="2"/>
  <c r="E1920" i="2"/>
  <c r="E2805" i="2"/>
  <c r="E889" i="2"/>
  <c r="E43" i="2"/>
  <c r="E2137" i="2"/>
  <c r="E2138" i="2"/>
  <c r="E1310" i="2"/>
  <c r="E1823" i="2"/>
  <c r="E3459" i="2"/>
  <c r="E581" i="2"/>
  <c r="E746" i="2"/>
  <c r="E1105" i="2"/>
  <c r="E1495" i="2"/>
  <c r="E311" i="2"/>
  <c r="E1106" i="2"/>
  <c r="E2428" i="2"/>
  <c r="E3460" i="2"/>
  <c r="E1040" i="2"/>
  <c r="E890" i="2"/>
  <c r="E2806" i="2"/>
  <c r="E891" i="2"/>
  <c r="E1170" i="2"/>
  <c r="E1254" i="2"/>
  <c r="E1041" i="2"/>
  <c r="E2807" i="2"/>
  <c r="E1921" i="2"/>
  <c r="E629" i="2"/>
  <c r="E630" i="2"/>
  <c r="E2808" i="2"/>
  <c r="E2429" i="2"/>
  <c r="E1255" i="2"/>
  <c r="E2809" i="2"/>
  <c r="E2810" i="2"/>
  <c r="E1496" i="2"/>
  <c r="E3461" i="2"/>
  <c r="E2139" i="2"/>
  <c r="E2140" i="2"/>
  <c r="E892" i="2"/>
  <c r="E2811" i="2"/>
  <c r="E1107" i="2"/>
  <c r="E2812" i="2"/>
  <c r="E2430" i="2"/>
  <c r="E2813" i="2"/>
  <c r="E2814" i="2"/>
  <c r="E2815" i="2"/>
  <c r="E1497" i="2"/>
  <c r="E2816" i="2"/>
  <c r="E1922" i="2"/>
  <c r="E312" i="2"/>
  <c r="E2817" i="2"/>
  <c r="E2818" i="2"/>
  <c r="E1824" i="2"/>
  <c r="E1498" i="2"/>
  <c r="E3462" i="2"/>
  <c r="E2431" i="2"/>
  <c r="E313" i="2"/>
  <c r="E476" i="2"/>
  <c r="E2819" i="2"/>
  <c r="E44" i="2"/>
  <c r="E2820" i="2"/>
  <c r="E2821" i="2"/>
  <c r="E2263" i="2"/>
  <c r="E2822" i="2"/>
  <c r="E2432" i="2"/>
  <c r="E45" i="2"/>
  <c r="E2264" i="2"/>
  <c r="E2823" i="2"/>
  <c r="E1499" i="2"/>
  <c r="E2433" i="2"/>
  <c r="E314" i="2"/>
  <c r="E459" i="2"/>
  <c r="E1500" i="2"/>
  <c r="E2824" i="2"/>
  <c r="E2141" i="2"/>
  <c r="E2825" i="2"/>
  <c r="E2265" i="2"/>
  <c r="E2142" i="2"/>
  <c r="E46" i="2"/>
  <c r="E498" i="2"/>
  <c r="E1171" i="2"/>
  <c r="E893" i="2"/>
  <c r="E1923" i="2"/>
  <c r="E2826" i="2"/>
  <c r="E614" i="2"/>
  <c r="E460" i="2"/>
  <c r="E2827" i="2"/>
  <c r="E2434" i="2"/>
  <c r="E2828" i="2"/>
  <c r="E2829" i="2"/>
  <c r="E2435" i="2"/>
  <c r="E894" i="2"/>
  <c r="E2830" i="2"/>
  <c r="E2831" i="2"/>
  <c r="E747" i="2"/>
  <c r="E2832" i="2"/>
  <c r="E2266" i="2"/>
  <c r="E315" i="2"/>
  <c r="E446" i="2"/>
  <c r="E1501" i="2"/>
  <c r="E895" i="2"/>
  <c r="E47" i="2"/>
  <c r="E2833" i="2"/>
  <c r="E2834" i="2"/>
  <c r="E1502" i="2"/>
  <c r="E1503" i="2"/>
  <c r="E1504" i="2"/>
  <c r="E1505" i="2"/>
  <c r="E1506" i="2"/>
  <c r="E2835" i="2"/>
  <c r="E1507" i="2"/>
  <c r="E1508" i="2"/>
  <c r="E1311" i="2"/>
  <c r="E2836" i="2"/>
  <c r="E316" i="2"/>
  <c r="E896" i="2"/>
  <c r="E2436" i="2"/>
  <c r="E2837" i="2"/>
  <c r="E1825" i="2"/>
  <c r="E2838" i="2"/>
  <c r="E2839" i="2"/>
  <c r="E317" i="2"/>
  <c r="E2437" i="2"/>
  <c r="E48" i="2"/>
  <c r="E3463" i="2"/>
  <c r="E2840" i="2"/>
  <c r="E2841" i="2"/>
  <c r="E2842" i="2"/>
  <c r="E499" i="2"/>
  <c r="E1509" i="2"/>
  <c r="E1924" i="2"/>
  <c r="E49" i="2"/>
  <c r="E2843" i="2"/>
  <c r="E1108" i="2"/>
  <c r="E1312" i="2"/>
  <c r="E1925" i="2"/>
  <c r="E2267" i="2"/>
  <c r="E3464" i="2"/>
  <c r="E1510" i="2"/>
  <c r="E1511" i="2"/>
  <c r="E1512" i="2"/>
  <c r="E2438" i="2"/>
  <c r="E1513" i="2"/>
  <c r="E1514" i="2"/>
  <c r="E3465" i="2"/>
  <c r="E447" i="2"/>
  <c r="E2844" i="2"/>
  <c r="E2845" i="2"/>
  <c r="E2846" i="2"/>
  <c r="E1515" i="2"/>
  <c r="E1926" i="2"/>
  <c r="E692" i="2"/>
  <c r="E3466" i="2"/>
  <c r="E897" i="2"/>
  <c r="E2847" i="2"/>
  <c r="E50" i="2"/>
  <c r="E631" i="2"/>
  <c r="E318" i="2"/>
  <c r="E1927" i="2"/>
  <c r="E1928" i="2"/>
  <c r="E2848" i="2"/>
  <c r="E1929" i="2"/>
  <c r="E1930" i="2"/>
  <c r="E2849" i="2"/>
  <c r="E2143" i="2"/>
  <c r="E51" i="2"/>
  <c r="E693" i="2"/>
  <c r="E898" i="2"/>
  <c r="E319" i="2"/>
  <c r="E1313" i="2"/>
  <c r="E748" i="2"/>
  <c r="E1931" i="2"/>
  <c r="E1109" i="2"/>
  <c r="E1826" i="2"/>
  <c r="E2439" i="2"/>
  <c r="E1516" i="2"/>
  <c r="E500" i="2"/>
  <c r="E1110" i="2"/>
  <c r="E1517" i="2"/>
  <c r="E2850" i="2"/>
  <c r="E2851" i="2"/>
  <c r="E899" i="2"/>
  <c r="E1518" i="2"/>
  <c r="E52" i="2"/>
  <c r="E1111" i="2"/>
  <c r="E2852" i="2"/>
  <c r="E320" i="2"/>
  <c r="E1519" i="2"/>
  <c r="E321" i="2"/>
  <c r="E749" i="2"/>
  <c r="E501" i="2"/>
  <c r="E2853" i="2"/>
  <c r="E1520" i="2"/>
  <c r="E1521" i="2"/>
  <c r="E2854" i="2"/>
  <c r="E448" i="2"/>
  <c r="E2855" i="2"/>
  <c r="E2144" i="2"/>
  <c r="E718" i="2"/>
  <c r="E53" i="2"/>
  <c r="E322" i="2"/>
  <c r="E2856" i="2"/>
  <c r="E750" i="2"/>
  <c r="E2857" i="2"/>
  <c r="E2858" i="2"/>
  <c r="E2859" i="2"/>
  <c r="E2860" i="2"/>
  <c r="E54" i="2"/>
  <c r="E323" i="2"/>
  <c r="E1172" i="2"/>
  <c r="E1932" i="2"/>
  <c r="E449" i="2"/>
  <c r="E324" i="2"/>
  <c r="E751" i="2"/>
  <c r="E55" i="2"/>
  <c r="E1827" i="2"/>
  <c r="E2861" i="2"/>
  <c r="E2862" i="2"/>
  <c r="E1522" i="2"/>
  <c r="E2863" i="2"/>
  <c r="E1523" i="2"/>
  <c r="E56" i="2"/>
  <c r="E2864" i="2"/>
  <c r="E1112" i="2"/>
  <c r="E2268" i="2"/>
  <c r="E2865" i="2"/>
  <c r="E502" i="2"/>
  <c r="E2866" i="2"/>
  <c r="E1256" i="2"/>
  <c r="E2867" i="2"/>
  <c r="E3467" i="2"/>
  <c r="E2145" i="2"/>
  <c r="E2868" i="2"/>
  <c r="E57" i="2"/>
  <c r="E2869" i="2"/>
  <c r="E58" i="2"/>
  <c r="E1113" i="2"/>
  <c r="E1828" i="2"/>
  <c r="E2870" i="2"/>
  <c r="E2871" i="2"/>
  <c r="E1114" i="2"/>
  <c r="E2872" i="2"/>
  <c r="E2873" i="2"/>
  <c r="E1829" i="2"/>
  <c r="E2874" i="2"/>
  <c r="E1115" i="2"/>
  <c r="E503" i="2"/>
  <c r="E2875" i="2"/>
  <c r="E2146" i="2"/>
  <c r="E900" i="2"/>
  <c r="E59" i="2"/>
  <c r="E2876" i="2"/>
  <c r="E2269" i="2"/>
  <c r="E2877" i="2"/>
  <c r="E901" i="2"/>
  <c r="E2878" i="2"/>
  <c r="E2879" i="2"/>
  <c r="E752" i="2"/>
  <c r="E753" i="2"/>
  <c r="E3468" i="2"/>
  <c r="E662" i="2"/>
  <c r="E1116" i="2"/>
  <c r="E2880" i="2"/>
  <c r="E1524" i="2"/>
  <c r="E902" i="2"/>
  <c r="E2881" i="2"/>
  <c r="E1063" i="2"/>
  <c r="E2882" i="2"/>
  <c r="E2883" i="2"/>
  <c r="E2884" i="2"/>
  <c r="E60" i="2"/>
  <c r="E582" i="2"/>
  <c r="E1525" i="2"/>
  <c r="E2885" i="2"/>
  <c r="E2886" i="2"/>
  <c r="E2887" i="2"/>
  <c r="E1526" i="2"/>
  <c r="E1314" i="2"/>
  <c r="E1527" i="2"/>
  <c r="E2888" i="2"/>
  <c r="E2889" i="2"/>
  <c r="E2440" i="2"/>
  <c r="E1528" i="2"/>
  <c r="E325" i="2"/>
  <c r="E2441" i="2"/>
  <c r="E61" i="2"/>
  <c r="E2890" i="2"/>
  <c r="E504" i="2"/>
  <c r="E2891" i="2"/>
  <c r="E2892" i="2"/>
  <c r="E2893" i="2"/>
  <c r="E326" i="2"/>
  <c r="E2894" i="2"/>
  <c r="E2442" i="2"/>
  <c r="E327" i="2"/>
  <c r="E1198" i="2"/>
  <c r="E62" i="2"/>
  <c r="E63" i="2"/>
  <c r="E427" i="2"/>
  <c r="E505" i="2"/>
  <c r="E1064" i="2"/>
  <c r="E64" i="2"/>
  <c r="E65" i="2"/>
  <c r="E66" i="2"/>
  <c r="E1933" i="2"/>
  <c r="E2147" i="2"/>
  <c r="E1529" i="2"/>
  <c r="E2895" i="2"/>
  <c r="E67" i="2"/>
  <c r="E3469" i="2"/>
  <c r="E68" i="2"/>
  <c r="E69" i="2"/>
  <c r="E70" i="2"/>
  <c r="E2270" i="2"/>
  <c r="E754" i="2"/>
  <c r="E755" i="2"/>
  <c r="E2896" i="2"/>
  <c r="E1117" i="2"/>
  <c r="E1042" i="2"/>
  <c r="E3470" i="2"/>
  <c r="E903" i="2"/>
  <c r="E2897" i="2"/>
  <c r="E756" i="2"/>
  <c r="E1530" i="2"/>
  <c r="E3471" i="2"/>
  <c r="E71" i="2"/>
  <c r="E1531" i="2"/>
  <c r="E1934" i="2"/>
  <c r="E2898" i="2"/>
  <c r="E904" i="2"/>
  <c r="E905" i="2"/>
  <c r="E2899" i="2"/>
  <c r="E906" i="2"/>
  <c r="E907" i="2"/>
  <c r="E506" i="2"/>
  <c r="E72" i="2"/>
  <c r="E2271" i="2"/>
  <c r="E461" i="2"/>
  <c r="E2272" i="2"/>
  <c r="E1935" i="2"/>
  <c r="E908" i="2"/>
  <c r="E1118" i="2"/>
  <c r="E1532" i="2"/>
  <c r="E2900" i="2"/>
  <c r="E73" i="2"/>
  <c r="E2901" i="2"/>
  <c r="E2902" i="2"/>
  <c r="E1119" i="2"/>
  <c r="E2903" i="2"/>
  <c r="E1830" i="2"/>
  <c r="E1831" i="2"/>
  <c r="E757" i="2"/>
  <c r="E1832" i="2"/>
  <c r="E2273" i="2"/>
  <c r="E2904" i="2"/>
  <c r="E1533" i="2"/>
  <c r="E2905" i="2"/>
  <c r="E2906" i="2"/>
  <c r="E2907" i="2"/>
  <c r="E2908" i="2"/>
  <c r="E909" i="2"/>
  <c r="E2909" i="2"/>
  <c r="E3472" i="2"/>
  <c r="E1534" i="2"/>
  <c r="E2274" i="2"/>
  <c r="E758" i="2"/>
  <c r="E2910" i="2"/>
  <c r="E1833" i="2"/>
  <c r="E74" i="2"/>
  <c r="E75" i="2"/>
  <c r="E1535" i="2"/>
  <c r="E1120" i="2"/>
  <c r="E2148" i="2"/>
  <c r="E910" i="2"/>
  <c r="E2911" i="2"/>
  <c r="E1936" i="2"/>
  <c r="E2912" i="2"/>
  <c r="E911" i="2"/>
  <c r="E2443" i="2"/>
  <c r="E76" i="2"/>
  <c r="E1536" i="2"/>
  <c r="E1537" i="2"/>
  <c r="E1538" i="2"/>
  <c r="E2913" i="2"/>
  <c r="E2914" i="2"/>
  <c r="E1539" i="2"/>
  <c r="E3473" i="2"/>
  <c r="E77" i="2"/>
  <c r="E1540" i="2"/>
  <c r="E2275" i="2"/>
  <c r="E2915" i="2"/>
  <c r="E2916" i="2"/>
  <c r="E2917" i="2"/>
  <c r="E1541" i="2"/>
  <c r="E1173" i="2"/>
  <c r="E2918" i="2"/>
  <c r="E2444" i="2"/>
  <c r="E2149" i="2"/>
  <c r="E2919" i="2"/>
  <c r="E663" i="2"/>
  <c r="E2920" i="2"/>
  <c r="E78" i="2"/>
  <c r="E79" i="2"/>
  <c r="E1937" i="2"/>
  <c r="E2276" i="2"/>
  <c r="E3474" i="2"/>
  <c r="E912" i="2"/>
  <c r="E2921" i="2"/>
  <c r="E1174" i="2"/>
  <c r="E2922" i="2"/>
  <c r="E2923" i="2"/>
  <c r="E1121" i="2"/>
  <c r="E913" i="2"/>
  <c r="E2924" i="2"/>
  <c r="E759" i="2"/>
  <c r="E3475" i="2"/>
  <c r="E583" i="2"/>
  <c r="E584" i="2"/>
  <c r="E1542" i="2"/>
  <c r="E328" i="2"/>
  <c r="E1938" i="2"/>
  <c r="E1939" i="2"/>
  <c r="E1543" i="2"/>
  <c r="E1834" i="2"/>
  <c r="E2925" i="2"/>
  <c r="E2926" i="2"/>
  <c r="E2927" i="2"/>
  <c r="E2928" i="2"/>
  <c r="E329" i="2"/>
  <c r="E1940" i="2"/>
  <c r="E1544" i="2"/>
  <c r="E2929" i="2"/>
  <c r="E1122" i="2"/>
  <c r="E760" i="2"/>
  <c r="E1123" i="2"/>
  <c r="E80" i="2"/>
  <c r="E2930" i="2"/>
  <c r="E2931" i="2"/>
  <c r="E2932" i="2"/>
  <c r="E1941" i="2"/>
  <c r="E761" i="2"/>
  <c r="E1942" i="2"/>
  <c r="E3476" i="2"/>
  <c r="E81" i="2"/>
  <c r="E2933" i="2"/>
  <c r="E1545" i="2"/>
  <c r="E82" i="2"/>
  <c r="E2934" i="2"/>
  <c r="E1546" i="2"/>
  <c r="E83" i="2"/>
  <c r="E1547" i="2"/>
  <c r="E330" i="2"/>
  <c r="E2935" i="2"/>
  <c r="E507" i="2"/>
  <c r="E2936" i="2"/>
  <c r="E3477" i="2"/>
  <c r="E2937" i="2"/>
  <c r="E2938" i="2"/>
  <c r="E1548" i="2"/>
  <c r="E1943" i="2"/>
  <c r="E2445" i="2"/>
  <c r="E2446" i="2"/>
  <c r="E1944" i="2"/>
  <c r="E2939" i="2"/>
  <c r="E84" i="2"/>
  <c r="E508" i="2"/>
  <c r="E1945" i="2"/>
  <c r="E2940" i="2"/>
  <c r="E1549" i="2"/>
  <c r="E632" i="2"/>
  <c r="E85" i="2"/>
  <c r="E1550" i="2"/>
  <c r="E1257" i="2"/>
  <c r="E1124" i="2"/>
  <c r="E331" i="2"/>
  <c r="E2941" i="2"/>
  <c r="E2150" i="2"/>
  <c r="E1125" i="2"/>
  <c r="E2277" i="2"/>
  <c r="E2942" i="2"/>
  <c r="E2943" i="2"/>
  <c r="E762" i="2"/>
  <c r="E914" i="2"/>
  <c r="E763" i="2"/>
  <c r="E764" i="2"/>
  <c r="E3478" i="2"/>
  <c r="E2944" i="2"/>
  <c r="E332" i="2"/>
  <c r="E509" i="2"/>
  <c r="E2945" i="2"/>
  <c r="E1946" i="2"/>
  <c r="E1258" i="2"/>
  <c r="E765" i="2"/>
  <c r="E3479" i="2"/>
  <c r="E1551" i="2"/>
  <c r="E2151" i="2"/>
  <c r="E2946" i="2"/>
  <c r="E915" i="2"/>
  <c r="E2447" i="2"/>
  <c r="E2278" i="2"/>
  <c r="E2152" i="2"/>
  <c r="E1126" i="2"/>
  <c r="E2448" i="2"/>
  <c r="E2947" i="2"/>
  <c r="E766" i="2"/>
  <c r="E2948" i="2"/>
  <c r="E2949" i="2"/>
  <c r="E333" i="2"/>
  <c r="E2950" i="2"/>
  <c r="E2279" i="2"/>
  <c r="E2280" i="2"/>
  <c r="E916" i="2"/>
  <c r="E1552" i="2"/>
  <c r="E2951" i="2"/>
  <c r="E917" i="2"/>
  <c r="E510" i="2"/>
  <c r="E1947" i="2"/>
  <c r="E3480" i="2"/>
  <c r="E86" i="2"/>
  <c r="E2952" i="2"/>
  <c r="E334" i="2"/>
  <c r="E2953" i="2"/>
  <c r="E918" i="2"/>
  <c r="E1948" i="2"/>
  <c r="E470" i="2"/>
  <c r="E767" i="2"/>
  <c r="E1553" i="2"/>
  <c r="E511" i="2"/>
  <c r="E1554" i="2"/>
  <c r="E1949" i="2"/>
  <c r="E2281" i="2"/>
  <c r="E2954" i="2"/>
  <c r="E87" i="2"/>
  <c r="E1015" i="2"/>
  <c r="E2955" i="2"/>
  <c r="E88" i="2"/>
  <c r="E1950" i="2"/>
  <c r="E2449" i="2"/>
  <c r="E2956" i="2"/>
  <c r="E2957" i="2"/>
  <c r="E2958" i="2"/>
  <c r="E2450" i="2"/>
  <c r="E3481" i="2"/>
  <c r="E919" i="2"/>
  <c r="E719" i="2"/>
  <c r="E89" i="2"/>
  <c r="E3482" i="2"/>
  <c r="E90" i="2"/>
  <c r="E2959" i="2"/>
  <c r="E91" i="2"/>
  <c r="E768" i="2"/>
  <c r="E3483" i="2"/>
  <c r="E92" i="2"/>
  <c r="E769" i="2"/>
  <c r="E1555" i="2"/>
  <c r="E2960" i="2"/>
  <c r="E2961" i="2"/>
  <c r="E335" i="2"/>
  <c r="E2962" i="2"/>
  <c r="E93" i="2"/>
  <c r="E1556" i="2"/>
  <c r="E94" i="2"/>
  <c r="E920" i="2"/>
  <c r="E3484" i="2"/>
  <c r="E921" i="2"/>
  <c r="E1557" i="2"/>
  <c r="E922" i="2"/>
  <c r="E2153" i="2"/>
  <c r="E694" i="2"/>
  <c r="E95" i="2"/>
  <c r="E2963" i="2"/>
  <c r="E1951" i="2"/>
  <c r="E664" i="2"/>
  <c r="E2964" i="2"/>
  <c r="E336" i="2"/>
  <c r="E602" i="2"/>
  <c r="E2965" i="2"/>
  <c r="E665" i="2"/>
  <c r="E3485" i="2"/>
  <c r="E666" i="2"/>
  <c r="E2966" i="2"/>
  <c r="E337" i="2"/>
  <c r="E1558" i="2"/>
  <c r="E1559" i="2"/>
  <c r="E2967" i="2"/>
  <c r="E2968" i="2"/>
  <c r="E1952" i="2"/>
  <c r="E1560" i="2"/>
  <c r="E923" i="2"/>
  <c r="E1315" i="2"/>
  <c r="E1561" i="2"/>
  <c r="E924" i="2"/>
  <c r="E2154" i="2"/>
  <c r="E1562" i="2"/>
  <c r="E1259" i="2"/>
  <c r="E2969" i="2"/>
  <c r="E1563" i="2"/>
  <c r="E2970" i="2"/>
  <c r="E1564" i="2"/>
  <c r="E1565" i="2"/>
  <c r="E1566" i="2"/>
  <c r="E1567" i="2"/>
  <c r="E1065" i="2"/>
  <c r="E1016" i="2"/>
  <c r="E2971" i="2"/>
  <c r="E2972" i="2"/>
  <c r="E2973" i="2"/>
  <c r="E1568" i="2"/>
  <c r="E2282" i="2"/>
  <c r="E2974" i="2"/>
  <c r="E3486" i="2"/>
  <c r="E585" i="2"/>
  <c r="E667" i="2"/>
  <c r="E2975" i="2"/>
  <c r="E668" i="2"/>
  <c r="E96" i="2"/>
  <c r="E3487" i="2"/>
  <c r="E2976" i="2"/>
  <c r="E2977" i="2"/>
  <c r="E2978" i="2"/>
  <c r="E3488" i="2"/>
  <c r="E2979" i="2"/>
  <c r="E1569" i="2"/>
  <c r="E1835" i="2"/>
  <c r="E3489" i="2"/>
  <c r="E2980" i="2"/>
  <c r="E1953" i="2"/>
  <c r="E2981" i="2"/>
  <c r="E97" i="2"/>
  <c r="E2155" i="2"/>
  <c r="E2156" i="2"/>
  <c r="E338" i="2"/>
  <c r="E2982" i="2"/>
  <c r="E2983" i="2"/>
  <c r="E2451" i="2"/>
  <c r="E2984" i="2"/>
  <c r="E2452" i="2"/>
  <c r="E2453" i="2"/>
  <c r="E2157" i="2"/>
  <c r="E98" i="2"/>
  <c r="E2985" i="2"/>
  <c r="E2986" i="2"/>
  <c r="E2987" i="2"/>
  <c r="E1570" i="2"/>
  <c r="E2988" i="2"/>
  <c r="E1571" i="2"/>
  <c r="E2989" i="2"/>
  <c r="E339" i="2"/>
  <c r="E512" i="2"/>
  <c r="E1572" i="2"/>
  <c r="E1199" i="2"/>
  <c r="E1573" i="2"/>
  <c r="E1574" i="2"/>
  <c r="E2990" i="2"/>
  <c r="E1575" i="2"/>
  <c r="E340" i="2"/>
  <c r="E99" i="2"/>
  <c r="E2283" i="2"/>
  <c r="E1127" i="2"/>
  <c r="E1316" i="2"/>
  <c r="E100" i="2"/>
  <c r="E1836" i="2"/>
  <c r="E2991" i="2"/>
  <c r="E1576" i="2"/>
  <c r="E1837" i="2"/>
  <c r="E2992" i="2"/>
  <c r="E695" i="2"/>
  <c r="E2158" i="2"/>
  <c r="E3490" i="2"/>
  <c r="E3491" i="2"/>
  <c r="E3492" i="2"/>
  <c r="E1577" i="2"/>
  <c r="E925" i="2"/>
  <c r="E1954" i="2"/>
  <c r="E1175" i="2"/>
  <c r="E1017" i="2"/>
  <c r="E1200" i="2"/>
  <c r="E2993" i="2"/>
  <c r="E101" i="2"/>
  <c r="E2994" i="2"/>
  <c r="E2284" i="2"/>
  <c r="E1043" i="2"/>
  <c r="E2995" i="2"/>
  <c r="E102" i="2"/>
  <c r="E2159" i="2"/>
  <c r="E2285" i="2"/>
  <c r="E707" i="2"/>
  <c r="E1578" i="2"/>
  <c r="E1579" i="2"/>
  <c r="E1066" i="2"/>
  <c r="E1580" i="2"/>
  <c r="E1201" i="2"/>
  <c r="E2286" i="2"/>
  <c r="E1955" i="2"/>
  <c r="E486" i="2"/>
  <c r="E2996" i="2"/>
  <c r="E2287" i="2"/>
  <c r="E1956" i="2"/>
  <c r="E103" i="2"/>
  <c r="E2997" i="2"/>
  <c r="E1838" i="2"/>
  <c r="E1202" i="2"/>
  <c r="E633" i="2"/>
  <c r="E1957" i="2"/>
  <c r="E2998" i="2"/>
  <c r="E615" i="2"/>
  <c r="E341" i="2"/>
  <c r="E669" i="2"/>
  <c r="E2288" i="2"/>
  <c r="E2999" i="2"/>
  <c r="E3000" i="2"/>
  <c r="E3001" i="2"/>
  <c r="E3002" i="2"/>
  <c r="E2454" i="2"/>
  <c r="E3003" i="2"/>
  <c r="E2289" i="2"/>
  <c r="E1958" i="2"/>
  <c r="E1581" i="2"/>
  <c r="E1582" i="2"/>
  <c r="E1583" i="2"/>
  <c r="E770" i="2"/>
  <c r="E2290" i="2"/>
  <c r="E513" i="2"/>
  <c r="E670" i="2"/>
  <c r="E586" i="2"/>
  <c r="E2160" i="2"/>
  <c r="E3493" i="2"/>
  <c r="E3004" i="2"/>
  <c r="E926" i="2"/>
  <c r="E514" i="2"/>
  <c r="E3005" i="2"/>
  <c r="E104" i="2"/>
  <c r="E105" i="2"/>
  <c r="E2291" i="2"/>
  <c r="E1959" i="2"/>
  <c r="E1044" i="2"/>
  <c r="E2455" i="2"/>
  <c r="E3006" i="2"/>
  <c r="E342" i="2"/>
  <c r="E2292" i="2"/>
  <c r="E927" i="2"/>
  <c r="E3007" i="2"/>
  <c r="E3008" i="2"/>
  <c r="E1045" i="2"/>
  <c r="E450" i="2"/>
  <c r="E3009" i="2"/>
  <c r="E2293" i="2"/>
  <c r="E3494" i="2"/>
  <c r="E106" i="2"/>
  <c r="E1960" i="2"/>
  <c r="E1018" i="2"/>
  <c r="E3495" i="2"/>
  <c r="E771" i="2"/>
  <c r="E772" i="2"/>
  <c r="E1128" i="2"/>
  <c r="E1584" i="2"/>
  <c r="E1585" i="2"/>
  <c r="E515" i="2"/>
  <c r="E3010" i="2"/>
  <c r="E1317" i="2"/>
  <c r="E2456" i="2"/>
  <c r="E1129" i="2"/>
  <c r="E1961" i="2"/>
  <c r="E3011" i="2"/>
  <c r="E1586" i="2"/>
  <c r="E1587" i="2"/>
  <c r="E1067" i="2"/>
  <c r="E343" i="2"/>
  <c r="E1962" i="2"/>
  <c r="E2294" i="2"/>
  <c r="E671" i="2"/>
  <c r="E3496" i="2"/>
  <c r="E3012" i="2"/>
  <c r="E107" i="2"/>
  <c r="E2295" i="2"/>
  <c r="E3013" i="2"/>
  <c r="E1203" i="2"/>
  <c r="E3014" i="2"/>
  <c r="E3015" i="2"/>
  <c r="E344" i="2"/>
  <c r="E603" i="2"/>
  <c r="E1204" i="2"/>
  <c r="E345" i="2"/>
  <c r="E1318" i="2"/>
  <c r="E773" i="2"/>
  <c r="E3016" i="2"/>
  <c r="E1130" i="2"/>
  <c r="E1839" i="2"/>
  <c r="E1588" i="2"/>
  <c r="E1963" i="2"/>
  <c r="E1589" i="2"/>
  <c r="E3017" i="2"/>
  <c r="E1176" i="2"/>
  <c r="E3018" i="2"/>
  <c r="E3019" i="2"/>
  <c r="E3020" i="2"/>
  <c r="E3021" i="2"/>
  <c r="E672" i="2"/>
  <c r="E2161" i="2"/>
  <c r="E346" i="2"/>
  <c r="E1590" i="2"/>
  <c r="E774" i="2"/>
  <c r="E1591" i="2"/>
  <c r="E516" i="2"/>
  <c r="E108" i="2"/>
  <c r="E3022" i="2"/>
  <c r="E1177" i="2"/>
  <c r="E1964" i="2"/>
  <c r="E1592" i="2"/>
  <c r="E3023" i="2"/>
  <c r="E3497" i="2"/>
  <c r="E3024" i="2"/>
  <c r="E1593" i="2"/>
  <c r="E1131" i="2"/>
  <c r="E928" i="2"/>
  <c r="E1178" i="2"/>
  <c r="E2296" i="2"/>
  <c r="E3025" i="2"/>
  <c r="E3498" i="2"/>
  <c r="E3499" i="2"/>
  <c r="E109" i="2"/>
  <c r="E3026" i="2"/>
  <c r="E3027" i="2"/>
  <c r="E1965" i="2"/>
  <c r="E1179" i="2"/>
  <c r="E1966" i="2"/>
  <c r="E775" i="2"/>
  <c r="E1594" i="2"/>
  <c r="E1595" i="2"/>
  <c r="E1596" i="2"/>
  <c r="E634" i="2"/>
  <c r="E110" i="2"/>
  <c r="E3500" i="2"/>
  <c r="E3028" i="2"/>
  <c r="E620" i="2"/>
  <c r="E1597" i="2"/>
  <c r="E635" i="2"/>
  <c r="E2457" i="2"/>
  <c r="E776" i="2"/>
  <c r="E3029" i="2"/>
  <c r="E777" i="2"/>
  <c r="E111" i="2"/>
  <c r="E3501" i="2"/>
  <c r="E1967" i="2"/>
  <c r="E3030" i="2"/>
  <c r="E778" i="2"/>
  <c r="E1598" i="2"/>
  <c r="E3031" i="2"/>
  <c r="E3032" i="2"/>
  <c r="E1968" i="2"/>
  <c r="E3033" i="2"/>
  <c r="E1969" i="2"/>
  <c r="E112" i="2"/>
  <c r="E3034" i="2"/>
  <c r="E587" i="2"/>
  <c r="E471" i="2"/>
  <c r="E3035" i="2"/>
  <c r="E1599" i="2"/>
  <c r="E347" i="2"/>
  <c r="E113" i="2"/>
  <c r="E114" i="2"/>
  <c r="E115" i="2"/>
  <c r="E348" i="2"/>
  <c r="E1132" i="2"/>
  <c r="E3036" i="2"/>
  <c r="E1600" i="2"/>
  <c r="E3037" i="2"/>
  <c r="E517" i="2"/>
  <c r="E3038" i="2"/>
  <c r="E779" i="2"/>
  <c r="E3502" i="2"/>
  <c r="E116" i="2"/>
  <c r="E929" i="2"/>
  <c r="E1601" i="2"/>
  <c r="E349" i="2"/>
  <c r="E588" i="2"/>
  <c r="E1970" i="2"/>
  <c r="E2297" i="2"/>
  <c r="E117" i="2"/>
  <c r="E1602" i="2"/>
  <c r="E1603" i="2"/>
  <c r="E1971" i="2"/>
  <c r="E1133" i="2"/>
  <c r="E1604" i="2"/>
  <c r="E1972" i="2"/>
  <c r="E3039" i="2"/>
  <c r="E636" i="2"/>
  <c r="E1973" i="2"/>
  <c r="E1205" i="2"/>
  <c r="E637" i="2"/>
  <c r="E1260" i="2"/>
  <c r="E2458" i="2"/>
  <c r="E1134" i="2"/>
  <c r="E2162" i="2"/>
  <c r="E3040" i="2"/>
  <c r="E1605" i="2"/>
  <c r="E350" i="2"/>
  <c r="E1135" i="2"/>
  <c r="E1206" i="2"/>
  <c r="E1606" i="2"/>
  <c r="E118" i="2"/>
  <c r="E3041" i="2"/>
  <c r="E3042" i="2"/>
  <c r="E1180" i="2"/>
  <c r="E3043" i="2"/>
  <c r="E1607" i="2"/>
  <c r="E1136" i="2"/>
  <c r="E1207" i="2"/>
  <c r="E3503" i="2"/>
  <c r="E3044" i="2"/>
  <c r="E780" i="2"/>
  <c r="E930" i="2"/>
  <c r="E1974" i="2"/>
  <c r="E2459" i="2"/>
  <c r="E3045" i="2"/>
  <c r="E931" i="2"/>
  <c r="E2460" i="2"/>
  <c r="E351" i="2"/>
  <c r="E119" i="2"/>
  <c r="E518" i="2"/>
  <c r="E673" i="2"/>
  <c r="E3504" i="2"/>
  <c r="E1608" i="2"/>
  <c r="E1609" i="2"/>
  <c r="E3046" i="2"/>
  <c r="E3047" i="2"/>
  <c r="E3048" i="2"/>
  <c r="E3505" i="2"/>
  <c r="E1975" i="2"/>
  <c r="E3049" i="2"/>
  <c r="E1261" i="2"/>
  <c r="E1181" i="2"/>
  <c r="E352" i="2"/>
  <c r="E3506" i="2"/>
  <c r="E1137" i="2"/>
  <c r="E3050" i="2"/>
  <c r="E2461" i="2"/>
  <c r="E120" i="2"/>
  <c r="E1610" i="2"/>
  <c r="E353" i="2"/>
  <c r="E1840" i="2"/>
  <c r="E3051" i="2"/>
  <c r="E451" i="2"/>
  <c r="E1976" i="2"/>
  <c r="E3052" i="2"/>
  <c r="E121" i="2"/>
  <c r="E3507" i="2"/>
  <c r="E3053" i="2"/>
  <c r="E2298" i="2"/>
  <c r="E781" i="2"/>
  <c r="E354" i="2"/>
  <c r="E1611" i="2"/>
  <c r="E3508" i="2"/>
  <c r="E932" i="2"/>
  <c r="E3509" i="2"/>
  <c r="E3510" i="2"/>
  <c r="E3511" i="2"/>
  <c r="E2299" i="2"/>
  <c r="E3054" i="2"/>
  <c r="E696" i="2"/>
  <c r="E122" i="2"/>
  <c r="E3055" i="2"/>
  <c r="E3056" i="2"/>
  <c r="E3512" i="2"/>
  <c r="E3057" i="2"/>
  <c r="E3058" i="2"/>
  <c r="E3059" i="2"/>
  <c r="E3060" i="2"/>
  <c r="E1612" i="2"/>
  <c r="E1182" i="2"/>
  <c r="E1613" i="2"/>
  <c r="E3513" i="2"/>
  <c r="E3061" i="2"/>
  <c r="E1138" i="2"/>
  <c r="E1139" i="2"/>
  <c r="E2163" i="2"/>
  <c r="E3062" i="2"/>
  <c r="E3063" i="2"/>
  <c r="E2300" i="2"/>
  <c r="E482" i="2"/>
  <c r="E674" i="2"/>
  <c r="E3064" i="2"/>
  <c r="E3514" i="2"/>
  <c r="E3515" i="2"/>
  <c r="E3065" i="2"/>
  <c r="E1841" i="2"/>
  <c r="E782" i="2"/>
  <c r="E519" i="2"/>
  <c r="E3066" i="2"/>
  <c r="E3067" i="2"/>
  <c r="E3068" i="2"/>
  <c r="E2301" i="2"/>
  <c r="E1614" i="2"/>
  <c r="E355" i="2"/>
  <c r="E2164" i="2"/>
  <c r="E697" i="2"/>
  <c r="E3069" i="2"/>
  <c r="E1262" i="2"/>
  <c r="E1615" i="2"/>
  <c r="E520" i="2"/>
  <c r="E3070" i="2"/>
  <c r="E1616" i="2"/>
  <c r="E3071" i="2"/>
  <c r="E1263" i="2"/>
  <c r="E1842" i="2"/>
  <c r="E356" i="2"/>
  <c r="E3516" i="2"/>
  <c r="E2302" i="2"/>
  <c r="E3072" i="2"/>
  <c r="E3073" i="2"/>
  <c r="E123" i="2"/>
  <c r="E1046" i="2"/>
  <c r="E2462" i="2"/>
  <c r="E1140" i="2"/>
  <c r="E124" i="2"/>
  <c r="E1141" i="2"/>
  <c r="E675" i="2"/>
  <c r="E3074" i="2"/>
  <c r="E783" i="2"/>
  <c r="E2165" i="2"/>
  <c r="E1977" i="2"/>
  <c r="E1617" i="2"/>
  <c r="E1264" i="2"/>
  <c r="E3517" i="2"/>
  <c r="E2463" i="2"/>
  <c r="E1618" i="2"/>
  <c r="E3075" i="2"/>
  <c r="E2303" i="2"/>
  <c r="E2464" i="2"/>
  <c r="E3518" i="2"/>
  <c r="E2465" i="2"/>
  <c r="E2466" i="2"/>
  <c r="E357" i="2"/>
  <c r="E3076" i="2"/>
  <c r="E1142" i="2"/>
  <c r="E1978" i="2"/>
  <c r="E933" i="2"/>
  <c r="E3077" i="2"/>
  <c r="E3519" i="2"/>
  <c r="E3078" i="2"/>
  <c r="E358" i="2"/>
  <c r="E2304" i="2"/>
  <c r="E2467" i="2"/>
  <c r="E1619" i="2"/>
  <c r="E3079" i="2"/>
  <c r="E3080" i="2"/>
  <c r="E3081" i="2"/>
  <c r="E125" i="2"/>
  <c r="E126" i="2"/>
  <c r="E708" i="2"/>
  <c r="E521" i="2"/>
  <c r="E3082" i="2"/>
  <c r="E1183" i="2"/>
  <c r="E1208" i="2"/>
  <c r="E3083" i="2"/>
  <c r="E1265" i="2"/>
  <c r="E1047" i="2"/>
  <c r="E1979" i="2"/>
  <c r="E1980" i="2"/>
  <c r="E1981" i="2"/>
  <c r="E3084" i="2"/>
  <c r="E1843" i="2"/>
  <c r="E3085" i="2"/>
  <c r="E1266" i="2"/>
  <c r="E1982" i="2"/>
  <c r="E2305" i="2"/>
  <c r="E2306" i="2"/>
  <c r="E2166" i="2"/>
  <c r="E1983" i="2"/>
  <c r="E1209" i="2"/>
  <c r="E1984" i="2"/>
  <c r="E1985" i="2"/>
  <c r="E1844" i="2"/>
  <c r="E1986" i="2"/>
  <c r="E784" i="2"/>
  <c r="E1987" i="2"/>
  <c r="E1988" i="2"/>
  <c r="E1989" i="2"/>
  <c r="E1990" i="2"/>
  <c r="E2468" i="2"/>
  <c r="E2307" i="2"/>
  <c r="E3086" i="2"/>
  <c r="E127" i="2"/>
  <c r="E1267" i="2"/>
  <c r="E934" i="2"/>
  <c r="E128" i="2"/>
  <c r="E359" i="2"/>
  <c r="E1991" i="2"/>
  <c r="E2469" i="2"/>
  <c r="E3087" i="2"/>
  <c r="E522" i="2"/>
  <c r="E3088" i="2"/>
  <c r="E1992" i="2"/>
  <c r="E129" i="2"/>
  <c r="E676" i="2"/>
  <c r="E3089" i="2"/>
  <c r="E3090" i="2"/>
  <c r="E1620" i="2"/>
  <c r="E360" i="2"/>
  <c r="E523" i="2"/>
  <c r="E361" i="2"/>
  <c r="E698" i="2"/>
  <c r="E3520" i="2"/>
  <c r="E3091" i="2"/>
  <c r="E1068" i="2"/>
  <c r="E2470" i="2"/>
  <c r="E2308" i="2"/>
  <c r="E2167" i="2"/>
  <c r="E3521" i="2"/>
  <c r="E3092" i="2"/>
  <c r="E1621" i="2"/>
  <c r="E1993" i="2"/>
  <c r="E3522" i="2"/>
  <c r="E1622" i="2"/>
  <c r="E1623" i="2"/>
  <c r="E428" i="2"/>
  <c r="E2309" i="2"/>
  <c r="E3523" i="2"/>
  <c r="E1624" i="2"/>
  <c r="E1845" i="2"/>
  <c r="E3093" i="2"/>
  <c r="E785" i="2"/>
  <c r="E1069" i="2"/>
  <c r="E1319" i="2"/>
  <c r="E524" i="2"/>
  <c r="E1625" i="2"/>
  <c r="E3094" i="2"/>
  <c r="E1846" i="2"/>
  <c r="E1847" i="2"/>
  <c r="E1848" i="2"/>
  <c r="E786" i="2"/>
  <c r="E1994" i="2"/>
  <c r="E2168" i="2"/>
  <c r="E525" i="2"/>
  <c r="E2169" i="2"/>
  <c r="E1849" i="2"/>
  <c r="E1850" i="2"/>
  <c r="E130" i="2"/>
  <c r="E787" i="2"/>
  <c r="E3095" i="2"/>
  <c r="E1851" i="2"/>
  <c r="E2170" i="2"/>
  <c r="E3524" i="2"/>
  <c r="E2171" i="2"/>
  <c r="E2172" i="2"/>
  <c r="E2173" i="2"/>
  <c r="E3525" i="2"/>
  <c r="E1995" i="2"/>
  <c r="E1268" i="2"/>
  <c r="E3526" i="2"/>
  <c r="E131" i="2"/>
  <c r="E1852" i="2"/>
  <c r="E2471" i="2"/>
  <c r="E472" i="2"/>
  <c r="E1269" i="2"/>
  <c r="E1270" i="2"/>
  <c r="E3096" i="2"/>
  <c r="E3527" i="2"/>
  <c r="E3097" i="2"/>
  <c r="E1271" i="2"/>
  <c r="E1996" i="2"/>
  <c r="E3098" i="2"/>
  <c r="E132" i="2"/>
  <c r="E3099" i="2"/>
  <c r="E3100" i="2"/>
  <c r="E3101" i="2"/>
  <c r="E3102" i="2"/>
  <c r="E3103" i="2"/>
  <c r="E526" i="2"/>
  <c r="E2310" i="2"/>
  <c r="E3104" i="2"/>
  <c r="E2472" i="2"/>
  <c r="E1997" i="2"/>
  <c r="E1184" i="2"/>
  <c r="E788" i="2"/>
  <c r="E1272" i="2"/>
  <c r="E3105" i="2"/>
  <c r="E935" i="2"/>
  <c r="E2174" i="2"/>
  <c r="E1626" i="2"/>
  <c r="E3528" i="2"/>
  <c r="E3106" i="2"/>
  <c r="E1998" i="2"/>
  <c r="E2473" i="2"/>
  <c r="E1999" i="2"/>
  <c r="E2000" i="2"/>
  <c r="E2001" i="2"/>
  <c r="E3107" i="2"/>
  <c r="E3529" i="2"/>
  <c r="E1627" i="2"/>
  <c r="E527" i="2"/>
  <c r="E3530" i="2"/>
  <c r="E2175" i="2"/>
  <c r="E1628" i="2"/>
  <c r="E133" i="2"/>
  <c r="E936" i="2"/>
  <c r="E789" i="2"/>
  <c r="E3108" i="2"/>
  <c r="E3531" i="2"/>
  <c r="E3109" i="2"/>
  <c r="E3532" i="2"/>
  <c r="E3110" i="2"/>
  <c r="E3533" i="2"/>
  <c r="E677" i="2"/>
  <c r="E790" i="2"/>
  <c r="E3111" i="2"/>
  <c r="E3534" i="2"/>
  <c r="E1070" i="2"/>
  <c r="E791" i="2"/>
  <c r="E2474" i="2"/>
  <c r="E1629" i="2"/>
  <c r="E604" i="2"/>
  <c r="E528" i="2"/>
  <c r="E134" i="2"/>
  <c r="E792" i="2"/>
  <c r="E3112" i="2"/>
  <c r="E1630" i="2"/>
  <c r="E793" i="2"/>
  <c r="E1631" i="2"/>
  <c r="E2002" i="2"/>
  <c r="E1143" i="2"/>
  <c r="E2475" i="2"/>
  <c r="E3113" i="2"/>
  <c r="E3114" i="2"/>
  <c r="E3115" i="2"/>
  <c r="E3116" i="2"/>
  <c r="E1632" i="2"/>
  <c r="E3535" i="2"/>
  <c r="E937" i="2"/>
  <c r="E3117" i="2"/>
  <c r="E2476" i="2"/>
  <c r="E3118" i="2"/>
  <c r="E529" i="2"/>
  <c r="E938" i="2"/>
  <c r="E939" i="2"/>
  <c r="E940" i="2"/>
  <c r="E3536" i="2"/>
  <c r="E2477" i="2"/>
  <c r="E3537" i="2"/>
  <c r="E530" i="2"/>
  <c r="E3538" i="2"/>
  <c r="E3119" i="2"/>
  <c r="E941" i="2"/>
  <c r="E1633" i="2"/>
  <c r="E135" i="2"/>
  <c r="E3120" i="2"/>
  <c r="E2003" i="2"/>
  <c r="E1634" i="2"/>
  <c r="E794" i="2"/>
  <c r="E1320" i="2"/>
  <c r="E136" i="2"/>
  <c r="E3121" i="2"/>
  <c r="E3539" i="2"/>
  <c r="E1635" i="2"/>
  <c r="E1636" i="2"/>
  <c r="E362" i="2"/>
  <c r="E1637" i="2"/>
  <c r="E3122" i="2"/>
  <c r="E3540" i="2"/>
  <c r="E1185" i="2"/>
  <c r="E3123" i="2"/>
  <c r="E1638" i="2"/>
  <c r="E363" i="2"/>
  <c r="E3124" i="2"/>
  <c r="E795" i="2"/>
  <c r="E3125" i="2"/>
  <c r="E796" i="2"/>
  <c r="E3126" i="2"/>
  <c r="E2478" i="2"/>
  <c r="E473" i="2"/>
  <c r="E137" i="2"/>
  <c r="E1639" i="2"/>
  <c r="E3127" i="2"/>
  <c r="E138" i="2"/>
  <c r="E1640" i="2"/>
  <c r="E942" i="2"/>
  <c r="E139" i="2"/>
  <c r="E2004" i="2"/>
  <c r="E531" i="2"/>
  <c r="E364" i="2"/>
  <c r="E2311" i="2"/>
  <c r="E2312" i="2"/>
  <c r="E3128" i="2"/>
  <c r="E3541" i="2"/>
  <c r="E2479" i="2"/>
  <c r="E3129" i="2"/>
  <c r="E532" i="2"/>
  <c r="E1641" i="2"/>
  <c r="E2313" i="2"/>
  <c r="E1642" i="2"/>
  <c r="E3542" i="2"/>
  <c r="E2480" i="2"/>
  <c r="E2314" i="2"/>
  <c r="E943" i="2"/>
  <c r="E3130" i="2"/>
  <c r="E3131" i="2"/>
  <c r="E638" i="2"/>
  <c r="E3543" i="2"/>
  <c r="E1144" i="2"/>
  <c r="E1145" i="2"/>
  <c r="E429" i="2"/>
  <c r="E1071" i="2"/>
  <c r="E1643" i="2"/>
  <c r="E3544" i="2"/>
  <c r="E2005" i="2"/>
  <c r="E944" i="2"/>
  <c r="E639" i="2"/>
  <c r="E3545" i="2"/>
  <c r="E3132" i="2"/>
  <c r="E3546" i="2"/>
  <c r="E1644" i="2"/>
  <c r="E945" i="2"/>
  <c r="E3133" i="2"/>
  <c r="E3134" i="2"/>
  <c r="E1645" i="2"/>
  <c r="E1646" i="2"/>
  <c r="E3547" i="2"/>
  <c r="E3135" i="2"/>
  <c r="E1647" i="2"/>
  <c r="E365" i="2"/>
  <c r="E946" i="2"/>
  <c r="E947" i="2"/>
  <c r="E3136" i="2"/>
  <c r="E366" i="2"/>
  <c r="E1273" i="2"/>
  <c r="E1648" i="2"/>
  <c r="E1649" i="2"/>
  <c r="E1650" i="2"/>
  <c r="E367" i="2"/>
  <c r="E3137" i="2"/>
  <c r="E1651" i="2"/>
  <c r="E1652" i="2"/>
  <c r="E1653" i="2"/>
  <c r="E1654" i="2"/>
  <c r="E1655" i="2"/>
  <c r="E1146" i="2"/>
  <c r="E3138" i="2"/>
  <c r="E3139" i="2"/>
  <c r="E948" i="2"/>
  <c r="E949" i="2"/>
  <c r="E2176" i="2"/>
  <c r="E140" i="2"/>
  <c r="E950" i="2"/>
  <c r="E141" i="2"/>
  <c r="E3140" i="2"/>
  <c r="E3141" i="2"/>
  <c r="E2006" i="2"/>
  <c r="E142" i="2"/>
  <c r="E2481" i="2"/>
  <c r="E797" i="2"/>
  <c r="E368" i="2"/>
  <c r="E3142" i="2"/>
  <c r="E3143" i="2"/>
  <c r="E798" i="2"/>
  <c r="E1656" i="2"/>
  <c r="E1657" i="2"/>
  <c r="E1658" i="2"/>
  <c r="E1853" i="2"/>
  <c r="E3548" i="2"/>
  <c r="E799" i="2"/>
  <c r="E3144" i="2"/>
  <c r="E3145" i="2"/>
  <c r="E1659" i="2"/>
  <c r="E3146" i="2"/>
  <c r="E3549" i="2"/>
  <c r="E452" i="2"/>
  <c r="E951" i="2"/>
  <c r="E952" i="2"/>
  <c r="E2315" i="2"/>
  <c r="E369" i="2"/>
  <c r="E3550" i="2"/>
  <c r="E2316" i="2"/>
  <c r="E3147" i="2"/>
  <c r="E2317" i="2"/>
  <c r="E3148" i="2"/>
  <c r="E3551" i="2"/>
  <c r="E3552" i="2"/>
  <c r="E1660" i="2"/>
  <c r="E533" i="2"/>
  <c r="E3553" i="2"/>
  <c r="E143" i="2"/>
  <c r="E534" i="2"/>
  <c r="E3554" i="2"/>
  <c r="E1048" i="2"/>
  <c r="E2482" i="2"/>
  <c r="E3149" i="2"/>
  <c r="E1661" i="2"/>
  <c r="E953" i="2"/>
  <c r="E954" i="2"/>
  <c r="E3150" i="2"/>
  <c r="E605" i="2"/>
  <c r="E3151" i="2"/>
  <c r="E2177" i="2"/>
  <c r="E535" i="2"/>
  <c r="E536" i="2"/>
  <c r="E1147" i="2"/>
  <c r="E462" i="2"/>
  <c r="E955" i="2"/>
  <c r="E2007" i="2"/>
  <c r="E144" i="2"/>
  <c r="E3152" i="2"/>
  <c r="E589" i="2"/>
  <c r="E590" i="2"/>
  <c r="E2318" i="2"/>
  <c r="E2008" i="2"/>
  <c r="E2009" i="2"/>
  <c r="E591" i="2"/>
  <c r="E3153" i="2"/>
  <c r="E1662" i="2"/>
  <c r="E537" i="2"/>
  <c r="E1663" i="2"/>
  <c r="E3154" i="2"/>
  <c r="E1664" i="2"/>
  <c r="E2483" i="2"/>
  <c r="E3555" i="2"/>
  <c r="E3155" i="2"/>
  <c r="E3156" i="2"/>
  <c r="E2010" i="2"/>
  <c r="E1665" i="2"/>
  <c r="E2319" i="2"/>
  <c r="E2320" i="2"/>
  <c r="E2321" i="2"/>
  <c r="E2322" i="2"/>
  <c r="E3556" i="2"/>
  <c r="E1666" i="2"/>
  <c r="E592" i="2"/>
  <c r="E370" i="2"/>
  <c r="E678" i="2"/>
  <c r="E2011" i="2"/>
  <c r="E699" i="2"/>
  <c r="E606" i="2"/>
  <c r="E1667" i="2"/>
  <c r="E2012" i="2"/>
  <c r="E145" i="2"/>
  <c r="E3557" i="2"/>
  <c r="E956" i="2"/>
  <c r="E1668" i="2"/>
  <c r="E3157" i="2"/>
  <c r="E1669" i="2"/>
  <c r="E1670" i="2"/>
  <c r="E3158" i="2"/>
  <c r="E538" i="2"/>
  <c r="E3159" i="2"/>
  <c r="E3160" i="2"/>
  <c r="E3161" i="2"/>
  <c r="E957" i="2"/>
  <c r="E2484" i="2"/>
  <c r="E3558" i="2"/>
  <c r="E800" i="2"/>
  <c r="E2013" i="2"/>
  <c r="E371" i="2"/>
  <c r="E146" i="2"/>
  <c r="E3162" i="2"/>
  <c r="E3163" i="2"/>
  <c r="E2014" i="2"/>
  <c r="E2015" i="2"/>
  <c r="E2016" i="2"/>
  <c r="E2017" i="2"/>
  <c r="E372" i="2"/>
  <c r="E1321" i="2"/>
  <c r="E3164" i="2"/>
  <c r="E147" i="2"/>
  <c r="E3165" i="2"/>
  <c r="E2018" i="2"/>
  <c r="E3166" i="2"/>
  <c r="E958" i="2"/>
  <c r="E2019" i="2"/>
  <c r="E2178" i="2"/>
  <c r="E1671" i="2"/>
  <c r="E3559" i="2"/>
  <c r="E959" i="2"/>
  <c r="E1274" i="2"/>
  <c r="E3560" i="2"/>
  <c r="E2323" i="2"/>
  <c r="E2485" i="2"/>
  <c r="E3167" i="2"/>
  <c r="E2020" i="2"/>
  <c r="E2179" i="2"/>
  <c r="E1854" i="2"/>
  <c r="E539" i="2"/>
  <c r="E960" i="2"/>
  <c r="E679" i="2"/>
  <c r="E1672" i="2"/>
  <c r="E1148" i="2"/>
  <c r="E1673" i="2"/>
  <c r="E1674" i="2"/>
  <c r="E3168" i="2"/>
  <c r="E1072" i="2"/>
  <c r="E2324" i="2"/>
  <c r="E2325" i="2"/>
  <c r="E1675" i="2"/>
  <c r="E2326" i="2"/>
  <c r="E3169" i="2"/>
  <c r="E801" i="2"/>
  <c r="E2327" i="2"/>
  <c r="E1676" i="2"/>
  <c r="E3170" i="2"/>
  <c r="E2021" i="2"/>
  <c r="E540" i="2"/>
  <c r="E3171" i="2"/>
  <c r="E2022" i="2"/>
  <c r="E961" i="2"/>
  <c r="E373" i="2"/>
  <c r="E1677" i="2"/>
  <c r="E541" i="2"/>
  <c r="E3561" i="2"/>
  <c r="E148" i="2"/>
  <c r="E149" i="2"/>
  <c r="E3562" i="2"/>
  <c r="E1855" i="2"/>
  <c r="E3172" i="2"/>
  <c r="E1678" i="2"/>
  <c r="E2328" i="2"/>
  <c r="E2486" i="2"/>
  <c r="E2023" i="2"/>
  <c r="E3173" i="2"/>
  <c r="E1275" i="2"/>
  <c r="E150" i="2"/>
  <c r="E1679" i="2"/>
  <c r="E3174" i="2"/>
  <c r="E2180" i="2"/>
  <c r="E3175" i="2"/>
  <c r="E2329" i="2"/>
  <c r="E720" i="2"/>
  <c r="E3563" i="2"/>
  <c r="E1680" i="2"/>
  <c r="E1681" i="2"/>
  <c r="E542" i="2"/>
  <c r="E802" i="2"/>
  <c r="E2487" i="2"/>
  <c r="E3564" i="2"/>
  <c r="E3176" i="2"/>
  <c r="E803" i="2"/>
  <c r="E2488" i="2"/>
  <c r="E1322" i="2"/>
  <c r="E374" i="2"/>
  <c r="E3177" i="2"/>
  <c r="E680" i="2"/>
  <c r="E804" i="2"/>
  <c r="E151" i="2"/>
  <c r="E1276" i="2"/>
  <c r="E3178" i="2"/>
  <c r="E152" i="2"/>
  <c r="E3179" i="2"/>
  <c r="E543" i="2"/>
  <c r="E2489" i="2"/>
  <c r="E2330" i="2"/>
  <c r="E1073" i="2"/>
  <c r="E3180" i="2"/>
  <c r="E3181" i="2"/>
  <c r="E375" i="2"/>
  <c r="E3182" i="2"/>
  <c r="E962" i="2"/>
  <c r="E544" i="2"/>
  <c r="E1682" i="2"/>
  <c r="E453" i="2"/>
  <c r="E2490" i="2"/>
  <c r="E3183" i="2"/>
  <c r="E3565" i="2"/>
  <c r="E2491" i="2"/>
  <c r="E1074" i="2"/>
  <c r="E3566" i="2"/>
  <c r="E1075" i="2"/>
  <c r="E3567" i="2"/>
  <c r="E2024" i="2"/>
  <c r="E1683" i="2"/>
  <c r="E545" i="2"/>
  <c r="E2331" i="2"/>
  <c r="E709" i="2"/>
  <c r="E710" i="2"/>
  <c r="E3184" i="2"/>
  <c r="E2025" i="2"/>
  <c r="E153" i="2"/>
  <c r="E2026" i="2"/>
  <c r="E154" i="2"/>
  <c r="E1684" i="2"/>
  <c r="E3185" i="2"/>
  <c r="E3568" i="2"/>
  <c r="E3186" i="2"/>
  <c r="E155" i="2"/>
  <c r="E2027" i="2"/>
  <c r="E2181" i="2"/>
  <c r="E2182" i="2"/>
  <c r="E2183" i="2"/>
  <c r="E3187" i="2"/>
  <c r="E3188" i="2"/>
  <c r="E1685" i="2"/>
  <c r="E3189" i="2"/>
  <c r="E1686" i="2"/>
  <c r="E2332" i="2"/>
  <c r="E3190" i="2"/>
  <c r="E3191" i="2"/>
  <c r="E3569" i="2"/>
  <c r="E805" i="2"/>
  <c r="E1149" i="2"/>
  <c r="E2028" i="2"/>
  <c r="E156" i="2"/>
  <c r="E1210" i="2"/>
  <c r="E3192" i="2"/>
  <c r="E3193" i="2"/>
  <c r="E2029" i="2"/>
  <c r="E1687" i="2"/>
  <c r="E157" i="2"/>
  <c r="E3194" i="2"/>
  <c r="E3195" i="2"/>
  <c r="E3570" i="2"/>
  <c r="E1150" i="2"/>
  <c r="E3571" i="2"/>
  <c r="E1856" i="2"/>
  <c r="E1857" i="2"/>
  <c r="E1858" i="2"/>
  <c r="E1859" i="2"/>
  <c r="E1688" i="2"/>
  <c r="E376" i="2"/>
  <c r="E2492" i="2"/>
  <c r="E3196" i="2"/>
  <c r="E158" i="2"/>
  <c r="E2030" i="2"/>
  <c r="E1323" i="2"/>
  <c r="E1689" i="2"/>
  <c r="E1690" i="2"/>
  <c r="E3197" i="2"/>
  <c r="E1691" i="2"/>
  <c r="E436" i="2"/>
  <c r="E159" i="2"/>
  <c r="E2031" i="2"/>
  <c r="E3198" i="2"/>
  <c r="E2032" i="2"/>
  <c r="E3199" i="2"/>
  <c r="E1860" i="2"/>
  <c r="E806" i="2"/>
  <c r="E807" i="2"/>
  <c r="E1692" i="2"/>
  <c r="E2493" i="2"/>
  <c r="E808" i="2"/>
  <c r="E160" i="2"/>
  <c r="E963" i="2"/>
  <c r="E2494" i="2"/>
  <c r="E3572" i="2"/>
  <c r="E3200" i="2"/>
  <c r="E1693" i="2"/>
  <c r="E483" i="2"/>
  <c r="E2033" i="2"/>
  <c r="E3573" i="2"/>
  <c r="E546" i="2"/>
  <c r="E3201" i="2"/>
  <c r="E1694" i="2"/>
  <c r="E2034" i="2"/>
  <c r="E2333" i="2"/>
  <c r="E2495" i="2"/>
  <c r="E547" i="2"/>
  <c r="E3202" i="2"/>
  <c r="E377" i="2"/>
  <c r="E3574" i="2"/>
  <c r="E1695" i="2"/>
  <c r="E378" i="2"/>
  <c r="E3203" i="2"/>
  <c r="E1696" i="2"/>
  <c r="E161" i="2"/>
  <c r="E1151" i="2"/>
  <c r="E162" i="2"/>
  <c r="E1697" i="2"/>
  <c r="E163" i="2"/>
  <c r="E3575" i="2"/>
  <c r="E1861" i="2"/>
  <c r="E3204" i="2"/>
  <c r="E964" i="2"/>
  <c r="E3205" i="2"/>
  <c r="E721" i="2"/>
  <c r="E379" i="2"/>
  <c r="E965" i="2"/>
  <c r="E681" i="2"/>
  <c r="E1862" i="2"/>
  <c r="E3206" i="2"/>
  <c r="E2496" i="2"/>
  <c r="E1019" i="2"/>
  <c r="E809" i="2"/>
  <c r="E164" i="2"/>
  <c r="E3576" i="2"/>
  <c r="E3207" i="2"/>
  <c r="E463" i="2"/>
  <c r="E165" i="2"/>
  <c r="E810" i="2"/>
  <c r="E811" i="2"/>
  <c r="E380" i="2"/>
  <c r="E812" i="2"/>
  <c r="E2334" i="2"/>
  <c r="E1698" i="2"/>
  <c r="E593" i="2"/>
  <c r="E1186" i="2"/>
  <c r="E166" i="2"/>
  <c r="E167" i="2"/>
  <c r="E2184" i="2"/>
  <c r="E3208" i="2"/>
  <c r="E3209" i="2"/>
  <c r="E3577" i="2"/>
  <c r="E2035" i="2"/>
  <c r="E3210" i="2"/>
  <c r="E2335" i="2"/>
  <c r="E168" i="2"/>
  <c r="E2036" i="2"/>
  <c r="E2037" i="2"/>
  <c r="E2038" i="2"/>
  <c r="E3211" i="2"/>
  <c r="E3212" i="2"/>
  <c r="E3213" i="2"/>
  <c r="E2039" i="2"/>
  <c r="E2040" i="2"/>
  <c r="E2041" i="2"/>
  <c r="E2042" i="2"/>
  <c r="E2043" i="2"/>
  <c r="E454" i="2"/>
  <c r="E966" i="2"/>
  <c r="E548" i="2"/>
  <c r="E3578" i="2"/>
  <c r="E3214" i="2"/>
  <c r="E3215" i="2"/>
  <c r="E3216" i="2"/>
  <c r="E1699" i="2"/>
  <c r="E1700" i="2"/>
  <c r="E169" i="2"/>
  <c r="E170" i="2"/>
  <c r="E2044" i="2"/>
  <c r="E3579" i="2"/>
  <c r="E813" i="2"/>
  <c r="E3580" i="2"/>
  <c r="E1152" i="2"/>
  <c r="E171" i="2"/>
  <c r="E814" i="2"/>
  <c r="E381" i="2"/>
  <c r="E3217" i="2"/>
  <c r="E3218" i="2"/>
  <c r="E616" i="2"/>
  <c r="E1187" i="2"/>
  <c r="E3219" i="2"/>
  <c r="E1211" i="2"/>
  <c r="E967" i="2"/>
  <c r="E3220" i="2"/>
  <c r="E1277" i="2"/>
  <c r="E1863" i="2"/>
  <c r="E477" i="2"/>
  <c r="E1701" i="2"/>
  <c r="E2497" i="2"/>
  <c r="E711" i="2"/>
  <c r="E2336" i="2"/>
  <c r="E2185" i="2"/>
  <c r="E2045" i="2"/>
  <c r="E2337" i="2"/>
  <c r="E549" i="2"/>
  <c r="E1702" i="2"/>
  <c r="E172" i="2"/>
  <c r="E617" i="2"/>
  <c r="E2498" i="2"/>
  <c r="E2046" i="2"/>
  <c r="E3221" i="2"/>
  <c r="E815" i="2"/>
  <c r="E816" i="2"/>
  <c r="E173" i="2"/>
  <c r="E3222" i="2"/>
  <c r="E1703" i="2"/>
  <c r="E2338" i="2"/>
  <c r="E2047" i="2"/>
  <c r="E712" i="2"/>
  <c r="E3223" i="2"/>
  <c r="E700" i="2"/>
  <c r="E1704" i="2"/>
  <c r="E1705" i="2"/>
  <c r="E2339" i="2"/>
  <c r="E682" i="2"/>
  <c r="E2048" i="2"/>
  <c r="E174" i="2"/>
  <c r="E175" i="2"/>
  <c r="E382" i="2"/>
  <c r="E176" i="2"/>
  <c r="E3224" i="2"/>
  <c r="E3225" i="2"/>
  <c r="E817" i="2"/>
  <c r="E177" i="2"/>
  <c r="E1153" i="2"/>
  <c r="E3226" i="2"/>
  <c r="E1076" i="2"/>
  <c r="E3227" i="2"/>
  <c r="E968" i="2"/>
  <c r="E1706" i="2"/>
  <c r="E1707" i="2"/>
  <c r="E1708" i="2"/>
  <c r="E683" i="2"/>
  <c r="E550" i="2"/>
  <c r="E1864" i="2"/>
  <c r="E2049" i="2"/>
  <c r="E2499" i="2"/>
  <c r="E3581" i="2"/>
  <c r="E2186" i="2"/>
  <c r="E2050" i="2"/>
  <c r="E3228" i="2"/>
  <c r="E3582" i="2"/>
  <c r="E1709" i="2"/>
  <c r="E3583" i="2"/>
  <c r="E3229" i="2"/>
  <c r="E3230" i="2"/>
  <c r="E1710" i="2"/>
  <c r="E1865" i="2"/>
  <c r="E1212" i="2"/>
  <c r="E1711" i="2"/>
  <c r="E1154" i="2"/>
  <c r="E2500" i="2"/>
  <c r="E3231" i="2"/>
  <c r="E1213" i="2"/>
  <c r="E383" i="2"/>
  <c r="E384" i="2"/>
  <c r="E2340" i="2"/>
  <c r="E1049" i="2"/>
  <c r="E385" i="2"/>
  <c r="E969" i="2"/>
  <c r="E3584" i="2"/>
  <c r="E178" i="2"/>
  <c r="E1050" i="2"/>
  <c r="E2051" i="2"/>
  <c r="E2052" i="2"/>
  <c r="E2341" i="2"/>
  <c r="E684" i="2"/>
  <c r="E1278" i="2"/>
  <c r="E2053" i="2"/>
  <c r="E1712" i="2"/>
  <c r="E970" i="2"/>
  <c r="E971" i="2"/>
  <c r="E3585" i="2"/>
  <c r="E179" i="2"/>
  <c r="E386" i="2"/>
  <c r="E551" i="2"/>
  <c r="E1713" i="2"/>
  <c r="E1279" i="2"/>
  <c r="E2501" i="2"/>
  <c r="E387" i="2"/>
  <c r="E180" i="2"/>
  <c r="E2054" i="2"/>
  <c r="E2187" i="2"/>
  <c r="E2188" i="2"/>
  <c r="E552" i="2"/>
  <c r="E3586" i="2"/>
  <c r="E640" i="2"/>
  <c r="E685" i="2"/>
  <c r="E2189" i="2"/>
  <c r="E2055" i="2"/>
  <c r="E2056" i="2"/>
  <c r="E2190" i="2"/>
  <c r="E2342" i="2"/>
  <c r="E1866" i="2"/>
  <c r="E3587" i="2"/>
  <c r="E713" i="2"/>
  <c r="E388" i="2"/>
  <c r="E972" i="2"/>
  <c r="E2191" i="2"/>
  <c r="E181" i="2"/>
  <c r="E2343" i="2"/>
  <c r="E1714" i="2"/>
  <c r="E182" i="2"/>
  <c r="E2502" i="2"/>
  <c r="E973" i="2"/>
  <c r="E1280" i="2"/>
  <c r="E3232" i="2"/>
  <c r="E183" i="2"/>
  <c r="E701" i="2"/>
  <c r="E3233" i="2"/>
  <c r="E184" i="2"/>
  <c r="E2057" i="2"/>
  <c r="E974" i="2"/>
  <c r="E3234" i="2"/>
  <c r="E437" i="2"/>
  <c r="E185" i="2"/>
  <c r="E818" i="2"/>
  <c r="E186" i="2"/>
  <c r="E187" i="2"/>
  <c r="E975" i="2"/>
  <c r="E976" i="2"/>
  <c r="E553" i="2"/>
  <c r="E3235" i="2"/>
  <c r="E819" i="2"/>
  <c r="E1715" i="2"/>
  <c r="E188" i="2"/>
  <c r="E1716" i="2"/>
  <c r="E977" i="2"/>
  <c r="E189" i="2"/>
  <c r="E2058" i="2"/>
  <c r="E1077" i="2"/>
  <c r="E2344" i="2"/>
  <c r="E2345" i="2"/>
  <c r="E2346" i="2"/>
  <c r="E978" i="2"/>
  <c r="E1155" i="2"/>
  <c r="E820" i="2"/>
  <c r="E1717" i="2"/>
  <c r="E3236" i="2"/>
  <c r="E3237" i="2"/>
  <c r="E722" i="2"/>
  <c r="E2503" i="2"/>
  <c r="E1281" i="2"/>
  <c r="E190" i="2"/>
  <c r="E554" i="2"/>
  <c r="E455" i="2"/>
  <c r="E594" i="2"/>
  <c r="E2347" i="2"/>
  <c r="E979" i="2"/>
  <c r="E1718" i="2"/>
  <c r="E3588" i="2"/>
  <c r="E3238" i="2"/>
  <c r="E474" i="2"/>
  <c r="E2504" i="2"/>
  <c r="E3589" i="2"/>
  <c r="E1078" i="2"/>
  <c r="E3239" i="2"/>
  <c r="E191" i="2"/>
  <c r="E1156" i="2"/>
  <c r="E389" i="2"/>
  <c r="E192" i="2"/>
  <c r="E3240" i="2"/>
  <c r="E1719" i="2"/>
  <c r="E3241" i="2"/>
  <c r="E1282" i="2"/>
  <c r="E980" i="2"/>
  <c r="E390" i="2"/>
  <c r="E3242" i="2"/>
  <c r="E1720" i="2"/>
  <c r="E391" i="2"/>
  <c r="E2505" i="2"/>
  <c r="E2059" i="2"/>
  <c r="E981" i="2"/>
  <c r="E3243" i="2"/>
  <c r="E3590" i="2"/>
  <c r="E1721" i="2"/>
  <c r="E193" i="2"/>
  <c r="E2348" i="2"/>
  <c r="E555" i="2"/>
  <c r="E430" i="2"/>
  <c r="E3244" i="2"/>
  <c r="E1722" i="2"/>
  <c r="E194" i="2"/>
  <c r="E2060" i="2"/>
  <c r="E982" i="2"/>
  <c r="E821" i="2"/>
  <c r="E1723" i="2"/>
  <c r="E2506" i="2"/>
  <c r="E1724" i="2"/>
  <c r="E195" i="2"/>
  <c r="E196" i="2"/>
  <c r="E607" i="2"/>
  <c r="E392" i="2"/>
  <c r="E1725" i="2"/>
  <c r="E608" i="2"/>
  <c r="E3591" i="2"/>
  <c r="E2507" i="2"/>
  <c r="E197" i="2"/>
  <c r="E198" i="2"/>
  <c r="E3245" i="2"/>
  <c r="E3246" i="2"/>
  <c r="E556" i="2"/>
  <c r="E1726" i="2"/>
  <c r="E1727" i="2"/>
  <c r="E1728" i="2"/>
  <c r="E1214" i="2"/>
  <c r="E199" i="2"/>
  <c r="E1729" i="2"/>
  <c r="E478" i="2"/>
  <c r="E1283" i="2"/>
  <c r="E2061" i="2"/>
  <c r="E983" i="2"/>
  <c r="E822" i="2"/>
  <c r="E557" i="2"/>
  <c r="E1020" i="2"/>
  <c r="E3247" i="2"/>
  <c r="E3248" i="2"/>
  <c r="E3249" i="2"/>
  <c r="E558" i="2"/>
  <c r="E1867" i="2"/>
  <c r="E1730" i="2"/>
  <c r="E464" i="2"/>
  <c r="E1731" i="2"/>
  <c r="E1215" i="2"/>
  <c r="E1732" i="2"/>
  <c r="E1868" i="2"/>
  <c r="E393" i="2"/>
  <c r="E1733" i="2"/>
  <c r="E2062" i="2"/>
  <c r="E1869" i="2"/>
  <c r="E438" i="2"/>
  <c r="E1734" i="2"/>
  <c r="E479" i="2"/>
  <c r="E431" i="2"/>
  <c r="E1079" i="2"/>
  <c r="E1735" i="2"/>
  <c r="E200" i="2"/>
  <c r="E2508" i="2"/>
  <c r="E201" i="2"/>
  <c r="E3250" i="2"/>
  <c r="E823" i="2"/>
  <c r="E394" i="2"/>
  <c r="E824" i="2"/>
  <c r="E825" i="2"/>
  <c r="E826" i="2"/>
  <c r="E2349" i="2"/>
  <c r="E1736" i="2"/>
  <c r="E395" i="2"/>
  <c r="E2063" i="2"/>
  <c r="E3251" i="2"/>
  <c r="E1051" i="2"/>
  <c r="E202" i="2"/>
  <c r="E396" i="2"/>
  <c r="E1737" i="2"/>
  <c r="E1738" i="2"/>
  <c r="E609" i="2"/>
  <c r="E2064" i="2"/>
  <c r="E3592" i="2"/>
  <c r="E203" i="2"/>
  <c r="E397" i="2"/>
  <c r="E2509" i="2"/>
  <c r="E398" i="2"/>
  <c r="E2065" i="2"/>
  <c r="E204" i="2"/>
  <c r="E2192" i="2"/>
  <c r="E2510" i="2"/>
  <c r="E3593" i="2"/>
  <c r="E2066" i="2"/>
  <c r="E1739" i="2"/>
  <c r="E1052" i="2"/>
  <c r="E2067" i="2"/>
  <c r="E1870" i="2"/>
  <c r="E984" i="2"/>
  <c r="E3252" i="2"/>
  <c r="E205" i="2"/>
  <c r="E399" i="2"/>
  <c r="E1871" i="2"/>
  <c r="E206" i="2"/>
  <c r="E3594" i="2"/>
  <c r="E1080" i="2"/>
  <c r="E2511" i="2"/>
  <c r="E207" i="2"/>
  <c r="E208" i="2"/>
  <c r="E641" i="2"/>
  <c r="E2350" i="2"/>
  <c r="E595" i="2"/>
  <c r="E3595" i="2"/>
  <c r="E3596" i="2"/>
  <c r="E400" i="2"/>
  <c r="E1740" i="2"/>
  <c r="E2512" i="2"/>
  <c r="E621" i="2"/>
  <c r="E642" i="2"/>
  <c r="E209" i="2"/>
  <c r="E827" i="2"/>
  <c r="E1021" i="2"/>
  <c r="E210" i="2"/>
  <c r="E1053" i="2"/>
  <c r="E2513" i="2"/>
  <c r="E3253" i="2"/>
  <c r="E3254" i="2"/>
  <c r="E3597" i="2"/>
  <c r="E1741" i="2"/>
  <c r="E211" i="2"/>
  <c r="E3255" i="2"/>
  <c r="E1742" i="2"/>
  <c r="E1872" i="2"/>
  <c r="E3256" i="2"/>
  <c r="E1743" i="2"/>
  <c r="E559" i="2"/>
  <c r="E3257" i="2"/>
  <c r="E3258" i="2"/>
  <c r="E3259" i="2"/>
  <c r="E1284" i="2"/>
  <c r="E3260" i="2"/>
  <c r="E1324" i="2"/>
  <c r="E1022" i="2"/>
  <c r="E3261" i="2"/>
  <c r="E702" i="2"/>
  <c r="E1744" i="2"/>
  <c r="E1325" i="2"/>
  <c r="E3598" i="2"/>
  <c r="E3599" i="2"/>
  <c r="E1745" i="2"/>
  <c r="E3600" i="2"/>
  <c r="E985" i="2"/>
  <c r="E1285" i="2"/>
  <c r="E212" i="2"/>
  <c r="E1326" i="2"/>
  <c r="E401" i="2"/>
  <c r="E2514" i="2"/>
  <c r="E2351" i="2"/>
  <c r="E686" i="2"/>
  <c r="E560" i="2"/>
  <c r="E3262" i="2"/>
  <c r="E2068" i="2"/>
  <c r="E402" i="2"/>
  <c r="E1286" i="2"/>
  <c r="E2352" i="2"/>
  <c r="E2069" i="2"/>
  <c r="E561" i="2"/>
  <c r="E1054" i="2"/>
  <c r="E403" i="2"/>
  <c r="E1157" i="2"/>
  <c r="E562" i="2"/>
  <c r="E643" i="2"/>
  <c r="E1188" i="2"/>
  <c r="E3263" i="2"/>
  <c r="E1327" i="2"/>
  <c r="E3601" i="2"/>
  <c r="E986" i="2"/>
  <c r="E703" i="2"/>
  <c r="E213" i="2"/>
  <c r="E1328" i="2"/>
  <c r="E644" i="2"/>
  <c r="E2353" i="2"/>
  <c r="E2070" i="2"/>
  <c r="E563" i="2"/>
  <c r="E2193" i="2"/>
  <c r="E214" i="2"/>
  <c r="E1746" i="2"/>
  <c r="E2071" i="2"/>
  <c r="E215" i="2"/>
  <c r="E3602" i="2"/>
  <c r="E2515" i="2"/>
  <c r="E564" i="2"/>
  <c r="E3603" i="2"/>
  <c r="E1747" i="2"/>
  <c r="E596" i="2"/>
  <c r="E1748" i="2"/>
  <c r="E2354" i="2"/>
  <c r="E2072" i="2"/>
  <c r="E1749" i="2"/>
  <c r="E465" i="2"/>
  <c r="E3604" i="2"/>
  <c r="E1216" i="2"/>
  <c r="E1750" i="2"/>
  <c r="E216" i="2"/>
  <c r="E3605" i="2"/>
  <c r="E217" i="2"/>
  <c r="E1751" i="2"/>
  <c r="E2516" i="2"/>
  <c r="E987" i="2"/>
  <c r="E404" i="2"/>
  <c r="E828" i="2"/>
  <c r="E405" i="2"/>
  <c r="E597" i="2"/>
  <c r="E829" i="2"/>
  <c r="E3264" i="2"/>
  <c r="E565" i="2"/>
  <c r="E3606" i="2"/>
  <c r="E830" i="2"/>
  <c r="E988" i="2"/>
  <c r="E2194" i="2"/>
  <c r="E989" i="2"/>
  <c r="E1023" i="2"/>
  <c r="E218" i="2"/>
  <c r="E3265" i="2"/>
  <c r="E2517" i="2"/>
  <c r="E1752" i="2"/>
  <c r="E3266" i="2"/>
  <c r="E219" i="2"/>
  <c r="E622" i="2"/>
  <c r="E3267" i="2"/>
  <c r="E480" i="2"/>
  <c r="E1753" i="2"/>
  <c r="E220" i="2"/>
  <c r="E831" i="2"/>
  <c r="E3268" i="2"/>
  <c r="E3607" i="2"/>
  <c r="E2073" i="2"/>
  <c r="E566" i="2"/>
  <c r="E3608" i="2"/>
  <c r="E1329" i="2"/>
  <c r="E1754" i="2"/>
  <c r="E3609" i="2"/>
  <c r="E3269" i="2"/>
  <c r="E2074" i="2"/>
  <c r="E221" i="2"/>
  <c r="E222" i="2"/>
  <c r="E406" i="2"/>
  <c r="E645" i="2"/>
  <c r="E3610" i="2"/>
  <c r="E990" i="2"/>
  <c r="E1055" i="2"/>
  <c r="E3270" i="2"/>
  <c r="E832" i="2"/>
  <c r="E2195" i="2"/>
  <c r="E223" i="2"/>
  <c r="E2355" i="2"/>
  <c r="E1873" i="2"/>
  <c r="E3271" i="2"/>
  <c r="E1287" i="2"/>
  <c r="E1755" i="2"/>
  <c r="E646" i="2"/>
  <c r="E3272" i="2"/>
  <c r="E2075" i="2"/>
  <c r="E2356" i="2"/>
  <c r="E407" i="2"/>
  <c r="E1288" i="2"/>
  <c r="E224" i="2"/>
  <c r="E3611" i="2"/>
  <c r="E3273" i="2"/>
  <c r="E3612" i="2"/>
  <c r="E2357" i="2"/>
  <c r="E2358" i="2"/>
  <c r="E1756" i="2"/>
  <c r="E991" i="2"/>
  <c r="E225" i="2"/>
  <c r="E3274" i="2"/>
  <c r="E2076" i="2"/>
  <c r="E226" i="2"/>
  <c r="E3613" i="2"/>
  <c r="E2196" i="2"/>
  <c r="E227" i="2"/>
  <c r="E439" i="2"/>
  <c r="E2077" i="2"/>
  <c r="E1757" i="2"/>
  <c r="E3275" i="2"/>
  <c r="E3276" i="2"/>
  <c r="E2518" i="2"/>
  <c r="E1758" i="2"/>
  <c r="E2359" i="2"/>
  <c r="E2519" i="2"/>
  <c r="E3277" i="2"/>
  <c r="E228" i="2"/>
  <c r="E2078" i="2"/>
  <c r="E3278" i="2"/>
  <c r="E3614" i="2"/>
  <c r="E2079" i="2"/>
  <c r="E3615" i="2"/>
  <c r="E2197" i="2"/>
  <c r="E1217" i="2"/>
  <c r="E647" i="2"/>
  <c r="E2198" i="2"/>
  <c r="E229" i="2"/>
  <c r="E230" i="2"/>
  <c r="E3279" i="2"/>
  <c r="E231" i="2"/>
  <c r="E1759" i="2"/>
  <c r="E232" i="2"/>
  <c r="E1189" i="2"/>
  <c r="E992" i="2"/>
  <c r="E2199" i="2"/>
  <c r="E610" i="2"/>
  <c r="E2360" i="2"/>
  <c r="E1874" i="2"/>
  <c r="E567" i="2"/>
  <c r="E833" i="2"/>
  <c r="E233" i="2"/>
  <c r="E2520" i="2"/>
  <c r="E1056" i="2"/>
  <c r="E234" i="2"/>
  <c r="E2200" i="2"/>
  <c r="E2361" i="2"/>
  <c r="E2080" i="2"/>
  <c r="E1875" i="2"/>
  <c r="E408" i="2"/>
  <c r="E3616" i="2"/>
  <c r="E235" i="2"/>
  <c r="E2362" i="2"/>
  <c r="E1760" i="2"/>
  <c r="E2521" i="2"/>
  <c r="E236" i="2"/>
  <c r="E3280" i="2"/>
  <c r="E2081" i="2"/>
  <c r="E2082" i="2"/>
  <c r="E2083" i="2"/>
  <c r="E2084" i="2"/>
  <c r="E1761" i="2"/>
  <c r="E1762" i="2"/>
  <c r="E1763" i="2"/>
  <c r="E3281" i="2"/>
  <c r="E2085" i="2"/>
  <c r="E3617" i="2"/>
  <c r="E2522" i="2"/>
  <c r="E1330" i="2"/>
  <c r="E2201" i="2"/>
  <c r="E3618" i="2"/>
  <c r="E409" i="2"/>
  <c r="E1764" i="2"/>
  <c r="E993" i="2"/>
  <c r="E648" i="2"/>
  <c r="E1081" i="2"/>
  <c r="E598" i="2"/>
  <c r="E237" i="2"/>
  <c r="E568" i="2"/>
  <c r="E2202" i="2"/>
  <c r="E238" i="2"/>
  <c r="E3282" i="2"/>
  <c r="E3283" i="2"/>
  <c r="E2086" i="2"/>
  <c r="E599" i="2"/>
  <c r="E1289" i="2"/>
  <c r="E239" i="2"/>
  <c r="E3284" i="2"/>
  <c r="E3285" i="2"/>
  <c r="E3619" i="2"/>
  <c r="E1765" i="2"/>
  <c r="E240" i="2"/>
  <c r="E3286" i="2"/>
  <c r="E1158" i="2"/>
  <c r="E3620" i="2"/>
  <c r="E3287" i="2"/>
  <c r="E2087" i="2"/>
  <c r="E2088" i="2"/>
  <c r="E1876" i="2"/>
  <c r="E1877" i="2"/>
  <c r="E1878" i="2"/>
  <c r="E1879" i="2"/>
  <c r="E2363" i="2"/>
  <c r="E410" i="2"/>
  <c r="E994" i="2"/>
  <c r="E3621" i="2"/>
  <c r="E3622" i="2"/>
  <c r="E1159" i="2"/>
  <c r="E569" i="2"/>
  <c r="E241" i="2"/>
  <c r="E570" i="2"/>
  <c r="E1290" i="2"/>
  <c r="E834" i="2"/>
  <c r="E1160" i="2"/>
  <c r="E242" i="2"/>
  <c r="E3288" i="2"/>
  <c r="E3623" i="2"/>
  <c r="E3289" i="2"/>
  <c r="E243" i="2"/>
  <c r="E3624" i="2"/>
  <c r="E3290" i="2"/>
  <c r="E244" i="2"/>
  <c r="E1218" i="2"/>
  <c r="E571" i="2"/>
  <c r="E1219" i="2"/>
  <c r="E411" i="2"/>
  <c r="E995" i="2"/>
  <c r="E3291" i="2"/>
  <c r="E1082" i="2"/>
  <c r="E3292" i="2"/>
  <c r="E1161" i="2"/>
  <c r="E466" i="2"/>
  <c r="E3293" i="2"/>
  <c r="E3294" i="2"/>
  <c r="E996" i="2"/>
  <c r="E3295" i="2"/>
  <c r="E3296" i="2"/>
  <c r="E3625" i="2"/>
  <c r="E245" i="2"/>
  <c r="E723" i="2"/>
  <c r="E1766" i="2"/>
  <c r="E3297" i="2"/>
  <c r="E3298" i="2"/>
  <c r="E3299" i="2"/>
  <c r="E2364" i="2"/>
  <c r="E3300" i="2"/>
  <c r="E3301" i="2"/>
  <c r="E246" i="2"/>
  <c r="E3626" i="2"/>
  <c r="E997" i="2"/>
  <c r="E2365" i="2"/>
  <c r="E2366" i="2"/>
  <c r="E3302" i="2"/>
  <c r="E1190" i="2"/>
  <c r="E247" i="2"/>
  <c r="E3627" i="2"/>
  <c r="E3303" i="2"/>
  <c r="E3304" i="2"/>
  <c r="E248" i="2"/>
  <c r="E249" i="2"/>
  <c r="E412" i="2"/>
  <c r="E2523" i="2"/>
  <c r="E2367" i="2"/>
  <c r="E835" i="2"/>
  <c r="E2524" i="2"/>
  <c r="E3305" i="2"/>
  <c r="E250" i="2"/>
  <c r="E998" i="2"/>
  <c r="E251" i="2"/>
  <c r="E649" i="2"/>
  <c r="E252" i="2"/>
  <c r="E2525" i="2"/>
  <c r="E2368" i="2"/>
  <c r="E836" i="2"/>
  <c r="E413" i="2"/>
  <c r="E1024" i="2"/>
  <c r="E253" i="2"/>
  <c r="E2526" i="2"/>
  <c r="E1767" i="2"/>
  <c r="E3306" i="2"/>
  <c r="E3307" i="2"/>
  <c r="E432" i="2"/>
  <c r="E2203" i="2"/>
  <c r="E572" i="2"/>
  <c r="E687" i="2"/>
  <c r="E456" i="2"/>
  <c r="E254" i="2"/>
  <c r="E999" i="2"/>
  <c r="E2369" i="2"/>
  <c r="E2527" i="2"/>
  <c r="E3308" i="2"/>
  <c r="E255" i="2"/>
  <c r="E837" i="2"/>
  <c r="E1083" i="2"/>
  <c r="E1768" i="2"/>
  <c r="E3628" i="2"/>
  <c r="E1291" i="2"/>
  <c r="E2089" i="2"/>
  <c r="E3309" i="2"/>
  <c r="E3310" i="2"/>
  <c r="E1331" i="2"/>
  <c r="E256" i="2"/>
  <c r="E414" i="2"/>
  <c r="E1332" i="2"/>
  <c r="E1025" i="2"/>
  <c r="E2204" i="2"/>
  <c r="E1769" i="2"/>
  <c r="E2090" i="2"/>
  <c r="E3311" i="2"/>
  <c r="E3312" i="2"/>
  <c r="E3313" i="2"/>
  <c r="E415" i="2"/>
  <c r="E416" i="2"/>
  <c r="E257" i="2"/>
  <c r="E2370" i="2"/>
  <c r="E3629" i="2"/>
  <c r="E3314" i="2"/>
  <c r="E3630" i="2"/>
  <c r="E2091" i="2"/>
  <c r="E838" i="2"/>
  <c r="E3315" i="2"/>
  <c r="E3316" i="2"/>
  <c r="E2092" i="2"/>
  <c r="E839" i="2"/>
  <c r="E467" i="2"/>
  <c r="E2205" i="2"/>
  <c r="E3631" i="2"/>
  <c r="E840" i="2"/>
  <c r="E3317" i="2"/>
  <c r="E3318" i="2"/>
  <c r="E3319" i="2"/>
  <c r="E1770" i="2"/>
  <c r="E1771" i="2"/>
  <c r="E2371" i="2"/>
  <c r="E3320" i="2"/>
  <c r="E258" i="2"/>
  <c r="E259" i="2"/>
  <c r="E260" i="2"/>
  <c r="E3321" i="2"/>
  <c r="E2093" i="2"/>
  <c r="E1084" i="2"/>
  <c r="E2372" i="2"/>
  <c r="E1026" i="2"/>
  <c r="E3322" i="2"/>
  <c r="E3632" i="2"/>
  <c r="E417" i="2"/>
  <c r="E261" i="2"/>
  <c r="E3323" i="2"/>
  <c r="E1220" i="2"/>
  <c r="E2373" i="2"/>
  <c r="E1772" i="2"/>
  <c r="E3324" i="2"/>
  <c r="E2374" i="2"/>
  <c r="E1773" i="2"/>
  <c r="E1162" i="2"/>
  <c r="E1880" i="2"/>
  <c r="E1000" i="2"/>
  <c r="E3633" i="2"/>
  <c r="E1001" i="2"/>
  <c r="E841" i="2"/>
  <c r="E3325" i="2"/>
  <c r="E262" i="2"/>
  <c r="E3326" i="2"/>
  <c r="E418" i="2"/>
  <c r="E1774" i="2"/>
  <c r="E1027" i="2"/>
  <c r="E1221" i="2"/>
  <c r="E2206" i="2"/>
  <c r="E2207" i="2"/>
  <c r="E2208" i="2"/>
  <c r="E1191" i="2"/>
  <c r="E3327" i="2"/>
  <c r="E1881" i="2"/>
  <c r="E3634" i="2"/>
  <c r="E2528" i="2"/>
  <c r="E1292" i="2"/>
  <c r="E3328" i="2"/>
  <c r="E1775" i="2"/>
  <c r="E3635" i="2"/>
  <c r="E263" i="2"/>
  <c r="E2209" i="2"/>
  <c r="E264" i="2"/>
  <c r="E2375" i="2"/>
  <c r="E1882" i="2"/>
  <c r="E3636" i="2"/>
  <c r="E2376" i="2"/>
  <c r="E265" i="2"/>
  <c r="E3329" i="2"/>
  <c r="E2377" i="2"/>
  <c r="E842" i="2"/>
  <c r="E3330" i="2"/>
  <c r="E3331" i="2"/>
  <c r="E1776" i="2"/>
  <c r="E1085" i="2"/>
  <c r="E3637" i="2"/>
  <c r="E2378" i="2"/>
  <c r="E3638" i="2"/>
  <c r="E3639" i="2"/>
  <c r="E843" i="2"/>
  <c r="E3640" i="2"/>
  <c r="E1777" i="2"/>
  <c r="E650" i="2"/>
  <c r="E3641" i="2"/>
  <c r="E651" i="2"/>
  <c r="E266" i="2"/>
  <c r="E2094" i="2"/>
  <c r="E1002" i="2"/>
  <c r="E1333" i="2"/>
  <c r="E1086" i="2"/>
  <c r="E3332" i="2"/>
  <c r="E3642" i="2"/>
  <c r="E2529" i="2"/>
  <c r="E3643" i="2"/>
  <c r="E3644" i="2"/>
  <c r="E1028" i="2"/>
  <c r="E2379" i="2"/>
  <c r="E2530" i="2"/>
  <c r="E468" i="2"/>
  <c r="E1163" i="2"/>
  <c r="E1057" i="2"/>
  <c r="E267" i="2"/>
  <c r="E2210" i="2"/>
  <c r="E3645" i="2"/>
  <c r="E1003" i="2"/>
  <c r="E3333" i="2"/>
  <c r="E3646" i="2"/>
  <c r="E268" i="2"/>
  <c r="E1883" i="2"/>
  <c r="E1778" i="2"/>
  <c r="E1779" i="2"/>
  <c r="E3334" i="2"/>
  <c r="E1004" i="2"/>
  <c r="E1780" i="2"/>
  <c r="E1781" i="2"/>
  <c r="E3335" i="2"/>
  <c r="E2531" i="2"/>
  <c r="E269" i="2"/>
  <c r="E270" i="2"/>
  <c r="E704" i="2"/>
  <c r="E3336" i="2"/>
  <c r="E271" i="2"/>
  <c r="E3647" i="2"/>
  <c r="E1782" i="2"/>
  <c r="E2095" i="2"/>
  <c r="E419" i="2"/>
  <c r="E3648" i="2"/>
  <c r="E2096" i="2"/>
  <c r="E844" i="2"/>
  <c r="E1087" i="2"/>
  <c r="E1293" i="2"/>
  <c r="E3649" i="2"/>
  <c r="E420" i="2"/>
  <c r="E573" i="2"/>
  <c r="E1783" i="2"/>
  <c r="E1058" i="2"/>
  <c r="E724" i="2"/>
  <c r="E3650" i="2"/>
  <c r="E272" i="2"/>
  <c r="E484" i="2"/>
  <c r="E273" i="2"/>
  <c r="E3651" i="2"/>
  <c r="E3337" i="2"/>
  <c r="E3338" i="2"/>
  <c r="E1005" i="2"/>
  <c r="E274" i="2"/>
  <c r="E2532" i="2"/>
  <c r="E2097" i="2"/>
  <c r="E3652" i="2"/>
  <c r="E3339" i="2"/>
  <c r="E688" i="2"/>
  <c r="E3653" i="2"/>
  <c r="E3340" i="2"/>
  <c r="E433" i="2"/>
  <c r="E3341" i="2"/>
  <c r="E275" i="2"/>
  <c r="E421" i="2"/>
  <c r="E3342" i="2"/>
  <c r="E2211" i="2"/>
  <c r="E1334" i="2"/>
  <c r="E3343" i="2"/>
  <c r="E3654" i="2"/>
  <c r="E276" i="2"/>
  <c r="E277" i="2"/>
  <c r="E1088" i="2"/>
  <c r="E3655" i="2"/>
  <c r="E278" i="2"/>
  <c r="E3344" i="2"/>
  <c r="E1164" i="2"/>
  <c r="E3345" i="2"/>
  <c r="E279" i="2"/>
  <c r="E2533" i="2"/>
  <c r="E2212" i="2"/>
  <c r="E1784" i="2"/>
  <c r="E1785" i="2"/>
  <c r="E422" i="2"/>
  <c r="E3346" i="2"/>
  <c r="E1786" i="2"/>
  <c r="E3656" i="2"/>
  <c r="E2534" i="2"/>
  <c r="E2213" i="2"/>
  <c r="E1294" i="2"/>
  <c r="E280" i="2"/>
  <c r="E3657" i="2"/>
  <c r="E1295" i="2"/>
  <c r="E1296" i="2"/>
  <c r="E1297" i="2"/>
  <c r="E1006" i="2"/>
  <c r="E1884" i="2"/>
  <c r="E3347" i="2"/>
  <c r="E3658" i="2"/>
  <c r="E3659" i="2"/>
  <c r="E281" i="2"/>
  <c r="E3348" i="2"/>
  <c r="E282" i="2"/>
  <c r="E3349" i="2"/>
  <c r="E283" i="2"/>
  <c r="E284" i="2"/>
  <c r="E1787" i="2"/>
  <c r="E1788" i="2"/>
  <c r="E2214" i="2"/>
  <c r="E1165" i="2"/>
  <c r="E1789" i="2"/>
  <c r="E1790" i="2"/>
  <c r="E1791" i="2"/>
  <c r="E1792" i="2"/>
  <c r="E845" i="2"/>
  <c r="E3350" i="2"/>
  <c r="E1793" i="2"/>
  <c r="E1794" i="2"/>
  <c r="E846" i="2"/>
  <c r="E1795" i="2"/>
  <c r="E2215" i="2"/>
  <c r="E3351" i="2"/>
  <c r="E1166" i="2"/>
  <c r="E847" i="2"/>
  <c r="E2098" i="2"/>
  <c r="E285" i="2"/>
  <c r="E600" i="2"/>
  <c r="E3660" i="2"/>
  <c r="E286" i="2"/>
  <c r="E287" i="2"/>
  <c r="E1885" i="2"/>
  <c r="E469" i="2"/>
  <c r="E2535" i="2"/>
  <c r="E423" i="2"/>
  <c r="E601" i="2"/>
  <c r="E2380" i="2"/>
  <c r="E288" i="2"/>
  <c r="E618" i="2"/>
  <c r="E848" i="2"/>
  <c r="E3352" i="2"/>
  <c r="E289" i="2"/>
  <c r="E705" i="2"/>
  <c r="E1796" i="2"/>
  <c r="E2216" i="2"/>
  <c r="E3353" i="2"/>
  <c r="E3661" i="2"/>
  <c r="E849" i="2"/>
  <c r="E290" i="2"/>
  <c r="E1222" i="2"/>
  <c r="E2381" i="2"/>
  <c r="E3662" i="2"/>
  <c r="E2382" i="2"/>
  <c r="E3354" i="2"/>
  <c r="E1007" i="2"/>
  <c r="E689" i="2"/>
  <c r="E1797" i="2"/>
  <c r="E652" i="2"/>
  <c r="E3663" i="2"/>
  <c r="E1798" i="2"/>
  <c r="E1799" i="2"/>
  <c r="E3664" i="2"/>
  <c r="E850" i="2"/>
  <c r="E3355" i="2"/>
  <c r="E1167" i="2"/>
  <c r="E1800" i="2"/>
  <c r="E851" i="2"/>
  <c r="E1801" i="2"/>
  <c r="E1168" i="2"/>
  <c r="E1192" i="2"/>
  <c r="E1059" i="2"/>
  <c r="E3356" i="2"/>
  <c r="E852" i="2"/>
  <c r="E3665" i="2"/>
  <c r="E2536" i="2"/>
  <c r="E291" i="2"/>
  <c r="E1008" i="2"/>
  <c r="E3666" i="2"/>
  <c r="E2099" i="2"/>
  <c r="E3357" i="2"/>
  <c r="E3358" i="2"/>
  <c r="E3667" i="2"/>
  <c r="E3668" i="2"/>
  <c r="E3359" i="2"/>
  <c r="E1802" i="2"/>
  <c r="E1223" i="2"/>
  <c r="E3360" i="2"/>
  <c r="E3669" i="2"/>
  <c r="E3670" i="2"/>
  <c r="E292" i="2"/>
  <c r="E1224" i="2"/>
  <c r="E853" i="2"/>
  <c r="E1193" i="2"/>
  <c r="E1194" i="2"/>
  <c r="E3361" i="2"/>
  <c r="E3671" i="2"/>
  <c r="E611" i="2"/>
  <c r="E854" i="2"/>
  <c r="E3672" i="2"/>
  <c r="E293" i="2"/>
  <c r="E3673" i="2"/>
  <c r="E855" i="2"/>
  <c r="E2100" i="2"/>
  <c r="E294" i="2"/>
  <c r="E2217" i="2"/>
  <c r="E856" i="2"/>
  <c r="E857" i="2"/>
  <c r="E3362" i="2"/>
  <c r="E1298" i="2"/>
  <c r="E295" i="2"/>
  <c r="E619" i="2"/>
  <c r="E1299" i="2"/>
  <c r="E574" i="2"/>
  <c r="E2383" i="2"/>
  <c r="E1009" i="2"/>
  <c r="E296" i="2"/>
  <c r="E2101" i="2"/>
  <c r="E3363" i="2"/>
  <c r="D2537" i="2"/>
  <c r="D2538" i="2"/>
  <c r="D1335" i="2"/>
  <c r="D653" i="2"/>
  <c r="D725" i="2"/>
  <c r="D1336" i="2"/>
  <c r="D2" i="2"/>
  <c r="D2102" i="2"/>
  <c r="D1337" i="2"/>
  <c r="D2539" i="2"/>
  <c r="D1300" i="2"/>
  <c r="D1886" i="2"/>
  <c r="D2540" i="2"/>
  <c r="D1338" i="2"/>
  <c r="D2384" i="2"/>
  <c r="D2541" i="2"/>
  <c r="D3364" i="2"/>
  <c r="D2385" i="2"/>
  <c r="D2218" i="2"/>
  <c r="D1339" i="2"/>
  <c r="D858" i="2"/>
  <c r="D2542" i="2"/>
  <c r="D2543" i="2"/>
  <c r="D3365" i="2"/>
  <c r="D2103" i="2"/>
  <c r="D1340" i="2"/>
  <c r="D2544" i="2"/>
  <c r="D2545" i="2"/>
  <c r="D2386" i="2"/>
  <c r="D1341" i="2"/>
  <c r="D2219" i="2"/>
  <c r="D2546" i="2"/>
  <c r="D3366" i="2"/>
  <c r="D3367" i="2"/>
  <c r="D3" i="2"/>
  <c r="D2547" i="2"/>
  <c r="D2104" i="2"/>
  <c r="D2548" i="2"/>
  <c r="D2549" i="2"/>
  <c r="D1342" i="2"/>
  <c r="D1060" i="2"/>
  <c r="D2550" i="2"/>
  <c r="D2220" i="2"/>
  <c r="D2551" i="2"/>
  <c r="D1343" i="2"/>
  <c r="D2552" i="2"/>
  <c r="D2553" i="2"/>
  <c r="D1344" i="2"/>
  <c r="D1089" i="2"/>
  <c r="D1195" i="2"/>
  <c r="D1345" i="2"/>
  <c r="D1090" i="2"/>
  <c r="D4" i="2"/>
  <c r="D1346" i="2"/>
  <c r="D1347" i="2"/>
  <c r="D2554" i="2"/>
  <c r="D2555" i="2"/>
  <c r="D1348" i="2"/>
  <c r="D1349" i="2"/>
  <c r="D1350" i="2"/>
  <c r="D2556" i="2"/>
  <c r="D2387" i="2"/>
  <c r="D2557" i="2"/>
  <c r="D1091" i="2"/>
  <c r="D2558" i="2"/>
  <c r="D1351" i="2"/>
  <c r="D1803" i="2"/>
  <c r="D859" i="2"/>
  <c r="D1352" i="2"/>
  <c r="D1225" i="2"/>
  <c r="D3368" i="2"/>
  <c r="D860" i="2"/>
  <c r="D3369" i="2"/>
  <c r="D1029" i="2"/>
  <c r="D1226" i="2"/>
  <c r="D3370" i="2"/>
  <c r="D1227" i="2"/>
  <c r="D1887" i="2"/>
  <c r="D654" i="2"/>
  <c r="D1030" i="2"/>
  <c r="D2388" i="2"/>
  <c r="D575" i="2"/>
  <c r="D1228" i="2"/>
  <c r="D1229" i="2"/>
  <c r="D1230" i="2"/>
  <c r="D1231" i="2"/>
  <c r="D1232" i="2"/>
  <c r="D1233" i="2"/>
  <c r="D1234" i="2"/>
  <c r="D1353" i="2"/>
  <c r="D440" i="2"/>
  <c r="D655" i="2"/>
  <c r="D2559" i="2"/>
  <c r="D1235" i="2"/>
  <c r="D441" i="2"/>
  <c r="D1236" i="2"/>
  <c r="D1237" i="2"/>
  <c r="D487" i="2"/>
  <c r="D2560" i="2"/>
  <c r="D2561" i="2"/>
  <c r="D2221" i="2"/>
  <c r="D2222" i="2"/>
  <c r="D1354" i="2"/>
  <c r="D3371" i="2"/>
  <c r="D297" i="2"/>
  <c r="D3372" i="2"/>
  <c r="D1804" i="2"/>
  <c r="D3373" i="2"/>
  <c r="D1010" i="2"/>
  <c r="D2562" i="2"/>
  <c r="D5" i="2"/>
  <c r="D1092" i="2"/>
  <c r="D1031" i="2"/>
  <c r="D3374" i="2"/>
  <c r="D861" i="2"/>
  <c r="D2563" i="2"/>
  <c r="D862" i="2"/>
  <c r="D1093" i="2"/>
  <c r="D2564" i="2"/>
  <c r="D1805" i="2"/>
  <c r="D1806" i="2"/>
  <c r="D1807" i="2"/>
  <c r="D2389" i="2"/>
  <c r="D2565" i="2"/>
  <c r="D2566" i="2"/>
  <c r="D2223" i="2"/>
  <c r="D2390" i="2"/>
  <c r="D6" i="2"/>
  <c r="D2567" i="2"/>
  <c r="D2568" i="2"/>
  <c r="D2569" i="2"/>
  <c r="D2570" i="2"/>
  <c r="D1355" i="2"/>
  <c r="D1356" i="2"/>
  <c r="D863" i="2"/>
  <c r="D3375" i="2"/>
  <c r="D3376" i="2"/>
  <c r="D2571" i="2"/>
  <c r="D2572" i="2"/>
  <c r="D3377" i="2"/>
  <c r="D2573" i="2"/>
  <c r="D1301" i="2"/>
  <c r="D864" i="2"/>
  <c r="D7" i="2"/>
  <c r="D2105" i="2"/>
  <c r="D2574" i="2"/>
  <c r="D2224" i="2"/>
  <c r="D8" i="2"/>
  <c r="D2225" i="2"/>
  <c r="D726" i="2"/>
  <c r="D1357" i="2"/>
  <c r="D1358" i="2"/>
  <c r="D1359" i="2"/>
  <c r="D1360" i="2"/>
  <c r="D1361" i="2"/>
  <c r="D3378" i="2"/>
  <c r="D1362" i="2"/>
  <c r="D2575" i="2"/>
  <c r="D727" i="2"/>
  <c r="D2576" i="2"/>
  <c r="D1363" i="2"/>
  <c r="D1888" i="2"/>
  <c r="D2106" i="2"/>
  <c r="D2577" i="2"/>
  <c r="D298" i="2"/>
  <c r="D1094" i="2"/>
  <c r="D728" i="2"/>
  <c r="D1364" i="2"/>
  <c r="D2578" i="2"/>
  <c r="D1365" i="2"/>
  <c r="D1366" i="2"/>
  <c r="D3379" i="2"/>
  <c r="D656" i="2"/>
  <c r="D1367" i="2"/>
  <c r="D2579" i="2"/>
  <c r="D2580" i="2"/>
  <c r="D2581" i="2"/>
  <c r="D2582" i="2"/>
  <c r="D2583" i="2"/>
  <c r="D2584" i="2"/>
  <c r="D2391" i="2"/>
  <c r="D865" i="2"/>
  <c r="D1368" i="2"/>
  <c r="D1369" i="2"/>
  <c r="D2585" i="2"/>
  <c r="D729" i="2"/>
  <c r="D2586" i="2"/>
  <c r="D2392" i="2"/>
  <c r="D9" i="2"/>
  <c r="D2393" i="2"/>
  <c r="D1889" i="2"/>
  <c r="D576" i="2"/>
  <c r="D730" i="2"/>
  <c r="D2587" i="2"/>
  <c r="D10" i="2"/>
  <c r="D1370" i="2"/>
  <c r="D2588" i="2"/>
  <c r="D2589" i="2"/>
  <c r="D2590" i="2"/>
  <c r="D2107" i="2"/>
  <c r="D1371" i="2"/>
  <c r="D2591" i="2"/>
  <c r="D2592" i="2"/>
  <c r="D2394" i="2"/>
  <c r="D1890" i="2"/>
  <c r="D2226" i="2"/>
  <c r="D3380" i="2"/>
  <c r="D1372" i="2"/>
  <c r="D2593" i="2"/>
  <c r="D3381" i="2"/>
  <c r="D2594" i="2"/>
  <c r="D2595" i="2"/>
  <c r="D2108" i="2"/>
  <c r="D3382" i="2"/>
  <c r="D11" i="2"/>
  <c r="D2596" i="2"/>
  <c r="D2597" i="2"/>
  <c r="D714" i="2"/>
  <c r="D2598" i="2"/>
  <c r="D2599" i="2"/>
  <c r="D1808" i="2"/>
  <c r="D3383" i="2"/>
  <c r="D2600" i="2"/>
  <c r="D2601" i="2"/>
  <c r="D2602" i="2"/>
  <c r="D12" i="2"/>
  <c r="D1032" i="2"/>
  <c r="D2603" i="2"/>
  <c r="D1373" i="2"/>
  <c r="D1095" i="2"/>
  <c r="D2604" i="2"/>
  <c r="D657" i="2"/>
  <c r="D1374" i="2"/>
  <c r="D2605" i="2"/>
  <c r="D2606" i="2"/>
  <c r="D2227" i="2"/>
  <c r="D2228" i="2"/>
  <c r="D866" i="2"/>
  <c r="D623" i="2"/>
  <c r="D2395" i="2"/>
  <c r="D1096" i="2"/>
  <c r="D2109" i="2"/>
  <c r="D2607" i="2"/>
  <c r="D1375" i="2"/>
  <c r="D3384" i="2"/>
  <c r="D2608" i="2"/>
  <c r="D731" i="2"/>
  <c r="D2396" i="2"/>
  <c r="D1097" i="2"/>
  <c r="D2609" i="2"/>
  <c r="D2397" i="2"/>
  <c r="D2610" i="2"/>
  <c r="D3385" i="2"/>
  <c r="D1376" i="2"/>
  <c r="D1377" i="2"/>
  <c r="D2611" i="2"/>
  <c r="D2229" i="2"/>
  <c r="D3386" i="2"/>
  <c r="D3387" i="2"/>
  <c r="D2230" i="2"/>
  <c r="D3388" i="2"/>
  <c r="D732" i="2"/>
  <c r="D1378" i="2"/>
  <c r="D424" i="2"/>
  <c r="D2612" i="2"/>
  <c r="D1379" i="2"/>
  <c r="D2398" i="2"/>
  <c r="D2613" i="2"/>
  <c r="D2614" i="2"/>
  <c r="D2615" i="2"/>
  <c r="D3389" i="2"/>
  <c r="D1809" i="2"/>
  <c r="D867" i="2"/>
  <c r="D2616" i="2"/>
  <c r="D2617" i="2"/>
  <c r="D2231" i="2"/>
  <c r="D2618" i="2"/>
  <c r="D2110" i="2"/>
  <c r="D2399" i="2"/>
  <c r="D2619" i="2"/>
  <c r="D2111" i="2"/>
  <c r="D2112" i="2"/>
  <c r="D2113" i="2"/>
  <c r="D2114" i="2"/>
  <c r="D2115" i="2"/>
  <c r="D2116" i="2"/>
  <c r="D2117" i="2"/>
  <c r="D299" i="2"/>
  <c r="D13" i="2"/>
  <c r="D2620" i="2"/>
  <c r="D3390" i="2"/>
  <c r="D1380" i="2"/>
  <c r="D2232" i="2"/>
  <c r="D2621" i="2"/>
  <c r="D2622" i="2"/>
  <c r="D2623" i="2"/>
  <c r="D2624" i="2"/>
  <c r="D2625" i="2"/>
  <c r="D2626" i="2"/>
  <c r="D1891" i="2"/>
  <c r="D1381" i="2"/>
  <c r="D2627" i="2"/>
  <c r="D2628" i="2"/>
  <c r="D1098" i="2"/>
  <c r="D2629" i="2"/>
  <c r="D2630" i="2"/>
  <c r="D2631" i="2"/>
  <c r="D1382" i="2"/>
  <c r="D690" i="2"/>
  <c r="D1383" i="2"/>
  <c r="D1892" i="2"/>
  <c r="D2632" i="2"/>
  <c r="D3391" i="2"/>
  <c r="D300" i="2"/>
  <c r="D2118" i="2"/>
  <c r="D14" i="2"/>
  <c r="D2633" i="2"/>
  <c r="D1384" i="2"/>
  <c r="D2634" i="2"/>
  <c r="D2635" i="2"/>
  <c r="D3392" i="2"/>
  <c r="D2636" i="2"/>
  <c r="D2637" i="2"/>
  <c r="D1238" i="2"/>
  <c r="D1385" i="2"/>
  <c r="D2638" i="2"/>
  <c r="D2639" i="2"/>
  <c r="D2640" i="2"/>
  <c r="D868" i="2"/>
  <c r="D2641" i="2"/>
  <c r="D1386" i="2"/>
  <c r="D3393" i="2"/>
  <c r="D2233" i="2"/>
  <c r="D1099" i="2"/>
  <c r="D2642" i="2"/>
  <c r="D485" i="2"/>
  <c r="D2643" i="2"/>
  <c r="D2644" i="2"/>
  <c r="D1387" i="2"/>
  <c r="D2645" i="2"/>
  <c r="D301" i="2"/>
  <c r="D2646" i="2"/>
  <c r="D2647" i="2"/>
  <c r="D1388" i="2"/>
  <c r="D1389" i="2"/>
  <c r="D15" i="2"/>
  <c r="D577" i="2"/>
  <c r="D3394" i="2"/>
  <c r="D2648" i="2"/>
  <c r="D691" i="2"/>
  <c r="D1390" i="2"/>
  <c r="D1391" i="2"/>
  <c r="D1392" i="2"/>
  <c r="D1393" i="2"/>
  <c r="D2649" i="2"/>
  <c r="D2650" i="2"/>
  <c r="D2651" i="2"/>
  <c r="D2119" i="2"/>
  <c r="D1394" i="2"/>
  <c r="D2652" i="2"/>
  <c r="D1395" i="2"/>
  <c r="D16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2653" i="2"/>
  <c r="D2654" i="2"/>
  <c r="D2655" i="2"/>
  <c r="D2656" i="2"/>
  <c r="D1410" i="2"/>
  <c r="D1411" i="2"/>
  <c r="D1412" i="2"/>
  <c r="D2657" i="2"/>
  <c r="D1413" i="2"/>
  <c r="D2658" i="2"/>
  <c r="D2659" i="2"/>
  <c r="D2660" i="2"/>
  <c r="D2661" i="2"/>
  <c r="D302" i="2"/>
  <c r="D2234" i="2"/>
  <c r="D1414" i="2"/>
  <c r="D303" i="2"/>
  <c r="D1415" i="2"/>
  <c r="D1893" i="2"/>
  <c r="D2662" i="2"/>
  <c r="D3395" i="2"/>
  <c r="D3396" i="2"/>
  <c r="D3397" i="2"/>
  <c r="D3398" i="2"/>
  <c r="D3399" i="2"/>
  <c r="D2120" i="2"/>
  <c r="D3400" i="2"/>
  <c r="D3401" i="2"/>
  <c r="D1416" i="2"/>
  <c r="D1417" i="2"/>
  <c r="D2663" i="2"/>
  <c r="D488" i="2"/>
  <c r="D1894" i="2"/>
  <c r="D17" i="2"/>
  <c r="D1418" i="2"/>
  <c r="D2400" i="2"/>
  <c r="D3402" i="2"/>
  <c r="D2664" i="2"/>
  <c r="D3403" i="2"/>
  <c r="D1895" i="2"/>
  <c r="D3404" i="2"/>
  <c r="D1239" i="2"/>
  <c r="D3405" i="2"/>
  <c r="D3406" i="2"/>
  <c r="D1810" i="2"/>
  <c r="D624" i="2"/>
  <c r="D2235" i="2"/>
  <c r="D3407" i="2"/>
  <c r="D2665" i="2"/>
  <c r="D18" i="2"/>
  <c r="D2666" i="2"/>
  <c r="D2667" i="2"/>
  <c r="D1419" i="2"/>
  <c r="D2401" i="2"/>
  <c r="D2668" i="2"/>
  <c r="D2669" i="2"/>
  <c r="D2670" i="2"/>
  <c r="D2671" i="2"/>
  <c r="D1420" i="2"/>
  <c r="D2672" i="2"/>
  <c r="D3408" i="2"/>
  <c r="D19" i="2"/>
  <c r="D2673" i="2"/>
  <c r="D2402" i="2"/>
  <c r="D2403" i="2"/>
  <c r="D1011" i="2"/>
  <c r="D1421" i="2"/>
  <c r="D1422" i="2"/>
  <c r="D1033" i="2"/>
  <c r="D2236" i="2"/>
  <c r="D1423" i="2"/>
  <c r="D1424" i="2"/>
  <c r="D1425" i="2"/>
  <c r="D2674" i="2"/>
  <c r="D1426" i="2"/>
  <c r="D1100" i="2"/>
  <c r="D3409" i="2"/>
  <c r="D3410" i="2"/>
  <c r="D1302" i="2"/>
  <c r="D1303" i="2"/>
  <c r="D1427" i="2"/>
  <c r="D1428" i="2"/>
  <c r="D2237" i="2"/>
  <c r="D1429" i="2"/>
  <c r="D3411" i="2"/>
  <c r="D2675" i="2"/>
  <c r="D2676" i="2"/>
  <c r="D2238" i="2"/>
  <c r="D1430" i="2"/>
  <c r="D869" i="2"/>
  <c r="D2677" i="2"/>
  <c r="D2678" i="2"/>
  <c r="D2679" i="2"/>
  <c r="D2680" i="2"/>
  <c r="D2681" i="2"/>
  <c r="D1431" i="2"/>
  <c r="D2682" i="2"/>
  <c r="D1432" i="2"/>
  <c r="D2683" i="2"/>
  <c r="D1433" i="2"/>
  <c r="D1434" i="2"/>
  <c r="D3412" i="2"/>
  <c r="D2684" i="2"/>
  <c r="D1435" i="2"/>
  <c r="D1436" i="2"/>
  <c r="D1437" i="2"/>
  <c r="D1438" i="2"/>
  <c r="D2685" i="2"/>
  <c r="D1439" i="2"/>
  <c r="D1440" i="2"/>
  <c r="D1441" i="2"/>
  <c r="D1442" i="2"/>
  <c r="D2686" i="2"/>
  <c r="D2687" i="2"/>
  <c r="D2688" i="2"/>
  <c r="D1443" i="2"/>
  <c r="D1896" i="2"/>
  <c r="D2239" i="2"/>
  <c r="D2689" i="2"/>
  <c r="D3413" i="2"/>
  <c r="D3414" i="2"/>
  <c r="D2121" i="2"/>
  <c r="D870" i="2"/>
  <c r="D1897" i="2"/>
  <c r="D1444" i="2"/>
  <c r="D2404" i="2"/>
  <c r="D489" i="2"/>
  <c r="D2690" i="2"/>
  <c r="D20" i="2"/>
  <c r="D2691" i="2"/>
  <c r="D2692" i="2"/>
  <c r="D2122" i="2"/>
  <c r="D612" i="2"/>
  <c r="D1012" i="2"/>
  <c r="D21" i="2"/>
  <c r="D1898" i="2"/>
  <c r="D1899" i="2"/>
  <c r="D2405" i="2"/>
  <c r="D2693" i="2"/>
  <c r="D2694" i="2"/>
  <c r="D2695" i="2"/>
  <c r="D2696" i="2"/>
  <c r="D625" i="2"/>
  <c r="D1900" i="2"/>
  <c r="D3415" i="2"/>
  <c r="D733" i="2"/>
  <c r="D2406" i="2"/>
  <c r="D2123" i="2"/>
  <c r="D1445" i="2"/>
  <c r="D2697" i="2"/>
  <c r="D3416" i="2"/>
  <c r="D442" i="2"/>
  <c r="D3417" i="2"/>
  <c r="D1811" i="2"/>
  <c r="D490" i="2"/>
  <c r="D2240" i="2"/>
  <c r="D1101" i="2"/>
  <c r="D3418" i="2"/>
  <c r="D1901" i="2"/>
  <c r="D2698" i="2"/>
  <c r="D2699" i="2"/>
  <c r="D3419" i="2"/>
  <c r="D2700" i="2"/>
  <c r="D2701" i="2"/>
  <c r="D2702" i="2"/>
  <c r="D1446" i="2"/>
  <c r="D2241" i="2"/>
  <c r="D2703" i="2"/>
  <c r="D434" i="2"/>
  <c r="D1013" i="2"/>
  <c r="D1447" i="2"/>
  <c r="D2242" i="2"/>
  <c r="D443" i="2"/>
  <c r="D2704" i="2"/>
  <c r="D22" i="2"/>
  <c r="D23" i="2"/>
  <c r="D1304" i="2"/>
  <c r="D2705" i="2"/>
  <c r="D734" i="2"/>
  <c r="D2124" i="2"/>
  <c r="D304" i="2"/>
  <c r="D1448" i="2"/>
  <c r="D1449" i="2"/>
  <c r="D2706" i="2"/>
  <c r="D3420" i="2"/>
  <c r="D3421" i="2"/>
  <c r="D2707" i="2"/>
  <c r="D1240" i="2"/>
  <c r="D2125" i="2"/>
  <c r="D2126" i="2"/>
  <c r="D3422" i="2"/>
  <c r="D871" i="2"/>
  <c r="D2708" i="2"/>
  <c r="D715" i="2"/>
  <c r="D491" i="2"/>
  <c r="D2709" i="2"/>
  <c r="D2710" i="2"/>
  <c r="D1241" i="2"/>
  <c r="D3423" i="2"/>
  <c r="D3424" i="2"/>
  <c r="D2243" i="2"/>
  <c r="D2711" i="2"/>
  <c r="D2712" i="2"/>
  <c r="D2407" i="2"/>
  <c r="D2408" i="2"/>
  <c r="D735" i="2"/>
  <c r="D2127" i="2"/>
  <c r="D2128" i="2"/>
  <c r="D1450" i="2"/>
  <c r="D2713" i="2"/>
  <c r="D2714" i="2"/>
  <c r="D2715" i="2"/>
  <c r="D2716" i="2"/>
  <c r="D613" i="2"/>
  <c r="D2129" i="2"/>
  <c r="D3425" i="2"/>
  <c r="D2717" i="2"/>
  <c r="D481" i="2"/>
  <c r="D1242" i="2"/>
  <c r="D3426" i="2"/>
  <c r="D872" i="2"/>
  <c r="D2718" i="2"/>
  <c r="D2244" i="2"/>
  <c r="D1102" i="2"/>
  <c r="D1305" i="2"/>
  <c r="D1451" i="2"/>
  <c r="D2719" i="2"/>
  <c r="D2720" i="2"/>
  <c r="D24" i="2"/>
  <c r="D1452" i="2"/>
  <c r="D3427" i="2"/>
  <c r="D2130" i="2"/>
  <c r="D457" i="2"/>
  <c r="D2721" i="2"/>
  <c r="D873" i="2"/>
  <c r="D2722" i="2"/>
  <c r="D3428" i="2"/>
  <c r="D3429" i="2"/>
  <c r="D2723" i="2"/>
  <c r="D3430" i="2"/>
  <c r="D706" i="2"/>
  <c r="D1453" i="2"/>
  <c r="D3431" i="2"/>
  <c r="D1812" i="2"/>
  <c r="D1454" i="2"/>
  <c r="D1455" i="2"/>
  <c r="D1456" i="2"/>
  <c r="D2724" i="2"/>
  <c r="D2131" i="2"/>
  <c r="D1902" i="2"/>
  <c r="D1457" i="2"/>
  <c r="D2725" i="2"/>
  <c r="D25" i="2"/>
  <c r="D2245" i="2"/>
  <c r="D2726" i="2"/>
  <c r="D1903" i="2"/>
  <c r="D2727" i="2"/>
  <c r="D2132" i="2"/>
  <c r="D2728" i="2"/>
  <c r="D2729" i="2"/>
  <c r="D1243" i="2"/>
  <c r="D2730" i="2"/>
  <c r="D2731" i="2"/>
  <c r="D2732" i="2"/>
  <c r="D2733" i="2"/>
  <c r="D2734" i="2"/>
  <c r="D2735" i="2"/>
  <c r="D2736" i="2"/>
  <c r="D2133" i="2"/>
  <c r="D2737" i="2"/>
  <c r="D2409" i="2"/>
  <c r="D1014" i="2"/>
  <c r="D2738" i="2"/>
  <c r="D305" i="2"/>
  <c r="D435" i="2"/>
  <c r="D492" i="2"/>
  <c r="D1904" i="2"/>
  <c r="D3432" i="2"/>
  <c r="D2246" i="2"/>
  <c r="D1458" i="2"/>
  <c r="D1813" i="2"/>
  <c r="D3433" i="2"/>
  <c r="D2134" i="2"/>
  <c r="D2410" i="2"/>
  <c r="D1459" i="2"/>
  <c r="D26" i="2"/>
  <c r="D3434" i="2"/>
  <c r="D2739" i="2"/>
  <c r="D2740" i="2"/>
  <c r="D3435" i="2"/>
  <c r="D1061" i="2"/>
  <c r="D3436" i="2"/>
  <c r="D2741" i="2"/>
  <c r="D1460" i="2"/>
  <c r="D2742" i="2"/>
  <c r="D874" i="2"/>
  <c r="D1244" i="2"/>
  <c r="D2411" i="2"/>
  <c r="D1814" i="2"/>
  <c r="D1245" i="2"/>
  <c r="D27" i="2"/>
  <c r="D2247" i="2"/>
  <c r="D2743" i="2"/>
  <c r="D306" i="2"/>
  <c r="D1306" i="2"/>
  <c r="D1461" i="2"/>
  <c r="D2744" i="2"/>
  <c r="D2745" i="2"/>
  <c r="D1815" i="2"/>
  <c r="D1462" i="2"/>
  <c r="D1463" i="2"/>
  <c r="D1464" i="2"/>
  <c r="D875" i="2"/>
  <c r="D876" i="2"/>
  <c r="D1816" i="2"/>
  <c r="D736" i="2"/>
  <c r="D1465" i="2"/>
  <c r="D1034" i="2"/>
  <c r="D1466" i="2"/>
  <c r="D2412" i="2"/>
  <c r="D2746" i="2"/>
  <c r="D493" i="2"/>
  <c r="D2747" i="2"/>
  <c r="D2748" i="2"/>
  <c r="D307" i="2"/>
  <c r="D1905" i="2"/>
  <c r="D658" i="2"/>
  <c r="D2749" i="2"/>
  <c r="D2750" i="2"/>
  <c r="D1467" i="2"/>
  <c r="D2751" i="2"/>
  <c r="D28" i="2"/>
  <c r="D2752" i="2"/>
  <c r="D29" i="2"/>
  <c r="D2413" i="2"/>
  <c r="D1906" i="2"/>
  <c r="D1907" i="2"/>
  <c r="D2753" i="2"/>
  <c r="D1246" i="2"/>
  <c r="D2754" i="2"/>
  <c r="D2414" i="2"/>
  <c r="D3437" i="2"/>
  <c r="D30" i="2"/>
  <c r="D716" i="2"/>
  <c r="D2415" i="2"/>
  <c r="D1468" i="2"/>
  <c r="D1247" i="2"/>
  <c r="D2755" i="2"/>
  <c r="D2756" i="2"/>
  <c r="D1248" i="2"/>
  <c r="D3438" i="2"/>
  <c r="D2416" i="2"/>
  <c r="D1908" i="2"/>
  <c r="D659" i="2"/>
  <c r="D1307" i="2"/>
  <c r="D2417" i="2"/>
  <c r="D2418" i="2"/>
  <c r="D2419" i="2"/>
  <c r="D1909" i="2"/>
  <c r="D1249" i="2"/>
  <c r="D1469" i="2"/>
  <c r="D1470" i="2"/>
  <c r="D3439" i="2"/>
  <c r="D877" i="2"/>
  <c r="D1471" i="2"/>
  <c r="D2757" i="2"/>
  <c r="D475" i="2"/>
  <c r="D878" i="2"/>
  <c r="D1035" i="2"/>
  <c r="D1036" i="2"/>
  <c r="D1308" i="2"/>
  <c r="D31" i="2"/>
  <c r="D1472" i="2"/>
  <c r="D1817" i="2"/>
  <c r="D2420" i="2"/>
  <c r="D32" i="2"/>
  <c r="D1473" i="2"/>
  <c r="D1250" i="2"/>
  <c r="D308" i="2"/>
  <c r="D3440" i="2"/>
  <c r="D879" i="2"/>
  <c r="D1251" i="2"/>
  <c r="D2758" i="2"/>
  <c r="D1818" i="2"/>
  <c r="D1910" i="2"/>
  <c r="D1474" i="2"/>
  <c r="D2248" i="2"/>
  <c r="D33" i="2"/>
  <c r="D880" i="2"/>
  <c r="D2759" i="2"/>
  <c r="D1911" i="2"/>
  <c r="D626" i="2"/>
  <c r="D3441" i="2"/>
  <c r="D2760" i="2"/>
  <c r="D2761" i="2"/>
  <c r="D458" i="2"/>
  <c r="D444" i="2"/>
  <c r="D445" i="2"/>
  <c r="D3442" i="2"/>
  <c r="D3443" i="2"/>
  <c r="D1196" i="2"/>
  <c r="D2762" i="2"/>
  <c r="D34" i="2"/>
  <c r="D2763" i="2"/>
  <c r="D578" i="2"/>
  <c r="D1819" i="2"/>
  <c r="D2764" i="2"/>
  <c r="D2765" i="2"/>
  <c r="D1037" i="2"/>
  <c r="D3444" i="2"/>
  <c r="D2249" i="2"/>
  <c r="D660" i="2"/>
  <c r="D1038" i="2"/>
  <c r="D2250" i="2"/>
  <c r="D2251" i="2"/>
  <c r="D2766" i="2"/>
  <c r="D2767" i="2"/>
  <c r="D579" i="2"/>
  <c r="D494" i="2"/>
  <c r="D3445" i="2"/>
  <c r="D1475" i="2"/>
  <c r="D3446" i="2"/>
  <c r="D1103" i="2"/>
  <c r="D2768" i="2"/>
  <c r="D2769" i="2"/>
  <c r="D2770" i="2"/>
  <c r="D1476" i="2"/>
  <c r="D2771" i="2"/>
  <c r="D2252" i="2"/>
  <c r="D661" i="2"/>
  <c r="D2772" i="2"/>
  <c r="D309" i="2"/>
  <c r="D1477" i="2"/>
  <c r="D1478" i="2"/>
  <c r="D2773" i="2"/>
  <c r="D2774" i="2"/>
  <c r="D1479" i="2"/>
  <c r="D3447" i="2"/>
  <c r="D2775" i="2"/>
  <c r="D3448" i="2"/>
  <c r="D425" i="2"/>
  <c r="D2135" i="2"/>
  <c r="D2253" i="2"/>
  <c r="D1252" i="2"/>
  <c r="D1480" i="2"/>
  <c r="D1912" i="2"/>
  <c r="D1913" i="2"/>
  <c r="D2776" i="2"/>
  <c r="D1481" i="2"/>
  <c r="D2777" i="2"/>
  <c r="D1914" i="2"/>
  <c r="D3449" i="2"/>
  <c r="D737" i="2"/>
  <c r="D1482" i="2"/>
  <c r="D881" i="2"/>
  <c r="D2778" i="2"/>
  <c r="D35" i="2"/>
  <c r="D1820" i="2"/>
  <c r="D495" i="2"/>
  <c r="D2779" i="2"/>
  <c r="D882" i="2"/>
  <c r="D738" i="2"/>
  <c r="D3450" i="2"/>
  <c r="D2254" i="2"/>
  <c r="D3451" i="2"/>
  <c r="D739" i="2"/>
  <c r="D496" i="2"/>
  <c r="D2421" i="2"/>
  <c r="D2780" i="2"/>
  <c r="D740" i="2"/>
  <c r="D36" i="2"/>
  <c r="D2781" i="2"/>
  <c r="D2422" i="2"/>
  <c r="D2136" i="2"/>
  <c r="D3452" i="2"/>
  <c r="D2782" i="2"/>
  <c r="D1483" i="2"/>
  <c r="D2783" i="2"/>
  <c r="D2255" i="2"/>
  <c r="D2784" i="2"/>
  <c r="D2423" i="2"/>
  <c r="D1484" i="2"/>
  <c r="D2785" i="2"/>
  <c r="D2786" i="2"/>
  <c r="D1485" i="2"/>
  <c r="D2256" i="2"/>
  <c r="D37" i="2"/>
  <c r="D1486" i="2"/>
  <c r="D1487" i="2"/>
  <c r="D3453" i="2"/>
  <c r="D1488" i="2"/>
  <c r="D426" i="2"/>
  <c r="D1169" i="2"/>
  <c r="D883" i="2"/>
  <c r="D1915" i="2"/>
  <c r="D2787" i="2"/>
  <c r="D2424" i="2"/>
  <c r="D2788" i="2"/>
  <c r="D2425" i="2"/>
  <c r="D3454" i="2"/>
  <c r="D2789" i="2"/>
  <c r="D1039" i="2"/>
  <c r="D884" i="2"/>
  <c r="D741" i="2"/>
  <c r="D2257" i="2"/>
  <c r="D2258" i="2"/>
  <c r="D2790" i="2"/>
  <c r="D2791" i="2"/>
  <c r="D310" i="2"/>
  <c r="D1489" i="2"/>
  <c r="D1062" i="2"/>
  <c r="D1490" i="2"/>
  <c r="D2792" i="2"/>
  <c r="D38" i="2"/>
  <c r="D2793" i="2"/>
  <c r="D3455" i="2"/>
  <c r="D39" i="2"/>
  <c r="D1821" i="2"/>
  <c r="D742" i="2"/>
  <c r="D885" i="2"/>
  <c r="D886" i="2"/>
  <c r="D1491" i="2"/>
  <c r="D40" i="2"/>
  <c r="D1492" i="2"/>
  <c r="D887" i="2"/>
  <c r="D2794" i="2"/>
  <c r="D743" i="2"/>
  <c r="D2795" i="2"/>
  <c r="D1916" i="2"/>
  <c r="D1309" i="2"/>
  <c r="D1253" i="2"/>
  <c r="D41" i="2"/>
  <c r="D497" i="2"/>
  <c r="D744" i="2"/>
  <c r="D745" i="2"/>
  <c r="D3456" i="2"/>
  <c r="D2796" i="2"/>
  <c r="D2259" i="2"/>
  <c r="D717" i="2"/>
  <c r="D1822" i="2"/>
  <c r="D1917" i="2"/>
  <c r="D2797" i="2"/>
  <c r="D2798" i="2"/>
  <c r="D2260" i="2"/>
  <c r="D2799" i="2"/>
  <c r="D1493" i="2"/>
  <c r="D627" i="2"/>
  <c r="D2800" i="2"/>
  <c r="D2801" i="2"/>
  <c r="D3457" i="2"/>
  <c r="D2802" i="2"/>
  <c r="D1918" i="2"/>
  <c r="D2803" i="2"/>
  <c r="D628" i="2"/>
  <c r="D2804" i="2"/>
  <c r="D2261" i="2"/>
  <c r="D1919" i="2"/>
  <c r="D42" i="2"/>
  <c r="D1104" i="2"/>
  <c r="D1494" i="2"/>
  <c r="D1197" i="2"/>
  <c r="D2262" i="2"/>
  <c r="D888" i="2"/>
  <c r="D2426" i="2"/>
  <c r="D2427" i="2"/>
  <c r="D580" i="2"/>
  <c r="D3458" i="2"/>
  <c r="D1920" i="2"/>
  <c r="D2805" i="2"/>
  <c r="D889" i="2"/>
  <c r="D43" i="2"/>
  <c r="D2137" i="2"/>
  <c r="D2138" i="2"/>
  <c r="D1310" i="2"/>
  <c r="D1823" i="2"/>
  <c r="D3459" i="2"/>
  <c r="D581" i="2"/>
  <c r="D746" i="2"/>
  <c r="D1105" i="2"/>
  <c r="D1495" i="2"/>
  <c r="D311" i="2"/>
  <c r="D1106" i="2"/>
  <c r="D2428" i="2"/>
  <c r="D3460" i="2"/>
  <c r="D1040" i="2"/>
  <c r="D890" i="2"/>
  <c r="D2806" i="2"/>
  <c r="D891" i="2"/>
  <c r="D1170" i="2"/>
  <c r="D1254" i="2"/>
  <c r="D1041" i="2"/>
  <c r="D2807" i="2"/>
  <c r="D1921" i="2"/>
  <c r="D629" i="2"/>
  <c r="D630" i="2"/>
  <c r="D2808" i="2"/>
  <c r="D2429" i="2"/>
  <c r="D1255" i="2"/>
  <c r="D2809" i="2"/>
  <c r="D2810" i="2"/>
  <c r="D1496" i="2"/>
  <c r="D3461" i="2"/>
  <c r="D2139" i="2"/>
  <c r="D2140" i="2"/>
  <c r="D892" i="2"/>
  <c r="D2811" i="2"/>
  <c r="D1107" i="2"/>
  <c r="D2812" i="2"/>
  <c r="D2430" i="2"/>
  <c r="D2813" i="2"/>
  <c r="D2814" i="2"/>
  <c r="D2815" i="2"/>
  <c r="D1497" i="2"/>
  <c r="D2816" i="2"/>
  <c r="D1922" i="2"/>
  <c r="D312" i="2"/>
  <c r="D2817" i="2"/>
  <c r="D2818" i="2"/>
  <c r="D1824" i="2"/>
  <c r="D1498" i="2"/>
  <c r="D3462" i="2"/>
  <c r="D2431" i="2"/>
  <c r="D313" i="2"/>
  <c r="D476" i="2"/>
  <c r="D2819" i="2"/>
  <c r="D44" i="2"/>
  <c r="D2820" i="2"/>
  <c r="D2821" i="2"/>
  <c r="D2263" i="2"/>
  <c r="D2822" i="2"/>
  <c r="D2432" i="2"/>
  <c r="D45" i="2"/>
  <c r="D2264" i="2"/>
  <c r="D2823" i="2"/>
  <c r="D1499" i="2"/>
  <c r="D2433" i="2"/>
  <c r="D314" i="2"/>
  <c r="D459" i="2"/>
  <c r="D1500" i="2"/>
  <c r="D2824" i="2"/>
  <c r="D2141" i="2"/>
  <c r="D2825" i="2"/>
  <c r="D2265" i="2"/>
  <c r="D2142" i="2"/>
  <c r="D46" i="2"/>
  <c r="D498" i="2"/>
  <c r="D1171" i="2"/>
  <c r="D893" i="2"/>
  <c r="D1923" i="2"/>
  <c r="D2826" i="2"/>
  <c r="D614" i="2"/>
  <c r="D460" i="2"/>
  <c r="D2827" i="2"/>
  <c r="D2434" i="2"/>
  <c r="D2828" i="2"/>
  <c r="D2829" i="2"/>
  <c r="D2435" i="2"/>
  <c r="D894" i="2"/>
  <c r="D2830" i="2"/>
  <c r="D2831" i="2"/>
  <c r="D747" i="2"/>
  <c r="D2832" i="2"/>
  <c r="D2266" i="2"/>
  <c r="D315" i="2"/>
  <c r="D446" i="2"/>
  <c r="D1501" i="2"/>
  <c r="D895" i="2"/>
  <c r="D47" i="2"/>
  <c r="D2833" i="2"/>
  <c r="D2834" i="2"/>
  <c r="D1502" i="2"/>
  <c r="D1503" i="2"/>
  <c r="D1504" i="2"/>
  <c r="D1505" i="2"/>
  <c r="D1506" i="2"/>
  <c r="D2835" i="2"/>
  <c r="D1507" i="2"/>
  <c r="D1508" i="2"/>
  <c r="D1311" i="2"/>
  <c r="D2836" i="2"/>
  <c r="D316" i="2"/>
  <c r="D896" i="2"/>
  <c r="D2436" i="2"/>
  <c r="D2837" i="2"/>
  <c r="D1825" i="2"/>
  <c r="D2838" i="2"/>
  <c r="D2839" i="2"/>
  <c r="D317" i="2"/>
  <c r="D2437" i="2"/>
  <c r="D48" i="2"/>
  <c r="D3463" i="2"/>
  <c r="D2840" i="2"/>
  <c r="D2841" i="2"/>
  <c r="D2842" i="2"/>
  <c r="D499" i="2"/>
  <c r="D1509" i="2"/>
  <c r="D1924" i="2"/>
  <c r="D49" i="2"/>
  <c r="D2843" i="2"/>
  <c r="D1108" i="2"/>
  <c r="D1312" i="2"/>
  <c r="D1925" i="2"/>
  <c r="D2267" i="2"/>
  <c r="D3464" i="2"/>
  <c r="D1510" i="2"/>
  <c r="D1511" i="2"/>
  <c r="D1512" i="2"/>
  <c r="D2438" i="2"/>
  <c r="D1513" i="2"/>
  <c r="D1514" i="2"/>
  <c r="D3465" i="2"/>
  <c r="D447" i="2"/>
  <c r="D2844" i="2"/>
  <c r="D2845" i="2"/>
  <c r="D2846" i="2"/>
  <c r="D1515" i="2"/>
  <c r="D1926" i="2"/>
  <c r="D692" i="2"/>
  <c r="D3466" i="2"/>
  <c r="D897" i="2"/>
  <c r="D2847" i="2"/>
  <c r="D50" i="2"/>
  <c r="D631" i="2"/>
  <c r="D318" i="2"/>
  <c r="D1927" i="2"/>
  <c r="D1928" i="2"/>
  <c r="D2848" i="2"/>
  <c r="D1929" i="2"/>
  <c r="D1930" i="2"/>
  <c r="D2849" i="2"/>
  <c r="D2143" i="2"/>
  <c r="D51" i="2"/>
  <c r="D693" i="2"/>
  <c r="D898" i="2"/>
  <c r="D319" i="2"/>
  <c r="D1313" i="2"/>
  <c r="D748" i="2"/>
  <c r="D1931" i="2"/>
  <c r="D1109" i="2"/>
  <c r="D1826" i="2"/>
  <c r="D2439" i="2"/>
  <c r="D1516" i="2"/>
  <c r="D500" i="2"/>
  <c r="D1110" i="2"/>
  <c r="D1517" i="2"/>
  <c r="D2850" i="2"/>
  <c r="D2851" i="2"/>
  <c r="D899" i="2"/>
  <c r="D1518" i="2"/>
  <c r="D52" i="2"/>
  <c r="D1111" i="2"/>
  <c r="D2852" i="2"/>
  <c r="D320" i="2"/>
  <c r="D1519" i="2"/>
  <c r="D321" i="2"/>
  <c r="D749" i="2"/>
  <c r="D501" i="2"/>
  <c r="D2853" i="2"/>
  <c r="D1520" i="2"/>
  <c r="D1521" i="2"/>
  <c r="D2854" i="2"/>
  <c r="D448" i="2"/>
  <c r="D2855" i="2"/>
  <c r="D2144" i="2"/>
  <c r="D718" i="2"/>
  <c r="D53" i="2"/>
  <c r="D322" i="2"/>
  <c r="D2856" i="2"/>
  <c r="D750" i="2"/>
  <c r="D2857" i="2"/>
  <c r="D2858" i="2"/>
  <c r="D2859" i="2"/>
  <c r="D2860" i="2"/>
  <c r="D54" i="2"/>
  <c r="D323" i="2"/>
  <c r="D1172" i="2"/>
  <c r="D1932" i="2"/>
  <c r="D449" i="2"/>
  <c r="D324" i="2"/>
  <c r="D751" i="2"/>
  <c r="D55" i="2"/>
  <c r="D1827" i="2"/>
  <c r="D2861" i="2"/>
  <c r="D2862" i="2"/>
  <c r="D1522" i="2"/>
  <c r="D2863" i="2"/>
  <c r="D1523" i="2"/>
  <c r="D56" i="2"/>
  <c r="D2864" i="2"/>
  <c r="D1112" i="2"/>
  <c r="D2268" i="2"/>
  <c r="D2865" i="2"/>
  <c r="D502" i="2"/>
  <c r="D2866" i="2"/>
  <c r="D1256" i="2"/>
  <c r="D2867" i="2"/>
  <c r="D3467" i="2"/>
  <c r="D2145" i="2"/>
  <c r="D2868" i="2"/>
  <c r="D57" i="2"/>
  <c r="D2869" i="2"/>
  <c r="D58" i="2"/>
  <c r="D1113" i="2"/>
  <c r="D1828" i="2"/>
  <c r="D2870" i="2"/>
  <c r="D2871" i="2"/>
  <c r="D1114" i="2"/>
  <c r="D2872" i="2"/>
  <c r="D2873" i="2"/>
  <c r="D1829" i="2"/>
  <c r="D2874" i="2"/>
  <c r="D1115" i="2"/>
  <c r="D503" i="2"/>
  <c r="D2875" i="2"/>
  <c r="D2146" i="2"/>
  <c r="D900" i="2"/>
  <c r="D59" i="2"/>
  <c r="D2876" i="2"/>
  <c r="D2269" i="2"/>
  <c r="D2877" i="2"/>
  <c r="D901" i="2"/>
  <c r="D2878" i="2"/>
  <c r="D2879" i="2"/>
  <c r="D752" i="2"/>
  <c r="D753" i="2"/>
  <c r="D3468" i="2"/>
  <c r="D662" i="2"/>
  <c r="D1116" i="2"/>
  <c r="D2880" i="2"/>
  <c r="D1524" i="2"/>
  <c r="D902" i="2"/>
  <c r="D2881" i="2"/>
  <c r="D1063" i="2"/>
  <c r="D2882" i="2"/>
  <c r="D2883" i="2"/>
  <c r="D2884" i="2"/>
  <c r="D60" i="2"/>
  <c r="D582" i="2"/>
  <c r="D1525" i="2"/>
  <c r="D2885" i="2"/>
  <c r="D2886" i="2"/>
  <c r="D2887" i="2"/>
  <c r="D1526" i="2"/>
  <c r="D1314" i="2"/>
  <c r="D1527" i="2"/>
  <c r="D2888" i="2"/>
  <c r="D2889" i="2"/>
  <c r="D2440" i="2"/>
  <c r="D1528" i="2"/>
  <c r="D325" i="2"/>
  <c r="D2441" i="2"/>
  <c r="D61" i="2"/>
  <c r="D2890" i="2"/>
  <c r="D504" i="2"/>
  <c r="D2891" i="2"/>
  <c r="D2892" i="2"/>
  <c r="D2893" i="2"/>
  <c r="D326" i="2"/>
  <c r="D2894" i="2"/>
  <c r="D2442" i="2"/>
  <c r="D327" i="2"/>
  <c r="D1198" i="2"/>
  <c r="D62" i="2"/>
  <c r="D63" i="2"/>
  <c r="D427" i="2"/>
  <c r="D505" i="2"/>
  <c r="D1064" i="2"/>
  <c r="D64" i="2"/>
  <c r="D65" i="2"/>
  <c r="D66" i="2"/>
  <c r="D1933" i="2"/>
  <c r="D2147" i="2"/>
  <c r="D1529" i="2"/>
  <c r="D2895" i="2"/>
  <c r="D67" i="2"/>
  <c r="D3469" i="2"/>
  <c r="D68" i="2"/>
  <c r="D69" i="2"/>
  <c r="D70" i="2"/>
  <c r="D2270" i="2"/>
  <c r="D754" i="2"/>
  <c r="D755" i="2"/>
  <c r="D2896" i="2"/>
  <c r="D1117" i="2"/>
  <c r="D1042" i="2"/>
  <c r="D3470" i="2"/>
  <c r="D903" i="2"/>
  <c r="D2897" i="2"/>
  <c r="D756" i="2"/>
  <c r="D1530" i="2"/>
  <c r="D3471" i="2"/>
  <c r="D71" i="2"/>
  <c r="D1531" i="2"/>
  <c r="D1934" i="2"/>
  <c r="D2898" i="2"/>
  <c r="D904" i="2"/>
  <c r="D905" i="2"/>
  <c r="D2899" i="2"/>
  <c r="D906" i="2"/>
  <c r="D907" i="2"/>
  <c r="D506" i="2"/>
  <c r="D72" i="2"/>
  <c r="D2271" i="2"/>
  <c r="D461" i="2"/>
  <c r="D2272" i="2"/>
  <c r="D1935" i="2"/>
  <c r="D908" i="2"/>
  <c r="D1118" i="2"/>
  <c r="D1532" i="2"/>
  <c r="D2900" i="2"/>
  <c r="D73" i="2"/>
  <c r="D2901" i="2"/>
  <c r="D2902" i="2"/>
  <c r="D1119" i="2"/>
  <c r="D2903" i="2"/>
  <c r="D1830" i="2"/>
  <c r="D1831" i="2"/>
  <c r="D757" i="2"/>
  <c r="D1832" i="2"/>
  <c r="D2273" i="2"/>
  <c r="D2904" i="2"/>
  <c r="D1533" i="2"/>
  <c r="D2905" i="2"/>
  <c r="D2906" i="2"/>
  <c r="D2907" i="2"/>
  <c r="D2908" i="2"/>
  <c r="D909" i="2"/>
  <c r="D2909" i="2"/>
  <c r="D3472" i="2"/>
  <c r="D1534" i="2"/>
  <c r="D2274" i="2"/>
  <c r="D758" i="2"/>
  <c r="D2910" i="2"/>
  <c r="D1833" i="2"/>
  <c r="D74" i="2"/>
  <c r="D75" i="2"/>
  <c r="D1535" i="2"/>
  <c r="D1120" i="2"/>
  <c r="D2148" i="2"/>
  <c r="D910" i="2"/>
  <c r="D2911" i="2"/>
  <c r="D1936" i="2"/>
  <c r="D2912" i="2"/>
  <c r="D911" i="2"/>
  <c r="D2443" i="2"/>
  <c r="D76" i="2"/>
  <c r="D1536" i="2"/>
  <c r="D1537" i="2"/>
  <c r="D1538" i="2"/>
  <c r="D2913" i="2"/>
  <c r="D2914" i="2"/>
  <c r="D1539" i="2"/>
  <c r="D3473" i="2"/>
  <c r="D77" i="2"/>
  <c r="D1540" i="2"/>
  <c r="D2275" i="2"/>
  <c r="D2915" i="2"/>
  <c r="D2916" i="2"/>
  <c r="D2917" i="2"/>
  <c r="D1541" i="2"/>
  <c r="D1173" i="2"/>
  <c r="D2918" i="2"/>
  <c r="D2444" i="2"/>
  <c r="D2149" i="2"/>
  <c r="D2919" i="2"/>
  <c r="D663" i="2"/>
  <c r="D2920" i="2"/>
  <c r="D78" i="2"/>
  <c r="D79" i="2"/>
  <c r="D1937" i="2"/>
  <c r="D2276" i="2"/>
  <c r="D3474" i="2"/>
  <c r="D912" i="2"/>
  <c r="D2921" i="2"/>
  <c r="D1174" i="2"/>
  <c r="D2922" i="2"/>
  <c r="D2923" i="2"/>
  <c r="D1121" i="2"/>
  <c r="D913" i="2"/>
  <c r="D2924" i="2"/>
  <c r="D759" i="2"/>
  <c r="D3475" i="2"/>
  <c r="D583" i="2"/>
  <c r="D584" i="2"/>
  <c r="D1542" i="2"/>
  <c r="D328" i="2"/>
  <c r="D1938" i="2"/>
  <c r="D1939" i="2"/>
  <c r="D1543" i="2"/>
  <c r="D1834" i="2"/>
  <c r="D2925" i="2"/>
  <c r="D2926" i="2"/>
  <c r="D2927" i="2"/>
  <c r="D2928" i="2"/>
  <c r="D329" i="2"/>
  <c r="D1940" i="2"/>
  <c r="D1544" i="2"/>
  <c r="D2929" i="2"/>
  <c r="D1122" i="2"/>
  <c r="D760" i="2"/>
  <c r="D1123" i="2"/>
  <c r="D80" i="2"/>
  <c r="D2930" i="2"/>
  <c r="D2931" i="2"/>
  <c r="D2932" i="2"/>
  <c r="D1941" i="2"/>
  <c r="D761" i="2"/>
  <c r="D1942" i="2"/>
  <c r="D3476" i="2"/>
  <c r="D81" i="2"/>
  <c r="D2933" i="2"/>
  <c r="D1545" i="2"/>
  <c r="D82" i="2"/>
  <c r="D2934" i="2"/>
  <c r="D1546" i="2"/>
  <c r="D83" i="2"/>
  <c r="D1547" i="2"/>
  <c r="D330" i="2"/>
  <c r="D2935" i="2"/>
  <c r="D507" i="2"/>
  <c r="D2936" i="2"/>
  <c r="D3477" i="2"/>
  <c r="D2937" i="2"/>
  <c r="D2938" i="2"/>
  <c r="D1548" i="2"/>
  <c r="D1943" i="2"/>
  <c r="D2445" i="2"/>
  <c r="D2446" i="2"/>
  <c r="D1944" i="2"/>
  <c r="D2939" i="2"/>
  <c r="D84" i="2"/>
  <c r="D508" i="2"/>
  <c r="D1945" i="2"/>
  <c r="D2940" i="2"/>
  <c r="D1549" i="2"/>
  <c r="D632" i="2"/>
  <c r="D85" i="2"/>
  <c r="D1550" i="2"/>
  <c r="D1257" i="2"/>
  <c r="D1124" i="2"/>
  <c r="D331" i="2"/>
  <c r="D2941" i="2"/>
  <c r="D2150" i="2"/>
  <c r="D1125" i="2"/>
  <c r="D2277" i="2"/>
  <c r="D2942" i="2"/>
  <c r="D2943" i="2"/>
  <c r="D762" i="2"/>
  <c r="D914" i="2"/>
  <c r="D763" i="2"/>
  <c r="D764" i="2"/>
  <c r="D3478" i="2"/>
  <c r="D2944" i="2"/>
  <c r="D332" i="2"/>
  <c r="D509" i="2"/>
  <c r="D2945" i="2"/>
  <c r="D1946" i="2"/>
  <c r="D1258" i="2"/>
  <c r="D765" i="2"/>
  <c r="D3479" i="2"/>
  <c r="D1551" i="2"/>
  <c r="D2151" i="2"/>
  <c r="D2946" i="2"/>
  <c r="D915" i="2"/>
  <c r="D2447" i="2"/>
  <c r="D2278" i="2"/>
  <c r="D2152" i="2"/>
  <c r="D1126" i="2"/>
  <c r="D2448" i="2"/>
  <c r="D2947" i="2"/>
  <c r="D766" i="2"/>
  <c r="D2948" i="2"/>
  <c r="D2949" i="2"/>
  <c r="D333" i="2"/>
  <c r="D2950" i="2"/>
  <c r="D2279" i="2"/>
  <c r="D2280" i="2"/>
  <c r="D916" i="2"/>
  <c r="D1552" i="2"/>
  <c r="D2951" i="2"/>
  <c r="D917" i="2"/>
  <c r="D510" i="2"/>
  <c r="D1947" i="2"/>
  <c r="D3480" i="2"/>
  <c r="D86" i="2"/>
  <c r="D2952" i="2"/>
  <c r="D334" i="2"/>
  <c r="D2953" i="2"/>
  <c r="D918" i="2"/>
  <c r="D1948" i="2"/>
  <c r="D470" i="2"/>
  <c r="D767" i="2"/>
  <c r="D1553" i="2"/>
  <c r="D511" i="2"/>
  <c r="D1554" i="2"/>
  <c r="D1949" i="2"/>
  <c r="D2281" i="2"/>
  <c r="D2954" i="2"/>
  <c r="D87" i="2"/>
  <c r="D1015" i="2"/>
  <c r="D2955" i="2"/>
  <c r="D88" i="2"/>
  <c r="D1950" i="2"/>
  <c r="D2449" i="2"/>
  <c r="D2956" i="2"/>
  <c r="D2957" i="2"/>
  <c r="D2958" i="2"/>
  <c r="D2450" i="2"/>
  <c r="D3481" i="2"/>
  <c r="D919" i="2"/>
  <c r="D719" i="2"/>
  <c r="D89" i="2"/>
  <c r="D3482" i="2"/>
  <c r="D90" i="2"/>
  <c r="D2959" i="2"/>
  <c r="D91" i="2"/>
  <c r="D768" i="2"/>
  <c r="D3483" i="2"/>
  <c r="D92" i="2"/>
  <c r="D769" i="2"/>
  <c r="D1555" i="2"/>
  <c r="D2960" i="2"/>
  <c r="D2961" i="2"/>
  <c r="D335" i="2"/>
  <c r="D2962" i="2"/>
  <c r="D93" i="2"/>
  <c r="D1556" i="2"/>
  <c r="D94" i="2"/>
  <c r="D920" i="2"/>
  <c r="D3484" i="2"/>
  <c r="D921" i="2"/>
  <c r="D1557" i="2"/>
  <c r="D922" i="2"/>
  <c r="D2153" i="2"/>
  <c r="D694" i="2"/>
  <c r="D95" i="2"/>
  <c r="D2963" i="2"/>
  <c r="D1951" i="2"/>
  <c r="D664" i="2"/>
  <c r="D2964" i="2"/>
  <c r="D336" i="2"/>
  <c r="D602" i="2"/>
  <c r="D2965" i="2"/>
  <c r="D665" i="2"/>
  <c r="D3485" i="2"/>
  <c r="D666" i="2"/>
  <c r="D2966" i="2"/>
  <c r="D337" i="2"/>
  <c r="D1558" i="2"/>
  <c r="D1559" i="2"/>
  <c r="D2967" i="2"/>
  <c r="D2968" i="2"/>
  <c r="D1952" i="2"/>
  <c r="D1560" i="2"/>
  <c r="D923" i="2"/>
  <c r="D1315" i="2"/>
  <c r="D1561" i="2"/>
  <c r="D924" i="2"/>
  <c r="D2154" i="2"/>
  <c r="D1562" i="2"/>
  <c r="D1259" i="2"/>
  <c r="D2969" i="2"/>
  <c r="D1563" i="2"/>
  <c r="D2970" i="2"/>
  <c r="D1564" i="2"/>
  <c r="D1565" i="2"/>
  <c r="D1566" i="2"/>
  <c r="D1567" i="2"/>
  <c r="D1065" i="2"/>
  <c r="D1016" i="2"/>
  <c r="D2971" i="2"/>
  <c r="D2972" i="2"/>
  <c r="D2973" i="2"/>
  <c r="D1568" i="2"/>
  <c r="D2282" i="2"/>
  <c r="D2974" i="2"/>
  <c r="D3486" i="2"/>
  <c r="D585" i="2"/>
  <c r="D667" i="2"/>
  <c r="D2975" i="2"/>
  <c r="D668" i="2"/>
  <c r="D96" i="2"/>
  <c r="D3487" i="2"/>
  <c r="D2976" i="2"/>
  <c r="D2977" i="2"/>
  <c r="D2978" i="2"/>
  <c r="D3488" i="2"/>
  <c r="D2979" i="2"/>
  <c r="D1569" i="2"/>
  <c r="D1835" i="2"/>
  <c r="D3489" i="2"/>
  <c r="D2980" i="2"/>
  <c r="D1953" i="2"/>
  <c r="D2981" i="2"/>
  <c r="D97" i="2"/>
  <c r="D2155" i="2"/>
  <c r="D2156" i="2"/>
  <c r="D338" i="2"/>
  <c r="D2982" i="2"/>
  <c r="D2983" i="2"/>
  <c r="D2451" i="2"/>
  <c r="D2984" i="2"/>
  <c r="D2452" i="2"/>
  <c r="D2453" i="2"/>
  <c r="D2157" i="2"/>
  <c r="D98" i="2"/>
  <c r="D2985" i="2"/>
  <c r="D2986" i="2"/>
  <c r="D2987" i="2"/>
  <c r="D1570" i="2"/>
  <c r="D2988" i="2"/>
  <c r="D1571" i="2"/>
  <c r="D2989" i="2"/>
  <c r="D339" i="2"/>
  <c r="D512" i="2"/>
  <c r="D1572" i="2"/>
  <c r="D1199" i="2"/>
  <c r="D1573" i="2"/>
  <c r="D1574" i="2"/>
  <c r="D2990" i="2"/>
  <c r="D1575" i="2"/>
  <c r="D340" i="2"/>
  <c r="D99" i="2"/>
  <c r="D2283" i="2"/>
  <c r="D1127" i="2"/>
  <c r="D1316" i="2"/>
  <c r="D100" i="2"/>
  <c r="D1836" i="2"/>
  <c r="D2991" i="2"/>
  <c r="D1576" i="2"/>
  <c r="D1837" i="2"/>
  <c r="D2992" i="2"/>
  <c r="D695" i="2"/>
  <c r="D2158" i="2"/>
  <c r="D3490" i="2"/>
  <c r="D3491" i="2"/>
  <c r="D3492" i="2"/>
  <c r="D1577" i="2"/>
  <c r="D925" i="2"/>
  <c r="D1954" i="2"/>
  <c r="D1175" i="2"/>
  <c r="D1017" i="2"/>
  <c r="D1200" i="2"/>
  <c r="D2993" i="2"/>
  <c r="D101" i="2"/>
  <c r="D2994" i="2"/>
  <c r="D2284" i="2"/>
  <c r="D1043" i="2"/>
  <c r="D2995" i="2"/>
  <c r="D102" i="2"/>
  <c r="D2159" i="2"/>
  <c r="D2285" i="2"/>
  <c r="D707" i="2"/>
  <c r="D1578" i="2"/>
  <c r="D1579" i="2"/>
  <c r="D1066" i="2"/>
  <c r="D1580" i="2"/>
  <c r="D1201" i="2"/>
  <c r="D2286" i="2"/>
  <c r="D1955" i="2"/>
  <c r="D486" i="2"/>
  <c r="D2996" i="2"/>
  <c r="D2287" i="2"/>
  <c r="D1956" i="2"/>
  <c r="D103" i="2"/>
  <c r="D2997" i="2"/>
  <c r="D1838" i="2"/>
  <c r="D1202" i="2"/>
  <c r="D633" i="2"/>
  <c r="D1957" i="2"/>
  <c r="D2998" i="2"/>
  <c r="D615" i="2"/>
  <c r="D341" i="2"/>
  <c r="D669" i="2"/>
  <c r="D2288" i="2"/>
  <c r="D2999" i="2"/>
  <c r="D3000" i="2"/>
  <c r="D3001" i="2"/>
  <c r="D3002" i="2"/>
  <c r="D2454" i="2"/>
  <c r="D3003" i="2"/>
  <c r="D2289" i="2"/>
  <c r="D1958" i="2"/>
  <c r="D1581" i="2"/>
  <c r="D1582" i="2"/>
  <c r="D1583" i="2"/>
  <c r="D770" i="2"/>
  <c r="D2290" i="2"/>
  <c r="D513" i="2"/>
  <c r="D670" i="2"/>
  <c r="D586" i="2"/>
  <c r="D2160" i="2"/>
  <c r="D3493" i="2"/>
  <c r="D3004" i="2"/>
  <c r="D926" i="2"/>
  <c r="D514" i="2"/>
  <c r="D3005" i="2"/>
  <c r="D104" i="2"/>
  <c r="D105" i="2"/>
  <c r="D2291" i="2"/>
  <c r="D1959" i="2"/>
  <c r="D1044" i="2"/>
  <c r="D2455" i="2"/>
  <c r="D3006" i="2"/>
  <c r="D342" i="2"/>
  <c r="D2292" i="2"/>
  <c r="D927" i="2"/>
  <c r="D3007" i="2"/>
  <c r="D3008" i="2"/>
  <c r="D1045" i="2"/>
  <c r="D450" i="2"/>
  <c r="D3009" i="2"/>
  <c r="D2293" i="2"/>
  <c r="D3494" i="2"/>
  <c r="D106" i="2"/>
  <c r="D1960" i="2"/>
  <c r="D1018" i="2"/>
  <c r="D3495" i="2"/>
  <c r="D771" i="2"/>
  <c r="D772" i="2"/>
  <c r="D1128" i="2"/>
  <c r="D1584" i="2"/>
  <c r="D1585" i="2"/>
  <c r="D515" i="2"/>
  <c r="D3010" i="2"/>
  <c r="D1317" i="2"/>
  <c r="D2456" i="2"/>
  <c r="D1129" i="2"/>
  <c r="D1961" i="2"/>
  <c r="D3011" i="2"/>
  <c r="D1586" i="2"/>
  <c r="D1587" i="2"/>
  <c r="D1067" i="2"/>
  <c r="D343" i="2"/>
  <c r="D1962" i="2"/>
  <c r="D2294" i="2"/>
  <c r="D671" i="2"/>
  <c r="D3496" i="2"/>
  <c r="D3012" i="2"/>
  <c r="D107" i="2"/>
  <c r="D2295" i="2"/>
  <c r="D3013" i="2"/>
  <c r="D1203" i="2"/>
  <c r="D3014" i="2"/>
  <c r="D3015" i="2"/>
  <c r="D344" i="2"/>
  <c r="D603" i="2"/>
  <c r="D1204" i="2"/>
  <c r="D345" i="2"/>
  <c r="D1318" i="2"/>
  <c r="D773" i="2"/>
  <c r="D3016" i="2"/>
  <c r="D1130" i="2"/>
  <c r="D1839" i="2"/>
  <c r="D1588" i="2"/>
  <c r="D1963" i="2"/>
  <c r="D1589" i="2"/>
  <c r="D3017" i="2"/>
  <c r="D1176" i="2"/>
  <c r="D3018" i="2"/>
  <c r="D3019" i="2"/>
  <c r="D3020" i="2"/>
  <c r="D3021" i="2"/>
  <c r="D672" i="2"/>
  <c r="D2161" i="2"/>
  <c r="D346" i="2"/>
  <c r="D1590" i="2"/>
  <c r="D774" i="2"/>
  <c r="D1591" i="2"/>
  <c r="D516" i="2"/>
  <c r="D108" i="2"/>
  <c r="D3022" i="2"/>
  <c r="D1177" i="2"/>
  <c r="D1964" i="2"/>
  <c r="D1592" i="2"/>
  <c r="D3023" i="2"/>
  <c r="D3497" i="2"/>
  <c r="D3024" i="2"/>
  <c r="D1593" i="2"/>
  <c r="D1131" i="2"/>
  <c r="D928" i="2"/>
  <c r="D1178" i="2"/>
  <c r="D2296" i="2"/>
  <c r="D3025" i="2"/>
  <c r="D3498" i="2"/>
  <c r="D3499" i="2"/>
  <c r="D109" i="2"/>
  <c r="D3026" i="2"/>
  <c r="D3027" i="2"/>
  <c r="D1965" i="2"/>
  <c r="D1179" i="2"/>
  <c r="D1966" i="2"/>
  <c r="D775" i="2"/>
  <c r="D1594" i="2"/>
  <c r="D1595" i="2"/>
  <c r="D1596" i="2"/>
  <c r="D634" i="2"/>
  <c r="D110" i="2"/>
  <c r="D3500" i="2"/>
  <c r="D3028" i="2"/>
  <c r="D620" i="2"/>
  <c r="D1597" i="2"/>
  <c r="D635" i="2"/>
  <c r="D2457" i="2"/>
  <c r="D776" i="2"/>
  <c r="D3029" i="2"/>
  <c r="D777" i="2"/>
  <c r="D111" i="2"/>
  <c r="D3501" i="2"/>
  <c r="D1967" i="2"/>
  <c r="D3030" i="2"/>
  <c r="D778" i="2"/>
  <c r="D1598" i="2"/>
  <c r="D3031" i="2"/>
  <c r="D3032" i="2"/>
  <c r="D1968" i="2"/>
  <c r="D3033" i="2"/>
  <c r="D1969" i="2"/>
  <c r="D112" i="2"/>
  <c r="D3034" i="2"/>
  <c r="D587" i="2"/>
  <c r="D471" i="2"/>
  <c r="D3035" i="2"/>
  <c r="D1599" i="2"/>
  <c r="D347" i="2"/>
  <c r="D113" i="2"/>
  <c r="D114" i="2"/>
  <c r="D115" i="2"/>
  <c r="D348" i="2"/>
  <c r="D1132" i="2"/>
  <c r="D3036" i="2"/>
  <c r="D1600" i="2"/>
  <c r="D3037" i="2"/>
  <c r="D517" i="2"/>
  <c r="D3038" i="2"/>
  <c r="D779" i="2"/>
  <c r="D3502" i="2"/>
  <c r="D116" i="2"/>
  <c r="D929" i="2"/>
  <c r="D1601" i="2"/>
  <c r="D349" i="2"/>
  <c r="D588" i="2"/>
  <c r="D1970" i="2"/>
  <c r="D2297" i="2"/>
  <c r="D117" i="2"/>
  <c r="D1602" i="2"/>
  <c r="D1603" i="2"/>
  <c r="D1971" i="2"/>
  <c r="D1133" i="2"/>
  <c r="D1604" i="2"/>
  <c r="D1972" i="2"/>
  <c r="D3039" i="2"/>
  <c r="D636" i="2"/>
  <c r="D1973" i="2"/>
  <c r="D1205" i="2"/>
  <c r="D637" i="2"/>
  <c r="D1260" i="2"/>
  <c r="D2458" i="2"/>
  <c r="D1134" i="2"/>
  <c r="D2162" i="2"/>
  <c r="D3040" i="2"/>
  <c r="D1605" i="2"/>
  <c r="D350" i="2"/>
  <c r="D1135" i="2"/>
  <c r="D1206" i="2"/>
  <c r="D1606" i="2"/>
  <c r="D118" i="2"/>
  <c r="D3041" i="2"/>
  <c r="D3042" i="2"/>
  <c r="D1180" i="2"/>
  <c r="D3043" i="2"/>
  <c r="D1607" i="2"/>
  <c r="D1136" i="2"/>
  <c r="D1207" i="2"/>
  <c r="D3503" i="2"/>
  <c r="D3044" i="2"/>
  <c r="D780" i="2"/>
  <c r="D930" i="2"/>
  <c r="D1974" i="2"/>
  <c r="D2459" i="2"/>
  <c r="D3045" i="2"/>
  <c r="D931" i="2"/>
  <c r="D2460" i="2"/>
  <c r="D351" i="2"/>
  <c r="D119" i="2"/>
  <c r="D518" i="2"/>
  <c r="D673" i="2"/>
  <c r="D3504" i="2"/>
  <c r="D1608" i="2"/>
  <c r="D1609" i="2"/>
  <c r="D3046" i="2"/>
  <c r="D3047" i="2"/>
  <c r="D3048" i="2"/>
  <c r="D3505" i="2"/>
  <c r="D1975" i="2"/>
  <c r="D3049" i="2"/>
  <c r="D1261" i="2"/>
  <c r="D1181" i="2"/>
  <c r="D352" i="2"/>
  <c r="D3506" i="2"/>
  <c r="D1137" i="2"/>
  <c r="D3050" i="2"/>
  <c r="D2461" i="2"/>
  <c r="D120" i="2"/>
  <c r="D1610" i="2"/>
  <c r="D353" i="2"/>
  <c r="D1840" i="2"/>
  <c r="D3051" i="2"/>
  <c r="D451" i="2"/>
  <c r="D1976" i="2"/>
  <c r="D3052" i="2"/>
  <c r="D121" i="2"/>
  <c r="D3507" i="2"/>
  <c r="D3053" i="2"/>
  <c r="D2298" i="2"/>
  <c r="D781" i="2"/>
  <c r="D354" i="2"/>
  <c r="D1611" i="2"/>
  <c r="D3508" i="2"/>
  <c r="D932" i="2"/>
  <c r="D3509" i="2"/>
  <c r="D3510" i="2"/>
  <c r="D3511" i="2"/>
  <c r="D2299" i="2"/>
  <c r="D3054" i="2"/>
  <c r="D696" i="2"/>
  <c r="D122" i="2"/>
  <c r="D3055" i="2"/>
  <c r="D3056" i="2"/>
  <c r="D3512" i="2"/>
  <c r="D3057" i="2"/>
  <c r="D3058" i="2"/>
  <c r="D3059" i="2"/>
  <c r="D3060" i="2"/>
  <c r="D1612" i="2"/>
  <c r="D1182" i="2"/>
  <c r="D1613" i="2"/>
  <c r="D3513" i="2"/>
  <c r="D3061" i="2"/>
  <c r="D1138" i="2"/>
  <c r="D1139" i="2"/>
  <c r="D2163" i="2"/>
  <c r="D3062" i="2"/>
  <c r="D3063" i="2"/>
  <c r="D2300" i="2"/>
  <c r="D482" i="2"/>
  <c r="D674" i="2"/>
  <c r="D3064" i="2"/>
  <c r="D3514" i="2"/>
  <c r="D3515" i="2"/>
  <c r="D3065" i="2"/>
  <c r="D1841" i="2"/>
  <c r="D782" i="2"/>
  <c r="D519" i="2"/>
  <c r="D3066" i="2"/>
  <c r="D3067" i="2"/>
  <c r="D3068" i="2"/>
  <c r="D2301" i="2"/>
  <c r="D1614" i="2"/>
  <c r="D355" i="2"/>
  <c r="D2164" i="2"/>
  <c r="D697" i="2"/>
  <c r="D3069" i="2"/>
  <c r="D1262" i="2"/>
  <c r="D1615" i="2"/>
  <c r="D520" i="2"/>
  <c r="D3070" i="2"/>
  <c r="D1616" i="2"/>
  <c r="D3071" i="2"/>
  <c r="D1263" i="2"/>
  <c r="D1842" i="2"/>
  <c r="D356" i="2"/>
  <c r="D3516" i="2"/>
  <c r="D2302" i="2"/>
  <c r="D3072" i="2"/>
  <c r="D3073" i="2"/>
  <c r="D123" i="2"/>
  <c r="D1046" i="2"/>
  <c r="D2462" i="2"/>
  <c r="D1140" i="2"/>
  <c r="D124" i="2"/>
  <c r="D1141" i="2"/>
  <c r="D675" i="2"/>
  <c r="D3074" i="2"/>
  <c r="D783" i="2"/>
  <c r="D2165" i="2"/>
  <c r="D1977" i="2"/>
  <c r="D1617" i="2"/>
  <c r="D1264" i="2"/>
  <c r="D3517" i="2"/>
  <c r="D2463" i="2"/>
  <c r="D1618" i="2"/>
  <c r="D3075" i="2"/>
  <c r="D2303" i="2"/>
  <c r="D2464" i="2"/>
  <c r="D3518" i="2"/>
  <c r="D2465" i="2"/>
  <c r="D2466" i="2"/>
  <c r="D357" i="2"/>
  <c r="D3076" i="2"/>
  <c r="D1142" i="2"/>
  <c r="D1978" i="2"/>
  <c r="D933" i="2"/>
  <c r="D3077" i="2"/>
  <c r="D3519" i="2"/>
  <c r="D3078" i="2"/>
  <c r="D358" i="2"/>
  <c r="D2304" i="2"/>
  <c r="D2467" i="2"/>
  <c r="D1619" i="2"/>
  <c r="D3079" i="2"/>
  <c r="D3080" i="2"/>
  <c r="D3081" i="2"/>
  <c r="D125" i="2"/>
  <c r="D126" i="2"/>
  <c r="D708" i="2"/>
  <c r="D521" i="2"/>
  <c r="D3082" i="2"/>
  <c r="D1183" i="2"/>
  <c r="D1208" i="2"/>
  <c r="D3083" i="2"/>
  <c r="D1265" i="2"/>
  <c r="D1047" i="2"/>
  <c r="D1979" i="2"/>
  <c r="D1980" i="2"/>
  <c r="D1981" i="2"/>
  <c r="D3084" i="2"/>
  <c r="D1843" i="2"/>
  <c r="D3085" i="2"/>
  <c r="D1266" i="2"/>
  <c r="D1982" i="2"/>
  <c r="D2305" i="2"/>
  <c r="D2306" i="2"/>
  <c r="D2166" i="2"/>
  <c r="D1983" i="2"/>
  <c r="D1209" i="2"/>
  <c r="D1984" i="2"/>
  <c r="D1985" i="2"/>
  <c r="D1844" i="2"/>
  <c r="D1986" i="2"/>
  <c r="D784" i="2"/>
  <c r="D1987" i="2"/>
  <c r="D1988" i="2"/>
  <c r="D1989" i="2"/>
  <c r="D1990" i="2"/>
  <c r="D2468" i="2"/>
  <c r="D2307" i="2"/>
  <c r="D3086" i="2"/>
  <c r="D127" i="2"/>
  <c r="D1267" i="2"/>
  <c r="D934" i="2"/>
  <c r="D128" i="2"/>
  <c r="D359" i="2"/>
  <c r="D1991" i="2"/>
  <c r="D2469" i="2"/>
  <c r="D3087" i="2"/>
  <c r="D522" i="2"/>
  <c r="D3088" i="2"/>
  <c r="D1992" i="2"/>
  <c r="D129" i="2"/>
  <c r="D676" i="2"/>
  <c r="D3089" i="2"/>
  <c r="D3090" i="2"/>
  <c r="D1620" i="2"/>
  <c r="D360" i="2"/>
  <c r="D523" i="2"/>
  <c r="D361" i="2"/>
  <c r="D698" i="2"/>
  <c r="D3520" i="2"/>
  <c r="D3091" i="2"/>
  <c r="D1068" i="2"/>
  <c r="D2470" i="2"/>
  <c r="D2308" i="2"/>
  <c r="D2167" i="2"/>
  <c r="D3521" i="2"/>
  <c r="D3092" i="2"/>
  <c r="D1621" i="2"/>
  <c r="D1993" i="2"/>
  <c r="D3522" i="2"/>
  <c r="D1622" i="2"/>
  <c r="D1623" i="2"/>
  <c r="D428" i="2"/>
  <c r="D2309" i="2"/>
  <c r="D3523" i="2"/>
  <c r="D1624" i="2"/>
  <c r="D1845" i="2"/>
  <c r="D3093" i="2"/>
  <c r="D785" i="2"/>
  <c r="D1069" i="2"/>
  <c r="D1319" i="2"/>
  <c r="D524" i="2"/>
  <c r="D1625" i="2"/>
  <c r="D3094" i="2"/>
  <c r="D1846" i="2"/>
  <c r="D1847" i="2"/>
  <c r="D1848" i="2"/>
  <c r="D786" i="2"/>
  <c r="D1994" i="2"/>
  <c r="D2168" i="2"/>
  <c r="D525" i="2"/>
  <c r="D2169" i="2"/>
  <c r="D1849" i="2"/>
  <c r="D1850" i="2"/>
  <c r="D130" i="2"/>
  <c r="D787" i="2"/>
  <c r="D3095" i="2"/>
  <c r="D1851" i="2"/>
  <c r="D2170" i="2"/>
  <c r="D3524" i="2"/>
  <c r="D2171" i="2"/>
  <c r="D2172" i="2"/>
  <c r="D2173" i="2"/>
  <c r="D3525" i="2"/>
  <c r="D1995" i="2"/>
  <c r="D1268" i="2"/>
  <c r="D3526" i="2"/>
  <c r="D131" i="2"/>
  <c r="D1852" i="2"/>
  <c r="D2471" i="2"/>
  <c r="D472" i="2"/>
  <c r="D1269" i="2"/>
  <c r="D1270" i="2"/>
  <c r="D3096" i="2"/>
  <c r="D3527" i="2"/>
  <c r="D3097" i="2"/>
  <c r="D1271" i="2"/>
  <c r="D1996" i="2"/>
  <c r="D3098" i="2"/>
  <c r="D132" i="2"/>
  <c r="D3099" i="2"/>
  <c r="D3100" i="2"/>
  <c r="D3101" i="2"/>
  <c r="D3102" i="2"/>
  <c r="D3103" i="2"/>
  <c r="D526" i="2"/>
  <c r="D2310" i="2"/>
  <c r="D3104" i="2"/>
  <c r="D2472" i="2"/>
  <c r="D1997" i="2"/>
  <c r="D1184" i="2"/>
  <c r="D788" i="2"/>
  <c r="D1272" i="2"/>
  <c r="D3105" i="2"/>
  <c r="D935" i="2"/>
  <c r="D2174" i="2"/>
  <c r="D1626" i="2"/>
  <c r="D3528" i="2"/>
  <c r="D3106" i="2"/>
  <c r="D1998" i="2"/>
  <c r="D2473" i="2"/>
  <c r="D1999" i="2"/>
  <c r="D2000" i="2"/>
  <c r="D2001" i="2"/>
  <c r="D3107" i="2"/>
  <c r="D3529" i="2"/>
  <c r="D1627" i="2"/>
  <c r="D527" i="2"/>
  <c r="D3530" i="2"/>
  <c r="D2175" i="2"/>
  <c r="D1628" i="2"/>
  <c r="D133" i="2"/>
  <c r="D936" i="2"/>
  <c r="D789" i="2"/>
  <c r="D3108" i="2"/>
  <c r="D3531" i="2"/>
  <c r="D3109" i="2"/>
  <c r="D3532" i="2"/>
  <c r="D3110" i="2"/>
  <c r="D3533" i="2"/>
  <c r="D677" i="2"/>
  <c r="D790" i="2"/>
  <c r="D3111" i="2"/>
  <c r="D3534" i="2"/>
  <c r="D1070" i="2"/>
  <c r="D791" i="2"/>
  <c r="D2474" i="2"/>
  <c r="D1629" i="2"/>
  <c r="D604" i="2"/>
  <c r="D528" i="2"/>
  <c r="D134" i="2"/>
  <c r="D792" i="2"/>
  <c r="D3112" i="2"/>
  <c r="D1630" i="2"/>
  <c r="D793" i="2"/>
  <c r="D1631" i="2"/>
  <c r="D2002" i="2"/>
  <c r="D1143" i="2"/>
  <c r="D2475" i="2"/>
  <c r="D3113" i="2"/>
  <c r="D3114" i="2"/>
  <c r="D3115" i="2"/>
  <c r="D3116" i="2"/>
  <c r="D1632" i="2"/>
  <c r="D3535" i="2"/>
  <c r="D937" i="2"/>
  <c r="D3117" i="2"/>
  <c r="D2476" i="2"/>
  <c r="D3118" i="2"/>
  <c r="D529" i="2"/>
  <c r="D938" i="2"/>
  <c r="D939" i="2"/>
  <c r="D940" i="2"/>
  <c r="D3536" i="2"/>
  <c r="D2477" i="2"/>
  <c r="D3537" i="2"/>
  <c r="D530" i="2"/>
  <c r="D3538" i="2"/>
  <c r="D3119" i="2"/>
  <c r="D941" i="2"/>
  <c r="D1633" i="2"/>
  <c r="D135" i="2"/>
  <c r="D3120" i="2"/>
  <c r="D2003" i="2"/>
  <c r="D1634" i="2"/>
  <c r="D794" i="2"/>
  <c r="D1320" i="2"/>
  <c r="D136" i="2"/>
  <c r="D3121" i="2"/>
  <c r="D3539" i="2"/>
  <c r="D1635" i="2"/>
  <c r="D1636" i="2"/>
  <c r="D362" i="2"/>
  <c r="D1637" i="2"/>
  <c r="D3122" i="2"/>
  <c r="D3540" i="2"/>
  <c r="D1185" i="2"/>
  <c r="D3123" i="2"/>
  <c r="D1638" i="2"/>
  <c r="D363" i="2"/>
  <c r="D3124" i="2"/>
  <c r="D795" i="2"/>
  <c r="D3125" i="2"/>
  <c r="D796" i="2"/>
  <c r="D3126" i="2"/>
  <c r="D2478" i="2"/>
  <c r="D473" i="2"/>
  <c r="D137" i="2"/>
  <c r="D1639" i="2"/>
  <c r="D3127" i="2"/>
  <c r="D138" i="2"/>
  <c r="D1640" i="2"/>
  <c r="D942" i="2"/>
  <c r="D139" i="2"/>
  <c r="D2004" i="2"/>
  <c r="D531" i="2"/>
  <c r="D364" i="2"/>
  <c r="D2311" i="2"/>
  <c r="D2312" i="2"/>
  <c r="D3128" i="2"/>
  <c r="D3541" i="2"/>
  <c r="D2479" i="2"/>
  <c r="D3129" i="2"/>
  <c r="D532" i="2"/>
  <c r="D1641" i="2"/>
  <c r="D2313" i="2"/>
  <c r="D1642" i="2"/>
  <c r="D3542" i="2"/>
  <c r="D2480" i="2"/>
  <c r="D2314" i="2"/>
  <c r="D943" i="2"/>
  <c r="D3130" i="2"/>
  <c r="D3131" i="2"/>
  <c r="D638" i="2"/>
  <c r="D3543" i="2"/>
  <c r="D1144" i="2"/>
  <c r="D1145" i="2"/>
  <c r="D429" i="2"/>
  <c r="D1071" i="2"/>
  <c r="D1643" i="2"/>
  <c r="D3544" i="2"/>
  <c r="D2005" i="2"/>
  <c r="D944" i="2"/>
  <c r="D639" i="2"/>
  <c r="D3545" i="2"/>
  <c r="D3132" i="2"/>
  <c r="D3546" i="2"/>
  <c r="D1644" i="2"/>
  <c r="D945" i="2"/>
  <c r="D3133" i="2"/>
  <c r="D3134" i="2"/>
  <c r="D1645" i="2"/>
  <c r="D1646" i="2"/>
  <c r="D3547" i="2"/>
  <c r="D3135" i="2"/>
  <c r="D1647" i="2"/>
  <c r="D365" i="2"/>
  <c r="D946" i="2"/>
  <c r="D947" i="2"/>
  <c r="D3136" i="2"/>
  <c r="D366" i="2"/>
  <c r="D1273" i="2"/>
  <c r="D1648" i="2"/>
  <c r="D1649" i="2"/>
  <c r="D1650" i="2"/>
  <c r="D367" i="2"/>
  <c r="D3137" i="2"/>
  <c r="D1651" i="2"/>
  <c r="D1652" i="2"/>
  <c r="D1653" i="2"/>
  <c r="D1654" i="2"/>
  <c r="D1655" i="2"/>
  <c r="D1146" i="2"/>
  <c r="D3138" i="2"/>
  <c r="D3139" i="2"/>
  <c r="D948" i="2"/>
  <c r="D949" i="2"/>
  <c r="D2176" i="2"/>
  <c r="D140" i="2"/>
  <c r="D950" i="2"/>
  <c r="D141" i="2"/>
  <c r="D3140" i="2"/>
  <c r="D3141" i="2"/>
  <c r="D2006" i="2"/>
  <c r="D142" i="2"/>
  <c r="D2481" i="2"/>
  <c r="D797" i="2"/>
  <c r="D368" i="2"/>
  <c r="D3142" i="2"/>
  <c r="D3143" i="2"/>
  <c r="D798" i="2"/>
  <c r="D1656" i="2"/>
  <c r="D1657" i="2"/>
  <c r="D1658" i="2"/>
  <c r="D1853" i="2"/>
  <c r="D3548" i="2"/>
  <c r="D799" i="2"/>
  <c r="D3144" i="2"/>
  <c r="D3145" i="2"/>
  <c r="D1659" i="2"/>
  <c r="D3146" i="2"/>
  <c r="D3549" i="2"/>
  <c r="D452" i="2"/>
  <c r="D951" i="2"/>
  <c r="D952" i="2"/>
  <c r="D2315" i="2"/>
  <c r="D369" i="2"/>
  <c r="D3550" i="2"/>
  <c r="D2316" i="2"/>
  <c r="D3147" i="2"/>
  <c r="D2317" i="2"/>
  <c r="D3148" i="2"/>
  <c r="D3551" i="2"/>
  <c r="D3552" i="2"/>
  <c r="D1660" i="2"/>
  <c r="D533" i="2"/>
  <c r="D3553" i="2"/>
  <c r="D143" i="2"/>
  <c r="D534" i="2"/>
  <c r="D3554" i="2"/>
  <c r="D1048" i="2"/>
  <c r="D2482" i="2"/>
  <c r="D3149" i="2"/>
  <c r="D1661" i="2"/>
  <c r="D953" i="2"/>
  <c r="D954" i="2"/>
  <c r="D3150" i="2"/>
  <c r="D605" i="2"/>
  <c r="D3151" i="2"/>
  <c r="D2177" i="2"/>
  <c r="D535" i="2"/>
  <c r="D536" i="2"/>
  <c r="D1147" i="2"/>
  <c r="D462" i="2"/>
  <c r="D955" i="2"/>
  <c r="D2007" i="2"/>
  <c r="D144" i="2"/>
  <c r="D3152" i="2"/>
  <c r="D589" i="2"/>
  <c r="D590" i="2"/>
  <c r="D2318" i="2"/>
  <c r="D2008" i="2"/>
  <c r="D2009" i="2"/>
  <c r="D591" i="2"/>
  <c r="D3153" i="2"/>
  <c r="D1662" i="2"/>
  <c r="D537" i="2"/>
  <c r="D1663" i="2"/>
  <c r="D3154" i="2"/>
  <c r="D1664" i="2"/>
  <c r="D2483" i="2"/>
  <c r="D3555" i="2"/>
  <c r="D3155" i="2"/>
  <c r="D3156" i="2"/>
  <c r="D2010" i="2"/>
  <c r="D1665" i="2"/>
  <c r="D2319" i="2"/>
  <c r="D2320" i="2"/>
  <c r="D2321" i="2"/>
  <c r="D2322" i="2"/>
  <c r="D3556" i="2"/>
  <c r="D1666" i="2"/>
  <c r="D592" i="2"/>
  <c r="D370" i="2"/>
  <c r="D678" i="2"/>
  <c r="D2011" i="2"/>
  <c r="D699" i="2"/>
  <c r="D606" i="2"/>
  <c r="D1667" i="2"/>
  <c r="D2012" i="2"/>
  <c r="D145" i="2"/>
  <c r="D3557" i="2"/>
  <c r="D956" i="2"/>
  <c r="D1668" i="2"/>
  <c r="D3157" i="2"/>
  <c r="D1669" i="2"/>
  <c r="D1670" i="2"/>
  <c r="D3158" i="2"/>
  <c r="D538" i="2"/>
  <c r="D3159" i="2"/>
  <c r="D3160" i="2"/>
  <c r="D3161" i="2"/>
  <c r="D957" i="2"/>
  <c r="D2484" i="2"/>
  <c r="D3558" i="2"/>
  <c r="D800" i="2"/>
  <c r="D2013" i="2"/>
  <c r="D371" i="2"/>
  <c r="D146" i="2"/>
  <c r="D3162" i="2"/>
  <c r="D3163" i="2"/>
  <c r="D2014" i="2"/>
  <c r="D2015" i="2"/>
  <c r="D2016" i="2"/>
  <c r="D2017" i="2"/>
  <c r="D372" i="2"/>
  <c r="D1321" i="2"/>
  <c r="D3164" i="2"/>
  <c r="D147" i="2"/>
  <c r="D3165" i="2"/>
  <c r="D2018" i="2"/>
  <c r="D3166" i="2"/>
  <c r="D958" i="2"/>
  <c r="D2019" i="2"/>
  <c r="D2178" i="2"/>
  <c r="D1671" i="2"/>
  <c r="D3559" i="2"/>
  <c r="D959" i="2"/>
  <c r="D1274" i="2"/>
  <c r="D3560" i="2"/>
  <c r="D2323" i="2"/>
  <c r="D2485" i="2"/>
  <c r="D3167" i="2"/>
  <c r="D2020" i="2"/>
  <c r="D2179" i="2"/>
  <c r="D1854" i="2"/>
  <c r="D539" i="2"/>
  <c r="D960" i="2"/>
  <c r="D679" i="2"/>
  <c r="D1672" i="2"/>
  <c r="D1148" i="2"/>
  <c r="D1673" i="2"/>
  <c r="D1674" i="2"/>
  <c r="D3168" i="2"/>
  <c r="D1072" i="2"/>
  <c r="D2324" i="2"/>
  <c r="D2325" i="2"/>
  <c r="D1675" i="2"/>
  <c r="D2326" i="2"/>
  <c r="D3169" i="2"/>
  <c r="D801" i="2"/>
  <c r="D2327" i="2"/>
  <c r="D1676" i="2"/>
  <c r="D3170" i="2"/>
  <c r="D2021" i="2"/>
  <c r="D540" i="2"/>
  <c r="D3171" i="2"/>
  <c r="D2022" i="2"/>
  <c r="D961" i="2"/>
  <c r="D373" i="2"/>
  <c r="D1677" i="2"/>
  <c r="D541" i="2"/>
  <c r="D3561" i="2"/>
  <c r="D148" i="2"/>
  <c r="D149" i="2"/>
  <c r="D3562" i="2"/>
  <c r="D1855" i="2"/>
  <c r="D3172" i="2"/>
  <c r="D1678" i="2"/>
  <c r="D2328" i="2"/>
  <c r="D2486" i="2"/>
  <c r="D2023" i="2"/>
  <c r="D3173" i="2"/>
  <c r="D1275" i="2"/>
  <c r="D150" i="2"/>
  <c r="D1679" i="2"/>
  <c r="D3174" i="2"/>
  <c r="D2180" i="2"/>
  <c r="D3175" i="2"/>
  <c r="D2329" i="2"/>
  <c r="D720" i="2"/>
  <c r="D3563" i="2"/>
  <c r="D1680" i="2"/>
  <c r="D1681" i="2"/>
  <c r="D542" i="2"/>
  <c r="D802" i="2"/>
  <c r="D2487" i="2"/>
  <c r="D3564" i="2"/>
  <c r="D3176" i="2"/>
  <c r="D803" i="2"/>
  <c r="D2488" i="2"/>
  <c r="D1322" i="2"/>
  <c r="D374" i="2"/>
  <c r="D3177" i="2"/>
  <c r="D680" i="2"/>
  <c r="D804" i="2"/>
  <c r="D151" i="2"/>
  <c r="D1276" i="2"/>
  <c r="D3178" i="2"/>
  <c r="D152" i="2"/>
  <c r="D3179" i="2"/>
  <c r="D543" i="2"/>
  <c r="D2489" i="2"/>
  <c r="D2330" i="2"/>
  <c r="D1073" i="2"/>
  <c r="D3180" i="2"/>
  <c r="D3181" i="2"/>
  <c r="D375" i="2"/>
  <c r="D3182" i="2"/>
  <c r="D962" i="2"/>
  <c r="D544" i="2"/>
  <c r="D1682" i="2"/>
  <c r="D453" i="2"/>
  <c r="D2490" i="2"/>
  <c r="D3183" i="2"/>
  <c r="D3565" i="2"/>
  <c r="D2491" i="2"/>
  <c r="D1074" i="2"/>
  <c r="D3566" i="2"/>
  <c r="D1075" i="2"/>
  <c r="D3567" i="2"/>
  <c r="D2024" i="2"/>
  <c r="D1683" i="2"/>
  <c r="D545" i="2"/>
  <c r="D2331" i="2"/>
  <c r="D709" i="2"/>
  <c r="D710" i="2"/>
  <c r="D3184" i="2"/>
  <c r="D2025" i="2"/>
  <c r="D153" i="2"/>
  <c r="D2026" i="2"/>
  <c r="D154" i="2"/>
  <c r="D1684" i="2"/>
  <c r="D3185" i="2"/>
  <c r="D3568" i="2"/>
  <c r="D3186" i="2"/>
  <c r="D155" i="2"/>
  <c r="D2027" i="2"/>
  <c r="D2181" i="2"/>
  <c r="D2182" i="2"/>
  <c r="D2183" i="2"/>
  <c r="D3187" i="2"/>
  <c r="D3188" i="2"/>
  <c r="D1685" i="2"/>
  <c r="D3189" i="2"/>
  <c r="D1686" i="2"/>
  <c r="D2332" i="2"/>
  <c r="D3190" i="2"/>
  <c r="D3191" i="2"/>
  <c r="D3569" i="2"/>
  <c r="D805" i="2"/>
  <c r="D1149" i="2"/>
  <c r="D2028" i="2"/>
  <c r="D156" i="2"/>
  <c r="D1210" i="2"/>
  <c r="D3192" i="2"/>
  <c r="D3193" i="2"/>
  <c r="D2029" i="2"/>
  <c r="D1687" i="2"/>
  <c r="D157" i="2"/>
  <c r="D3194" i="2"/>
  <c r="D3195" i="2"/>
  <c r="D3570" i="2"/>
  <c r="D1150" i="2"/>
  <c r="D3571" i="2"/>
  <c r="D1856" i="2"/>
  <c r="D1857" i="2"/>
  <c r="D1858" i="2"/>
  <c r="D1859" i="2"/>
  <c r="D1688" i="2"/>
  <c r="D376" i="2"/>
  <c r="D2492" i="2"/>
  <c r="D3196" i="2"/>
  <c r="D158" i="2"/>
  <c r="D2030" i="2"/>
  <c r="D1323" i="2"/>
  <c r="D1689" i="2"/>
  <c r="D1690" i="2"/>
  <c r="D3197" i="2"/>
  <c r="D1691" i="2"/>
  <c r="D436" i="2"/>
  <c r="D159" i="2"/>
  <c r="D2031" i="2"/>
  <c r="D3198" i="2"/>
  <c r="D2032" i="2"/>
  <c r="D3199" i="2"/>
  <c r="D1860" i="2"/>
  <c r="D806" i="2"/>
  <c r="D807" i="2"/>
  <c r="D1692" i="2"/>
  <c r="D2493" i="2"/>
  <c r="D808" i="2"/>
  <c r="D160" i="2"/>
  <c r="D963" i="2"/>
  <c r="D2494" i="2"/>
  <c r="D3572" i="2"/>
  <c r="D3200" i="2"/>
  <c r="D1693" i="2"/>
  <c r="D483" i="2"/>
  <c r="D2033" i="2"/>
  <c r="D3573" i="2"/>
  <c r="D546" i="2"/>
  <c r="D3201" i="2"/>
  <c r="D1694" i="2"/>
  <c r="D2034" i="2"/>
  <c r="D2333" i="2"/>
  <c r="D2495" i="2"/>
  <c r="D547" i="2"/>
  <c r="D3202" i="2"/>
  <c r="D377" i="2"/>
  <c r="D3574" i="2"/>
  <c r="D1695" i="2"/>
  <c r="D378" i="2"/>
  <c r="D3203" i="2"/>
  <c r="D1696" i="2"/>
  <c r="D161" i="2"/>
  <c r="D1151" i="2"/>
  <c r="D162" i="2"/>
  <c r="D1697" i="2"/>
  <c r="D163" i="2"/>
  <c r="D3575" i="2"/>
  <c r="D1861" i="2"/>
  <c r="D3204" i="2"/>
  <c r="D964" i="2"/>
  <c r="D3205" i="2"/>
  <c r="D721" i="2"/>
  <c r="D379" i="2"/>
  <c r="D965" i="2"/>
  <c r="D681" i="2"/>
  <c r="D1862" i="2"/>
  <c r="D3206" i="2"/>
  <c r="D2496" i="2"/>
  <c r="D1019" i="2"/>
  <c r="D809" i="2"/>
  <c r="D164" i="2"/>
  <c r="D3576" i="2"/>
  <c r="D3207" i="2"/>
  <c r="D463" i="2"/>
  <c r="D165" i="2"/>
  <c r="D810" i="2"/>
  <c r="D811" i="2"/>
  <c r="D380" i="2"/>
  <c r="D812" i="2"/>
  <c r="D2334" i="2"/>
  <c r="D1698" i="2"/>
  <c r="D593" i="2"/>
  <c r="D1186" i="2"/>
  <c r="D166" i="2"/>
  <c r="D167" i="2"/>
  <c r="D2184" i="2"/>
  <c r="D3208" i="2"/>
  <c r="D3209" i="2"/>
  <c r="D3577" i="2"/>
  <c r="D2035" i="2"/>
  <c r="D3210" i="2"/>
  <c r="D2335" i="2"/>
  <c r="D168" i="2"/>
  <c r="D2036" i="2"/>
  <c r="D2037" i="2"/>
  <c r="D2038" i="2"/>
  <c r="D3211" i="2"/>
  <c r="D3212" i="2"/>
  <c r="D3213" i="2"/>
  <c r="D2039" i="2"/>
  <c r="D2040" i="2"/>
  <c r="D2041" i="2"/>
  <c r="D2042" i="2"/>
  <c r="D2043" i="2"/>
  <c r="D454" i="2"/>
  <c r="D966" i="2"/>
  <c r="D548" i="2"/>
  <c r="D3578" i="2"/>
  <c r="D3214" i="2"/>
  <c r="D3215" i="2"/>
  <c r="D3216" i="2"/>
  <c r="D1699" i="2"/>
  <c r="D1700" i="2"/>
  <c r="D169" i="2"/>
  <c r="D170" i="2"/>
  <c r="D2044" i="2"/>
  <c r="D3579" i="2"/>
  <c r="D813" i="2"/>
  <c r="D3580" i="2"/>
  <c r="D1152" i="2"/>
  <c r="D171" i="2"/>
  <c r="D814" i="2"/>
  <c r="D381" i="2"/>
  <c r="D3217" i="2"/>
  <c r="D3218" i="2"/>
  <c r="D616" i="2"/>
  <c r="D1187" i="2"/>
  <c r="D3219" i="2"/>
  <c r="D1211" i="2"/>
  <c r="D967" i="2"/>
  <c r="D3220" i="2"/>
  <c r="D1277" i="2"/>
  <c r="D1863" i="2"/>
  <c r="D477" i="2"/>
  <c r="D1701" i="2"/>
  <c r="D2497" i="2"/>
  <c r="D711" i="2"/>
  <c r="D2336" i="2"/>
  <c r="D2185" i="2"/>
  <c r="D2045" i="2"/>
  <c r="D2337" i="2"/>
  <c r="D549" i="2"/>
  <c r="D1702" i="2"/>
  <c r="D172" i="2"/>
  <c r="D617" i="2"/>
  <c r="D2498" i="2"/>
  <c r="D2046" i="2"/>
  <c r="D3221" i="2"/>
  <c r="D815" i="2"/>
  <c r="D816" i="2"/>
  <c r="D173" i="2"/>
  <c r="D3222" i="2"/>
  <c r="D1703" i="2"/>
  <c r="D2338" i="2"/>
  <c r="D2047" i="2"/>
  <c r="D712" i="2"/>
  <c r="D3223" i="2"/>
  <c r="D700" i="2"/>
  <c r="D1704" i="2"/>
  <c r="D1705" i="2"/>
  <c r="D2339" i="2"/>
  <c r="D682" i="2"/>
  <c r="D2048" i="2"/>
  <c r="D174" i="2"/>
  <c r="D175" i="2"/>
  <c r="D382" i="2"/>
  <c r="D176" i="2"/>
  <c r="D3224" i="2"/>
  <c r="D3225" i="2"/>
  <c r="D817" i="2"/>
  <c r="D177" i="2"/>
  <c r="D1153" i="2"/>
  <c r="D3226" i="2"/>
  <c r="D1076" i="2"/>
  <c r="D3227" i="2"/>
  <c r="D968" i="2"/>
  <c r="D1706" i="2"/>
  <c r="D1707" i="2"/>
  <c r="D1708" i="2"/>
  <c r="D683" i="2"/>
  <c r="D550" i="2"/>
  <c r="D1864" i="2"/>
  <c r="D2049" i="2"/>
  <c r="D2499" i="2"/>
  <c r="D3581" i="2"/>
  <c r="D2186" i="2"/>
  <c r="D2050" i="2"/>
  <c r="D3228" i="2"/>
  <c r="D3582" i="2"/>
  <c r="D1709" i="2"/>
  <c r="D3583" i="2"/>
  <c r="D3229" i="2"/>
  <c r="D3230" i="2"/>
  <c r="D1710" i="2"/>
  <c r="D1865" i="2"/>
  <c r="D1212" i="2"/>
  <c r="D1711" i="2"/>
  <c r="D1154" i="2"/>
  <c r="D2500" i="2"/>
  <c r="D3231" i="2"/>
  <c r="D1213" i="2"/>
  <c r="D383" i="2"/>
  <c r="D384" i="2"/>
  <c r="D2340" i="2"/>
  <c r="D1049" i="2"/>
  <c r="D385" i="2"/>
  <c r="D969" i="2"/>
  <c r="D3584" i="2"/>
  <c r="D178" i="2"/>
  <c r="D1050" i="2"/>
  <c r="D2051" i="2"/>
  <c r="D2052" i="2"/>
  <c r="D2341" i="2"/>
  <c r="D684" i="2"/>
  <c r="D1278" i="2"/>
  <c r="D2053" i="2"/>
  <c r="D1712" i="2"/>
  <c r="D970" i="2"/>
  <c r="D971" i="2"/>
  <c r="D3585" i="2"/>
  <c r="D179" i="2"/>
  <c r="D386" i="2"/>
  <c r="D551" i="2"/>
  <c r="D1713" i="2"/>
  <c r="D1279" i="2"/>
  <c r="D2501" i="2"/>
  <c r="D387" i="2"/>
  <c r="D180" i="2"/>
  <c r="D2054" i="2"/>
  <c r="D2187" i="2"/>
  <c r="D2188" i="2"/>
  <c r="D552" i="2"/>
  <c r="D3586" i="2"/>
  <c r="D640" i="2"/>
  <c r="D685" i="2"/>
  <c r="D2189" i="2"/>
  <c r="D2055" i="2"/>
  <c r="D2056" i="2"/>
  <c r="D2190" i="2"/>
  <c r="D2342" i="2"/>
  <c r="D1866" i="2"/>
  <c r="D3587" i="2"/>
  <c r="D713" i="2"/>
  <c r="D388" i="2"/>
  <c r="D972" i="2"/>
  <c r="D2191" i="2"/>
  <c r="D181" i="2"/>
  <c r="D2343" i="2"/>
  <c r="D1714" i="2"/>
  <c r="D182" i="2"/>
  <c r="D2502" i="2"/>
  <c r="D973" i="2"/>
  <c r="D1280" i="2"/>
  <c r="D3232" i="2"/>
  <c r="D183" i="2"/>
  <c r="D701" i="2"/>
  <c r="D3233" i="2"/>
  <c r="D184" i="2"/>
  <c r="D2057" i="2"/>
  <c r="D974" i="2"/>
  <c r="D3234" i="2"/>
  <c r="D437" i="2"/>
  <c r="D185" i="2"/>
  <c r="D818" i="2"/>
  <c r="D186" i="2"/>
  <c r="D187" i="2"/>
  <c r="D975" i="2"/>
  <c r="D976" i="2"/>
  <c r="D553" i="2"/>
  <c r="D3235" i="2"/>
  <c r="D819" i="2"/>
  <c r="D1715" i="2"/>
  <c r="D188" i="2"/>
  <c r="D1716" i="2"/>
  <c r="D977" i="2"/>
  <c r="D189" i="2"/>
  <c r="D2058" i="2"/>
  <c r="D1077" i="2"/>
  <c r="D2344" i="2"/>
  <c r="D2345" i="2"/>
  <c r="D2346" i="2"/>
  <c r="D978" i="2"/>
  <c r="D1155" i="2"/>
  <c r="D820" i="2"/>
  <c r="D1717" i="2"/>
  <c r="D3236" i="2"/>
  <c r="D3237" i="2"/>
  <c r="D722" i="2"/>
  <c r="D2503" i="2"/>
  <c r="D1281" i="2"/>
  <c r="D190" i="2"/>
  <c r="D554" i="2"/>
  <c r="D455" i="2"/>
  <c r="D594" i="2"/>
  <c r="D2347" i="2"/>
  <c r="D979" i="2"/>
  <c r="D1718" i="2"/>
  <c r="D3588" i="2"/>
  <c r="D3238" i="2"/>
  <c r="D474" i="2"/>
  <c r="D2504" i="2"/>
  <c r="D3589" i="2"/>
  <c r="D1078" i="2"/>
  <c r="D3239" i="2"/>
  <c r="D191" i="2"/>
  <c r="D1156" i="2"/>
  <c r="D389" i="2"/>
  <c r="D192" i="2"/>
  <c r="D3240" i="2"/>
  <c r="D1719" i="2"/>
  <c r="D3241" i="2"/>
  <c r="D1282" i="2"/>
  <c r="D980" i="2"/>
  <c r="D390" i="2"/>
  <c r="D3242" i="2"/>
  <c r="D1720" i="2"/>
  <c r="D391" i="2"/>
  <c r="D2505" i="2"/>
  <c r="D2059" i="2"/>
  <c r="D981" i="2"/>
  <c r="D3243" i="2"/>
  <c r="D3590" i="2"/>
  <c r="D1721" i="2"/>
  <c r="D193" i="2"/>
  <c r="D2348" i="2"/>
  <c r="D555" i="2"/>
  <c r="D430" i="2"/>
  <c r="D3244" i="2"/>
  <c r="D1722" i="2"/>
  <c r="D194" i="2"/>
  <c r="D2060" i="2"/>
  <c r="D982" i="2"/>
  <c r="D821" i="2"/>
  <c r="D1723" i="2"/>
  <c r="D2506" i="2"/>
  <c r="D1724" i="2"/>
  <c r="D195" i="2"/>
  <c r="D196" i="2"/>
  <c r="D607" i="2"/>
  <c r="D392" i="2"/>
  <c r="D1725" i="2"/>
  <c r="D608" i="2"/>
  <c r="D3591" i="2"/>
  <c r="D2507" i="2"/>
  <c r="D197" i="2"/>
  <c r="D198" i="2"/>
  <c r="D3245" i="2"/>
  <c r="D3246" i="2"/>
  <c r="D556" i="2"/>
  <c r="D1726" i="2"/>
  <c r="D1727" i="2"/>
  <c r="D1728" i="2"/>
  <c r="D1214" i="2"/>
  <c r="D199" i="2"/>
  <c r="D1729" i="2"/>
  <c r="D478" i="2"/>
  <c r="D1283" i="2"/>
  <c r="D2061" i="2"/>
  <c r="D983" i="2"/>
  <c r="D822" i="2"/>
  <c r="D557" i="2"/>
  <c r="D1020" i="2"/>
  <c r="D3247" i="2"/>
  <c r="D3248" i="2"/>
  <c r="D3249" i="2"/>
  <c r="D558" i="2"/>
  <c r="D1867" i="2"/>
  <c r="D1730" i="2"/>
  <c r="D464" i="2"/>
  <c r="D1731" i="2"/>
  <c r="D1215" i="2"/>
  <c r="D1732" i="2"/>
  <c r="D1868" i="2"/>
  <c r="D393" i="2"/>
  <c r="D1733" i="2"/>
  <c r="D2062" i="2"/>
  <c r="D1869" i="2"/>
  <c r="D438" i="2"/>
  <c r="D1734" i="2"/>
  <c r="D479" i="2"/>
  <c r="D431" i="2"/>
  <c r="D1079" i="2"/>
  <c r="D1735" i="2"/>
  <c r="D200" i="2"/>
  <c r="D2508" i="2"/>
  <c r="D201" i="2"/>
  <c r="D3250" i="2"/>
  <c r="D823" i="2"/>
  <c r="D394" i="2"/>
  <c r="D824" i="2"/>
  <c r="D825" i="2"/>
  <c r="D826" i="2"/>
  <c r="D2349" i="2"/>
  <c r="D1736" i="2"/>
  <c r="D395" i="2"/>
  <c r="D2063" i="2"/>
  <c r="D3251" i="2"/>
  <c r="D1051" i="2"/>
  <c r="D202" i="2"/>
  <c r="D396" i="2"/>
  <c r="D1737" i="2"/>
  <c r="D1738" i="2"/>
  <c r="D609" i="2"/>
  <c r="D2064" i="2"/>
  <c r="D3592" i="2"/>
  <c r="D203" i="2"/>
  <c r="D397" i="2"/>
  <c r="D2509" i="2"/>
  <c r="D398" i="2"/>
  <c r="D2065" i="2"/>
  <c r="D204" i="2"/>
  <c r="D2192" i="2"/>
  <c r="D2510" i="2"/>
  <c r="D3593" i="2"/>
  <c r="D2066" i="2"/>
  <c r="D1739" i="2"/>
  <c r="D1052" i="2"/>
  <c r="D2067" i="2"/>
  <c r="D1870" i="2"/>
  <c r="D984" i="2"/>
  <c r="D3252" i="2"/>
  <c r="D205" i="2"/>
  <c r="D399" i="2"/>
  <c r="D1871" i="2"/>
  <c r="D206" i="2"/>
  <c r="D3594" i="2"/>
  <c r="D1080" i="2"/>
  <c r="D2511" i="2"/>
  <c r="D207" i="2"/>
  <c r="D208" i="2"/>
  <c r="D641" i="2"/>
  <c r="D2350" i="2"/>
  <c r="D595" i="2"/>
  <c r="D3595" i="2"/>
  <c r="D3596" i="2"/>
  <c r="D400" i="2"/>
  <c r="D1740" i="2"/>
  <c r="D2512" i="2"/>
  <c r="D621" i="2"/>
  <c r="D642" i="2"/>
  <c r="D209" i="2"/>
  <c r="D827" i="2"/>
  <c r="D1021" i="2"/>
  <c r="D210" i="2"/>
  <c r="D1053" i="2"/>
  <c r="D2513" i="2"/>
  <c r="D3253" i="2"/>
  <c r="D3254" i="2"/>
  <c r="D3597" i="2"/>
  <c r="D1741" i="2"/>
  <c r="D211" i="2"/>
  <c r="D3255" i="2"/>
  <c r="D1742" i="2"/>
  <c r="D1872" i="2"/>
  <c r="D3256" i="2"/>
  <c r="D1743" i="2"/>
  <c r="D559" i="2"/>
  <c r="D3257" i="2"/>
  <c r="D3258" i="2"/>
  <c r="D3259" i="2"/>
  <c r="D1284" i="2"/>
  <c r="D3260" i="2"/>
  <c r="D1324" i="2"/>
  <c r="D1022" i="2"/>
  <c r="D3261" i="2"/>
  <c r="D702" i="2"/>
  <c r="D1744" i="2"/>
  <c r="D1325" i="2"/>
  <c r="D3598" i="2"/>
  <c r="D3599" i="2"/>
  <c r="D1745" i="2"/>
  <c r="D3600" i="2"/>
  <c r="D985" i="2"/>
  <c r="D1285" i="2"/>
  <c r="D212" i="2"/>
  <c r="D1326" i="2"/>
  <c r="D401" i="2"/>
  <c r="D2514" i="2"/>
  <c r="D2351" i="2"/>
  <c r="D686" i="2"/>
  <c r="D560" i="2"/>
  <c r="D3262" i="2"/>
  <c r="D2068" i="2"/>
  <c r="D402" i="2"/>
  <c r="D1286" i="2"/>
  <c r="D2352" i="2"/>
  <c r="D2069" i="2"/>
  <c r="D561" i="2"/>
  <c r="D1054" i="2"/>
  <c r="D403" i="2"/>
  <c r="D1157" i="2"/>
  <c r="D562" i="2"/>
  <c r="D643" i="2"/>
  <c r="D1188" i="2"/>
  <c r="D3263" i="2"/>
  <c r="D1327" i="2"/>
  <c r="D3601" i="2"/>
  <c r="D986" i="2"/>
  <c r="D703" i="2"/>
  <c r="D213" i="2"/>
  <c r="D1328" i="2"/>
  <c r="D644" i="2"/>
  <c r="D2353" i="2"/>
  <c r="D2070" i="2"/>
  <c r="D563" i="2"/>
  <c r="D2193" i="2"/>
  <c r="D214" i="2"/>
  <c r="D1746" i="2"/>
  <c r="D2071" i="2"/>
  <c r="D215" i="2"/>
  <c r="D3602" i="2"/>
  <c r="D2515" i="2"/>
  <c r="D564" i="2"/>
  <c r="D3603" i="2"/>
  <c r="D1747" i="2"/>
  <c r="D596" i="2"/>
  <c r="D1748" i="2"/>
  <c r="D2354" i="2"/>
  <c r="D2072" i="2"/>
  <c r="D1749" i="2"/>
  <c r="D465" i="2"/>
  <c r="D3604" i="2"/>
  <c r="D1216" i="2"/>
  <c r="D1750" i="2"/>
  <c r="D216" i="2"/>
  <c r="D3605" i="2"/>
  <c r="D217" i="2"/>
  <c r="D1751" i="2"/>
  <c r="D2516" i="2"/>
  <c r="D987" i="2"/>
  <c r="D404" i="2"/>
  <c r="D828" i="2"/>
  <c r="D405" i="2"/>
  <c r="D597" i="2"/>
  <c r="D829" i="2"/>
  <c r="D3264" i="2"/>
  <c r="D565" i="2"/>
  <c r="D3606" i="2"/>
  <c r="D830" i="2"/>
  <c r="D988" i="2"/>
  <c r="D2194" i="2"/>
  <c r="D989" i="2"/>
  <c r="D1023" i="2"/>
  <c r="D218" i="2"/>
  <c r="D3265" i="2"/>
  <c r="D2517" i="2"/>
  <c r="D1752" i="2"/>
  <c r="D3266" i="2"/>
  <c r="D219" i="2"/>
  <c r="D622" i="2"/>
  <c r="D3267" i="2"/>
  <c r="D480" i="2"/>
  <c r="D1753" i="2"/>
  <c r="D220" i="2"/>
  <c r="D831" i="2"/>
  <c r="D3268" i="2"/>
  <c r="D3607" i="2"/>
  <c r="D2073" i="2"/>
  <c r="D566" i="2"/>
  <c r="D3608" i="2"/>
  <c r="D1329" i="2"/>
  <c r="D1754" i="2"/>
  <c r="D3609" i="2"/>
  <c r="D3269" i="2"/>
  <c r="D2074" i="2"/>
  <c r="D221" i="2"/>
  <c r="D222" i="2"/>
  <c r="D406" i="2"/>
  <c r="D645" i="2"/>
  <c r="D3610" i="2"/>
  <c r="D990" i="2"/>
  <c r="D1055" i="2"/>
  <c r="D3270" i="2"/>
  <c r="D832" i="2"/>
  <c r="D2195" i="2"/>
  <c r="D223" i="2"/>
  <c r="D2355" i="2"/>
  <c r="D1873" i="2"/>
  <c r="D3271" i="2"/>
  <c r="D1287" i="2"/>
  <c r="D1755" i="2"/>
  <c r="D646" i="2"/>
  <c r="D3272" i="2"/>
  <c r="D2075" i="2"/>
  <c r="D2356" i="2"/>
  <c r="D407" i="2"/>
  <c r="D1288" i="2"/>
  <c r="D224" i="2"/>
  <c r="D3611" i="2"/>
  <c r="D3273" i="2"/>
  <c r="D3612" i="2"/>
  <c r="D2357" i="2"/>
  <c r="D2358" i="2"/>
  <c r="D1756" i="2"/>
  <c r="D991" i="2"/>
  <c r="D225" i="2"/>
  <c r="D3274" i="2"/>
  <c r="D2076" i="2"/>
  <c r="D226" i="2"/>
  <c r="D3613" i="2"/>
  <c r="D2196" i="2"/>
  <c r="D227" i="2"/>
  <c r="D439" i="2"/>
  <c r="D2077" i="2"/>
  <c r="D1757" i="2"/>
  <c r="D3275" i="2"/>
  <c r="D3276" i="2"/>
  <c r="D2518" i="2"/>
  <c r="D1758" i="2"/>
  <c r="D2359" i="2"/>
  <c r="D2519" i="2"/>
  <c r="D3277" i="2"/>
  <c r="D228" i="2"/>
  <c r="D2078" i="2"/>
  <c r="D3278" i="2"/>
  <c r="D3614" i="2"/>
  <c r="D2079" i="2"/>
  <c r="D3615" i="2"/>
  <c r="D2197" i="2"/>
  <c r="D1217" i="2"/>
  <c r="D647" i="2"/>
  <c r="D2198" i="2"/>
  <c r="D229" i="2"/>
  <c r="D230" i="2"/>
  <c r="D3279" i="2"/>
  <c r="D231" i="2"/>
  <c r="D1759" i="2"/>
  <c r="D232" i="2"/>
  <c r="D1189" i="2"/>
  <c r="D992" i="2"/>
  <c r="D2199" i="2"/>
  <c r="D610" i="2"/>
  <c r="D2360" i="2"/>
  <c r="D1874" i="2"/>
  <c r="D567" i="2"/>
  <c r="D833" i="2"/>
  <c r="D233" i="2"/>
  <c r="D2520" i="2"/>
  <c r="D1056" i="2"/>
  <c r="D234" i="2"/>
  <c r="D2200" i="2"/>
  <c r="D2361" i="2"/>
  <c r="D2080" i="2"/>
  <c r="D1875" i="2"/>
  <c r="D408" i="2"/>
  <c r="D3616" i="2"/>
  <c r="D235" i="2"/>
  <c r="D2362" i="2"/>
  <c r="D1760" i="2"/>
  <c r="D2521" i="2"/>
  <c r="D236" i="2"/>
  <c r="D3280" i="2"/>
  <c r="D2081" i="2"/>
  <c r="D2082" i="2"/>
  <c r="D2083" i="2"/>
  <c r="D2084" i="2"/>
  <c r="D1761" i="2"/>
  <c r="D1762" i="2"/>
  <c r="D1763" i="2"/>
  <c r="D3281" i="2"/>
  <c r="D2085" i="2"/>
  <c r="D3617" i="2"/>
  <c r="D2522" i="2"/>
  <c r="D1330" i="2"/>
  <c r="D2201" i="2"/>
  <c r="D3618" i="2"/>
  <c r="D409" i="2"/>
  <c r="D1764" i="2"/>
  <c r="D993" i="2"/>
  <c r="D648" i="2"/>
  <c r="D1081" i="2"/>
  <c r="D598" i="2"/>
  <c r="D237" i="2"/>
  <c r="D568" i="2"/>
  <c r="D2202" i="2"/>
  <c r="D238" i="2"/>
  <c r="D3282" i="2"/>
  <c r="D3283" i="2"/>
  <c r="D2086" i="2"/>
  <c r="D599" i="2"/>
  <c r="D1289" i="2"/>
  <c r="D239" i="2"/>
  <c r="D3284" i="2"/>
  <c r="D3285" i="2"/>
  <c r="D3619" i="2"/>
  <c r="D1765" i="2"/>
  <c r="D240" i="2"/>
  <c r="D3286" i="2"/>
  <c r="D1158" i="2"/>
  <c r="D3620" i="2"/>
  <c r="D3287" i="2"/>
  <c r="D2087" i="2"/>
  <c r="D2088" i="2"/>
  <c r="D1876" i="2"/>
  <c r="D1877" i="2"/>
  <c r="D1878" i="2"/>
  <c r="D1879" i="2"/>
  <c r="D2363" i="2"/>
  <c r="D410" i="2"/>
  <c r="D994" i="2"/>
  <c r="D3621" i="2"/>
  <c r="D3622" i="2"/>
  <c r="D1159" i="2"/>
  <c r="D569" i="2"/>
  <c r="D241" i="2"/>
  <c r="D570" i="2"/>
  <c r="D1290" i="2"/>
  <c r="D834" i="2"/>
  <c r="D1160" i="2"/>
  <c r="D242" i="2"/>
  <c r="D3288" i="2"/>
  <c r="D3623" i="2"/>
  <c r="D3289" i="2"/>
  <c r="D243" i="2"/>
  <c r="D3624" i="2"/>
  <c r="D3290" i="2"/>
  <c r="D244" i="2"/>
  <c r="D1218" i="2"/>
  <c r="D571" i="2"/>
  <c r="D1219" i="2"/>
  <c r="D411" i="2"/>
  <c r="D995" i="2"/>
  <c r="D3291" i="2"/>
  <c r="D1082" i="2"/>
  <c r="D3292" i="2"/>
  <c r="D1161" i="2"/>
  <c r="D466" i="2"/>
  <c r="D3293" i="2"/>
  <c r="D3294" i="2"/>
  <c r="D996" i="2"/>
  <c r="D3295" i="2"/>
  <c r="D3296" i="2"/>
  <c r="D3625" i="2"/>
  <c r="D245" i="2"/>
  <c r="D723" i="2"/>
  <c r="D1766" i="2"/>
  <c r="D3297" i="2"/>
  <c r="D3298" i="2"/>
  <c r="D3299" i="2"/>
  <c r="D2364" i="2"/>
  <c r="D3300" i="2"/>
  <c r="D3301" i="2"/>
  <c r="D246" i="2"/>
  <c r="D3626" i="2"/>
  <c r="D997" i="2"/>
  <c r="D2365" i="2"/>
  <c r="D2366" i="2"/>
  <c r="D3302" i="2"/>
  <c r="D1190" i="2"/>
  <c r="D247" i="2"/>
  <c r="D3627" i="2"/>
  <c r="D3303" i="2"/>
  <c r="D3304" i="2"/>
  <c r="D248" i="2"/>
  <c r="D249" i="2"/>
  <c r="D412" i="2"/>
  <c r="D2523" i="2"/>
  <c r="D2367" i="2"/>
  <c r="D835" i="2"/>
  <c r="D2524" i="2"/>
  <c r="D3305" i="2"/>
  <c r="D250" i="2"/>
  <c r="D998" i="2"/>
  <c r="D251" i="2"/>
  <c r="D649" i="2"/>
  <c r="D252" i="2"/>
  <c r="D2525" i="2"/>
  <c r="D2368" i="2"/>
  <c r="D836" i="2"/>
  <c r="D413" i="2"/>
  <c r="D1024" i="2"/>
  <c r="D253" i="2"/>
  <c r="D2526" i="2"/>
  <c r="D1767" i="2"/>
  <c r="D3306" i="2"/>
  <c r="D3307" i="2"/>
  <c r="D432" i="2"/>
  <c r="D2203" i="2"/>
  <c r="D572" i="2"/>
  <c r="D687" i="2"/>
  <c r="D456" i="2"/>
  <c r="D254" i="2"/>
  <c r="D999" i="2"/>
  <c r="D2369" i="2"/>
  <c r="D2527" i="2"/>
  <c r="D3308" i="2"/>
  <c r="D255" i="2"/>
  <c r="D837" i="2"/>
  <c r="D1083" i="2"/>
  <c r="D1768" i="2"/>
  <c r="D3628" i="2"/>
  <c r="D1291" i="2"/>
  <c r="D2089" i="2"/>
  <c r="D3309" i="2"/>
  <c r="D3310" i="2"/>
  <c r="D1331" i="2"/>
  <c r="D256" i="2"/>
  <c r="D414" i="2"/>
  <c r="D1332" i="2"/>
  <c r="D1025" i="2"/>
  <c r="D2204" i="2"/>
  <c r="D1769" i="2"/>
  <c r="D2090" i="2"/>
  <c r="D3311" i="2"/>
  <c r="D3312" i="2"/>
  <c r="D3313" i="2"/>
  <c r="D415" i="2"/>
  <c r="D416" i="2"/>
  <c r="D257" i="2"/>
  <c r="D2370" i="2"/>
  <c r="D3629" i="2"/>
  <c r="D3314" i="2"/>
  <c r="D3630" i="2"/>
  <c r="D2091" i="2"/>
  <c r="D838" i="2"/>
  <c r="D3315" i="2"/>
  <c r="D3316" i="2"/>
  <c r="D2092" i="2"/>
  <c r="D839" i="2"/>
  <c r="D467" i="2"/>
  <c r="D2205" i="2"/>
  <c r="D3631" i="2"/>
  <c r="D840" i="2"/>
  <c r="D3317" i="2"/>
  <c r="D3318" i="2"/>
  <c r="D3319" i="2"/>
  <c r="D1770" i="2"/>
  <c r="D1771" i="2"/>
  <c r="D2371" i="2"/>
  <c r="D3320" i="2"/>
  <c r="D258" i="2"/>
  <c r="D259" i="2"/>
  <c r="D260" i="2"/>
  <c r="D3321" i="2"/>
  <c r="D2093" i="2"/>
  <c r="D1084" i="2"/>
  <c r="D2372" i="2"/>
  <c r="D1026" i="2"/>
  <c r="D3322" i="2"/>
  <c r="D3632" i="2"/>
  <c r="D417" i="2"/>
  <c r="D261" i="2"/>
  <c r="D3323" i="2"/>
  <c r="D1220" i="2"/>
  <c r="D2373" i="2"/>
  <c r="D1772" i="2"/>
  <c r="D3324" i="2"/>
  <c r="D2374" i="2"/>
  <c r="D1773" i="2"/>
  <c r="D1162" i="2"/>
  <c r="D1880" i="2"/>
  <c r="D1000" i="2"/>
  <c r="D3633" i="2"/>
  <c r="D1001" i="2"/>
  <c r="D841" i="2"/>
  <c r="D3325" i="2"/>
  <c r="D262" i="2"/>
  <c r="D3326" i="2"/>
  <c r="D418" i="2"/>
  <c r="D1774" i="2"/>
  <c r="D1027" i="2"/>
  <c r="D1221" i="2"/>
  <c r="D2206" i="2"/>
  <c r="D2207" i="2"/>
  <c r="D2208" i="2"/>
  <c r="D1191" i="2"/>
  <c r="D3327" i="2"/>
  <c r="D1881" i="2"/>
  <c r="D3634" i="2"/>
  <c r="D2528" i="2"/>
  <c r="D1292" i="2"/>
  <c r="D3328" i="2"/>
  <c r="D1775" i="2"/>
  <c r="D3635" i="2"/>
  <c r="D263" i="2"/>
  <c r="D2209" i="2"/>
  <c r="D264" i="2"/>
  <c r="D2375" i="2"/>
  <c r="D1882" i="2"/>
  <c r="D3636" i="2"/>
  <c r="D2376" i="2"/>
  <c r="D265" i="2"/>
  <c r="D3329" i="2"/>
  <c r="D2377" i="2"/>
  <c r="D842" i="2"/>
  <c r="D3330" i="2"/>
  <c r="D3331" i="2"/>
  <c r="D1776" i="2"/>
  <c r="D1085" i="2"/>
  <c r="D3637" i="2"/>
  <c r="D2378" i="2"/>
  <c r="D3638" i="2"/>
  <c r="D3639" i="2"/>
  <c r="D843" i="2"/>
  <c r="D3640" i="2"/>
  <c r="D1777" i="2"/>
  <c r="D650" i="2"/>
  <c r="D3641" i="2"/>
  <c r="D651" i="2"/>
  <c r="D266" i="2"/>
  <c r="D2094" i="2"/>
  <c r="D1002" i="2"/>
  <c r="D1333" i="2"/>
  <c r="D1086" i="2"/>
  <c r="D3332" i="2"/>
  <c r="D3642" i="2"/>
  <c r="D2529" i="2"/>
  <c r="D3643" i="2"/>
  <c r="D3644" i="2"/>
  <c r="D1028" i="2"/>
  <c r="D2379" i="2"/>
  <c r="D2530" i="2"/>
  <c r="D468" i="2"/>
  <c r="D1163" i="2"/>
  <c r="D1057" i="2"/>
  <c r="D267" i="2"/>
  <c r="D2210" i="2"/>
  <c r="D3645" i="2"/>
  <c r="D1003" i="2"/>
  <c r="D3333" i="2"/>
  <c r="D3646" i="2"/>
  <c r="D268" i="2"/>
  <c r="D1883" i="2"/>
  <c r="D1778" i="2"/>
  <c r="D1779" i="2"/>
  <c r="D3334" i="2"/>
  <c r="D1004" i="2"/>
  <c r="D1780" i="2"/>
  <c r="D1781" i="2"/>
  <c r="D3335" i="2"/>
  <c r="D2531" i="2"/>
  <c r="D269" i="2"/>
  <c r="D270" i="2"/>
  <c r="D704" i="2"/>
  <c r="D3336" i="2"/>
  <c r="D271" i="2"/>
  <c r="D3647" i="2"/>
  <c r="D1782" i="2"/>
  <c r="D2095" i="2"/>
  <c r="D419" i="2"/>
  <c r="D3648" i="2"/>
  <c r="D2096" i="2"/>
  <c r="D844" i="2"/>
  <c r="D1087" i="2"/>
  <c r="D1293" i="2"/>
  <c r="D3649" i="2"/>
  <c r="D420" i="2"/>
  <c r="D573" i="2"/>
  <c r="D1783" i="2"/>
  <c r="D1058" i="2"/>
  <c r="D724" i="2"/>
  <c r="D3650" i="2"/>
  <c r="D272" i="2"/>
  <c r="D484" i="2"/>
  <c r="D273" i="2"/>
  <c r="D3651" i="2"/>
  <c r="D3337" i="2"/>
  <c r="D3338" i="2"/>
  <c r="D1005" i="2"/>
  <c r="D274" i="2"/>
  <c r="D2532" i="2"/>
  <c r="D2097" i="2"/>
  <c r="D3652" i="2"/>
  <c r="D3339" i="2"/>
  <c r="D688" i="2"/>
  <c r="D3653" i="2"/>
  <c r="D3340" i="2"/>
  <c r="D433" i="2"/>
  <c r="D3341" i="2"/>
  <c r="D275" i="2"/>
  <c r="D421" i="2"/>
  <c r="D3342" i="2"/>
  <c r="D2211" i="2"/>
  <c r="D1334" i="2"/>
  <c r="D3343" i="2"/>
  <c r="D3654" i="2"/>
  <c r="D276" i="2"/>
  <c r="D277" i="2"/>
  <c r="D1088" i="2"/>
  <c r="D3655" i="2"/>
  <c r="D278" i="2"/>
  <c r="D3344" i="2"/>
  <c r="D1164" i="2"/>
  <c r="D3345" i="2"/>
  <c r="D279" i="2"/>
  <c r="D2533" i="2"/>
  <c r="D2212" i="2"/>
  <c r="D1784" i="2"/>
  <c r="D1785" i="2"/>
  <c r="D422" i="2"/>
  <c r="D3346" i="2"/>
  <c r="D1786" i="2"/>
  <c r="D3656" i="2"/>
  <c r="D2534" i="2"/>
  <c r="D2213" i="2"/>
  <c r="D1294" i="2"/>
  <c r="D280" i="2"/>
  <c r="D3657" i="2"/>
  <c r="D1295" i="2"/>
  <c r="D1296" i="2"/>
  <c r="D1297" i="2"/>
  <c r="D1006" i="2"/>
  <c r="D1884" i="2"/>
  <c r="D3347" i="2"/>
  <c r="D3658" i="2"/>
  <c r="D3659" i="2"/>
  <c r="D281" i="2"/>
  <c r="D3348" i="2"/>
  <c r="D282" i="2"/>
  <c r="D3349" i="2"/>
  <c r="D283" i="2"/>
  <c r="D284" i="2"/>
  <c r="D1787" i="2"/>
  <c r="D1788" i="2"/>
  <c r="D2214" i="2"/>
  <c r="D1165" i="2"/>
  <c r="D1789" i="2"/>
  <c r="D1790" i="2"/>
  <c r="D1791" i="2"/>
  <c r="D1792" i="2"/>
  <c r="D845" i="2"/>
  <c r="D3350" i="2"/>
  <c r="D1793" i="2"/>
  <c r="D1794" i="2"/>
  <c r="D846" i="2"/>
  <c r="D1795" i="2"/>
  <c r="D2215" i="2"/>
  <c r="D3351" i="2"/>
  <c r="D1166" i="2"/>
  <c r="D847" i="2"/>
  <c r="D2098" i="2"/>
  <c r="D285" i="2"/>
  <c r="D600" i="2"/>
  <c r="D3660" i="2"/>
  <c r="D286" i="2"/>
  <c r="D287" i="2"/>
  <c r="D1885" i="2"/>
  <c r="D469" i="2"/>
  <c r="D2535" i="2"/>
  <c r="D423" i="2"/>
  <c r="D601" i="2"/>
  <c r="D2380" i="2"/>
  <c r="D288" i="2"/>
  <c r="D618" i="2"/>
  <c r="D848" i="2"/>
  <c r="D3352" i="2"/>
  <c r="D289" i="2"/>
  <c r="D705" i="2"/>
  <c r="D1796" i="2"/>
  <c r="D2216" i="2"/>
  <c r="D3353" i="2"/>
  <c r="D3661" i="2"/>
  <c r="D849" i="2"/>
  <c r="D290" i="2"/>
  <c r="D1222" i="2"/>
  <c r="D2381" i="2"/>
  <c r="D3662" i="2"/>
  <c r="D2382" i="2"/>
  <c r="D3354" i="2"/>
  <c r="D1007" i="2"/>
  <c r="D689" i="2"/>
  <c r="D1797" i="2"/>
  <c r="D652" i="2"/>
  <c r="D3663" i="2"/>
  <c r="D1798" i="2"/>
  <c r="D1799" i="2"/>
  <c r="D3664" i="2"/>
  <c r="D850" i="2"/>
  <c r="D3355" i="2"/>
  <c r="D1167" i="2"/>
  <c r="D1800" i="2"/>
  <c r="D851" i="2"/>
  <c r="D1801" i="2"/>
  <c r="D1168" i="2"/>
  <c r="D1192" i="2"/>
  <c r="D1059" i="2"/>
  <c r="D3356" i="2"/>
  <c r="D852" i="2"/>
  <c r="D3665" i="2"/>
  <c r="D2536" i="2"/>
  <c r="D291" i="2"/>
  <c r="D1008" i="2"/>
  <c r="D3666" i="2"/>
  <c r="D2099" i="2"/>
  <c r="D3357" i="2"/>
  <c r="D3358" i="2"/>
  <c r="D3667" i="2"/>
  <c r="D3668" i="2"/>
  <c r="D3359" i="2"/>
  <c r="D1802" i="2"/>
  <c r="D1223" i="2"/>
  <c r="D3360" i="2"/>
  <c r="D3669" i="2"/>
  <c r="D3670" i="2"/>
  <c r="D292" i="2"/>
  <c r="D1224" i="2"/>
  <c r="D853" i="2"/>
  <c r="D1193" i="2"/>
  <c r="D1194" i="2"/>
  <c r="D3361" i="2"/>
  <c r="D3671" i="2"/>
  <c r="D611" i="2"/>
  <c r="D854" i="2"/>
  <c r="D3672" i="2"/>
  <c r="D293" i="2"/>
  <c r="D3673" i="2"/>
  <c r="D855" i="2"/>
  <c r="D2100" i="2"/>
  <c r="D294" i="2"/>
  <c r="D2217" i="2"/>
  <c r="D856" i="2"/>
  <c r="D857" i="2"/>
  <c r="D3362" i="2"/>
  <c r="D1298" i="2"/>
  <c r="D295" i="2"/>
  <c r="D619" i="2"/>
  <c r="D1299" i="2"/>
  <c r="D574" i="2"/>
  <c r="D2383" i="2"/>
  <c r="D1009" i="2"/>
  <c r="D296" i="2"/>
  <c r="D2101" i="2"/>
  <c r="D3363" i="2"/>
  <c r="C2537" i="2"/>
  <c r="C2538" i="2"/>
  <c r="C1335" i="2"/>
  <c r="C653" i="2"/>
  <c r="C725" i="2"/>
  <c r="C1336" i="2"/>
  <c r="C2" i="2"/>
  <c r="C2102" i="2"/>
  <c r="C1337" i="2"/>
  <c r="C2539" i="2"/>
  <c r="C1300" i="2"/>
  <c r="C1886" i="2"/>
  <c r="C2540" i="2"/>
  <c r="C1338" i="2"/>
  <c r="C2384" i="2"/>
  <c r="C2541" i="2"/>
  <c r="C3364" i="2"/>
  <c r="C2385" i="2"/>
  <c r="C2218" i="2"/>
  <c r="C1339" i="2"/>
  <c r="C858" i="2"/>
  <c r="C2542" i="2"/>
  <c r="C2543" i="2"/>
  <c r="C3365" i="2"/>
  <c r="C2103" i="2"/>
  <c r="C1340" i="2"/>
  <c r="C2544" i="2"/>
  <c r="C2545" i="2"/>
  <c r="C2386" i="2"/>
  <c r="C1341" i="2"/>
  <c r="C2219" i="2"/>
  <c r="C2546" i="2"/>
  <c r="C3366" i="2"/>
  <c r="C3367" i="2"/>
  <c r="C3" i="2"/>
  <c r="C2547" i="2"/>
  <c r="C2104" i="2"/>
  <c r="C2548" i="2"/>
  <c r="C2549" i="2"/>
  <c r="C1342" i="2"/>
  <c r="C1060" i="2"/>
  <c r="C2550" i="2"/>
  <c r="C2220" i="2"/>
  <c r="C2551" i="2"/>
  <c r="C1343" i="2"/>
  <c r="C2552" i="2"/>
  <c r="C2553" i="2"/>
  <c r="C1344" i="2"/>
  <c r="C1089" i="2"/>
  <c r="C1195" i="2"/>
  <c r="C1345" i="2"/>
  <c r="C1090" i="2"/>
  <c r="C4" i="2"/>
  <c r="C1346" i="2"/>
  <c r="C1347" i="2"/>
  <c r="C2554" i="2"/>
  <c r="C2555" i="2"/>
  <c r="C1348" i="2"/>
  <c r="C1349" i="2"/>
  <c r="C1350" i="2"/>
  <c r="C2556" i="2"/>
  <c r="C2387" i="2"/>
  <c r="C2557" i="2"/>
  <c r="C1091" i="2"/>
  <c r="C2558" i="2"/>
  <c r="C1351" i="2"/>
  <c r="C1803" i="2"/>
  <c r="C859" i="2"/>
  <c r="C1352" i="2"/>
  <c r="C1225" i="2"/>
  <c r="C3368" i="2"/>
  <c r="C860" i="2"/>
  <c r="C3369" i="2"/>
  <c r="C1029" i="2"/>
  <c r="C1226" i="2"/>
  <c r="C3370" i="2"/>
  <c r="C1227" i="2"/>
  <c r="C1887" i="2"/>
  <c r="C654" i="2"/>
  <c r="C1030" i="2"/>
  <c r="C2388" i="2"/>
  <c r="C575" i="2"/>
  <c r="C1228" i="2"/>
  <c r="C1229" i="2"/>
  <c r="C1230" i="2"/>
  <c r="C1231" i="2"/>
  <c r="C1232" i="2"/>
  <c r="C1233" i="2"/>
  <c r="C1234" i="2"/>
  <c r="C1353" i="2"/>
  <c r="C440" i="2"/>
  <c r="C655" i="2"/>
  <c r="C2559" i="2"/>
  <c r="C1235" i="2"/>
  <c r="C441" i="2"/>
  <c r="C1236" i="2"/>
  <c r="C1237" i="2"/>
  <c r="C487" i="2"/>
  <c r="C2560" i="2"/>
  <c r="C2561" i="2"/>
  <c r="C2221" i="2"/>
  <c r="C2222" i="2"/>
  <c r="C1354" i="2"/>
  <c r="C3371" i="2"/>
  <c r="C297" i="2"/>
  <c r="C3372" i="2"/>
  <c r="C1804" i="2"/>
  <c r="C3373" i="2"/>
  <c r="C1010" i="2"/>
  <c r="C2562" i="2"/>
  <c r="C5" i="2"/>
  <c r="C1092" i="2"/>
  <c r="C1031" i="2"/>
  <c r="C3374" i="2"/>
  <c r="C861" i="2"/>
  <c r="C2563" i="2"/>
  <c r="C862" i="2"/>
  <c r="C1093" i="2"/>
  <c r="C2564" i="2"/>
  <c r="C1805" i="2"/>
  <c r="C1806" i="2"/>
  <c r="C1807" i="2"/>
  <c r="C2389" i="2"/>
  <c r="C2565" i="2"/>
  <c r="C2566" i="2"/>
  <c r="C2223" i="2"/>
  <c r="C2390" i="2"/>
  <c r="C6" i="2"/>
  <c r="C2567" i="2"/>
  <c r="C2568" i="2"/>
  <c r="C2569" i="2"/>
  <c r="C2570" i="2"/>
  <c r="C1355" i="2"/>
  <c r="C1356" i="2"/>
  <c r="C863" i="2"/>
  <c r="C3375" i="2"/>
  <c r="C3376" i="2"/>
  <c r="C2571" i="2"/>
  <c r="C2572" i="2"/>
  <c r="C3377" i="2"/>
  <c r="C2573" i="2"/>
  <c r="C1301" i="2"/>
  <c r="C864" i="2"/>
  <c r="C7" i="2"/>
  <c r="C2105" i="2"/>
  <c r="C2574" i="2"/>
  <c r="C2224" i="2"/>
  <c r="C8" i="2"/>
  <c r="C2225" i="2"/>
  <c r="C726" i="2"/>
  <c r="C1357" i="2"/>
  <c r="C1358" i="2"/>
  <c r="C1359" i="2"/>
  <c r="C1360" i="2"/>
  <c r="C1361" i="2"/>
  <c r="C3378" i="2"/>
  <c r="C1362" i="2"/>
  <c r="C2575" i="2"/>
  <c r="C727" i="2"/>
  <c r="C2576" i="2"/>
  <c r="C1363" i="2"/>
  <c r="C1888" i="2"/>
  <c r="C2106" i="2"/>
  <c r="C2577" i="2"/>
  <c r="C298" i="2"/>
  <c r="C1094" i="2"/>
  <c r="C728" i="2"/>
  <c r="C1364" i="2"/>
  <c r="C2578" i="2"/>
  <c r="C1365" i="2"/>
  <c r="C1366" i="2"/>
  <c r="C3379" i="2"/>
  <c r="C656" i="2"/>
  <c r="C1367" i="2"/>
  <c r="C2579" i="2"/>
  <c r="C2580" i="2"/>
  <c r="C2581" i="2"/>
  <c r="C2582" i="2"/>
  <c r="C2583" i="2"/>
  <c r="C2584" i="2"/>
  <c r="C2391" i="2"/>
  <c r="C865" i="2"/>
  <c r="C1368" i="2"/>
  <c r="C1369" i="2"/>
  <c r="C2585" i="2"/>
  <c r="C729" i="2"/>
  <c r="C2586" i="2"/>
  <c r="C2392" i="2"/>
  <c r="C9" i="2"/>
  <c r="C2393" i="2"/>
  <c r="C1889" i="2"/>
  <c r="C576" i="2"/>
  <c r="C730" i="2"/>
  <c r="C2587" i="2"/>
  <c r="C10" i="2"/>
  <c r="C1370" i="2"/>
  <c r="C2588" i="2"/>
  <c r="C2589" i="2"/>
  <c r="C2590" i="2"/>
  <c r="C2107" i="2"/>
  <c r="C1371" i="2"/>
  <c r="C2591" i="2"/>
  <c r="C2592" i="2"/>
  <c r="C2394" i="2"/>
  <c r="C1890" i="2"/>
  <c r="C2226" i="2"/>
  <c r="C3380" i="2"/>
  <c r="C1372" i="2"/>
  <c r="C2593" i="2"/>
  <c r="C3381" i="2"/>
  <c r="C2594" i="2"/>
  <c r="C2595" i="2"/>
  <c r="C2108" i="2"/>
  <c r="C3382" i="2"/>
  <c r="C11" i="2"/>
  <c r="C2596" i="2"/>
  <c r="C2597" i="2"/>
  <c r="C714" i="2"/>
  <c r="C2598" i="2"/>
  <c r="C2599" i="2"/>
  <c r="C1808" i="2"/>
  <c r="C3383" i="2"/>
  <c r="C2600" i="2"/>
  <c r="C2601" i="2"/>
  <c r="C2602" i="2"/>
  <c r="C12" i="2"/>
  <c r="C1032" i="2"/>
  <c r="C2603" i="2"/>
  <c r="C1373" i="2"/>
  <c r="C1095" i="2"/>
  <c r="C2604" i="2"/>
  <c r="C657" i="2"/>
  <c r="C1374" i="2"/>
  <c r="C2605" i="2"/>
  <c r="C2606" i="2"/>
  <c r="C2227" i="2"/>
  <c r="C2228" i="2"/>
  <c r="C866" i="2"/>
  <c r="C623" i="2"/>
  <c r="C2395" i="2"/>
  <c r="C1096" i="2"/>
  <c r="C2109" i="2"/>
  <c r="C2607" i="2"/>
  <c r="C1375" i="2"/>
  <c r="C3384" i="2"/>
  <c r="C2608" i="2"/>
  <c r="C731" i="2"/>
  <c r="C2396" i="2"/>
  <c r="C1097" i="2"/>
  <c r="C2609" i="2"/>
  <c r="C2397" i="2"/>
  <c r="C2610" i="2"/>
  <c r="C3385" i="2"/>
  <c r="C1376" i="2"/>
  <c r="C1377" i="2"/>
  <c r="C2611" i="2"/>
  <c r="C2229" i="2"/>
  <c r="C3386" i="2"/>
  <c r="C3387" i="2"/>
  <c r="C2230" i="2"/>
  <c r="C3388" i="2"/>
  <c r="C732" i="2"/>
  <c r="C1378" i="2"/>
  <c r="C424" i="2"/>
  <c r="C2612" i="2"/>
  <c r="C1379" i="2"/>
  <c r="C2398" i="2"/>
  <c r="C2613" i="2"/>
  <c r="C2614" i="2"/>
  <c r="C2615" i="2"/>
  <c r="C3389" i="2"/>
  <c r="C1809" i="2"/>
  <c r="C867" i="2"/>
  <c r="C2616" i="2"/>
  <c r="C2617" i="2"/>
  <c r="C2231" i="2"/>
  <c r="C2618" i="2"/>
  <c r="C2110" i="2"/>
  <c r="C2399" i="2"/>
  <c r="C2619" i="2"/>
  <c r="C2111" i="2"/>
  <c r="C2112" i="2"/>
  <c r="C2113" i="2"/>
  <c r="C2114" i="2"/>
  <c r="C2115" i="2"/>
  <c r="C2116" i="2"/>
  <c r="C2117" i="2"/>
  <c r="C299" i="2"/>
  <c r="C13" i="2"/>
  <c r="C2620" i="2"/>
  <c r="C3390" i="2"/>
  <c r="C1380" i="2"/>
  <c r="C2232" i="2"/>
  <c r="C2621" i="2"/>
  <c r="C2622" i="2"/>
  <c r="C2623" i="2"/>
  <c r="C2624" i="2"/>
  <c r="C2625" i="2"/>
  <c r="C2626" i="2"/>
  <c r="C1891" i="2"/>
  <c r="C1381" i="2"/>
  <c r="C2627" i="2"/>
  <c r="C2628" i="2"/>
  <c r="C1098" i="2"/>
  <c r="C2629" i="2"/>
  <c r="C2630" i="2"/>
  <c r="C2631" i="2"/>
  <c r="C1382" i="2"/>
  <c r="C690" i="2"/>
  <c r="C1383" i="2"/>
  <c r="C1892" i="2"/>
  <c r="C2632" i="2"/>
  <c r="C3391" i="2"/>
  <c r="C300" i="2"/>
  <c r="C2118" i="2"/>
  <c r="C14" i="2"/>
  <c r="C2633" i="2"/>
  <c r="C1384" i="2"/>
  <c r="C2634" i="2"/>
  <c r="C2635" i="2"/>
  <c r="C3392" i="2"/>
  <c r="C2636" i="2"/>
  <c r="C2637" i="2"/>
  <c r="C1238" i="2"/>
  <c r="C1385" i="2"/>
  <c r="C2638" i="2"/>
  <c r="C2639" i="2"/>
  <c r="C2640" i="2"/>
  <c r="C868" i="2"/>
  <c r="C2641" i="2"/>
  <c r="C1386" i="2"/>
  <c r="C3393" i="2"/>
  <c r="C2233" i="2"/>
  <c r="C1099" i="2"/>
  <c r="C2642" i="2"/>
  <c r="C485" i="2"/>
  <c r="C2643" i="2"/>
  <c r="C2644" i="2"/>
  <c r="C1387" i="2"/>
  <c r="C2645" i="2"/>
  <c r="C301" i="2"/>
  <c r="C2646" i="2"/>
  <c r="C2647" i="2"/>
  <c r="C1388" i="2"/>
  <c r="C1389" i="2"/>
  <c r="C15" i="2"/>
  <c r="C577" i="2"/>
  <c r="C3394" i="2"/>
  <c r="C2648" i="2"/>
  <c r="C691" i="2"/>
  <c r="C1390" i="2"/>
  <c r="C1391" i="2"/>
  <c r="C1392" i="2"/>
  <c r="C1393" i="2"/>
  <c r="C2649" i="2"/>
  <c r="C2650" i="2"/>
  <c r="C2651" i="2"/>
  <c r="C2119" i="2"/>
  <c r="C1394" i="2"/>
  <c r="C2652" i="2"/>
  <c r="C1395" i="2"/>
  <c r="C16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2653" i="2"/>
  <c r="C2654" i="2"/>
  <c r="C2655" i="2"/>
  <c r="C2656" i="2"/>
  <c r="C1410" i="2"/>
  <c r="C1411" i="2"/>
  <c r="C1412" i="2"/>
  <c r="C2657" i="2"/>
  <c r="C1413" i="2"/>
  <c r="C2658" i="2"/>
  <c r="C2659" i="2"/>
  <c r="C2660" i="2"/>
  <c r="C2661" i="2"/>
  <c r="C302" i="2"/>
  <c r="C2234" i="2"/>
  <c r="C1414" i="2"/>
  <c r="C303" i="2"/>
  <c r="C1415" i="2"/>
  <c r="C1893" i="2"/>
  <c r="C2662" i="2"/>
  <c r="C3395" i="2"/>
  <c r="C3396" i="2"/>
  <c r="C3397" i="2"/>
  <c r="C3398" i="2"/>
  <c r="C3399" i="2"/>
  <c r="C2120" i="2"/>
  <c r="C3400" i="2"/>
  <c r="C3401" i="2"/>
  <c r="C1416" i="2"/>
  <c r="C1417" i="2"/>
  <c r="C2663" i="2"/>
  <c r="C488" i="2"/>
  <c r="C1894" i="2"/>
  <c r="C17" i="2"/>
  <c r="C1418" i="2"/>
  <c r="C2400" i="2"/>
  <c r="C3402" i="2"/>
  <c r="C2664" i="2"/>
  <c r="C3403" i="2"/>
  <c r="C1895" i="2"/>
  <c r="C3404" i="2"/>
  <c r="C1239" i="2"/>
  <c r="C3405" i="2"/>
  <c r="C3406" i="2"/>
  <c r="C1810" i="2"/>
  <c r="C624" i="2"/>
  <c r="C2235" i="2"/>
  <c r="C3407" i="2"/>
  <c r="C2665" i="2"/>
  <c r="C18" i="2"/>
  <c r="C2666" i="2"/>
  <c r="C2667" i="2"/>
  <c r="C1419" i="2"/>
  <c r="C2401" i="2"/>
  <c r="C2668" i="2"/>
  <c r="C2669" i="2"/>
  <c r="C2670" i="2"/>
  <c r="C2671" i="2"/>
  <c r="C1420" i="2"/>
  <c r="C2672" i="2"/>
  <c r="C3408" i="2"/>
  <c r="C19" i="2"/>
  <c r="C2673" i="2"/>
  <c r="C2402" i="2"/>
  <c r="C2403" i="2"/>
  <c r="C1011" i="2"/>
  <c r="C1421" i="2"/>
  <c r="C1422" i="2"/>
  <c r="C1033" i="2"/>
  <c r="C2236" i="2"/>
  <c r="C1423" i="2"/>
  <c r="C1424" i="2"/>
  <c r="C1425" i="2"/>
  <c r="C2674" i="2"/>
  <c r="C1426" i="2"/>
  <c r="C1100" i="2"/>
  <c r="C3409" i="2"/>
  <c r="C3410" i="2"/>
  <c r="C1302" i="2"/>
  <c r="C1303" i="2"/>
  <c r="C1427" i="2"/>
  <c r="C1428" i="2"/>
  <c r="C2237" i="2"/>
  <c r="C1429" i="2"/>
  <c r="C3411" i="2"/>
  <c r="C2675" i="2"/>
  <c r="C2676" i="2"/>
  <c r="C2238" i="2"/>
  <c r="C1430" i="2"/>
  <c r="C869" i="2"/>
  <c r="C2677" i="2"/>
  <c r="C2678" i="2"/>
  <c r="C2679" i="2"/>
  <c r="C2680" i="2"/>
  <c r="C2681" i="2"/>
  <c r="C1431" i="2"/>
  <c r="C2682" i="2"/>
  <c r="C1432" i="2"/>
  <c r="C2683" i="2"/>
  <c r="C1433" i="2"/>
  <c r="C1434" i="2"/>
  <c r="C3412" i="2"/>
  <c r="C2684" i="2"/>
  <c r="C1435" i="2"/>
  <c r="C1436" i="2"/>
  <c r="C1437" i="2"/>
  <c r="C1438" i="2"/>
  <c r="C2685" i="2"/>
  <c r="C1439" i="2"/>
  <c r="C1440" i="2"/>
  <c r="C1441" i="2"/>
  <c r="C1442" i="2"/>
  <c r="C2686" i="2"/>
  <c r="C2687" i="2"/>
  <c r="C2688" i="2"/>
  <c r="C1443" i="2"/>
  <c r="C1896" i="2"/>
  <c r="C2239" i="2"/>
  <c r="C2689" i="2"/>
  <c r="C3413" i="2"/>
  <c r="C3414" i="2"/>
  <c r="C2121" i="2"/>
  <c r="C870" i="2"/>
  <c r="C1897" i="2"/>
  <c r="C1444" i="2"/>
  <c r="C2404" i="2"/>
  <c r="C489" i="2"/>
  <c r="C2690" i="2"/>
  <c r="C20" i="2"/>
  <c r="C2691" i="2"/>
  <c r="C2692" i="2"/>
  <c r="C2122" i="2"/>
  <c r="C612" i="2"/>
  <c r="C1012" i="2"/>
  <c r="C21" i="2"/>
  <c r="C1898" i="2"/>
  <c r="C1899" i="2"/>
  <c r="C2405" i="2"/>
  <c r="C2693" i="2"/>
  <c r="C2694" i="2"/>
  <c r="C2695" i="2"/>
  <c r="C2696" i="2"/>
  <c r="C625" i="2"/>
  <c r="C1900" i="2"/>
  <c r="C3415" i="2"/>
  <c r="C733" i="2"/>
  <c r="C2406" i="2"/>
  <c r="C2123" i="2"/>
  <c r="C1445" i="2"/>
  <c r="C2697" i="2"/>
  <c r="C3416" i="2"/>
  <c r="C442" i="2"/>
  <c r="C3417" i="2"/>
  <c r="C1811" i="2"/>
  <c r="C490" i="2"/>
  <c r="C2240" i="2"/>
  <c r="C1101" i="2"/>
  <c r="C3418" i="2"/>
  <c r="C1901" i="2"/>
  <c r="C2698" i="2"/>
  <c r="C2699" i="2"/>
  <c r="C3419" i="2"/>
  <c r="C2700" i="2"/>
  <c r="C2701" i="2"/>
  <c r="C2702" i="2"/>
  <c r="C1446" i="2"/>
  <c r="C2241" i="2"/>
  <c r="C2703" i="2"/>
  <c r="C434" i="2"/>
  <c r="C1013" i="2"/>
  <c r="C1447" i="2"/>
  <c r="C2242" i="2"/>
  <c r="C443" i="2"/>
  <c r="C2704" i="2"/>
  <c r="C22" i="2"/>
  <c r="C23" i="2"/>
  <c r="C1304" i="2"/>
  <c r="C2705" i="2"/>
  <c r="C734" i="2"/>
  <c r="C2124" i="2"/>
  <c r="C304" i="2"/>
  <c r="C1448" i="2"/>
  <c r="C1449" i="2"/>
  <c r="C2706" i="2"/>
  <c r="C3420" i="2"/>
  <c r="C3421" i="2"/>
  <c r="C2707" i="2"/>
  <c r="C1240" i="2"/>
  <c r="C2125" i="2"/>
  <c r="C2126" i="2"/>
  <c r="C3422" i="2"/>
  <c r="C871" i="2"/>
  <c r="C2708" i="2"/>
  <c r="C715" i="2"/>
  <c r="C491" i="2"/>
  <c r="C2709" i="2"/>
  <c r="C2710" i="2"/>
  <c r="C1241" i="2"/>
  <c r="C3423" i="2"/>
  <c r="C3424" i="2"/>
  <c r="C2243" i="2"/>
  <c r="C2711" i="2"/>
  <c r="C2712" i="2"/>
  <c r="C2407" i="2"/>
  <c r="C2408" i="2"/>
  <c r="C735" i="2"/>
  <c r="C2127" i="2"/>
  <c r="C2128" i="2"/>
  <c r="C1450" i="2"/>
  <c r="C2713" i="2"/>
  <c r="C2714" i="2"/>
  <c r="C2715" i="2"/>
  <c r="C2716" i="2"/>
  <c r="C613" i="2"/>
  <c r="C2129" i="2"/>
  <c r="C3425" i="2"/>
  <c r="C2717" i="2"/>
  <c r="C481" i="2"/>
  <c r="C1242" i="2"/>
  <c r="C3426" i="2"/>
  <c r="C872" i="2"/>
  <c r="C2718" i="2"/>
  <c r="C2244" i="2"/>
  <c r="C1102" i="2"/>
  <c r="C1305" i="2"/>
  <c r="C1451" i="2"/>
  <c r="C2719" i="2"/>
  <c r="C2720" i="2"/>
  <c r="C24" i="2"/>
  <c r="C1452" i="2"/>
  <c r="C3427" i="2"/>
  <c r="C2130" i="2"/>
  <c r="C457" i="2"/>
  <c r="C2721" i="2"/>
  <c r="C873" i="2"/>
  <c r="C2722" i="2"/>
  <c r="C3428" i="2"/>
  <c r="C3429" i="2"/>
  <c r="C2723" i="2"/>
  <c r="C3430" i="2"/>
  <c r="C706" i="2"/>
  <c r="C1453" i="2"/>
  <c r="C3431" i="2"/>
  <c r="C1812" i="2"/>
  <c r="C1454" i="2"/>
  <c r="C1455" i="2"/>
  <c r="C1456" i="2"/>
  <c r="C2724" i="2"/>
  <c r="C2131" i="2"/>
  <c r="C1902" i="2"/>
  <c r="C1457" i="2"/>
  <c r="C2725" i="2"/>
  <c r="C25" i="2"/>
  <c r="C2245" i="2"/>
  <c r="C2726" i="2"/>
  <c r="C1903" i="2"/>
  <c r="C2727" i="2"/>
  <c r="C2132" i="2"/>
  <c r="C2728" i="2"/>
  <c r="C2729" i="2"/>
  <c r="C1243" i="2"/>
  <c r="C2730" i="2"/>
  <c r="C2731" i="2"/>
  <c r="C2732" i="2"/>
  <c r="C2733" i="2"/>
  <c r="C2734" i="2"/>
  <c r="C2735" i="2"/>
  <c r="C2736" i="2"/>
  <c r="C2133" i="2"/>
  <c r="C2737" i="2"/>
  <c r="C2409" i="2"/>
  <c r="C1014" i="2"/>
  <c r="C2738" i="2"/>
  <c r="C305" i="2"/>
  <c r="C435" i="2"/>
  <c r="C492" i="2"/>
  <c r="C1904" i="2"/>
  <c r="C3432" i="2"/>
  <c r="C2246" i="2"/>
  <c r="C1458" i="2"/>
  <c r="C1813" i="2"/>
  <c r="C3433" i="2"/>
  <c r="C2134" i="2"/>
  <c r="C2410" i="2"/>
  <c r="C1459" i="2"/>
  <c r="C26" i="2"/>
  <c r="C3434" i="2"/>
  <c r="C2739" i="2"/>
  <c r="C2740" i="2"/>
  <c r="C3435" i="2"/>
  <c r="C1061" i="2"/>
  <c r="C3436" i="2"/>
  <c r="C2741" i="2"/>
  <c r="C1460" i="2"/>
  <c r="C2742" i="2"/>
  <c r="C874" i="2"/>
  <c r="C1244" i="2"/>
  <c r="C2411" i="2"/>
  <c r="C1814" i="2"/>
  <c r="C1245" i="2"/>
  <c r="C27" i="2"/>
  <c r="C2247" i="2"/>
  <c r="C2743" i="2"/>
  <c r="C306" i="2"/>
  <c r="C1306" i="2"/>
  <c r="C1461" i="2"/>
  <c r="C2744" i="2"/>
  <c r="C2745" i="2"/>
  <c r="C1815" i="2"/>
  <c r="C1462" i="2"/>
  <c r="C1463" i="2"/>
  <c r="C1464" i="2"/>
  <c r="C875" i="2"/>
  <c r="C876" i="2"/>
  <c r="C1816" i="2"/>
  <c r="C736" i="2"/>
  <c r="C1465" i="2"/>
  <c r="C1034" i="2"/>
  <c r="C1466" i="2"/>
  <c r="C2412" i="2"/>
  <c r="C2746" i="2"/>
  <c r="C493" i="2"/>
  <c r="C2747" i="2"/>
  <c r="C2748" i="2"/>
  <c r="C307" i="2"/>
  <c r="C1905" i="2"/>
  <c r="C658" i="2"/>
  <c r="C2749" i="2"/>
  <c r="C2750" i="2"/>
  <c r="C1467" i="2"/>
  <c r="C2751" i="2"/>
  <c r="C28" i="2"/>
  <c r="C2752" i="2"/>
  <c r="C29" i="2"/>
  <c r="C2413" i="2"/>
  <c r="C1906" i="2"/>
  <c r="C1907" i="2"/>
  <c r="C2753" i="2"/>
  <c r="C1246" i="2"/>
  <c r="C2754" i="2"/>
  <c r="C2414" i="2"/>
  <c r="C3437" i="2"/>
  <c r="C30" i="2"/>
  <c r="C716" i="2"/>
  <c r="C2415" i="2"/>
  <c r="C1468" i="2"/>
  <c r="C1247" i="2"/>
  <c r="C2755" i="2"/>
  <c r="C2756" i="2"/>
  <c r="C1248" i="2"/>
  <c r="C3438" i="2"/>
  <c r="C2416" i="2"/>
  <c r="C1908" i="2"/>
  <c r="C659" i="2"/>
  <c r="C1307" i="2"/>
  <c r="C2417" i="2"/>
  <c r="C2418" i="2"/>
  <c r="C2419" i="2"/>
  <c r="C1909" i="2"/>
  <c r="C1249" i="2"/>
  <c r="C1469" i="2"/>
  <c r="C1470" i="2"/>
  <c r="C3439" i="2"/>
  <c r="C877" i="2"/>
  <c r="C1471" i="2"/>
  <c r="C2757" i="2"/>
  <c r="C475" i="2"/>
  <c r="C878" i="2"/>
  <c r="C1035" i="2"/>
  <c r="C1036" i="2"/>
  <c r="C1308" i="2"/>
  <c r="C31" i="2"/>
  <c r="C1472" i="2"/>
  <c r="C1817" i="2"/>
  <c r="C2420" i="2"/>
  <c r="C32" i="2"/>
  <c r="C1473" i="2"/>
  <c r="C1250" i="2"/>
  <c r="C308" i="2"/>
  <c r="C3440" i="2"/>
  <c r="C879" i="2"/>
  <c r="C1251" i="2"/>
  <c r="C2758" i="2"/>
  <c r="C1818" i="2"/>
  <c r="C1910" i="2"/>
  <c r="C1474" i="2"/>
  <c r="C2248" i="2"/>
  <c r="C33" i="2"/>
  <c r="C880" i="2"/>
  <c r="C2759" i="2"/>
  <c r="C1911" i="2"/>
  <c r="C626" i="2"/>
  <c r="C3441" i="2"/>
  <c r="C2760" i="2"/>
  <c r="C2761" i="2"/>
  <c r="C458" i="2"/>
  <c r="C444" i="2"/>
  <c r="C445" i="2"/>
  <c r="C3442" i="2"/>
  <c r="C3443" i="2"/>
  <c r="C1196" i="2"/>
  <c r="C2762" i="2"/>
  <c r="C34" i="2"/>
  <c r="C2763" i="2"/>
  <c r="C578" i="2"/>
  <c r="C1819" i="2"/>
  <c r="C2764" i="2"/>
  <c r="C2765" i="2"/>
  <c r="C1037" i="2"/>
  <c r="C3444" i="2"/>
  <c r="C2249" i="2"/>
  <c r="C660" i="2"/>
  <c r="C1038" i="2"/>
  <c r="C2250" i="2"/>
  <c r="C2251" i="2"/>
  <c r="C2766" i="2"/>
  <c r="C2767" i="2"/>
  <c r="C579" i="2"/>
  <c r="C494" i="2"/>
  <c r="C3445" i="2"/>
  <c r="C1475" i="2"/>
  <c r="C3446" i="2"/>
  <c r="C1103" i="2"/>
  <c r="C2768" i="2"/>
  <c r="C2769" i="2"/>
  <c r="C2770" i="2"/>
  <c r="C1476" i="2"/>
  <c r="C2771" i="2"/>
  <c r="C2252" i="2"/>
  <c r="C661" i="2"/>
  <c r="C2772" i="2"/>
  <c r="C309" i="2"/>
  <c r="C1477" i="2"/>
  <c r="C1478" i="2"/>
  <c r="C2773" i="2"/>
  <c r="C2774" i="2"/>
  <c r="C1479" i="2"/>
  <c r="C3447" i="2"/>
  <c r="C2775" i="2"/>
  <c r="C3448" i="2"/>
  <c r="C425" i="2"/>
  <c r="C2135" i="2"/>
  <c r="C2253" i="2"/>
  <c r="C1252" i="2"/>
  <c r="C1480" i="2"/>
  <c r="C1912" i="2"/>
  <c r="C1913" i="2"/>
  <c r="C2776" i="2"/>
  <c r="C1481" i="2"/>
  <c r="C2777" i="2"/>
  <c r="C1914" i="2"/>
  <c r="C3449" i="2"/>
  <c r="C737" i="2"/>
  <c r="C1482" i="2"/>
  <c r="C881" i="2"/>
  <c r="C2778" i="2"/>
  <c r="C35" i="2"/>
  <c r="C1820" i="2"/>
  <c r="C495" i="2"/>
  <c r="C2779" i="2"/>
  <c r="C882" i="2"/>
  <c r="C738" i="2"/>
  <c r="C3450" i="2"/>
  <c r="C2254" i="2"/>
  <c r="C3451" i="2"/>
  <c r="C739" i="2"/>
  <c r="C496" i="2"/>
  <c r="C2421" i="2"/>
  <c r="C2780" i="2"/>
  <c r="C740" i="2"/>
  <c r="C36" i="2"/>
  <c r="C2781" i="2"/>
  <c r="C2422" i="2"/>
  <c r="C2136" i="2"/>
  <c r="C3452" i="2"/>
  <c r="C2782" i="2"/>
  <c r="C1483" i="2"/>
  <c r="C2783" i="2"/>
  <c r="C2255" i="2"/>
  <c r="C2784" i="2"/>
  <c r="C2423" i="2"/>
  <c r="C1484" i="2"/>
  <c r="C2785" i="2"/>
  <c r="C2786" i="2"/>
  <c r="C1485" i="2"/>
  <c r="C2256" i="2"/>
  <c r="C37" i="2"/>
  <c r="C1486" i="2"/>
  <c r="C1487" i="2"/>
  <c r="C3453" i="2"/>
  <c r="C1488" i="2"/>
  <c r="C426" i="2"/>
  <c r="C1169" i="2"/>
  <c r="C883" i="2"/>
  <c r="C1915" i="2"/>
  <c r="C2787" i="2"/>
  <c r="C2424" i="2"/>
  <c r="C2788" i="2"/>
  <c r="C2425" i="2"/>
  <c r="C3454" i="2"/>
  <c r="C2789" i="2"/>
  <c r="C1039" i="2"/>
  <c r="C884" i="2"/>
  <c r="C741" i="2"/>
  <c r="C2257" i="2"/>
  <c r="C2258" i="2"/>
  <c r="C2790" i="2"/>
  <c r="C2791" i="2"/>
  <c r="C310" i="2"/>
  <c r="C1489" i="2"/>
  <c r="C1062" i="2"/>
  <c r="C1490" i="2"/>
  <c r="C2792" i="2"/>
  <c r="C38" i="2"/>
  <c r="C2793" i="2"/>
  <c r="C3455" i="2"/>
  <c r="C39" i="2"/>
  <c r="C1821" i="2"/>
  <c r="C742" i="2"/>
  <c r="C885" i="2"/>
  <c r="C886" i="2"/>
  <c r="C1491" i="2"/>
  <c r="C40" i="2"/>
  <c r="C1492" i="2"/>
  <c r="C887" i="2"/>
  <c r="C2794" i="2"/>
  <c r="C743" i="2"/>
  <c r="C2795" i="2"/>
  <c r="C1916" i="2"/>
  <c r="C1309" i="2"/>
  <c r="C1253" i="2"/>
  <c r="C41" i="2"/>
  <c r="C497" i="2"/>
  <c r="C744" i="2"/>
  <c r="C745" i="2"/>
  <c r="C3456" i="2"/>
  <c r="C2796" i="2"/>
  <c r="C2259" i="2"/>
  <c r="C717" i="2"/>
  <c r="C1822" i="2"/>
  <c r="C1917" i="2"/>
  <c r="C2797" i="2"/>
  <c r="C2798" i="2"/>
  <c r="C2260" i="2"/>
  <c r="C2799" i="2"/>
  <c r="C1493" i="2"/>
  <c r="C627" i="2"/>
  <c r="C2800" i="2"/>
  <c r="C2801" i="2"/>
  <c r="C3457" i="2"/>
  <c r="C2802" i="2"/>
  <c r="C1918" i="2"/>
  <c r="C2803" i="2"/>
  <c r="C628" i="2"/>
  <c r="C2804" i="2"/>
  <c r="C2261" i="2"/>
  <c r="C1919" i="2"/>
  <c r="C42" i="2"/>
  <c r="C1104" i="2"/>
  <c r="C1494" i="2"/>
  <c r="C1197" i="2"/>
  <c r="C2262" i="2"/>
  <c r="C888" i="2"/>
  <c r="C2426" i="2"/>
  <c r="C2427" i="2"/>
  <c r="C580" i="2"/>
  <c r="C3458" i="2"/>
  <c r="C1920" i="2"/>
  <c r="C2805" i="2"/>
  <c r="C889" i="2"/>
  <c r="C43" i="2"/>
  <c r="C2137" i="2"/>
  <c r="C2138" i="2"/>
  <c r="C1310" i="2"/>
  <c r="C1823" i="2"/>
  <c r="C3459" i="2"/>
  <c r="C581" i="2"/>
  <c r="C746" i="2"/>
  <c r="C1105" i="2"/>
  <c r="C1495" i="2"/>
  <c r="C311" i="2"/>
  <c r="C1106" i="2"/>
  <c r="C2428" i="2"/>
  <c r="C3460" i="2"/>
  <c r="C1040" i="2"/>
  <c r="C890" i="2"/>
  <c r="C2806" i="2"/>
  <c r="C891" i="2"/>
  <c r="C1170" i="2"/>
  <c r="C1254" i="2"/>
  <c r="C1041" i="2"/>
  <c r="C2807" i="2"/>
  <c r="C1921" i="2"/>
  <c r="C629" i="2"/>
  <c r="C630" i="2"/>
  <c r="C2808" i="2"/>
  <c r="C2429" i="2"/>
  <c r="C1255" i="2"/>
  <c r="C2809" i="2"/>
  <c r="C2810" i="2"/>
  <c r="C1496" i="2"/>
  <c r="C3461" i="2"/>
  <c r="C2139" i="2"/>
  <c r="C2140" i="2"/>
  <c r="C892" i="2"/>
  <c r="C2811" i="2"/>
  <c r="C1107" i="2"/>
  <c r="C2812" i="2"/>
  <c r="C2430" i="2"/>
  <c r="C2813" i="2"/>
  <c r="C2814" i="2"/>
  <c r="C2815" i="2"/>
  <c r="C1497" i="2"/>
  <c r="C2816" i="2"/>
  <c r="C1922" i="2"/>
  <c r="C312" i="2"/>
  <c r="C2817" i="2"/>
  <c r="C2818" i="2"/>
  <c r="C1824" i="2"/>
  <c r="C1498" i="2"/>
  <c r="C3462" i="2"/>
  <c r="C2431" i="2"/>
  <c r="C313" i="2"/>
  <c r="C476" i="2"/>
  <c r="C2819" i="2"/>
  <c r="C44" i="2"/>
  <c r="C2820" i="2"/>
  <c r="C2821" i="2"/>
  <c r="C2263" i="2"/>
  <c r="C2822" i="2"/>
  <c r="C2432" i="2"/>
  <c r="C45" i="2"/>
  <c r="C2264" i="2"/>
  <c r="C2823" i="2"/>
  <c r="C1499" i="2"/>
  <c r="C2433" i="2"/>
  <c r="C314" i="2"/>
  <c r="C459" i="2"/>
  <c r="C1500" i="2"/>
  <c r="C2824" i="2"/>
  <c r="C2141" i="2"/>
  <c r="C2825" i="2"/>
  <c r="C2265" i="2"/>
  <c r="C2142" i="2"/>
  <c r="C46" i="2"/>
  <c r="C498" i="2"/>
  <c r="C1171" i="2"/>
  <c r="C893" i="2"/>
  <c r="C1923" i="2"/>
  <c r="C2826" i="2"/>
  <c r="C614" i="2"/>
  <c r="C460" i="2"/>
  <c r="C2827" i="2"/>
  <c r="C2434" i="2"/>
  <c r="C2828" i="2"/>
  <c r="C2829" i="2"/>
  <c r="C2435" i="2"/>
  <c r="C894" i="2"/>
  <c r="C2830" i="2"/>
  <c r="C2831" i="2"/>
  <c r="C747" i="2"/>
  <c r="C2832" i="2"/>
  <c r="C2266" i="2"/>
  <c r="C315" i="2"/>
  <c r="C446" i="2"/>
  <c r="C1501" i="2"/>
  <c r="C895" i="2"/>
  <c r="C47" i="2"/>
  <c r="C2833" i="2"/>
  <c r="C2834" i="2"/>
  <c r="C1502" i="2"/>
  <c r="C1503" i="2"/>
  <c r="C1504" i="2"/>
  <c r="C1505" i="2"/>
  <c r="C1506" i="2"/>
  <c r="C2835" i="2"/>
  <c r="C1507" i="2"/>
  <c r="C1508" i="2"/>
  <c r="C1311" i="2"/>
  <c r="C2836" i="2"/>
  <c r="C316" i="2"/>
  <c r="C896" i="2"/>
  <c r="C2436" i="2"/>
  <c r="C2837" i="2"/>
  <c r="C1825" i="2"/>
  <c r="C2838" i="2"/>
  <c r="C2839" i="2"/>
  <c r="C317" i="2"/>
  <c r="C2437" i="2"/>
  <c r="C48" i="2"/>
  <c r="C3463" i="2"/>
  <c r="C2840" i="2"/>
  <c r="C2841" i="2"/>
  <c r="C2842" i="2"/>
  <c r="C499" i="2"/>
  <c r="C1509" i="2"/>
  <c r="C1924" i="2"/>
  <c r="C49" i="2"/>
  <c r="C2843" i="2"/>
  <c r="C1108" i="2"/>
  <c r="C1312" i="2"/>
  <c r="C1925" i="2"/>
  <c r="C2267" i="2"/>
  <c r="C3464" i="2"/>
  <c r="C1510" i="2"/>
  <c r="C1511" i="2"/>
  <c r="C1512" i="2"/>
  <c r="C2438" i="2"/>
  <c r="C1513" i="2"/>
  <c r="C1514" i="2"/>
  <c r="C3465" i="2"/>
  <c r="C447" i="2"/>
  <c r="C2844" i="2"/>
  <c r="C2845" i="2"/>
  <c r="C2846" i="2"/>
  <c r="C1515" i="2"/>
  <c r="C1926" i="2"/>
  <c r="C692" i="2"/>
  <c r="C3466" i="2"/>
  <c r="C897" i="2"/>
  <c r="C2847" i="2"/>
  <c r="C50" i="2"/>
  <c r="C631" i="2"/>
  <c r="C318" i="2"/>
  <c r="C1927" i="2"/>
  <c r="C1928" i="2"/>
  <c r="C2848" i="2"/>
  <c r="C1929" i="2"/>
  <c r="C1930" i="2"/>
  <c r="C2849" i="2"/>
  <c r="C2143" i="2"/>
  <c r="C51" i="2"/>
  <c r="C693" i="2"/>
  <c r="C898" i="2"/>
  <c r="C319" i="2"/>
  <c r="C1313" i="2"/>
  <c r="C748" i="2"/>
  <c r="C1931" i="2"/>
  <c r="C1109" i="2"/>
  <c r="C1826" i="2"/>
  <c r="C2439" i="2"/>
  <c r="C1516" i="2"/>
  <c r="C500" i="2"/>
  <c r="C1110" i="2"/>
  <c r="C1517" i="2"/>
  <c r="C2850" i="2"/>
  <c r="C2851" i="2"/>
  <c r="C899" i="2"/>
  <c r="C1518" i="2"/>
  <c r="C52" i="2"/>
  <c r="C1111" i="2"/>
  <c r="C2852" i="2"/>
  <c r="C320" i="2"/>
  <c r="C1519" i="2"/>
  <c r="C321" i="2"/>
  <c r="C749" i="2"/>
  <c r="C501" i="2"/>
  <c r="C2853" i="2"/>
  <c r="C1520" i="2"/>
  <c r="C1521" i="2"/>
  <c r="C2854" i="2"/>
  <c r="C448" i="2"/>
  <c r="C2855" i="2"/>
  <c r="C2144" i="2"/>
  <c r="C718" i="2"/>
  <c r="C53" i="2"/>
  <c r="C322" i="2"/>
  <c r="C2856" i="2"/>
  <c r="C750" i="2"/>
  <c r="C2857" i="2"/>
  <c r="C2858" i="2"/>
  <c r="C2859" i="2"/>
  <c r="C2860" i="2"/>
  <c r="C54" i="2"/>
  <c r="C323" i="2"/>
  <c r="C1172" i="2"/>
  <c r="C1932" i="2"/>
  <c r="C449" i="2"/>
  <c r="C324" i="2"/>
  <c r="C751" i="2"/>
  <c r="C55" i="2"/>
  <c r="C1827" i="2"/>
  <c r="C2861" i="2"/>
  <c r="C2862" i="2"/>
  <c r="C1522" i="2"/>
  <c r="C2863" i="2"/>
  <c r="C1523" i="2"/>
  <c r="C56" i="2"/>
  <c r="C2864" i="2"/>
  <c r="C1112" i="2"/>
  <c r="C2268" i="2"/>
  <c r="C2865" i="2"/>
  <c r="C502" i="2"/>
  <c r="C2866" i="2"/>
  <c r="C1256" i="2"/>
  <c r="C2867" i="2"/>
  <c r="C3467" i="2"/>
  <c r="C2145" i="2"/>
  <c r="C2868" i="2"/>
  <c r="C57" i="2"/>
  <c r="C2869" i="2"/>
  <c r="C58" i="2"/>
  <c r="C1113" i="2"/>
  <c r="C1828" i="2"/>
  <c r="C2870" i="2"/>
  <c r="C2871" i="2"/>
  <c r="C1114" i="2"/>
  <c r="C2872" i="2"/>
  <c r="C2873" i="2"/>
  <c r="C1829" i="2"/>
  <c r="C2874" i="2"/>
  <c r="C1115" i="2"/>
  <c r="C503" i="2"/>
  <c r="C2875" i="2"/>
  <c r="C2146" i="2"/>
  <c r="C900" i="2"/>
  <c r="C59" i="2"/>
  <c r="C2876" i="2"/>
  <c r="C2269" i="2"/>
  <c r="C2877" i="2"/>
  <c r="C901" i="2"/>
  <c r="C2878" i="2"/>
  <c r="C2879" i="2"/>
  <c r="C752" i="2"/>
  <c r="C753" i="2"/>
  <c r="C3468" i="2"/>
  <c r="C662" i="2"/>
  <c r="C1116" i="2"/>
  <c r="C2880" i="2"/>
  <c r="C1524" i="2"/>
  <c r="C902" i="2"/>
  <c r="C2881" i="2"/>
  <c r="C1063" i="2"/>
  <c r="C2882" i="2"/>
  <c r="C2883" i="2"/>
  <c r="C2884" i="2"/>
  <c r="C60" i="2"/>
  <c r="C582" i="2"/>
  <c r="C1525" i="2"/>
  <c r="C2885" i="2"/>
  <c r="C2886" i="2"/>
  <c r="C2887" i="2"/>
  <c r="C1526" i="2"/>
  <c r="C1314" i="2"/>
  <c r="C1527" i="2"/>
  <c r="C2888" i="2"/>
  <c r="C2889" i="2"/>
  <c r="C2440" i="2"/>
  <c r="C1528" i="2"/>
  <c r="C325" i="2"/>
  <c r="C2441" i="2"/>
  <c r="C61" i="2"/>
  <c r="C2890" i="2"/>
  <c r="C504" i="2"/>
  <c r="C2891" i="2"/>
  <c r="C2892" i="2"/>
  <c r="C2893" i="2"/>
  <c r="C326" i="2"/>
  <c r="C2894" i="2"/>
  <c r="C2442" i="2"/>
  <c r="C327" i="2"/>
  <c r="C1198" i="2"/>
  <c r="C62" i="2"/>
  <c r="C63" i="2"/>
  <c r="C427" i="2"/>
  <c r="C505" i="2"/>
  <c r="C1064" i="2"/>
  <c r="C64" i="2"/>
  <c r="C65" i="2"/>
  <c r="C66" i="2"/>
  <c r="C1933" i="2"/>
  <c r="C2147" i="2"/>
  <c r="C1529" i="2"/>
  <c r="C2895" i="2"/>
  <c r="C67" i="2"/>
  <c r="C3469" i="2"/>
  <c r="C68" i="2"/>
  <c r="C69" i="2"/>
  <c r="C70" i="2"/>
  <c r="C2270" i="2"/>
  <c r="C754" i="2"/>
  <c r="C755" i="2"/>
  <c r="C2896" i="2"/>
  <c r="C1117" i="2"/>
  <c r="C1042" i="2"/>
  <c r="C3470" i="2"/>
  <c r="C903" i="2"/>
  <c r="C2897" i="2"/>
  <c r="C756" i="2"/>
  <c r="C1530" i="2"/>
  <c r="C3471" i="2"/>
  <c r="C71" i="2"/>
  <c r="C1531" i="2"/>
  <c r="C1934" i="2"/>
  <c r="C2898" i="2"/>
  <c r="C904" i="2"/>
  <c r="C905" i="2"/>
  <c r="C2899" i="2"/>
  <c r="C906" i="2"/>
  <c r="C907" i="2"/>
  <c r="C506" i="2"/>
  <c r="C72" i="2"/>
  <c r="C2271" i="2"/>
  <c r="C461" i="2"/>
  <c r="C2272" i="2"/>
  <c r="C1935" i="2"/>
  <c r="C908" i="2"/>
  <c r="C1118" i="2"/>
  <c r="C1532" i="2"/>
  <c r="C2900" i="2"/>
  <c r="C73" i="2"/>
  <c r="C2901" i="2"/>
  <c r="C2902" i="2"/>
  <c r="C1119" i="2"/>
  <c r="C2903" i="2"/>
  <c r="C1830" i="2"/>
  <c r="C1831" i="2"/>
  <c r="C757" i="2"/>
  <c r="C1832" i="2"/>
  <c r="C2273" i="2"/>
  <c r="C2904" i="2"/>
  <c r="C1533" i="2"/>
  <c r="C2905" i="2"/>
  <c r="C2906" i="2"/>
  <c r="C2907" i="2"/>
  <c r="C2908" i="2"/>
  <c r="C909" i="2"/>
  <c r="C2909" i="2"/>
  <c r="C3472" i="2"/>
  <c r="C1534" i="2"/>
  <c r="C2274" i="2"/>
  <c r="C758" i="2"/>
  <c r="C2910" i="2"/>
  <c r="C1833" i="2"/>
  <c r="C74" i="2"/>
  <c r="C75" i="2"/>
  <c r="C1535" i="2"/>
  <c r="C1120" i="2"/>
  <c r="C2148" i="2"/>
  <c r="C910" i="2"/>
  <c r="C2911" i="2"/>
  <c r="C1936" i="2"/>
  <c r="C2912" i="2"/>
  <c r="C911" i="2"/>
  <c r="C2443" i="2"/>
  <c r="C76" i="2"/>
  <c r="C1536" i="2"/>
  <c r="C1537" i="2"/>
  <c r="C1538" i="2"/>
  <c r="C2913" i="2"/>
  <c r="C2914" i="2"/>
  <c r="C1539" i="2"/>
  <c r="C3473" i="2"/>
  <c r="C77" i="2"/>
  <c r="C1540" i="2"/>
  <c r="C2275" i="2"/>
  <c r="C2915" i="2"/>
  <c r="C2916" i="2"/>
  <c r="C2917" i="2"/>
  <c r="C1541" i="2"/>
  <c r="C1173" i="2"/>
  <c r="C2918" i="2"/>
  <c r="C2444" i="2"/>
  <c r="C2149" i="2"/>
  <c r="C2919" i="2"/>
  <c r="C663" i="2"/>
  <c r="C2920" i="2"/>
  <c r="C78" i="2"/>
  <c r="C79" i="2"/>
  <c r="C1937" i="2"/>
  <c r="C2276" i="2"/>
  <c r="C3474" i="2"/>
  <c r="C912" i="2"/>
  <c r="C2921" i="2"/>
  <c r="C1174" i="2"/>
  <c r="C2922" i="2"/>
  <c r="C2923" i="2"/>
  <c r="C1121" i="2"/>
  <c r="C913" i="2"/>
  <c r="C2924" i="2"/>
  <c r="C759" i="2"/>
  <c r="C3475" i="2"/>
  <c r="C583" i="2"/>
  <c r="C584" i="2"/>
  <c r="C1542" i="2"/>
  <c r="C328" i="2"/>
  <c r="C1938" i="2"/>
  <c r="C1939" i="2"/>
  <c r="C1543" i="2"/>
  <c r="C1834" i="2"/>
  <c r="C2925" i="2"/>
  <c r="C2926" i="2"/>
  <c r="C2927" i="2"/>
  <c r="C2928" i="2"/>
  <c r="C329" i="2"/>
  <c r="C1940" i="2"/>
  <c r="C1544" i="2"/>
  <c r="C2929" i="2"/>
  <c r="C1122" i="2"/>
  <c r="C760" i="2"/>
  <c r="C1123" i="2"/>
  <c r="C80" i="2"/>
  <c r="C2930" i="2"/>
  <c r="C2931" i="2"/>
  <c r="C2932" i="2"/>
  <c r="C1941" i="2"/>
  <c r="C761" i="2"/>
  <c r="C1942" i="2"/>
  <c r="C3476" i="2"/>
  <c r="C81" i="2"/>
  <c r="C2933" i="2"/>
  <c r="C1545" i="2"/>
  <c r="C82" i="2"/>
  <c r="C2934" i="2"/>
  <c r="C1546" i="2"/>
  <c r="C83" i="2"/>
  <c r="C1547" i="2"/>
  <c r="C330" i="2"/>
  <c r="C2935" i="2"/>
  <c r="C507" i="2"/>
  <c r="C2936" i="2"/>
  <c r="C3477" i="2"/>
  <c r="C2937" i="2"/>
  <c r="C2938" i="2"/>
  <c r="C1548" i="2"/>
  <c r="C1943" i="2"/>
  <c r="C2445" i="2"/>
  <c r="C2446" i="2"/>
  <c r="C1944" i="2"/>
  <c r="C2939" i="2"/>
  <c r="C84" i="2"/>
  <c r="C508" i="2"/>
  <c r="C1945" i="2"/>
  <c r="C2940" i="2"/>
  <c r="C1549" i="2"/>
  <c r="C632" i="2"/>
  <c r="C85" i="2"/>
  <c r="C1550" i="2"/>
  <c r="C1257" i="2"/>
  <c r="C1124" i="2"/>
  <c r="C331" i="2"/>
  <c r="C2941" i="2"/>
  <c r="C2150" i="2"/>
  <c r="C1125" i="2"/>
  <c r="C2277" i="2"/>
  <c r="C2942" i="2"/>
  <c r="C2943" i="2"/>
  <c r="C762" i="2"/>
  <c r="C914" i="2"/>
  <c r="C763" i="2"/>
  <c r="C764" i="2"/>
  <c r="C3478" i="2"/>
  <c r="C2944" i="2"/>
  <c r="C332" i="2"/>
  <c r="C509" i="2"/>
  <c r="C2945" i="2"/>
  <c r="C1946" i="2"/>
  <c r="C1258" i="2"/>
  <c r="C765" i="2"/>
  <c r="C3479" i="2"/>
  <c r="C1551" i="2"/>
  <c r="C2151" i="2"/>
  <c r="C2946" i="2"/>
  <c r="C915" i="2"/>
  <c r="C2447" i="2"/>
  <c r="C2278" i="2"/>
  <c r="C2152" i="2"/>
  <c r="C1126" i="2"/>
  <c r="C2448" i="2"/>
  <c r="C2947" i="2"/>
  <c r="C766" i="2"/>
  <c r="C2948" i="2"/>
  <c r="C2949" i="2"/>
  <c r="C333" i="2"/>
  <c r="C2950" i="2"/>
  <c r="C2279" i="2"/>
  <c r="C2280" i="2"/>
  <c r="C916" i="2"/>
  <c r="C1552" i="2"/>
  <c r="C2951" i="2"/>
  <c r="C917" i="2"/>
  <c r="C510" i="2"/>
  <c r="C1947" i="2"/>
  <c r="C3480" i="2"/>
  <c r="C86" i="2"/>
  <c r="C2952" i="2"/>
  <c r="C334" i="2"/>
  <c r="C2953" i="2"/>
  <c r="C918" i="2"/>
  <c r="C1948" i="2"/>
  <c r="C470" i="2"/>
  <c r="C767" i="2"/>
  <c r="C1553" i="2"/>
  <c r="C511" i="2"/>
  <c r="C1554" i="2"/>
  <c r="C1949" i="2"/>
  <c r="C2281" i="2"/>
  <c r="C2954" i="2"/>
  <c r="C87" i="2"/>
  <c r="C1015" i="2"/>
  <c r="C2955" i="2"/>
  <c r="C88" i="2"/>
  <c r="C1950" i="2"/>
  <c r="C2449" i="2"/>
  <c r="C2956" i="2"/>
  <c r="C2957" i="2"/>
  <c r="C2958" i="2"/>
  <c r="C2450" i="2"/>
  <c r="C3481" i="2"/>
  <c r="C919" i="2"/>
  <c r="C719" i="2"/>
  <c r="C89" i="2"/>
  <c r="C3482" i="2"/>
  <c r="C90" i="2"/>
  <c r="C2959" i="2"/>
  <c r="C91" i="2"/>
  <c r="C768" i="2"/>
  <c r="C3483" i="2"/>
  <c r="C92" i="2"/>
  <c r="C769" i="2"/>
  <c r="C1555" i="2"/>
  <c r="C2960" i="2"/>
  <c r="C2961" i="2"/>
  <c r="C335" i="2"/>
  <c r="C2962" i="2"/>
  <c r="C93" i="2"/>
  <c r="C1556" i="2"/>
  <c r="C94" i="2"/>
  <c r="C920" i="2"/>
  <c r="C3484" i="2"/>
  <c r="C921" i="2"/>
  <c r="C1557" i="2"/>
  <c r="C922" i="2"/>
  <c r="C2153" i="2"/>
  <c r="C694" i="2"/>
  <c r="C95" i="2"/>
  <c r="C2963" i="2"/>
  <c r="C1951" i="2"/>
  <c r="C664" i="2"/>
  <c r="C2964" i="2"/>
  <c r="C336" i="2"/>
  <c r="C602" i="2"/>
  <c r="C2965" i="2"/>
  <c r="C665" i="2"/>
  <c r="C3485" i="2"/>
  <c r="C666" i="2"/>
  <c r="C2966" i="2"/>
  <c r="C337" i="2"/>
  <c r="C1558" i="2"/>
  <c r="C1559" i="2"/>
  <c r="C2967" i="2"/>
  <c r="C2968" i="2"/>
  <c r="C1952" i="2"/>
  <c r="C1560" i="2"/>
  <c r="C923" i="2"/>
  <c r="C1315" i="2"/>
  <c r="C1561" i="2"/>
  <c r="C924" i="2"/>
  <c r="C2154" i="2"/>
  <c r="C1562" i="2"/>
  <c r="C1259" i="2"/>
  <c r="C2969" i="2"/>
  <c r="C1563" i="2"/>
  <c r="C2970" i="2"/>
  <c r="C1564" i="2"/>
  <c r="C1565" i="2"/>
  <c r="C1566" i="2"/>
  <c r="C1567" i="2"/>
  <c r="C1065" i="2"/>
  <c r="C1016" i="2"/>
  <c r="C2971" i="2"/>
  <c r="C2972" i="2"/>
  <c r="C2973" i="2"/>
  <c r="C1568" i="2"/>
  <c r="C2282" i="2"/>
  <c r="C2974" i="2"/>
  <c r="C3486" i="2"/>
  <c r="C585" i="2"/>
  <c r="C667" i="2"/>
  <c r="C2975" i="2"/>
  <c r="C668" i="2"/>
  <c r="C96" i="2"/>
  <c r="C3487" i="2"/>
  <c r="C2976" i="2"/>
  <c r="C2977" i="2"/>
  <c r="C2978" i="2"/>
  <c r="C3488" i="2"/>
  <c r="C2979" i="2"/>
  <c r="C1569" i="2"/>
  <c r="C1835" i="2"/>
  <c r="C3489" i="2"/>
  <c r="C2980" i="2"/>
  <c r="C1953" i="2"/>
  <c r="C2981" i="2"/>
  <c r="C97" i="2"/>
  <c r="C2155" i="2"/>
  <c r="C2156" i="2"/>
  <c r="C338" i="2"/>
  <c r="C2982" i="2"/>
  <c r="C2983" i="2"/>
  <c r="C2451" i="2"/>
  <c r="C2984" i="2"/>
  <c r="C2452" i="2"/>
  <c r="C2453" i="2"/>
  <c r="C2157" i="2"/>
  <c r="C98" i="2"/>
  <c r="C2985" i="2"/>
  <c r="C2986" i="2"/>
  <c r="C2987" i="2"/>
  <c r="C1570" i="2"/>
  <c r="C2988" i="2"/>
  <c r="C1571" i="2"/>
  <c r="C2989" i="2"/>
  <c r="C339" i="2"/>
  <c r="C512" i="2"/>
  <c r="C1572" i="2"/>
  <c r="C1199" i="2"/>
  <c r="C1573" i="2"/>
  <c r="C1574" i="2"/>
  <c r="C2990" i="2"/>
  <c r="C1575" i="2"/>
  <c r="C340" i="2"/>
  <c r="C99" i="2"/>
  <c r="C2283" i="2"/>
  <c r="C1127" i="2"/>
  <c r="C1316" i="2"/>
  <c r="C100" i="2"/>
  <c r="C1836" i="2"/>
  <c r="C2991" i="2"/>
  <c r="C1576" i="2"/>
  <c r="C1837" i="2"/>
  <c r="C2992" i="2"/>
  <c r="C695" i="2"/>
  <c r="C2158" i="2"/>
  <c r="C3490" i="2"/>
  <c r="C3491" i="2"/>
  <c r="C3492" i="2"/>
  <c r="C1577" i="2"/>
  <c r="C925" i="2"/>
  <c r="C1954" i="2"/>
  <c r="C1175" i="2"/>
  <c r="C1017" i="2"/>
  <c r="C1200" i="2"/>
  <c r="C2993" i="2"/>
  <c r="C101" i="2"/>
  <c r="C2994" i="2"/>
  <c r="C2284" i="2"/>
  <c r="C1043" i="2"/>
  <c r="C2995" i="2"/>
  <c r="C102" i="2"/>
  <c r="C2159" i="2"/>
  <c r="C2285" i="2"/>
  <c r="C707" i="2"/>
  <c r="C1578" i="2"/>
  <c r="C1579" i="2"/>
  <c r="C1066" i="2"/>
  <c r="C1580" i="2"/>
  <c r="C1201" i="2"/>
  <c r="C2286" i="2"/>
  <c r="C1955" i="2"/>
  <c r="C486" i="2"/>
  <c r="C2996" i="2"/>
  <c r="C2287" i="2"/>
  <c r="C1956" i="2"/>
  <c r="C103" i="2"/>
  <c r="C2997" i="2"/>
  <c r="C1838" i="2"/>
  <c r="C1202" i="2"/>
  <c r="C633" i="2"/>
  <c r="C1957" i="2"/>
  <c r="C2998" i="2"/>
  <c r="C615" i="2"/>
  <c r="C341" i="2"/>
  <c r="C669" i="2"/>
  <c r="C2288" i="2"/>
  <c r="C2999" i="2"/>
  <c r="C3000" i="2"/>
  <c r="C3001" i="2"/>
  <c r="C3002" i="2"/>
  <c r="C2454" i="2"/>
  <c r="C3003" i="2"/>
  <c r="C2289" i="2"/>
  <c r="C1958" i="2"/>
  <c r="C1581" i="2"/>
  <c r="C1582" i="2"/>
  <c r="C1583" i="2"/>
  <c r="C770" i="2"/>
  <c r="C2290" i="2"/>
  <c r="C513" i="2"/>
  <c r="C670" i="2"/>
  <c r="C586" i="2"/>
  <c r="C2160" i="2"/>
  <c r="C3493" i="2"/>
  <c r="C3004" i="2"/>
  <c r="C926" i="2"/>
  <c r="C514" i="2"/>
  <c r="C3005" i="2"/>
  <c r="C104" i="2"/>
  <c r="C105" i="2"/>
  <c r="C2291" i="2"/>
  <c r="C1959" i="2"/>
  <c r="C1044" i="2"/>
  <c r="C2455" i="2"/>
  <c r="C3006" i="2"/>
  <c r="C342" i="2"/>
  <c r="C2292" i="2"/>
  <c r="C927" i="2"/>
  <c r="C3007" i="2"/>
  <c r="C3008" i="2"/>
  <c r="C1045" i="2"/>
  <c r="C450" i="2"/>
  <c r="C3009" i="2"/>
  <c r="C2293" i="2"/>
  <c r="C3494" i="2"/>
  <c r="C106" i="2"/>
  <c r="C1960" i="2"/>
  <c r="C1018" i="2"/>
  <c r="C3495" i="2"/>
  <c r="C771" i="2"/>
  <c r="C772" i="2"/>
  <c r="C1128" i="2"/>
  <c r="C1584" i="2"/>
  <c r="C1585" i="2"/>
  <c r="C515" i="2"/>
  <c r="C3010" i="2"/>
  <c r="C1317" i="2"/>
  <c r="C2456" i="2"/>
  <c r="C1129" i="2"/>
  <c r="C1961" i="2"/>
  <c r="C3011" i="2"/>
  <c r="C1586" i="2"/>
  <c r="C1587" i="2"/>
  <c r="C1067" i="2"/>
  <c r="C343" i="2"/>
  <c r="C1962" i="2"/>
  <c r="C2294" i="2"/>
  <c r="C671" i="2"/>
  <c r="C3496" i="2"/>
  <c r="C3012" i="2"/>
  <c r="C107" i="2"/>
  <c r="C2295" i="2"/>
  <c r="C3013" i="2"/>
  <c r="C1203" i="2"/>
  <c r="C3014" i="2"/>
  <c r="C3015" i="2"/>
  <c r="C344" i="2"/>
  <c r="C603" i="2"/>
  <c r="C1204" i="2"/>
  <c r="C345" i="2"/>
  <c r="C1318" i="2"/>
  <c r="C773" i="2"/>
  <c r="C3016" i="2"/>
  <c r="C1130" i="2"/>
  <c r="C1839" i="2"/>
  <c r="C1588" i="2"/>
  <c r="C1963" i="2"/>
  <c r="C1589" i="2"/>
  <c r="C3017" i="2"/>
  <c r="C1176" i="2"/>
  <c r="C3018" i="2"/>
  <c r="C3019" i="2"/>
  <c r="C3020" i="2"/>
  <c r="C3021" i="2"/>
  <c r="C672" i="2"/>
  <c r="C2161" i="2"/>
  <c r="C346" i="2"/>
  <c r="C1590" i="2"/>
  <c r="C774" i="2"/>
  <c r="C1591" i="2"/>
  <c r="C516" i="2"/>
  <c r="C108" i="2"/>
  <c r="C3022" i="2"/>
  <c r="C1177" i="2"/>
  <c r="C1964" i="2"/>
  <c r="C1592" i="2"/>
  <c r="C3023" i="2"/>
  <c r="C3497" i="2"/>
  <c r="C3024" i="2"/>
  <c r="C1593" i="2"/>
  <c r="C1131" i="2"/>
  <c r="C928" i="2"/>
  <c r="C1178" i="2"/>
  <c r="C2296" i="2"/>
  <c r="C3025" i="2"/>
  <c r="C3498" i="2"/>
  <c r="C3499" i="2"/>
  <c r="C109" i="2"/>
  <c r="C3026" i="2"/>
  <c r="C3027" i="2"/>
  <c r="C1965" i="2"/>
  <c r="C1179" i="2"/>
  <c r="C1966" i="2"/>
  <c r="C775" i="2"/>
  <c r="C1594" i="2"/>
  <c r="C1595" i="2"/>
  <c r="C1596" i="2"/>
  <c r="C634" i="2"/>
  <c r="C110" i="2"/>
  <c r="C3500" i="2"/>
  <c r="C3028" i="2"/>
  <c r="C620" i="2"/>
  <c r="C1597" i="2"/>
  <c r="C635" i="2"/>
  <c r="C2457" i="2"/>
  <c r="C776" i="2"/>
  <c r="C3029" i="2"/>
  <c r="C777" i="2"/>
  <c r="C111" i="2"/>
  <c r="C3501" i="2"/>
  <c r="C1967" i="2"/>
  <c r="C3030" i="2"/>
  <c r="C778" i="2"/>
  <c r="C1598" i="2"/>
  <c r="C3031" i="2"/>
  <c r="C3032" i="2"/>
  <c r="C1968" i="2"/>
  <c r="C3033" i="2"/>
  <c r="C1969" i="2"/>
  <c r="C112" i="2"/>
  <c r="C3034" i="2"/>
  <c r="C587" i="2"/>
  <c r="C471" i="2"/>
  <c r="C3035" i="2"/>
  <c r="C1599" i="2"/>
  <c r="C347" i="2"/>
  <c r="C113" i="2"/>
  <c r="C114" i="2"/>
  <c r="C115" i="2"/>
  <c r="C348" i="2"/>
  <c r="C1132" i="2"/>
  <c r="C3036" i="2"/>
  <c r="C1600" i="2"/>
  <c r="C3037" i="2"/>
  <c r="C517" i="2"/>
  <c r="C3038" i="2"/>
  <c r="C779" i="2"/>
  <c r="C3502" i="2"/>
  <c r="C116" i="2"/>
  <c r="C929" i="2"/>
  <c r="C1601" i="2"/>
  <c r="C349" i="2"/>
  <c r="C588" i="2"/>
  <c r="C1970" i="2"/>
  <c r="C2297" i="2"/>
  <c r="C117" i="2"/>
  <c r="C1602" i="2"/>
  <c r="C1603" i="2"/>
  <c r="C1971" i="2"/>
  <c r="C1133" i="2"/>
  <c r="C1604" i="2"/>
  <c r="C1972" i="2"/>
  <c r="C3039" i="2"/>
  <c r="C636" i="2"/>
  <c r="C1973" i="2"/>
  <c r="C1205" i="2"/>
  <c r="C637" i="2"/>
  <c r="C1260" i="2"/>
  <c r="C2458" i="2"/>
  <c r="C1134" i="2"/>
  <c r="C2162" i="2"/>
  <c r="C3040" i="2"/>
  <c r="C1605" i="2"/>
  <c r="C350" i="2"/>
  <c r="C1135" i="2"/>
  <c r="C1206" i="2"/>
  <c r="C1606" i="2"/>
  <c r="C118" i="2"/>
  <c r="C3041" i="2"/>
  <c r="C3042" i="2"/>
  <c r="C1180" i="2"/>
  <c r="C3043" i="2"/>
  <c r="C1607" i="2"/>
  <c r="C1136" i="2"/>
  <c r="C1207" i="2"/>
  <c r="C3503" i="2"/>
  <c r="C3044" i="2"/>
  <c r="C780" i="2"/>
  <c r="C930" i="2"/>
  <c r="C1974" i="2"/>
  <c r="C2459" i="2"/>
  <c r="C3045" i="2"/>
  <c r="C931" i="2"/>
  <c r="C2460" i="2"/>
  <c r="C351" i="2"/>
  <c r="C119" i="2"/>
  <c r="C518" i="2"/>
  <c r="C673" i="2"/>
  <c r="C3504" i="2"/>
  <c r="C1608" i="2"/>
  <c r="C1609" i="2"/>
  <c r="C3046" i="2"/>
  <c r="C3047" i="2"/>
  <c r="C3048" i="2"/>
  <c r="C3505" i="2"/>
  <c r="C1975" i="2"/>
  <c r="C3049" i="2"/>
  <c r="C1261" i="2"/>
  <c r="C1181" i="2"/>
  <c r="C352" i="2"/>
  <c r="C3506" i="2"/>
  <c r="C1137" i="2"/>
  <c r="C3050" i="2"/>
  <c r="C2461" i="2"/>
  <c r="C120" i="2"/>
  <c r="C1610" i="2"/>
  <c r="C353" i="2"/>
  <c r="C1840" i="2"/>
  <c r="C3051" i="2"/>
  <c r="C451" i="2"/>
  <c r="C1976" i="2"/>
  <c r="C3052" i="2"/>
  <c r="C121" i="2"/>
  <c r="C3507" i="2"/>
  <c r="C3053" i="2"/>
  <c r="C2298" i="2"/>
  <c r="C781" i="2"/>
  <c r="C354" i="2"/>
  <c r="C1611" i="2"/>
  <c r="C3508" i="2"/>
  <c r="C932" i="2"/>
  <c r="C3509" i="2"/>
  <c r="C3510" i="2"/>
  <c r="C3511" i="2"/>
  <c r="C2299" i="2"/>
  <c r="C3054" i="2"/>
  <c r="C696" i="2"/>
  <c r="C122" i="2"/>
  <c r="C3055" i="2"/>
  <c r="C3056" i="2"/>
  <c r="C3512" i="2"/>
  <c r="C3057" i="2"/>
  <c r="C3058" i="2"/>
  <c r="C3059" i="2"/>
  <c r="C3060" i="2"/>
  <c r="C1612" i="2"/>
  <c r="C1182" i="2"/>
  <c r="C1613" i="2"/>
  <c r="C3513" i="2"/>
  <c r="C3061" i="2"/>
  <c r="C1138" i="2"/>
  <c r="C1139" i="2"/>
  <c r="C2163" i="2"/>
  <c r="C3062" i="2"/>
  <c r="C3063" i="2"/>
  <c r="C2300" i="2"/>
  <c r="C482" i="2"/>
  <c r="C674" i="2"/>
  <c r="C3064" i="2"/>
  <c r="C3514" i="2"/>
  <c r="C3515" i="2"/>
  <c r="C3065" i="2"/>
  <c r="C1841" i="2"/>
  <c r="C782" i="2"/>
  <c r="C519" i="2"/>
  <c r="C3066" i="2"/>
  <c r="C3067" i="2"/>
  <c r="C3068" i="2"/>
  <c r="C2301" i="2"/>
  <c r="C1614" i="2"/>
  <c r="C355" i="2"/>
  <c r="C2164" i="2"/>
  <c r="C697" i="2"/>
  <c r="C3069" i="2"/>
  <c r="C1262" i="2"/>
  <c r="C1615" i="2"/>
  <c r="C520" i="2"/>
  <c r="C3070" i="2"/>
  <c r="C1616" i="2"/>
  <c r="C3071" i="2"/>
  <c r="C1263" i="2"/>
  <c r="C1842" i="2"/>
  <c r="C356" i="2"/>
  <c r="C3516" i="2"/>
  <c r="C2302" i="2"/>
  <c r="C3072" i="2"/>
  <c r="C3073" i="2"/>
  <c r="C123" i="2"/>
  <c r="C1046" i="2"/>
  <c r="C2462" i="2"/>
  <c r="C1140" i="2"/>
  <c r="C124" i="2"/>
  <c r="C1141" i="2"/>
  <c r="C675" i="2"/>
  <c r="C3074" i="2"/>
  <c r="C783" i="2"/>
  <c r="C2165" i="2"/>
  <c r="C1977" i="2"/>
  <c r="C1617" i="2"/>
  <c r="C1264" i="2"/>
  <c r="C3517" i="2"/>
  <c r="C2463" i="2"/>
  <c r="C1618" i="2"/>
  <c r="C3075" i="2"/>
  <c r="C2303" i="2"/>
  <c r="C2464" i="2"/>
  <c r="C3518" i="2"/>
  <c r="C2465" i="2"/>
  <c r="C2466" i="2"/>
  <c r="C357" i="2"/>
  <c r="C3076" i="2"/>
  <c r="C1142" i="2"/>
  <c r="C1978" i="2"/>
  <c r="C933" i="2"/>
  <c r="C3077" i="2"/>
  <c r="C3519" i="2"/>
  <c r="C3078" i="2"/>
  <c r="C358" i="2"/>
  <c r="C2304" i="2"/>
  <c r="C2467" i="2"/>
  <c r="C1619" i="2"/>
  <c r="C3079" i="2"/>
  <c r="C3080" i="2"/>
  <c r="C3081" i="2"/>
  <c r="C125" i="2"/>
  <c r="C126" i="2"/>
  <c r="C708" i="2"/>
  <c r="C521" i="2"/>
  <c r="C3082" i="2"/>
  <c r="C1183" i="2"/>
  <c r="C1208" i="2"/>
  <c r="C3083" i="2"/>
  <c r="C1265" i="2"/>
  <c r="C1047" i="2"/>
  <c r="C1979" i="2"/>
  <c r="C1980" i="2"/>
  <c r="C1981" i="2"/>
  <c r="C3084" i="2"/>
  <c r="C1843" i="2"/>
  <c r="C3085" i="2"/>
  <c r="C1266" i="2"/>
  <c r="C1982" i="2"/>
  <c r="C2305" i="2"/>
  <c r="C2306" i="2"/>
  <c r="C2166" i="2"/>
  <c r="C1983" i="2"/>
  <c r="C1209" i="2"/>
  <c r="C1984" i="2"/>
  <c r="C1985" i="2"/>
  <c r="C1844" i="2"/>
  <c r="C1986" i="2"/>
  <c r="C784" i="2"/>
  <c r="C1987" i="2"/>
  <c r="C1988" i="2"/>
  <c r="C1989" i="2"/>
  <c r="C1990" i="2"/>
  <c r="C2468" i="2"/>
  <c r="C2307" i="2"/>
  <c r="C3086" i="2"/>
  <c r="C127" i="2"/>
  <c r="C1267" i="2"/>
  <c r="C934" i="2"/>
  <c r="C128" i="2"/>
  <c r="C359" i="2"/>
  <c r="C1991" i="2"/>
  <c r="C2469" i="2"/>
  <c r="C3087" i="2"/>
  <c r="C522" i="2"/>
  <c r="C3088" i="2"/>
  <c r="C1992" i="2"/>
  <c r="C129" i="2"/>
  <c r="C676" i="2"/>
  <c r="C3089" i="2"/>
  <c r="C3090" i="2"/>
  <c r="C1620" i="2"/>
  <c r="C360" i="2"/>
  <c r="C523" i="2"/>
  <c r="C361" i="2"/>
  <c r="C698" i="2"/>
  <c r="C3520" i="2"/>
  <c r="C3091" i="2"/>
  <c r="C1068" i="2"/>
  <c r="C2470" i="2"/>
  <c r="C2308" i="2"/>
  <c r="C2167" i="2"/>
  <c r="C3521" i="2"/>
  <c r="C3092" i="2"/>
  <c r="C1621" i="2"/>
  <c r="C1993" i="2"/>
  <c r="C3522" i="2"/>
  <c r="C1622" i="2"/>
  <c r="C1623" i="2"/>
  <c r="C428" i="2"/>
  <c r="C2309" i="2"/>
  <c r="C3523" i="2"/>
  <c r="C1624" i="2"/>
  <c r="C1845" i="2"/>
  <c r="C3093" i="2"/>
  <c r="C785" i="2"/>
  <c r="C1069" i="2"/>
  <c r="C1319" i="2"/>
  <c r="C524" i="2"/>
  <c r="C1625" i="2"/>
  <c r="C3094" i="2"/>
  <c r="C1846" i="2"/>
  <c r="C1847" i="2"/>
  <c r="C1848" i="2"/>
  <c r="C786" i="2"/>
  <c r="C1994" i="2"/>
  <c r="C2168" i="2"/>
  <c r="C525" i="2"/>
  <c r="C2169" i="2"/>
  <c r="C1849" i="2"/>
  <c r="C1850" i="2"/>
  <c r="C130" i="2"/>
  <c r="C787" i="2"/>
  <c r="C3095" i="2"/>
  <c r="C1851" i="2"/>
  <c r="C2170" i="2"/>
  <c r="C3524" i="2"/>
  <c r="C2171" i="2"/>
  <c r="C2172" i="2"/>
  <c r="C2173" i="2"/>
  <c r="C3525" i="2"/>
  <c r="C1995" i="2"/>
  <c r="C1268" i="2"/>
  <c r="C3526" i="2"/>
  <c r="C131" i="2"/>
  <c r="C1852" i="2"/>
  <c r="C2471" i="2"/>
  <c r="C472" i="2"/>
  <c r="C1269" i="2"/>
  <c r="C1270" i="2"/>
  <c r="C3096" i="2"/>
  <c r="C3527" i="2"/>
  <c r="C3097" i="2"/>
  <c r="C1271" i="2"/>
  <c r="C1996" i="2"/>
  <c r="C3098" i="2"/>
  <c r="C132" i="2"/>
  <c r="C3099" i="2"/>
  <c r="C3100" i="2"/>
  <c r="C3101" i="2"/>
  <c r="C3102" i="2"/>
  <c r="C3103" i="2"/>
  <c r="C526" i="2"/>
  <c r="C2310" i="2"/>
  <c r="C3104" i="2"/>
  <c r="C2472" i="2"/>
  <c r="C1997" i="2"/>
  <c r="C1184" i="2"/>
  <c r="C788" i="2"/>
  <c r="C1272" i="2"/>
  <c r="C3105" i="2"/>
  <c r="C935" i="2"/>
  <c r="C2174" i="2"/>
  <c r="C1626" i="2"/>
  <c r="C3528" i="2"/>
  <c r="C3106" i="2"/>
  <c r="C1998" i="2"/>
  <c r="C2473" i="2"/>
  <c r="C1999" i="2"/>
  <c r="C2000" i="2"/>
  <c r="C2001" i="2"/>
  <c r="C3107" i="2"/>
  <c r="C3529" i="2"/>
  <c r="C1627" i="2"/>
  <c r="C527" i="2"/>
  <c r="C3530" i="2"/>
  <c r="C2175" i="2"/>
  <c r="C1628" i="2"/>
  <c r="C133" i="2"/>
  <c r="C936" i="2"/>
  <c r="C789" i="2"/>
  <c r="C3108" i="2"/>
  <c r="C3531" i="2"/>
  <c r="C3109" i="2"/>
  <c r="C3532" i="2"/>
  <c r="C3110" i="2"/>
  <c r="C3533" i="2"/>
  <c r="C677" i="2"/>
  <c r="C790" i="2"/>
  <c r="C3111" i="2"/>
  <c r="C3534" i="2"/>
  <c r="C1070" i="2"/>
  <c r="C791" i="2"/>
  <c r="C2474" i="2"/>
  <c r="C1629" i="2"/>
  <c r="C604" i="2"/>
  <c r="C528" i="2"/>
  <c r="C134" i="2"/>
  <c r="C792" i="2"/>
  <c r="C3112" i="2"/>
  <c r="C1630" i="2"/>
  <c r="C793" i="2"/>
  <c r="C1631" i="2"/>
  <c r="C2002" i="2"/>
  <c r="C1143" i="2"/>
  <c r="C2475" i="2"/>
  <c r="C3113" i="2"/>
  <c r="C3114" i="2"/>
  <c r="C3115" i="2"/>
  <c r="C3116" i="2"/>
  <c r="C1632" i="2"/>
  <c r="C3535" i="2"/>
  <c r="C937" i="2"/>
  <c r="C3117" i="2"/>
  <c r="C2476" i="2"/>
  <c r="C3118" i="2"/>
  <c r="C529" i="2"/>
  <c r="C938" i="2"/>
  <c r="C939" i="2"/>
  <c r="C940" i="2"/>
  <c r="C3536" i="2"/>
  <c r="C2477" i="2"/>
  <c r="C3537" i="2"/>
  <c r="C530" i="2"/>
  <c r="C3538" i="2"/>
  <c r="C3119" i="2"/>
  <c r="C941" i="2"/>
  <c r="C1633" i="2"/>
  <c r="C135" i="2"/>
  <c r="C3120" i="2"/>
  <c r="C2003" i="2"/>
  <c r="C1634" i="2"/>
  <c r="C794" i="2"/>
  <c r="C1320" i="2"/>
  <c r="C136" i="2"/>
  <c r="C3121" i="2"/>
  <c r="C3539" i="2"/>
  <c r="C1635" i="2"/>
  <c r="C1636" i="2"/>
  <c r="C362" i="2"/>
  <c r="C1637" i="2"/>
  <c r="C3122" i="2"/>
  <c r="C3540" i="2"/>
  <c r="C1185" i="2"/>
  <c r="C3123" i="2"/>
  <c r="C1638" i="2"/>
  <c r="C363" i="2"/>
  <c r="C3124" i="2"/>
  <c r="C795" i="2"/>
  <c r="C3125" i="2"/>
  <c r="C796" i="2"/>
  <c r="C3126" i="2"/>
  <c r="C2478" i="2"/>
  <c r="C473" i="2"/>
  <c r="C137" i="2"/>
  <c r="C1639" i="2"/>
  <c r="C3127" i="2"/>
  <c r="C138" i="2"/>
  <c r="C1640" i="2"/>
  <c r="C942" i="2"/>
  <c r="C139" i="2"/>
  <c r="C2004" i="2"/>
  <c r="C531" i="2"/>
  <c r="C364" i="2"/>
  <c r="C2311" i="2"/>
  <c r="C2312" i="2"/>
  <c r="C3128" i="2"/>
  <c r="C3541" i="2"/>
  <c r="C2479" i="2"/>
  <c r="C3129" i="2"/>
  <c r="C532" i="2"/>
  <c r="C1641" i="2"/>
  <c r="C2313" i="2"/>
  <c r="C1642" i="2"/>
  <c r="C3542" i="2"/>
  <c r="C2480" i="2"/>
  <c r="C2314" i="2"/>
  <c r="C943" i="2"/>
  <c r="C3130" i="2"/>
  <c r="C3131" i="2"/>
  <c r="C638" i="2"/>
  <c r="C3543" i="2"/>
  <c r="C1144" i="2"/>
  <c r="C1145" i="2"/>
  <c r="C429" i="2"/>
  <c r="C1071" i="2"/>
  <c r="C1643" i="2"/>
  <c r="C3544" i="2"/>
  <c r="C2005" i="2"/>
  <c r="C944" i="2"/>
  <c r="C639" i="2"/>
  <c r="C3545" i="2"/>
  <c r="C3132" i="2"/>
  <c r="C3546" i="2"/>
  <c r="C1644" i="2"/>
  <c r="C945" i="2"/>
  <c r="C3133" i="2"/>
  <c r="C3134" i="2"/>
  <c r="C1645" i="2"/>
  <c r="C1646" i="2"/>
  <c r="C3547" i="2"/>
  <c r="C3135" i="2"/>
  <c r="C1647" i="2"/>
  <c r="C365" i="2"/>
  <c r="C946" i="2"/>
  <c r="C947" i="2"/>
  <c r="C3136" i="2"/>
  <c r="C366" i="2"/>
  <c r="C1273" i="2"/>
  <c r="C1648" i="2"/>
  <c r="C1649" i="2"/>
  <c r="C1650" i="2"/>
  <c r="C367" i="2"/>
  <c r="C3137" i="2"/>
  <c r="C1651" i="2"/>
  <c r="C1652" i="2"/>
  <c r="C1653" i="2"/>
  <c r="C1654" i="2"/>
  <c r="C1655" i="2"/>
  <c r="C1146" i="2"/>
  <c r="C3138" i="2"/>
  <c r="C3139" i="2"/>
  <c r="C948" i="2"/>
  <c r="C949" i="2"/>
  <c r="C2176" i="2"/>
  <c r="C140" i="2"/>
  <c r="C950" i="2"/>
  <c r="C141" i="2"/>
  <c r="C3140" i="2"/>
  <c r="C3141" i="2"/>
  <c r="C2006" i="2"/>
  <c r="C142" i="2"/>
  <c r="C2481" i="2"/>
  <c r="C797" i="2"/>
  <c r="C368" i="2"/>
  <c r="C3142" i="2"/>
  <c r="C3143" i="2"/>
  <c r="C798" i="2"/>
  <c r="C1656" i="2"/>
  <c r="C1657" i="2"/>
  <c r="C1658" i="2"/>
  <c r="C1853" i="2"/>
  <c r="C3548" i="2"/>
  <c r="C799" i="2"/>
  <c r="C3144" i="2"/>
  <c r="C3145" i="2"/>
  <c r="C1659" i="2"/>
  <c r="C3146" i="2"/>
  <c r="C3549" i="2"/>
  <c r="C452" i="2"/>
  <c r="C951" i="2"/>
  <c r="C952" i="2"/>
  <c r="C2315" i="2"/>
  <c r="C369" i="2"/>
  <c r="C3550" i="2"/>
  <c r="C2316" i="2"/>
  <c r="C3147" i="2"/>
  <c r="C2317" i="2"/>
  <c r="C3148" i="2"/>
  <c r="C3551" i="2"/>
  <c r="C3552" i="2"/>
  <c r="C1660" i="2"/>
  <c r="C533" i="2"/>
  <c r="C3553" i="2"/>
  <c r="C143" i="2"/>
  <c r="C534" i="2"/>
  <c r="C3554" i="2"/>
  <c r="C1048" i="2"/>
  <c r="C2482" i="2"/>
  <c r="C3149" i="2"/>
  <c r="C1661" i="2"/>
  <c r="C953" i="2"/>
  <c r="C954" i="2"/>
  <c r="C3150" i="2"/>
  <c r="C605" i="2"/>
  <c r="C3151" i="2"/>
  <c r="C2177" i="2"/>
  <c r="C535" i="2"/>
  <c r="C536" i="2"/>
  <c r="C1147" i="2"/>
  <c r="C462" i="2"/>
  <c r="C955" i="2"/>
  <c r="C2007" i="2"/>
  <c r="C144" i="2"/>
  <c r="C3152" i="2"/>
  <c r="C589" i="2"/>
  <c r="C590" i="2"/>
  <c r="C2318" i="2"/>
  <c r="C2008" i="2"/>
  <c r="C2009" i="2"/>
  <c r="C591" i="2"/>
  <c r="C3153" i="2"/>
  <c r="C1662" i="2"/>
  <c r="C537" i="2"/>
  <c r="C1663" i="2"/>
  <c r="C3154" i="2"/>
  <c r="C1664" i="2"/>
  <c r="C2483" i="2"/>
  <c r="C3555" i="2"/>
  <c r="C3155" i="2"/>
  <c r="C3156" i="2"/>
  <c r="C2010" i="2"/>
  <c r="C1665" i="2"/>
  <c r="C2319" i="2"/>
  <c r="C2320" i="2"/>
  <c r="C2321" i="2"/>
  <c r="C2322" i="2"/>
  <c r="C3556" i="2"/>
  <c r="C1666" i="2"/>
  <c r="C592" i="2"/>
  <c r="C370" i="2"/>
  <c r="C678" i="2"/>
  <c r="C2011" i="2"/>
  <c r="C699" i="2"/>
  <c r="C606" i="2"/>
  <c r="C1667" i="2"/>
  <c r="C2012" i="2"/>
  <c r="C145" i="2"/>
  <c r="C3557" i="2"/>
  <c r="C956" i="2"/>
  <c r="C1668" i="2"/>
  <c r="C3157" i="2"/>
  <c r="C1669" i="2"/>
  <c r="C1670" i="2"/>
  <c r="C3158" i="2"/>
  <c r="C538" i="2"/>
  <c r="C3159" i="2"/>
  <c r="C3160" i="2"/>
  <c r="C3161" i="2"/>
  <c r="C957" i="2"/>
  <c r="C2484" i="2"/>
  <c r="C3558" i="2"/>
  <c r="C800" i="2"/>
  <c r="C2013" i="2"/>
  <c r="C371" i="2"/>
  <c r="C146" i="2"/>
  <c r="C3162" i="2"/>
  <c r="C3163" i="2"/>
  <c r="C2014" i="2"/>
  <c r="C2015" i="2"/>
  <c r="C2016" i="2"/>
  <c r="C2017" i="2"/>
  <c r="C372" i="2"/>
  <c r="C1321" i="2"/>
  <c r="C3164" i="2"/>
  <c r="C147" i="2"/>
  <c r="C3165" i="2"/>
  <c r="C2018" i="2"/>
  <c r="C3166" i="2"/>
  <c r="C958" i="2"/>
  <c r="C2019" i="2"/>
  <c r="C2178" i="2"/>
  <c r="C1671" i="2"/>
  <c r="C3559" i="2"/>
  <c r="C959" i="2"/>
  <c r="C1274" i="2"/>
  <c r="C3560" i="2"/>
  <c r="C2323" i="2"/>
  <c r="C2485" i="2"/>
  <c r="C3167" i="2"/>
  <c r="C2020" i="2"/>
  <c r="C2179" i="2"/>
  <c r="C1854" i="2"/>
  <c r="C539" i="2"/>
  <c r="C960" i="2"/>
  <c r="C679" i="2"/>
  <c r="C1672" i="2"/>
  <c r="C1148" i="2"/>
  <c r="C1673" i="2"/>
  <c r="C1674" i="2"/>
  <c r="C3168" i="2"/>
  <c r="C1072" i="2"/>
  <c r="C2324" i="2"/>
  <c r="C2325" i="2"/>
  <c r="C1675" i="2"/>
  <c r="C2326" i="2"/>
  <c r="C3169" i="2"/>
  <c r="C801" i="2"/>
  <c r="C2327" i="2"/>
  <c r="C1676" i="2"/>
  <c r="C3170" i="2"/>
  <c r="C2021" i="2"/>
  <c r="C540" i="2"/>
  <c r="C3171" i="2"/>
  <c r="C2022" i="2"/>
  <c r="C961" i="2"/>
  <c r="C373" i="2"/>
  <c r="C1677" i="2"/>
  <c r="C541" i="2"/>
  <c r="C3561" i="2"/>
  <c r="C148" i="2"/>
  <c r="C149" i="2"/>
  <c r="C3562" i="2"/>
  <c r="C1855" i="2"/>
  <c r="C3172" i="2"/>
  <c r="C1678" i="2"/>
  <c r="C2328" i="2"/>
  <c r="C2486" i="2"/>
  <c r="C2023" i="2"/>
  <c r="C3173" i="2"/>
  <c r="C1275" i="2"/>
  <c r="C150" i="2"/>
  <c r="C1679" i="2"/>
  <c r="C3174" i="2"/>
  <c r="C2180" i="2"/>
  <c r="C3175" i="2"/>
  <c r="C2329" i="2"/>
  <c r="C720" i="2"/>
  <c r="C3563" i="2"/>
  <c r="C1680" i="2"/>
  <c r="C1681" i="2"/>
  <c r="C542" i="2"/>
  <c r="C802" i="2"/>
  <c r="C2487" i="2"/>
  <c r="C3564" i="2"/>
  <c r="C3176" i="2"/>
  <c r="C803" i="2"/>
  <c r="C2488" i="2"/>
  <c r="C1322" i="2"/>
  <c r="C374" i="2"/>
  <c r="C3177" i="2"/>
  <c r="C680" i="2"/>
  <c r="C804" i="2"/>
  <c r="C151" i="2"/>
  <c r="C1276" i="2"/>
  <c r="C3178" i="2"/>
  <c r="C152" i="2"/>
  <c r="C3179" i="2"/>
  <c r="C543" i="2"/>
  <c r="C2489" i="2"/>
  <c r="C2330" i="2"/>
  <c r="C1073" i="2"/>
  <c r="C3180" i="2"/>
  <c r="C3181" i="2"/>
  <c r="C375" i="2"/>
  <c r="C3182" i="2"/>
  <c r="C962" i="2"/>
  <c r="C544" i="2"/>
  <c r="C1682" i="2"/>
  <c r="C453" i="2"/>
  <c r="C2490" i="2"/>
  <c r="C3183" i="2"/>
  <c r="C3565" i="2"/>
  <c r="C2491" i="2"/>
  <c r="C1074" i="2"/>
  <c r="C3566" i="2"/>
  <c r="C1075" i="2"/>
  <c r="C3567" i="2"/>
  <c r="C2024" i="2"/>
  <c r="C1683" i="2"/>
  <c r="C545" i="2"/>
  <c r="C2331" i="2"/>
  <c r="C709" i="2"/>
  <c r="C710" i="2"/>
  <c r="C3184" i="2"/>
  <c r="C2025" i="2"/>
  <c r="C153" i="2"/>
  <c r="C2026" i="2"/>
  <c r="C154" i="2"/>
  <c r="C1684" i="2"/>
  <c r="C3185" i="2"/>
  <c r="C3568" i="2"/>
  <c r="C3186" i="2"/>
  <c r="C155" i="2"/>
  <c r="C2027" i="2"/>
  <c r="C2181" i="2"/>
  <c r="C2182" i="2"/>
  <c r="C2183" i="2"/>
  <c r="C3187" i="2"/>
  <c r="C3188" i="2"/>
  <c r="C1685" i="2"/>
  <c r="C3189" i="2"/>
  <c r="C1686" i="2"/>
  <c r="C2332" i="2"/>
  <c r="C3190" i="2"/>
  <c r="C3191" i="2"/>
  <c r="C3569" i="2"/>
  <c r="C805" i="2"/>
  <c r="C1149" i="2"/>
  <c r="C2028" i="2"/>
  <c r="C156" i="2"/>
  <c r="C1210" i="2"/>
  <c r="C3192" i="2"/>
  <c r="C3193" i="2"/>
  <c r="C2029" i="2"/>
  <c r="C1687" i="2"/>
  <c r="C157" i="2"/>
  <c r="C3194" i="2"/>
  <c r="C3195" i="2"/>
  <c r="C3570" i="2"/>
  <c r="C1150" i="2"/>
  <c r="C3571" i="2"/>
  <c r="C1856" i="2"/>
  <c r="C1857" i="2"/>
  <c r="C1858" i="2"/>
  <c r="C1859" i="2"/>
  <c r="C1688" i="2"/>
  <c r="C376" i="2"/>
  <c r="C2492" i="2"/>
  <c r="C3196" i="2"/>
  <c r="C158" i="2"/>
  <c r="C2030" i="2"/>
  <c r="C1323" i="2"/>
  <c r="C1689" i="2"/>
  <c r="C1690" i="2"/>
  <c r="C3197" i="2"/>
  <c r="C1691" i="2"/>
  <c r="C436" i="2"/>
  <c r="C159" i="2"/>
  <c r="C2031" i="2"/>
  <c r="C3198" i="2"/>
  <c r="C2032" i="2"/>
  <c r="C3199" i="2"/>
  <c r="C1860" i="2"/>
  <c r="C806" i="2"/>
  <c r="C807" i="2"/>
  <c r="C1692" i="2"/>
  <c r="C2493" i="2"/>
  <c r="C808" i="2"/>
  <c r="C160" i="2"/>
  <c r="C963" i="2"/>
  <c r="C2494" i="2"/>
  <c r="C3572" i="2"/>
  <c r="C3200" i="2"/>
  <c r="C1693" i="2"/>
  <c r="C483" i="2"/>
  <c r="C2033" i="2"/>
  <c r="C3573" i="2"/>
  <c r="C546" i="2"/>
  <c r="C3201" i="2"/>
  <c r="C1694" i="2"/>
  <c r="C2034" i="2"/>
  <c r="C2333" i="2"/>
  <c r="C2495" i="2"/>
  <c r="C547" i="2"/>
  <c r="C3202" i="2"/>
  <c r="C377" i="2"/>
  <c r="C3574" i="2"/>
  <c r="C1695" i="2"/>
  <c r="C378" i="2"/>
  <c r="C3203" i="2"/>
  <c r="C1696" i="2"/>
  <c r="C161" i="2"/>
  <c r="C1151" i="2"/>
  <c r="C162" i="2"/>
  <c r="C1697" i="2"/>
  <c r="C163" i="2"/>
  <c r="C3575" i="2"/>
  <c r="C1861" i="2"/>
  <c r="C3204" i="2"/>
  <c r="C964" i="2"/>
  <c r="C3205" i="2"/>
  <c r="C721" i="2"/>
  <c r="C379" i="2"/>
  <c r="C965" i="2"/>
  <c r="C681" i="2"/>
  <c r="C1862" i="2"/>
  <c r="C3206" i="2"/>
  <c r="C2496" i="2"/>
  <c r="C1019" i="2"/>
  <c r="C809" i="2"/>
  <c r="C164" i="2"/>
  <c r="C3576" i="2"/>
  <c r="C3207" i="2"/>
  <c r="C463" i="2"/>
  <c r="C165" i="2"/>
  <c r="C810" i="2"/>
  <c r="C811" i="2"/>
  <c r="C380" i="2"/>
  <c r="C812" i="2"/>
  <c r="C2334" i="2"/>
  <c r="C1698" i="2"/>
  <c r="C593" i="2"/>
  <c r="C1186" i="2"/>
  <c r="C166" i="2"/>
  <c r="C167" i="2"/>
  <c r="C2184" i="2"/>
  <c r="C3208" i="2"/>
  <c r="C3209" i="2"/>
  <c r="C3577" i="2"/>
  <c r="C2035" i="2"/>
  <c r="C3210" i="2"/>
  <c r="C2335" i="2"/>
  <c r="C168" i="2"/>
  <c r="C2036" i="2"/>
  <c r="C2037" i="2"/>
  <c r="C2038" i="2"/>
  <c r="C3211" i="2"/>
  <c r="C3212" i="2"/>
  <c r="C3213" i="2"/>
  <c r="C2039" i="2"/>
  <c r="C2040" i="2"/>
  <c r="C2041" i="2"/>
  <c r="C2042" i="2"/>
  <c r="C2043" i="2"/>
  <c r="C454" i="2"/>
  <c r="C966" i="2"/>
  <c r="C548" i="2"/>
  <c r="C3578" i="2"/>
  <c r="C3214" i="2"/>
  <c r="C3215" i="2"/>
  <c r="C3216" i="2"/>
  <c r="C1699" i="2"/>
  <c r="C1700" i="2"/>
  <c r="C169" i="2"/>
  <c r="C170" i="2"/>
  <c r="C2044" i="2"/>
  <c r="C3579" i="2"/>
  <c r="C813" i="2"/>
  <c r="C3580" i="2"/>
  <c r="C1152" i="2"/>
  <c r="C171" i="2"/>
  <c r="C814" i="2"/>
  <c r="C381" i="2"/>
  <c r="C3217" i="2"/>
  <c r="C3218" i="2"/>
  <c r="C616" i="2"/>
  <c r="C1187" i="2"/>
  <c r="C3219" i="2"/>
  <c r="C1211" i="2"/>
  <c r="C967" i="2"/>
  <c r="C3220" i="2"/>
  <c r="C1277" i="2"/>
  <c r="C1863" i="2"/>
  <c r="C477" i="2"/>
  <c r="C1701" i="2"/>
  <c r="C2497" i="2"/>
  <c r="C711" i="2"/>
  <c r="C2336" i="2"/>
  <c r="C2185" i="2"/>
  <c r="C2045" i="2"/>
  <c r="C2337" i="2"/>
  <c r="C549" i="2"/>
  <c r="C1702" i="2"/>
  <c r="C172" i="2"/>
  <c r="C617" i="2"/>
  <c r="C2498" i="2"/>
  <c r="C2046" i="2"/>
  <c r="C3221" i="2"/>
  <c r="C815" i="2"/>
  <c r="C816" i="2"/>
  <c r="C173" i="2"/>
  <c r="C3222" i="2"/>
  <c r="C1703" i="2"/>
  <c r="C2338" i="2"/>
  <c r="C2047" i="2"/>
  <c r="C712" i="2"/>
  <c r="C3223" i="2"/>
  <c r="C700" i="2"/>
  <c r="C1704" i="2"/>
  <c r="C1705" i="2"/>
  <c r="C2339" i="2"/>
  <c r="C682" i="2"/>
  <c r="C2048" i="2"/>
  <c r="C174" i="2"/>
  <c r="C175" i="2"/>
  <c r="C382" i="2"/>
  <c r="C176" i="2"/>
  <c r="C3224" i="2"/>
  <c r="C3225" i="2"/>
  <c r="C817" i="2"/>
  <c r="C177" i="2"/>
  <c r="C1153" i="2"/>
  <c r="C3226" i="2"/>
  <c r="C1076" i="2"/>
  <c r="C3227" i="2"/>
  <c r="C968" i="2"/>
  <c r="C1706" i="2"/>
  <c r="C1707" i="2"/>
  <c r="C1708" i="2"/>
  <c r="C683" i="2"/>
  <c r="C550" i="2"/>
  <c r="C1864" i="2"/>
  <c r="C2049" i="2"/>
  <c r="C2499" i="2"/>
  <c r="C3581" i="2"/>
  <c r="C2186" i="2"/>
  <c r="C2050" i="2"/>
  <c r="C3228" i="2"/>
  <c r="C3582" i="2"/>
  <c r="C1709" i="2"/>
  <c r="C3583" i="2"/>
  <c r="C3229" i="2"/>
  <c r="C3230" i="2"/>
  <c r="C1710" i="2"/>
  <c r="C1865" i="2"/>
  <c r="C1212" i="2"/>
  <c r="C1711" i="2"/>
  <c r="C1154" i="2"/>
  <c r="C2500" i="2"/>
  <c r="C3231" i="2"/>
  <c r="C1213" i="2"/>
  <c r="C383" i="2"/>
  <c r="C384" i="2"/>
  <c r="C2340" i="2"/>
  <c r="C1049" i="2"/>
  <c r="C385" i="2"/>
  <c r="C969" i="2"/>
  <c r="C3584" i="2"/>
  <c r="C178" i="2"/>
  <c r="C1050" i="2"/>
  <c r="C2051" i="2"/>
  <c r="C2052" i="2"/>
  <c r="C2341" i="2"/>
  <c r="C684" i="2"/>
  <c r="C1278" i="2"/>
  <c r="C2053" i="2"/>
  <c r="C1712" i="2"/>
  <c r="C970" i="2"/>
  <c r="C971" i="2"/>
  <c r="C3585" i="2"/>
  <c r="C179" i="2"/>
  <c r="C386" i="2"/>
  <c r="C551" i="2"/>
  <c r="C1713" i="2"/>
  <c r="C1279" i="2"/>
  <c r="C2501" i="2"/>
  <c r="C387" i="2"/>
  <c r="C180" i="2"/>
  <c r="C2054" i="2"/>
  <c r="C2187" i="2"/>
  <c r="C2188" i="2"/>
  <c r="C552" i="2"/>
  <c r="C3586" i="2"/>
  <c r="C640" i="2"/>
  <c r="C685" i="2"/>
  <c r="C2189" i="2"/>
  <c r="C2055" i="2"/>
  <c r="C2056" i="2"/>
  <c r="C2190" i="2"/>
  <c r="C2342" i="2"/>
  <c r="C1866" i="2"/>
  <c r="C3587" i="2"/>
  <c r="C713" i="2"/>
  <c r="C388" i="2"/>
  <c r="C972" i="2"/>
  <c r="C2191" i="2"/>
  <c r="C181" i="2"/>
  <c r="C2343" i="2"/>
  <c r="C1714" i="2"/>
  <c r="C182" i="2"/>
  <c r="C2502" i="2"/>
  <c r="C973" i="2"/>
  <c r="C1280" i="2"/>
  <c r="C3232" i="2"/>
  <c r="C183" i="2"/>
  <c r="C701" i="2"/>
  <c r="C3233" i="2"/>
  <c r="C184" i="2"/>
  <c r="C2057" i="2"/>
  <c r="C974" i="2"/>
  <c r="C3234" i="2"/>
  <c r="C437" i="2"/>
  <c r="C185" i="2"/>
  <c r="C818" i="2"/>
  <c r="C186" i="2"/>
  <c r="C187" i="2"/>
  <c r="C975" i="2"/>
  <c r="C976" i="2"/>
  <c r="C553" i="2"/>
  <c r="C3235" i="2"/>
  <c r="C819" i="2"/>
  <c r="C1715" i="2"/>
  <c r="C188" i="2"/>
  <c r="C1716" i="2"/>
  <c r="C977" i="2"/>
  <c r="C189" i="2"/>
  <c r="C2058" i="2"/>
  <c r="C1077" i="2"/>
  <c r="C2344" i="2"/>
  <c r="C2345" i="2"/>
  <c r="C2346" i="2"/>
  <c r="C978" i="2"/>
  <c r="C1155" i="2"/>
  <c r="C820" i="2"/>
  <c r="C1717" i="2"/>
  <c r="C3236" i="2"/>
  <c r="C3237" i="2"/>
  <c r="C722" i="2"/>
  <c r="C2503" i="2"/>
  <c r="C1281" i="2"/>
  <c r="C190" i="2"/>
  <c r="C554" i="2"/>
  <c r="C455" i="2"/>
  <c r="C594" i="2"/>
  <c r="C2347" i="2"/>
  <c r="C979" i="2"/>
  <c r="C1718" i="2"/>
  <c r="C3588" i="2"/>
  <c r="C3238" i="2"/>
  <c r="C474" i="2"/>
  <c r="C2504" i="2"/>
  <c r="C3589" i="2"/>
  <c r="C1078" i="2"/>
  <c r="C3239" i="2"/>
  <c r="C191" i="2"/>
  <c r="C1156" i="2"/>
  <c r="C389" i="2"/>
  <c r="C192" i="2"/>
  <c r="C3240" i="2"/>
  <c r="C1719" i="2"/>
  <c r="C3241" i="2"/>
  <c r="C1282" i="2"/>
  <c r="C980" i="2"/>
  <c r="C390" i="2"/>
  <c r="C3242" i="2"/>
  <c r="C1720" i="2"/>
  <c r="C391" i="2"/>
  <c r="C2505" i="2"/>
  <c r="C2059" i="2"/>
  <c r="C981" i="2"/>
  <c r="C3243" i="2"/>
  <c r="C3590" i="2"/>
  <c r="C1721" i="2"/>
  <c r="C193" i="2"/>
  <c r="C2348" i="2"/>
  <c r="C555" i="2"/>
  <c r="C430" i="2"/>
  <c r="C3244" i="2"/>
  <c r="C1722" i="2"/>
  <c r="C194" i="2"/>
  <c r="C2060" i="2"/>
  <c r="C982" i="2"/>
  <c r="C821" i="2"/>
  <c r="C1723" i="2"/>
  <c r="C2506" i="2"/>
  <c r="C1724" i="2"/>
  <c r="C195" i="2"/>
  <c r="C196" i="2"/>
  <c r="C607" i="2"/>
  <c r="C392" i="2"/>
  <c r="C1725" i="2"/>
  <c r="C608" i="2"/>
  <c r="C3591" i="2"/>
  <c r="C2507" i="2"/>
  <c r="C197" i="2"/>
  <c r="C198" i="2"/>
  <c r="C3245" i="2"/>
  <c r="C3246" i="2"/>
  <c r="C556" i="2"/>
  <c r="C1726" i="2"/>
  <c r="C1727" i="2"/>
  <c r="C1728" i="2"/>
  <c r="C1214" i="2"/>
  <c r="C199" i="2"/>
  <c r="C1729" i="2"/>
  <c r="C478" i="2"/>
  <c r="C1283" i="2"/>
  <c r="C2061" i="2"/>
  <c r="C983" i="2"/>
  <c r="C822" i="2"/>
  <c r="C557" i="2"/>
  <c r="C1020" i="2"/>
  <c r="C3247" i="2"/>
  <c r="C3248" i="2"/>
  <c r="C3249" i="2"/>
  <c r="C558" i="2"/>
  <c r="C1867" i="2"/>
  <c r="C1730" i="2"/>
  <c r="C464" i="2"/>
  <c r="C1731" i="2"/>
  <c r="C1215" i="2"/>
  <c r="C1732" i="2"/>
  <c r="C1868" i="2"/>
  <c r="C393" i="2"/>
  <c r="C1733" i="2"/>
  <c r="C2062" i="2"/>
  <c r="C1869" i="2"/>
  <c r="C438" i="2"/>
  <c r="C1734" i="2"/>
  <c r="C479" i="2"/>
  <c r="C431" i="2"/>
  <c r="C1079" i="2"/>
  <c r="C1735" i="2"/>
  <c r="C200" i="2"/>
  <c r="C2508" i="2"/>
  <c r="C201" i="2"/>
  <c r="C3250" i="2"/>
  <c r="C823" i="2"/>
  <c r="C394" i="2"/>
  <c r="C824" i="2"/>
  <c r="C825" i="2"/>
  <c r="C826" i="2"/>
  <c r="C2349" i="2"/>
  <c r="C1736" i="2"/>
  <c r="C395" i="2"/>
  <c r="C2063" i="2"/>
  <c r="C3251" i="2"/>
  <c r="C1051" i="2"/>
  <c r="C202" i="2"/>
  <c r="C396" i="2"/>
  <c r="C1737" i="2"/>
  <c r="C1738" i="2"/>
  <c r="C609" i="2"/>
  <c r="C2064" i="2"/>
  <c r="C3592" i="2"/>
  <c r="C203" i="2"/>
  <c r="C397" i="2"/>
  <c r="C2509" i="2"/>
  <c r="C398" i="2"/>
  <c r="C2065" i="2"/>
  <c r="C204" i="2"/>
  <c r="C2192" i="2"/>
  <c r="C2510" i="2"/>
  <c r="C3593" i="2"/>
  <c r="C2066" i="2"/>
  <c r="C1739" i="2"/>
  <c r="C1052" i="2"/>
  <c r="C2067" i="2"/>
  <c r="C1870" i="2"/>
  <c r="C984" i="2"/>
  <c r="C3252" i="2"/>
  <c r="C205" i="2"/>
  <c r="C399" i="2"/>
  <c r="C1871" i="2"/>
  <c r="C206" i="2"/>
  <c r="C3594" i="2"/>
  <c r="C1080" i="2"/>
  <c r="C2511" i="2"/>
  <c r="C207" i="2"/>
  <c r="C208" i="2"/>
  <c r="C641" i="2"/>
  <c r="C2350" i="2"/>
  <c r="C595" i="2"/>
  <c r="C3595" i="2"/>
  <c r="C3596" i="2"/>
  <c r="C400" i="2"/>
  <c r="C1740" i="2"/>
  <c r="C2512" i="2"/>
  <c r="C621" i="2"/>
  <c r="C642" i="2"/>
  <c r="C209" i="2"/>
  <c r="C827" i="2"/>
  <c r="C1021" i="2"/>
  <c r="C210" i="2"/>
  <c r="C1053" i="2"/>
  <c r="C2513" i="2"/>
  <c r="C3253" i="2"/>
  <c r="C3254" i="2"/>
  <c r="C3597" i="2"/>
  <c r="C1741" i="2"/>
  <c r="C211" i="2"/>
  <c r="C3255" i="2"/>
  <c r="C1742" i="2"/>
  <c r="C1872" i="2"/>
  <c r="C3256" i="2"/>
  <c r="C1743" i="2"/>
  <c r="C559" i="2"/>
  <c r="C3257" i="2"/>
  <c r="C3258" i="2"/>
  <c r="C3259" i="2"/>
  <c r="C1284" i="2"/>
  <c r="C3260" i="2"/>
  <c r="C1324" i="2"/>
  <c r="C1022" i="2"/>
  <c r="C3261" i="2"/>
  <c r="C702" i="2"/>
  <c r="C1744" i="2"/>
  <c r="C1325" i="2"/>
  <c r="C3598" i="2"/>
  <c r="C3599" i="2"/>
  <c r="C1745" i="2"/>
  <c r="C3600" i="2"/>
  <c r="C985" i="2"/>
  <c r="C1285" i="2"/>
  <c r="C212" i="2"/>
  <c r="C1326" i="2"/>
  <c r="C401" i="2"/>
  <c r="C2514" i="2"/>
  <c r="C2351" i="2"/>
  <c r="C686" i="2"/>
  <c r="C560" i="2"/>
  <c r="C3262" i="2"/>
  <c r="C2068" i="2"/>
  <c r="C402" i="2"/>
  <c r="C1286" i="2"/>
  <c r="C2352" i="2"/>
  <c r="C2069" i="2"/>
  <c r="C561" i="2"/>
  <c r="C1054" i="2"/>
  <c r="C403" i="2"/>
  <c r="C1157" i="2"/>
  <c r="C562" i="2"/>
  <c r="C643" i="2"/>
  <c r="C1188" i="2"/>
  <c r="C3263" i="2"/>
  <c r="C1327" i="2"/>
  <c r="C3601" i="2"/>
  <c r="C986" i="2"/>
  <c r="C703" i="2"/>
  <c r="C213" i="2"/>
  <c r="C1328" i="2"/>
  <c r="C644" i="2"/>
  <c r="C2353" i="2"/>
  <c r="C2070" i="2"/>
  <c r="C563" i="2"/>
  <c r="C2193" i="2"/>
  <c r="C214" i="2"/>
  <c r="C1746" i="2"/>
  <c r="C2071" i="2"/>
  <c r="C215" i="2"/>
  <c r="C3602" i="2"/>
  <c r="C2515" i="2"/>
  <c r="C564" i="2"/>
  <c r="C3603" i="2"/>
  <c r="C1747" i="2"/>
  <c r="C596" i="2"/>
  <c r="C1748" i="2"/>
  <c r="C2354" i="2"/>
  <c r="C2072" i="2"/>
  <c r="C1749" i="2"/>
  <c r="C465" i="2"/>
  <c r="C3604" i="2"/>
  <c r="C1216" i="2"/>
  <c r="C1750" i="2"/>
  <c r="C216" i="2"/>
  <c r="C3605" i="2"/>
  <c r="C217" i="2"/>
  <c r="C1751" i="2"/>
  <c r="C2516" i="2"/>
  <c r="C987" i="2"/>
  <c r="C404" i="2"/>
  <c r="C828" i="2"/>
  <c r="C405" i="2"/>
  <c r="C597" i="2"/>
  <c r="C829" i="2"/>
  <c r="C3264" i="2"/>
  <c r="C565" i="2"/>
  <c r="C3606" i="2"/>
  <c r="C830" i="2"/>
  <c r="C988" i="2"/>
  <c r="C2194" i="2"/>
  <c r="C989" i="2"/>
  <c r="C1023" i="2"/>
  <c r="C218" i="2"/>
  <c r="C3265" i="2"/>
  <c r="C2517" i="2"/>
  <c r="C1752" i="2"/>
  <c r="C3266" i="2"/>
  <c r="C219" i="2"/>
  <c r="C622" i="2"/>
  <c r="C3267" i="2"/>
  <c r="C480" i="2"/>
  <c r="C1753" i="2"/>
  <c r="C220" i="2"/>
  <c r="C831" i="2"/>
  <c r="C3268" i="2"/>
  <c r="C3607" i="2"/>
  <c r="C2073" i="2"/>
  <c r="C566" i="2"/>
  <c r="C3608" i="2"/>
  <c r="C1329" i="2"/>
  <c r="C1754" i="2"/>
  <c r="C3609" i="2"/>
  <c r="C3269" i="2"/>
  <c r="C2074" i="2"/>
  <c r="C221" i="2"/>
  <c r="C222" i="2"/>
  <c r="C406" i="2"/>
  <c r="C645" i="2"/>
  <c r="C3610" i="2"/>
  <c r="C990" i="2"/>
  <c r="C1055" i="2"/>
  <c r="C3270" i="2"/>
  <c r="C832" i="2"/>
  <c r="C2195" i="2"/>
  <c r="C223" i="2"/>
  <c r="C2355" i="2"/>
  <c r="C1873" i="2"/>
  <c r="C3271" i="2"/>
  <c r="C1287" i="2"/>
  <c r="C1755" i="2"/>
  <c r="C646" i="2"/>
  <c r="C3272" i="2"/>
  <c r="C2075" i="2"/>
  <c r="C2356" i="2"/>
  <c r="C407" i="2"/>
  <c r="C1288" i="2"/>
  <c r="C224" i="2"/>
  <c r="C3611" i="2"/>
  <c r="C3273" i="2"/>
  <c r="C3612" i="2"/>
  <c r="C2357" i="2"/>
  <c r="C2358" i="2"/>
  <c r="C1756" i="2"/>
  <c r="C991" i="2"/>
  <c r="C225" i="2"/>
  <c r="C3274" i="2"/>
  <c r="C2076" i="2"/>
  <c r="C226" i="2"/>
  <c r="C3613" i="2"/>
  <c r="C2196" i="2"/>
  <c r="C227" i="2"/>
  <c r="C439" i="2"/>
  <c r="C2077" i="2"/>
  <c r="C1757" i="2"/>
  <c r="C3275" i="2"/>
  <c r="C3276" i="2"/>
  <c r="C2518" i="2"/>
  <c r="C1758" i="2"/>
  <c r="C2359" i="2"/>
  <c r="C2519" i="2"/>
  <c r="C3277" i="2"/>
  <c r="C228" i="2"/>
  <c r="C2078" i="2"/>
  <c r="C3278" i="2"/>
  <c r="C3614" i="2"/>
  <c r="C2079" i="2"/>
  <c r="C3615" i="2"/>
  <c r="C2197" i="2"/>
  <c r="C1217" i="2"/>
  <c r="C647" i="2"/>
  <c r="C2198" i="2"/>
  <c r="C229" i="2"/>
  <c r="C230" i="2"/>
  <c r="C3279" i="2"/>
  <c r="C231" i="2"/>
  <c r="C1759" i="2"/>
  <c r="C232" i="2"/>
  <c r="C1189" i="2"/>
  <c r="C992" i="2"/>
  <c r="C2199" i="2"/>
  <c r="C610" i="2"/>
  <c r="C2360" i="2"/>
  <c r="C1874" i="2"/>
  <c r="C567" i="2"/>
  <c r="C833" i="2"/>
  <c r="C233" i="2"/>
  <c r="C2520" i="2"/>
  <c r="C1056" i="2"/>
  <c r="C234" i="2"/>
  <c r="C2200" i="2"/>
  <c r="C2361" i="2"/>
  <c r="C2080" i="2"/>
  <c r="C1875" i="2"/>
  <c r="C408" i="2"/>
  <c r="C3616" i="2"/>
  <c r="C235" i="2"/>
  <c r="C2362" i="2"/>
  <c r="C1760" i="2"/>
  <c r="C2521" i="2"/>
  <c r="C236" i="2"/>
  <c r="C3280" i="2"/>
  <c r="C2081" i="2"/>
  <c r="C2082" i="2"/>
  <c r="C2083" i="2"/>
  <c r="C2084" i="2"/>
  <c r="C1761" i="2"/>
  <c r="C1762" i="2"/>
  <c r="C1763" i="2"/>
  <c r="C3281" i="2"/>
  <c r="C2085" i="2"/>
  <c r="C3617" i="2"/>
  <c r="C2522" i="2"/>
  <c r="C1330" i="2"/>
  <c r="C2201" i="2"/>
  <c r="C3618" i="2"/>
  <c r="C409" i="2"/>
  <c r="C1764" i="2"/>
  <c r="C993" i="2"/>
  <c r="C648" i="2"/>
  <c r="C1081" i="2"/>
  <c r="C598" i="2"/>
  <c r="C237" i="2"/>
  <c r="C568" i="2"/>
  <c r="C2202" i="2"/>
  <c r="C238" i="2"/>
  <c r="C3282" i="2"/>
  <c r="C3283" i="2"/>
  <c r="C2086" i="2"/>
  <c r="C599" i="2"/>
  <c r="C1289" i="2"/>
  <c r="C239" i="2"/>
  <c r="C3284" i="2"/>
  <c r="C3285" i="2"/>
  <c r="C3619" i="2"/>
  <c r="C1765" i="2"/>
  <c r="C240" i="2"/>
  <c r="C3286" i="2"/>
  <c r="C1158" i="2"/>
  <c r="C3620" i="2"/>
  <c r="C3287" i="2"/>
  <c r="C2087" i="2"/>
  <c r="C2088" i="2"/>
  <c r="C1876" i="2"/>
  <c r="C1877" i="2"/>
  <c r="C1878" i="2"/>
  <c r="C1879" i="2"/>
  <c r="C2363" i="2"/>
  <c r="C410" i="2"/>
  <c r="C994" i="2"/>
  <c r="C3621" i="2"/>
  <c r="C3622" i="2"/>
  <c r="C1159" i="2"/>
  <c r="C569" i="2"/>
  <c r="C241" i="2"/>
  <c r="C570" i="2"/>
  <c r="C1290" i="2"/>
  <c r="C834" i="2"/>
  <c r="C1160" i="2"/>
  <c r="C242" i="2"/>
  <c r="C3288" i="2"/>
  <c r="C3623" i="2"/>
  <c r="C3289" i="2"/>
  <c r="C243" i="2"/>
  <c r="C3624" i="2"/>
  <c r="C3290" i="2"/>
  <c r="C244" i="2"/>
  <c r="C1218" i="2"/>
  <c r="C571" i="2"/>
  <c r="C1219" i="2"/>
  <c r="C411" i="2"/>
  <c r="C995" i="2"/>
  <c r="C3291" i="2"/>
  <c r="C1082" i="2"/>
  <c r="C3292" i="2"/>
  <c r="C1161" i="2"/>
  <c r="C466" i="2"/>
  <c r="C3293" i="2"/>
  <c r="C3294" i="2"/>
  <c r="C996" i="2"/>
  <c r="C3295" i="2"/>
  <c r="C3296" i="2"/>
  <c r="C3625" i="2"/>
  <c r="C245" i="2"/>
  <c r="C723" i="2"/>
  <c r="C1766" i="2"/>
  <c r="C3297" i="2"/>
  <c r="C3298" i="2"/>
  <c r="C3299" i="2"/>
  <c r="C2364" i="2"/>
  <c r="C3300" i="2"/>
  <c r="C3301" i="2"/>
  <c r="C246" i="2"/>
  <c r="C3626" i="2"/>
  <c r="C997" i="2"/>
  <c r="C2365" i="2"/>
  <c r="C2366" i="2"/>
  <c r="C3302" i="2"/>
  <c r="C1190" i="2"/>
  <c r="C247" i="2"/>
  <c r="C3627" i="2"/>
  <c r="C3303" i="2"/>
  <c r="C3304" i="2"/>
  <c r="C248" i="2"/>
  <c r="C249" i="2"/>
  <c r="C412" i="2"/>
  <c r="C2523" i="2"/>
  <c r="C2367" i="2"/>
  <c r="C835" i="2"/>
  <c r="C2524" i="2"/>
  <c r="C3305" i="2"/>
  <c r="C250" i="2"/>
  <c r="C998" i="2"/>
  <c r="C251" i="2"/>
  <c r="C649" i="2"/>
  <c r="C252" i="2"/>
  <c r="C2525" i="2"/>
  <c r="C2368" i="2"/>
  <c r="C836" i="2"/>
  <c r="C413" i="2"/>
  <c r="C1024" i="2"/>
  <c r="C253" i="2"/>
  <c r="C2526" i="2"/>
  <c r="C1767" i="2"/>
  <c r="C3306" i="2"/>
  <c r="C3307" i="2"/>
  <c r="C432" i="2"/>
  <c r="C2203" i="2"/>
  <c r="C572" i="2"/>
  <c r="C687" i="2"/>
  <c r="C456" i="2"/>
  <c r="C254" i="2"/>
  <c r="C999" i="2"/>
  <c r="C2369" i="2"/>
  <c r="C2527" i="2"/>
  <c r="C3308" i="2"/>
  <c r="C255" i="2"/>
  <c r="C837" i="2"/>
  <c r="C1083" i="2"/>
  <c r="C1768" i="2"/>
  <c r="C3628" i="2"/>
  <c r="C1291" i="2"/>
  <c r="C2089" i="2"/>
  <c r="C3309" i="2"/>
  <c r="C3310" i="2"/>
  <c r="C1331" i="2"/>
  <c r="C256" i="2"/>
  <c r="C414" i="2"/>
  <c r="C1332" i="2"/>
  <c r="C1025" i="2"/>
  <c r="C2204" i="2"/>
  <c r="C1769" i="2"/>
  <c r="C2090" i="2"/>
  <c r="C3311" i="2"/>
  <c r="C3312" i="2"/>
  <c r="C3313" i="2"/>
  <c r="C415" i="2"/>
  <c r="C416" i="2"/>
  <c r="C257" i="2"/>
  <c r="C2370" i="2"/>
  <c r="C3629" i="2"/>
  <c r="C3314" i="2"/>
  <c r="C3630" i="2"/>
  <c r="C2091" i="2"/>
  <c r="C838" i="2"/>
  <c r="C3315" i="2"/>
  <c r="C3316" i="2"/>
  <c r="C2092" i="2"/>
  <c r="C839" i="2"/>
  <c r="C467" i="2"/>
  <c r="C2205" i="2"/>
  <c r="C3631" i="2"/>
  <c r="C840" i="2"/>
  <c r="C3317" i="2"/>
  <c r="C3318" i="2"/>
  <c r="C3319" i="2"/>
  <c r="C1770" i="2"/>
  <c r="C1771" i="2"/>
  <c r="C2371" i="2"/>
  <c r="C3320" i="2"/>
  <c r="C258" i="2"/>
  <c r="C259" i="2"/>
  <c r="C260" i="2"/>
  <c r="C3321" i="2"/>
  <c r="C2093" i="2"/>
  <c r="C1084" i="2"/>
  <c r="C2372" i="2"/>
  <c r="C1026" i="2"/>
  <c r="C3322" i="2"/>
  <c r="C3632" i="2"/>
  <c r="C417" i="2"/>
  <c r="C261" i="2"/>
  <c r="C3323" i="2"/>
  <c r="C1220" i="2"/>
  <c r="C2373" i="2"/>
  <c r="C1772" i="2"/>
  <c r="C3324" i="2"/>
  <c r="C2374" i="2"/>
  <c r="C1773" i="2"/>
  <c r="C1162" i="2"/>
  <c r="C1880" i="2"/>
  <c r="C1000" i="2"/>
  <c r="C3633" i="2"/>
  <c r="C1001" i="2"/>
  <c r="C841" i="2"/>
  <c r="C3325" i="2"/>
  <c r="C262" i="2"/>
  <c r="C3326" i="2"/>
  <c r="C418" i="2"/>
  <c r="C1774" i="2"/>
  <c r="C1027" i="2"/>
  <c r="C1221" i="2"/>
  <c r="C2206" i="2"/>
  <c r="C2207" i="2"/>
  <c r="C2208" i="2"/>
  <c r="C1191" i="2"/>
  <c r="C3327" i="2"/>
  <c r="C1881" i="2"/>
  <c r="C3634" i="2"/>
  <c r="C2528" i="2"/>
  <c r="C1292" i="2"/>
  <c r="C3328" i="2"/>
  <c r="C1775" i="2"/>
  <c r="C3635" i="2"/>
  <c r="C263" i="2"/>
  <c r="C2209" i="2"/>
  <c r="C264" i="2"/>
  <c r="C2375" i="2"/>
  <c r="C1882" i="2"/>
  <c r="C3636" i="2"/>
  <c r="C2376" i="2"/>
  <c r="C265" i="2"/>
  <c r="C3329" i="2"/>
  <c r="C2377" i="2"/>
  <c r="C842" i="2"/>
  <c r="C3330" i="2"/>
  <c r="C3331" i="2"/>
  <c r="C1776" i="2"/>
  <c r="C1085" i="2"/>
  <c r="C3637" i="2"/>
  <c r="C2378" i="2"/>
  <c r="C3638" i="2"/>
  <c r="C3639" i="2"/>
  <c r="C843" i="2"/>
  <c r="C3640" i="2"/>
  <c r="C1777" i="2"/>
  <c r="C650" i="2"/>
  <c r="C3641" i="2"/>
  <c r="C651" i="2"/>
  <c r="C266" i="2"/>
  <c r="C2094" i="2"/>
  <c r="C1002" i="2"/>
  <c r="C1333" i="2"/>
  <c r="C1086" i="2"/>
  <c r="C3332" i="2"/>
  <c r="C3642" i="2"/>
  <c r="C2529" i="2"/>
  <c r="C3643" i="2"/>
  <c r="C3644" i="2"/>
  <c r="C1028" i="2"/>
  <c r="C2379" i="2"/>
  <c r="C2530" i="2"/>
  <c r="C468" i="2"/>
  <c r="C1163" i="2"/>
  <c r="C1057" i="2"/>
  <c r="C267" i="2"/>
  <c r="C2210" i="2"/>
  <c r="C3645" i="2"/>
  <c r="C1003" i="2"/>
  <c r="C3333" i="2"/>
  <c r="C3646" i="2"/>
  <c r="C268" i="2"/>
  <c r="C1883" i="2"/>
  <c r="C1778" i="2"/>
  <c r="C1779" i="2"/>
  <c r="C3334" i="2"/>
  <c r="C1004" i="2"/>
  <c r="C1780" i="2"/>
  <c r="C1781" i="2"/>
  <c r="C3335" i="2"/>
  <c r="C2531" i="2"/>
  <c r="C269" i="2"/>
  <c r="C270" i="2"/>
  <c r="C704" i="2"/>
  <c r="C3336" i="2"/>
  <c r="C271" i="2"/>
  <c r="C3647" i="2"/>
  <c r="C1782" i="2"/>
  <c r="C2095" i="2"/>
  <c r="C419" i="2"/>
  <c r="C3648" i="2"/>
  <c r="C2096" i="2"/>
  <c r="C844" i="2"/>
  <c r="C1087" i="2"/>
  <c r="C1293" i="2"/>
  <c r="C3649" i="2"/>
  <c r="C420" i="2"/>
  <c r="C573" i="2"/>
  <c r="C1783" i="2"/>
  <c r="C1058" i="2"/>
  <c r="C724" i="2"/>
  <c r="C3650" i="2"/>
  <c r="C272" i="2"/>
  <c r="C484" i="2"/>
  <c r="C273" i="2"/>
  <c r="C3651" i="2"/>
  <c r="C3337" i="2"/>
  <c r="C3338" i="2"/>
  <c r="C1005" i="2"/>
  <c r="C274" i="2"/>
  <c r="C2532" i="2"/>
  <c r="C2097" i="2"/>
  <c r="C3652" i="2"/>
  <c r="C3339" i="2"/>
  <c r="C688" i="2"/>
  <c r="C3653" i="2"/>
  <c r="C3340" i="2"/>
  <c r="C433" i="2"/>
  <c r="C3341" i="2"/>
  <c r="C275" i="2"/>
  <c r="C421" i="2"/>
  <c r="C3342" i="2"/>
  <c r="C2211" i="2"/>
  <c r="C1334" i="2"/>
  <c r="C3343" i="2"/>
  <c r="C3654" i="2"/>
  <c r="C276" i="2"/>
  <c r="C277" i="2"/>
  <c r="C1088" i="2"/>
  <c r="C3655" i="2"/>
  <c r="C278" i="2"/>
  <c r="C3344" i="2"/>
  <c r="C1164" i="2"/>
  <c r="C3345" i="2"/>
  <c r="C279" i="2"/>
  <c r="C2533" i="2"/>
  <c r="C2212" i="2"/>
  <c r="C1784" i="2"/>
  <c r="C1785" i="2"/>
  <c r="C422" i="2"/>
  <c r="C3346" i="2"/>
  <c r="C1786" i="2"/>
  <c r="C3656" i="2"/>
  <c r="C2534" i="2"/>
  <c r="C2213" i="2"/>
  <c r="C1294" i="2"/>
  <c r="C280" i="2"/>
  <c r="C3657" i="2"/>
  <c r="C1295" i="2"/>
  <c r="C1296" i="2"/>
  <c r="C1297" i="2"/>
  <c r="C1006" i="2"/>
  <c r="C1884" i="2"/>
  <c r="C3347" i="2"/>
  <c r="C3658" i="2"/>
  <c r="C3659" i="2"/>
  <c r="C281" i="2"/>
  <c r="C3348" i="2"/>
  <c r="C282" i="2"/>
  <c r="C3349" i="2"/>
  <c r="C283" i="2"/>
  <c r="C284" i="2"/>
  <c r="C1787" i="2"/>
  <c r="C1788" i="2"/>
  <c r="C2214" i="2"/>
  <c r="C1165" i="2"/>
  <c r="C1789" i="2"/>
  <c r="C1790" i="2"/>
  <c r="C1791" i="2"/>
  <c r="C1792" i="2"/>
  <c r="C845" i="2"/>
  <c r="C3350" i="2"/>
  <c r="C1793" i="2"/>
  <c r="C1794" i="2"/>
  <c r="C846" i="2"/>
  <c r="C1795" i="2"/>
  <c r="C2215" i="2"/>
  <c r="C3351" i="2"/>
  <c r="C1166" i="2"/>
  <c r="C847" i="2"/>
  <c r="C2098" i="2"/>
  <c r="C285" i="2"/>
  <c r="C600" i="2"/>
  <c r="C3660" i="2"/>
  <c r="C286" i="2"/>
  <c r="C287" i="2"/>
  <c r="C1885" i="2"/>
  <c r="C469" i="2"/>
  <c r="C2535" i="2"/>
  <c r="C423" i="2"/>
  <c r="C601" i="2"/>
  <c r="C2380" i="2"/>
  <c r="C288" i="2"/>
  <c r="C618" i="2"/>
  <c r="C848" i="2"/>
  <c r="C3352" i="2"/>
  <c r="C289" i="2"/>
  <c r="C705" i="2"/>
  <c r="C1796" i="2"/>
  <c r="C2216" i="2"/>
  <c r="C3353" i="2"/>
  <c r="C3661" i="2"/>
  <c r="C849" i="2"/>
  <c r="C290" i="2"/>
  <c r="C1222" i="2"/>
  <c r="C2381" i="2"/>
  <c r="C3662" i="2"/>
  <c r="C2382" i="2"/>
  <c r="C3354" i="2"/>
  <c r="C1007" i="2"/>
  <c r="C689" i="2"/>
  <c r="C1797" i="2"/>
  <c r="C652" i="2"/>
  <c r="C3663" i="2"/>
  <c r="C1798" i="2"/>
  <c r="C1799" i="2"/>
  <c r="C3664" i="2"/>
  <c r="C850" i="2"/>
  <c r="C3355" i="2"/>
  <c r="C1167" i="2"/>
  <c r="C1800" i="2"/>
  <c r="C851" i="2"/>
  <c r="C1801" i="2"/>
  <c r="C1168" i="2"/>
  <c r="C1192" i="2"/>
  <c r="C1059" i="2"/>
  <c r="C3356" i="2"/>
  <c r="C852" i="2"/>
  <c r="C3665" i="2"/>
  <c r="C2536" i="2"/>
  <c r="C291" i="2"/>
  <c r="C1008" i="2"/>
  <c r="C3666" i="2"/>
  <c r="C2099" i="2"/>
  <c r="C3357" i="2"/>
  <c r="C3358" i="2"/>
  <c r="C3667" i="2"/>
  <c r="C3668" i="2"/>
  <c r="C3359" i="2"/>
  <c r="C1802" i="2"/>
  <c r="C1223" i="2"/>
  <c r="C3360" i="2"/>
  <c r="C3669" i="2"/>
  <c r="C3670" i="2"/>
  <c r="C292" i="2"/>
  <c r="C1224" i="2"/>
  <c r="C853" i="2"/>
  <c r="C1193" i="2"/>
  <c r="C1194" i="2"/>
  <c r="C3361" i="2"/>
  <c r="C3671" i="2"/>
  <c r="C611" i="2"/>
  <c r="C854" i="2"/>
  <c r="C3672" i="2"/>
  <c r="C293" i="2"/>
  <c r="C3673" i="2"/>
  <c r="C855" i="2"/>
  <c r="C2100" i="2"/>
  <c r="C294" i="2"/>
  <c r="C2217" i="2"/>
  <c r="C856" i="2"/>
  <c r="C857" i="2"/>
  <c r="C3362" i="2"/>
  <c r="C1298" i="2"/>
  <c r="C295" i="2"/>
  <c r="C619" i="2"/>
  <c r="C1299" i="2"/>
  <c r="C574" i="2"/>
  <c r="C2383" i="2"/>
  <c r="C1009" i="2"/>
  <c r="C296" i="2"/>
  <c r="C2101" i="2"/>
  <c r="C3363" i="2"/>
  <c r="B7" i="4"/>
  <c r="B6" i="4"/>
  <c r="B5" i="4"/>
  <c r="B4" i="4"/>
  <c r="B3" i="4"/>
  <c r="Y2537" i="2"/>
  <c r="Y2538" i="2"/>
  <c r="Y1335" i="2"/>
  <c r="Y653" i="2"/>
  <c r="Y725" i="2"/>
  <c r="Y1336" i="2"/>
  <c r="Y2" i="2"/>
  <c r="Y2102" i="2"/>
  <c r="Y1337" i="2"/>
  <c r="Y2539" i="2"/>
  <c r="Y1300" i="2"/>
  <c r="Y1886" i="2"/>
  <c r="Y2540" i="2"/>
  <c r="Y1338" i="2"/>
  <c r="Y2384" i="2"/>
  <c r="Y2541" i="2"/>
  <c r="Y3364" i="2"/>
  <c r="Y2385" i="2"/>
  <c r="Y2218" i="2"/>
  <c r="Y1339" i="2"/>
  <c r="Y858" i="2"/>
  <c r="Y2542" i="2"/>
  <c r="Y2543" i="2"/>
  <c r="Y3365" i="2"/>
  <c r="Y2103" i="2"/>
  <c r="Y1340" i="2"/>
  <c r="Y2544" i="2"/>
  <c r="Y2545" i="2"/>
  <c r="Y2386" i="2"/>
  <c r="Y1341" i="2"/>
  <c r="Y2219" i="2"/>
  <c r="Y2546" i="2"/>
  <c r="Y3366" i="2"/>
  <c r="Y3367" i="2"/>
  <c r="Y3" i="2"/>
  <c r="Y2547" i="2"/>
  <c r="Y2104" i="2"/>
  <c r="Y2548" i="2"/>
  <c r="Y2549" i="2"/>
  <c r="Y1342" i="2"/>
  <c r="Y1060" i="2"/>
  <c r="Y2550" i="2"/>
  <c r="Y2220" i="2"/>
  <c r="Y2551" i="2"/>
  <c r="Y1343" i="2"/>
  <c r="Y2552" i="2"/>
  <c r="Y2553" i="2"/>
  <c r="Y1344" i="2"/>
  <c r="Y1089" i="2"/>
  <c r="Y1195" i="2"/>
  <c r="Y1345" i="2"/>
  <c r="Y1090" i="2"/>
  <c r="Y4" i="2"/>
  <c r="Y1346" i="2"/>
  <c r="Y1347" i="2"/>
  <c r="Y2554" i="2"/>
  <c r="Y2555" i="2"/>
  <c r="Y1348" i="2"/>
  <c r="Y1349" i="2"/>
  <c r="Y1350" i="2"/>
  <c r="Y2556" i="2"/>
  <c r="Y2387" i="2"/>
  <c r="Y2557" i="2"/>
  <c r="Y1091" i="2"/>
  <c r="Y2558" i="2"/>
  <c r="Y1351" i="2"/>
  <c r="Y1803" i="2"/>
  <c r="Y859" i="2"/>
  <c r="Y1352" i="2"/>
  <c r="Y1225" i="2"/>
  <c r="Y3368" i="2"/>
  <c r="Y860" i="2"/>
  <c r="Y3369" i="2"/>
  <c r="Y1029" i="2"/>
  <c r="Y1226" i="2"/>
  <c r="Y3370" i="2"/>
  <c r="Y1227" i="2"/>
  <c r="Y1887" i="2"/>
  <c r="Y654" i="2"/>
  <c r="Y1030" i="2"/>
  <c r="Y2388" i="2"/>
  <c r="Y575" i="2"/>
  <c r="Y1228" i="2"/>
  <c r="Y1229" i="2"/>
  <c r="Y1230" i="2"/>
  <c r="Y1231" i="2"/>
  <c r="Y1232" i="2"/>
  <c r="Y1233" i="2"/>
  <c r="Y1234" i="2"/>
  <c r="Y1353" i="2"/>
  <c r="Y440" i="2"/>
  <c r="Y655" i="2"/>
  <c r="Y2559" i="2"/>
  <c r="Y1235" i="2"/>
  <c r="Y441" i="2"/>
  <c r="Y1236" i="2"/>
  <c r="Y1237" i="2"/>
  <c r="Y487" i="2"/>
  <c r="Y2560" i="2"/>
  <c r="Y2561" i="2"/>
  <c r="Y2221" i="2"/>
  <c r="Y2222" i="2"/>
  <c r="Y1354" i="2"/>
  <c r="Y3371" i="2"/>
  <c r="Y297" i="2"/>
  <c r="Y3372" i="2"/>
  <c r="Y1804" i="2"/>
  <c r="Y3373" i="2"/>
  <c r="Y1010" i="2"/>
  <c r="Y2562" i="2"/>
  <c r="Y5" i="2"/>
  <c r="Y1092" i="2"/>
  <c r="Y1031" i="2"/>
  <c r="Y3374" i="2"/>
  <c r="Y861" i="2"/>
  <c r="Y2563" i="2"/>
  <c r="Y862" i="2"/>
  <c r="Y1093" i="2"/>
  <c r="Y2564" i="2"/>
  <c r="Y1805" i="2"/>
  <c r="Y1806" i="2"/>
  <c r="Y1807" i="2"/>
  <c r="Y2389" i="2"/>
  <c r="Y2565" i="2"/>
  <c r="Y2566" i="2"/>
  <c r="Y2223" i="2"/>
  <c r="Y2390" i="2"/>
  <c r="Y6" i="2"/>
  <c r="Y2567" i="2"/>
  <c r="Y2568" i="2"/>
  <c r="Y2569" i="2"/>
  <c r="Y2570" i="2"/>
  <c r="Y1355" i="2"/>
  <c r="Y1356" i="2"/>
  <c r="Y863" i="2"/>
  <c r="Y3375" i="2"/>
  <c r="Y3376" i="2"/>
  <c r="Y2571" i="2"/>
  <c r="Y2572" i="2"/>
  <c r="Y3377" i="2"/>
  <c r="Y2573" i="2"/>
  <c r="Y1301" i="2"/>
  <c r="Y864" i="2"/>
  <c r="Y7" i="2"/>
  <c r="Y2105" i="2"/>
  <c r="Y2574" i="2"/>
  <c r="Y2224" i="2"/>
  <c r="Y8" i="2"/>
  <c r="Y2225" i="2"/>
  <c r="Y726" i="2"/>
  <c r="Y1357" i="2"/>
  <c r="Y1358" i="2"/>
  <c r="Y1359" i="2"/>
  <c r="Y1360" i="2"/>
  <c r="Y1361" i="2"/>
  <c r="Y3378" i="2"/>
  <c r="Y1362" i="2"/>
  <c r="Y2575" i="2"/>
  <c r="Y727" i="2"/>
  <c r="Y2576" i="2"/>
  <c r="Y1363" i="2"/>
  <c r="Y1888" i="2"/>
  <c r="Y2106" i="2"/>
  <c r="Y2577" i="2"/>
  <c r="Y298" i="2"/>
  <c r="Y1094" i="2"/>
  <c r="Y728" i="2"/>
  <c r="Y1364" i="2"/>
  <c r="Y2578" i="2"/>
  <c r="Y1365" i="2"/>
  <c r="Y1366" i="2"/>
  <c r="Y3379" i="2"/>
  <c r="Y656" i="2"/>
  <c r="Y1367" i="2"/>
  <c r="Y2579" i="2"/>
  <c r="Y2580" i="2"/>
  <c r="Y2581" i="2"/>
  <c r="Y2582" i="2"/>
  <c r="Y2583" i="2"/>
  <c r="Y2584" i="2"/>
  <c r="Y2391" i="2"/>
  <c r="Y865" i="2"/>
  <c r="Y1368" i="2"/>
  <c r="Y1369" i="2"/>
  <c r="Y2585" i="2"/>
  <c r="Y729" i="2"/>
  <c r="Y2586" i="2"/>
  <c r="Y2392" i="2"/>
  <c r="Y9" i="2"/>
  <c r="Y2393" i="2"/>
  <c r="Y1889" i="2"/>
  <c r="Y576" i="2"/>
  <c r="Y730" i="2"/>
  <c r="Y2587" i="2"/>
  <c r="Y10" i="2"/>
  <c r="Y1370" i="2"/>
  <c r="Y2588" i="2"/>
  <c r="Y2589" i="2"/>
  <c r="Y2590" i="2"/>
  <c r="Y2107" i="2"/>
  <c r="Y1371" i="2"/>
  <c r="Y2591" i="2"/>
  <c r="Y2592" i="2"/>
  <c r="Y2394" i="2"/>
  <c r="Y1890" i="2"/>
  <c r="Y2226" i="2"/>
  <c r="Y3380" i="2"/>
  <c r="Y1372" i="2"/>
  <c r="Y2593" i="2"/>
  <c r="Y3381" i="2"/>
  <c r="Y2594" i="2"/>
  <c r="Y2595" i="2"/>
  <c r="Y2108" i="2"/>
  <c r="Y3382" i="2"/>
  <c r="Y11" i="2"/>
  <c r="Y2596" i="2"/>
  <c r="Y2597" i="2"/>
  <c r="Y714" i="2"/>
  <c r="Y2598" i="2"/>
  <c r="Y2599" i="2"/>
  <c r="Y1808" i="2"/>
  <c r="Y3383" i="2"/>
  <c r="Y2600" i="2"/>
  <c r="Y2601" i="2"/>
  <c r="Y2602" i="2"/>
  <c r="Y12" i="2"/>
  <c r="Y1032" i="2"/>
  <c r="Y2603" i="2"/>
  <c r="Y1373" i="2"/>
  <c r="Y1095" i="2"/>
  <c r="Y2604" i="2"/>
  <c r="Y657" i="2"/>
  <c r="Y1374" i="2"/>
  <c r="Y2605" i="2"/>
  <c r="Y2606" i="2"/>
  <c r="Y2227" i="2"/>
  <c r="Y2228" i="2"/>
  <c r="Y866" i="2"/>
  <c r="Y623" i="2"/>
  <c r="Y2395" i="2"/>
  <c r="Y1096" i="2"/>
  <c r="Y2109" i="2"/>
  <c r="Y2607" i="2"/>
  <c r="Y1375" i="2"/>
  <c r="Y3384" i="2"/>
  <c r="Y2608" i="2"/>
  <c r="Y731" i="2"/>
  <c r="Y2396" i="2"/>
  <c r="Y1097" i="2"/>
  <c r="Y2609" i="2"/>
  <c r="Y2397" i="2"/>
  <c r="Y2610" i="2"/>
  <c r="Y3385" i="2"/>
  <c r="Y1376" i="2"/>
  <c r="Y1377" i="2"/>
  <c r="Y2611" i="2"/>
  <c r="Y2229" i="2"/>
  <c r="Y3386" i="2"/>
  <c r="Y3387" i="2"/>
  <c r="Y2230" i="2"/>
  <c r="Y3388" i="2"/>
  <c r="Y732" i="2"/>
  <c r="Y1378" i="2"/>
  <c r="Y424" i="2"/>
  <c r="Y2612" i="2"/>
  <c r="Y1379" i="2"/>
  <c r="Y2398" i="2"/>
  <c r="Y2613" i="2"/>
  <c r="Y2614" i="2"/>
  <c r="Y2615" i="2"/>
  <c r="Y3389" i="2"/>
  <c r="Y1809" i="2"/>
  <c r="Y867" i="2"/>
  <c r="Y2616" i="2"/>
  <c r="Y2617" i="2"/>
  <c r="Y2231" i="2"/>
  <c r="Y2618" i="2"/>
  <c r="Y2110" i="2"/>
  <c r="Y2399" i="2"/>
  <c r="Y2619" i="2"/>
  <c r="Y2111" i="2"/>
  <c r="Y2112" i="2"/>
  <c r="Y2113" i="2"/>
  <c r="Y2114" i="2"/>
  <c r="Y2115" i="2"/>
  <c r="Y2116" i="2"/>
  <c r="Y2117" i="2"/>
  <c r="Y299" i="2"/>
  <c r="Y13" i="2"/>
  <c r="Y2620" i="2"/>
  <c r="Y3390" i="2"/>
  <c r="Y1380" i="2"/>
  <c r="Y2232" i="2"/>
  <c r="Y2621" i="2"/>
  <c r="Y2622" i="2"/>
  <c r="Y2623" i="2"/>
  <c r="Y2624" i="2"/>
  <c r="Y2625" i="2"/>
  <c r="Y2626" i="2"/>
  <c r="Y1891" i="2"/>
  <c r="Y1381" i="2"/>
  <c r="Y2627" i="2"/>
  <c r="Y2628" i="2"/>
  <c r="Y1098" i="2"/>
  <c r="Y2629" i="2"/>
  <c r="Y2630" i="2"/>
  <c r="Y2631" i="2"/>
  <c r="Y1382" i="2"/>
  <c r="Y690" i="2"/>
  <c r="Y1383" i="2"/>
  <c r="Y1892" i="2"/>
  <c r="Y2632" i="2"/>
  <c r="Y3391" i="2"/>
  <c r="Y300" i="2"/>
  <c r="Y2118" i="2"/>
  <c r="Y14" i="2"/>
  <c r="Y2633" i="2"/>
  <c r="Y1384" i="2"/>
  <c r="Y2634" i="2"/>
  <c r="Y2635" i="2"/>
  <c r="Y3392" i="2"/>
  <c r="Y2636" i="2"/>
  <c r="Y2637" i="2"/>
  <c r="Y1238" i="2"/>
  <c r="Y1385" i="2"/>
  <c r="Y2638" i="2"/>
  <c r="Y2639" i="2"/>
  <c r="Y2640" i="2"/>
  <c r="Y868" i="2"/>
  <c r="Y2641" i="2"/>
  <c r="Y1386" i="2"/>
  <c r="Y3393" i="2"/>
  <c r="Y2233" i="2"/>
  <c r="Y1099" i="2"/>
  <c r="Y2642" i="2"/>
  <c r="Y485" i="2"/>
  <c r="Y2643" i="2"/>
  <c r="Y2644" i="2"/>
  <c r="Y1387" i="2"/>
  <c r="Y2645" i="2"/>
  <c r="Y301" i="2"/>
  <c r="Y2646" i="2"/>
  <c r="Y2647" i="2"/>
  <c r="Y1388" i="2"/>
  <c r="Y1389" i="2"/>
  <c r="Y15" i="2"/>
  <c r="Y577" i="2"/>
  <c r="Y3394" i="2"/>
  <c r="Y2648" i="2"/>
  <c r="Y691" i="2"/>
  <c r="Y1390" i="2"/>
  <c r="Y1391" i="2"/>
  <c r="Y1392" i="2"/>
  <c r="Y1393" i="2"/>
  <c r="Y2649" i="2"/>
  <c r="Y2650" i="2"/>
  <c r="Y2651" i="2"/>
  <c r="Y2119" i="2"/>
  <c r="Y1394" i="2"/>
  <c r="Y2652" i="2"/>
  <c r="Y1395" i="2"/>
  <c r="Y16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2653" i="2"/>
  <c r="Y2654" i="2"/>
  <c r="Y2655" i="2"/>
  <c r="Y2656" i="2"/>
  <c r="Y1410" i="2"/>
  <c r="Y1411" i="2"/>
  <c r="Y1412" i="2"/>
  <c r="Y2657" i="2"/>
  <c r="Y1413" i="2"/>
  <c r="Y2658" i="2"/>
  <c r="Y2659" i="2"/>
  <c r="Y2660" i="2"/>
  <c r="Y2661" i="2"/>
  <c r="Y302" i="2"/>
  <c r="Y2234" i="2"/>
  <c r="Y1414" i="2"/>
  <c r="Y303" i="2"/>
  <c r="Y1415" i="2"/>
  <c r="Y1893" i="2"/>
  <c r="Y2662" i="2"/>
  <c r="Y3395" i="2"/>
  <c r="Y3396" i="2"/>
  <c r="Y3397" i="2"/>
  <c r="Y3398" i="2"/>
  <c r="Y3399" i="2"/>
  <c r="Y2120" i="2"/>
  <c r="Y3400" i="2"/>
  <c r="Y3401" i="2"/>
  <c r="Y1416" i="2"/>
  <c r="Y1417" i="2"/>
  <c r="Y2663" i="2"/>
  <c r="Y488" i="2"/>
  <c r="Y1894" i="2"/>
  <c r="Y17" i="2"/>
  <c r="Y1418" i="2"/>
  <c r="Y2400" i="2"/>
  <c r="Y3402" i="2"/>
  <c r="Y2664" i="2"/>
  <c r="Y3403" i="2"/>
  <c r="Y1895" i="2"/>
  <c r="Y3404" i="2"/>
  <c r="Y1239" i="2"/>
  <c r="Y3405" i="2"/>
  <c r="Y3406" i="2"/>
  <c r="Y1810" i="2"/>
  <c r="Y624" i="2"/>
  <c r="Y2235" i="2"/>
  <c r="Y3407" i="2"/>
  <c r="Y2665" i="2"/>
  <c r="Y18" i="2"/>
  <c r="Y2666" i="2"/>
  <c r="Y2667" i="2"/>
  <c r="Y1419" i="2"/>
  <c r="Y2401" i="2"/>
  <c r="Y2668" i="2"/>
  <c r="Y2669" i="2"/>
  <c r="Y2670" i="2"/>
  <c r="Y2671" i="2"/>
  <c r="Y1420" i="2"/>
  <c r="Y2672" i="2"/>
  <c r="Y3408" i="2"/>
  <c r="Y19" i="2"/>
  <c r="Y2673" i="2"/>
  <c r="Y2402" i="2"/>
  <c r="Y2403" i="2"/>
  <c r="Y1011" i="2"/>
  <c r="Y1421" i="2"/>
  <c r="Y1422" i="2"/>
  <c r="Y1033" i="2"/>
  <c r="Y2236" i="2"/>
  <c r="Y1423" i="2"/>
  <c r="Y1424" i="2"/>
  <c r="Y1425" i="2"/>
  <c r="Y2674" i="2"/>
  <c r="Y1426" i="2"/>
  <c r="Y1100" i="2"/>
  <c r="Y3409" i="2"/>
  <c r="Y3410" i="2"/>
  <c r="Y1302" i="2"/>
  <c r="Y1303" i="2"/>
  <c r="Y1427" i="2"/>
  <c r="Y1428" i="2"/>
  <c r="Y2237" i="2"/>
  <c r="Y1429" i="2"/>
  <c r="Y3411" i="2"/>
  <c r="Y2675" i="2"/>
  <c r="Y2676" i="2"/>
  <c r="Y2238" i="2"/>
  <c r="Y1430" i="2"/>
  <c r="Y869" i="2"/>
  <c r="Y2677" i="2"/>
  <c r="Y2678" i="2"/>
  <c r="Y2679" i="2"/>
  <c r="Y2680" i="2"/>
  <c r="Y2681" i="2"/>
  <c r="Y1431" i="2"/>
  <c r="Y2682" i="2"/>
  <c r="Y1432" i="2"/>
  <c r="Y2683" i="2"/>
  <c r="Y1433" i="2"/>
  <c r="Y1434" i="2"/>
  <c r="Y3412" i="2"/>
  <c r="Y2684" i="2"/>
  <c r="Y1435" i="2"/>
  <c r="Y1436" i="2"/>
  <c r="Y1437" i="2"/>
  <c r="Y1438" i="2"/>
  <c r="Y2685" i="2"/>
  <c r="Y1439" i="2"/>
  <c r="Y1440" i="2"/>
  <c r="Y1441" i="2"/>
  <c r="Y1442" i="2"/>
  <c r="Y2686" i="2"/>
  <c r="Y2687" i="2"/>
  <c r="Y2688" i="2"/>
  <c r="Y1443" i="2"/>
  <c r="Y1896" i="2"/>
  <c r="Y2239" i="2"/>
  <c r="Y2689" i="2"/>
  <c r="Y3413" i="2"/>
  <c r="Y3414" i="2"/>
  <c r="Y2121" i="2"/>
  <c r="Y870" i="2"/>
  <c r="Y1897" i="2"/>
  <c r="Y1444" i="2"/>
  <c r="Y2404" i="2"/>
  <c r="Y489" i="2"/>
  <c r="Y2690" i="2"/>
  <c r="Y20" i="2"/>
  <c r="Y2691" i="2"/>
  <c r="Y2692" i="2"/>
  <c r="Y2122" i="2"/>
  <c r="Y612" i="2"/>
  <c r="Y1012" i="2"/>
  <c r="Y21" i="2"/>
  <c r="Y1898" i="2"/>
  <c r="Y1899" i="2"/>
  <c r="Y2405" i="2"/>
  <c r="Y2693" i="2"/>
  <c r="Y2694" i="2"/>
  <c r="Y2695" i="2"/>
  <c r="Y2696" i="2"/>
  <c r="Y625" i="2"/>
  <c r="Y1900" i="2"/>
  <c r="Y3415" i="2"/>
  <c r="Y733" i="2"/>
  <c r="Y2406" i="2"/>
  <c r="Y2123" i="2"/>
  <c r="Y1445" i="2"/>
  <c r="Y2697" i="2"/>
  <c r="Y3416" i="2"/>
  <c r="Y442" i="2"/>
  <c r="Y3417" i="2"/>
  <c r="Y1811" i="2"/>
  <c r="Y490" i="2"/>
  <c r="Y2240" i="2"/>
  <c r="Y1101" i="2"/>
  <c r="Y3418" i="2"/>
  <c r="Y1901" i="2"/>
  <c r="Y2698" i="2"/>
  <c r="Y2699" i="2"/>
  <c r="Y3419" i="2"/>
  <c r="Y2700" i="2"/>
  <c r="Y2701" i="2"/>
  <c r="Y2702" i="2"/>
  <c r="Y1446" i="2"/>
  <c r="Y2241" i="2"/>
  <c r="Y2703" i="2"/>
  <c r="Y434" i="2"/>
  <c r="Y1013" i="2"/>
  <c r="Y1447" i="2"/>
  <c r="Y2242" i="2"/>
  <c r="Y443" i="2"/>
  <c r="Y2704" i="2"/>
  <c r="Y22" i="2"/>
  <c r="Y23" i="2"/>
  <c r="Y1304" i="2"/>
  <c r="Y2705" i="2"/>
  <c r="Y734" i="2"/>
  <c r="Y2124" i="2"/>
  <c r="Y304" i="2"/>
  <c r="Y1448" i="2"/>
  <c r="Y1449" i="2"/>
  <c r="Y2706" i="2"/>
  <c r="Y3420" i="2"/>
  <c r="Y3421" i="2"/>
  <c r="Y2707" i="2"/>
  <c r="Y1240" i="2"/>
  <c r="Y2125" i="2"/>
  <c r="Y2126" i="2"/>
  <c r="Y3422" i="2"/>
  <c r="Y871" i="2"/>
  <c r="Y2708" i="2"/>
  <c r="Y715" i="2"/>
  <c r="Y491" i="2"/>
  <c r="Y2709" i="2"/>
  <c r="Y2710" i="2"/>
  <c r="Y1241" i="2"/>
  <c r="Y3423" i="2"/>
  <c r="Y3424" i="2"/>
  <c r="Y2243" i="2"/>
  <c r="Y2711" i="2"/>
  <c r="Y2712" i="2"/>
  <c r="Y2407" i="2"/>
  <c r="Y2408" i="2"/>
  <c r="Y735" i="2"/>
  <c r="Y2127" i="2"/>
  <c r="Y2128" i="2"/>
  <c r="Y1450" i="2"/>
  <c r="Y2713" i="2"/>
  <c r="Y2714" i="2"/>
  <c r="Y2715" i="2"/>
  <c r="Y2716" i="2"/>
  <c r="Y613" i="2"/>
  <c r="Y2129" i="2"/>
  <c r="Y3425" i="2"/>
  <c r="Y2717" i="2"/>
  <c r="Y481" i="2"/>
  <c r="Y1242" i="2"/>
  <c r="Y3426" i="2"/>
  <c r="Y872" i="2"/>
  <c r="Y2718" i="2"/>
  <c r="Y2244" i="2"/>
  <c r="Y1102" i="2"/>
  <c r="Y1305" i="2"/>
  <c r="Y1451" i="2"/>
  <c r="Y2719" i="2"/>
  <c r="Y2720" i="2"/>
  <c r="Y24" i="2"/>
  <c r="Y1452" i="2"/>
  <c r="Y3427" i="2"/>
  <c r="Y2130" i="2"/>
  <c r="Y457" i="2"/>
  <c r="Y2721" i="2"/>
  <c r="Y873" i="2"/>
  <c r="Y2722" i="2"/>
  <c r="Y3428" i="2"/>
  <c r="Y3429" i="2"/>
  <c r="Y2723" i="2"/>
  <c r="Y3430" i="2"/>
  <c r="Y706" i="2"/>
  <c r="Y1453" i="2"/>
  <c r="Y3431" i="2"/>
  <c r="Y1812" i="2"/>
  <c r="Y1454" i="2"/>
  <c r="Y1455" i="2"/>
  <c r="Y1456" i="2"/>
  <c r="Y2724" i="2"/>
  <c r="Y2131" i="2"/>
  <c r="Y1902" i="2"/>
  <c r="Y1457" i="2"/>
  <c r="Y2725" i="2"/>
  <c r="Y25" i="2"/>
  <c r="Y2245" i="2"/>
  <c r="Y2726" i="2"/>
  <c r="Y1903" i="2"/>
  <c r="Y2727" i="2"/>
  <c r="Y2132" i="2"/>
  <c r="Y2728" i="2"/>
  <c r="Y2729" i="2"/>
  <c r="Y1243" i="2"/>
  <c r="Y2730" i="2"/>
  <c r="Y2731" i="2"/>
  <c r="Y2732" i="2"/>
  <c r="Y2733" i="2"/>
  <c r="Y2734" i="2"/>
  <c r="Y2735" i="2"/>
  <c r="Y2736" i="2"/>
  <c r="Y2133" i="2"/>
  <c r="Y2737" i="2"/>
  <c r="Y2409" i="2"/>
  <c r="Y1014" i="2"/>
  <c r="Y2738" i="2"/>
  <c r="Y305" i="2"/>
  <c r="Y435" i="2"/>
  <c r="Y492" i="2"/>
  <c r="Y1904" i="2"/>
  <c r="Y3432" i="2"/>
  <c r="Y2246" i="2"/>
  <c r="Y1458" i="2"/>
  <c r="Y1813" i="2"/>
  <c r="Y3433" i="2"/>
  <c r="Y2134" i="2"/>
  <c r="Y2410" i="2"/>
  <c r="Y1459" i="2"/>
  <c r="Y26" i="2"/>
  <c r="Y3434" i="2"/>
  <c r="Y2739" i="2"/>
  <c r="Y2740" i="2"/>
  <c r="Y3435" i="2"/>
  <c r="Y1061" i="2"/>
  <c r="Y3436" i="2"/>
  <c r="Y2741" i="2"/>
  <c r="Y1460" i="2"/>
  <c r="Y2742" i="2"/>
  <c r="Y874" i="2"/>
  <c r="Y1244" i="2"/>
  <c r="Y2411" i="2"/>
  <c r="Y1814" i="2"/>
  <c r="Y1245" i="2"/>
  <c r="Y27" i="2"/>
  <c r="Y2247" i="2"/>
  <c r="Y2743" i="2"/>
  <c r="Y306" i="2"/>
  <c r="Y1306" i="2"/>
  <c r="Y1461" i="2"/>
  <c r="Y2744" i="2"/>
  <c r="Y2745" i="2"/>
  <c r="Y1815" i="2"/>
  <c r="Y1462" i="2"/>
  <c r="Y1463" i="2"/>
  <c r="Y1464" i="2"/>
  <c r="Y875" i="2"/>
  <c r="Y876" i="2"/>
  <c r="Y1816" i="2"/>
  <c r="Y736" i="2"/>
  <c r="Y1465" i="2"/>
  <c r="Y1034" i="2"/>
  <c r="Y1466" i="2"/>
  <c r="Y2412" i="2"/>
  <c r="Y2746" i="2"/>
  <c r="Y493" i="2"/>
  <c r="Y2747" i="2"/>
  <c r="Y2748" i="2"/>
  <c r="Y307" i="2"/>
  <c r="Y1905" i="2"/>
  <c r="Y658" i="2"/>
  <c r="Y2749" i="2"/>
  <c r="Y2750" i="2"/>
  <c r="Y1467" i="2"/>
  <c r="Y2751" i="2"/>
  <c r="Y28" i="2"/>
  <c r="Y2752" i="2"/>
  <c r="Y29" i="2"/>
  <c r="Y2413" i="2"/>
  <c r="Y1906" i="2"/>
  <c r="Y1907" i="2"/>
  <c r="Y2753" i="2"/>
  <c r="Y1246" i="2"/>
  <c r="Y2754" i="2"/>
  <c r="Y2414" i="2"/>
  <c r="Y3437" i="2"/>
  <c r="Y30" i="2"/>
  <c r="Y716" i="2"/>
  <c r="Y2415" i="2"/>
  <c r="Y1468" i="2"/>
  <c r="Y1247" i="2"/>
  <c r="Y2755" i="2"/>
  <c r="Y2756" i="2"/>
  <c r="Y1248" i="2"/>
  <c r="Y3438" i="2"/>
  <c r="Y2416" i="2"/>
  <c r="Y1908" i="2"/>
  <c r="Y659" i="2"/>
  <c r="Y1307" i="2"/>
  <c r="Y2417" i="2"/>
  <c r="Y2418" i="2"/>
  <c r="Y2419" i="2"/>
  <c r="Y1909" i="2"/>
  <c r="Y1249" i="2"/>
  <c r="Y1469" i="2"/>
  <c r="Y1470" i="2"/>
  <c r="Y3439" i="2"/>
  <c r="Y877" i="2"/>
  <c r="Y1471" i="2"/>
  <c r="Y2757" i="2"/>
  <c r="Y475" i="2"/>
  <c r="Y878" i="2"/>
  <c r="Y1035" i="2"/>
  <c r="Y1036" i="2"/>
  <c r="Y1308" i="2"/>
  <c r="Y31" i="2"/>
  <c r="Y1472" i="2"/>
  <c r="Y1817" i="2"/>
  <c r="Y2420" i="2"/>
  <c r="Y32" i="2"/>
  <c r="Y1473" i="2"/>
  <c r="Y1250" i="2"/>
  <c r="Y308" i="2"/>
  <c r="Y3440" i="2"/>
  <c r="Y879" i="2"/>
  <c r="Y1251" i="2"/>
  <c r="Y2758" i="2"/>
  <c r="Y1818" i="2"/>
  <c r="Y1910" i="2"/>
  <c r="Y1474" i="2"/>
  <c r="Y2248" i="2"/>
  <c r="Y33" i="2"/>
  <c r="Y880" i="2"/>
  <c r="Y2759" i="2"/>
  <c r="Y1911" i="2"/>
  <c r="Y626" i="2"/>
  <c r="Y3441" i="2"/>
  <c r="Y2760" i="2"/>
  <c r="Y2761" i="2"/>
  <c r="Y458" i="2"/>
  <c r="Y444" i="2"/>
  <c r="Y445" i="2"/>
  <c r="Y3442" i="2"/>
  <c r="Y3443" i="2"/>
  <c r="Y1196" i="2"/>
  <c r="Y2762" i="2"/>
  <c r="Y34" i="2"/>
  <c r="Y2763" i="2"/>
  <c r="Y578" i="2"/>
  <c r="Y1819" i="2"/>
  <c r="Y2764" i="2"/>
  <c r="Y2765" i="2"/>
  <c r="Y1037" i="2"/>
  <c r="Y3444" i="2"/>
  <c r="Y2249" i="2"/>
  <c r="Y660" i="2"/>
  <c r="Y1038" i="2"/>
  <c r="Y2250" i="2"/>
  <c r="Y2251" i="2"/>
  <c r="Y2766" i="2"/>
  <c r="Y2767" i="2"/>
  <c r="Y579" i="2"/>
  <c r="Y494" i="2"/>
  <c r="Y3445" i="2"/>
  <c r="Y1475" i="2"/>
  <c r="Y3446" i="2"/>
  <c r="Y1103" i="2"/>
  <c r="Y2768" i="2"/>
  <c r="Y2769" i="2"/>
  <c r="Y2770" i="2"/>
  <c r="Y1476" i="2"/>
  <c r="Y2771" i="2"/>
  <c r="Y2252" i="2"/>
  <c r="Y661" i="2"/>
  <c r="Y2772" i="2"/>
  <c r="Y309" i="2"/>
  <c r="Y1477" i="2"/>
  <c r="Y1478" i="2"/>
  <c r="Y2773" i="2"/>
  <c r="Y2774" i="2"/>
  <c r="Y1479" i="2"/>
  <c r="Y3447" i="2"/>
  <c r="Y2775" i="2"/>
  <c r="Y3448" i="2"/>
  <c r="Y425" i="2"/>
  <c r="Y2135" i="2"/>
  <c r="Y2253" i="2"/>
  <c r="Y1252" i="2"/>
  <c r="Y1480" i="2"/>
  <c r="Y1912" i="2"/>
  <c r="Y1913" i="2"/>
  <c r="Y2776" i="2"/>
  <c r="Y1481" i="2"/>
  <c r="Y2777" i="2"/>
  <c r="Y1914" i="2"/>
  <c r="Y3449" i="2"/>
  <c r="Y737" i="2"/>
  <c r="Y1482" i="2"/>
  <c r="Y881" i="2"/>
  <c r="Y2778" i="2"/>
  <c r="Y35" i="2"/>
  <c r="Y1820" i="2"/>
  <c r="Y495" i="2"/>
  <c r="Y2779" i="2"/>
  <c r="Y882" i="2"/>
  <c r="Y738" i="2"/>
  <c r="Y3450" i="2"/>
  <c r="Y2254" i="2"/>
  <c r="Y3451" i="2"/>
  <c r="Y739" i="2"/>
  <c r="Y496" i="2"/>
  <c r="Y2421" i="2"/>
  <c r="Y2780" i="2"/>
  <c r="Y740" i="2"/>
  <c r="Y36" i="2"/>
  <c r="Y2781" i="2"/>
  <c r="Y2422" i="2"/>
  <c r="Y2136" i="2"/>
  <c r="Y3452" i="2"/>
  <c r="Y2782" i="2"/>
  <c r="Y1483" i="2"/>
  <c r="Y2783" i="2"/>
  <c r="Y2255" i="2"/>
  <c r="Y2784" i="2"/>
  <c r="Y2423" i="2"/>
  <c r="Y1484" i="2"/>
  <c r="Y2785" i="2"/>
  <c r="Y2786" i="2"/>
  <c r="Y1485" i="2"/>
  <c r="Y2256" i="2"/>
  <c r="Y37" i="2"/>
  <c r="Y1486" i="2"/>
  <c r="Y1487" i="2"/>
  <c r="Y3453" i="2"/>
  <c r="Y1488" i="2"/>
  <c r="Y426" i="2"/>
  <c r="Y1169" i="2"/>
  <c r="Y883" i="2"/>
  <c r="Y1915" i="2"/>
  <c r="Y2787" i="2"/>
  <c r="Y2424" i="2"/>
  <c r="Y2788" i="2"/>
  <c r="Y2425" i="2"/>
  <c r="Y3454" i="2"/>
  <c r="Y2789" i="2"/>
  <c r="Y1039" i="2"/>
  <c r="Y884" i="2"/>
  <c r="Y741" i="2"/>
  <c r="Y2257" i="2"/>
  <c r="Y2258" i="2"/>
  <c r="Y2790" i="2"/>
  <c r="Y2791" i="2"/>
  <c r="Y310" i="2"/>
  <c r="Y1489" i="2"/>
  <c r="Y1062" i="2"/>
  <c r="Y1490" i="2"/>
  <c r="Y2792" i="2"/>
  <c r="Y38" i="2"/>
  <c r="Y2793" i="2"/>
  <c r="Y3455" i="2"/>
  <c r="Y39" i="2"/>
  <c r="Y1821" i="2"/>
  <c r="Y742" i="2"/>
  <c r="Y885" i="2"/>
  <c r="Y886" i="2"/>
  <c r="Y1491" i="2"/>
  <c r="Y40" i="2"/>
  <c r="Y1492" i="2"/>
  <c r="Y887" i="2"/>
  <c r="Y2794" i="2"/>
  <c r="Y743" i="2"/>
  <c r="Y2795" i="2"/>
  <c r="Y1916" i="2"/>
  <c r="Y1309" i="2"/>
  <c r="Y1253" i="2"/>
  <c r="Y41" i="2"/>
  <c r="Y497" i="2"/>
  <c r="Y744" i="2"/>
  <c r="Y745" i="2"/>
  <c r="Y3456" i="2"/>
  <c r="Y2796" i="2"/>
  <c r="Y2259" i="2"/>
  <c r="Y717" i="2"/>
  <c r="Y1822" i="2"/>
  <c r="Y1917" i="2"/>
  <c r="Y2797" i="2"/>
  <c r="Y2798" i="2"/>
  <c r="Y2260" i="2"/>
  <c r="Y2799" i="2"/>
  <c r="Y1493" i="2"/>
  <c r="Y627" i="2"/>
  <c r="Y2800" i="2"/>
  <c r="Y2801" i="2"/>
  <c r="Y3457" i="2"/>
  <c r="Y2802" i="2"/>
  <c r="Y1918" i="2"/>
  <c r="Y2803" i="2"/>
  <c r="Y628" i="2"/>
  <c r="Y2804" i="2"/>
  <c r="Y2261" i="2"/>
  <c r="Y1919" i="2"/>
  <c r="Y42" i="2"/>
  <c r="Y1104" i="2"/>
  <c r="Y1494" i="2"/>
  <c r="Y1197" i="2"/>
  <c r="Y2262" i="2"/>
  <c r="Y888" i="2"/>
  <c r="Y2426" i="2"/>
  <c r="Y2427" i="2"/>
  <c r="Y580" i="2"/>
  <c r="Y3458" i="2"/>
  <c r="Y1920" i="2"/>
  <c r="Y2805" i="2"/>
  <c r="Y889" i="2"/>
  <c r="Y43" i="2"/>
  <c r="Y2137" i="2"/>
  <c r="Y2138" i="2"/>
  <c r="Y1310" i="2"/>
  <c r="Y1823" i="2"/>
  <c r="Y3459" i="2"/>
  <c r="Y581" i="2"/>
  <c r="Y746" i="2"/>
  <c r="Y1105" i="2"/>
  <c r="Y1495" i="2"/>
  <c r="Y311" i="2"/>
  <c r="Y1106" i="2"/>
  <c r="Y2428" i="2"/>
  <c r="Y3460" i="2"/>
  <c r="Y1040" i="2"/>
  <c r="Y890" i="2"/>
  <c r="Y2806" i="2"/>
  <c r="Y891" i="2"/>
  <c r="Y1170" i="2"/>
  <c r="Y1254" i="2"/>
  <c r="Y1041" i="2"/>
  <c r="Y2807" i="2"/>
  <c r="Y1921" i="2"/>
  <c r="Y629" i="2"/>
  <c r="Y630" i="2"/>
  <c r="Y2808" i="2"/>
  <c r="Y2429" i="2"/>
  <c r="Y1255" i="2"/>
  <c r="Y2809" i="2"/>
  <c r="Y2810" i="2"/>
  <c r="Y1496" i="2"/>
  <c r="Y3461" i="2"/>
  <c r="Y2139" i="2"/>
  <c r="Y2140" i="2"/>
  <c r="Y892" i="2"/>
  <c r="Y2811" i="2"/>
  <c r="Y1107" i="2"/>
  <c r="Y2812" i="2"/>
  <c r="Y2430" i="2"/>
  <c r="Y2813" i="2"/>
  <c r="Y2814" i="2"/>
  <c r="Y2815" i="2"/>
  <c r="Y1497" i="2"/>
  <c r="Y2816" i="2"/>
  <c r="Y1922" i="2"/>
  <c r="Y312" i="2"/>
  <c r="Y2817" i="2"/>
  <c r="Y2818" i="2"/>
  <c r="Y1824" i="2"/>
  <c r="Y1498" i="2"/>
  <c r="Y3462" i="2"/>
  <c r="Y2431" i="2"/>
  <c r="Y313" i="2"/>
  <c r="Y476" i="2"/>
  <c r="Y2819" i="2"/>
  <c r="Y44" i="2"/>
  <c r="Y2820" i="2"/>
  <c r="Y2821" i="2"/>
  <c r="Y2263" i="2"/>
  <c r="Y2822" i="2"/>
  <c r="Y2432" i="2"/>
  <c r="Y45" i="2"/>
  <c r="Y2264" i="2"/>
  <c r="Y2823" i="2"/>
  <c r="Y1499" i="2"/>
  <c r="Y2433" i="2"/>
  <c r="Y314" i="2"/>
  <c r="Y459" i="2"/>
  <c r="Y1500" i="2"/>
  <c r="Y2824" i="2"/>
  <c r="Y2141" i="2"/>
  <c r="Y2825" i="2"/>
  <c r="Y2265" i="2"/>
  <c r="Y2142" i="2"/>
  <c r="Y46" i="2"/>
  <c r="Y498" i="2"/>
  <c r="Y1171" i="2"/>
  <c r="Y893" i="2"/>
  <c r="Y1923" i="2"/>
  <c r="Y2826" i="2"/>
  <c r="Y614" i="2"/>
  <c r="Y460" i="2"/>
  <c r="Y2827" i="2"/>
  <c r="Y2434" i="2"/>
  <c r="Y2828" i="2"/>
  <c r="Y2829" i="2"/>
  <c r="Y2435" i="2"/>
  <c r="Y894" i="2"/>
  <c r="Y2830" i="2"/>
  <c r="Y2831" i="2"/>
  <c r="Y747" i="2"/>
  <c r="Y2832" i="2"/>
  <c r="Y2266" i="2"/>
  <c r="Y315" i="2"/>
  <c r="Y446" i="2"/>
  <c r="Y1501" i="2"/>
  <c r="Y895" i="2"/>
  <c r="Y47" i="2"/>
  <c r="Y2833" i="2"/>
  <c r="Y2834" i="2"/>
  <c r="Y1502" i="2"/>
  <c r="Y1503" i="2"/>
  <c r="Y1504" i="2"/>
  <c r="Y1505" i="2"/>
  <c r="Y1506" i="2"/>
  <c r="Y2835" i="2"/>
  <c r="Y1507" i="2"/>
  <c r="Y1508" i="2"/>
  <c r="Y1311" i="2"/>
  <c r="Y2836" i="2"/>
  <c r="Y316" i="2"/>
  <c r="Y896" i="2"/>
  <c r="Y2436" i="2"/>
  <c r="Y2837" i="2"/>
  <c r="Y1825" i="2"/>
  <c r="Y2838" i="2"/>
  <c r="Y2839" i="2"/>
  <c r="Y317" i="2"/>
  <c r="Y2437" i="2"/>
  <c r="Y48" i="2"/>
  <c r="Y3463" i="2"/>
  <c r="Y2840" i="2"/>
  <c r="Y2841" i="2"/>
  <c r="Y2842" i="2"/>
  <c r="Y499" i="2"/>
  <c r="Y1509" i="2"/>
  <c r="Y1924" i="2"/>
  <c r="Y49" i="2"/>
  <c r="Y2843" i="2"/>
  <c r="Y1108" i="2"/>
  <c r="Y1312" i="2"/>
  <c r="Y1925" i="2"/>
  <c r="Y2267" i="2"/>
  <c r="Y3464" i="2"/>
  <c r="Y1510" i="2"/>
  <c r="Y1511" i="2"/>
  <c r="Y1512" i="2"/>
  <c r="Y2438" i="2"/>
  <c r="Y1513" i="2"/>
  <c r="Y1514" i="2"/>
  <c r="Y3465" i="2"/>
  <c r="Y447" i="2"/>
  <c r="Y2844" i="2"/>
  <c r="Y2845" i="2"/>
  <c r="Y2846" i="2"/>
  <c r="Y1515" i="2"/>
  <c r="Y1926" i="2"/>
  <c r="Y692" i="2"/>
  <c r="Y3466" i="2"/>
  <c r="Y897" i="2"/>
  <c r="Y2847" i="2"/>
  <c r="Y50" i="2"/>
  <c r="Y631" i="2"/>
  <c r="Y318" i="2"/>
  <c r="Y1927" i="2"/>
  <c r="Y1928" i="2"/>
  <c r="Y2848" i="2"/>
  <c r="Y1929" i="2"/>
  <c r="Y1930" i="2"/>
  <c r="Y2849" i="2"/>
  <c r="Y2143" i="2"/>
  <c r="Y51" i="2"/>
  <c r="Y693" i="2"/>
  <c r="Y898" i="2"/>
  <c r="Y319" i="2"/>
  <c r="Y1313" i="2"/>
  <c r="Y748" i="2"/>
  <c r="Y1931" i="2"/>
  <c r="Y1109" i="2"/>
  <c r="Y1826" i="2"/>
  <c r="Y2439" i="2"/>
  <c r="Y1516" i="2"/>
  <c r="Y500" i="2"/>
  <c r="Y1110" i="2"/>
  <c r="Y1517" i="2"/>
  <c r="Y2850" i="2"/>
  <c r="Y2851" i="2"/>
  <c r="Y899" i="2"/>
  <c r="Y1518" i="2"/>
  <c r="Y52" i="2"/>
  <c r="Y1111" i="2"/>
  <c r="Y2852" i="2"/>
  <c r="Y320" i="2"/>
  <c r="Y1519" i="2"/>
  <c r="Y321" i="2"/>
  <c r="Y749" i="2"/>
  <c r="Y501" i="2"/>
  <c r="Y2853" i="2"/>
  <c r="Y1520" i="2"/>
  <c r="Y1521" i="2"/>
  <c r="Y2854" i="2"/>
  <c r="Y448" i="2"/>
  <c r="Y2855" i="2"/>
  <c r="Y2144" i="2"/>
  <c r="Y718" i="2"/>
  <c r="Y53" i="2"/>
  <c r="Y322" i="2"/>
  <c r="Y2856" i="2"/>
  <c r="Y750" i="2"/>
  <c r="Y2857" i="2"/>
  <c r="Y2858" i="2"/>
  <c r="Y2859" i="2"/>
  <c r="Y2860" i="2"/>
  <c r="Y54" i="2"/>
  <c r="Y323" i="2"/>
  <c r="Y1172" i="2"/>
  <c r="Y1932" i="2"/>
  <c r="Y449" i="2"/>
  <c r="Y324" i="2"/>
  <c r="Y751" i="2"/>
  <c r="Y55" i="2"/>
  <c r="Y1827" i="2"/>
  <c r="Y2861" i="2"/>
  <c r="Y2862" i="2"/>
  <c r="Y1522" i="2"/>
  <c r="Y2863" i="2"/>
  <c r="Y1523" i="2"/>
  <c r="Y56" i="2"/>
  <c r="Y2864" i="2"/>
  <c r="Y1112" i="2"/>
  <c r="Y2268" i="2"/>
  <c r="Y2865" i="2"/>
  <c r="Y502" i="2"/>
  <c r="Y2866" i="2"/>
  <c r="Y1256" i="2"/>
  <c r="Y2867" i="2"/>
  <c r="Y3467" i="2"/>
  <c r="Y2145" i="2"/>
  <c r="Y2868" i="2"/>
  <c r="Y57" i="2"/>
  <c r="Y2869" i="2"/>
  <c r="Y58" i="2"/>
  <c r="Y1113" i="2"/>
  <c r="Y1828" i="2"/>
  <c r="Y2870" i="2"/>
  <c r="Y2871" i="2"/>
  <c r="Y1114" i="2"/>
  <c r="Y2872" i="2"/>
  <c r="Y2873" i="2"/>
  <c r="Y1829" i="2"/>
  <c r="Y2874" i="2"/>
  <c r="Y1115" i="2"/>
  <c r="Y503" i="2"/>
  <c r="Y2875" i="2"/>
  <c r="Y2146" i="2"/>
  <c r="Y900" i="2"/>
  <c r="Y59" i="2"/>
  <c r="Y2876" i="2"/>
  <c r="Y2269" i="2"/>
  <c r="Y2877" i="2"/>
  <c r="Y901" i="2"/>
  <c r="Y2878" i="2"/>
  <c r="Y2879" i="2"/>
  <c r="Y752" i="2"/>
  <c r="Y753" i="2"/>
  <c r="Y3468" i="2"/>
  <c r="Y662" i="2"/>
  <c r="Y1116" i="2"/>
  <c r="Y2880" i="2"/>
  <c r="Y1524" i="2"/>
  <c r="Y902" i="2"/>
  <c r="Y2881" i="2"/>
  <c r="Y1063" i="2"/>
  <c r="Y2882" i="2"/>
  <c r="Y2883" i="2"/>
  <c r="Y2884" i="2"/>
  <c r="Y60" i="2"/>
  <c r="Y582" i="2"/>
  <c r="Y1525" i="2"/>
  <c r="Y2885" i="2"/>
  <c r="Y2886" i="2"/>
  <c r="Y2887" i="2"/>
  <c r="Y1526" i="2"/>
  <c r="Y1314" i="2"/>
  <c r="Y1527" i="2"/>
  <c r="Y2888" i="2"/>
  <c r="Y2889" i="2"/>
  <c r="Y2440" i="2"/>
  <c r="Y1528" i="2"/>
  <c r="Y325" i="2"/>
  <c r="Y2441" i="2"/>
  <c r="Y61" i="2"/>
  <c r="Y2890" i="2"/>
  <c r="Y504" i="2"/>
  <c r="Y2891" i="2"/>
  <c r="Y2892" i="2"/>
  <c r="Y2893" i="2"/>
  <c r="Y326" i="2"/>
  <c r="Y2894" i="2"/>
  <c r="Y2442" i="2"/>
  <c r="Y327" i="2"/>
  <c r="Y1198" i="2"/>
  <c r="Y62" i="2"/>
  <c r="Y63" i="2"/>
  <c r="Y427" i="2"/>
  <c r="Y505" i="2"/>
  <c r="Y1064" i="2"/>
  <c r="Y64" i="2"/>
  <c r="Y65" i="2"/>
  <c r="Y66" i="2"/>
  <c r="Y1933" i="2"/>
  <c r="Y2147" i="2"/>
  <c r="Y1529" i="2"/>
  <c r="Y2895" i="2"/>
  <c r="Y67" i="2"/>
  <c r="Y3469" i="2"/>
  <c r="Y68" i="2"/>
  <c r="Y69" i="2"/>
  <c r="Y70" i="2"/>
  <c r="Y2270" i="2"/>
  <c r="Y754" i="2"/>
  <c r="Y755" i="2"/>
  <c r="Y2896" i="2"/>
  <c r="Y1117" i="2"/>
  <c r="Y1042" i="2"/>
  <c r="Y3470" i="2"/>
  <c r="Y903" i="2"/>
  <c r="Y2897" i="2"/>
  <c r="Y756" i="2"/>
  <c r="Y1530" i="2"/>
  <c r="Y3471" i="2"/>
  <c r="Y71" i="2"/>
  <c r="Y1531" i="2"/>
  <c r="Y1934" i="2"/>
  <c r="Y2898" i="2"/>
  <c r="Y904" i="2"/>
  <c r="Y905" i="2"/>
  <c r="Y2899" i="2"/>
  <c r="Y906" i="2"/>
  <c r="Y907" i="2"/>
  <c r="Y506" i="2"/>
  <c r="Y72" i="2"/>
  <c r="Y2271" i="2"/>
  <c r="Y461" i="2"/>
  <c r="Y2272" i="2"/>
  <c r="Y1935" i="2"/>
  <c r="Y908" i="2"/>
  <c r="Y1118" i="2"/>
  <c r="Y1532" i="2"/>
  <c r="Y2900" i="2"/>
  <c r="Y73" i="2"/>
  <c r="Y2901" i="2"/>
  <c r="Y2902" i="2"/>
  <c r="Y1119" i="2"/>
  <c r="Y2903" i="2"/>
  <c r="Y1830" i="2"/>
  <c r="Y1831" i="2"/>
  <c r="Y757" i="2"/>
  <c r="Y1832" i="2"/>
  <c r="Y2273" i="2"/>
  <c r="Y2904" i="2"/>
  <c r="Y1533" i="2"/>
  <c r="Y2905" i="2"/>
  <c r="Y2906" i="2"/>
  <c r="Y2907" i="2"/>
  <c r="Y2908" i="2"/>
  <c r="Y909" i="2"/>
  <c r="Y2909" i="2"/>
  <c r="Y3472" i="2"/>
  <c r="Y1534" i="2"/>
  <c r="Y2274" i="2"/>
  <c r="Y758" i="2"/>
  <c r="Y2910" i="2"/>
  <c r="Y1833" i="2"/>
  <c r="Y74" i="2"/>
  <c r="Y75" i="2"/>
  <c r="Y1535" i="2"/>
  <c r="Y1120" i="2"/>
  <c r="Y2148" i="2"/>
  <c r="Y910" i="2"/>
  <c r="Y2911" i="2"/>
  <c r="Y1936" i="2"/>
  <c r="Y2912" i="2"/>
  <c r="Y911" i="2"/>
  <c r="Y2443" i="2"/>
  <c r="Y76" i="2"/>
  <c r="Y1536" i="2"/>
  <c r="Y1537" i="2"/>
  <c r="Y1538" i="2"/>
  <c r="Y2913" i="2"/>
  <c r="Y2914" i="2"/>
  <c r="Y1539" i="2"/>
  <c r="Y3473" i="2"/>
  <c r="Y77" i="2"/>
  <c r="Y1540" i="2"/>
  <c r="Y2275" i="2"/>
  <c r="Y2915" i="2"/>
  <c r="Y2916" i="2"/>
  <c r="Y2917" i="2"/>
  <c r="Y1541" i="2"/>
  <c r="Y1173" i="2"/>
  <c r="Y2918" i="2"/>
  <c r="Y2444" i="2"/>
  <c r="Y2149" i="2"/>
  <c r="Y2919" i="2"/>
  <c r="Y663" i="2"/>
  <c r="Y2920" i="2"/>
  <c r="Y78" i="2"/>
  <c r="Y79" i="2"/>
  <c r="Y1937" i="2"/>
  <c r="Y2276" i="2"/>
  <c r="Y3474" i="2"/>
  <c r="Y912" i="2"/>
  <c r="Y2921" i="2"/>
  <c r="Y1174" i="2"/>
  <c r="Y2922" i="2"/>
  <c r="Y2923" i="2"/>
  <c r="Y1121" i="2"/>
  <c r="Y913" i="2"/>
  <c r="Y2924" i="2"/>
  <c r="Y759" i="2"/>
  <c r="Y3475" i="2"/>
  <c r="Y583" i="2"/>
  <c r="Y584" i="2"/>
  <c r="Y1542" i="2"/>
  <c r="Y328" i="2"/>
  <c r="Y1938" i="2"/>
  <c r="Y1939" i="2"/>
  <c r="Y1543" i="2"/>
  <c r="Y1834" i="2"/>
  <c r="Y2925" i="2"/>
  <c r="Y2926" i="2"/>
  <c r="Y2927" i="2"/>
  <c r="Y2928" i="2"/>
  <c r="Y329" i="2"/>
  <c r="Y1940" i="2"/>
  <c r="Y1544" i="2"/>
  <c r="Y2929" i="2"/>
  <c r="Y1122" i="2"/>
  <c r="Y760" i="2"/>
  <c r="Y1123" i="2"/>
  <c r="Y80" i="2"/>
  <c r="Y2930" i="2"/>
  <c r="Y2931" i="2"/>
  <c r="Y2932" i="2"/>
  <c r="Y1941" i="2"/>
  <c r="Y761" i="2"/>
  <c r="Y1942" i="2"/>
  <c r="Y3476" i="2"/>
  <c r="Y81" i="2"/>
  <c r="Y2933" i="2"/>
  <c r="Y1545" i="2"/>
  <c r="Y82" i="2"/>
  <c r="Y2934" i="2"/>
  <c r="Y1546" i="2"/>
  <c r="Y83" i="2"/>
  <c r="Y1547" i="2"/>
  <c r="Y330" i="2"/>
  <c r="Y2935" i="2"/>
  <c r="Y507" i="2"/>
  <c r="Y2936" i="2"/>
  <c r="Y3477" i="2"/>
  <c r="Y2937" i="2"/>
  <c r="Y2938" i="2"/>
  <c r="Y1548" i="2"/>
  <c r="Y1943" i="2"/>
  <c r="Y2445" i="2"/>
  <c r="Y2446" i="2"/>
  <c r="Y1944" i="2"/>
  <c r="Y2939" i="2"/>
  <c r="Y84" i="2"/>
  <c r="Y508" i="2"/>
  <c r="Y1945" i="2"/>
  <c r="Y2940" i="2"/>
  <c r="Y1549" i="2"/>
  <c r="Y632" i="2"/>
  <c r="Y85" i="2"/>
  <c r="Y1550" i="2"/>
  <c r="Y1257" i="2"/>
  <c r="Y1124" i="2"/>
  <c r="Y331" i="2"/>
  <c r="Y2941" i="2"/>
  <c r="Y2150" i="2"/>
  <c r="Y1125" i="2"/>
  <c r="Y2277" i="2"/>
  <c r="Y2942" i="2"/>
  <c r="Y2943" i="2"/>
  <c r="Y762" i="2"/>
  <c r="Y914" i="2"/>
  <c r="Y763" i="2"/>
  <c r="Y764" i="2"/>
  <c r="Y3478" i="2"/>
  <c r="Y2944" i="2"/>
  <c r="Y332" i="2"/>
  <c r="Y509" i="2"/>
  <c r="Y2945" i="2"/>
  <c r="Y1946" i="2"/>
  <c r="Y1258" i="2"/>
  <c r="Y765" i="2"/>
  <c r="Y3479" i="2"/>
  <c r="Y1551" i="2"/>
  <c r="Y2151" i="2"/>
  <c r="Y2946" i="2"/>
  <c r="Y915" i="2"/>
  <c r="Y2447" i="2"/>
  <c r="Y2278" i="2"/>
  <c r="Y2152" i="2"/>
  <c r="Y1126" i="2"/>
  <c r="Y2448" i="2"/>
  <c r="Y2947" i="2"/>
  <c r="Y766" i="2"/>
  <c r="Y2948" i="2"/>
  <c r="Y2949" i="2"/>
  <c r="Y333" i="2"/>
  <c r="Y2950" i="2"/>
  <c r="Y2279" i="2"/>
  <c r="Y2280" i="2"/>
  <c r="Y916" i="2"/>
  <c r="Y1552" i="2"/>
  <c r="Y2951" i="2"/>
  <c r="Y917" i="2"/>
  <c r="Y510" i="2"/>
  <c r="Y1947" i="2"/>
  <c r="Y3480" i="2"/>
  <c r="Y86" i="2"/>
  <c r="Y2952" i="2"/>
  <c r="Y334" i="2"/>
  <c r="Y2953" i="2"/>
  <c r="Y918" i="2"/>
  <c r="Y1948" i="2"/>
  <c r="Y470" i="2"/>
  <c r="Y767" i="2"/>
  <c r="Y1553" i="2"/>
  <c r="Y511" i="2"/>
  <c r="Y1554" i="2"/>
  <c r="Y1949" i="2"/>
  <c r="Y2281" i="2"/>
  <c r="Y2954" i="2"/>
  <c r="Y87" i="2"/>
  <c r="Y1015" i="2"/>
  <c r="Y2955" i="2"/>
  <c r="Y88" i="2"/>
  <c r="Y1950" i="2"/>
  <c r="Y2449" i="2"/>
  <c r="Y2956" i="2"/>
  <c r="Y2957" i="2"/>
  <c r="Y2958" i="2"/>
  <c r="Y2450" i="2"/>
  <c r="Y3481" i="2"/>
  <c r="Y919" i="2"/>
  <c r="Y719" i="2"/>
  <c r="Y89" i="2"/>
  <c r="Y3482" i="2"/>
  <c r="Y90" i="2"/>
  <c r="Y2959" i="2"/>
  <c r="Y91" i="2"/>
  <c r="Y768" i="2"/>
  <c r="Y3483" i="2"/>
  <c r="Y92" i="2"/>
  <c r="Y769" i="2"/>
  <c r="Y1555" i="2"/>
  <c r="Y2960" i="2"/>
  <c r="Y2961" i="2"/>
  <c r="Y335" i="2"/>
  <c r="Y2962" i="2"/>
  <c r="Y93" i="2"/>
  <c r="Y1556" i="2"/>
  <c r="Y94" i="2"/>
  <c r="Y920" i="2"/>
  <c r="Y3484" i="2"/>
  <c r="Y921" i="2"/>
  <c r="Y1557" i="2"/>
  <c r="Y922" i="2"/>
  <c r="Y2153" i="2"/>
  <c r="Y694" i="2"/>
  <c r="Y95" i="2"/>
  <c r="Y2963" i="2"/>
  <c r="Y1951" i="2"/>
  <c r="Y664" i="2"/>
  <c r="Y2964" i="2"/>
  <c r="Y336" i="2"/>
  <c r="Y602" i="2"/>
  <c r="Y2965" i="2"/>
  <c r="Y665" i="2"/>
  <c r="Y3485" i="2"/>
  <c r="Y666" i="2"/>
  <c r="Y2966" i="2"/>
  <c r="Y337" i="2"/>
  <c r="Y1558" i="2"/>
  <c r="Y1559" i="2"/>
  <c r="Y2967" i="2"/>
  <c r="Y2968" i="2"/>
  <c r="Y1952" i="2"/>
  <c r="Y1560" i="2"/>
  <c r="Y923" i="2"/>
  <c r="Y1315" i="2"/>
  <c r="Y1561" i="2"/>
  <c r="Y924" i="2"/>
  <c r="Y2154" i="2"/>
  <c r="Y1562" i="2"/>
  <c r="Y1259" i="2"/>
  <c r="Y2969" i="2"/>
  <c r="Y1563" i="2"/>
  <c r="Y2970" i="2"/>
  <c r="Y1564" i="2"/>
  <c r="Y1565" i="2"/>
  <c r="Y1566" i="2"/>
  <c r="Y1567" i="2"/>
  <c r="Y1065" i="2"/>
  <c r="Y1016" i="2"/>
  <c r="Y2971" i="2"/>
  <c r="Y2972" i="2"/>
  <c r="Y2973" i="2"/>
  <c r="Y1568" i="2"/>
  <c r="Y2282" i="2"/>
  <c r="Y2974" i="2"/>
  <c r="Y3486" i="2"/>
  <c r="Y585" i="2"/>
  <c r="Y667" i="2"/>
  <c r="Y2975" i="2"/>
  <c r="Y668" i="2"/>
  <c r="Y96" i="2"/>
  <c r="Y3487" i="2"/>
  <c r="Y2976" i="2"/>
  <c r="Y2977" i="2"/>
  <c r="Y2978" i="2"/>
  <c r="Y3488" i="2"/>
  <c r="Y2979" i="2"/>
  <c r="Y1569" i="2"/>
  <c r="Y1835" i="2"/>
  <c r="Y3489" i="2"/>
  <c r="Y2980" i="2"/>
  <c r="Y1953" i="2"/>
  <c r="Y2981" i="2"/>
  <c r="Y97" i="2"/>
  <c r="Y2155" i="2"/>
  <c r="Y2156" i="2"/>
  <c r="Y338" i="2"/>
  <c r="Y2982" i="2"/>
  <c r="Y2983" i="2"/>
  <c r="Y2451" i="2"/>
  <c r="Y2984" i="2"/>
  <c r="Y2452" i="2"/>
  <c r="Y2453" i="2"/>
  <c r="Y2157" i="2"/>
  <c r="Y98" i="2"/>
  <c r="Y2985" i="2"/>
  <c r="Y2986" i="2"/>
  <c r="Y2987" i="2"/>
  <c r="Y1570" i="2"/>
  <c r="Y2988" i="2"/>
  <c r="Y1571" i="2"/>
  <c r="Y2989" i="2"/>
  <c r="Y339" i="2"/>
  <c r="Y512" i="2"/>
  <c r="Y1572" i="2"/>
  <c r="Y1199" i="2"/>
  <c r="Y1573" i="2"/>
  <c r="Y1574" i="2"/>
  <c r="Y2990" i="2"/>
  <c r="Y1575" i="2"/>
  <c r="Y340" i="2"/>
  <c r="Y99" i="2"/>
  <c r="Y2283" i="2"/>
  <c r="Y1127" i="2"/>
  <c r="Y1316" i="2"/>
  <c r="Y100" i="2"/>
  <c r="Y1836" i="2"/>
  <c r="Y2991" i="2"/>
  <c r="Y1576" i="2"/>
  <c r="Y1837" i="2"/>
  <c r="Y2992" i="2"/>
  <c r="Y695" i="2"/>
  <c r="Y2158" i="2"/>
  <c r="Y3490" i="2"/>
  <c r="Y3491" i="2"/>
  <c r="Y3492" i="2"/>
  <c r="Y1577" i="2"/>
  <c r="Y925" i="2"/>
  <c r="Y1954" i="2"/>
  <c r="Y1175" i="2"/>
  <c r="Y1017" i="2"/>
  <c r="Y1200" i="2"/>
  <c r="Y2993" i="2"/>
  <c r="Y101" i="2"/>
  <c r="Y2994" i="2"/>
  <c r="Y2284" i="2"/>
  <c r="Y1043" i="2"/>
  <c r="Y2995" i="2"/>
  <c r="Y102" i="2"/>
  <c r="Y2159" i="2"/>
  <c r="Y2285" i="2"/>
  <c r="Y707" i="2"/>
  <c r="Y1578" i="2"/>
  <c r="Y1579" i="2"/>
  <c r="Y1066" i="2"/>
  <c r="Y1580" i="2"/>
  <c r="Y1201" i="2"/>
  <c r="Y2286" i="2"/>
  <c r="Y1955" i="2"/>
  <c r="Y486" i="2"/>
  <c r="Y2996" i="2"/>
  <c r="Y2287" i="2"/>
  <c r="Y1956" i="2"/>
  <c r="Y103" i="2"/>
  <c r="Y2997" i="2"/>
  <c r="Y1838" i="2"/>
  <c r="Y1202" i="2"/>
  <c r="Y633" i="2"/>
  <c r="Y1957" i="2"/>
  <c r="Y2998" i="2"/>
  <c r="Y615" i="2"/>
  <c r="Y341" i="2"/>
  <c r="Y669" i="2"/>
  <c r="Y2288" i="2"/>
  <c r="Y2999" i="2"/>
  <c r="Y3000" i="2"/>
  <c r="Y3001" i="2"/>
  <c r="Y3002" i="2"/>
  <c r="Y2454" i="2"/>
  <c r="Y3003" i="2"/>
  <c r="Y2289" i="2"/>
  <c r="Y1958" i="2"/>
  <c r="Y1581" i="2"/>
  <c r="Y1582" i="2"/>
  <c r="Y1583" i="2"/>
  <c r="Y770" i="2"/>
  <c r="Y2290" i="2"/>
  <c r="Y513" i="2"/>
  <c r="Y670" i="2"/>
  <c r="Y586" i="2"/>
  <c r="Y2160" i="2"/>
  <c r="Y3493" i="2"/>
  <c r="Y3004" i="2"/>
  <c r="Y926" i="2"/>
  <c r="Y514" i="2"/>
  <c r="Y3005" i="2"/>
  <c r="Y104" i="2"/>
  <c r="Y105" i="2"/>
  <c r="Y2291" i="2"/>
  <c r="Y1959" i="2"/>
  <c r="Y1044" i="2"/>
  <c r="Y2455" i="2"/>
  <c r="Y3006" i="2"/>
  <c r="Y342" i="2"/>
  <c r="Y2292" i="2"/>
  <c r="Y927" i="2"/>
  <c r="Y3007" i="2"/>
  <c r="Y3008" i="2"/>
  <c r="Y1045" i="2"/>
  <c r="Y450" i="2"/>
  <c r="Y3009" i="2"/>
  <c r="Y2293" i="2"/>
  <c r="Y3494" i="2"/>
  <c r="Y106" i="2"/>
  <c r="Y1960" i="2"/>
  <c r="Y1018" i="2"/>
  <c r="Y3495" i="2"/>
  <c r="Y771" i="2"/>
  <c r="Y772" i="2"/>
  <c r="Y1128" i="2"/>
  <c r="Y1584" i="2"/>
  <c r="Y1585" i="2"/>
  <c r="Y515" i="2"/>
  <c r="Y3010" i="2"/>
  <c r="Y1317" i="2"/>
  <c r="Y2456" i="2"/>
  <c r="Y1129" i="2"/>
  <c r="Y1961" i="2"/>
  <c r="Y3011" i="2"/>
  <c r="Y1586" i="2"/>
  <c r="Y1587" i="2"/>
  <c r="Y1067" i="2"/>
  <c r="Y343" i="2"/>
  <c r="Y1962" i="2"/>
  <c r="Y2294" i="2"/>
  <c r="Y671" i="2"/>
  <c r="Y3496" i="2"/>
  <c r="Y3012" i="2"/>
  <c r="Y107" i="2"/>
  <c r="Y2295" i="2"/>
  <c r="Y3013" i="2"/>
  <c r="Y1203" i="2"/>
  <c r="Y3014" i="2"/>
  <c r="Y3015" i="2"/>
  <c r="Y344" i="2"/>
  <c r="Y603" i="2"/>
  <c r="Y1204" i="2"/>
  <c r="Y345" i="2"/>
  <c r="Y1318" i="2"/>
  <c r="Y773" i="2"/>
  <c r="Y3016" i="2"/>
  <c r="Y1130" i="2"/>
  <c r="Y1839" i="2"/>
  <c r="Y1588" i="2"/>
  <c r="Y1963" i="2"/>
  <c r="Y1589" i="2"/>
  <c r="Y3017" i="2"/>
  <c r="Y1176" i="2"/>
  <c r="Y3018" i="2"/>
  <c r="Y3019" i="2"/>
  <c r="Y3020" i="2"/>
  <c r="Y3021" i="2"/>
  <c r="Y672" i="2"/>
  <c r="Y2161" i="2"/>
  <c r="Y346" i="2"/>
  <c r="Y1590" i="2"/>
  <c r="Y774" i="2"/>
  <c r="Y1591" i="2"/>
  <c r="Y516" i="2"/>
  <c r="Y108" i="2"/>
  <c r="Y3022" i="2"/>
  <c r="Y1177" i="2"/>
  <c r="Y1964" i="2"/>
  <c r="Y1592" i="2"/>
  <c r="Y3023" i="2"/>
  <c r="Y3497" i="2"/>
  <c r="Y3024" i="2"/>
  <c r="Y1593" i="2"/>
  <c r="Y1131" i="2"/>
  <c r="Y928" i="2"/>
  <c r="Y1178" i="2"/>
  <c r="Y2296" i="2"/>
  <c r="Y3025" i="2"/>
  <c r="Y3498" i="2"/>
  <c r="Y3499" i="2"/>
  <c r="Y109" i="2"/>
  <c r="Y3026" i="2"/>
  <c r="Y3027" i="2"/>
  <c r="Y1965" i="2"/>
  <c r="Y1179" i="2"/>
  <c r="Y1966" i="2"/>
  <c r="Y775" i="2"/>
  <c r="Y1594" i="2"/>
  <c r="Y1595" i="2"/>
  <c r="Y1596" i="2"/>
  <c r="Y634" i="2"/>
  <c r="Y110" i="2"/>
  <c r="Y3500" i="2"/>
  <c r="Y3028" i="2"/>
  <c r="Y620" i="2"/>
  <c r="Y1597" i="2"/>
  <c r="Y635" i="2"/>
  <c r="Y2457" i="2"/>
  <c r="Y776" i="2"/>
  <c r="Y3029" i="2"/>
  <c r="Y777" i="2"/>
  <c r="Y111" i="2"/>
  <c r="Y3501" i="2"/>
  <c r="Y1967" i="2"/>
  <c r="Y3030" i="2"/>
  <c r="Y778" i="2"/>
  <c r="Y1598" i="2"/>
  <c r="Y3031" i="2"/>
  <c r="Y3032" i="2"/>
  <c r="Y1968" i="2"/>
  <c r="Y3033" i="2"/>
  <c r="Y1969" i="2"/>
  <c r="Y112" i="2"/>
  <c r="Y3034" i="2"/>
  <c r="Y587" i="2"/>
  <c r="Y471" i="2"/>
  <c r="Y3035" i="2"/>
  <c r="Y1599" i="2"/>
  <c r="Y347" i="2"/>
  <c r="Y113" i="2"/>
  <c r="Y114" i="2"/>
  <c r="Y115" i="2"/>
  <c r="Y348" i="2"/>
  <c r="Y1132" i="2"/>
  <c r="Y3036" i="2"/>
  <c r="Y1600" i="2"/>
  <c r="Y3037" i="2"/>
  <c r="Y517" i="2"/>
  <c r="Y3038" i="2"/>
  <c r="Y779" i="2"/>
  <c r="Y3502" i="2"/>
  <c r="Y116" i="2"/>
  <c r="Y929" i="2"/>
  <c r="Y1601" i="2"/>
  <c r="Y349" i="2"/>
  <c r="Y588" i="2"/>
  <c r="Y1970" i="2"/>
  <c r="Y2297" i="2"/>
  <c r="Y117" i="2"/>
  <c r="Y1602" i="2"/>
  <c r="Y1603" i="2"/>
  <c r="Y1971" i="2"/>
  <c r="Y1133" i="2"/>
  <c r="Y1604" i="2"/>
  <c r="Y1972" i="2"/>
  <c r="Y3039" i="2"/>
  <c r="Y636" i="2"/>
  <c r="Y1973" i="2"/>
  <c r="Y1205" i="2"/>
  <c r="Y637" i="2"/>
  <c r="Y1260" i="2"/>
  <c r="Y2458" i="2"/>
  <c r="Y1134" i="2"/>
  <c r="Y2162" i="2"/>
  <c r="Y3040" i="2"/>
  <c r="Y1605" i="2"/>
  <c r="Y350" i="2"/>
  <c r="Y1135" i="2"/>
  <c r="Y1206" i="2"/>
  <c r="Y1606" i="2"/>
  <c r="Y118" i="2"/>
  <c r="Y3041" i="2"/>
  <c r="Y3042" i="2"/>
  <c r="Y1180" i="2"/>
  <c r="Y3043" i="2"/>
  <c r="Y1607" i="2"/>
  <c r="Y1136" i="2"/>
  <c r="Y1207" i="2"/>
  <c r="Y3503" i="2"/>
  <c r="Y3044" i="2"/>
  <c r="Y780" i="2"/>
  <c r="Y930" i="2"/>
  <c r="Y1974" i="2"/>
  <c r="Y2459" i="2"/>
  <c r="Y3045" i="2"/>
  <c r="Y931" i="2"/>
  <c r="Y2460" i="2"/>
  <c r="Y351" i="2"/>
  <c r="Y119" i="2"/>
  <c r="Y518" i="2"/>
  <c r="Y673" i="2"/>
  <c r="Y3504" i="2"/>
  <c r="Y1608" i="2"/>
  <c r="Y1609" i="2"/>
  <c r="Y3046" i="2"/>
  <c r="Y3047" i="2"/>
  <c r="Y3048" i="2"/>
  <c r="Y3505" i="2"/>
  <c r="Y1975" i="2"/>
  <c r="Y3049" i="2"/>
  <c r="Y1261" i="2"/>
  <c r="Y1181" i="2"/>
  <c r="Y352" i="2"/>
  <c r="Y3506" i="2"/>
  <c r="Y1137" i="2"/>
  <c r="Y3050" i="2"/>
  <c r="Y2461" i="2"/>
  <c r="Y120" i="2"/>
  <c r="Y1610" i="2"/>
  <c r="Y353" i="2"/>
  <c r="Y1840" i="2"/>
  <c r="Y3051" i="2"/>
  <c r="Y451" i="2"/>
  <c r="Y1976" i="2"/>
  <c r="Y3052" i="2"/>
  <c r="Y121" i="2"/>
  <c r="Y3507" i="2"/>
  <c r="Y3053" i="2"/>
  <c r="Y2298" i="2"/>
  <c r="Y781" i="2"/>
  <c r="Y354" i="2"/>
  <c r="Y1611" i="2"/>
  <c r="Y3508" i="2"/>
  <c r="Y932" i="2"/>
  <c r="Y3509" i="2"/>
  <c r="Y3510" i="2"/>
  <c r="Y3511" i="2"/>
  <c r="Y2299" i="2"/>
  <c r="Y3054" i="2"/>
  <c r="Y696" i="2"/>
  <c r="Y122" i="2"/>
  <c r="Y3055" i="2"/>
  <c r="Y3056" i="2"/>
  <c r="Y3512" i="2"/>
  <c r="Y3057" i="2"/>
  <c r="Y3058" i="2"/>
  <c r="Y3059" i="2"/>
  <c r="Y3060" i="2"/>
  <c r="Y1612" i="2"/>
  <c r="Y1182" i="2"/>
  <c r="Y1613" i="2"/>
  <c r="Y3513" i="2"/>
  <c r="Y3061" i="2"/>
  <c r="Y1138" i="2"/>
  <c r="Y1139" i="2"/>
  <c r="Y2163" i="2"/>
  <c r="Y3062" i="2"/>
  <c r="Y3063" i="2"/>
  <c r="Y2300" i="2"/>
  <c r="Y482" i="2"/>
  <c r="Y674" i="2"/>
  <c r="Y3064" i="2"/>
  <c r="Y3514" i="2"/>
  <c r="Y3515" i="2"/>
  <c r="Y3065" i="2"/>
  <c r="Y1841" i="2"/>
  <c r="Y782" i="2"/>
  <c r="Y519" i="2"/>
  <c r="Y3066" i="2"/>
  <c r="Y3067" i="2"/>
  <c r="Y3068" i="2"/>
  <c r="Y2301" i="2"/>
  <c r="Y1614" i="2"/>
  <c r="Y355" i="2"/>
  <c r="Y2164" i="2"/>
  <c r="Y697" i="2"/>
  <c r="Y3069" i="2"/>
  <c r="Y1262" i="2"/>
  <c r="Y1615" i="2"/>
  <c r="Y520" i="2"/>
  <c r="Y3070" i="2"/>
  <c r="Y1616" i="2"/>
  <c r="Y3071" i="2"/>
  <c r="Y1263" i="2"/>
  <c r="Y1842" i="2"/>
  <c r="Y356" i="2"/>
  <c r="Y3516" i="2"/>
  <c r="Y2302" i="2"/>
  <c r="Y3072" i="2"/>
  <c r="Y3073" i="2"/>
  <c r="Y123" i="2"/>
  <c r="Y1046" i="2"/>
  <c r="Y2462" i="2"/>
  <c r="Y1140" i="2"/>
  <c r="Y124" i="2"/>
  <c r="Y1141" i="2"/>
  <c r="Y675" i="2"/>
  <c r="Y3074" i="2"/>
  <c r="Y783" i="2"/>
  <c r="Y2165" i="2"/>
  <c r="Y1977" i="2"/>
  <c r="Y1617" i="2"/>
  <c r="Y1264" i="2"/>
  <c r="Y3517" i="2"/>
  <c r="Y2463" i="2"/>
  <c r="Y1618" i="2"/>
  <c r="Y3075" i="2"/>
  <c r="Y2303" i="2"/>
  <c r="Y2464" i="2"/>
  <c r="Y3518" i="2"/>
  <c r="Y2465" i="2"/>
  <c r="Y2466" i="2"/>
  <c r="Y357" i="2"/>
  <c r="Y3076" i="2"/>
  <c r="Y1142" i="2"/>
  <c r="Y1978" i="2"/>
  <c r="Y933" i="2"/>
  <c r="Y3077" i="2"/>
  <c r="Y3519" i="2"/>
  <c r="Y3078" i="2"/>
  <c r="Y358" i="2"/>
  <c r="Y2304" i="2"/>
  <c r="Y2467" i="2"/>
  <c r="Y1619" i="2"/>
  <c r="Y3079" i="2"/>
  <c r="Y3080" i="2"/>
  <c r="Y3081" i="2"/>
  <c r="Y125" i="2"/>
  <c r="Y126" i="2"/>
  <c r="Y708" i="2"/>
  <c r="Y521" i="2"/>
  <c r="Y3082" i="2"/>
  <c r="Y1183" i="2"/>
  <c r="Y1208" i="2"/>
  <c r="Y3083" i="2"/>
  <c r="Y1265" i="2"/>
  <c r="Y1047" i="2"/>
  <c r="Y1979" i="2"/>
  <c r="Y1980" i="2"/>
  <c r="Y1981" i="2"/>
  <c r="Y3084" i="2"/>
  <c r="Y1843" i="2"/>
  <c r="Y3085" i="2"/>
  <c r="Y1266" i="2"/>
  <c r="Y1982" i="2"/>
  <c r="Y2305" i="2"/>
  <c r="Y2306" i="2"/>
  <c r="Y2166" i="2"/>
  <c r="Y1983" i="2"/>
  <c r="Y1209" i="2"/>
  <c r="Y1984" i="2"/>
  <c r="Y1985" i="2"/>
  <c r="Y1844" i="2"/>
  <c r="Y1986" i="2"/>
  <c r="Y784" i="2"/>
  <c r="Y1987" i="2"/>
  <c r="Y1988" i="2"/>
  <c r="Y1989" i="2"/>
  <c r="Y1990" i="2"/>
  <c r="Y2468" i="2"/>
  <c r="Y2307" i="2"/>
  <c r="Y3086" i="2"/>
  <c r="Y127" i="2"/>
  <c r="Y1267" i="2"/>
  <c r="Y934" i="2"/>
  <c r="Y128" i="2"/>
  <c r="Y359" i="2"/>
  <c r="Y1991" i="2"/>
  <c r="Y2469" i="2"/>
  <c r="Y3087" i="2"/>
  <c r="Y522" i="2"/>
  <c r="Y3088" i="2"/>
  <c r="Y1992" i="2"/>
  <c r="Y129" i="2"/>
  <c r="Y676" i="2"/>
  <c r="Y3089" i="2"/>
  <c r="Y3090" i="2"/>
  <c r="Y1620" i="2"/>
  <c r="Y360" i="2"/>
  <c r="Y523" i="2"/>
  <c r="Y361" i="2"/>
  <c r="Y698" i="2"/>
  <c r="Y3520" i="2"/>
  <c r="Y3091" i="2"/>
  <c r="Y1068" i="2"/>
  <c r="Y2470" i="2"/>
  <c r="Y2308" i="2"/>
  <c r="Y2167" i="2"/>
  <c r="Y3521" i="2"/>
  <c r="Y3092" i="2"/>
  <c r="Y1621" i="2"/>
  <c r="Y1993" i="2"/>
  <c r="Y3522" i="2"/>
  <c r="Y1622" i="2"/>
  <c r="Y1623" i="2"/>
  <c r="Y428" i="2"/>
  <c r="Y2309" i="2"/>
  <c r="Y3523" i="2"/>
  <c r="Y1624" i="2"/>
  <c r="Y1845" i="2"/>
  <c r="Y3093" i="2"/>
  <c r="Y785" i="2"/>
  <c r="Y1069" i="2"/>
  <c r="Y1319" i="2"/>
  <c r="Y524" i="2"/>
  <c r="Y1625" i="2"/>
  <c r="Y3094" i="2"/>
  <c r="Y1846" i="2"/>
  <c r="Y1847" i="2"/>
  <c r="Y1848" i="2"/>
  <c r="Y786" i="2"/>
  <c r="Y1994" i="2"/>
  <c r="Y2168" i="2"/>
  <c r="Y525" i="2"/>
  <c r="Y2169" i="2"/>
  <c r="Y1849" i="2"/>
  <c r="Y1850" i="2"/>
  <c r="Y130" i="2"/>
  <c r="Y787" i="2"/>
  <c r="Y3095" i="2"/>
  <c r="Y1851" i="2"/>
  <c r="Y2170" i="2"/>
  <c r="Y3524" i="2"/>
  <c r="Y2171" i="2"/>
  <c r="Y2172" i="2"/>
  <c r="Y2173" i="2"/>
  <c r="Y3525" i="2"/>
  <c r="Y1995" i="2"/>
  <c r="Y1268" i="2"/>
  <c r="Y3526" i="2"/>
  <c r="Y131" i="2"/>
  <c r="Y1852" i="2"/>
  <c r="Y2471" i="2"/>
  <c r="Y472" i="2"/>
  <c r="Y1269" i="2"/>
  <c r="Y1270" i="2"/>
  <c r="Y3096" i="2"/>
  <c r="Y3527" i="2"/>
  <c r="Y3097" i="2"/>
  <c r="Y1271" i="2"/>
  <c r="Y1996" i="2"/>
  <c r="Y3098" i="2"/>
  <c r="Y132" i="2"/>
  <c r="Y3099" i="2"/>
  <c r="Y3100" i="2"/>
  <c r="Y3101" i="2"/>
  <c r="Y3102" i="2"/>
  <c r="Y3103" i="2"/>
  <c r="Y526" i="2"/>
  <c r="Y2310" i="2"/>
  <c r="Y3104" i="2"/>
  <c r="Y2472" i="2"/>
  <c r="Y1997" i="2"/>
  <c r="Y1184" i="2"/>
  <c r="Y788" i="2"/>
  <c r="Y1272" i="2"/>
  <c r="Y3105" i="2"/>
  <c r="Y935" i="2"/>
  <c r="Y2174" i="2"/>
  <c r="Y1626" i="2"/>
  <c r="Y3528" i="2"/>
  <c r="Y3106" i="2"/>
  <c r="Y1998" i="2"/>
  <c r="Y2473" i="2"/>
  <c r="Y1999" i="2"/>
  <c r="Y2000" i="2"/>
  <c r="Y2001" i="2"/>
  <c r="Y3107" i="2"/>
  <c r="Y3529" i="2"/>
  <c r="Y1627" i="2"/>
  <c r="Y527" i="2"/>
  <c r="Y3530" i="2"/>
  <c r="Y2175" i="2"/>
  <c r="Y1628" i="2"/>
  <c r="Y133" i="2"/>
  <c r="Y936" i="2"/>
  <c r="Y789" i="2"/>
  <c r="Y3108" i="2"/>
  <c r="Y3531" i="2"/>
  <c r="Y3109" i="2"/>
  <c r="Y3532" i="2"/>
  <c r="Y3110" i="2"/>
  <c r="Y3533" i="2"/>
  <c r="Y677" i="2"/>
  <c r="Y790" i="2"/>
  <c r="Y3111" i="2"/>
  <c r="Y3534" i="2"/>
  <c r="Y1070" i="2"/>
  <c r="Y791" i="2"/>
  <c r="Y2474" i="2"/>
  <c r="Y1629" i="2"/>
  <c r="Y604" i="2"/>
  <c r="Y528" i="2"/>
  <c r="Y134" i="2"/>
  <c r="Y792" i="2"/>
  <c r="Y3112" i="2"/>
  <c r="Y1630" i="2"/>
  <c r="Y793" i="2"/>
  <c r="Y1631" i="2"/>
  <c r="Y2002" i="2"/>
  <c r="Y1143" i="2"/>
  <c r="Y2475" i="2"/>
  <c r="Y3113" i="2"/>
  <c r="Y3114" i="2"/>
  <c r="Y3115" i="2"/>
  <c r="Y3116" i="2"/>
  <c r="Y1632" i="2"/>
  <c r="Y3535" i="2"/>
  <c r="Y937" i="2"/>
  <c r="Y3117" i="2"/>
  <c r="Y2476" i="2"/>
  <c r="Y3118" i="2"/>
  <c r="Y529" i="2"/>
  <c r="Y938" i="2"/>
  <c r="Y939" i="2"/>
  <c r="Y940" i="2"/>
  <c r="Y3536" i="2"/>
  <c r="Y2477" i="2"/>
  <c r="Y3537" i="2"/>
  <c r="Y530" i="2"/>
  <c r="Y3538" i="2"/>
  <c r="Y3119" i="2"/>
  <c r="Y941" i="2"/>
  <c r="Y1633" i="2"/>
  <c r="Y135" i="2"/>
  <c r="Y3120" i="2"/>
  <c r="Y2003" i="2"/>
  <c r="Y1634" i="2"/>
  <c r="Y794" i="2"/>
  <c r="Y1320" i="2"/>
  <c r="Y136" i="2"/>
  <c r="Y3121" i="2"/>
  <c r="Y3539" i="2"/>
  <c r="Y1635" i="2"/>
  <c r="Y1636" i="2"/>
  <c r="Y362" i="2"/>
  <c r="Y1637" i="2"/>
  <c r="Y3122" i="2"/>
  <c r="Y3540" i="2"/>
  <c r="Y1185" i="2"/>
  <c r="Y3123" i="2"/>
  <c r="Y1638" i="2"/>
  <c r="Y363" i="2"/>
  <c r="Y3124" i="2"/>
  <c r="Y795" i="2"/>
  <c r="Y3125" i="2"/>
  <c r="Y796" i="2"/>
  <c r="Y3126" i="2"/>
  <c r="Y2478" i="2"/>
  <c r="Y473" i="2"/>
  <c r="Y137" i="2"/>
  <c r="Y1639" i="2"/>
  <c r="Y3127" i="2"/>
  <c r="Y138" i="2"/>
  <c r="Y1640" i="2"/>
  <c r="Y942" i="2"/>
  <c r="Y139" i="2"/>
  <c r="Y2004" i="2"/>
  <c r="Y531" i="2"/>
  <c r="Y364" i="2"/>
  <c r="Y2311" i="2"/>
  <c r="Y2312" i="2"/>
  <c r="Y3128" i="2"/>
  <c r="Y3541" i="2"/>
  <c r="Y2479" i="2"/>
  <c r="Y3129" i="2"/>
  <c r="Y532" i="2"/>
  <c r="Y1641" i="2"/>
  <c r="Y2313" i="2"/>
  <c r="Y1642" i="2"/>
  <c r="Y3542" i="2"/>
  <c r="Y2480" i="2"/>
  <c r="Y2314" i="2"/>
  <c r="Y943" i="2"/>
  <c r="Y3130" i="2"/>
  <c r="Y3131" i="2"/>
  <c r="Y638" i="2"/>
  <c r="Y3543" i="2"/>
  <c r="Y1144" i="2"/>
  <c r="Y1145" i="2"/>
  <c r="Y429" i="2"/>
  <c r="Y1071" i="2"/>
  <c r="Y1643" i="2"/>
  <c r="Y3544" i="2"/>
  <c r="Y2005" i="2"/>
  <c r="Y944" i="2"/>
  <c r="Y639" i="2"/>
  <c r="Y3545" i="2"/>
  <c r="Y3132" i="2"/>
  <c r="Y3546" i="2"/>
  <c r="Y1644" i="2"/>
  <c r="Y945" i="2"/>
  <c r="Y3133" i="2"/>
  <c r="Y3134" i="2"/>
  <c r="Y1645" i="2"/>
  <c r="Y1646" i="2"/>
  <c r="Y3547" i="2"/>
  <c r="Y3135" i="2"/>
  <c r="Y1647" i="2"/>
  <c r="Y365" i="2"/>
  <c r="Y946" i="2"/>
  <c r="Y947" i="2"/>
  <c r="Y3136" i="2"/>
  <c r="Y366" i="2"/>
  <c r="Y1273" i="2"/>
  <c r="Y1648" i="2"/>
  <c r="Y1649" i="2"/>
  <c r="Y1650" i="2"/>
  <c r="Y367" i="2"/>
  <c r="Y3137" i="2"/>
  <c r="Y1651" i="2"/>
  <c r="Y1652" i="2"/>
  <c r="Y1653" i="2"/>
  <c r="Y1654" i="2"/>
  <c r="Y1655" i="2"/>
  <c r="Y1146" i="2"/>
  <c r="Y3138" i="2"/>
  <c r="Y3139" i="2"/>
  <c r="Y948" i="2"/>
  <c r="Y949" i="2"/>
  <c r="Y2176" i="2"/>
  <c r="Y140" i="2"/>
  <c r="Y950" i="2"/>
  <c r="Y141" i="2"/>
  <c r="Y3140" i="2"/>
  <c r="Y3141" i="2"/>
  <c r="Y2006" i="2"/>
  <c r="Y142" i="2"/>
  <c r="Y2481" i="2"/>
  <c r="Y797" i="2"/>
  <c r="Y368" i="2"/>
  <c r="Y3142" i="2"/>
  <c r="Y3143" i="2"/>
  <c r="Y798" i="2"/>
  <c r="Y1656" i="2"/>
  <c r="Y1657" i="2"/>
  <c r="Y1658" i="2"/>
  <c r="Y1853" i="2"/>
  <c r="Y3548" i="2"/>
  <c r="Y799" i="2"/>
  <c r="Y3144" i="2"/>
  <c r="Y3145" i="2"/>
  <c r="Y1659" i="2"/>
  <c r="Y3146" i="2"/>
  <c r="Y3549" i="2"/>
  <c r="Y452" i="2"/>
  <c r="Y951" i="2"/>
  <c r="Y952" i="2"/>
  <c r="Y2315" i="2"/>
  <c r="Y369" i="2"/>
  <c r="Y3550" i="2"/>
  <c r="Y2316" i="2"/>
  <c r="Y3147" i="2"/>
  <c r="Y2317" i="2"/>
  <c r="Y3148" i="2"/>
  <c r="Y3551" i="2"/>
  <c r="Y3552" i="2"/>
  <c r="Y1660" i="2"/>
  <c r="Y533" i="2"/>
  <c r="Y3553" i="2"/>
  <c r="Y143" i="2"/>
  <c r="Y534" i="2"/>
  <c r="Y3554" i="2"/>
  <c r="Y1048" i="2"/>
  <c r="Y2482" i="2"/>
  <c r="Y3149" i="2"/>
  <c r="Y1661" i="2"/>
  <c r="Y953" i="2"/>
  <c r="Y954" i="2"/>
  <c r="Y3150" i="2"/>
  <c r="Y605" i="2"/>
  <c r="Y3151" i="2"/>
  <c r="Y2177" i="2"/>
  <c r="Y535" i="2"/>
  <c r="Y536" i="2"/>
  <c r="Y1147" i="2"/>
  <c r="Y462" i="2"/>
  <c r="Y955" i="2"/>
  <c r="Y2007" i="2"/>
  <c r="Y144" i="2"/>
  <c r="Y3152" i="2"/>
  <c r="Y589" i="2"/>
  <c r="Y590" i="2"/>
  <c r="Y2318" i="2"/>
  <c r="Y2008" i="2"/>
  <c r="Y2009" i="2"/>
  <c r="Y591" i="2"/>
  <c r="Y3153" i="2"/>
  <c r="Y1662" i="2"/>
  <c r="Y537" i="2"/>
  <c r="Y1663" i="2"/>
  <c r="Y3154" i="2"/>
  <c r="Y1664" i="2"/>
  <c r="Y2483" i="2"/>
  <c r="Y3555" i="2"/>
  <c r="Y3155" i="2"/>
  <c r="Y3156" i="2"/>
  <c r="Y2010" i="2"/>
  <c r="Y1665" i="2"/>
  <c r="Y2319" i="2"/>
  <c r="Y2320" i="2"/>
  <c r="Y2321" i="2"/>
  <c r="Y2322" i="2"/>
  <c r="Y3556" i="2"/>
  <c r="Y1666" i="2"/>
  <c r="Y592" i="2"/>
  <c r="Y370" i="2"/>
  <c r="Y678" i="2"/>
  <c r="Y2011" i="2"/>
  <c r="Y699" i="2"/>
  <c r="Y606" i="2"/>
  <c r="Y1667" i="2"/>
  <c r="Y2012" i="2"/>
  <c r="Y145" i="2"/>
  <c r="Y3557" i="2"/>
  <c r="Y956" i="2"/>
  <c r="Y1668" i="2"/>
  <c r="Y3157" i="2"/>
  <c r="Y1669" i="2"/>
  <c r="Y1670" i="2"/>
  <c r="Y3158" i="2"/>
  <c r="Y538" i="2"/>
  <c r="Y3159" i="2"/>
  <c r="Y3160" i="2"/>
  <c r="Y3161" i="2"/>
  <c r="Y957" i="2"/>
  <c r="Y2484" i="2"/>
  <c r="Y3558" i="2"/>
  <c r="Y800" i="2"/>
  <c r="Y2013" i="2"/>
  <c r="Y371" i="2"/>
  <c r="Y146" i="2"/>
  <c r="Y3162" i="2"/>
  <c r="Y3163" i="2"/>
  <c r="Y2014" i="2"/>
  <c r="Y2015" i="2"/>
  <c r="Y2016" i="2"/>
  <c r="Y2017" i="2"/>
  <c r="Y372" i="2"/>
  <c r="Y1321" i="2"/>
  <c r="Y3164" i="2"/>
  <c r="Y147" i="2"/>
  <c r="Y3165" i="2"/>
  <c r="Y2018" i="2"/>
  <c r="Y3166" i="2"/>
  <c r="Y958" i="2"/>
  <c r="Y2019" i="2"/>
  <c r="Y2178" i="2"/>
  <c r="Y1671" i="2"/>
  <c r="Y3559" i="2"/>
  <c r="Y959" i="2"/>
  <c r="Y1274" i="2"/>
  <c r="Y3560" i="2"/>
  <c r="Y2323" i="2"/>
  <c r="Y2485" i="2"/>
  <c r="Y3167" i="2"/>
  <c r="Y2020" i="2"/>
  <c r="Y2179" i="2"/>
  <c r="Y1854" i="2"/>
  <c r="Y539" i="2"/>
  <c r="Y960" i="2"/>
  <c r="Y679" i="2"/>
  <c r="Y1672" i="2"/>
  <c r="Y1148" i="2"/>
  <c r="Y1673" i="2"/>
  <c r="Y1674" i="2"/>
  <c r="Y3168" i="2"/>
  <c r="Y1072" i="2"/>
  <c r="Y2324" i="2"/>
  <c r="Y2325" i="2"/>
  <c r="Y1675" i="2"/>
  <c r="Y2326" i="2"/>
  <c r="Y3169" i="2"/>
  <c r="Y801" i="2"/>
  <c r="Y2327" i="2"/>
  <c r="Y1676" i="2"/>
  <c r="Y3170" i="2"/>
  <c r="Y2021" i="2"/>
  <c r="Y540" i="2"/>
  <c r="Y3171" i="2"/>
  <c r="Y2022" i="2"/>
  <c r="Y961" i="2"/>
  <c r="Y373" i="2"/>
  <c r="Y1677" i="2"/>
  <c r="Y541" i="2"/>
  <c r="Y3561" i="2"/>
  <c r="Y148" i="2"/>
  <c r="Y149" i="2"/>
  <c r="Y3562" i="2"/>
  <c r="Y1855" i="2"/>
  <c r="Y3172" i="2"/>
  <c r="Y1678" i="2"/>
  <c r="Y2328" i="2"/>
  <c r="Y2486" i="2"/>
  <c r="Y2023" i="2"/>
  <c r="Y3173" i="2"/>
  <c r="Y1275" i="2"/>
  <c r="Y150" i="2"/>
  <c r="Y1679" i="2"/>
  <c r="Y3174" i="2"/>
  <c r="Y2180" i="2"/>
  <c r="Y3175" i="2"/>
  <c r="Y2329" i="2"/>
  <c r="Y720" i="2"/>
  <c r="Y3563" i="2"/>
  <c r="Y1680" i="2"/>
  <c r="Y1681" i="2"/>
  <c r="Y542" i="2"/>
  <c r="Y802" i="2"/>
  <c r="Y2487" i="2"/>
  <c r="Y3564" i="2"/>
  <c r="Y3176" i="2"/>
  <c r="Y803" i="2"/>
  <c r="Y2488" i="2"/>
  <c r="Y1322" i="2"/>
  <c r="Y374" i="2"/>
  <c r="Y3177" i="2"/>
  <c r="Y680" i="2"/>
  <c r="Y804" i="2"/>
  <c r="Y151" i="2"/>
  <c r="Y1276" i="2"/>
  <c r="Y3178" i="2"/>
  <c r="Y152" i="2"/>
  <c r="Y3179" i="2"/>
  <c r="Y543" i="2"/>
  <c r="Y2489" i="2"/>
  <c r="Y2330" i="2"/>
  <c r="Y1073" i="2"/>
  <c r="Y3180" i="2"/>
  <c r="Y3181" i="2"/>
  <c r="Y375" i="2"/>
  <c r="Y3182" i="2"/>
  <c r="Y962" i="2"/>
  <c r="Y544" i="2"/>
  <c r="Y1682" i="2"/>
  <c r="Y453" i="2"/>
  <c r="Y2490" i="2"/>
  <c r="Y3183" i="2"/>
  <c r="Y3565" i="2"/>
  <c r="Y2491" i="2"/>
  <c r="Y1074" i="2"/>
  <c r="Y3566" i="2"/>
  <c r="Y1075" i="2"/>
  <c r="Y3567" i="2"/>
  <c r="Y2024" i="2"/>
  <c r="Y1683" i="2"/>
  <c r="Y545" i="2"/>
  <c r="Y2331" i="2"/>
  <c r="Y709" i="2"/>
  <c r="Y710" i="2"/>
  <c r="Y3184" i="2"/>
  <c r="Y2025" i="2"/>
  <c r="Y153" i="2"/>
  <c r="Y2026" i="2"/>
  <c r="Y154" i="2"/>
  <c r="Y1684" i="2"/>
  <c r="Y3185" i="2"/>
  <c r="Y3568" i="2"/>
  <c r="Y3186" i="2"/>
  <c r="Y155" i="2"/>
  <c r="Y2027" i="2"/>
  <c r="Y2181" i="2"/>
  <c r="Y2182" i="2"/>
  <c r="Y2183" i="2"/>
  <c r="Y3187" i="2"/>
  <c r="Y3188" i="2"/>
  <c r="Y1685" i="2"/>
  <c r="Y3189" i="2"/>
  <c r="Y1686" i="2"/>
  <c r="Y2332" i="2"/>
  <c r="Y3190" i="2"/>
  <c r="Y3191" i="2"/>
  <c r="Y3569" i="2"/>
  <c r="Y805" i="2"/>
  <c r="Y1149" i="2"/>
  <c r="Y2028" i="2"/>
  <c r="Y156" i="2"/>
  <c r="Y1210" i="2"/>
  <c r="Y3192" i="2"/>
  <c r="Y3193" i="2"/>
  <c r="Y2029" i="2"/>
  <c r="Y1687" i="2"/>
  <c r="Y157" i="2"/>
  <c r="Y3194" i="2"/>
  <c r="Y3195" i="2"/>
  <c r="Y3570" i="2"/>
  <c r="Y1150" i="2"/>
  <c r="Y3571" i="2"/>
  <c r="Y1856" i="2"/>
  <c r="Y1857" i="2"/>
  <c r="Y1858" i="2"/>
  <c r="Y1859" i="2"/>
  <c r="Y1688" i="2"/>
  <c r="Y376" i="2"/>
  <c r="Y2492" i="2"/>
  <c r="Y3196" i="2"/>
  <c r="Y158" i="2"/>
  <c r="Y2030" i="2"/>
  <c r="Y1323" i="2"/>
  <c r="Y1689" i="2"/>
  <c r="Y1690" i="2"/>
  <c r="Y3197" i="2"/>
  <c r="Y1691" i="2"/>
  <c r="Y436" i="2"/>
  <c r="Y159" i="2"/>
  <c r="Y2031" i="2"/>
  <c r="Y3198" i="2"/>
  <c r="Y2032" i="2"/>
  <c r="Y3199" i="2"/>
  <c r="Y1860" i="2"/>
  <c r="Y806" i="2"/>
  <c r="Y807" i="2"/>
  <c r="Y1692" i="2"/>
  <c r="Y2493" i="2"/>
  <c r="Y808" i="2"/>
  <c r="Y160" i="2"/>
  <c r="Y963" i="2"/>
  <c r="Y2494" i="2"/>
  <c r="Y3572" i="2"/>
  <c r="Y3200" i="2"/>
  <c r="Y1693" i="2"/>
  <c r="Y483" i="2"/>
  <c r="Y2033" i="2"/>
  <c r="Y3573" i="2"/>
  <c r="Y546" i="2"/>
  <c r="Y3201" i="2"/>
  <c r="Y1694" i="2"/>
  <c r="Y2034" i="2"/>
  <c r="Y2333" i="2"/>
  <c r="Y2495" i="2"/>
  <c r="Y547" i="2"/>
  <c r="Y3202" i="2"/>
  <c r="Y377" i="2"/>
  <c r="Y3574" i="2"/>
  <c r="Y1695" i="2"/>
  <c r="Y378" i="2"/>
  <c r="Y3203" i="2"/>
  <c r="Y1696" i="2"/>
  <c r="Y161" i="2"/>
  <c r="Y1151" i="2"/>
  <c r="Y162" i="2"/>
  <c r="Y1697" i="2"/>
  <c r="Y163" i="2"/>
  <c r="Y3575" i="2"/>
  <c r="Y1861" i="2"/>
  <c r="Y3204" i="2"/>
  <c r="Y964" i="2"/>
  <c r="Y3205" i="2"/>
  <c r="Y721" i="2"/>
  <c r="Y379" i="2"/>
  <c r="Y965" i="2"/>
  <c r="Y681" i="2"/>
  <c r="Y1862" i="2"/>
  <c r="Y3206" i="2"/>
  <c r="Y2496" i="2"/>
  <c r="Y1019" i="2"/>
  <c r="Y809" i="2"/>
  <c r="Y164" i="2"/>
  <c r="Y3576" i="2"/>
  <c r="Y3207" i="2"/>
  <c r="Y463" i="2"/>
  <c r="Y165" i="2"/>
  <c r="Y810" i="2"/>
  <c r="Y811" i="2"/>
  <c r="Y380" i="2"/>
  <c r="Y812" i="2"/>
  <c r="Y2334" i="2"/>
  <c r="Y1698" i="2"/>
  <c r="Y593" i="2"/>
  <c r="Y1186" i="2"/>
  <c r="Y166" i="2"/>
  <c r="Y167" i="2"/>
  <c r="Y2184" i="2"/>
  <c r="Y3208" i="2"/>
  <c r="Y3209" i="2"/>
  <c r="Y3577" i="2"/>
  <c r="Y2035" i="2"/>
  <c r="Y3210" i="2"/>
  <c r="Y2335" i="2"/>
  <c r="Y168" i="2"/>
  <c r="Y2036" i="2"/>
  <c r="Y2037" i="2"/>
  <c r="Y2038" i="2"/>
  <c r="Y3211" i="2"/>
  <c r="Y3212" i="2"/>
  <c r="Y3213" i="2"/>
  <c r="Y2039" i="2"/>
  <c r="Y2040" i="2"/>
  <c r="Y2041" i="2"/>
  <c r="Y2042" i="2"/>
  <c r="Y2043" i="2"/>
  <c r="Y454" i="2"/>
  <c r="Y966" i="2"/>
  <c r="Y548" i="2"/>
  <c r="Y3578" i="2"/>
  <c r="Y3214" i="2"/>
  <c r="Y3215" i="2"/>
  <c r="Y3216" i="2"/>
  <c r="Y1699" i="2"/>
  <c r="Y1700" i="2"/>
  <c r="Y169" i="2"/>
  <c r="Y170" i="2"/>
  <c r="Y2044" i="2"/>
  <c r="Y3579" i="2"/>
  <c r="Y813" i="2"/>
  <c r="Y3580" i="2"/>
  <c r="Y1152" i="2"/>
  <c r="Y171" i="2"/>
  <c r="Y814" i="2"/>
  <c r="Y381" i="2"/>
  <c r="Y3217" i="2"/>
  <c r="Y3218" i="2"/>
  <c r="Y616" i="2"/>
  <c r="Y1187" i="2"/>
  <c r="Y3219" i="2"/>
  <c r="Y1211" i="2"/>
  <c r="Y967" i="2"/>
  <c r="Y3220" i="2"/>
  <c r="Y1277" i="2"/>
  <c r="Y1863" i="2"/>
  <c r="Y477" i="2"/>
  <c r="Y1701" i="2"/>
  <c r="Y2497" i="2"/>
  <c r="Y711" i="2"/>
  <c r="Y2336" i="2"/>
  <c r="Y2185" i="2"/>
  <c r="Y2045" i="2"/>
  <c r="Y2337" i="2"/>
  <c r="Y549" i="2"/>
  <c r="Y1702" i="2"/>
  <c r="Y172" i="2"/>
  <c r="Y617" i="2"/>
  <c r="Y2498" i="2"/>
  <c r="Y2046" i="2"/>
  <c r="Y3221" i="2"/>
  <c r="Y815" i="2"/>
  <c r="Y816" i="2"/>
  <c r="Y173" i="2"/>
  <c r="Y3222" i="2"/>
  <c r="Y1703" i="2"/>
  <c r="Y2338" i="2"/>
  <c r="Y2047" i="2"/>
  <c r="Y712" i="2"/>
  <c r="Y3223" i="2"/>
  <c r="Y700" i="2"/>
  <c r="Y1704" i="2"/>
  <c r="Y1705" i="2"/>
  <c r="Y2339" i="2"/>
  <c r="Y682" i="2"/>
  <c r="Y2048" i="2"/>
  <c r="Y174" i="2"/>
  <c r="Y175" i="2"/>
  <c r="Y382" i="2"/>
  <c r="Y176" i="2"/>
  <c r="Y3224" i="2"/>
  <c r="Y3225" i="2"/>
  <c r="Y817" i="2"/>
  <c r="Y177" i="2"/>
  <c r="Y1153" i="2"/>
  <c r="Y3226" i="2"/>
  <c r="Y1076" i="2"/>
  <c r="Y3227" i="2"/>
  <c r="Y968" i="2"/>
  <c r="Y1706" i="2"/>
  <c r="Y1707" i="2"/>
  <c r="Y1708" i="2"/>
  <c r="Y683" i="2"/>
  <c r="Y550" i="2"/>
  <c r="Y1864" i="2"/>
  <c r="Y2049" i="2"/>
  <c r="Y2499" i="2"/>
  <c r="Y3581" i="2"/>
  <c r="Y2186" i="2"/>
  <c r="Y2050" i="2"/>
  <c r="Y3228" i="2"/>
  <c r="Y3582" i="2"/>
  <c r="Y1709" i="2"/>
  <c r="Y3583" i="2"/>
  <c r="Y3229" i="2"/>
  <c r="Y3230" i="2"/>
  <c r="Y1710" i="2"/>
  <c r="Y1865" i="2"/>
  <c r="Y1212" i="2"/>
  <c r="Y1711" i="2"/>
  <c r="Y1154" i="2"/>
  <c r="Y2500" i="2"/>
  <c r="Y3231" i="2"/>
  <c r="Y1213" i="2"/>
  <c r="Y383" i="2"/>
  <c r="Y384" i="2"/>
  <c r="Y2340" i="2"/>
  <c r="Y1049" i="2"/>
  <c r="Y385" i="2"/>
  <c r="Y969" i="2"/>
  <c r="Y3584" i="2"/>
  <c r="Y178" i="2"/>
  <c r="Y1050" i="2"/>
  <c r="Y2051" i="2"/>
  <c r="Y2052" i="2"/>
  <c r="Y2341" i="2"/>
  <c r="Y684" i="2"/>
  <c r="Y1278" i="2"/>
  <c r="Y2053" i="2"/>
  <c r="Y1712" i="2"/>
  <c r="Y970" i="2"/>
  <c r="Y971" i="2"/>
  <c r="Y3585" i="2"/>
  <c r="Y179" i="2"/>
  <c r="Y386" i="2"/>
  <c r="Y551" i="2"/>
  <c r="Y1713" i="2"/>
  <c r="Y1279" i="2"/>
  <c r="Y2501" i="2"/>
  <c r="Y387" i="2"/>
  <c r="Y180" i="2"/>
  <c r="Y2054" i="2"/>
  <c r="Y2187" i="2"/>
  <c r="Y2188" i="2"/>
  <c r="Y552" i="2"/>
  <c r="Y3586" i="2"/>
  <c r="Y640" i="2"/>
  <c r="Y685" i="2"/>
  <c r="Y2189" i="2"/>
  <c r="Y2055" i="2"/>
  <c r="Y2056" i="2"/>
  <c r="Y2190" i="2"/>
  <c r="Y2342" i="2"/>
  <c r="Y1866" i="2"/>
  <c r="Y3587" i="2"/>
  <c r="Y713" i="2"/>
  <c r="Y388" i="2"/>
  <c r="Y972" i="2"/>
  <c r="Y2191" i="2"/>
  <c r="Y181" i="2"/>
  <c r="Y2343" i="2"/>
  <c r="Y1714" i="2"/>
  <c r="Y182" i="2"/>
  <c r="Y2502" i="2"/>
  <c r="Y973" i="2"/>
  <c r="Y1280" i="2"/>
  <c r="Y3232" i="2"/>
  <c r="Y183" i="2"/>
  <c r="Y701" i="2"/>
  <c r="Y3233" i="2"/>
  <c r="Y184" i="2"/>
  <c r="Y2057" i="2"/>
  <c r="Y974" i="2"/>
  <c r="Y3234" i="2"/>
  <c r="Y437" i="2"/>
  <c r="Y185" i="2"/>
  <c r="Y818" i="2"/>
  <c r="Y186" i="2"/>
  <c r="Y187" i="2"/>
  <c r="Y975" i="2"/>
  <c r="Y976" i="2"/>
  <c r="Y553" i="2"/>
  <c r="Y3235" i="2"/>
  <c r="Y819" i="2"/>
  <c r="Y1715" i="2"/>
  <c r="Y188" i="2"/>
  <c r="Y1716" i="2"/>
  <c r="Y977" i="2"/>
  <c r="Y189" i="2"/>
  <c r="Y2058" i="2"/>
  <c r="Y1077" i="2"/>
  <c r="Y2344" i="2"/>
  <c r="Y2345" i="2"/>
  <c r="Y2346" i="2"/>
  <c r="Y978" i="2"/>
  <c r="Y1155" i="2"/>
  <c r="Y820" i="2"/>
  <c r="Y1717" i="2"/>
  <c r="Y3236" i="2"/>
  <c r="Y3237" i="2"/>
  <c r="Y722" i="2"/>
  <c r="Y2503" i="2"/>
  <c r="Y1281" i="2"/>
  <c r="Y190" i="2"/>
  <c r="Y554" i="2"/>
  <c r="Y455" i="2"/>
  <c r="Y594" i="2"/>
  <c r="Y2347" i="2"/>
  <c r="Y979" i="2"/>
  <c r="Y1718" i="2"/>
  <c r="Y3588" i="2"/>
  <c r="Y3238" i="2"/>
  <c r="Y474" i="2"/>
  <c r="Y2504" i="2"/>
  <c r="Y3589" i="2"/>
  <c r="Y1078" i="2"/>
  <c r="Y3239" i="2"/>
  <c r="Y191" i="2"/>
  <c r="Y1156" i="2"/>
  <c r="Y389" i="2"/>
  <c r="Y192" i="2"/>
  <c r="Y3240" i="2"/>
  <c r="Y1719" i="2"/>
  <c r="Y3241" i="2"/>
  <c r="Y1282" i="2"/>
  <c r="Y980" i="2"/>
  <c r="Y390" i="2"/>
  <c r="Y3242" i="2"/>
  <c r="Y1720" i="2"/>
  <c r="Y391" i="2"/>
  <c r="Y2505" i="2"/>
  <c r="Y2059" i="2"/>
  <c r="Y981" i="2"/>
  <c r="Y3243" i="2"/>
  <c r="Y3590" i="2"/>
  <c r="Y1721" i="2"/>
  <c r="Y193" i="2"/>
  <c r="Y2348" i="2"/>
  <c r="Y555" i="2"/>
  <c r="Y430" i="2"/>
  <c r="Y3244" i="2"/>
  <c r="Y1722" i="2"/>
  <c r="Y194" i="2"/>
  <c r="Y2060" i="2"/>
  <c r="Y982" i="2"/>
  <c r="Y821" i="2"/>
  <c r="Y1723" i="2"/>
  <c r="Y2506" i="2"/>
  <c r="Y1724" i="2"/>
  <c r="Y195" i="2"/>
  <c r="Y196" i="2"/>
  <c r="Y607" i="2"/>
  <c r="Y392" i="2"/>
  <c r="Y1725" i="2"/>
  <c r="Y608" i="2"/>
  <c r="Y3591" i="2"/>
  <c r="Y2507" i="2"/>
  <c r="Y197" i="2"/>
  <c r="Y198" i="2"/>
  <c r="Y3245" i="2"/>
  <c r="Y3246" i="2"/>
  <c r="Y556" i="2"/>
  <c r="Y1726" i="2"/>
  <c r="Y1727" i="2"/>
  <c r="Y1728" i="2"/>
  <c r="Y1214" i="2"/>
  <c r="Y199" i="2"/>
  <c r="Y1729" i="2"/>
  <c r="Y478" i="2"/>
  <c r="Y1283" i="2"/>
  <c r="Y2061" i="2"/>
  <c r="Y983" i="2"/>
  <c r="Y822" i="2"/>
  <c r="Y557" i="2"/>
  <c r="Y1020" i="2"/>
  <c r="Y3247" i="2"/>
  <c r="Y3248" i="2"/>
  <c r="Y3249" i="2"/>
  <c r="Y558" i="2"/>
  <c r="Y1867" i="2"/>
  <c r="Y1730" i="2"/>
  <c r="Y464" i="2"/>
  <c r="Y1731" i="2"/>
  <c r="Y1215" i="2"/>
  <c r="Y1732" i="2"/>
  <c r="Y1868" i="2"/>
  <c r="Y393" i="2"/>
  <c r="Y1733" i="2"/>
  <c r="Y2062" i="2"/>
  <c r="Y1869" i="2"/>
  <c r="Y438" i="2"/>
  <c r="Y1734" i="2"/>
  <c r="Y479" i="2"/>
  <c r="Y431" i="2"/>
  <c r="Y1079" i="2"/>
  <c r="Y1735" i="2"/>
  <c r="Y200" i="2"/>
  <c r="Y2508" i="2"/>
  <c r="Y201" i="2"/>
  <c r="Y3250" i="2"/>
  <c r="Y823" i="2"/>
  <c r="Y394" i="2"/>
  <c r="Y824" i="2"/>
  <c r="Y825" i="2"/>
  <c r="Y826" i="2"/>
  <c r="Y2349" i="2"/>
  <c r="Y1736" i="2"/>
  <c r="Y395" i="2"/>
  <c r="Y2063" i="2"/>
  <c r="Y3251" i="2"/>
  <c r="Y1051" i="2"/>
  <c r="Y202" i="2"/>
  <c r="Y396" i="2"/>
  <c r="Y1737" i="2"/>
  <c r="Y1738" i="2"/>
  <c r="Y609" i="2"/>
  <c r="Y2064" i="2"/>
  <c r="Y3592" i="2"/>
  <c r="Y203" i="2"/>
  <c r="Y397" i="2"/>
  <c r="Y2509" i="2"/>
  <c r="Y398" i="2"/>
  <c r="Y2065" i="2"/>
  <c r="Y204" i="2"/>
  <c r="Y2192" i="2"/>
  <c r="Y2510" i="2"/>
  <c r="Y3593" i="2"/>
  <c r="Y2066" i="2"/>
  <c r="Y1739" i="2"/>
  <c r="Y1052" i="2"/>
  <c r="Y2067" i="2"/>
  <c r="Y1870" i="2"/>
  <c r="Y984" i="2"/>
  <c r="Y3252" i="2"/>
  <c r="Y205" i="2"/>
  <c r="Y399" i="2"/>
  <c r="Y1871" i="2"/>
  <c r="Y206" i="2"/>
  <c r="Y3594" i="2"/>
  <c r="Y1080" i="2"/>
  <c r="Y2511" i="2"/>
  <c r="Y207" i="2"/>
  <c r="Y208" i="2"/>
  <c r="Y641" i="2"/>
  <c r="Y2350" i="2"/>
  <c r="Y595" i="2"/>
  <c r="Y3595" i="2"/>
  <c r="Y3596" i="2"/>
  <c r="Y400" i="2"/>
  <c r="Y1740" i="2"/>
  <c r="Y2512" i="2"/>
  <c r="Y621" i="2"/>
  <c r="Y642" i="2"/>
  <c r="Y209" i="2"/>
  <c r="Y827" i="2"/>
  <c r="Y1021" i="2"/>
  <c r="Y210" i="2"/>
  <c r="Y1053" i="2"/>
  <c r="Y2513" i="2"/>
  <c r="Y3253" i="2"/>
  <c r="Y3254" i="2"/>
  <c r="Y3597" i="2"/>
  <c r="Y1741" i="2"/>
  <c r="Y211" i="2"/>
  <c r="Y3255" i="2"/>
  <c r="Y1742" i="2"/>
  <c r="Y1872" i="2"/>
  <c r="Y3256" i="2"/>
  <c r="Y1743" i="2"/>
  <c r="Y559" i="2"/>
  <c r="Y3257" i="2"/>
  <c r="Y3258" i="2"/>
  <c r="Y3259" i="2"/>
  <c r="Y1284" i="2"/>
  <c r="Y3260" i="2"/>
  <c r="Y1324" i="2"/>
  <c r="Y1022" i="2"/>
  <c r="Y3261" i="2"/>
  <c r="Y702" i="2"/>
  <c r="Y1744" i="2"/>
  <c r="Y1325" i="2"/>
  <c r="Y3598" i="2"/>
  <c r="Y3599" i="2"/>
  <c r="Y1745" i="2"/>
  <c r="Y3600" i="2"/>
  <c r="Y985" i="2"/>
  <c r="Y1285" i="2"/>
  <c r="Y212" i="2"/>
  <c r="Y1326" i="2"/>
  <c r="Y401" i="2"/>
  <c r="Y2514" i="2"/>
  <c r="Y2351" i="2"/>
  <c r="Y686" i="2"/>
  <c r="Y560" i="2"/>
  <c r="Y3262" i="2"/>
  <c r="Y2068" i="2"/>
  <c r="Y402" i="2"/>
  <c r="Y1286" i="2"/>
  <c r="Y2352" i="2"/>
  <c r="Y2069" i="2"/>
  <c r="Y561" i="2"/>
  <c r="Y1054" i="2"/>
  <c r="Y403" i="2"/>
  <c r="Y1157" i="2"/>
  <c r="Y562" i="2"/>
  <c r="Y643" i="2"/>
  <c r="Y1188" i="2"/>
  <c r="Y3263" i="2"/>
  <c r="Y1327" i="2"/>
  <c r="Y3601" i="2"/>
  <c r="Y986" i="2"/>
  <c r="Y703" i="2"/>
  <c r="Y213" i="2"/>
  <c r="Y1328" i="2"/>
  <c r="Y644" i="2"/>
  <c r="Y2353" i="2"/>
  <c r="Y2070" i="2"/>
  <c r="Y563" i="2"/>
  <c r="Y2193" i="2"/>
  <c r="Y214" i="2"/>
  <c r="Y1746" i="2"/>
  <c r="Y2071" i="2"/>
  <c r="Y215" i="2"/>
  <c r="Y3602" i="2"/>
  <c r="Y2515" i="2"/>
  <c r="Y564" i="2"/>
  <c r="Y3603" i="2"/>
  <c r="Y1747" i="2"/>
  <c r="Y596" i="2"/>
  <c r="Y1748" i="2"/>
  <c r="Y2354" i="2"/>
  <c r="Y2072" i="2"/>
  <c r="Y1749" i="2"/>
  <c r="Y465" i="2"/>
  <c r="Y3604" i="2"/>
  <c r="Y1216" i="2"/>
  <c r="Y1750" i="2"/>
  <c r="Y216" i="2"/>
  <c r="Y3605" i="2"/>
  <c r="Y217" i="2"/>
  <c r="Y1751" i="2"/>
  <c r="Y2516" i="2"/>
  <c r="Y987" i="2"/>
  <c r="Y404" i="2"/>
  <c r="Y828" i="2"/>
  <c r="Y405" i="2"/>
  <c r="Y597" i="2"/>
  <c r="Y829" i="2"/>
  <c r="Y3264" i="2"/>
  <c r="Y565" i="2"/>
  <c r="Y3606" i="2"/>
  <c r="Y830" i="2"/>
  <c r="Y988" i="2"/>
  <c r="Y2194" i="2"/>
  <c r="Y989" i="2"/>
  <c r="Y1023" i="2"/>
  <c r="Y218" i="2"/>
  <c r="Y3265" i="2"/>
  <c r="Y2517" i="2"/>
  <c r="Y1752" i="2"/>
  <c r="Y3266" i="2"/>
  <c r="Y219" i="2"/>
  <c r="Y622" i="2"/>
  <c r="Y3267" i="2"/>
  <c r="Y480" i="2"/>
  <c r="Y1753" i="2"/>
  <c r="Y220" i="2"/>
  <c r="Y831" i="2"/>
  <c r="Y3268" i="2"/>
  <c r="Y3607" i="2"/>
  <c r="Y2073" i="2"/>
  <c r="Y566" i="2"/>
  <c r="Y3608" i="2"/>
  <c r="Y1329" i="2"/>
  <c r="Y1754" i="2"/>
  <c r="Y3609" i="2"/>
  <c r="Y3269" i="2"/>
  <c r="Y2074" i="2"/>
  <c r="Y221" i="2"/>
  <c r="Y222" i="2"/>
  <c r="Y406" i="2"/>
  <c r="Y645" i="2"/>
  <c r="Y3610" i="2"/>
  <c r="Y990" i="2"/>
  <c r="Y1055" i="2"/>
  <c r="Y3270" i="2"/>
  <c r="Y832" i="2"/>
  <c r="Y2195" i="2"/>
  <c r="Y223" i="2"/>
  <c r="Y2355" i="2"/>
  <c r="Y1873" i="2"/>
  <c r="Y3271" i="2"/>
  <c r="Y1287" i="2"/>
  <c r="Y1755" i="2"/>
  <c r="Y646" i="2"/>
  <c r="Y3272" i="2"/>
  <c r="Y2075" i="2"/>
  <c r="Y2356" i="2"/>
  <c r="Y407" i="2"/>
  <c r="Y1288" i="2"/>
  <c r="Y224" i="2"/>
  <c r="Y3611" i="2"/>
  <c r="Y3273" i="2"/>
  <c r="Y3612" i="2"/>
  <c r="Y2357" i="2"/>
  <c r="Y2358" i="2"/>
  <c r="Y1756" i="2"/>
  <c r="Y991" i="2"/>
  <c r="Y225" i="2"/>
  <c r="Y3274" i="2"/>
  <c r="Y2076" i="2"/>
  <c r="Y226" i="2"/>
  <c r="Y3613" i="2"/>
  <c r="Y2196" i="2"/>
  <c r="Y227" i="2"/>
  <c r="Y439" i="2"/>
  <c r="Y2077" i="2"/>
  <c r="Y1757" i="2"/>
  <c r="Y3275" i="2"/>
  <c r="Y3276" i="2"/>
  <c r="Y2518" i="2"/>
  <c r="Y1758" i="2"/>
  <c r="Y2359" i="2"/>
  <c r="Y2519" i="2"/>
  <c r="Y3277" i="2"/>
  <c r="Y228" i="2"/>
  <c r="Y2078" i="2"/>
  <c r="Y3278" i="2"/>
  <c r="Y3614" i="2"/>
  <c r="Y2079" i="2"/>
  <c r="Y3615" i="2"/>
  <c r="Y2197" i="2"/>
  <c r="Y1217" i="2"/>
  <c r="Y647" i="2"/>
  <c r="Y2198" i="2"/>
  <c r="Y229" i="2"/>
  <c r="Y230" i="2"/>
  <c r="Y3279" i="2"/>
  <c r="Y231" i="2"/>
  <c r="Y1759" i="2"/>
  <c r="Y232" i="2"/>
  <c r="Y1189" i="2"/>
  <c r="Y992" i="2"/>
  <c r="Y2199" i="2"/>
  <c r="Y610" i="2"/>
  <c r="Y2360" i="2"/>
  <c r="Y1874" i="2"/>
  <c r="Y567" i="2"/>
  <c r="Y833" i="2"/>
  <c r="Y233" i="2"/>
  <c r="Y2520" i="2"/>
  <c r="Y1056" i="2"/>
  <c r="Y234" i="2"/>
  <c r="Y2200" i="2"/>
  <c r="Y2361" i="2"/>
  <c r="Y2080" i="2"/>
  <c r="Y1875" i="2"/>
  <c r="Y408" i="2"/>
  <c r="Y3616" i="2"/>
  <c r="Y235" i="2"/>
  <c r="Y2362" i="2"/>
  <c r="Y1760" i="2"/>
  <c r="Y2521" i="2"/>
  <c r="Y236" i="2"/>
  <c r="Y3280" i="2"/>
  <c r="Y2081" i="2"/>
  <c r="Y2082" i="2"/>
  <c r="Y2083" i="2"/>
  <c r="Y2084" i="2"/>
  <c r="Y1761" i="2"/>
  <c r="Y1762" i="2"/>
  <c r="Y1763" i="2"/>
  <c r="Y3281" i="2"/>
  <c r="Y2085" i="2"/>
  <c r="Y3617" i="2"/>
  <c r="Y2522" i="2"/>
  <c r="Y1330" i="2"/>
  <c r="Y2201" i="2"/>
  <c r="Y3618" i="2"/>
  <c r="Y409" i="2"/>
  <c r="Y1764" i="2"/>
  <c r="Y993" i="2"/>
  <c r="Y648" i="2"/>
  <c r="Y1081" i="2"/>
  <c r="Y598" i="2"/>
  <c r="Y237" i="2"/>
  <c r="Y568" i="2"/>
  <c r="Y2202" i="2"/>
  <c r="Y238" i="2"/>
  <c r="Y3282" i="2"/>
  <c r="Y3283" i="2"/>
  <c r="Y2086" i="2"/>
  <c r="Y599" i="2"/>
  <c r="Y1289" i="2"/>
  <c r="Y239" i="2"/>
  <c r="Y3284" i="2"/>
  <c r="Y3285" i="2"/>
  <c r="Y3619" i="2"/>
  <c r="Y1765" i="2"/>
  <c r="Y240" i="2"/>
  <c r="Y3286" i="2"/>
  <c r="Y1158" i="2"/>
  <c r="Y3620" i="2"/>
  <c r="Y3287" i="2"/>
  <c r="Y2087" i="2"/>
  <c r="Y2088" i="2"/>
  <c r="Y1876" i="2"/>
  <c r="Y1877" i="2"/>
  <c r="Y1878" i="2"/>
  <c r="Y1879" i="2"/>
  <c r="Y2363" i="2"/>
  <c r="Y410" i="2"/>
  <c r="Y994" i="2"/>
  <c r="Y3621" i="2"/>
  <c r="Y3622" i="2"/>
  <c r="Y1159" i="2"/>
  <c r="Y569" i="2"/>
  <c r="Y241" i="2"/>
  <c r="Y570" i="2"/>
  <c r="Y1290" i="2"/>
  <c r="Y834" i="2"/>
  <c r="Y1160" i="2"/>
  <c r="Y242" i="2"/>
  <c r="Y3288" i="2"/>
  <c r="Y3623" i="2"/>
  <c r="Y3289" i="2"/>
  <c r="Y243" i="2"/>
  <c r="Y3624" i="2"/>
  <c r="Y3290" i="2"/>
  <c r="Y244" i="2"/>
  <c r="Y1218" i="2"/>
  <c r="Y571" i="2"/>
  <c r="Y1219" i="2"/>
  <c r="Y411" i="2"/>
  <c r="Y995" i="2"/>
  <c r="Y3291" i="2"/>
  <c r="Y1082" i="2"/>
  <c r="Y3292" i="2"/>
  <c r="Y1161" i="2"/>
  <c r="Y466" i="2"/>
  <c r="Y3293" i="2"/>
  <c r="Y3294" i="2"/>
  <c r="Y996" i="2"/>
  <c r="Y3295" i="2"/>
  <c r="Y3296" i="2"/>
  <c r="Y3625" i="2"/>
  <c r="Y245" i="2"/>
  <c r="Y723" i="2"/>
  <c r="Y1766" i="2"/>
  <c r="Y3297" i="2"/>
  <c r="Y3298" i="2"/>
  <c r="Y3299" i="2"/>
  <c r="Y2364" i="2"/>
  <c r="Y3300" i="2"/>
  <c r="Y3301" i="2"/>
  <c r="Y246" i="2"/>
  <c r="Y3626" i="2"/>
  <c r="Y997" i="2"/>
  <c r="Y2365" i="2"/>
  <c r="Y2366" i="2"/>
  <c r="Y3302" i="2"/>
  <c r="Y1190" i="2"/>
  <c r="Y247" i="2"/>
  <c r="Y3627" i="2"/>
  <c r="Y3303" i="2"/>
  <c r="Y3304" i="2"/>
  <c r="Y248" i="2"/>
  <c r="Y249" i="2"/>
  <c r="Y412" i="2"/>
  <c r="Y2523" i="2"/>
  <c r="Y2367" i="2"/>
  <c r="Y835" i="2"/>
  <c r="Y2524" i="2"/>
  <c r="Y3305" i="2"/>
  <c r="Y250" i="2"/>
  <c r="Y998" i="2"/>
  <c r="Y251" i="2"/>
  <c r="Y649" i="2"/>
  <c r="Y252" i="2"/>
  <c r="Y2525" i="2"/>
  <c r="Y2368" i="2"/>
  <c r="Y836" i="2"/>
  <c r="Y413" i="2"/>
  <c r="Y1024" i="2"/>
  <c r="Y253" i="2"/>
  <c r="Y2526" i="2"/>
  <c r="Y1767" i="2"/>
  <c r="Y3306" i="2"/>
  <c r="Y3307" i="2"/>
  <c r="Y432" i="2"/>
  <c r="Y2203" i="2"/>
  <c r="Y572" i="2"/>
  <c r="Y687" i="2"/>
  <c r="Y456" i="2"/>
  <c r="Y254" i="2"/>
  <c r="Y999" i="2"/>
  <c r="Y2369" i="2"/>
  <c r="Y2527" i="2"/>
  <c r="Y3308" i="2"/>
  <c r="Y255" i="2"/>
  <c r="Y837" i="2"/>
  <c r="Y1083" i="2"/>
  <c r="Y1768" i="2"/>
  <c r="Y3628" i="2"/>
  <c r="Y1291" i="2"/>
  <c r="Y2089" i="2"/>
  <c r="Y3309" i="2"/>
  <c r="Y3310" i="2"/>
  <c r="Y1331" i="2"/>
  <c r="Y256" i="2"/>
  <c r="Y414" i="2"/>
  <c r="Y1332" i="2"/>
  <c r="Y1025" i="2"/>
  <c r="Y2204" i="2"/>
  <c r="Y1769" i="2"/>
  <c r="Y2090" i="2"/>
  <c r="Y3311" i="2"/>
  <c r="Y3312" i="2"/>
  <c r="Y3313" i="2"/>
  <c r="Y415" i="2"/>
  <c r="Y416" i="2"/>
  <c r="Y257" i="2"/>
  <c r="Y2370" i="2"/>
  <c r="Y3629" i="2"/>
  <c r="Y3314" i="2"/>
  <c r="Y3630" i="2"/>
  <c r="Y2091" i="2"/>
  <c r="Y838" i="2"/>
  <c r="Y3315" i="2"/>
  <c r="Y3316" i="2"/>
  <c r="Y2092" i="2"/>
  <c r="Y839" i="2"/>
  <c r="Y467" i="2"/>
  <c r="Y2205" i="2"/>
  <c r="Y3631" i="2"/>
  <c r="Y840" i="2"/>
  <c r="Y3317" i="2"/>
  <c r="Y3318" i="2"/>
  <c r="Y3319" i="2"/>
  <c r="Y1770" i="2"/>
  <c r="Y1771" i="2"/>
  <c r="Y2371" i="2"/>
  <c r="Y3320" i="2"/>
  <c r="Y258" i="2"/>
  <c r="Y259" i="2"/>
  <c r="Y260" i="2"/>
  <c r="Y3321" i="2"/>
  <c r="Y2093" i="2"/>
  <c r="Y1084" i="2"/>
  <c r="Y2372" i="2"/>
  <c r="Y1026" i="2"/>
  <c r="Y3322" i="2"/>
  <c r="Y3632" i="2"/>
  <c r="Y417" i="2"/>
  <c r="Y261" i="2"/>
  <c r="Y3323" i="2"/>
  <c r="Y1220" i="2"/>
  <c r="Y2373" i="2"/>
  <c r="Y1772" i="2"/>
  <c r="Y3324" i="2"/>
  <c r="Y2374" i="2"/>
  <c r="Y1773" i="2"/>
  <c r="Y1162" i="2"/>
  <c r="Y1880" i="2"/>
  <c r="Y1000" i="2"/>
  <c r="Y3633" i="2"/>
  <c r="Y1001" i="2"/>
  <c r="Y841" i="2"/>
  <c r="Y3325" i="2"/>
  <c r="Y262" i="2"/>
  <c r="Y3326" i="2"/>
  <c r="Y418" i="2"/>
  <c r="Y1774" i="2"/>
  <c r="Y1027" i="2"/>
  <c r="Y1221" i="2"/>
  <c r="Y2206" i="2"/>
  <c r="Y2207" i="2"/>
  <c r="Y2208" i="2"/>
  <c r="Y1191" i="2"/>
  <c r="Y3327" i="2"/>
  <c r="Y1881" i="2"/>
  <c r="Y3634" i="2"/>
  <c r="Y2528" i="2"/>
  <c r="Y1292" i="2"/>
  <c r="Y3328" i="2"/>
  <c r="Y1775" i="2"/>
  <c r="Y3635" i="2"/>
  <c r="Y263" i="2"/>
  <c r="Y2209" i="2"/>
  <c r="Y264" i="2"/>
  <c r="Y2375" i="2"/>
  <c r="Y1882" i="2"/>
  <c r="Y3636" i="2"/>
  <c r="Y2376" i="2"/>
  <c r="Y265" i="2"/>
  <c r="Y3329" i="2"/>
  <c r="Y2377" i="2"/>
  <c r="Y842" i="2"/>
  <c r="Y3330" i="2"/>
  <c r="Y3331" i="2"/>
  <c r="Y1776" i="2"/>
  <c r="Y1085" i="2"/>
  <c r="Y3637" i="2"/>
  <c r="Y2378" i="2"/>
  <c r="Y3638" i="2"/>
  <c r="Y3639" i="2"/>
  <c r="Y843" i="2"/>
  <c r="Y3640" i="2"/>
  <c r="Y1777" i="2"/>
  <c r="Y650" i="2"/>
  <c r="Y3641" i="2"/>
  <c r="Y651" i="2"/>
  <c r="Y266" i="2"/>
  <c r="Y2094" i="2"/>
  <c r="Y1002" i="2"/>
  <c r="Y1333" i="2"/>
  <c r="Y1086" i="2"/>
  <c r="Y3332" i="2"/>
  <c r="Y3642" i="2"/>
  <c r="Y2529" i="2"/>
  <c r="Y3643" i="2"/>
  <c r="Y3644" i="2"/>
  <c r="Y1028" i="2"/>
  <c r="Y2379" i="2"/>
  <c r="Y2530" i="2"/>
  <c r="Y468" i="2"/>
  <c r="Y1163" i="2"/>
  <c r="Y1057" i="2"/>
  <c r="Y267" i="2"/>
  <c r="Y2210" i="2"/>
  <c r="Y3645" i="2"/>
  <c r="Y1003" i="2"/>
  <c r="Y3333" i="2"/>
  <c r="Y3646" i="2"/>
  <c r="Y268" i="2"/>
  <c r="Y1883" i="2"/>
  <c r="Y1778" i="2"/>
  <c r="Y1779" i="2"/>
  <c r="Y3334" i="2"/>
  <c r="Y1004" i="2"/>
  <c r="Y1780" i="2"/>
  <c r="Y1781" i="2"/>
  <c r="Y3335" i="2"/>
  <c r="Y2531" i="2"/>
  <c r="Y269" i="2"/>
  <c r="Y270" i="2"/>
  <c r="Y704" i="2"/>
  <c r="Y3336" i="2"/>
  <c r="Y271" i="2"/>
  <c r="Y3647" i="2"/>
  <c r="Y1782" i="2"/>
  <c r="Y2095" i="2"/>
  <c r="Y419" i="2"/>
  <c r="Y3648" i="2"/>
  <c r="Y2096" i="2"/>
  <c r="Y844" i="2"/>
  <c r="Y1087" i="2"/>
  <c r="Y1293" i="2"/>
  <c r="Y3649" i="2"/>
  <c r="Y420" i="2"/>
  <c r="Y573" i="2"/>
  <c r="Y1783" i="2"/>
  <c r="Y1058" i="2"/>
  <c r="Y724" i="2"/>
  <c r="Y3650" i="2"/>
  <c r="Y272" i="2"/>
  <c r="Y484" i="2"/>
  <c r="Y273" i="2"/>
  <c r="Y3651" i="2"/>
  <c r="Y3337" i="2"/>
  <c r="Y3338" i="2"/>
  <c r="Y1005" i="2"/>
  <c r="Y274" i="2"/>
  <c r="Y2532" i="2"/>
  <c r="Y2097" i="2"/>
  <c r="Y3652" i="2"/>
  <c r="Y3339" i="2"/>
  <c r="Y688" i="2"/>
  <c r="Y3653" i="2"/>
  <c r="Y3340" i="2"/>
  <c r="Y433" i="2"/>
  <c r="Y3341" i="2"/>
  <c r="Y275" i="2"/>
  <c r="Y421" i="2"/>
  <c r="Y3342" i="2"/>
  <c r="Y2211" i="2"/>
  <c r="Y1334" i="2"/>
  <c r="Y3343" i="2"/>
  <c r="Y3654" i="2"/>
  <c r="Y276" i="2"/>
  <c r="Y277" i="2"/>
  <c r="Y1088" i="2"/>
  <c r="Y3655" i="2"/>
  <c r="Y278" i="2"/>
  <c r="Y3344" i="2"/>
  <c r="Y1164" i="2"/>
  <c r="Y3345" i="2"/>
  <c r="Y279" i="2"/>
  <c r="Y2533" i="2"/>
  <c r="Y2212" i="2"/>
  <c r="Y1784" i="2"/>
  <c r="Y1785" i="2"/>
  <c r="Y422" i="2"/>
  <c r="Y3346" i="2"/>
  <c r="Y1786" i="2"/>
  <c r="Y3656" i="2"/>
  <c r="Y2534" i="2"/>
  <c r="Y2213" i="2"/>
  <c r="Y1294" i="2"/>
  <c r="Y280" i="2"/>
  <c r="Y3657" i="2"/>
  <c r="Y1295" i="2"/>
  <c r="Y1296" i="2"/>
  <c r="Y1297" i="2"/>
  <c r="Y1006" i="2"/>
  <c r="Y1884" i="2"/>
  <c r="Y3347" i="2"/>
  <c r="Y3658" i="2"/>
  <c r="Y3659" i="2"/>
  <c r="Y281" i="2"/>
  <c r="Y3348" i="2"/>
  <c r="Y282" i="2"/>
  <c r="Y3349" i="2"/>
  <c r="Y283" i="2"/>
  <c r="Y284" i="2"/>
  <c r="Y1787" i="2"/>
  <c r="Y1788" i="2"/>
  <c r="Y2214" i="2"/>
  <c r="Y1165" i="2"/>
  <c r="Y1789" i="2"/>
  <c r="Y1790" i="2"/>
  <c r="Y1791" i="2"/>
  <c r="Y1792" i="2"/>
  <c r="Y845" i="2"/>
  <c r="Y3350" i="2"/>
  <c r="Y1793" i="2"/>
  <c r="Y1794" i="2"/>
  <c r="Y846" i="2"/>
  <c r="Y1795" i="2"/>
  <c r="Y2215" i="2"/>
  <c r="Y3351" i="2"/>
  <c r="Y1166" i="2"/>
  <c r="Y847" i="2"/>
  <c r="Y2098" i="2"/>
  <c r="Y285" i="2"/>
  <c r="Y600" i="2"/>
  <c r="Y3660" i="2"/>
  <c r="Y286" i="2"/>
  <c r="Y287" i="2"/>
  <c r="Y1885" i="2"/>
  <c r="Y469" i="2"/>
  <c r="Y2535" i="2"/>
  <c r="Y423" i="2"/>
  <c r="Y601" i="2"/>
  <c r="Y2380" i="2"/>
  <c r="Y288" i="2"/>
  <c r="Y618" i="2"/>
  <c r="Y848" i="2"/>
  <c r="Y3352" i="2"/>
  <c r="Y289" i="2"/>
  <c r="Y705" i="2"/>
  <c r="Y1796" i="2"/>
  <c r="Y2216" i="2"/>
  <c r="Y3353" i="2"/>
  <c r="Y3661" i="2"/>
  <c r="Y849" i="2"/>
  <c r="Y290" i="2"/>
  <c r="Y1222" i="2"/>
  <c r="Y2381" i="2"/>
  <c r="Y3662" i="2"/>
  <c r="Y2382" i="2"/>
  <c r="Y3354" i="2"/>
  <c r="Y1007" i="2"/>
  <c r="Y689" i="2"/>
  <c r="Y1797" i="2"/>
  <c r="Y652" i="2"/>
  <c r="Y3663" i="2"/>
  <c r="Y1798" i="2"/>
  <c r="Y1799" i="2"/>
  <c r="Y3664" i="2"/>
  <c r="Y850" i="2"/>
  <c r="Y3355" i="2"/>
  <c r="Y1167" i="2"/>
  <c r="Y1800" i="2"/>
  <c r="Y851" i="2"/>
  <c r="Y1801" i="2"/>
  <c r="Y1168" i="2"/>
  <c r="Y1192" i="2"/>
  <c r="Y1059" i="2"/>
  <c r="Y3356" i="2"/>
  <c r="Y852" i="2"/>
  <c r="Y3665" i="2"/>
  <c r="Y2536" i="2"/>
  <c r="Y291" i="2"/>
  <c r="Y1008" i="2"/>
  <c r="Y3666" i="2"/>
  <c r="Y2099" i="2"/>
  <c r="Y3357" i="2"/>
  <c r="Y3358" i="2"/>
  <c r="Y3667" i="2"/>
  <c r="Y3668" i="2"/>
  <c r="Y3359" i="2"/>
  <c r="Y1802" i="2"/>
  <c r="Y1223" i="2"/>
  <c r="Y3360" i="2"/>
  <c r="Y3669" i="2"/>
  <c r="Y3670" i="2"/>
  <c r="Y292" i="2"/>
  <c r="Y1224" i="2"/>
  <c r="Y853" i="2"/>
  <c r="Y1193" i="2"/>
  <c r="Y1194" i="2"/>
  <c r="Y3361" i="2"/>
  <c r="Y3671" i="2"/>
  <c r="Y611" i="2"/>
  <c r="Y854" i="2"/>
  <c r="Y3672" i="2"/>
  <c r="Y293" i="2"/>
  <c r="Y3673" i="2"/>
  <c r="Y855" i="2"/>
  <c r="Y2100" i="2"/>
  <c r="Y294" i="2"/>
  <c r="Y2217" i="2"/>
  <c r="Y856" i="2"/>
  <c r="Y857" i="2"/>
  <c r="Y3362" i="2"/>
  <c r="Y1298" i="2"/>
  <c r="Y295" i="2"/>
  <c r="Y619" i="2"/>
  <c r="Y1299" i="2"/>
  <c r="Y574" i="2"/>
  <c r="Y2383" i="2"/>
  <c r="Y1009" i="2"/>
  <c r="Y296" i="2"/>
  <c r="Y2101" i="2"/>
  <c r="Y3363" i="2"/>
  <c r="N2537" i="2"/>
  <c r="N2538" i="2"/>
  <c r="N1335" i="2"/>
  <c r="N653" i="2"/>
  <c r="N725" i="2"/>
  <c r="N1336" i="2"/>
  <c r="N2" i="2"/>
  <c r="N2102" i="2"/>
  <c r="N1337" i="2"/>
  <c r="N2539" i="2"/>
  <c r="N1300" i="2"/>
  <c r="N1886" i="2"/>
  <c r="N2540" i="2"/>
  <c r="N1338" i="2"/>
  <c r="N2384" i="2"/>
  <c r="N2541" i="2"/>
  <c r="N3364" i="2"/>
  <c r="N2385" i="2"/>
  <c r="N2218" i="2"/>
  <c r="N1339" i="2"/>
  <c r="N858" i="2"/>
  <c r="N2542" i="2"/>
  <c r="N2543" i="2"/>
  <c r="N3365" i="2"/>
  <c r="N2103" i="2"/>
  <c r="N1340" i="2"/>
  <c r="N2544" i="2"/>
  <c r="N2545" i="2"/>
  <c r="N2386" i="2"/>
  <c r="N1341" i="2"/>
  <c r="N2219" i="2"/>
  <c r="N2546" i="2"/>
  <c r="N3366" i="2"/>
  <c r="N3367" i="2"/>
  <c r="N3" i="2"/>
  <c r="N2547" i="2"/>
  <c r="N2104" i="2"/>
  <c r="N2548" i="2"/>
  <c r="N2549" i="2"/>
  <c r="N1342" i="2"/>
  <c r="N1060" i="2"/>
  <c r="N2550" i="2"/>
  <c r="N2220" i="2"/>
  <c r="N2551" i="2"/>
  <c r="N1343" i="2"/>
  <c r="N2552" i="2"/>
  <c r="N2553" i="2"/>
  <c r="N1344" i="2"/>
  <c r="N1089" i="2"/>
  <c r="N1195" i="2"/>
  <c r="N1345" i="2"/>
  <c r="N1090" i="2"/>
  <c r="N4" i="2"/>
  <c r="N1346" i="2"/>
  <c r="N1347" i="2"/>
  <c r="N2554" i="2"/>
  <c r="N2555" i="2"/>
  <c r="N1348" i="2"/>
  <c r="N1349" i="2"/>
  <c r="N1350" i="2"/>
  <c r="N2556" i="2"/>
  <c r="N2387" i="2"/>
  <c r="N2557" i="2"/>
  <c r="N1091" i="2"/>
  <c r="N2558" i="2"/>
  <c r="N1351" i="2"/>
  <c r="N1803" i="2"/>
  <c r="N859" i="2"/>
  <c r="N1352" i="2"/>
  <c r="N1225" i="2"/>
  <c r="N3368" i="2"/>
  <c r="N860" i="2"/>
  <c r="N3369" i="2"/>
  <c r="N1029" i="2"/>
  <c r="N1226" i="2"/>
  <c r="N3370" i="2"/>
  <c r="N1227" i="2"/>
  <c r="N1887" i="2"/>
  <c r="N654" i="2"/>
  <c r="N1030" i="2"/>
  <c r="N2388" i="2"/>
  <c r="N575" i="2"/>
  <c r="N1228" i="2"/>
  <c r="N1229" i="2"/>
  <c r="N1230" i="2"/>
  <c r="N1231" i="2"/>
  <c r="N1232" i="2"/>
  <c r="N1233" i="2"/>
  <c r="N1234" i="2"/>
  <c r="N1353" i="2"/>
  <c r="N440" i="2"/>
  <c r="N655" i="2"/>
  <c r="N2559" i="2"/>
  <c r="N1235" i="2"/>
  <c r="N441" i="2"/>
  <c r="N1236" i="2"/>
  <c r="N1237" i="2"/>
  <c r="N487" i="2"/>
  <c r="N2560" i="2"/>
  <c r="N2561" i="2"/>
  <c r="N2221" i="2"/>
  <c r="N2222" i="2"/>
  <c r="N1354" i="2"/>
  <c r="N3371" i="2"/>
  <c r="N297" i="2"/>
  <c r="N3372" i="2"/>
  <c r="N1804" i="2"/>
  <c r="N3373" i="2"/>
  <c r="N1010" i="2"/>
  <c r="N2562" i="2"/>
  <c r="N5" i="2"/>
  <c r="N1092" i="2"/>
  <c r="N1031" i="2"/>
  <c r="N3374" i="2"/>
  <c r="N861" i="2"/>
  <c r="N2563" i="2"/>
  <c r="N862" i="2"/>
  <c r="N1093" i="2"/>
  <c r="N2564" i="2"/>
  <c r="N1805" i="2"/>
  <c r="N1806" i="2"/>
  <c r="N1807" i="2"/>
  <c r="N2389" i="2"/>
  <c r="N2565" i="2"/>
  <c r="N2566" i="2"/>
  <c r="N2223" i="2"/>
  <c r="N2390" i="2"/>
  <c r="N6" i="2"/>
  <c r="N2567" i="2"/>
  <c r="N2568" i="2"/>
  <c r="N2569" i="2"/>
  <c r="N2570" i="2"/>
  <c r="N1355" i="2"/>
  <c r="N1356" i="2"/>
  <c r="N863" i="2"/>
  <c r="N3375" i="2"/>
  <c r="N3376" i="2"/>
  <c r="N2571" i="2"/>
  <c r="N2572" i="2"/>
  <c r="N3377" i="2"/>
  <c r="N2573" i="2"/>
  <c r="N1301" i="2"/>
  <c r="N864" i="2"/>
  <c r="N7" i="2"/>
  <c r="N2105" i="2"/>
  <c r="N2574" i="2"/>
  <c r="N2224" i="2"/>
  <c r="N8" i="2"/>
  <c r="N2225" i="2"/>
  <c r="N726" i="2"/>
  <c r="N1357" i="2"/>
  <c r="N1358" i="2"/>
  <c r="N1359" i="2"/>
  <c r="N1360" i="2"/>
  <c r="N1361" i="2"/>
  <c r="N3378" i="2"/>
  <c r="N1362" i="2"/>
  <c r="N2575" i="2"/>
  <c r="N727" i="2"/>
  <c r="N2576" i="2"/>
  <c r="N1363" i="2"/>
  <c r="N1888" i="2"/>
  <c r="N2106" i="2"/>
  <c r="N2577" i="2"/>
  <c r="N298" i="2"/>
  <c r="N1094" i="2"/>
  <c r="N728" i="2"/>
  <c r="N1364" i="2"/>
  <c r="N2578" i="2"/>
  <c r="N1365" i="2"/>
  <c r="N1366" i="2"/>
  <c r="N3379" i="2"/>
  <c r="N656" i="2"/>
  <c r="N1367" i="2"/>
  <c r="N2579" i="2"/>
  <c r="N2580" i="2"/>
  <c r="N2581" i="2"/>
  <c r="N2582" i="2"/>
  <c r="N2583" i="2"/>
  <c r="N2584" i="2"/>
  <c r="N2391" i="2"/>
  <c r="N865" i="2"/>
  <c r="N1368" i="2"/>
  <c r="N1369" i="2"/>
  <c r="N2585" i="2"/>
  <c r="N729" i="2"/>
  <c r="N2586" i="2"/>
  <c r="N2392" i="2"/>
  <c r="N9" i="2"/>
  <c r="N2393" i="2"/>
  <c r="N1889" i="2"/>
  <c r="N576" i="2"/>
  <c r="N730" i="2"/>
  <c r="N2587" i="2"/>
  <c r="N10" i="2"/>
  <c r="N1370" i="2"/>
  <c r="N2588" i="2"/>
  <c r="N2589" i="2"/>
  <c r="N2590" i="2"/>
  <c r="N2107" i="2"/>
  <c r="N1371" i="2"/>
  <c r="N2591" i="2"/>
  <c r="N2592" i="2"/>
  <c r="N2394" i="2"/>
  <c r="N1890" i="2"/>
  <c r="N2226" i="2"/>
  <c r="N3380" i="2"/>
  <c r="N1372" i="2"/>
  <c r="N2593" i="2"/>
  <c r="N3381" i="2"/>
  <c r="N2594" i="2"/>
  <c r="N2595" i="2"/>
  <c r="N2108" i="2"/>
  <c r="N3382" i="2"/>
  <c r="N11" i="2"/>
  <c r="N2596" i="2"/>
  <c r="N2597" i="2"/>
  <c r="N714" i="2"/>
  <c r="N2598" i="2"/>
  <c r="N2599" i="2"/>
  <c r="N1808" i="2"/>
  <c r="N3383" i="2"/>
  <c r="N2600" i="2"/>
  <c r="N2601" i="2"/>
  <c r="N2602" i="2"/>
  <c r="N12" i="2"/>
  <c r="N1032" i="2"/>
  <c r="N2603" i="2"/>
  <c r="N1373" i="2"/>
  <c r="N1095" i="2"/>
  <c r="N2604" i="2"/>
  <c r="N657" i="2"/>
  <c r="N1374" i="2"/>
  <c r="N2605" i="2"/>
  <c r="N2606" i="2"/>
  <c r="N2227" i="2"/>
  <c r="N2228" i="2"/>
  <c r="N866" i="2"/>
  <c r="N623" i="2"/>
  <c r="N2395" i="2"/>
  <c r="N1096" i="2"/>
  <c r="N2109" i="2"/>
  <c r="N2607" i="2"/>
  <c r="N1375" i="2"/>
  <c r="N3384" i="2"/>
  <c r="N2608" i="2"/>
  <c r="N731" i="2"/>
  <c r="N2396" i="2"/>
  <c r="N1097" i="2"/>
  <c r="N2609" i="2"/>
  <c r="N2397" i="2"/>
  <c r="N2610" i="2"/>
  <c r="N3385" i="2"/>
  <c r="N1376" i="2"/>
  <c r="N1377" i="2"/>
  <c r="N2611" i="2"/>
  <c r="N2229" i="2"/>
  <c r="N3386" i="2"/>
  <c r="N3387" i="2"/>
  <c r="N2230" i="2"/>
  <c r="N3388" i="2"/>
  <c r="N732" i="2"/>
  <c r="N1378" i="2"/>
  <c r="N424" i="2"/>
  <c r="N2612" i="2"/>
  <c r="N1379" i="2"/>
  <c r="N2398" i="2"/>
  <c r="N2613" i="2"/>
  <c r="N2614" i="2"/>
  <c r="N2615" i="2"/>
  <c r="N3389" i="2"/>
  <c r="N1809" i="2"/>
  <c r="N867" i="2"/>
  <c r="N2616" i="2"/>
  <c r="N2617" i="2"/>
  <c r="N2231" i="2"/>
  <c r="N2618" i="2"/>
  <c r="N2110" i="2"/>
  <c r="N2399" i="2"/>
  <c r="N2619" i="2"/>
  <c r="N2111" i="2"/>
  <c r="N2112" i="2"/>
  <c r="N2113" i="2"/>
  <c r="N2114" i="2"/>
  <c r="N2115" i="2"/>
  <c r="N2116" i="2"/>
  <c r="N2117" i="2"/>
  <c r="N299" i="2"/>
  <c r="N13" i="2"/>
  <c r="N2620" i="2"/>
  <c r="N3390" i="2"/>
  <c r="N1380" i="2"/>
  <c r="N2232" i="2"/>
  <c r="N2621" i="2"/>
  <c r="N2622" i="2"/>
  <c r="N2623" i="2"/>
  <c r="N2624" i="2"/>
  <c r="N2625" i="2"/>
  <c r="N2626" i="2"/>
  <c r="N1891" i="2"/>
  <c r="N1381" i="2"/>
  <c r="N2627" i="2"/>
  <c r="N2628" i="2"/>
  <c r="N1098" i="2"/>
  <c r="N2629" i="2"/>
  <c r="N2630" i="2"/>
  <c r="N2631" i="2"/>
  <c r="N1382" i="2"/>
  <c r="N690" i="2"/>
  <c r="N1383" i="2"/>
  <c r="N1892" i="2"/>
  <c r="N2632" i="2"/>
  <c r="N3391" i="2"/>
  <c r="N300" i="2"/>
  <c r="N2118" i="2"/>
  <c r="N14" i="2"/>
  <c r="N2633" i="2"/>
  <c r="N1384" i="2"/>
  <c r="N2634" i="2"/>
  <c r="N2635" i="2"/>
  <c r="N3392" i="2"/>
  <c r="N2636" i="2"/>
  <c r="N2637" i="2"/>
  <c r="N1238" i="2"/>
  <c r="N1385" i="2"/>
  <c r="N2638" i="2"/>
  <c r="N2639" i="2"/>
  <c r="N2640" i="2"/>
  <c r="N868" i="2"/>
  <c r="N2641" i="2"/>
  <c r="N1386" i="2"/>
  <c r="N3393" i="2"/>
  <c r="N2233" i="2"/>
  <c r="N1099" i="2"/>
  <c r="N2642" i="2"/>
  <c r="O2642" i="2" s="1"/>
  <c r="N485" i="2"/>
  <c r="O485" i="2" s="1"/>
  <c r="P485" i="2" s="1"/>
  <c r="N2643" i="2"/>
  <c r="N2644" i="2"/>
  <c r="N1387" i="2"/>
  <c r="N2645" i="2"/>
  <c r="N301" i="2"/>
  <c r="N2646" i="2"/>
  <c r="N2647" i="2"/>
  <c r="N1388" i="2"/>
  <c r="N1389" i="2"/>
  <c r="N15" i="2"/>
  <c r="N577" i="2"/>
  <c r="N3394" i="2"/>
  <c r="N2648" i="2"/>
  <c r="N691" i="2"/>
  <c r="N1390" i="2"/>
  <c r="N1391" i="2"/>
  <c r="N1392" i="2"/>
  <c r="N1393" i="2"/>
  <c r="N2649" i="2"/>
  <c r="N2650" i="2"/>
  <c r="N2651" i="2"/>
  <c r="N2119" i="2"/>
  <c r="N1394" i="2"/>
  <c r="N2652" i="2"/>
  <c r="N1395" i="2"/>
  <c r="N16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2653" i="2"/>
  <c r="N2654" i="2"/>
  <c r="N2655" i="2"/>
  <c r="N2656" i="2"/>
  <c r="N1410" i="2"/>
  <c r="N1411" i="2"/>
  <c r="N1412" i="2"/>
  <c r="N2657" i="2"/>
  <c r="N1413" i="2"/>
  <c r="N2658" i="2"/>
  <c r="N2659" i="2"/>
  <c r="N2660" i="2"/>
  <c r="N2661" i="2"/>
  <c r="N302" i="2"/>
  <c r="N2234" i="2"/>
  <c r="N1414" i="2"/>
  <c r="N303" i="2"/>
  <c r="N1415" i="2"/>
  <c r="N1893" i="2"/>
  <c r="N2662" i="2"/>
  <c r="N3395" i="2"/>
  <c r="N3396" i="2"/>
  <c r="N3397" i="2"/>
  <c r="N3398" i="2"/>
  <c r="N3399" i="2"/>
  <c r="N2120" i="2"/>
  <c r="N3400" i="2"/>
  <c r="N3401" i="2"/>
  <c r="N1416" i="2"/>
  <c r="N1417" i="2"/>
  <c r="N2663" i="2"/>
  <c r="N488" i="2"/>
  <c r="N1894" i="2"/>
  <c r="N17" i="2"/>
  <c r="N1418" i="2"/>
  <c r="N2400" i="2"/>
  <c r="N3402" i="2"/>
  <c r="N2664" i="2"/>
  <c r="N3403" i="2"/>
  <c r="N1895" i="2"/>
  <c r="N3404" i="2"/>
  <c r="N1239" i="2"/>
  <c r="N3405" i="2"/>
  <c r="N3406" i="2"/>
  <c r="N1810" i="2"/>
  <c r="N624" i="2"/>
  <c r="N2235" i="2"/>
  <c r="N3407" i="2"/>
  <c r="N2665" i="2"/>
  <c r="N18" i="2"/>
  <c r="N2666" i="2"/>
  <c r="N2667" i="2"/>
  <c r="N1419" i="2"/>
  <c r="N2401" i="2"/>
  <c r="N2668" i="2"/>
  <c r="N2669" i="2"/>
  <c r="N2670" i="2"/>
  <c r="N2671" i="2"/>
  <c r="N1420" i="2"/>
  <c r="N2672" i="2"/>
  <c r="N3408" i="2"/>
  <c r="N19" i="2"/>
  <c r="N2673" i="2"/>
  <c r="N2402" i="2"/>
  <c r="N2403" i="2"/>
  <c r="N1011" i="2"/>
  <c r="N1421" i="2"/>
  <c r="N1422" i="2"/>
  <c r="N1033" i="2"/>
  <c r="N2236" i="2"/>
  <c r="N1423" i="2"/>
  <c r="N1424" i="2"/>
  <c r="N1425" i="2"/>
  <c r="N2674" i="2"/>
  <c r="N1426" i="2"/>
  <c r="N1100" i="2"/>
  <c r="N3409" i="2"/>
  <c r="N3410" i="2"/>
  <c r="N1302" i="2"/>
  <c r="N1303" i="2"/>
  <c r="N1427" i="2"/>
  <c r="N1428" i="2"/>
  <c r="N2237" i="2"/>
  <c r="N1429" i="2"/>
  <c r="N3411" i="2"/>
  <c r="N2675" i="2"/>
  <c r="N2676" i="2"/>
  <c r="N2238" i="2"/>
  <c r="N1430" i="2"/>
  <c r="N869" i="2"/>
  <c r="N2677" i="2"/>
  <c r="N2678" i="2"/>
  <c r="N2679" i="2"/>
  <c r="N2680" i="2"/>
  <c r="N2681" i="2"/>
  <c r="N1431" i="2"/>
  <c r="N2682" i="2"/>
  <c r="N1432" i="2"/>
  <c r="N2683" i="2"/>
  <c r="N1433" i="2"/>
  <c r="N1434" i="2"/>
  <c r="N3412" i="2"/>
  <c r="N2684" i="2"/>
  <c r="N1435" i="2"/>
  <c r="N1436" i="2"/>
  <c r="N1437" i="2"/>
  <c r="N1438" i="2"/>
  <c r="N2685" i="2"/>
  <c r="N1439" i="2"/>
  <c r="N1440" i="2"/>
  <c r="N1441" i="2"/>
  <c r="N1442" i="2"/>
  <c r="N2686" i="2"/>
  <c r="N2687" i="2"/>
  <c r="N2688" i="2"/>
  <c r="N1443" i="2"/>
  <c r="N1896" i="2"/>
  <c r="N2239" i="2"/>
  <c r="N2689" i="2"/>
  <c r="N3413" i="2"/>
  <c r="N3414" i="2"/>
  <c r="N2121" i="2"/>
  <c r="N870" i="2"/>
  <c r="N1897" i="2"/>
  <c r="N1444" i="2"/>
  <c r="N2404" i="2"/>
  <c r="N489" i="2"/>
  <c r="N2690" i="2"/>
  <c r="N20" i="2"/>
  <c r="N2691" i="2"/>
  <c r="N2692" i="2"/>
  <c r="N2122" i="2"/>
  <c r="N612" i="2"/>
  <c r="N1012" i="2"/>
  <c r="N21" i="2"/>
  <c r="N1898" i="2"/>
  <c r="N1899" i="2"/>
  <c r="N2405" i="2"/>
  <c r="N2693" i="2"/>
  <c r="N2694" i="2"/>
  <c r="N2695" i="2"/>
  <c r="N2696" i="2"/>
  <c r="N625" i="2"/>
  <c r="N1900" i="2"/>
  <c r="N3415" i="2"/>
  <c r="N733" i="2"/>
  <c r="N2406" i="2"/>
  <c r="N2123" i="2"/>
  <c r="N1445" i="2"/>
  <c r="N2697" i="2"/>
  <c r="N3416" i="2"/>
  <c r="N442" i="2"/>
  <c r="N3417" i="2"/>
  <c r="N1811" i="2"/>
  <c r="N490" i="2"/>
  <c r="N2240" i="2"/>
  <c r="N1101" i="2"/>
  <c r="N3418" i="2"/>
  <c r="N1901" i="2"/>
  <c r="N2698" i="2"/>
  <c r="N2699" i="2"/>
  <c r="N3419" i="2"/>
  <c r="N2700" i="2"/>
  <c r="N2701" i="2"/>
  <c r="N2702" i="2"/>
  <c r="N1446" i="2"/>
  <c r="N2241" i="2"/>
  <c r="N2703" i="2"/>
  <c r="N434" i="2"/>
  <c r="N1013" i="2"/>
  <c r="N1447" i="2"/>
  <c r="N2242" i="2"/>
  <c r="N443" i="2"/>
  <c r="N2704" i="2"/>
  <c r="N22" i="2"/>
  <c r="N23" i="2"/>
  <c r="O23" i="2" s="1"/>
  <c r="N1304" i="2"/>
  <c r="N2705" i="2"/>
  <c r="N734" i="2"/>
  <c r="N2124" i="2"/>
  <c r="N304" i="2"/>
  <c r="N1448" i="2"/>
  <c r="N1449" i="2"/>
  <c r="N2706" i="2"/>
  <c r="N3420" i="2"/>
  <c r="N3421" i="2"/>
  <c r="N2707" i="2"/>
  <c r="N1240" i="2"/>
  <c r="N2125" i="2"/>
  <c r="N2126" i="2"/>
  <c r="N3422" i="2"/>
  <c r="N871" i="2"/>
  <c r="N2708" i="2"/>
  <c r="N715" i="2"/>
  <c r="N491" i="2"/>
  <c r="N2709" i="2"/>
  <c r="N2710" i="2"/>
  <c r="N1241" i="2"/>
  <c r="N3423" i="2"/>
  <c r="N3424" i="2"/>
  <c r="N2243" i="2"/>
  <c r="N2711" i="2"/>
  <c r="N2712" i="2"/>
  <c r="N2407" i="2"/>
  <c r="N2408" i="2"/>
  <c r="N735" i="2"/>
  <c r="N2127" i="2"/>
  <c r="N2128" i="2"/>
  <c r="N1450" i="2"/>
  <c r="N2713" i="2"/>
  <c r="N2714" i="2"/>
  <c r="N2715" i="2"/>
  <c r="N2716" i="2"/>
  <c r="N613" i="2"/>
  <c r="N2129" i="2"/>
  <c r="N3425" i="2"/>
  <c r="N2717" i="2"/>
  <c r="N481" i="2"/>
  <c r="N1242" i="2"/>
  <c r="N3426" i="2"/>
  <c r="N872" i="2"/>
  <c r="N2718" i="2"/>
  <c r="N2244" i="2"/>
  <c r="O2244" i="2" s="1"/>
  <c r="N1102" i="2"/>
  <c r="N1305" i="2"/>
  <c r="N1451" i="2"/>
  <c r="N2719" i="2"/>
  <c r="N2720" i="2"/>
  <c r="N24" i="2"/>
  <c r="N1452" i="2"/>
  <c r="N3427" i="2"/>
  <c r="N2130" i="2"/>
  <c r="N457" i="2"/>
  <c r="N2721" i="2"/>
  <c r="N873" i="2"/>
  <c r="N2722" i="2"/>
  <c r="N3428" i="2"/>
  <c r="N3429" i="2"/>
  <c r="N2723" i="2"/>
  <c r="N3430" i="2"/>
  <c r="N706" i="2"/>
  <c r="N1453" i="2"/>
  <c r="N3431" i="2"/>
  <c r="N1812" i="2"/>
  <c r="N1454" i="2"/>
  <c r="N1455" i="2"/>
  <c r="N1456" i="2"/>
  <c r="N2724" i="2"/>
  <c r="N2131" i="2"/>
  <c r="N1902" i="2"/>
  <c r="N1457" i="2"/>
  <c r="N2725" i="2"/>
  <c r="N25" i="2"/>
  <c r="N2245" i="2"/>
  <c r="N2726" i="2"/>
  <c r="N1903" i="2"/>
  <c r="N2727" i="2"/>
  <c r="N2132" i="2"/>
  <c r="N2728" i="2"/>
  <c r="N2729" i="2"/>
  <c r="N1243" i="2"/>
  <c r="N2730" i="2"/>
  <c r="N2731" i="2"/>
  <c r="N2732" i="2"/>
  <c r="N2733" i="2"/>
  <c r="N2734" i="2"/>
  <c r="N2735" i="2"/>
  <c r="N2736" i="2"/>
  <c r="N2133" i="2"/>
  <c r="N2737" i="2"/>
  <c r="N2409" i="2"/>
  <c r="N1014" i="2"/>
  <c r="N2738" i="2"/>
  <c r="N305" i="2"/>
  <c r="N435" i="2"/>
  <c r="N492" i="2"/>
  <c r="N1904" i="2"/>
  <c r="N3432" i="2"/>
  <c r="N2246" i="2"/>
  <c r="N1458" i="2"/>
  <c r="N1813" i="2"/>
  <c r="N3433" i="2"/>
  <c r="N2134" i="2"/>
  <c r="N2410" i="2"/>
  <c r="N1459" i="2"/>
  <c r="N26" i="2"/>
  <c r="N3434" i="2"/>
  <c r="N2739" i="2"/>
  <c r="N2740" i="2"/>
  <c r="N3435" i="2"/>
  <c r="N1061" i="2"/>
  <c r="N3436" i="2"/>
  <c r="N2741" i="2"/>
  <c r="N1460" i="2"/>
  <c r="N2742" i="2"/>
  <c r="N874" i="2"/>
  <c r="N1244" i="2"/>
  <c r="N2411" i="2"/>
  <c r="N1814" i="2"/>
  <c r="N1245" i="2"/>
  <c r="N27" i="2"/>
  <c r="N2247" i="2"/>
  <c r="N2743" i="2"/>
  <c r="N306" i="2"/>
  <c r="N1306" i="2"/>
  <c r="N1461" i="2"/>
  <c r="N2744" i="2"/>
  <c r="N2745" i="2"/>
  <c r="N1815" i="2"/>
  <c r="N1462" i="2"/>
  <c r="N1463" i="2"/>
  <c r="N1464" i="2"/>
  <c r="N875" i="2"/>
  <c r="N876" i="2"/>
  <c r="N1816" i="2"/>
  <c r="N736" i="2"/>
  <c r="N1465" i="2"/>
  <c r="N1034" i="2"/>
  <c r="N1466" i="2"/>
  <c r="N2412" i="2"/>
  <c r="N2746" i="2"/>
  <c r="N493" i="2"/>
  <c r="N2747" i="2"/>
  <c r="N2748" i="2"/>
  <c r="N307" i="2"/>
  <c r="N1905" i="2"/>
  <c r="N658" i="2"/>
  <c r="N2749" i="2"/>
  <c r="N2750" i="2"/>
  <c r="N1467" i="2"/>
  <c r="O1467" i="2" s="1"/>
  <c r="N2751" i="2"/>
  <c r="N28" i="2"/>
  <c r="N2752" i="2"/>
  <c r="N29" i="2"/>
  <c r="N2413" i="2"/>
  <c r="N1906" i="2"/>
  <c r="N1907" i="2"/>
  <c r="N2753" i="2"/>
  <c r="N1246" i="2"/>
  <c r="N2754" i="2"/>
  <c r="N2414" i="2"/>
  <c r="N3437" i="2"/>
  <c r="N30" i="2"/>
  <c r="N716" i="2"/>
  <c r="N2415" i="2"/>
  <c r="N1468" i="2"/>
  <c r="O1468" i="2" s="1"/>
  <c r="N1247" i="2"/>
  <c r="N2755" i="2"/>
  <c r="N2756" i="2"/>
  <c r="N1248" i="2"/>
  <c r="N3438" i="2"/>
  <c r="N2416" i="2"/>
  <c r="N1908" i="2"/>
  <c r="N659" i="2"/>
  <c r="N1307" i="2"/>
  <c r="N2417" i="2"/>
  <c r="N2418" i="2"/>
  <c r="N2419" i="2"/>
  <c r="N1909" i="2"/>
  <c r="N1249" i="2"/>
  <c r="N1469" i="2"/>
  <c r="N1470" i="2"/>
  <c r="N3439" i="2"/>
  <c r="N877" i="2"/>
  <c r="N1471" i="2"/>
  <c r="N2757" i="2"/>
  <c r="N475" i="2"/>
  <c r="N878" i="2"/>
  <c r="N1035" i="2"/>
  <c r="N1036" i="2"/>
  <c r="N1308" i="2"/>
  <c r="N31" i="2"/>
  <c r="N1472" i="2"/>
  <c r="N1817" i="2"/>
  <c r="N2420" i="2"/>
  <c r="N32" i="2"/>
  <c r="N1473" i="2"/>
  <c r="N1250" i="2"/>
  <c r="N308" i="2"/>
  <c r="N3440" i="2"/>
  <c r="N879" i="2"/>
  <c r="N1251" i="2"/>
  <c r="N2758" i="2"/>
  <c r="N1818" i="2"/>
  <c r="N1910" i="2"/>
  <c r="N1474" i="2"/>
  <c r="N2248" i="2"/>
  <c r="N33" i="2"/>
  <c r="N880" i="2"/>
  <c r="N2759" i="2"/>
  <c r="N1911" i="2"/>
  <c r="N626" i="2"/>
  <c r="N3441" i="2"/>
  <c r="N2760" i="2"/>
  <c r="N2761" i="2"/>
  <c r="N458" i="2"/>
  <c r="N444" i="2"/>
  <c r="N445" i="2"/>
  <c r="N3442" i="2"/>
  <c r="N3443" i="2"/>
  <c r="N1196" i="2"/>
  <c r="N2762" i="2"/>
  <c r="N34" i="2"/>
  <c r="N2763" i="2"/>
  <c r="N578" i="2"/>
  <c r="N1819" i="2"/>
  <c r="N2764" i="2"/>
  <c r="N2765" i="2"/>
  <c r="N1037" i="2"/>
  <c r="N3444" i="2"/>
  <c r="O3444" i="2" s="1"/>
  <c r="N2249" i="2"/>
  <c r="N660" i="2"/>
  <c r="N1038" i="2"/>
  <c r="N2250" i="2"/>
  <c r="N2251" i="2"/>
  <c r="N2766" i="2"/>
  <c r="N2767" i="2"/>
  <c r="N579" i="2"/>
  <c r="N494" i="2"/>
  <c r="N3445" i="2"/>
  <c r="N1475" i="2"/>
  <c r="N3446" i="2"/>
  <c r="N1103" i="2"/>
  <c r="N2768" i="2"/>
  <c r="N2769" i="2"/>
  <c r="N2770" i="2"/>
  <c r="O2770" i="2" s="1"/>
  <c r="N1476" i="2"/>
  <c r="N2771" i="2"/>
  <c r="N2252" i="2"/>
  <c r="N661" i="2"/>
  <c r="N2772" i="2"/>
  <c r="N309" i="2"/>
  <c r="N1477" i="2"/>
  <c r="N1478" i="2"/>
  <c r="N2773" i="2"/>
  <c r="N2774" i="2"/>
  <c r="N1479" i="2"/>
  <c r="N3447" i="2"/>
  <c r="N2775" i="2"/>
  <c r="N3448" i="2"/>
  <c r="N425" i="2"/>
  <c r="N2135" i="2"/>
  <c r="N2253" i="2"/>
  <c r="N1252" i="2"/>
  <c r="N1480" i="2"/>
  <c r="N1912" i="2"/>
  <c r="N1913" i="2"/>
  <c r="N2776" i="2"/>
  <c r="N1481" i="2"/>
  <c r="N2777" i="2"/>
  <c r="N1914" i="2"/>
  <c r="N3449" i="2"/>
  <c r="N737" i="2"/>
  <c r="N1482" i="2"/>
  <c r="N881" i="2"/>
  <c r="N2778" i="2"/>
  <c r="N35" i="2"/>
  <c r="N1820" i="2"/>
  <c r="N495" i="2"/>
  <c r="N2779" i="2"/>
  <c r="N882" i="2"/>
  <c r="N738" i="2"/>
  <c r="N3450" i="2"/>
  <c r="N2254" i="2"/>
  <c r="N3451" i="2"/>
  <c r="N739" i="2"/>
  <c r="N496" i="2"/>
  <c r="N2421" i="2"/>
  <c r="N2780" i="2"/>
  <c r="N740" i="2"/>
  <c r="N36" i="2"/>
  <c r="N2781" i="2"/>
  <c r="N2422" i="2"/>
  <c r="N2136" i="2"/>
  <c r="N3452" i="2"/>
  <c r="N2782" i="2"/>
  <c r="N1483" i="2"/>
  <c r="N2783" i="2"/>
  <c r="N2255" i="2"/>
  <c r="N2784" i="2"/>
  <c r="N2423" i="2"/>
  <c r="N1484" i="2"/>
  <c r="N2785" i="2"/>
  <c r="N2786" i="2"/>
  <c r="N1485" i="2"/>
  <c r="N2256" i="2"/>
  <c r="N37" i="2"/>
  <c r="N1486" i="2"/>
  <c r="N1487" i="2"/>
  <c r="N3453" i="2"/>
  <c r="N1488" i="2"/>
  <c r="N426" i="2"/>
  <c r="N1169" i="2"/>
  <c r="N883" i="2"/>
  <c r="N1915" i="2"/>
  <c r="N2787" i="2"/>
  <c r="N2424" i="2"/>
  <c r="N2788" i="2"/>
  <c r="N2425" i="2"/>
  <c r="N3454" i="2"/>
  <c r="N2789" i="2"/>
  <c r="N1039" i="2"/>
  <c r="N884" i="2"/>
  <c r="N741" i="2"/>
  <c r="N2257" i="2"/>
  <c r="N2258" i="2"/>
  <c r="O2258" i="2" s="1"/>
  <c r="N2790" i="2"/>
  <c r="N2791" i="2"/>
  <c r="N310" i="2"/>
  <c r="N1489" i="2"/>
  <c r="N1062" i="2"/>
  <c r="N1490" i="2"/>
  <c r="N2792" i="2"/>
  <c r="N38" i="2"/>
  <c r="N2793" i="2"/>
  <c r="N3455" i="2"/>
  <c r="N39" i="2"/>
  <c r="N1821" i="2"/>
  <c r="N742" i="2"/>
  <c r="N885" i="2"/>
  <c r="N886" i="2"/>
  <c r="N1491" i="2"/>
  <c r="N40" i="2"/>
  <c r="N1492" i="2"/>
  <c r="N887" i="2"/>
  <c r="N2794" i="2"/>
  <c r="N743" i="2"/>
  <c r="N2795" i="2"/>
  <c r="N1916" i="2"/>
  <c r="N1309" i="2"/>
  <c r="N1253" i="2"/>
  <c r="N41" i="2"/>
  <c r="N497" i="2"/>
  <c r="N744" i="2"/>
  <c r="N745" i="2"/>
  <c r="N3456" i="2"/>
  <c r="N2796" i="2"/>
  <c r="N2259" i="2"/>
  <c r="N717" i="2"/>
  <c r="N1822" i="2"/>
  <c r="N1917" i="2"/>
  <c r="N2797" i="2"/>
  <c r="N2798" i="2"/>
  <c r="N2260" i="2"/>
  <c r="N2799" i="2"/>
  <c r="N1493" i="2"/>
  <c r="N627" i="2"/>
  <c r="N2800" i="2"/>
  <c r="N2801" i="2"/>
  <c r="N3457" i="2"/>
  <c r="N2802" i="2"/>
  <c r="N1918" i="2"/>
  <c r="N2803" i="2"/>
  <c r="N628" i="2"/>
  <c r="N2804" i="2"/>
  <c r="N2261" i="2"/>
  <c r="N1919" i="2"/>
  <c r="N42" i="2"/>
  <c r="N1104" i="2"/>
  <c r="N1494" i="2"/>
  <c r="N1197" i="2"/>
  <c r="N2262" i="2"/>
  <c r="N888" i="2"/>
  <c r="N2426" i="2"/>
  <c r="N2427" i="2"/>
  <c r="N580" i="2"/>
  <c r="N3458" i="2"/>
  <c r="N1920" i="2"/>
  <c r="N2805" i="2"/>
  <c r="N889" i="2"/>
  <c r="N43" i="2"/>
  <c r="N2137" i="2"/>
  <c r="N2138" i="2"/>
  <c r="N1310" i="2"/>
  <c r="N1823" i="2"/>
  <c r="N3459" i="2"/>
  <c r="N581" i="2"/>
  <c r="N746" i="2"/>
  <c r="N1105" i="2"/>
  <c r="N1495" i="2"/>
  <c r="N311" i="2"/>
  <c r="N1106" i="2"/>
  <c r="N2428" i="2"/>
  <c r="N3460" i="2"/>
  <c r="N1040" i="2"/>
  <c r="N890" i="2"/>
  <c r="O890" i="2" s="1"/>
  <c r="N2806" i="2"/>
  <c r="N891" i="2"/>
  <c r="N1170" i="2"/>
  <c r="N1254" i="2"/>
  <c r="N1041" i="2"/>
  <c r="N2807" i="2"/>
  <c r="N1921" i="2"/>
  <c r="N629" i="2"/>
  <c r="N630" i="2"/>
  <c r="N2808" i="2"/>
  <c r="N2429" i="2"/>
  <c r="N1255" i="2"/>
  <c r="N2809" i="2"/>
  <c r="N2810" i="2"/>
  <c r="N1496" i="2"/>
  <c r="N3461" i="2"/>
  <c r="N2139" i="2"/>
  <c r="N2140" i="2"/>
  <c r="N892" i="2"/>
  <c r="N2811" i="2"/>
  <c r="N1107" i="2"/>
  <c r="N2812" i="2"/>
  <c r="N2430" i="2"/>
  <c r="N2813" i="2"/>
  <c r="N2814" i="2"/>
  <c r="N2815" i="2"/>
  <c r="N1497" i="2"/>
  <c r="N2816" i="2"/>
  <c r="N1922" i="2"/>
  <c r="N312" i="2"/>
  <c r="N2817" i="2"/>
  <c r="N2818" i="2"/>
  <c r="N1824" i="2"/>
  <c r="N1498" i="2"/>
  <c r="N3462" i="2"/>
  <c r="N2431" i="2"/>
  <c r="N313" i="2"/>
  <c r="N476" i="2"/>
  <c r="N2819" i="2"/>
  <c r="N44" i="2"/>
  <c r="N2820" i="2"/>
  <c r="N2821" i="2"/>
  <c r="N2263" i="2"/>
  <c r="N2822" i="2"/>
  <c r="N2432" i="2"/>
  <c r="N45" i="2"/>
  <c r="N2264" i="2"/>
  <c r="N2823" i="2"/>
  <c r="N1499" i="2"/>
  <c r="N2433" i="2"/>
  <c r="N314" i="2"/>
  <c r="N459" i="2"/>
  <c r="N1500" i="2"/>
  <c r="N2824" i="2"/>
  <c r="N2141" i="2"/>
  <c r="N2825" i="2"/>
  <c r="N2265" i="2"/>
  <c r="N2142" i="2"/>
  <c r="N46" i="2"/>
  <c r="N498" i="2"/>
  <c r="N1171" i="2"/>
  <c r="N893" i="2"/>
  <c r="N1923" i="2"/>
  <c r="N2826" i="2"/>
  <c r="O2826" i="2" s="1"/>
  <c r="N614" i="2"/>
  <c r="N460" i="2"/>
  <c r="N2827" i="2"/>
  <c r="N2434" i="2"/>
  <c r="N2828" i="2"/>
  <c r="N2829" i="2"/>
  <c r="N2435" i="2"/>
  <c r="N894" i="2"/>
  <c r="N2830" i="2"/>
  <c r="N2831" i="2"/>
  <c r="N747" i="2"/>
  <c r="N2832" i="2"/>
  <c r="N2266" i="2"/>
  <c r="N315" i="2"/>
  <c r="N446" i="2"/>
  <c r="N1501" i="2"/>
  <c r="N895" i="2"/>
  <c r="N47" i="2"/>
  <c r="N2833" i="2"/>
  <c r="N2834" i="2"/>
  <c r="N1502" i="2"/>
  <c r="N1503" i="2"/>
  <c r="N1504" i="2"/>
  <c r="N1505" i="2"/>
  <c r="N1506" i="2"/>
  <c r="N2835" i="2"/>
  <c r="N1507" i="2"/>
  <c r="N1508" i="2"/>
  <c r="N1311" i="2"/>
  <c r="N2836" i="2"/>
  <c r="N316" i="2"/>
  <c r="N896" i="2"/>
  <c r="N2436" i="2"/>
  <c r="N2837" i="2"/>
  <c r="N1825" i="2"/>
  <c r="N2838" i="2"/>
  <c r="N2839" i="2"/>
  <c r="N317" i="2"/>
  <c r="N2437" i="2"/>
  <c r="N48" i="2"/>
  <c r="N3463" i="2"/>
  <c r="N2840" i="2"/>
  <c r="N2841" i="2"/>
  <c r="N2842" i="2"/>
  <c r="N499" i="2"/>
  <c r="N1509" i="2"/>
  <c r="N1924" i="2"/>
  <c r="N49" i="2"/>
  <c r="N2843" i="2"/>
  <c r="N1108" i="2"/>
  <c r="N1312" i="2"/>
  <c r="N1925" i="2"/>
  <c r="N2267" i="2"/>
  <c r="N3464" i="2"/>
  <c r="N1510" i="2"/>
  <c r="N1511" i="2"/>
  <c r="N1512" i="2"/>
  <c r="N2438" i="2"/>
  <c r="N1513" i="2"/>
  <c r="N1514" i="2"/>
  <c r="N3465" i="2"/>
  <c r="N447" i="2"/>
  <c r="N2844" i="2"/>
  <c r="N2845" i="2"/>
  <c r="N2846" i="2"/>
  <c r="N1515" i="2"/>
  <c r="N1926" i="2"/>
  <c r="N692" i="2"/>
  <c r="N3466" i="2"/>
  <c r="N897" i="2"/>
  <c r="N2847" i="2"/>
  <c r="N50" i="2"/>
  <c r="N631" i="2"/>
  <c r="N318" i="2"/>
  <c r="N1927" i="2"/>
  <c r="N1928" i="2"/>
  <c r="N2848" i="2"/>
  <c r="N1929" i="2"/>
  <c r="N1930" i="2"/>
  <c r="N2849" i="2"/>
  <c r="N2143" i="2"/>
  <c r="N51" i="2"/>
  <c r="N693" i="2"/>
  <c r="N898" i="2"/>
  <c r="N319" i="2"/>
  <c r="N1313" i="2"/>
  <c r="N748" i="2"/>
  <c r="N1931" i="2"/>
  <c r="N1109" i="2"/>
  <c r="N1826" i="2"/>
  <c r="N2439" i="2"/>
  <c r="N1516" i="2"/>
  <c r="N500" i="2"/>
  <c r="N1110" i="2"/>
  <c r="N1517" i="2"/>
  <c r="N2850" i="2"/>
  <c r="N2851" i="2"/>
  <c r="N899" i="2"/>
  <c r="N1518" i="2"/>
  <c r="N52" i="2"/>
  <c r="N1111" i="2"/>
  <c r="N2852" i="2"/>
  <c r="N320" i="2"/>
  <c r="N1519" i="2"/>
  <c r="N321" i="2"/>
  <c r="N749" i="2"/>
  <c r="N501" i="2"/>
  <c r="N2853" i="2"/>
  <c r="N1520" i="2"/>
  <c r="N1521" i="2"/>
  <c r="N2854" i="2"/>
  <c r="N448" i="2"/>
  <c r="N2855" i="2"/>
  <c r="N2144" i="2"/>
  <c r="N718" i="2"/>
  <c r="N53" i="2"/>
  <c r="N322" i="2"/>
  <c r="O322" i="2" s="1"/>
  <c r="N2856" i="2"/>
  <c r="N750" i="2"/>
  <c r="N2857" i="2"/>
  <c r="N2858" i="2"/>
  <c r="N2859" i="2"/>
  <c r="N2860" i="2"/>
  <c r="N54" i="2"/>
  <c r="N323" i="2"/>
  <c r="N1172" i="2"/>
  <c r="N1932" i="2"/>
  <c r="N449" i="2"/>
  <c r="O449" i="2" s="1"/>
  <c r="N324" i="2"/>
  <c r="N751" i="2"/>
  <c r="N55" i="2"/>
  <c r="N1827" i="2"/>
  <c r="N2861" i="2"/>
  <c r="N2862" i="2"/>
  <c r="N1522" i="2"/>
  <c r="N2863" i="2"/>
  <c r="N1523" i="2"/>
  <c r="N56" i="2"/>
  <c r="N2864" i="2"/>
  <c r="N1112" i="2"/>
  <c r="N2268" i="2"/>
  <c r="N2865" i="2"/>
  <c r="N502" i="2"/>
  <c r="N2866" i="2"/>
  <c r="N1256" i="2"/>
  <c r="N2867" i="2"/>
  <c r="N3467" i="2"/>
  <c r="N2145" i="2"/>
  <c r="N2868" i="2"/>
  <c r="N57" i="2"/>
  <c r="N2869" i="2"/>
  <c r="N58" i="2"/>
  <c r="N1113" i="2"/>
  <c r="N1828" i="2"/>
  <c r="N2870" i="2"/>
  <c r="N2871" i="2"/>
  <c r="N1114" i="2"/>
  <c r="O1114" i="2" s="1"/>
  <c r="P1114" i="2" s="1"/>
  <c r="N2872" i="2"/>
  <c r="N2873" i="2"/>
  <c r="N1829" i="2"/>
  <c r="N2874" i="2"/>
  <c r="N1115" i="2"/>
  <c r="N503" i="2"/>
  <c r="N2875" i="2"/>
  <c r="N2146" i="2"/>
  <c r="O2146" i="2" s="1"/>
  <c r="N900" i="2"/>
  <c r="N59" i="2"/>
  <c r="N2876" i="2"/>
  <c r="N2269" i="2"/>
  <c r="N2877" i="2"/>
  <c r="N901" i="2"/>
  <c r="N2878" i="2"/>
  <c r="N2879" i="2"/>
  <c r="N752" i="2"/>
  <c r="N753" i="2"/>
  <c r="N3468" i="2"/>
  <c r="N662" i="2"/>
  <c r="N1116" i="2"/>
  <c r="N2880" i="2"/>
  <c r="N1524" i="2"/>
  <c r="N902" i="2"/>
  <c r="N2881" i="2"/>
  <c r="N1063" i="2"/>
  <c r="N2882" i="2"/>
  <c r="N2883" i="2"/>
  <c r="N2884" i="2"/>
  <c r="N60" i="2"/>
  <c r="N582" i="2"/>
  <c r="N1525" i="2"/>
  <c r="N2885" i="2"/>
  <c r="O2885" i="2" s="1"/>
  <c r="N2886" i="2"/>
  <c r="N2887" i="2"/>
  <c r="N1526" i="2"/>
  <c r="N1314" i="2"/>
  <c r="N1527" i="2"/>
  <c r="N2888" i="2"/>
  <c r="N2889" i="2"/>
  <c r="N2440" i="2"/>
  <c r="O2440" i="2" s="1"/>
  <c r="P2440" i="2" s="1"/>
  <c r="N1528" i="2"/>
  <c r="N325" i="2"/>
  <c r="N2441" i="2"/>
  <c r="N61" i="2"/>
  <c r="N2890" i="2"/>
  <c r="N504" i="2"/>
  <c r="N2891" i="2"/>
  <c r="N2892" i="2"/>
  <c r="N2893" i="2"/>
  <c r="N326" i="2"/>
  <c r="N2894" i="2"/>
  <c r="N2442" i="2"/>
  <c r="N327" i="2"/>
  <c r="N1198" i="2"/>
  <c r="N62" i="2"/>
  <c r="N63" i="2"/>
  <c r="N427" i="2"/>
  <c r="N505" i="2"/>
  <c r="N1064" i="2"/>
  <c r="N64" i="2"/>
  <c r="N65" i="2"/>
  <c r="N66" i="2"/>
  <c r="N1933" i="2"/>
  <c r="O1933" i="2" s="1"/>
  <c r="P1933" i="2" s="1"/>
  <c r="N2147" i="2"/>
  <c r="N1529" i="2"/>
  <c r="N2895" i="2"/>
  <c r="O2895" i="2" s="1"/>
  <c r="N67" i="2"/>
  <c r="N3469" i="2"/>
  <c r="N68" i="2"/>
  <c r="N69" i="2"/>
  <c r="N70" i="2"/>
  <c r="N2270" i="2"/>
  <c r="N754" i="2"/>
  <c r="N755" i="2"/>
  <c r="O755" i="2" s="1"/>
  <c r="N2896" i="2"/>
  <c r="N1117" i="2"/>
  <c r="N1042" i="2"/>
  <c r="N3470" i="2"/>
  <c r="N903" i="2"/>
  <c r="N2897" i="2"/>
  <c r="N756" i="2"/>
  <c r="N1530" i="2"/>
  <c r="N3471" i="2"/>
  <c r="N71" i="2"/>
  <c r="N1531" i="2"/>
  <c r="N1934" i="2"/>
  <c r="N2898" i="2"/>
  <c r="N904" i="2"/>
  <c r="N905" i="2"/>
  <c r="N2899" i="2"/>
  <c r="N906" i="2"/>
  <c r="N907" i="2"/>
  <c r="N506" i="2"/>
  <c r="N72" i="2"/>
  <c r="N2271" i="2"/>
  <c r="N461" i="2"/>
  <c r="O461" i="2" s="1"/>
  <c r="N2272" i="2"/>
  <c r="N1935" i="2"/>
  <c r="N908" i="2"/>
  <c r="N1118" i="2"/>
  <c r="N1532" i="2"/>
  <c r="N2900" i="2"/>
  <c r="N73" i="2"/>
  <c r="O73" i="2" s="1"/>
  <c r="N2901" i="2"/>
  <c r="N2902" i="2"/>
  <c r="N1119" i="2"/>
  <c r="N2903" i="2"/>
  <c r="N1830" i="2"/>
  <c r="N1831" i="2"/>
  <c r="N757" i="2"/>
  <c r="N1832" i="2"/>
  <c r="N2273" i="2"/>
  <c r="N2904" i="2"/>
  <c r="N1533" i="2"/>
  <c r="N2905" i="2"/>
  <c r="N2906" i="2"/>
  <c r="N2907" i="2"/>
  <c r="N2908" i="2"/>
  <c r="N909" i="2"/>
  <c r="N2909" i="2"/>
  <c r="N3472" i="2"/>
  <c r="N1534" i="2"/>
  <c r="N2274" i="2"/>
  <c r="N758" i="2"/>
  <c r="N2910" i="2"/>
  <c r="N1833" i="2"/>
  <c r="N74" i="2"/>
  <c r="N75" i="2"/>
  <c r="N1535" i="2"/>
  <c r="N1120" i="2"/>
  <c r="O1120" i="2" s="1"/>
  <c r="N2148" i="2"/>
  <c r="N910" i="2"/>
  <c r="N2911" i="2"/>
  <c r="N1936" i="2"/>
  <c r="N2912" i="2"/>
  <c r="N911" i="2"/>
  <c r="O911" i="2" s="1"/>
  <c r="N2443" i="2"/>
  <c r="N76" i="2"/>
  <c r="N1536" i="2"/>
  <c r="N1537" i="2"/>
  <c r="N1538" i="2"/>
  <c r="N2913" i="2"/>
  <c r="N2914" i="2"/>
  <c r="N1539" i="2"/>
  <c r="N3473" i="2"/>
  <c r="N77" i="2"/>
  <c r="N1540" i="2"/>
  <c r="N2275" i="2"/>
  <c r="N2915" i="2"/>
  <c r="N2916" i="2"/>
  <c r="N2917" i="2"/>
  <c r="N1541" i="2"/>
  <c r="N1173" i="2"/>
  <c r="N2918" i="2"/>
  <c r="N2444" i="2"/>
  <c r="N2149" i="2"/>
  <c r="N2919" i="2"/>
  <c r="N663" i="2"/>
  <c r="N2920" i="2"/>
  <c r="N78" i="2"/>
  <c r="N79" i="2"/>
  <c r="N1937" i="2"/>
  <c r="N2276" i="2"/>
  <c r="N3474" i="2"/>
  <c r="N912" i="2"/>
  <c r="N2921" i="2"/>
  <c r="N1174" i="2"/>
  <c r="O1174" i="2" s="1"/>
  <c r="N2922" i="2"/>
  <c r="N2923" i="2"/>
  <c r="N1121" i="2"/>
  <c r="O1121" i="2" s="1"/>
  <c r="N913" i="2"/>
  <c r="N2924" i="2"/>
  <c r="N759" i="2"/>
  <c r="N3475" i="2"/>
  <c r="N583" i="2"/>
  <c r="N584" i="2"/>
  <c r="N1542" i="2"/>
  <c r="N328" i="2"/>
  <c r="O328" i="2" s="1"/>
  <c r="N1938" i="2"/>
  <c r="N1939" i="2"/>
  <c r="N1543" i="2"/>
  <c r="N1834" i="2"/>
  <c r="N2925" i="2"/>
  <c r="N2926" i="2"/>
  <c r="N2927" i="2"/>
  <c r="N2928" i="2"/>
  <c r="N329" i="2"/>
  <c r="N1940" i="2"/>
  <c r="N1544" i="2"/>
  <c r="N2929" i="2"/>
  <c r="N1122" i="2"/>
  <c r="N760" i="2"/>
  <c r="N1123" i="2"/>
  <c r="N80" i="2"/>
  <c r="N2930" i="2"/>
  <c r="N2931" i="2"/>
  <c r="N2932" i="2"/>
  <c r="N1941" i="2"/>
  <c r="N761" i="2"/>
  <c r="N1942" i="2"/>
  <c r="O1942" i="2" s="1"/>
  <c r="N3476" i="2"/>
  <c r="N81" i="2"/>
  <c r="N2933" i="2"/>
  <c r="N1545" i="2"/>
  <c r="N82" i="2"/>
  <c r="N2934" i="2"/>
  <c r="N1546" i="2"/>
  <c r="N83" i="2"/>
  <c r="N1547" i="2"/>
  <c r="N330" i="2"/>
  <c r="N2935" i="2"/>
  <c r="N507" i="2"/>
  <c r="N2936" i="2"/>
  <c r="N3477" i="2"/>
  <c r="N2937" i="2"/>
  <c r="N2938" i="2"/>
  <c r="N1548" i="2"/>
  <c r="N1943" i="2"/>
  <c r="N2445" i="2"/>
  <c r="N2446" i="2"/>
  <c r="N1944" i="2"/>
  <c r="N2939" i="2"/>
  <c r="N84" i="2"/>
  <c r="N508" i="2"/>
  <c r="N1945" i="2"/>
  <c r="N2940" i="2"/>
  <c r="N1549" i="2"/>
  <c r="N632" i="2"/>
  <c r="N85" i="2"/>
  <c r="N1550" i="2"/>
  <c r="N1257" i="2"/>
  <c r="N1124" i="2"/>
  <c r="N331" i="2"/>
  <c r="N2941" i="2"/>
  <c r="O2941" i="2" s="1"/>
  <c r="N2150" i="2"/>
  <c r="N1125" i="2"/>
  <c r="N2277" i="2"/>
  <c r="N2942" i="2"/>
  <c r="N2943" i="2"/>
  <c r="N762" i="2"/>
  <c r="N914" i="2"/>
  <c r="N763" i="2"/>
  <c r="N764" i="2"/>
  <c r="N3478" i="2"/>
  <c r="N2944" i="2"/>
  <c r="N332" i="2"/>
  <c r="N509" i="2"/>
  <c r="N2945" i="2"/>
  <c r="N1946" i="2"/>
  <c r="N1258" i="2"/>
  <c r="N765" i="2"/>
  <c r="N3479" i="2"/>
  <c r="N1551" i="2"/>
  <c r="N2151" i="2"/>
  <c r="N2946" i="2"/>
  <c r="N915" i="2"/>
  <c r="N2447" i="2"/>
  <c r="N2278" i="2"/>
  <c r="N2152" i="2"/>
  <c r="N1126" i="2"/>
  <c r="N2448" i="2"/>
  <c r="N2947" i="2"/>
  <c r="N766" i="2"/>
  <c r="N2948" i="2"/>
  <c r="N2949" i="2"/>
  <c r="N333" i="2"/>
  <c r="N2950" i="2"/>
  <c r="N2279" i="2"/>
  <c r="N2280" i="2"/>
  <c r="N916" i="2"/>
  <c r="N1552" i="2"/>
  <c r="N2951" i="2"/>
  <c r="N917" i="2"/>
  <c r="N510" i="2"/>
  <c r="O510" i="2" s="1"/>
  <c r="N1947" i="2"/>
  <c r="N3480" i="2"/>
  <c r="N86" i="2"/>
  <c r="N2952" i="2"/>
  <c r="N334" i="2"/>
  <c r="N2953" i="2"/>
  <c r="N918" i="2"/>
  <c r="N1948" i="2"/>
  <c r="N470" i="2"/>
  <c r="N767" i="2"/>
  <c r="N1553" i="2"/>
  <c r="N511" i="2"/>
  <c r="N1554" i="2"/>
  <c r="N1949" i="2"/>
  <c r="N2281" i="2"/>
  <c r="N2954" i="2"/>
  <c r="N87" i="2"/>
  <c r="N1015" i="2"/>
  <c r="N2955" i="2"/>
  <c r="N88" i="2"/>
  <c r="N1950" i="2"/>
  <c r="N2449" i="2"/>
  <c r="N2956" i="2"/>
  <c r="N2957" i="2"/>
  <c r="N2958" i="2"/>
  <c r="N2450" i="2"/>
  <c r="N3481" i="2"/>
  <c r="N919" i="2"/>
  <c r="N719" i="2"/>
  <c r="N89" i="2"/>
  <c r="N3482" i="2"/>
  <c r="N90" i="2"/>
  <c r="N2959" i="2"/>
  <c r="N91" i="2"/>
  <c r="N768" i="2"/>
  <c r="N3483" i="2"/>
  <c r="N92" i="2"/>
  <c r="O92" i="2" s="1"/>
  <c r="N769" i="2"/>
  <c r="N1555" i="2"/>
  <c r="N2960" i="2"/>
  <c r="N2961" i="2"/>
  <c r="N335" i="2"/>
  <c r="N2962" i="2"/>
  <c r="N93" i="2"/>
  <c r="N1556" i="2"/>
  <c r="N94" i="2"/>
  <c r="N920" i="2"/>
  <c r="N3484" i="2"/>
  <c r="N921" i="2"/>
  <c r="N1557" i="2"/>
  <c r="N922" i="2"/>
  <c r="N2153" i="2"/>
  <c r="N694" i="2"/>
  <c r="N95" i="2"/>
  <c r="N2963" i="2"/>
  <c r="N1951" i="2"/>
  <c r="N664" i="2"/>
  <c r="N2964" i="2"/>
  <c r="N336" i="2"/>
  <c r="N602" i="2"/>
  <c r="N2965" i="2"/>
  <c r="N665" i="2"/>
  <c r="N3485" i="2"/>
  <c r="N666" i="2"/>
  <c r="O666" i="2" s="1"/>
  <c r="N2966" i="2"/>
  <c r="N337" i="2"/>
  <c r="N1558" i="2"/>
  <c r="N1559" i="2"/>
  <c r="N2967" i="2"/>
  <c r="N2968" i="2"/>
  <c r="N1952" i="2"/>
  <c r="N1560" i="2"/>
  <c r="N923" i="2"/>
  <c r="N1315" i="2"/>
  <c r="N1561" i="2"/>
  <c r="N924" i="2"/>
  <c r="N2154" i="2"/>
  <c r="N1562" i="2"/>
  <c r="N1259" i="2"/>
  <c r="N2969" i="2"/>
  <c r="N1563" i="2"/>
  <c r="N2970" i="2"/>
  <c r="N1564" i="2"/>
  <c r="N1565" i="2"/>
  <c r="N1566" i="2"/>
  <c r="N1567" i="2"/>
  <c r="N1065" i="2"/>
  <c r="N1016" i="2"/>
  <c r="N2971" i="2"/>
  <c r="N2972" i="2"/>
  <c r="N2973" i="2"/>
  <c r="N1568" i="2"/>
  <c r="N2282" i="2"/>
  <c r="N2974" i="2"/>
  <c r="N3486" i="2"/>
  <c r="N585" i="2"/>
  <c r="N667" i="2"/>
  <c r="N2975" i="2"/>
  <c r="N668" i="2"/>
  <c r="N96" i="2"/>
  <c r="N3487" i="2"/>
  <c r="N2976" i="2"/>
  <c r="N2977" i="2"/>
  <c r="N2978" i="2"/>
  <c r="N3488" i="2"/>
  <c r="N2979" i="2"/>
  <c r="N1569" i="2"/>
  <c r="N1835" i="2"/>
  <c r="N3489" i="2"/>
  <c r="N2980" i="2"/>
  <c r="N1953" i="2"/>
  <c r="N2981" i="2"/>
  <c r="N97" i="2"/>
  <c r="N2155" i="2"/>
  <c r="N2156" i="2"/>
  <c r="N338" i="2"/>
  <c r="N2982" i="2"/>
  <c r="N2983" i="2"/>
  <c r="N2451" i="2"/>
  <c r="N2984" i="2"/>
  <c r="N2452" i="2"/>
  <c r="N2453" i="2"/>
  <c r="N2157" i="2"/>
  <c r="N98" i="2"/>
  <c r="N2985" i="2"/>
  <c r="N2986" i="2"/>
  <c r="N2987" i="2"/>
  <c r="N1570" i="2"/>
  <c r="N2988" i="2"/>
  <c r="N1571" i="2"/>
  <c r="N2989" i="2"/>
  <c r="N339" i="2"/>
  <c r="N512" i="2"/>
  <c r="O512" i="2" s="1"/>
  <c r="N1572" i="2"/>
  <c r="N1199" i="2"/>
  <c r="N1573" i="2"/>
  <c r="N1574" i="2"/>
  <c r="N2990" i="2"/>
  <c r="N1575" i="2"/>
  <c r="N340" i="2"/>
  <c r="N99" i="2"/>
  <c r="O99" i="2" s="1"/>
  <c r="N2283" i="2"/>
  <c r="N1127" i="2"/>
  <c r="N1316" i="2"/>
  <c r="N100" i="2"/>
  <c r="N1836" i="2"/>
  <c r="N2991" i="2"/>
  <c r="N1576" i="2"/>
  <c r="N1837" i="2"/>
  <c r="N2992" i="2"/>
  <c r="N695" i="2"/>
  <c r="N2158" i="2"/>
  <c r="N3490" i="2"/>
  <c r="N3491" i="2"/>
  <c r="N3492" i="2"/>
  <c r="N1577" i="2"/>
  <c r="N925" i="2"/>
  <c r="N1954" i="2"/>
  <c r="N1175" i="2"/>
  <c r="N1017" i="2"/>
  <c r="N1200" i="2"/>
  <c r="N2993" i="2"/>
  <c r="N101" i="2"/>
  <c r="N2994" i="2"/>
  <c r="N2284" i="2"/>
  <c r="N1043" i="2"/>
  <c r="N2995" i="2"/>
  <c r="N102" i="2"/>
  <c r="N2159" i="2"/>
  <c r="N2285" i="2"/>
  <c r="N707" i="2"/>
  <c r="N1578" i="2"/>
  <c r="N1579" i="2"/>
  <c r="N1066" i="2"/>
  <c r="O1066" i="2" s="1"/>
  <c r="P1066" i="2" s="1"/>
  <c r="N1580" i="2"/>
  <c r="N1201" i="2"/>
  <c r="N2286" i="2"/>
  <c r="N1955" i="2"/>
  <c r="N486" i="2"/>
  <c r="N2996" i="2"/>
  <c r="N2287" i="2"/>
  <c r="N1956" i="2"/>
  <c r="N103" i="2"/>
  <c r="N2997" i="2"/>
  <c r="N1838" i="2"/>
  <c r="N1202" i="2"/>
  <c r="N633" i="2"/>
  <c r="N1957" i="2"/>
  <c r="N2998" i="2"/>
  <c r="N615" i="2"/>
  <c r="N341" i="2"/>
  <c r="N669" i="2"/>
  <c r="N2288" i="2"/>
  <c r="N2999" i="2"/>
  <c r="N3000" i="2"/>
  <c r="N3001" i="2"/>
  <c r="N3002" i="2"/>
  <c r="O3002" i="2" s="1"/>
  <c r="N2454" i="2"/>
  <c r="N3003" i="2"/>
  <c r="N2289" i="2"/>
  <c r="N1958" i="2"/>
  <c r="N1581" i="2"/>
  <c r="N1582" i="2"/>
  <c r="N1583" i="2"/>
  <c r="N770" i="2"/>
  <c r="N2290" i="2"/>
  <c r="N513" i="2"/>
  <c r="N670" i="2"/>
  <c r="O670" i="2" s="1"/>
  <c r="N586" i="2"/>
  <c r="N2160" i="2"/>
  <c r="N3493" i="2"/>
  <c r="N3004" i="2"/>
  <c r="N926" i="2"/>
  <c r="N514" i="2"/>
  <c r="N3005" i="2"/>
  <c r="N104" i="2"/>
  <c r="N105" i="2"/>
  <c r="N2291" i="2"/>
  <c r="N1959" i="2"/>
  <c r="N1044" i="2"/>
  <c r="N2455" i="2"/>
  <c r="N3006" i="2"/>
  <c r="N342" i="2"/>
  <c r="N2292" i="2"/>
  <c r="N927" i="2"/>
  <c r="N3007" i="2"/>
  <c r="N3008" i="2"/>
  <c r="N1045" i="2"/>
  <c r="N450" i="2"/>
  <c r="N3009" i="2"/>
  <c r="N2293" i="2"/>
  <c r="N3494" i="2"/>
  <c r="N106" i="2"/>
  <c r="N1960" i="2"/>
  <c r="N1018" i="2"/>
  <c r="N3495" i="2"/>
  <c r="N771" i="2"/>
  <c r="O771" i="2" s="1"/>
  <c r="N772" i="2"/>
  <c r="N1128" i="2"/>
  <c r="N1584" i="2"/>
  <c r="N1585" i="2"/>
  <c r="N515" i="2"/>
  <c r="N3010" i="2"/>
  <c r="N1317" i="2"/>
  <c r="N2456" i="2"/>
  <c r="O2456" i="2" s="1"/>
  <c r="N1129" i="2"/>
  <c r="N1961" i="2"/>
  <c r="N3011" i="2"/>
  <c r="N1586" i="2"/>
  <c r="N1587" i="2"/>
  <c r="N1067" i="2"/>
  <c r="N343" i="2"/>
  <c r="N1962" i="2"/>
  <c r="N2294" i="2"/>
  <c r="N671" i="2"/>
  <c r="N3496" i="2"/>
  <c r="N3012" i="2"/>
  <c r="N107" i="2"/>
  <c r="N2295" i="2"/>
  <c r="N3013" i="2"/>
  <c r="N1203" i="2"/>
  <c r="N3014" i="2"/>
  <c r="N3015" i="2"/>
  <c r="N344" i="2"/>
  <c r="N603" i="2"/>
  <c r="N1204" i="2"/>
  <c r="N345" i="2"/>
  <c r="N1318" i="2"/>
  <c r="N773" i="2"/>
  <c r="N3016" i="2"/>
  <c r="O3016" i="2" s="1"/>
  <c r="P3016" i="2" s="1"/>
  <c r="N1130" i="2"/>
  <c r="N1839" i="2"/>
  <c r="N1588" i="2"/>
  <c r="N1963" i="2"/>
  <c r="N1589" i="2"/>
  <c r="N3017" i="2"/>
  <c r="N1176" i="2"/>
  <c r="N3018" i="2"/>
  <c r="O3018" i="2" s="1"/>
  <c r="N3019" i="2"/>
  <c r="N3020" i="2"/>
  <c r="N3021" i="2"/>
  <c r="N672" i="2"/>
  <c r="N2161" i="2"/>
  <c r="N346" i="2"/>
  <c r="N1590" i="2"/>
  <c r="N774" i="2"/>
  <c r="N1591" i="2"/>
  <c r="N516" i="2"/>
  <c r="N108" i="2"/>
  <c r="N3022" i="2"/>
  <c r="N1177" i="2"/>
  <c r="N1964" i="2"/>
  <c r="N1592" i="2"/>
  <c r="N3023" i="2"/>
  <c r="N3497" i="2"/>
  <c r="N3024" i="2"/>
  <c r="N1593" i="2"/>
  <c r="N1131" i="2"/>
  <c r="N928" i="2"/>
  <c r="N1178" i="2"/>
  <c r="N2296" i="2"/>
  <c r="O2296" i="2" s="1"/>
  <c r="N3025" i="2"/>
  <c r="N3498" i="2"/>
  <c r="N3499" i="2"/>
  <c r="O3499" i="2" s="1"/>
  <c r="N109" i="2"/>
  <c r="N3026" i="2"/>
  <c r="N3027" i="2"/>
  <c r="N1965" i="2"/>
  <c r="N1179" i="2"/>
  <c r="N1966" i="2"/>
  <c r="N775" i="2"/>
  <c r="N1594" i="2"/>
  <c r="O1594" i="2" s="1"/>
  <c r="N1595" i="2"/>
  <c r="N1596" i="2"/>
  <c r="N634" i="2"/>
  <c r="N110" i="2"/>
  <c r="N3500" i="2"/>
  <c r="N3028" i="2"/>
  <c r="N620" i="2"/>
  <c r="N1597" i="2"/>
  <c r="N635" i="2"/>
  <c r="N2457" i="2"/>
  <c r="N776" i="2"/>
  <c r="N3029" i="2"/>
  <c r="N777" i="2"/>
  <c r="N111" i="2"/>
  <c r="N3501" i="2"/>
  <c r="N1967" i="2"/>
  <c r="N3030" i="2"/>
  <c r="N778" i="2"/>
  <c r="N1598" i="2"/>
  <c r="N3031" i="2"/>
  <c r="N3032" i="2"/>
  <c r="N1968" i="2"/>
  <c r="O1968" i="2" s="1"/>
  <c r="P1968" i="2" s="1"/>
  <c r="N3033" i="2"/>
  <c r="N1969" i="2"/>
  <c r="N112" i="2"/>
  <c r="N3034" i="2"/>
  <c r="N587" i="2"/>
  <c r="N471" i="2"/>
  <c r="N3035" i="2"/>
  <c r="O3035" i="2" s="1"/>
  <c r="N1599" i="2"/>
  <c r="N347" i="2"/>
  <c r="N113" i="2"/>
  <c r="N114" i="2"/>
  <c r="N115" i="2"/>
  <c r="N348" i="2"/>
  <c r="N1132" i="2"/>
  <c r="N3036" i="2"/>
  <c r="N1600" i="2"/>
  <c r="N3037" i="2"/>
  <c r="N517" i="2"/>
  <c r="N3038" i="2"/>
  <c r="N779" i="2"/>
  <c r="N3502" i="2"/>
  <c r="N116" i="2"/>
  <c r="N929" i="2"/>
  <c r="N1601" i="2"/>
  <c r="N349" i="2"/>
  <c r="N588" i="2"/>
  <c r="N1970" i="2"/>
  <c r="N2297" i="2"/>
  <c r="N117" i="2"/>
  <c r="N1602" i="2"/>
  <c r="N1603" i="2"/>
  <c r="N1971" i="2"/>
  <c r="N1133" i="2"/>
  <c r="N1604" i="2"/>
  <c r="O1604" i="2" s="1"/>
  <c r="N1972" i="2"/>
  <c r="N3039" i="2"/>
  <c r="N636" i="2"/>
  <c r="N1973" i="2"/>
  <c r="N1205" i="2"/>
  <c r="N637" i="2"/>
  <c r="O637" i="2" s="1"/>
  <c r="N1260" i="2"/>
  <c r="N2458" i="2"/>
  <c r="N1134" i="2"/>
  <c r="N2162" i="2"/>
  <c r="N3040" i="2"/>
  <c r="N1605" i="2"/>
  <c r="N350" i="2"/>
  <c r="N1135" i="2"/>
  <c r="N1206" i="2"/>
  <c r="N1606" i="2"/>
  <c r="N118" i="2"/>
  <c r="N3041" i="2"/>
  <c r="N3042" i="2"/>
  <c r="N1180" i="2"/>
  <c r="N3043" i="2"/>
  <c r="N1607" i="2"/>
  <c r="N1136" i="2"/>
  <c r="N1207" i="2"/>
  <c r="N3503" i="2"/>
  <c r="N3044" i="2"/>
  <c r="N780" i="2"/>
  <c r="N930" i="2"/>
  <c r="N1974" i="2"/>
  <c r="N2459" i="2"/>
  <c r="N3045" i="2"/>
  <c r="N931" i="2"/>
  <c r="N2460" i="2"/>
  <c r="N351" i="2"/>
  <c r="N119" i="2"/>
  <c r="N518" i="2"/>
  <c r="N673" i="2"/>
  <c r="O673" i="2" s="1"/>
  <c r="N3504" i="2"/>
  <c r="N1608" i="2"/>
  <c r="N1609" i="2"/>
  <c r="N3046" i="2"/>
  <c r="N3047" i="2"/>
  <c r="N3048" i="2"/>
  <c r="N3505" i="2"/>
  <c r="N1975" i="2"/>
  <c r="N3049" i="2"/>
  <c r="N1261" i="2"/>
  <c r="N1181" i="2"/>
  <c r="N352" i="2"/>
  <c r="N3506" i="2"/>
  <c r="N1137" i="2"/>
  <c r="N3050" i="2"/>
  <c r="N2461" i="2"/>
  <c r="N120" i="2"/>
  <c r="N1610" i="2"/>
  <c r="N353" i="2"/>
  <c r="N1840" i="2"/>
  <c r="N3051" i="2"/>
  <c r="N451" i="2"/>
  <c r="N1976" i="2"/>
  <c r="N3052" i="2"/>
  <c r="N121" i="2"/>
  <c r="N3507" i="2"/>
  <c r="N3053" i="2"/>
  <c r="N2298" i="2"/>
  <c r="N781" i="2"/>
  <c r="N354" i="2"/>
  <c r="N1611" i="2"/>
  <c r="N3508" i="2"/>
  <c r="N932" i="2"/>
  <c r="O932" i="2" s="1"/>
  <c r="N3509" i="2"/>
  <c r="N3510" i="2"/>
  <c r="N3511" i="2"/>
  <c r="N2299" i="2"/>
  <c r="N3054" i="2"/>
  <c r="N696" i="2"/>
  <c r="N122" i="2"/>
  <c r="N3055" i="2"/>
  <c r="N3056" i="2"/>
  <c r="N3512" i="2"/>
  <c r="N3057" i="2"/>
  <c r="N3058" i="2"/>
  <c r="N3059" i="2"/>
  <c r="N3060" i="2"/>
  <c r="N1612" i="2"/>
  <c r="N1182" i="2"/>
  <c r="N1613" i="2"/>
  <c r="N3513" i="2"/>
  <c r="N3061" i="2"/>
  <c r="N1138" i="2"/>
  <c r="N1139" i="2"/>
  <c r="N2163" i="2"/>
  <c r="N3062" i="2"/>
  <c r="N3063" i="2"/>
  <c r="N2300" i="2"/>
  <c r="N482" i="2"/>
  <c r="N674" i="2"/>
  <c r="N3064" i="2"/>
  <c r="N3514" i="2"/>
  <c r="N3515" i="2"/>
  <c r="N3065" i="2"/>
  <c r="N1841" i="2"/>
  <c r="N782" i="2"/>
  <c r="N519" i="2"/>
  <c r="N3066" i="2"/>
  <c r="N3067" i="2"/>
  <c r="N3068" i="2"/>
  <c r="N2301" i="2"/>
  <c r="N1614" i="2"/>
  <c r="N355" i="2"/>
  <c r="N2164" i="2"/>
  <c r="N697" i="2"/>
  <c r="N3069" i="2"/>
  <c r="N1262" i="2"/>
  <c r="N1615" i="2"/>
  <c r="N520" i="2"/>
  <c r="N3070" i="2"/>
  <c r="N1616" i="2"/>
  <c r="N3071" i="2"/>
  <c r="N1263" i="2"/>
  <c r="N1842" i="2"/>
  <c r="N356" i="2"/>
  <c r="N3516" i="2"/>
  <c r="N2302" i="2"/>
  <c r="N3072" i="2"/>
  <c r="N3073" i="2"/>
  <c r="N123" i="2"/>
  <c r="N1046" i="2"/>
  <c r="N2462" i="2"/>
  <c r="N1140" i="2"/>
  <c r="N124" i="2"/>
  <c r="N1141" i="2"/>
  <c r="N675" i="2"/>
  <c r="N3074" i="2"/>
  <c r="N783" i="2"/>
  <c r="N2165" i="2"/>
  <c r="N1977" i="2"/>
  <c r="N1617" i="2"/>
  <c r="N1264" i="2"/>
  <c r="N3517" i="2"/>
  <c r="N2463" i="2"/>
  <c r="N1618" i="2"/>
  <c r="N3075" i="2"/>
  <c r="N2303" i="2"/>
  <c r="N2464" i="2"/>
  <c r="N3518" i="2"/>
  <c r="N2465" i="2"/>
  <c r="N2466" i="2"/>
  <c r="N357" i="2"/>
  <c r="N3076" i="2"/>
  <c r="N1142" i="2"/>
  <c r="N1978" i="2"/>
  <c r="N933" i="2"/>
  <c r="N3077" i="2"/>
  <c r="N3519" i="2"/>
  <c r="N3078" i="2"/>
  <c r="N358" i="2"/>
  <c r="N2304" i="2"/>
  <c r="N2467" i="2"/>
  <c r="N1619" i="2"/>
  <c r="N3079" i="2"/>
  <c r="N3080" i="2"/>
  <c r="N3081" i="2"/>
  <c r="N125" i="2"/>
  <c r="N126" i="2"/>
  <c r="N708" i="2"/>
  <c r="N521" i="2"/>
  <c r="N3082" i="2"/>
  <c r="N1183" i="2"/>
  <c r="N1208" i="2"/>
  <c r="N3083" i="2"/>
  <c r="N1265" i="2"/>
  <c r="N1047" i="2"/>
  <c r="N1979" i="2"/>
  <c r="N1980" i="2"/>
  <c r="N1981" i="2"/>
  <c r="N3084" i="2"/>
  <c r="N1843" i="2"/>
  <c r="N3085" i="2"/>
  <c r="N1266" i="2"/>
  <c r="N1982" i="2"/>
  <c r="O1982" i="2" s="1"/>
  <c r="N2305" i="2"/>
  <c r="N2306" i="2"/>
  <c r="N2166" i="2"/>
  <c r="N1983" i="2"/>
  <c r="N1209" i="2"/>
  <c r="N1984" i="2"/>
  <c r="N1985" i="2"/>
  <c r="N1844" i="2"/>
  <c r="N1986" i="2"/>
  <c r="N784" i="2"/>
  <c r="N1987" i="2"/>
  <c r="N1988" i="2"/>
  <c r="N1989" i="2"/>
  <c r="N1990" i="2"/>
  <c r="N2468" i="2"/>
  <c r="N2307" i="2"/>
  <c r="N3086" i="2"/>
  <c r="N127" i="2"/>
  <c r="N1267" i="2"/>
  <c r="N934" i="2"/>
  <c r="N128" i="2"/>
  <c r="N359" i="2"/>
  <c r="N1991" i="2"/>
  <c r="N2469" i="2"/>
  <c r="N3087" i="2"/>
  <c r="N522" i="2"/>
  <c r="N3088" i="2"/>
  <c r="N1992" i="2"/>
  <c r="N129" i="2"/>
  <c r="N676" i="2"/>
  <c r="N3089" i="2"/>
  <c r="N3090" i="2"/>
  <c r="N1620" i="2"/>
  <c r="N360" i="2"/>
  <c r="N523" i="2"/>
  <c r="N361" i="2"/>
  <c r="N698" i="2"/>
  <c r="N3520" i="2"/>
  <c r="N3091" i="2"/>
  <c r="N1068" i="2"/>
  <c r="N2470" i="2"/>
  <c r="N2308" i="2"/>
  <c r="N2167" i="2"/>
  <c r="N3521" i="2"/>
  <c r="N3092" i="2"/>
  <c r="N1621" i="2"/>
  <c r="N1993" i="2"/>
  <c r="N3522" i="2"/>
  <c r="N1622" i="2"/>
  <c r="N1623" i="2"/>
  <c r="N428" i="2"/>
  <c r="N2309" i="2"/>
  <c r="N3523" i="2"/>
  <c r="N1624" i="2"/>
  <c r="N1845" i="2"/>
  <c r="N3093" i="2"/>
  <c r="N785" i="2"/>
  <c r="N1069" i="2"/>
  <c r="N1319" i="2"/>
  <c r="N524" i="2"/>
  <c r="N1625" i="2"/>
  <c r="N3094" i="2"/>
  <c r="N1846" i="2"/>
  <c r="N1847" i="2"/>
  <c r="N1848" i="2"/>
  <c r="N786" i="2"/>
  <c r="N1994" i="2"/>
  <c r="N2168" i="2"/>
  <c r="N525" i="2"/>
  <c r="N2169" i="2"/>
  <c r="N1849" i="2"/>
  <c r="N1850" i="2"/>
  <c r="N130" i="2"/>
  <c r="N787" i="2"/>
  <c r="N3095" i="2"/>
  <c r="N1851" i="2"/>
  <c r="N2170" i="2"/>
  <c r="N3524" i="2"/>
  <c r="N2171" i="2"/>
  <c r="N2172" i="2"/>
  <c r="N2173" i="2"/>
  <c r="N3525" i="2"/>
  <c r="N1995" i="2"/>
  <c r="N1268" i="2"/>
  <c r="N3526" i="2"/>
  <c r="N131" i="2"/>
  <c r="N1852" i="2"/>
  <c r="N2471" i="2"/>
  <c r="N472" i="2"/>
  <c r="N1269" i="2"/>
  <c r="N1270" i="2"/>
  <c r="N3096" i="2"/>
  <c r="N3527" i="2"/>
  <c r="N3097" i="2"/>
  <c r="N1271" i="2"/>
  <c r="N1996" i="2"/>
  <c r="O1996" i="2" s="1"/>
  <c r="N3098" i="2"/>
  <c r="N132" i="2"/>
  <c r="N3099" i="2"/>
  <c r="N3100" i="2"/>
  <c r="N3101" i="2"/>
  <c r="N3102" i="2"/>
  <c r="N3103" i="2"/>
  <c r="N526" i="2"/>
  <c r="O526" i="2" s="1"/>
  <c r="N2310" i="2"/>
  <c r="N3104" i="2"/>
  <c r="N2472" i="2"/>
  <c r="N1997" i="2"/>
  <c r="N1184" i="2"/>
  <c r="N788" i="2"/>
  <c r="N1272" i="2"/>
  <c r="N3105" i="2"/>
  <c r="N935" i="2"/>
  <c r="N2174" i="2"/>
  <c r="N1626" i="2"/>
  <c r="N3528" i="2"/>
  <c r="N3106" i="2"/>
  <c r="N1998" i="2"/>
  <c r="N2473" i="2"/>
  <c r="N1999" i="2"/>
  <c r="N2000" i="2"/>
  <c r="N2001" i="2"/>
  <c r="N3107" i="2"/>
  <c r="N3529" i="2"/>
  <c r="N1627" i="2"/>
  <c r="N527" i="2"/>
  <c r="N3530" i="2"/>
  <c r="N2175" i="2"/>
  <c r="N1628" i="2"/>
  <c r="N133" i="2"/>
  <c r="N936" i="2"/>
  <c r="N789" i="2"/>
  <c r="N3108" i="2"/>
  <c r="N3531" i="2"/>
  <c r="N3109" i="2"/>
  <c r="N3532" i="2"/>
  <c r="N3110" i="2"/>
  <c r="N3533" i="2"/>
  <c r="N677" i="2"/>
  <c r="N790" i="2"/>
  <c r="N3111" i="2"/>
  <c r="N3534" i="2"/>
  <c r="N1070" i="2"/>
  <c r="N791" i="2"/>
  <c r="N2474" i="2"/>
  <c r="N1629" i="2"/>
  <c r="N604" i="2"/>
  <c r="N528" i="2"/>
  <c r="N134" i="2"/>
  <c r="N792" i="2"/>
  <c r="N3112" i="2"/>
  <c r="N1630" i="2"/>
  <c r="O1630" i="2" s="1"/>
  <c r="N793" i="2"/>
  <c r="N1631" i="2"/>
  <c r="N2002" i="2"/>
  <c r="N1143" i="2"/>
  <c r="N2475" i="2"/>
  <c r="N3113" i="2"/>
  <c r="N3114" i="2"/>
  <c r="N3115" i="2"/>
  <c r="O3115" i="2" s="1"/>
  <c r="N3116" i="2"/>
  <c r="N1632" i="2"/>
  <c r="N3535" i="2"/>
  <c r="N937" i="2"/>
  <c r="N3117" i="2"/>
  <c r="N2476" i="2"/>
  <c r="N3118" i="2"/>
  <c r="N529" i="2"/>
  <c r="N938" i="2"/>
  <c r="N939" i="2"/>
  <c r="N940" i="2"/>
  <c r="N3536" i="2"/>
  <c r="N2477" i="2"/>
  <c r="N3537" i="2"/>
  <c r="N530" i="2"/>
  <c r="N3538" i="2"/>
  <c r="N3119" i="2"/>
  <c r="N941" i="2"/>
  <c r="N1633" i="2"/>
  <c r="N135" i="2"/>
  <c r="N3120" i="2"/>
  <c r="N2003" i="2"/>
  <c r="N1634" i="2"/>
  <c r="N794" i="2"/>
  <c r="N1320" i="2"/>
  <c r="N136" i="2"/>
  <c r="N3121" i="2"/>
  <c r="N3539" i="2"/>
  <c r="N1635" i="2"/>
  <c r="N1636" i="2"/>
  <c r="N362" i="2"/>
  <c r="N1637" i="2"/>
  <c r="N3122" i="2"/>
  <c r="N3540" i="2"/>
  <c r="N1185" i="2"/>
  <c r="N3123" i="2"/>
  <c r="N1638" i="2"/>
  <c r="N363" i="2"/>
  <c r="N3124" i="2"/>
  <c r="N795" i="2"/>
  <c r="N3125" i="2"/>
  <c r="N796" i="2"/>
  <c r="N3126" i="2"/>
  <c r="N2478" i="2"/>
  <c r="N473" i="2"/>
  <c r="N137" i="2"/>
  <c r="N1639" i="2"/>
  <c r="N3127" i="2"/>
  <c r="N138" i="2"/>
  <c r="N1640" i="2"/>
  <c r="N942" i="2"/>
  <c r="N139" i="2"/>
  <c r="N2004" i="2"/>
  <c r="N531" i="2"/>
  <c r="N364" i="2"/>
  <c r="N2311" i="2"/>
  <c r="N2312" i="2"/>
  <c r="N3128" i="2"/>
  <c r="N3541" i="2"/>
  <c r="N2479" i="2"/>
  <c r="N3129" i="2"/>
  <c r="N532" i="2"/>
  <c r="N1641" i="2"/>
  <c r="N2313" i="2"/>
  <c r="N1642" i="2"/>
  <c r="N3542" i="2"/>
  <c r="N2480" i="2"/>
  <c r="N2314" i="2"/>
  <c r="N943" i="2"/>
  <c r="N3130" i="2"/>
  <c r="N3131" i="2"/>
  <c r="N638" i="2"/>
  <c r="O638" i="2" s="1"/>
  <c r="N3543" i="2"/>
  <c r="N1144" i="2"/>
  <c r="N1145" i="2"/>
  <c r="N429" i="2"/>
  <c r="N1071" i="2"/>
  <c r="N1643" i="2"/>
  <c r="N3544" i="2"/>
  <c r="N2005" i="2"/>
  <c r="N944" i="2"/>
  <c r="N639" i="2"/>
  <c r="N3545" i="2"/>
  <c r="N3132" i="2"/>
  <c r="N3546" i="2"/>
  <c r="N1644" i="2"/>
  <c r="N945" i="2"/>
  <c r="N3133" i="2"/>
  <c r="N3134" i="2"/>
  <c r="N1645" i="2"/>
  <c r="N1646" i="2"/>
  <c r="N3547" i="2"/>
  <c r="N3135" i="2"/>
  <c r="N1647" i="2"/>
  <c r="N365" i="2"/>
  <c r="N946" i="2"/>
  <c r="N947" i="2"/>
  <c r="N3136" i="2"/>
  <c r="N366" i="2"/>
  <c r="N1273" i="2"/>
  <c r="N1648" i="2"/>
  <c r="N1649" i="2"/>
  <c r="N1650" i="2"/>
  <c r="N367" i="2"/>
  <c r="N3137" i="2"/>
  <c r="N1651" i="2"/>
  <c r="N1652" i="2"/>
  <c r="N1653" i="2"/>
  <c r="N1654" i="2"/>
  <c r="N1655" i="2"/>
  <c r="N1146" i="2"/>
  <c r="N3138" i="2"/>
  <c r="N3139" i="2"/>
  <c r="N948" i="2"/>
  <c r="N949" i="2"/>
  <c r="N2176" i="2"/>
  <c r="N140" i="2"/>
  <c r="N950" i="2"/>
  <c r="N141" i="2"/>
  <c r="N3140" i="2"/>
  <c r="O3140" i="2" s="1"/>
  <c r="N3141" i="2"/>
  <c r="N2006" i="2"/>
  <c r="N142" i="2"/>
  <c r="N2481" i="2"/>
  <c r="N797" i="2"/>
  <c r="N368" i="2"/>
  <c r="N3142" i="2"/>
  <c r="N3143" i="2"/>
  <c r="O3143" i="2" s="1"/>
  <c r="N798" i="2"/>
  <c r="N1656" i="2"/>
  <c r="N1657" i="2"/>
  <c r="N1658" i="2"/>
  <c r="N1853" i="2"/>
  <c r="N3548" i="2"/>
  <c r="N799" i="2"/>
  <c r="N3144" i="2"/>
  <c r="N3145" i="2"/>
  <c r="N1659" i="2"/>
  <c r="N3146" i="2"/>
  <c r="N3549" i="2"/>
  <c r="N452" i="2"/>
  <c r="N951" i="2"/>
  <c r="N952" i="2"/>
  <c r="N2315" i="2"/>
  <c r="N369" i="2"/>
  <c r="N3550" i="2"/>
  <c r="N2316" i="2"/>
  <c r="N3147" i="2"/>
  <c r="N2317" i="2"/>
  <c r="N3148" i="2"/>
  <c r="N3551" i="2"/>
  <c r="N3552" i="2"/>
  <c r="N1660" i="2"/>
  <c r="N533" i="2"/>
  <c r="N3553" i="2"/>
  <c r="N143" i="2"/>
  <c r="N534" i="2"/>
  <c r="N3554" i="2"/>
  <c r="N1048" i="2"/>
  <c r="N2482" i="2"/>
  <c r="N3149" i="2"/>
  <c r="N1661" i="2"/>
  <c r="N953" i="2"/>
  <c r="N954" i="2"/>
  <c r="N3150" i="2"/>
  <c r="N605" i="2"/>
  <c r="N3151" i="2"/>
  <c r="N2177" i="2"/>
  <c r="N535" i="2"/>
  <c r="N536" i="2"/>
  <c r="N1147" i="2"/>
  <c r="N462" i="2"/>
  <c r="N955" i="2"/>
  <c r="N2007" i="2"/>
  <c r="N144" i="2"/>
  <c r="N3152" i="2"/>
  <c r="N589" i="2"/>
  <c r="N590" i="2"/>
  <c r="N2318" i="2"/>
  <c r="N2008" i="2"/>
  <c r="N2009" i="2"/>
  <c r="N591" i="2"/>
  <c r="N3153" i="2"/>
  <c r="N1662" i="2"/>
  <c r="N537" i="2"/>
  <c r="N1663" i="2"/>
  <c r="N3154" i="2"/>
  <c r="N1664" i="2"/>
  <c r="N2483" i="2"/>
  <c r="N3555" i="2"/>
  <c r="N3155" i="2"/>
  <c r="N3156" i="2"/>
  <c r="N2010" i="2"/>
  <c r="N1665" i="2"/>
  <c r="N2319" i="2"/>
  <c r="N2320" i="2"/>
  <c r="N2321" i="2"/>
  <c r="N2322" i="2"/>
  <c r="N3556" i="2"/>
  <c r="N1666" i="2"/>
  <c r="O1666" i="2" s="1"/>
  <c r="N592" i="2"/>
  <c r="N370" i="2"/>
  <c r="N678" i="2"/>
  <c r="N2011" i="2"/>
  <c r="N699" i="2"/>
  <c r="N606" i="2"/>
  <c r="N1667" i="2"/>
  <c r="N2012" i="2"/>
  <c r="N145" i="2"/>
  <c r="N3557" i="2"/>
  <c r="N956" i="2"/>
  <c r="N1668" i="2"/>
  <c r="N3157" i="2"/>
  <c r="N1669" i="2"/>
  <c r="N1670" i="2"/>
  <c r="N3158" i="2"/>
  <c r="N538" i="2"/>
  <c r="N3159" i="2"/>
  <c r="N3160" i="2"/>
  <c r="N3161" i="2"/>
  <c r="N957" i="2"/>
  <c r="N2484" i="2"/>
  <c r="N3558" i="2"/>
  <c r="N800" i="2"/>
  <c r="N2013" i="2"/>
  <c r="N371" i="2"/>
  <c r="N146" i="2"/>
  <c r="N3162" i="2"/>
  <c r="N3163" i="2"/>
  <c r="N2014" i="2"/>
  <c r="N2015" i="2"/>
  <c r="N2016" i="2"/>
  <c r="N2017" i="2"/>
  <c r="N372" i="2"/>
  <c r="N1321" i="2"/>
  <c r="N3164" i="2"/>
  <c r="N147" i="2"/>
  <c r="N3165" i="2"/>
  <c r="N2018" i="2"/>
  <c r="N3166" i="2"/>
  <c r="N958" i="2"/>
  <c r="N2019" i="2"/>
  <c r="N2178" i="2"/>
  <c r="N1671" i="2"/>
  <c r="N3559" i="2"/>
  <c r="N959" i="2"/>
  <c r="N1274" i="2"/>
  <c r="N3560" i="2"/>
  <c r="O3560" i="2" s="1"/>
  <c r="N2323" i="2"/>
  <c r="N2485" i="2"/>
  <c r="N3167" i="2"/>
  <c r="N2020" i="2"/>
  <c r="N2179" i="2"/>
  <c r="N1854" i="2"/>
  <c r="N539" i="2"/>
  <c r="N960" i="2"/>
  <c r="O960" i="2" s="1"/>
  <c r="N679" i="2"/>
  <c r="N1672" i="2"/>
  <c r="N1148" i="2"/>
  <c r="N1673" i="2"/>
  <c r="N1674" i="2"/>
  <c r="N3168" i="2"/>
  <c r="N1072" i="2"/>
  <c r="N2324" i="2"/>
  <c r="N2325" i="2"/>
  <c r="N1675" i="2"/>
  <c r="N2326" i="2"/>
  <c r="N3169" i="2"/>
  <c r="N801" i="2"/>
  <c r="N2327" i="2"/>
  <c r="N1676" i="2"/>
  <c r="N3170" i="2"/>
  <c r="N2021" i="2"/>
  <c r="N540" i="2"/>
  <c r="N3171" i="2"/>
  <c r="N2022" i="2"/>
  <c r="N961" i="2"/>
  <c r="N373" i="2"/>
  <c r="N1677" i="2"/>
  <c r="N541" i="2"/>
  <c r="N3561" i="2"/>
  <c r="N148" i="2"/>
  <c r="N149" i="2"/>
  <c r="N3562" i="2"/>
  <c r="N1855" i="2"/>
  <c r="N3172" i="2"/>
  <c r="N1678" i="2"/>
  <c r="N2328" i="2"/>
  <c r="N2486" i="2"/>
  <c r="N2023" i="2"/>
  <c r="N3173" i="2"/>
  <c r="N1275" i="2"/>
  <c r="N150" i="2"/>
  <c r="N1679" i="2"/>
  <c r="N3174" i="2"/>
  <c r="N2180" i="2"/>
  <c r="N3175" i="2"/>
  <c r="N2329" i="2"/>
  <c r="N720" i="2"/>
  <c r="N3563" i="2"/>
  <c r="N1680" i="2"/>
  <c r="N1681" i="2"/>
  <c r="N542" i="2"/>
  <c r="N802" i="2"/>
  <c r="N2487" i="2"/>
  <c r="N3564" i="2"/>
  <c r="N3176" i="2"/>
  <c r="N803" i="2"/>
  <c r="N2488" i="2"/>
  <c r="N1322" i="2"/>
  <c r="N374" i="2"/>
  <c r="N3177" i="2"/>
  <c r="N680" i="2"/>
  <c r="N804" i="2"/>
  <c r="N151" i="2"/>
  <c r="N1276" i="2"/>
  <c r="N3178" i="2"/>
  <c r="N152" i="2"/>
  <c r="N3179" i="2"/>
  <c r="N543" i="2"/>
  <c r="N2489" i="2"/>
  <c r="N2330" i="2"/>
  <c r="N1073" i="2"/>
  <c r="N3180" i="2"/>
  <c r="N3181" i="2"/>
  <c r="N375" i="2"/>
  <c r="N3182" i="2"/>
  <c r="N962" i="2"/>
  <c r="O962" i="2" s="1"/>
  <c r="N544" i="2"/>
  <c r="N1682" i="2"/>
  <c r="N453" i="2"/>
  <c r="N2490" i="2"/>
  <c r="N3183" i="2"/>
  <c r="N3565" i="2"/>
  <c r="N2491" i="2"/>
  <c r="N1074" i="2"/>
  <c r="N3566" i="2"/>
  <c r="N1075" i="2"/>
  <c r="N3567" i="2"/>
  <c r="N2024" i="2"/>
  <c r="N1683" i="2"/>
  <c r="N545" i="2"/>
  <c r="N2331" i="2"/>
  <c r="N709" i="2"/>
  <c r="N710" i="2"/>
  <c r="N3184" i="2"/>
  <c r="N2025" i="2"/>
  <c r="N153" i="2"/>
  <c r="N2026" i="2"/>
  <c r="N154" i="2"/>
  <c r="N1684" i="2"/>
  <c r="N3185" i="2"/>
  <c r="N3568" i="2"/>
  <c r="N3186" i="2"/>
  <c r="O3186" i="2" s="1"/>
  <c r="N155" i="2"/>
  <c r="N2027" i="2"/>
  <c r="N2181" i="2"/>
  <c r="N2182" i="2"/>
  <c r="N2183" i="2"/>
  <c r="N3187" i="2"/>
  <c r="N3188" i="2"/>
  <c r="N1685" i="2"/>
  <c r="N3189" i="2"/>
  <c r="N1686" i="2"/>
  <c r="N2332" i="2"/>
  <c r="N3190" i="2"/>
  <c r="N3191" i="2"/>
  <c r="N3569" i="2"/>
  <c r="N805" i="2"/>
  <c r="N1149" i="2"/>
  <c r="O1149" i="2" s="1"/>
  <c r="N2028" i="2"/>
  <c r="N156" i="2"/>
  <c r="N1210" i="2"/>
  <c r="N3192" i="2"/>
  <c r="N3193" i="2"/>
  <c r="N2029" i="2"/>
  <c r="N1687" i="2"/>
  <c r="N157" i="2"/>
  <c r="N3194" i="2"/>
  <c r="N3195" i="2"/>
  <c r="N3570" i="2"/>
  <c r="N1150" i="2"/>
  <c r="N3571" i="2"/>
  <c r="N1856" i="2"/>
  <c r="N1857" i="2"/>
  <c r="N1858" i="2"/>
  <c r="O1858" i="2" s="1"/>
  <c r="N1859" i="2"/>
  <c r="N1688" i="2"/>
  <c r="N376" i="2"/>
  <c r="N2492" i="2"/>
  <c r="N3196" i="2"/>
  <c r="N158" i="2"/>
  <c r="N2030" i="2"/>
  <c r="N1323" i="2"/>
  <c r="N1689" i="2"/>
  <c r="N1690" i="2"/>
  <c r="N3197" i="2"/>
  <c r="N1691" i="2"/>
  <c r="N436" i="2"/>
  <c r="N159" i="2"/>
  <c r="N2031" i="2"/>
  <c r="N3198" i="2"/>
  <c r="O3198" i="2" s="1"/>
  <c r="N2032" i="2"/>
  <c r="N3199" i="2"/>
  <c r="N1860" i="2"/>
  <c r="N806" i="2"/>
  <c r="N807" i="2"/>
  <c r="N1692" i="2"/>
  <c r="N2493" i="2"/>
  <c r="N808" i="2"/>
  <c r="N160" i="2"/>
  <c r="N963" i="2"/>
  <c r="N2494" i="2"/>
  <c r="N3572" i="2"/>
  <c r="N3200" i="2"/>
  <c r="N1693" i="2"/>
  <c r="N483" i="2"/>
  <c r="N2033" i="2"/>
  <c r="O2033" i="2" s="1"/>
  <c r="N3573" i="2"/>
  <c r="N546" i="2"/>
  <c r="N3201" i="2"/>
  <c r="N1694" i="2"/>
  <c r="N2034" i="2"/>
  <c r="N2333" i="2"/>
  <c r="N2495" i="2"/>
  <c r="N547" i="2"/>
  <c r="N3202" i="2"/>
  <c r="N377" i="2"/>
  <c r="N3574" i="2"/>
  <c r="N1695" i="2"/>
  <c r="N378" i="2"/>
  <c r="N3203" i="2"/>
  <c r="N1696" i="2"/>
  <c r="N161" i="2"/>
  <c r="O161" i="2" s="1"/>
  <c r="N1151" i="2"/>
  <c r="N162" i="2"/>
  <c r="N1697" i="2"/>
  <c r="N163" i="2"/>
  <c r="N3575" i="2"/>
  <c r="N1861" i="2"/>
  <c r="N3204" i="2"/>
  <c r="N964" i="2"/>
  <c r="N3205" i="2"/>
  <c r="N721" i="2"/>
  <c r="N379" i="2"/>
  <c r="N965" i="2"/>
  <c r="N681" i="2"/>
  <c r="N1862" i="2"/>
  <c r="N3206" i="2"/>
  <c r="N2496" i="2"/>
  <c r="O2496" i="2" s="1"/>
  <c r="N1019" i="2"/>
  <c r="N809" i="2"/>
  <c r="N164" i="2"/>
  <c r="N3576" i="2"/>
  <c r="N3207" i="2"/>
  <c r="N463" i="2"/>
  <c r="N165" i="2"/>
  <c r="N810" i="2"/>
  <c r="N811" i="2"/>
  <c r="N380" i="2"/>
  <c r="N812" i="2"/>
  <c r="N2334" i="2"/>
  <c r="N1698" i="2"/>
  <c r="N593" i="2"/>
  <c r="N1186" i="2"/>
  <c r="N166" i="2"/>
  <c r="O166" i="2" s="1"/>
  <c r="N167" i="2"/>
  <c r="N2184" i="2"/>
  <c r="N3208" i="2"/>
  <c r="N3209" i="2"/>
  <c r="N3577" i="2"/>
  <c r="N2035" i="2"/>
  <c r="N3210" i="2"/>
  <c r="N2335" i="2"/>
  <c r="N168" i="2"/>
  <c r="N2036" i="2"/>
  <c r="N2037" i="2"/>
  <c r="N2038" i="2"/>
  <c r="N3211" i="2"/>
  <c r="N3212" i="2"/>
  <c r="N3213" i="2"/>
  <c r="N2039" i="2"/>
  <c r="O2039" i="2" s="1"/>
  <c r="N2040" i="2"/>
  <c r="N2041" i="2"/>
  <c r="N2042" i="2"/>
  <c r="N2043" i="2"/>
  <c r="N454" i="2"/>
  <c r="N966" i="2"/>
  <c r="N548" i="2"/>
  <c r="N3578" i="2"/>
  <c r="N3214" i="2"/>
  <c r="N3215" i="2"/>
  <c r="N3216" i="2"/>
  <c r="N1699" i="2"/>
  <c r="N1700" i="2"/>
  <c r="N169" i="2"/>
  <c r="N170" i="2"/>
  <c r="N2044" i="2"/>
  <c r="O2044" i="2" s="1"/>
  <c r="N3579" i="2"/>
  <c r="N813" i="2"/>
  <c r="N3580" i="2"/>
  <c r="N1152" i="2"/>
  <c r="N171" i="2"/>
  <c r="N814" i="2"/>
  <c r="N381" i="2"/>
  <c r="N3217" i="2"/>
  <c r="N3218" i="2"/>
  <c r="N616" i="2"/>
  <c r="N1187" i="2"/>
  <c r="N3219" i="2"/>
  <c r="N1211" i="2"/>
  <c r="N967" i="2"/>
  <c r="N3220" i="2"/>
  <c r="N1277" i="2"/>
  <c r="O1277" i="2" s="1"/>
  <c r="N1863" i="2"/>
  <c r="N477" i="2"/>
  <c r="N1701" i="2"/>
  <c r="N2497" i="2"/>
  <c r="N711" i="2"/>
  <c r="N2336" i="2"/>
  <c r="N2185" i="2"/>
  <c r="N2045" i="2"/>
  <c r="N2337" i="2"/>
  <c r="N549" i="2"/>
  <c r="N1702" i="2"/>
  <c r="N172" i="2"/>
  <c r="N617" i="2"/>
  <c r="N2498" i="2"/>
  <c r="N2046" i="2"/>
  <c r="N3221" i="2"/>
  <c r="O3221" i="2" s="1"/>
  <c r="N815" i="2"/>
  <c r="N816" i="2"/>
  <c r="N173" i="2"/>
  <c r="N3222" i="2"/>
  <c r="N1703" i="2"/>
  <c r="N2338" i="2"/>
  <c r="N2047" i="2"/>
  <c r="N712" i="2"/>
  <c r="N3223" i="2"/>
  <c r="N700" i="2"/>
  <c r="N1704" i="2"/>
  <c r="N1705" i="2"/>
  <c r="N2339" i="2"/>
  <c r="N682" i="2"/>
  <c r="N2048" i="2"/>
  <c r="N174" i="2"/>
  <c r="O174" i="2" s="1"/>
  <c r="N175" i="2"/>
  <c r="N382" i="2"/>
  <c r="N176" i="2"/>
  <c r="N3224" i="2"/>
  <c r="N3225" i="2"/>
  <c r="N817" i="2"/>
  <c r="N177" i="2"/>
  <c r="N1153" i="2"/>
  <c r="N3226" i="2"/>
  <c r="N1076" i="2"/>
  <c r="N3227" i="2"/>
  <c r="N968" i="2"/>
  <c r="N1706" i="2"/>
  <c r="N1707" i="2"/>
  <c r="N1708" i="2"/>
  <c r="N683" i="2"/>
  <c r="O683" i="2" s="1"/>
  <c r="N550" i="2"/>
  <c r="N1864" i="2"/>
  <c r="N2049" i="2"/>
  <c r="N2499" i="2"/>
  <c r="N3581" i="2"/>
  <c r="N2186" i="2"/>
  <c r="N2050" i="2"/>
  <c r="N3228" i="2"/>
  <c r="N3582" i="2"/>
  <c r="N1709" i="2"/>
  <c r="N3583" i="2"/>
  <c r="N3229" i="2"/>
  <c r="N3230" i="2"/>
  <c r="N1710" i="2"/>
  <c r="N1865" i="2"/>
  <c r="N1212" i="2"/>
  <c r="O1212" i="2" s="1"/>
  <c r="N1711" i="2"/>
  <c r="N1154" i="2"/>
  <c r="N2500" i="2"/>
  <c r="N3231" i="2"/>
  <c r="N1213" i="2"/>
  <c r="N383" i="2"/>
  <c r="N384" i="2"/>
  <c r="N2340" i="2"/>
  <c r="N1049" i="2"/>
  <c r="N385" i="2"/>
  <c r="N969" i="2"/>
  <c r="N3584" i="2"/>
  <c r="N178" i="2"/>
  <c r="N1050" i="2"/>
  <c r="N2051" i="2"/>
  <c r="N2052" i="2"/>
  <c r="O2052" i="2" s="1"/>
  <c r="N2341" i="2"/>
  <c r="N684" i="2"/>
  <c r="N1278" i="2"/>
  <c r="N2053" i="2"/>
  <c r="N1712" i="2"/>
  <c r="N970" i="2"/>
  <c r="N971" i="2"/>
  <c r="N3585" i="2"/>
  <c r="N179" i="2"/>
  <c r="N386" i="2"/>
  <c r="N551" i="2"/>
  <c r="N1713" i="2"/>
  <c r="N1279" i="2"/>
  <c r="N2501" i="2"/>
  <c r="N387" i="2"/>
  <c r="N180" i="2"/>
  <c r="O180" i="2" s="1"/>
  <c r="N2054" i="2"/>
  <c r="N2187" i="2"/>
  <c r="N2188" i="2"/>
  <c r="N552" i="2"/>
  <c r="N3586" i="2"/>
  <c r="N640" i="2"/>
  <c r="N685" i="2"/>
  <c r="N2189" i="2"/>
  <c r="N2055" i="2"/>
  <c r="N2056" i="2"/>
  <c r="N2190" i="2"/>
  <c r="N2342" i="2"/>
  <c r="N1866" i="2"/>
  <c r="N3587" i="2"/>
  <c r="N713" i="2"/>
  <c r="N388" i="2"/>
  <c r="O388" i="2" s="1"/>
  <c r="N972" i="2"/>
  <c r="N2191" i="2"/>
  <c r="N181" i="2"/>
  <c r="N2343" i="2"/>
  <c r="N1714" i="2"/>
  <c r="N182" i="2"/>
  <c r="N2502" i="2"/>
  <c r="N973" i="2"/>
  <c r="N1280" i="2"/>
  <c r="N3232" i="2"/>
  <c r="N183" i="2"/>
  <c r="N701" i="2"/>
  <c r="N3233" i="2"/>
  <c r="N184" i="2"/>
  <c r="N2057" i="2"/>
  <c r="N974" i="2"/>
  <c r="O974" i="2" s="1"/>
  <c r="N3234" i="2"/>
  <c r="N437" i="2"/>
  <c r="N185" i="2"/>
  <c r="N818" i="2"/>
  <c r="N186" i="2"/>
  <c r="N187" i="2"/>
  <c r="N975" i="2"/>
  <c r="N976" i="2"/>
  <c r="N553" i="2"/>
  <c r="N3235" i="2"/>
  <c r="N819" i="2"/>
  <c r="N1715" i="2"/>
  <c r="N188" i="2"/>
  <c r="N1716" i="2"/>
  <c r="N977" i="2"/>
  <c r="N189" i="2"/>
  <c r="O189" i="2" s="1"/>
  <c r="N2058" i="2"/>
  <c r="N1077" i="2"/>
  <c r="N2344" i="2"/>
  <c r="N2345" i="2"/>
  <c r="N2346" i="2"/>
  <c r="N978" i="2"/>
  <c r="N1155" i="2"/>
  <c r="N820" i="2"/>
  <c r="N1717" i="2"/>
  <c r="N3236" i="2"/>
  <c r="N3237" i="2"/>
  <c r="N722" i="2"/>
  <c r="N2503" i="2"/>
  <c r="N1281" i="2"/>
  <c r="N190" i="2"/>
  <c r="N554" i="2"/>
  <c r="O554" i="2" s="1"/>
  <c r="N455" i="2"/>
  <c r="N594" i="2"/>
  <c r="N2347" i="2"/>
  <c r="N979" i="2"/>
  <c r="N1718" i="2"/>
  <c r="N3588" i="2"/>
  <c r="N3238" i="2"/>
  <c r="N474" i="2"/>
  <c r="N2504" i="2"/>
  <c r="N3589" i="2"/>
  <c r="N1078" i="2"/>
  <c r="N3239" i="2"/>
  <c r="N191" i="2"/>
  <c r="N1156" i="2"/>
  <c r="N389" i="2"/>
  <c r="N192" i="2"/>
  <c r="O192" i="2" s="1"/>
  <c r="N3240" i="2"/>
  <c r="N1719" i="2"/>
  <c r="N3241" i="2"/>
  <c r="N1282" i="2"/>
  <c r="N980" i="2"/>
  <c r="N390" i="2"/>
  <c r="N3242" i="2"/>
  <c r="N1720" i="2"/>
  <c r="N391" i="2"/>
  <c r="N2505" i="2"/>
  <c r="N2059" i="2"/>
  <c r="N981" i="2"/>
  <c r="N3243" i="2"/>
  <c r="N3590" i="2"/>
  <c r="N1721" i="2"/>
  <c r="N193" i="2"/>
  <c r="O193" i="2" s="1"/>
  <c r="N2348" i="2"/>
  <c r="N555" i="2"/>
  <c r="N430" i="2"/>
  <c r="N3244" i="2"/>
  <c r="N1722" i="2"/>
  <c r="N194" i="2"/>
  <c r="N2060" i="2"/>
  <c r="N982" i="2"/>
  <c r="N821" i="2"/>
  <c r="N1723" i="2"/>
  <c r="N2506" i="2"/>
  <c r="N1724" i="2"/>
  <c r="N195" i="2"/>
  <c r="N196" i="2"/>
  <c r="N607" i="2"/>
  <c r="N392" i="2"/>
  <c r="O392" i="2" s="1"/>
  <c r="N1725" i="2"/>
  <c r="N608" i="2"/>
  <c r="N3591" i="2"/>
  <c r="N2507" i="2"/>
  <c r="N197" i="2"/>
  <c r="N198" i="2"/>
  <c r="N3245" i="2"/>
  <c r="N3246" i="2"/>
  <c r="N556" i="2"/>
  <c r="N1726" i="2"/>
  <c r="N1727" i="2"/>
  <c r="N1728" i="2"/>
  <c r="N1214" i="2"/>
  <c r="N199" i="2"/>
  <c r="N1729" i="2"/>
  <c r="N478" i="2"/>
  <c r="O478" i="2" s="1"/>
  <c r="N1283" i="2"/>
  <c r="N2061" i="2"/>
  <c r="N983" i="2"/>
  <c r="N822" i="2"/>
  <c r="N557" i="2"/>
  <c r="N1020" i="2"/>
  <c r="N3247" i="2"/>
  <c r="N3248" i="2"/>
  <c r="N3249" i="2"/>
  <c r="N558" i="2"/>
  <c r="N1867" i="2"/>
  <c r="N1730" i="2"/>
  <c r="N464" i="2"/>
  <c r="N1731" i="2"/>
  <c r="N1215" i="2"/>
  <c r="N1732" i="2"/>
  <c r="O1732" i="2" s="1"/>
  <c r="N1868" i="2"/>
  <c r="N393" i="2"/>
  <c r="N1733" i="2"/>
  <c r="N2062" i="2"/>
  <c r="N1869" i="2"/>
  <c r="N438" i="2"/>
  <c r="N1734" i="2"/>
  <c r="N479" i="2"/>
  <c r="N431" i="2"/>
  <c r="N1079" i="2"/>
  <c r="N1735" i="2"/>
  <c r="N200" i="2"/>
  <c r="N2508" i="2"/>
  <c r="N201" i="2"/>
  <c r="N3250" i="2"/>
  <c r="N823" i="2"/>
  <c r="O823" i="2" s="1"/>
  <c r="N394" i="2"/>
  <c r="N824" i="2"/>
  <c r="N825" i="2"/>
  <c r="N826" i="2"/>
  <c r="N2349" i="2"/>
  <c r="N1736" i="2"/>
  <c r="N395" i="2"/>
  <c r="N2063" i="2"/>
  <c r="N3251" i="2"/>
  <c r="N1051" i="2"/>
  <c r="N202" i="2"/>
  <c r="N396" i="2"/>
  <c r="N1737" i="2"/>
  <c r="N1738" i="2"/>
  <c r="N609" i="2"/>
  <c r="N2064" i="2"/>
  <c r="O2064" i="2" s="1"/>
  <c r="N3592" i="2"/>
  <c r="N203" i="2"/>
  <c r="N397" i="2"/>
  <c r="N2509" i="2"/>
  <c r="N398" i="2"/>
  <c r="N2065" i="2"/>
  <c r="N204" i="2"/>
  <c r="N2192" i="2"/>
  <c r="N2510" i="2"/>
  <c r="N3593" i="2"/>
  <c r="N2066" i="2"/>
  <c r="N1739" i="2"/>
  <c r="N1052" i="2"/>
  <c r="N2067" i="2"/>
  <c r="N1870" i="2"/>
  <c r="N984" i="2"/>
  <c r="O984" i="2" s="1"/>
  <c r="N3252" i="2"/>
  <c r="N205" i="2"/>
  <c r="N399" i="2"/>
  <c r="N1871" i="2"/>
  <c r="N206" i="2"/>
  <c r="N3594" i="2"/>
  <c r="N1080" i="2"/>
  <c r="N2511" i="2"/>
  <c r="N207" i="2"/>
  <c r="N208" i="2"/>
  <c r="N641" i="2"/>
  <c r="N2350" i="2"/>
  <c r="N595" i="2"/>
  <c r="N3595" i="2"/>
  <c r="N3596" i="2"/>
  <c r="N400" i="2"/>
  <c r="O400" i="2" s="1"/>
  <c r="N1740" i="2"/>
  <c r="N2512" i="2"/>
  <c r="N621" i="2"/>
  <c r="N642" i="2"/>
  <c r="N209" i="2"/>
  <c r="N827" i="2"/>
  <c r="N1021" i="2"/>
  <c r="N210" i="2"/>
  <c r="N1053" i="2"/>
  <c r="N2513" i="2"/>
  <c r="N3253" i="2"/>
  <c r="N3254" i="2"/>
  <c r="N3597" i="2"/>
  <c r="N1741" i="2"/>
  <c r="N211" i="2"/>
  <c r="N3255" i="2"/>
  <c r="O3255" i="2" s="1"/>
  <c r="N1742" i="2"/>
  <c r="N1872" i="2"/>
  <c r="N3256" i="2"/>
  <c r="N1743" i="2"/>
  <c r="N559" i="2"/>
  <c r="N3257" i="2"/>
  <c r="N3258" i="2"/>
  <c r="N3259" i="2"/>
  <c r="N1284" i="2"/>
  <c r="N3260" i="2"/>
  <c r="N1324" i="2"/>
  <c r="N1022" i="2"/>
  <c r="N3261" i="2"/>
  <c r="N702" i="2"/>
  <c r="N1744" i="2"/>
  <c r="N1325" i="2"/>
  <c r="O1325" i="2" s="1"/>
  <c r="N3598" i="2"/>
  <c r="N3599" i="2"/>
  <c r="N1745" i="2"/>
  <c r="N3600" i="2"/>
  <c r="N985" i="2"/>
  <c r="N1285" i="2"/>
  <c r="N212" i="2"/>
  <c r="N1326" i="2"/>
  <c r="N401" i="2"/>
  <c r="N2514" i="2"/>
  <c r="N2351" i="2"/>
  <c r="N686" i="2"/>
  <c r="N560" i="2"/>
  <c r="N3262" i="2"/>
  <c r="N2068" i="2"/>
  <c r="N402" i="2"/>
  <c r="N1286" i="2"/>
  <c r="N2352" i="2"/>
  <c r="N2069" i="2"/>
  <c r="N561" i="2"/>
  <c r="N1054" i="2"/>
  <c r="N403" i="2"/>
  <c r="N1157" i="2"/>
  <c r="N562" i="2"/>
  <c r="O562" i="2" s="1"/>
  <c r="N643" i="2"/>
  <c r="N1188" i="2"/>
  <c r="N3263" i="2"/>
  <c r="N1327" i="2"/>
  <c r="N3601" i="2"/>
  <c r="N986" i="2"/>
  <c r="N703" i="2"/>
  <c r="N213" i="2"/>
  <c r="N1328" i="2"/>
  <c r="N644" i="2"/>
  <c r="N2353" i="2"/>
  <c r="N2070" i="2"/>
  <c r="N563" i="2"/>
  <c r="N2193" i="2"/>
  <c r="N214" i="2"/>
  <c r="N1746" i="2"/>
  <c r="O1746" i="2" s="1"/>
  <c r="N2071" i="2"/>
  <c r="N215" i="2"/>
  <c r="N3602" i="2"/>
  <c r="N2515" i="2"/>
  <c r="N564" i="2"/>
  <c r="N3603" i="2"/>
  <c r="N1747" i="2"/>
  <c r="N596" i="2"/>
  <c r="O596" i="2" s="1"/>
  <c r="N1748" i="2"/>
  <c r="N2354" i="2"/>
  <c r="N2072" i="2"/>
  <c r="N1749" i="2"/>
  <c r="N465" i="2"/>
  <c r="N3604" i="2"/>
  <c r="N1216" i="2"/>
  <c r="N1750" i="2"/>
  <c r="O1750" i="2" s="1"/>
  <c r="N216" i="2"/>
  <c r="N3605" i="2"/>
  <c r="N217" i="2"/>
  <c r="N1751" i="2"/>
  <c r="N2516" i="2"/>
  <c r="N987" i="2"/>
  <c r="N404" i="2"/>
  <c r="N828" i="2"/>
  <c r="O828" i="2" s="1"/>
  <c r="N405" i="2"/>
  <c r="N597" i="2"/>
  <c r="N829" i="2"/>
  <c r="N3264" i="2"/>
  <c r="N565" i="2"/>
  <c r="N3606" i="2"/>
  <c r="N830" i="2"/>
  <c r="N988" i="2"/>
  <c r="O988" i="2" s="1"/>
  <c r="N2194" i="2"/>
  <c r="N989" i="2"/>
  <c r="N1023" i="2"/>
  <c r="N218" i="2"/>
  <c r="N3265" i="2"/>
  <c r="N2517" i="2"/>
  <c r="N1752" i="2"/>
  <c r="N3266" i="2"/>
  <c r="N219" i="2"/>
  <c r="N622" i="2"/>
  <c r="N3267" i="2"/>
  <c r="N480" i="2"/>
  <c r="N1753" i="2"/>
  <c r="N220" i="2"/>
  <c r="N831" i="2"/>
  <c r="N3268" i="2"/>
  <c r="O3268" i="2" s="1"/>
  <c r="N3607" i="2"/>
  <c r="N2073" i="2"/>
  <c r="N566" i="2"/>
  <c r="N3608" i="2"/>
  <c r="N1329" i="2"/>
  <c r="N1754" i="2"/>
  <c r="N3609" i="2"/>
  <c r="N3269" i="2"/>
  <c r="N2074" i="2"/>
  <c r="N221" i="2"/>
  <c r="N222" i="2"/>
  <c r="N406" i="2"/>
  <c r="N645" i="2"/>
  <c r="N3610" i="2"/>
  <c r="N990" i="2"/>
  <c r="N1055" i="2"/>
  <c r="O1055" i="2" s="1"/>
  <c r="N3270" i="2"/>
  <c r="N832" i="2"/>
  <c r="N2195" i="2"/>
  <c r="N223" i="2"/>
  <c r="N2355" i="2"/>
  <c r="N1873" i="2"/>
  <c r="N3271" i="2"/>
  <c r="N1287" i="2"/>
  <c r="O1287" i="2" s="1"/>
  <c r="N1755" i="2"/>
  <c r="N646" i="2"/>
  <c r="N3272" i="2"/>
  <c r="N2075" i="2"/>
  <c r="N2356" i="2"/>
  <c r="N407" i="2"/>
  <c r="N1288" i="2"/>
  <c r="N224" i="2"/>
  <c r="O224" i="2" s="1"/>
  <c r="N3611" i="2"/>
  <c r="N3273" i="2"/>
  <c r="N3612" i="2"/>
  <c r="N2357" i="2"/>
  <c r="N2358" i="2"/>
  <c r="N1756" i="2"/>
  <c r="N991" i="2"/>
  <c r="N225" i="2"/>
  <c r="O225" i="2" s="1"/>
  <c r="N3274" i="2"/>
  <c r="N2076" i="2"/>
  <c r="N226" i="2"/>
  <c r="N3613" i="2"/>
  <c r="N2196" i="2"/>
  <c r="N227" i="2"/>
  <c r="N439" i="2"/>
  <c r="N2077" i="2"/>
  <c r="O2077" i="2" s="1"/>
  <c r="N1757" i="2"/>
  <c r="N3275" i="2"/>
  <c r="N3276" i="2"/>
  <c r="N2518" i="2"/>
  <c r="N1758" i="2"/>
  <c r="N2359" i="2"/>
  <c r="N2519" i="2"/>
  <c r="N3277" i="2"/>
  <c r="O3277" i="2" s="1"/>
  <c r="N228" i="2"/>
  <c r="N2078" i="2"/>
  <c r="N3278" i="2"/>
  <c r="N3614" i="2"/>
  <c r="N2079" i="2"/>
  <c r="N3615" i="2"/>
  <c r="N2197" i="2"/>
  <c r="N1217" i="2"/>
  <c r="O1217" i="2" s="1"/>
  <c r="N647" i="2"/>
  <c r="N2198" i="2"/>
  <c r="N229" i="2"/>
  <c r="N230" i="2"/>
  <c r="N3279" i="2"/>
  <c r="N231" i="2"/>
  <c r="N1759" i="2"/>
  <c r="N232" i="2"/>
  <c r="O232" i="2" s="1"/>
  <c r="N1189" i="2"/>
  <c r="N992" i="2"/>
  <c r="N2199" i="2"/>
  <c r="N610" i="2"/>
  <c r="N2360" i="2"/>
  <c r="N1874" i="2"/>
  <c r="N567" i="2"/>
  <c r="N833" i="2"/>
  <c r="O833" i="2" s="1"/>
  <c r="N233" i="2"/>
  <c r="N2520" i="2"/>
  <c r="N1056" i="2"/>
  <c r="N234" i="2"/>
  <c r="N2200" i="2"/>
  <c r="N2361" i="2"/>
  <c r="N2080" i="2"/>
  <c r="N1875" i="2"/>
  <c r="O1875" i="2" s="1"/>
  <c r="N408" i="2"/>
  <c r="N3616" i="2"/>
  <c r="N235" i="2"/>
  <c r="N2362" i="2"/>
  <c r="N1760" i="2"/>
  <c r="N2521" i="2"/>
  <c r="N236" i="2"/>
  <c r="N3280" i="2"/>
  <c r="O3280" i="2" s="1"/>
  <c r="N2081" i="2"/>
  <c r="N2082" i="2"/>
  <c r="N2083" i="2"/>
  <c r="N2084" i="2"/>
  <c r="N1761" i="2"/>
  <c r="N1762" i="2"/>
  <c r="N1763" i="2"/>
  <c r="N3281" i="2"/>
  <c r="O3281" i="2" s="1"/>
  <c r="N2085" i="2"/>
  <c r="N3617" i="2"/>
  <c r="N2522" i="2"/>
  <c r="N1330" i="2"/>
  <c r="N2201" i="2"/>
  <c r="N3618" i="2"/>
  <c r="N409" i="2"/>
  <c r="N1764" i="2"/>
  <c r="O1764" i="2" s="1"/>
  <c r="N993" i="2"/>
  <c r="N648" i="2"/>
  <c r="N1081" i="2"/>
  <c r="N598" i="2"/>
  <c r="N237" i="2"/>
  <c r="N568" i="2"/>
  <c r="N2202" i="2"/>
  <c r="N238" i="2"/>
  <c r="O238" i="2" s="1"/>
  <c r="N3282" i="2"/>
  <c r="N3283" i="2"/>
  <c r="N2086" i="2"/>
  <c r="N599" i="2"/>
  <c r="N1289" i="2"/>
  <c r="N239" i="2"/>
  <c r="N3284" i="2"/>
  <c r="N3285" i="2"/>
  <c r="O3285" i="2" s="1"/>
  <c r="N3619" i="2"/>
  <c r="N1765" i="2"/>
  <c r="N240" i="2"/>
  <c r="N3286" i="2"/>
  <c r="N1158" i="2"/>
  <c r="N3620" i="2"/>
  <c r="N3287" i="2"/>
  <c r="N2087" i="2"/>
  <c r="O2087" i="2" s="1"/>
  <c r="N2088" i="2"/>
  <c r="N1876" i="2"/>
  <c r="N1877" i="2"/>
  <c r="N1878" i="2"/>
  <c r="N1879" i="2"/>
  <c r="N2363" i="2"/>
  <c r="N410" i="2"/>
  <c r="N994" i="2"/>
  <c r="O994" i="2" s="1"/>
  <c r="N3621" i="2"/>
  <c r="N3622" i="2"/>
  <c r="N1159" i="2"/>
  <c r="N569" i="2"/>
  <c r="N241" i="2"/>
  <c r="N570" i="2"/>
  <c r="N1290" i="2"/>
  <c r="N834" i="2"/>
  <c r="O834" i="2" s="1"/>
  <c r="N1160" i="2"/>
  <c r="N242" i="2"/>
  <c r="N3288" i="2"/>
  <c r="N3623" i="2"/>
  <c r="N3289" i="2"/>
  <c r="N243" i="2"/>
  <c r="N3624" i="2"/>
  <c r="N3290" i="2"/>
  <c r="O3290" i="2" s="1"/>
  <c r="N244" i="2"/>
  <c r="N1218" i="2"/>
  <c r="N571" i="2"/>
  <c r="N1219" i="2"/>
  <c r="N411" i="2"/>
  <c r="N995" i="2"/>
  <c r="N3291" i="2"/>
  <c r="N1082" i="2"/>
  <c r="O1082" i="2" s="1"/>
  <c r="N3292" i="2"/>
  <c r="N1161" i="2"/>
  <c r="N466" i="2"/>
  <c r="N3293" i="2"/>
  <c r="N3294" i="2"/>
  <c r="N996" i="2"/>
  <c r="N3295" i="2"/>
  <c r="N3296" i="2"/>
  <c r="O3296" i="2" s="1"/>
  <c r="N3625" i="2"/>
  <c r="N245" i="2"/>
  <c r="N723" i="2"/>
  <c r="N1766" i="2"/>
  <c r="N3297" i="2"/>
  <c r="N3298" i="2"/>
  <c r="N3299" i="2"/>
  <c r="N2364" i="2"/>
  <c r="O2364" i="2" s="1"/>
  <c r="N3300" i="2"/>
  <c r="N3301" i="2"/>
  <c r="N246" i="2"/>
  <c r="N3626" i="2"/>
  <c r="N997" i="2"/>
  <c r="N2365" i="2"/>
  <c r="N2366" i="2"/>
  <c r="N3302" i="2"/>
  <c r="O3302" i="2" s="1"/>
  <c r="N1190" i="2"/>
  <c r="N247" i="2"/>
  <c r="N3627" i="2"/>
  <c r="N3303" i="2"/>
  <c r="N3304" i="2"/>
  <c r="N248" i="2"/>
  <c r="N249" i="2"/>
  <c r="N412" i="2"/>
  <c r="O412" i="2" s="1"/>
  <c r="N2523" i="2"/>
  <c r="N2367" i="2"/>
  <c r="N835" i="2"/>
  <c r="N2524" i="2"/>
  <c r="N3305" i="2"/>
  <c r="N250" i="2"/>
  <c r="N998" i="2"/>
  <c r="N251" i="2"/>
  <c r="O251" i="2" s="1"/>
  <c r="N649" i="2"/>
  <c r="N252" i="2"/>
  <c r="N2525" i="2"/>
  <c r="N2368" i="2"/>
  <c r="N836" i="2"/>
  <c r="N413" i="2"/>
  <c r="N1024" i="2"/>
  <c r="N253" i="2"/>
  <c r="O253" i="2" s="1"/>
  <c r="N2526" i="2"/>
  <c r="N1767" i="2"/>
  <c r="N3306" i="2"/>
  <c r="N3307" i="2"/>
  <c r="N432" i="2"/>
  <c r="N2203" i="2"/>
  <c r="N572" i="2"/>
  <c r="N687" i="2"/>
  <c r="O687" i="2" s="1"/>
  <c r="N456" i="2"/>
  <c r="N254" i="2"/>
  <c r="N999" i="2"/>
  <c r="N2369" i="2"/>
  <c r="N2527" i="2"/>
  <c r="N3308" i="2"/>
  <c r="N255" i="2"/>
  <c r="N837" i="2"/>
  <c r="O837" i="2" s="1"/>
  <c r="N1083" i="2"/>
  <c r="N1768" i="2"/>
  <c r="N3628" i="2"/>
  <c r="N1291" i="2"/>
  <c r="N2089" i="2"/>
  <c r="N3309" i="2"/>
  <c r="N3310" i="2"/>
  <c r="N1331" i="2"/>
  <c r="O1331" i="2" s="1"/>
  <c r="N256" i="2"/>
  <c r="N414" i="2"/>
  <c r="N1332" i="2"/>
  <c r="N1025" i="2"/>
  <c r="N2204" i="2"/>
  <c r="N1769" i="2"/>
  <c r="N2090" i="2"/>
  <c r="N3311" i="2"/>
  <c r="O3311" i="2" s="1"/>
  <c r="N3312" i="2"/>
  <c r="N3313" i="2"/>
  <c r="N415" i="2"/>
  <c r="N416" i="2"/>
  <c r="N257" i="2"/>
  <c r="N2370" i="2"/>
  <c r="N3629" i="2"/>
  <c r="N3314" i="2"/>
  <c r="O3314" i="2" s="1"/>
  <c r="N3630" i="2"/>
  <c r="N2091" i="2"/>
  <c r="N838" i="2"/>
  <c r="N3315" i="2"/>
  <c r="N3316" i="2"/>
  <c r="N2092" i="2"/>
  <c r="N839" i="2"/>
  <c r="N467" i="2"/>
  <c r="O467" i="2" s="1"/>
  <c r="N2205" i="2"/>
  <c r="N3631" i="2"/>
  <c r="N840" i="2"/>
  <c r="N3317" i="2"/>
  <c r="N3318" i="2"/>
  <c r="N3319" i="2"/>
  <c r="N1770" i="2"/>
  <c r="N1771" i="2"/>
  <c r="O1771" i="2" s="1"/>
  <c r="N2371" i="2"/>
  <c r="N3320" i="2"/>
  <c r="N258" i="2"/>
  <c r="N259" i="2"/>
  <c r="N260" i="2"/>
  <c r="N3321" i="2"/>
  <c r="N2093" i="2"/>
  <c r="N1084" i="2"/>
  <c r="O1084" i="2" s="1"/>
  <c r="N2372" i="2"/>
  <c r="N1026" i="2"/>
  <c r="N3322" i="2"/>
  <c r="N3632" i="2"/>
  <c r="N417" i="2"/>
  <c r="N261" i="2"/>
  <c r="N3323" i="2"/>
  <c r="N1220" i="2"/>
  <c r="O1220" i="2" s="1"/>
  <c r="N2373" i="2"/>
  <c r="N1772" i="2"/>
  <c r="N3324" i="2"/>
  <c r="N2374" i="2"/>
  <c r="N1773" i="2"/>
  <c r="N1162" i="2"/>
  <c r="N1880" i="2"/>
  <c r="N1000" i="2"/>
  <c r="O1000" i="2" s="1"/>
  <c r="N3633" i="2"/>
  <c r="N1001" i="2"/>
  <c r="N841" i="2"/>
  <c r="N3325" i="2"/>
  <c r="N262" i="2"/>
  <c r="N3326" i="2"/>
  <c r="N418" i="2"/>
  <c r="N1774" i="2"/>
  <c r="O1774" i="2" s="1"/>
  <c r="N1027" i="2"/>
  <c r="N1221" i="2"/>
  <c r="N2206" i="2"/>
  <c r="N2207" i="2"/>
  <c r="N2208" i="2"/>
  <c r="N1191" i="2"/>
  <c r="N3327" i="2"/>
  <c r="N1881" i="2"/>
  <c r="O1881" i="2" s="1"/>
  <c r="N3634" i="2"/>
  <c r="N2528" i="2"/>
  <c r="N1292" i="2"/>
  <c r="N3328" i="2"/>
  <c r="N1775" i="2"/>
  <c r="N3635" i="2"/>
  <c r="N263" i="2"/>
  <c r="N2209" i="2"/>
  <c r="O2209" i="2" s="1"/>
  <c r="N264" i="2"/>
  <c r="N2375" i="2"/>
  <c r="N1882" i="2"/>
  <c r="N3636" i="2"/>
  <c r="N2376" i="2"/>
  <c r="N265" i="2"/>
  <c r="N3329" i="2"/>
  <c r="N2377" i="2"/>
  <c r="O2377" i="2" s="1"/>
  <c r="N842" i="2"/>
  <c r="N3330" i="2"/>
  <c r="N3331" i="2"/>
  <c r="N1776" i="2"/>
  <c r="N1085" i="2"/>
  <c r="N3637" i="2"/>
  <c r="N2378" i="2"/>
  <c r="N3638" i="2"/>
  <c r="O3638" i="2" s="1"/>
  <c r="N3639" i="2"/>
  <c r="N843" i="2"/>
  <c r="N3640" i="2"/>
  <c r="N1777" i="2"/>
  <c r="N650" i="2"/>
  <c r="N3641" i="2"/>
  <c r="N651" i="2"/>
  <c r="N266" i="2"/>
  <c r="O266" i="2" s="1"/>
  <c r="N2094" i="2"/>
  <c r="N1002" i="2"/>
  <c r="N1333" i="2"/>
  <c r="N1086" i="2"/>
  <c r="N3332" i="2"/>
  <c r="N3642" i="2"/>
  <c r="N2529" i="2"/>
  <c r="N3643" i="2"/>
  <c r="O3643" i="2" s="1"/>
  <c r="N3644" i="2"/>
  <c r="N1028" i="2"/>
  <c r="N2379" i="2"/>
  <c r="N2530" i="2"/>
  <c r="N468" i="2"/>
  <c r="N1163" i="2"/>
  <c r="N1057" i="2"/>
  <c r="N267" i="2"/>
  <c r="O267" i="2" s="1"/>
  <c r="N2210" i="2"/>
  <c r="N3645" i="2"/>
  <c r="N1003" i="2"/>
  <c r="N3333" i="2"/>
  <c r="N3646" i="2"/>
  <c r="N268" i="2"/>
  <c r="N1883" i="2"/>
  <c r="N1778" i="2"/>
  <c r="O1778" i="2" s="1"/>
  <c r="N1779" i="2"/>
  <c r="N3334" i="2"/>
  <c r="N1004" i="2"/>
  <c r="N1780" i="2"/>
  <c r="N1781" i="2"/>
  <c r="N3335" i="2"/>
  <c r="N2531" i="2"/>
  <c r="N269" i="2"/>
  <c r="O269" i="2" s="1"/>
  <c r="N270" i="2"/>
  <c r="N704" i="2"/>
  <c r="N3336" i="2"/>
  <c r="N271" i="2"/>
  <c r="N3647" i="2"/>
  <c r="N1782" i="2"/>
  <c r="N2095" i="2"/>
  <c r="N419" i="2"/>
  <c r="O419" i="2" s="1"/>
  <c r="N3648" i="2"/>
  <c r="N2096" i="2"/>
  <c r="N844" i="2"/>
  <c r="N1087" i="2"/>
  <c r="N1293" i="2"/>
  <c r="N3649" i="2"/>
  <c r="N420" i="2"/>
  <c r="N573" i="2"/>
  <c r="O573" i="2" s="1"/>
  <c r="N1783" i="2"/>
  <c r="N1058" i="2"/>
  <c r="N724" i="2"/>
  <c r="N3650" i="2"/>
  <c r="N272" i="2"/>
  <c r="N484" i="2"/>
  <c r="N273" i="2"/>
  <c r="N3651" i="2"/>
  <c r="O3651" i="2" s="1"/>
  <c r="N3337" i="2"/>
  <c r="N3338" i="2"/>
  <c r="N1005" i="2"/>
  <c r="N274" i="2"/>
  <c r="N2532" i="2"/>
  <c r="N2097" i="2"/>
  <c r="N3652" i="2"/>
  <c r="N3339" i="2"/>
  <c r="O3339" i="2" s="1"/>
  <c r="N688" i="2"/>
  <c r="N3653" i="2"/>
  <c r="N3340" i="2"/>
  <c r="N433" i="2"/>
  <c r="N3341" i="2"/>
  <c r="N275" i="2"/>
  <c r="N421" i="2"/>
  <c r="N3342" i="2"/>
  <c r="O3342" i="2" s="1"/>
  <c r="N2211" i="2"/>
  <c r="N1334" i="2"/>
  <c r="N3343" i="2"/>
  <c r="N3654" i="2"/>
  <c r="N276" i="2"/>
  <c r="N277" i="2"/>
  <c r="N1088" i="2"/>
  <c r="N3655" i="2"/>
  <c r="O3655" i="2" s="1"/>
  <c r="N278" i="2"/>
  <c r="N3344" i="2"/>
  <c r="N1164" i="2"/>
  <c r="N3345" i="2"/>
  <c r="N279" i="2"/>
  <c r="N2533" i="2"/>
  <c r="N2212" i="2"/>
  <c r="N1784" i="2"/>
  <c r="O1784" i="2" s="1"/>
  <c r="N1785" i="2"/>
  <c r="N422" i="2"/>
  <c r="N3346" i="2"/>
  <c r="N1786" i="2"/>
  <c r="N3656" i="2"/>
  <c r="N2534" i="2"/>
  <c r="N2213" i="2"/>
  <c r="N1294" i="2"/>
  <c r="O1294" i="2" s="1"/>
  <c r="N280" i="2"/>
  <c r="N3657" i="2"/>
  <c r="N1295" i="2"/>
  <c r="N1296" i="2"/>
  <c r="N1297" i="2"/>
  <c r="N1006" i="2"/>
  <c r="N1884" i="2"/>
  <c r="N3347" i="2"/>
  <c r="O3347" i="2" s="1"/>
  <c r="N3658" i="2"/>
  <c r="N3659" i="2"/>
  <c r="N281" i="2"/>
  <c r="N3348" i="2"/>
  <c r="N282" i="2"/>
  <c r="N3349" i="2"/>
  <c r="N283" i="2"/>
  <c r="N284" i="2"/>
  <c r="O284" i="2" s="1"/>
  <c r="N1787" i="2"/>
  <c r="N1788" i="2"/>
  <c r="N2214" i="2"/>
  <c r="N1165" i="2"/>
  <c r="N1789" i="2"/>
  <c r="N1790" i="2"/>
  <c r="N1791" i="2"/>
  <c r="N1792" i="2"/>
  <c r="O1792" i="2" s="1"/>
  <c r="N845" i="2"/>
  <c r="N3350" i="2"/>
  <c r="N1793" i="2"/>
  <c r="N1794" i="2"/>
  <c r="N846" i="2"/>
  <c r="N1795" i="2"/>
  <c r="N2215" i="2"/>
  <c r="N3351" i="2"/>
  <c r="O3351" i="2" s="1"/>
  <c r="N1166" i="2"/>
  <c r="N847" i="2"/>
  <c r="N2098" i="2"/>
  <c r="N285" i="2"/>
  <c r="N600" i="2"/>
  <c r="N3660" i="2"/>
  <c r="N286" i="2"/>
  <c r="N287" i="2"/>
  <c r="O287" i="2" s="1"/>
  <c r="N1885" i="2"/>
  <c r="N469" i="2"/>
  <c r="N2535" i="2"/>
  <c r="N423" i="2"/>
  <c r="N601" i="2"/>
  <c r="N2380" i="2"/>
  <c r="N288" i="2"/>
  <c r="N618" i="2"/>
  <c r="O618" i="2" s="1"/>
  <c r="N848" i="2"/>
  <c r="N3352" i="2"/>
  <c r="N289" i="2"/>
  <c r="N705" i="2"/>
  <c r="N1796" i="2"/>
  <c r="N2216" i="2"/>
  <c r="N3353" i="2"/>
  <c r="N3661" i="2"/>
  <c r="O3661" i="2" s="1"/>
  <c r="N849" i="2"/>
  <c r="N290" i="2"/>
  <c r="N1222" i="2"/>
  <c r="N2381" i="2"/>
  <c r="N3662" i="2"/>
  <c r="N2382" i="2"/>
  <c r="N3354" i="2"/>
  <c r="N1007" i="2"/>
  <c r="O1007" i="2" s="1"/>
  <c r="N689" i="2"/>
  <c r="N1797" i="2"/>
  <c r="N652" i="2"/>
  <c r="N3663" i="2"/>
  <c r="N1798" i="2"/>
  <c r="N1799" i="2"/>
  <c r="N3664" i="2"/>
  <c r="N850" i="2"/>
  <c r="O850" i="2" s="1"/>
  <c r="N3355" i="2"/>
  <c r="N1167" i="2"/>
  <c r="N1800" i="2"/>
  <c r="N851" i="2"/>
  <c r="N1801" i="2"/>
  <c r="N1168" i="2"/>
  <c r="N1192" i="2"/>
  <c r="N1059" i="2"/>
  <c r="O1059" i="2" s="1"/>
  <c r="N3356" i="2"/>
  <c r="N852" i="2"/>
  <c r="N3665" i="2"/>
  <c r="N2536" i="2"/>
  <c r="N291" i="2"/>
  <c r="N1008" i="2"/>
  <c r="N3666" i="2"/>
  <c r="N2099" i="2"/>
  <c r="O2099" i="2" s="1"/>
  <c r="N3357" i="2"/>
  <c r="N3358" i="2"/>
  <c r="N3667" i="2"/>
  <c r="N3668" i="2"/>
  <c r="N3359" i="2"/>
  <c r="N1802" i="2"/>
  <c r="N1223" i="2"/>
  <c r="N3360" i="2"/>
  <c r="N3669" i="2"/>
  <c r="N3670" i="2"/>
  <c r="N292" i="2"/>
  <c r="N1224" i="2"/>
  <c r="N853" i="2"/>
  <c r="N1193" i="2"/>
  <c r="N1194" i="2"/>
  <c r="N3361" i="2"/>
  <c r="N3671" i="2"/>
  <c r="N611" i="2"/>
  <c r="N854" i="2"/>
  <c r="N3672" i="2"/>
  <c r="N293" i="2"/>
  <c r="N3673" i="2"/>
  <c r="N855" i="2"/>
  <c r="N2100" i="2"/>
  <c r="N294" i="2"/>
  <c r="N2217" i="2"/>
  <c r="N856" i="2"/>
  <c r="N857" i="2"/>
  <c r="N3362" i="2"/>
  <c r="N1298" i="2"/>
  <c r="N295" i="2"/>
  <c r="N619" i="2"/>
  <c r="N1299" i="2"/>
  <c r="N574" i="2"/>
  <c r="N2383" i="2"/>
  <c r="N1009" i="2"/>
  <c r="N296" i="2"/>
  <c r="N2101" i="2"/>
  <c r="N3363" i="2"/>
  <c r="G16" i="8"/>
  <c r="R1968" i="2" l="1"/>
  <c r="Q1968" i="2" s="1"/>
  <c r="R1114" i="2"/>
  <c r="Q1114" i="2" s="1"/>
  <c r="R485" i="2"/>
  <c r="Q485" i="2" s="1"/>
  <c r="P618" i="2"/>
  <c r="R618" i="2"/>
  <c r="Q618" i="2" s="1"/>
  <c r="P1294" i="2"/>
  <c r="R1294" i="2"/>
  <c r="Q1294" i="2" s="1"/>
  <c r="P419" i="2"/>
  <c r="R419" i="2"/>
  <c r="Q419" i="2" s="1"/>
  <c r="P2377" i="2"/>
  <c r="R2377" i="2"/>
  <c r="Q2377" i="2" s="1"/>
  <c r="P1084" i="2"/>
  <c r="R1084" i="2"/>
  <c r="Q1084" i="2" s="1"/>
  <c r="P687" i="2"/>
  <c r="R687" i="2"/>
  <c r="Q687" i="2" s="1"/>
  <c r="P3296" i="2"/>
  <c r="R3296" i="2"/>
  <c r="Q3296" i="2" s="1"/>
  <c r="P238" i="2"/>
  <c r="R238" i="2"/>
  <c r="Q238" i="2" s="1"/>
  <c r="P833" i="2"/>
  <c r="R833" i="2"/>
  <c r="Q833" i="2" s="1"/>
  <c r="P1287" i="2"/>
  <c r="R1287" i="2"/>
  <c r="Q1287" i="2" s="1"/>
  <c r="P596" i="2"/>
  <c r="R596" i="2"/>
  <c r="Q596" i="2" s="1"/>
  <c r="P3255" i="2"/>
  <c r="R3255" i="2"/>
  <c r="Q3255" i="2" s="1"/>
  <c r="P554" i="2"/>
  <c r="R554" i="2"/>
  <c r="Q554" i="2" s="1"/>
  <c r="P180" i="2"/>
  <c r="R180" i="2"/>
  <c r="Q180" i="2" s="1"/>
  <c r="P2044" i="2"/>
  <c r="R2044" i="2"/>
  <c r="Q2044" i="2" s="1"/>
  <c r="P2496" i="2"/>
  <c r="R2496" i="2"/>
  <c r="Q2496" i="2" s="1"/>
  <c r="P1604" i="2"/>
  <c r="R1604" i="2"/>
  <c r="Q1604" i="2" s="1"/>
  <c r="P1594" i="2"/>
  <c r="R1594" i="2"/>
  <c r="Q1594" i="2" s="1"/>
  <c r="P3499" i="2"/>
  <c r="R3499" i="2"/>
  <c r="Q3499" i="2" s="1"/>
  <c r="P670" i="2"/>
  <c r="R670" i="2"/>
  <c r="Q670" i="2" s="1"/>
  <c r="P666" i="2"/>
  <c r="R666" i="2"/>
  <c r="Q666" i="2" s="1"/>
  <c r="P510" i="2"/>
  <c r="R510" i="2"/>
  <c r="Q510" i="2" s="1"/>
  <c r="P2941" i="2"/>
  <c r="R2941" i="2"/>
  <c r="Q2941" i="2" s="1"/>
  <c r="P328" i="2"/>
  <c r="R328" i="2"/>
  <c r="Q328" i="2" s="1"/>
  <c r="P1121" i="2"/>
  <c r="R1121" i="2"/>
  <c r="Q1121" i="2" s="1"/>
  <c r="P1120" i="2"/>
  <c r="R1120" i="2"/>
  <c r="Q1120" i="2" s="1"/>
  <c r="P755" i="2"/>
  <c r="R755" i="2"/>
  <c r="Q755" i="2" s="1"/>
  <c r="P2895" i="2"/>
  <c r="R2895" i="2"/>
  <c r="Q2895" i="2" s="1"/>
  <c r="P449" i="2"/>
  <c r="R449" i="2"/>
  <c r="Q449" i="2" s="1"/>
  <c r="P2826" i="2"/>
  <c r="R2826" i="2"/>
  <c r="Q2826" i="2" s="1"/>
  <c r="P890" i="2"/>
  <c r="R890" i="2"/>
  <c r="Q890" i="2" s="1"/>
  <c r="P2258" i="2"/>
  <c r="R2258" i="2"/>
  <c r="Q2258" i="2" s="1"/>
  <c r="P2770" i="2"/>
  <c r="R2770" i="2"/>
  <c r="Q2770" i="2" s="1"/>
  <c r="P3444" i="2"/>
  <c r="R3444" i="2"/>
  <c r="Q3444" i="2" s="1"/>
  <c r="P1468" i="2"/>
  <c r="R1468" i="2"/>
  <c r="Q1468" i="2" s="1"/>
  <c r="P1467" i="2"/>
  <c r="R1467" i="2"/>
  <c r="Q1467" i="2" s="1"/>
  <c r="P1007" i="2"/>
  <c r="R1007" i="2"/>
  <c r="Q1007" i="2" s="1"/>
  <c r="P3655" i="2"/>
  <c r="R3655" i="2"/>
  <c r="Q3655" i="2" s="1"/>
  <c r="P1778" i="2"/>
  <c r="R1778" i="2"/>
  <c r="Q1778" i="2" s="1"/>
  <c r="P1881" i="2"/>
  <c r="R1881" i="2"/>
  <c r="Q1881" i="2" s="1"/>
  <c r="P1331" i="2"/>
  <c r="R1331" i="2"/>
  <c r="Q1331" i="2" s="1"/>
  <c r="P1082" i="2"/>
  <c r="R1082" i="2"/>
  <c r="Q1082" i="2" s="1"/>
  <c r="P1764" i="2"/>
  <c r="R1764" i="2"/>
  <c r="Q1764" i="2" s="1"/>
  <c r="P3277" i="2"/>
  <c r="R3277" i="2"/>
  <c r="Q3277" i="2" s="1"/>
  <c r="P988" i="2"/>
  <c r="R988" i="2"/>
  <c r="Q988" i="2" s="1"/>
  <c r="P1325" i="2"/>
  <c r="R1325" i="2"/>
  <c r="Q1325" i="2" s="1"/>
  <c r="P2064" i="2"/>
  <c r="R2064" i="2"/>
  <c r="Q2064" i="2" s="1"/>
  <c r="P974" i="2"/>
  <c r="R974" i="2"/>
  <c r="Q974" i="2" s="1"/>
  <c r="P1212" i="2"/>
  <c r="R1212" i="2"/>
  <c r="Q1212" i="2" s="1"/>
  <c r="P932" i="2"/>
  <c r="R932" i="2"/>
  <c r="Q932" i="2" s="1"/>
  <c r="P637" i="2"/>
  <c r="R637" i="2"/>
  <c r="Q637" i="2" s="1"/>
  <c r="P3018" i="2"/>
  <c r="R3018" i="2"/>
  <c r="Q3018" i="2" s="1"/>
  <c r="P1942" i="2"/>
  <c r="R1942" i="2"/>
  <c r="Q1942" i="2" s="1"/>
  <c r="P911" i="2"/>
  <c r="R911" i="2"/>
  <c r="Q911" i="2" s="1"/>
  <c r="P461" i="2"/>
  <c r="R461" i="2"/>
  <c r="Q461" i="2" s="1"/>
  <c r="P2885" i="2"/>
  <c r="R2885" i="2"/>
  <c r="Q2885" i="2" s="1"/>
  <c r="P1059" i="2"/>
  <c r="R1059" i="2"/>
  <c r="Q1059" i="2" s="1"/>
  <c r="P1792" i="2"/>
  <c r="R1792" i="2"/>
  <c r="Q1792" i="2" s="1"/>
  <c r="P3339" i="2"/>
  <c r="R3339" i="2"/>
  <c r="Q3339" i="2" s="1"/>
  <c r="P267" i="2"/>
  <c r="R267" i="2"/>
  <c r="Q267" i="2" s="1"/>
  <c r="P1000" i="2"/>
  <c r="R1000" i="2"/>
  <c r="Q1000" i="2" s="1"/>
  <c r="P3311" i="2"/>
  <c r="R3311" i="2"/>
  <c r="Q3311" i="2" s="1"/>
  <c r="P3302" i="2"/>
  <c r="R3302" i="2"/>
  <c r="Q3302" i="2" s="1"/>
  <c r="P2087" i="2"/>
  <c r="R2087" i="2"/>
  <c r="Q2087" i="2" s="1"/>
  <c r="P1875" i="2"/>
  <c r="R1875" i="2"/>
  <c r="Q1875" i="2" s="1"/>
  <c r="P225" i="2"/>
  <c r="R225" i="2"/>
  <c r="Q225" i="2" s="1"/>
  <c r="P1746" i="2"/>
  <c r="R1746" i="2"/>
  <c r="Q1746" i="2" s="1"/>
  <c r="P823" i="2"/>
  <c r="R823" i="2"/>
  <c r="Q823" i="2" s="1"/>
  <c r="P192" i="2"/>
  <c r="R192" i="2"/>
  <c r="Q192" i="2" s="1"/>
  <c r="P3221" i="2"/>
  <c r="R3221" i="2"/>
  <c r="Q3221" i="2" s="1"/>
  <c r="P2039" i="2"/>
  <c r="R2039" i="2"/>
  <c r="Q2039" i="2" s="1"/>
  <c r="P2033" i="2"/>
  <c r="R2033" i="2"/>
  <c r="Q2033" i="2" s="1"/>
  <c r="P3186" i="2"/>
  <c r="R3186" i="2"/>
  <c r="Q3186" i="2" s="1"/>
  <c r="P962" i="2"/>
  <c r="R962" i="2"/>
  <c r="Q962" i="2" s="1"/>
  <c r="P960" i="2"/>
  <c r="R960" i="2"/>
  <c r="Q960" i="2" s="1"/>
  <c r="P3560" i="2"/>
  <c r="R3560" i="2"/>
  <c r="Q3560" i="2" s="1"/>
  <c r="P1666" i="2"/>
  <c r="R1666" i="2"/>
  <c r="Q1666" i="2" s="1"/>
  <c r="P3143" i="2"/>
  <c r="R3143" i="2"/>
  <c r="Q3143" i="2" s="1"/>
  <c r="P3140" i="2"/>
  <c r="R3140" i="2"/>
  <c r="Q3140" i="2" s="1"/>
  <c r="P638" i="2"/>
  <c r="R638" i="2"/>
  <c r="Q638" i="2" s="1"/>
  <c r="P3115" i="2"/>
  <c r="R3115" i="2"/>
  <c r="Q3115" i="2" s="1"/>
  <c r="P1630" i="2"/>
  <c r="R1630" i="2"/>
  <c r="Q1630" i="2" s="1"/>
  <c r="P526" i="2"/>
  <c r="R526" i="2"/>
  <c r="Q526" i="2" s="1"/>
  <c r="P1996" i="2"/>
  <c r="R1996" i="2"/>
  <c r="Q1996" i="2" s="1"/>
  <c r="P1982" i="2"/>
  <c r="R1982" i="2"/>
  <c r="Q1982" i="2" s="1"/>
  <c r="P673" i="2"/>
  <c r="R673" i="2"/>
  <c r="Q673" i="2" s="1"/>
  <c r="P3035" i="2"/>
  <c r="R3035" i="2"/>
  <c r="Q3035" i="2" s="1"/>
  <c r="P2296" i="2"/>
  <c r="R2296" i="2"/>
  <c r="Q2296" i="2" s="1"/>
  <c r="P2456" i="2"/>
  <c r="R2456" i="2"/>
  <c r="Q2456" i="2" s="1"/>
  <c r="P771" i="2"/>
  <c r="R771" i="2"/>
  <c r="Q771" i="2" s="1"/>
  <c r="P3002" i="2"/>
  <c r="R3002" i="2"/>
  <c r="Q3002" i="2" s="1"/>
  <c r="P99" i="2"/>
  <c r="R99" i="2"/>
  <c r="Q99" i="2" s="1"/>
  <c r="P512" i="2"/>
  <c r="R512" i="2"/>
  <c r="Q512" i="2" s="1"/>
  <c r="P92" i="2"/>
  <c r="R92" i="2"/>
  <c r="Q92" i="2" s="1"/>
  <c r="P1174" i="2"/>
  <c r="R1174" i="2"/>
  <c r="Q1174" i="2" s="1"/>
  <c r="P73" i="2"/>
  <c r="R73" i="2"/>
  <c r="Q73" i="2" s="1"/>
  <c r="P2146" i="2"/>
  <c r="R2146" i="2"/>
  <c r="Q2146" i="2" s="1"/>
  <c r="P322" i="2"/>
  <c r="R322" i="2"/>
  <c r="Q322" i="2" s="1"/>
  <c r="P2244" i="2"/>
  <c r="R2244" i="2"/>
  <c r="Q2244" i="2" s="1"/>
  <c r="P2642" i="2"/>
  <c r="R2642" i="2"/>
  <c r="Q2642" i="2" s="1"/>
  <c r="R1066" i="2"/>
  <c r="Q1066" i="2" s="1"/>
  <c r="P3661" i="2"/>
  <c r="R3661" i="2"/>
  <c r="Q3661" i="2" s="1"/>
  <c r="P3347" i="2"/>
  <c r="R3347" i="2"/>
  <c r="Q3347" i="2" s="1"/>
  <c r="P573" i="2"/>
  <c r="R573" i="2"/>
  <c r="Q573" i="2" s="1"/>
  <c r="P3638" i="2"/>
  <c r="R3638" i="2"/>
  <c r="Q3638" i="2" s="1"/>
  <c r="P1220" i="2"/>
  <c r="R1220" i="2"/>
  <c r="Q1220" i="2" s="1"/>
  <c r="P837" i="2"/>
  <c r="R837" i="2"/>
  <c r="Q837" i="2" s="1"/>
  <c r="P2364" i="2"/>
  <c r="R2364" i="2"/>
  <c r="Q2364" i="2" s="1"/>
  <c r="P3285" i="2"/>
  <c r="R3285" i="2"/>
  <c r="Q3285" i="2" s="1"/>
  <c r="P1217" i="2"/>
  <c r="R1217" i="2"/>
  <c r="Q1217" i="2" s="1"/>
  <c r="P3268" i="2"/>
  <c r="R3268" i="2"/>
  <c r="Q3268" i="2" s="1"/>
  <c r="P392" i="2"/>
  <c r="R392" i="2"/>
  <c r="Q392" i="2" s="1"/>
  <c r="P287" i="2"/>
  <c r="R287" i="2"/>
  <c r="Q287" i="2" s="1"/>
  <c r="P1784" i="2"/>
  <c r="R1784" i="2"/>
  <c r="Q1784" i="2" s="1"/>
  <c r="P269" i="2"/>
  <c r="R269" i="2"/>
  <c r="Q269" i="2" s="1"/>
  <c r="P2209" i="2"/>
  <c r="R2209" i="2"/>
  <c r="Q2209" i="2" s="1"/>
  <c r="P1771" i="2"/>
  <c r="R1771" i="2"/>
  <c r="Q1771" i="2" s="1"/>
  <c r="P251" i="2"/>
  <c r="R251" i="2"/>
  <c r="Q251" i="2" s="1"/>
  <c r="P3290" i="2"/>
  <c r="R3290" i="2"/>
  <c r="Q3290" i="2" s="1"/>
  <c r="P3280" i="2"/>
  <c r="R3280" i="2"/>
  <c r="Q3280" i="2" s="1"/>
  <c r="P224" i="2"/>
  <c r="R224" i="2"/>
  <c r="Q224" i="2" s="1"/>
  <c r="P562" i="2"/>
  <c r="R562" i="2"/>
  <c r="Q562" i="2" s="1"/>
  <c r="P984" i="2"/>
  <c r="R984" i="2"/>
  <c r="Q984" i="2" s="1"/>
  <c r="P478" i="2"/>
  <c r="R478" i="2"/>
  <c r="Q478" i="2" s="1"/>
  <c r="P189" i="2"/>
  <c r="R189" i="2"/>
  <c r="Q189" i="2" s="1"/>
  <c r="P174" i="2"/>
  <c r="R174" i="2"/>
  <c r="Q174" i="2" s="1"/>
  <c r="P1858" i="2"/>
  <c r="R1858" i="2"/>
  <c r="Q1858" i="2" s="1"/>
  <c r="R3016" i="2"/>
  <c r="Q3016" i="2" s="1"/>
  <c r="P850" i="2"/>
  <c r="R850" i="2"/>
  <c r="Q850" i="2" s="1"/>
  <c r="P284" i="2"/>
  <c r="R284" i="2"/>
  <c r="Q284" i="2" s="1"/>
  <c r="P3651" i="2"/>
  <c r="R3651" i="2"/>
  <c r="Q3651" i="2" s="1"/>
  <c r="P266" i="2"/>
  <c r="R266" i="2"/>
  <c r="Q266" i="2" s="1"/>
  <c r="P467" i="2"/>
  <c r="R467" i="2"/>
  <c r="Q467" i="2" s="1"/>
  <c r="P253" i="2"/>
  <c r="R253" i="2"/>
  <c r="Q253" i="2" s="1"/>
  <c r="P834" i="2"/>
  <c r="R834" i="2"/>
  <c r="Q834" i="2" s="1"/>
  <c r="P232" i="2"/>
  <c r="R232" i="2"/>
  <c r="Q232" i="2" s="1"/>
  <c r="P1055" i="2"/>
  <c r="R1055" i="2"/>
  <c r="Q1055" i="2" s="1"/>
  <c r="P1750" i="2"/>
  <c r="R1750" i="2"/>
  <c r="Q1750" i="2" s="1"/>
  <c r="P1732" i="2"/>
  <c r="R1732" i="2"/>
  <c r="Q1732" i="2" s="1"/>
  <c r="P2052" i="2"/>
  <c r="R2052" i="2"/>
  <c r="Q2052" i="2" s="1"/>
  <c r="P1277" i="2"/>
  <c r="R1277" i="2"/>
  <c r="Q1277" i="2" s="1"/>
  <c r="P161" i="2"/>
  <c r="R161" i="2"/>
  <c r="Q161" i="2" s="1"/>
  <c r="P1149" i="2"/>
  <c r="R1149" i="2"/>
  <c r="Q1149" i="2" s="1"/>
  <c r="R1933" i="2"/>
  <c r="Q1933" i="2" s="1"/>
  <c r="P2099" i="2"/>
  <c r="R2099" i="2"/>
  <c r="Q2099" i="2" s="1"/>
  <c r="P3351" i="2"/>
  <c r="R3351" i="2"/>
  <c r="Q3351" i="2" s="1"/>
  <c r="P3342" i="2"/>
  <c r="R3342" i="2"/>
  <c r="Q3342" i="2" s="1"/>
  <c r="P3643" i="2"/>
  <c r="R3643" i="2"/>
  <c r="Q3643" i="2" s="1"/>
  <c r="P1774" i="2"/>
  <c r="R1774" i="2"/>
  <c r="Q1774" i="2" s="1"/>
  <c r="P3314" i="2"/>
  <c r="R3314" i="2"/>
  <c r="Q3314" i="2" s="1"/>
  <c r="P412" i="2"/>
  <c r="R412" i="2"/>
  <c r="Q412" i="2" s="1"/>
  <c r="P994" i="2"/>
  <c r="R994" i="2"/>
  <c r="Q994" i="2" s="1"/>
  <c r="P3281" i="2"/>
  <c r="R3281" i="2"/>
  <c r="Q3281" i="2" s="1"/>
  <c r="P2077" i="2"/>
  <c r="R2077" i="2"/>
  <c r="Q2077" i="2" s="1"/>
  <c r="P828" i="2"/>
  <c r="R828" i="2"/>
  <c r="Q828" i="2" s="1"/>
  <c r="P400" i="2"/>
  <c r="R400" i="2"/>
  <c r="Q400" i="2" s="1"/>
  <c r="P193" i="2"/>
  <c r="R193" i="2"/>
  <c r="Q193" i="2" s="1"/>
  <c r="P388" i="2"/>
  <c r="R388" i="2"/>
  <c r="Q388" i="2" s="1"/>
  <c r="P683" i="2"/>
  <c r="R683" i="2"/>
  <c r="Q683" i="2" s="1"/>
  <c r="P166" i="2"/>
  <c r="R166" i="2"/>
  <c r="Q166" i="2" s="1"/>
  <c r="P3198" i="2"/>
  <c r="R3198" i="2"/>
  <c r="Q3198" i="2" s="1"/>
  <c r="R2440" i="2"/>
  <c r="Q2440" i="2" s="1"/>
  <c r="P23" i="2"/>
  <c r="R23" i="2"/>
  <c r="Q23" i="2" s="1"/>
  <c r="O203" i="2"/>
  <c r="O1051" i="2"/>
  <c r="O824" i="2"/>
  <c r="O608" i="2"/>
  <c r="O2505" i="2"/>
  <c r="O3236" i="2"/>
  <c r="O3232" i="2"/>
  <c r="O2187" i="2"/>
  <c r="O385" i="2"/>
  <c r="O700" i="2"/>
  <c r="O477" i="2"/>
  <c r="O2036" i="2"/>
  <c r="O721" i="2"/>
  <c r="O963" i="2"/>
  <c r="O3195" i="2"/>
  <c r="O2027" i="2"/>
  <c r="O3180" i="2"/>
  <c r="O1275" i="2"/>
  <c r="O1671" i="2"/>
  <c r="O1668" i="2"/>
  <c r="O2008" i="2"/>
  <c r="O143" i="2"/>
  <c r="O2176" i="2"/>
  <c r="O3547" i="2"/>
  <c r="O2479" i="2"/>
  <c r="O3123" i="2"/>
  <c r="O937" i="2"/>
  <c r="O790" i="2"/>
  <c r="O1997" i="2"/>
  <c r="O1851" i="2"/>
  <c r="O524" i="2"/>
  <c r="O1992" i="2"/>
  <c r="O1983" i="2"/>
  <c r="O933" i="2"/>
  <c r="O1842" i="2"/>
  <c r="O674" i="2"/>
  <c r="O2298" i="2"/>
  <c r="O3046" i="2"/>
  <c r="O1134" i="2"/>
  <c r="O3038" i="2"/>
  <c r="O1595" i="2"/>
  <c r="O3021" i="2"/>
  <c r="O1586" i="2"/>
  <c r="O105" i="2"/>
  <c r="O1838" i="2"/>
  <c r="O1200" i="2"/>
  <c r="O2988" i="2"/>
  <c r="O3488" i="2"/>
  <c r="O923" i="2"/>
  <c r="O2961" i="2"/>
  <c r="O1947" i="2"/>
  <c r="O764" i="2"/>
  <c r="O2935" i="2"/>
  <c r="O2930" i="2"/>
  <c r="O2276" i="2"/>
  <c r="O2148" i="2"/>
  <c r="O2903" i="2"/>
  <c r="O2896" i="2"/>
  <c r="O2894" i="2"/>
  <c r="O662" i="2"/>
  <c r="O1256" i="2"/>
  <c r="O2858" i="2"/>
  <c r="O2143" i="2"/>
  <c r="O2843" i="2"/>
  <c r="O1506" i="2"/>
  <c r="O614" i="2"/>
  <c r="O2820" i="2"/>
  <c r="O2814" i="2"/>
  <c r="O2806" i="2"/>
  <c r="O2804" i="2"/>
  <c r="O1253" i="2"/>
  <c r="O2790" i="2"/>
  <c r="O2785" i="2"/>
  <c r="O496" i="2"/>
  <c r="O495" i="2"/>
  <c r="O2773" i="2"/>
  <c r="O494" i="2"/>
  <c r="O34" i="2"/>
  <c r="O308" i="2"/>
  <c r="O1308" i="2"/>
  <c r="O1247" i="2"/>
  <c r="O2747" i="2"/>
  <c r="O2744" i="2"/>
  <c r="O2134" i="2"/>
  <c r="O2728" i="2"/>
  <c r="O2719" i="2"/>
  <c r="O2712" i="2"/>
  <c r="O1447" i="2"/>
  <c r="O2406" i="2"/>
  <c r="O870" i="2"/>
  <c r="O2677" i="2"/>
  <c r="O1421" i="2"/>
  <c r="O1418" i="2"/>
  <c r="O2659" i="2"/>
  <c r="O1396" i="2"/>
  <c r="O577" i="2"/>
  <c r="O2637" i="2"/>
  <c r="O3390" i="2"/>
  <c r="O2398" i="2"/>
  <c r="O2397" i="2"/>
  <c r="O2606" i="2"/>
  <c r="O2592" i="2"/>
  <c r="O2583" i="2"/>
  <c r="O1361" i="2"/>
  <c r="O2389" i="2"/>
  <c r="O2560" i="2"/>
  <c r="O1803" i="2"/>
  <c r="O2220" i="2"/>
  <c r="O2218" i="2"/>
  <c r="O853" i="2"/>
  <c r="O3662" i="2"/>
  <c r="O282" i="2"/>
  <c r="O2532" i="2"/>
  <c r="O468" i="2"/>
  <c r="O1775" i="2"/>
  <c r="O3318" i="2"/>
  <c r="O432" i="2"/>
  <c r="O3294" i="2"/>
  <c r="O1879" i="2"/>
  <c r="O2201" i="2"/>
  <c r="O2079" i="2"/>
  <c r="O645" i="2"/>
  <c r="O2516" i="2"/>
  <c r="O1224" i="2"/>
  <c r="O423" i="2"/>
  <c r="O1296" i="2"/>
  <c r="O3650" i="2"/>
  <c r="O3333" i="2"/>
  <c r="O1776" i="2"/>
  <c r="O2374" i="2"/>
  <c r="O1025" i="2"/>
  <c r="O2368" i="2"/>
  <c r="O3293" i="2"/>
  <c r="O3286" i="2"/>
  <c r="O574" i="2"/>
  <c r="O3670" i="2"/>
  <c r="O852" i="2"/>
  <c r="O290" i="2"/>
  <c r="O3350" i="2"/>
  <c r="O3657" i="2"/>
  <c r="O3344" i="2"/>
  <c r="O1058" i="2"/>
  <c r="O3334" i="2"/>
  <c r="O1002" i="2"/>
  <c r="O2375" i="2"/>
  <c r="O1026" i="2"/>
  <c r="O254" i="2"/>
  <c r="O205" i="2"/>
  <c r="O564" i="2"/>
  <c r="O563" i="2"/>
  <c r="O3601" i="2"/>
  <c r="O1054" i="2"/>
  <c r="O560" i="2"/>
  <c r="O985" i="2"/>
  <c r="O3261" i="2"/>
  <c r="O559" i="2"/>
  <c r="O3597" i="2"/>
  <c r="O209" i="2"/>
  <c r="O595" i="2"/>
  <c r="O206" i="2"/>
  <c r="O1052" i="2"/>
  <c r="O398" i="2"/>
  <c r="O1737" i="2"/>
  <c r="O2349" i="2"/>
  <c r="O2508" i="2"/>
  <c r="O1869" i="2"/>
  <c r="O464" i="2"/>
  <c r="O557" i="2"/>
  <c r="O1214" i="2"/>
  <c r="O197" i="2"/>
  <c r="O195" i="2"/>
  <c r="O1722" i="2"/>
  <c r="O3243" i="2"/>
  <c r="O980" i="2"/>
  <c r="O191" i="2"/>
  <c r="O1718" i="2"/>
  <c r="O2503" i="2"/>
  <c r="O2346" i="2"/>
  <c r="O188" i="2"/>
  <c r="O186" i="2"/>
  <c r="O3233" i="2"/>
  <c r="O1714" i="2"/>
  <c r="O1866" i="2"/>
  <c r="O3586" i="2"/>
  <c r="O1279" i="2"/>
  <c r="O1712" i="2"/>
  <c r="O178" i="2"/>
  <c r="O1213" i="2"/>
  <c r="O3230" i="2"/>
  <c r="O3581" i="2"/>
  <c r="O1706" i="2"/>
  <c r="O3225" i="2"/>
  <c r="O2339" i="2"/>
  <c r="O1703" i="2"/>
  <c r="O617" i="2"/>
  <c r="O711" i="2"/>
  <c r="O1211" i="2"/>
  <c r="O171" i="2"/>
  <c r="O1700" i="2"/>
  <c r="O454" i="2"/>
  <c r="O3211" i="2"/>
  <c r="O3577" i="2"/>
  <c r="O1698" i="2"/>
  <c r="O3207" i="2"/>
  <c r="O681" i="2"/>
  <c r="O3575" i="2"/>
  <c r="O378" i="2"/>
  <c r="O2034" i="2"/>
  <c r="O3200" i="2"/>
  <c r="O807" i="2"/>
  <c r="O436" i="2"/>
  <c r="O3196" i="2"/>
  <c r="O3571" i="2"/>
  <c r="O3193" i="2"/>
  <c r="O3191" i="2"/>
  <c r="O2183" i="2"/>
  <c r="O1684" i="2"/>
  <c r="O2331" i="2"/>
  <c r="O2491" i="2"/>
  <c r="O3182" i="2"/>
  <c r="O3179" i="2"/>
  <c r="O374" i="2"/>
  <c r="O542" i="2"/>
  <c r="O3174" i="2"/>
  <c r="O1678" i="2"/>
  <c r="O1677" i="2"/>
  <c r="O1676" i="2"/>
  <c r="O1072" i="2"/>
  <c r="O539" i="2"/>
  <c r="O1274" i="2"/>
  <c r="O2018" i="2"/>
  <c r="O2015" i="2"/>
  <c r="O3558" i="2"/>
  <c r="O1670" i="2"/>
  <c r="O1667" i="2"/>
  <c r="O3556" i="2"/>
  <c r="O3155" i="2"/>
  <c r="O3153" i="2"/>
  <c r="O144" i="2"/>
  <c r="O3151" i="2"/>
  <c r="O1048" i="2"/>
  <c r="O3551" i="2"/>
  <c r="O952" i="2"/>
  <c r="O799" i="2"/>
  <c r="O3142" i="2"/>
  <c r="O141" i="2"/>
  <c r="O1146" i="2"/>
  <c r="O1650" i="2"/>
  <c r="O365" i="2"/>
  <c r="O945" i="2"/>
  <c r="O3544" i="2"/>
  <c r="O3131" i="2"/>
  <c r="O1641" i="2"/>
  <c r="O364" i="2"/>
  <c r="O1639" i="2"/>
  <c r="O3124" i="2"/>
  <c r="O362" i="2"/>
  <c r="O1634" i="2"/>
  <c r="O530" i="2"/>
  <c r="O3118" i="2"/>
  <c r="O3114" i="2"/>
  <c r="O3112" i="2"/>
  <c r="O1070" i="2"/>
  <c r="O3109" i="2"/>
  <c r="O3530" i="2"/>
  <c r="O2473" i="2"/>
  <c r="O1272" i="2"/>
  <c r="O3103" i="2"/>
  <c r="O1271" i="2"/>
  <c r="O1852" i="2"/>
  <c r="O2171" i="2"/>
  <c r="O1849" i="2"/>
  <c r="O1846" i="2"/>
  <c r="O1845" i="2"/>
  <c r="O1993" i="2"/>
  <c r="O3091" i="2"/>
  <c r="O3089" i="2"/>
  <c r="O1991" i="2"/>
  <c r="O2468" i="2"/>
  <c r="O1985" i="2"/>
  <c r="O1266" i="2"/>
  <c r="O1265" i="2"/>
  <c r="O125" i="2"/>
  <c r="O3078" i="2"/>
  <c r="O2466" i="2"/>
  <c r="O3517" i="2"/>
  <c r="O1141" i="2"/>
  <c r="O2302" i="2"/>
  <c r="O520" i="2"/>
  <c r="O2301" i="2"/>
  <c r="O3515" i="2"/>
  <c r="O2163" i="2"/>
  <c r="O3060" i="2"/>
  <c r="O696" i="2"/>
  <c r="O1611" i="2"/>
  <c r="O1976" i="2"/>
  <c r="O3050" i="2"/>
  <c r="O3505" i="2"/>
  <c r="O518" i="2"/>
  <c r="O930" i="2"/>
  <c r="O1180" i="2"/>
  <c r="O1605" i="2"/>
  <c r="O1973" i="2"/>
  <c r="O1602" i="2"/>
  <c r="O116" i="2"/>
  <c r="O1132" i="2"/>
  <c r="O471" i="2"/>
  <c r="O3031" i="2"/>
  <c r="O3029" i="2"/>
  <c r="O110" i="2"/>
  <c r="O1965" i="2"/>
  <c r="O1178" i="2"/>
  <c r="O1964" i="2"/>
  <c r="O346" i="2"/>
  <c r="O3017" i="2"/>
  <c r="O1318" i="2"/>
  <c r="O3013" i="2"/>
  <c r="O343" i="2"/>
  <c r="O1317" i="2"/>
  <c r="O3495" i="2"/>
  <c r="O1045" i="2"/>
  <c r="O1044" i="2"/>
  <c r="O3004" i="2"/>
  <c r="O1583" i="2"/>
  <c r="O3001" i="2"/>
  <c r="O1957" i="2"/>
  <c r="O2996" i="2"/>
  <c r="O1578" i="2"/>
  <c r="O2994" i="2"/>
  <c r="O1577" i="2"/>
  <c r="O1576" i="2"/>
  <c r="O340" i="2"/>
  <c r="O339" i="2"/>
  <c r="O98" i="2"/>
  <c r="O338" i="2"/>
  <c r="O1835" i="2"/>
  <c r="O96" i="2"/>
  <c r="O1568" i="2"/>
  <c r="O1565" i="2"/>
  <c r="O924" i="2"/>
  <c r="O1559" i="2"/>
  <c r="O602" i="2"/>
  <c r="O2153" i="2"/>
  <c r="O93" i="2"/>
  <c r="O3483" i="2"/>
  <c r="O919" i="2"/>
  <c r="O88" i="2"/>
  <c r="O511" i="2"/>
  <c r="O2952" i="2"/>
  <c r="O916" i="2"/>
  <c r="O2947" i="2"/>
  <c r="O2151" i="2"/>
  <c r="O332" i="2"/>
  <c r="O2942" i="2"/>
  <c r="O1550" i="2"/>
  <c r="O2939" i="2"/>
  <c r="O3477" i="2"/>
  <c r="O2934" i="2"/>
  <c r="O1941" i="2"/>
  <c r="O2929" i="2"/>
  <c r="O1834" i="2"/>
  <c r="O3475" i="2"/>
  <c r="O2921" i="2"/>
  <c r="O663" i="2"/>
  <c r="O2916" i="2"/>
  <c r="O2913" i="2"/>
  <c r="O1936" i="2"/>
  <c r="O1833" i="2"/>
  <c r="O2908" i="2"/>
  <c r="O757" i="2"/>
  <c r="O2900" i="2"/>
  <c r="O72" i="2"/>
  <c r="O1934" i="2"/>
  <c r="O3470" i="2"/>
  <c r="O69" i="2"/>
  <c r="O66" i="2"/>
  <c r="O1198" i="2"/>
  <c r="O504" i="2"/>
  <c r="O2888" i="2"/>
  <c r="O582" i="2"/>
  <c r="O1524" i="2"/>
  <c r="O2878" i="2"/>
  <c r="O2875" i="2"/>
  <c r="O2871" i="2"/>
  <c r="O2145" i="2"/>
  <c r="O1112" i="2"/>
  <c r="O1827" i="2"/>
  <c r="O54" i="2"/>
  <c r="O53" i="2"/>
  <c r="O2853" i="2"/>
  <c r="O52" i="2"/>
  <c r="O1516" i="2"/>
  <c r="O898" i="2"/>
  <c r="O1928" i="2"/>
  <c r="O692" i="2"/>
  <c r="O1514" i="2"/>
  <c r="O1925" i="2"/>
  <c r="O2842" i="2"/>
  <c r="O2838" i="2"/>
  <c r="O1508" i="2"/>
  <c r="O2834" i="2"/>
  <c r="O2832" i="2"/>
  <c r="O2434" i="2"/>
  <c r="O498" i="2"/>
  <c r="O459" i="2"/>
  <c r="O2822" i="2"/>
  <c r="O2431" i="2"/>
  <c r="O2816" i="2"/>
  <c r="O2811" i="2"/>
  <c r="O1255" i="2"/>
  <c r="O1254" i="2"/>
  <c r="O1106" i="2"/>
  <c r="O1310" i="2"/>
  <c r="O580" i="2"/>
  <c r="O42" i="2"/>
  <c r="O3457" i="2"/>
  <c r="O2797" i="2"/>
  <c r="O744" i="2"/>
  <c r="O2794" i="2"/>
  <c r="O1821" i="2"/>
  <c r="O1489" i="2"/>
  <c r="O1039" i="2"/>
  <c r="O883" i="2"/>
  <c r="O2256" i="2"/>
  <c r="O2783" i="2"/>
  <c r="O740" i="2"/>
  <c r="O738" i="2"/>
  <c r="O1482" i="2"/>
  <c r="O1912" i="2"/>
  <c r="O3447" i="2"/>
  <c r="O661" i="2"/>
  <c r="O3446" i="2"/>
  <c r="O2250" i="2"/>
  <c r="O1819" i="2"/>
  <c r="O445" i="2"/>
  <c r="O2759" i="2"/>
  <c r="O1251" i="2"/>
  <c r="O1817" i="2"/>
  <c r="O2757" i="2"/>
  <c r="O2419" i="2"/>
  <c r="O1248" i="2"/>
  <c r="O3437" i="2"/>
  <c r="O29" i="2"/>
  <c r="O1905" i="2"/>
  <c r="O1034" i="2"/>
  <c r="O1462" i="2"/>
  <c r="O2247" i="2"/>
  <c r="O1460" i="2"/>
  <c r="O26" i="2"/>
  <c r="O3432" i="2"/>
  <c r="O2737" i="2"/>
  <c r="O2730" i="2"/>
  <c r="O2245" i="2"/>
  <c r="O1455" i="2"/>
  <c r="O3429" i="2"/>
  <c r="O1452" i="2"/>
  <c r="O2718" i="2"/>
  <c r="O613" i="2"/>
  <c r="O735" i="2"/>
  <c r="O1241" i="2"/>
  <c r="O2126" i="2"/>
  <c r="O1448" i="2"/>
  <c r="O2704" i="2"/>
  <c r="O1446" i="2"/>
  <c r="O3418" i="2"/>
  <c r="O2697" i="2"/>
  <c r="O2696" i="2"/>
  <c r="O1012" i="2"/>
  <c r="O2404" i="2"/>
  <c r="O2239" i="2"/>
  <c r="O1440" i="2"/>
  <c r="O3412" i="2"/>
  <c r="O2680" i="2"/>
  <c r="O2675" i="2"/>
  <c r="O3410" i="2"/>
  <c r="O2236" i="2"/>
  <c r="O19" i="2"/>
  <c r="O2401" i="2"/>
  <c r="O624" i="2"/>
  <c r="O2664" i="2"/>
  <c r="O1417" i="2"/>
  <c r="O3396" i="2"/>
  <c r="O302" i="2"/>
  <c r="O1411" i="2"/>
  <c r="O1407" i="2"/>
  <c r="O1399" i="2"/>
  <c r="O2119" i="2"/>
  <c r="O691" i="2"/>
  <c r="O2646" i="2"/>
  <c r="O1099" i="2"/>
  <c r="O2638" i="2"/>
  <c r="O1384" i="2"/>
  <c r="O1383" i="2"/>
  <c r="O2627" i="2"/>
  <c r="O2621" i="2"/>
  <c r="O2116" i="2"/>
  <c r="O2110" i="2"/>
  <c r="O2615" i="2"/>
  <c r="O732" i="2"/>
  <c r="O1376" i="2"/>
  <c r="O2608" i="2"/>
  <c r="O866" i="2"/>
  <c r="O1095" i="2"/>
  <c r="O3383" i="2"/>
  <c r="O3382" i="2"/>
  <c r="O2226" i="2"/>
  <c r="O2589" i="2"/>
  <c r="O2393" i="2"/>
  <c r="O865" i="2"/>
  <c r="O1367" i="2"/>
  <c r="O1094" i="2"/>
  <c r="O2575" i="2"/>
  <c r="O726" i="2"/>
  <c r="O1301" i="2"/>
  <c r="O1356" i="2"/>
  <c r="O2223" i="2"/>
  <c r="O1093" i="2"/>
  <c r="O2562" i="2"/>
  <c r="O2222" i="2"/>
  <c r="O1235" i="2"/>
  <c r="O1231" i="2"/>
  <c r="O1887" i="2"/>
  <c r="O1225" i="2"/>
  <c r="O2387" i="2"/>
  <c r="O1346" i="2"/>
  <c r="O2552" i="2"/>
  <c r="O2548" i="2"/>
  <c r="O1341" i="2"/>
  <c r="O2542" i="2"/>
  <c r="O1338" i="2"/>
  <c r="O1336" i="2"/>
  <c r="O296" i="2"/>
  <c r="O291" i="2"/>
  <c r="O600" i="2"/>
  <c r="O3656" i="2"/>
  <c r="O1781" i="2"/>
  <c r="O2376" i="2"/>
  <c r="O260" i="2"/>
  <c r="O2527" i="2"/>
  <c r="O997" i="2"/>
  <c r="O1289" i="2"/>
  <c r="O2200" i="2"/>
  <c r="O2196" i="2"/>
  <c r="O565" i="2"/>
  <c r="O3672" i="2"/>
  <c r="O2381" i="2"/>
  <c r="O1165" i="2"/>
  <c r="O274" i="2"/>
  <c r="O2530" i="2"/>
  <c r="O3328" i="2"/>
  <c r="O259" i="2"/>
  <c r="O2369" i="2"/>
  <c r="O3626" i="2"/>
  <c r="O3623" i="2"/>
  <c r="O1878" i="2"/>
  <c r="O1330" i="2"/>
  <c r="O234" i="2"/>
  <c r="O230" i="2"/>
  <c r="O2518" i="2"/>
  <c r="O2357" i="2"/>
  <c r="O223" i="2"/>
  <c r="O3608" i="2"/>
  <c r="O218" i="2"/>
  <c r="O1751" i="2"/>
  <c r="O2515" i="2"/>
  <c r="O1327" i="2"/>
  <c r="O686" i="2"/>
  <c r="O1022" i="2"/>
  <c r="O3254" i="2"/>
  <c r="O642" i="2"/>
  <c r="O1871" i="2"/>
  <c r="O2509" i="2"/>
  <c r="O826" i="2"/>
  <c r="O2062" i="2"/>
  <c r="O822" i="2"/>
  <c r="O2507" i="2"/>
  <c r="O3244" i="2"/>
  <c r="O981" i="2"/>
  <c r="O3239" i="2"/>
  <c r="O722" i="2"/>
  <c r="O1715" i="2"/>
  <c r="O701" i="2"/>
  <c r="O2343" i="2"/>
  <c r="O552" i="2"/>
  <c r="O2053" i="2"/>
  <c r="O3231" i="2"/>
  <c r="O2499" i="2"/>
  <c r="O3224" i="2"/>
  <c r="O3222" i="2"/>
  <c r="O2497" i="2"/>
  <c r="O1152" i="2"/>
  <c r="O2043" i="2"/>
  <c r="O3209" i="2"/>
  <c r="O3576" i="2"/>
  <c r="O1695" i="2"/>
  <c r="O1691" i="2"/>
  <c r="O3130" i="2"/>
  <c r="O532" i="2"/>
  <c r="O531" i="2"/>
  <c r="O137" i="2"/>
  <c r="O363" i="2"/>
  <c r="O1636" i="2"/>
  <c r="O2003" i="2"/>
  <c r="O3537" i="2"/>
  <c r="O2476" i="2"/>
  <c r="O3113" i="2"/>
  <c r="O792" i="2"/>
  <c r="O3534" i="2"/>
  <c r="O3531" i="2"/>
  <c r="O527" i="2"/>
  <c r="O1998" i="2"/>
  <c r="O788" i="2"/>
  <c r="O3102" i="2"/>
  <c r="O3097" i="2"/>
  <c r="O131" i="2"/>
  <c r="O3524" i="2"/>
  <c r="O2169" i="2"/>
  <c r="O3094" i="2"/>
  <c r="O1624" i="2"/>
  <c r="O1621" i="2"/>
  <c r="O3520" i="2"/>
  <c r="O676" i="2"/>
  <c r="O359" i="2"/>
  <c r="O1990" i="2"/>
  <c r="O1984" i="2"/>
  <c r="O3085" i="2"/>
  <c r="O3083" i="2"/>
  <c r="O3081" i="2"/>
  <c r="O3519" i="2"/>
  <c r="O2465" i="2"/>
  <c r="O1264" i="2"/>
  <c r="O124" i="2"/>
  <c r="O3516" i="2"/>
  <c r="O1615" i="2"/>
  <c r="O3068" i="2"/>
  <c r="O3514" i="2"/>
  <c r="O1139" i="2"/>
  <c r="O3059" i="2"/>
  <c r="O3054" i="2"/>
  <c r="O354" i="2"/>
  <c r="O451" i="2"/>
  <c r="O1137" i="2"/>
  <c r="O3048" i="2"/>
  <c r="O119" i="2"/>
  <c r="O780" i="2"/>
  <c r="O3042" i="2"/>
  <c r="O3040" i="2"/>
  <c r="O636" i="2"/>
  <c r="O117" i="2"/>
  <c r="O3502" i="2"/>
  <c r="O348" i="2"/>
  <c r="O587" i="2"/>
  <c r="O1598" i="2"/>
  <c r="O776" i="2"/>
  <c r="O634" i="2"/>
  <c r="O3027" i="2"/>
  <c r="O928" i="2"/>
  <c r="O1177" i="2"/>
  <c r="O2161" i="2"/>
  <c r="O1589" i="2"/>
  <c r="O345" i="2"/>
  <c r="O2295" i="2"/>
  <c r="O1067" i="2"/>
  <c r="O3010" i="2"/>
  <c r="O1018" i="2"/>
  <c r="O3008" i="2"/>
  <c r="O1959" i="2"/>
  <c r="O3493" i="2"/>
  <c r="O1582" i="2"/>
  <c r="O3000" i="2"/>
  <c r="O633" i="2"/>
  <c r="O486" i="2"/>
  <c r="O707" i="2"/>
  <c r="O101" i="2"/>
  <c r="O3492" i="2"/>
  <c r="O2991" i="2"/>
  <c r="O1575" i="2"/>
  <c r="O2989" i="2"/>
  <c r="O2157" i="2"/>
  <c r="O2156" i="2"/>
  <c r="O1569" i="2"/>
  <c r="O668" i="2"/>
  <c r="O2973" i="2"/>
  <c r="O1564" i="2"/>
  <c r="O1561" i="2"/>
  <c r="O1558" i="2"/>
  <c r="O336" i="2"/>
  <c r="O922" i="2"/>
  <c r="O2962" i="2"/>
  <c r="O768" i="2"/>
  <c r="O3481" i="2"/>
  <c r="O2955" i="2"/>
  <c r="O1553" i="2"/>
  <c r="O86" i="2"/>
  <c r="O2280" i="2"/>
  <c r="O2448" i="2"/>
  <c r="O1551" i="2"/>
  <c r="O2944" i="2"/>
  <c r="O2277" i="2"/>
  <c r="O85" i="2"/>
  <c r="O1944" i="2"/>
  <c r="O2936" i="2"/>
  <c r="O82" i="2"/>
  <c r="O2932" i="2"/>
  <c r="O1544" i="2"/>
  <c r="O1543" i="2"/>
  <c r="O759" i="2"/>
  <c r="O912" i="2"/>
  <c r="O2919" i="2"/>
  <c r="O2915" i="2"/>
  <c r="O1538" i="2"/>
  <c r="O2911" i="2"/>
  <c r="O2910" i="2"/>
  <c r="O2907" i="2"/>
  <c r="O1831" i="2"/>
  <c r="O1532" i="2"/>
  <c r="O506" i="2"/>
  <c r="O1531" i="2"/>
  <c r="O1042" i="2"/>
  <c r="O68" i="2"/>
  <c r="O65" i="2"/>
  <c r="O327" i="2"/>
  <c r="O2890" i="2"/>
  <c r="O1527" i="2"/>
  <c r="O60" i="2"/>
  <c r="O2880" i="2"/>
  <c r="O901" i="2"/>
  <c r="O503" i="2"/>
  <c r="O2870" i="2"/>
  <c r="O3467" i="2"/>
  <c r="O2864" i="2"/>
  <c r="O55" i="2"/>
  <c r="O2860" i="2"/>
  <c r="O718" i="2"/>
  <c r="O501" i="2"/>
  <c r="O1518" i="2"/>
  <c r="O2439" i="2"/>
  <c r="O693" i="2"/>
  <c r="O1927" i="2"/>
  <c r="O1926" i="2"/>
  <c r="O1513" i="2"/>
  <c r="O1312" i="2"/>
  <c r="O2841" i="2"/>
  <c r="O1825" i="2"/>
  <c r="O1507" i="2"/>
  <c r="O2833" i="2"/>
  <c r="O747" i="2"/>
  <c r="O2827" i="2"/>
  <c r="O46" i="2"/>
  <c r="O314" i="2"/>
  <c r="O2263" i="2"/>
  <c r="O3462" i="2"/>
  <c r="O1497" i="2"/>
  <c r="O892" i="2"/>
  <c r="O2429" i="2"/>
  <c r="O1170" i="2"/>
  <c r="O311" i="2"/>
  <c r="O2138" i="2"/>
  <c r="O2427" i="2"/>
  <c r="O1919" i="2"/>
  <c r="O2801" i="2"/>
  <c r="O1917" i="2"/>
  <c r="O497" i="2"/>
  <c r="O887" i="2"/>
  <c r="O39" i="2"/>
  <c r="O310" i="2"/>
  <c r="O2789" i="2"/>
  <c r="O1169" i="2"/>
  <c r="O1485" i="2"/>
  <c r="O1483" i="2"/>
  <c r="O2780" i="2"/>
  <c r="O882" i="2"/>
  <c r="O737" i="2"/>
  <c r="O1480" i="2"/>
  <c r="O1479" i="2"/>
  <c r="O2252" i="2"/>
  <c r="O1475" i="2"/>
  <c r="O1038" i="2"/>
  <c r="O578" i="2"/>
  <c r="O444" i="2"/>
  <c r="O880" i="2"/>
  <c r="O879" i="2"/>
  <c r="O1472" i="2"/>
  <c r="O1471" i="2"/>
  <c r="O2418" i="2"/>
  <c r="O2756" i="2"/>
  <c r="O2414" i="2"/>
  <c r="O2752" i="2"/>
  <c r="O307" i="2"/>
  <c r="O1465" i="2"/>
  <c r="O1815" i="2"/>
  <c r="O27" i="2"/>
  <c r="O2741" i="2"/>
  <c r="O1459" i="2"/>
  <c r="O1904" i="2"/>
  <c r="O2133" i="2"/>
  <c r="O1243" i="2"/>
  <c r="O25" i="2"/>
  <c r="O1454" i="2"/>
  <c r="O3428" i="2"/>
  <c r="O24" i="2"/>
  <c r="O872" i="2"/>
  <c r="O2716" i="2"/>
  <c r="O2408" i="2"/>
  <c r="O2710" i="2"/>
  <c r="O2125" i="2"/>
  <c r="O304" i="2"/>
  <c r="O443" i="2"/>
  <c r="O2702" i="2"/>
  <c r="O1101" i="2"/>
  <c r="O1445" i="2"/>
  <c r="O2695" i="2"/>
  <c r="O612" i="2"/>
  <c r="O1444" i="2"/>
  <c r="O1896" i="2"/>
  <c r="O1439" i="2"/>
  <c r="O1434" i="2"/>
  <c r="O2679" i="2"/>
  <c r="O3411" i="2"/>
  <c r="O3409" i="2"/>
  <c r="O1033" i="2"/>
  <c r="O3408" i="2"/>
  <c r="O1419" i="2"/>
  <c r="O1810" i="2"/>
  <c r="O3402" i="2"/>
  <c r="O1416" i="2"/>
  <c r="O3395" i="2"/>
  <c r="O2661" i="2"/>
  <c r="O1410" i="2"/>
  <c r="O1406" i="2"/>
  <c r="O1398" i="2"/>
  <c r="O2651" i="2"/>
  <c r="O2648" i="2"/>
  <c r="O301" i="2"/>
  <c r="O2233" i="2"/>
  <c r="O1385" i="2"/>
  <c r="O2633" i="2"/>
  <c r="O690" i="2"/>
  <c r="O1381" i="2"/>
  <c r="O2232" i="2"/>
  <c r="O2115" i="2"/>
  <c r="O2618" i="2"/>
  <c r="O2614" i="2"/>
  <c r="O3388" i="2"/>
  <c r="O3385" i="2"/>
  <c r="O3384" i="2"/>
  <c r="O2228" i="2"/>
  <c r="O1373" i="2"/>
  <c r="O1808" i="2"/>
  <c r="O2108" i="2"/>
  <c r="O1890" i="2"/>
  <c r="O2588" i="2"/>
  <c r="O9" i="2"/>
  <c r="O2391" i="2"/>
  <c r="O656" i="2"/>
  <c r="O298" i="2"/>
  <c r="O1362" i="2"/>
  <c r="O2225" i="2"/>
  <c r="O2573" i="2"/>
  <c r="O1355" i="2"/>
  <c r="O2566" i="2"/>
  <c r="O862" i="2"/>
  <c r="O1010" i="2"/>
  <c r="O2221" i="2"/>
  <c r="O2559" i="2"/>
  <c r="O1230" i="2"/>
  <c r="O1227" i="2"/>
  <c r="O1352" i="2"/>
  <c r="O293" i="2"/>
  <c r="O1801" i="2"/>
  <c r="O846" i="2"/>
  <c r="O276" i="2"/>
  <c r="O1293" i="2"/>
  <c r="O650" i="2"/>
  <c r="O262" i="2"/>
  <c r="O257" i="2"/>
  <c r="O3305" i="2"/>
  <c r="O411" i="2"/>
  <c r="O237" i="2"/>
  <c r="O3279" i="2"/>
  <c r="O2358" i="2"/>
  <c r="O3265" i="2"/>
  <c r="O857" i="2"/>
  <c r="O851" i="2"/>
  <c r="O285" i="2"/>
  <c r="O1786" i="2"/>
  <c r="O1087" i="2"/>
  <c r="O1777" i="2"/>
  <c r="O3325" i="2"/>
  <c r="O3315" i="2"/>
  <c r="O3307" i="2"/>
  <c r="O1766" i="2"/>
  <c r="O569" i="2"/>
  <c r="O598" i="2"/>
  <c r="O2362" i="2"/>
  <c r="O610" i="2"/>
  <c r="O3614" i="2"/>
  <c r="O3613" i="2"/>
  <c r="O2075" i="2"/>
  <c r="O406" i="2"/>
  <c r="O480" i="2"/>
  <c r="O3264" i="2"/>
  <c r="O1749" i="2"/>
  <c r="O2070" i="2"/>
  <c r="O561" i="2"/>
  <c r="O3600" i="2"/>
  <c r="O1743" i="2"/>
  <c r="O2350" i="2"/>
  <c r="O1739" i="2"/>
  <c r="O396" i="2"/>
  <c r="O200" i="2"/>
  <c r="O1730" i="2"/>
  <c r="O1728" i="2"/>
  <c r="O1724" i="2"/>
  <c r="O1282" i="2"/>
  <c r="O979" i="2"/>
  <c r="O2345" i="2"/>
  <c r="O818" i="2"/>
  <c r="O2342" i="2"/>
  <c r="O1713" i="2"/>
  <c r="O3584" i="2"/>
  <c r="O3229" i="2"/>
  <c r="O968" i="2"/>
  <c r="O1705" i="2"/>
  <c r="O172" i="2"/>
  <c r="O3219" i="2"/>
  <c r="O1699" i="2"/>
  <c r="O2038" i="2"/>
  <c r="O2334" i="2"/>
  <c r="O965" i="2"/>
  <c r="O163" i="2"/>
  <c r="O1694" i="2"/>
  <c r="O3572" i="2"/>
  <c r="O806" i="2"/>
  <c r="O2492" i="2"/>
  <c r="O1150" i="2"/>
  <c r="O3192" i="2"/>
  <c r="O3190" i="2"/>
  <c r="O2182" i="2"/>
  <c r="O154" i="2"/>
  <c r="O545" i="2"/>
  <c r="O3565" i="2"/>
  <c r="O375" i="2"/>
  <c r="O152" i="2"/>
  <c r="O1322" i="2"/>
  <c r="O1681" i="2"/>
  <c r="O1679" i="2"/>
  <c r="O3172" i="2"/>
  <c r="O373" i="2"/>
  <c r="O2327" i="2"/>
  <c r="O3168" i="2"/>
  <c r="O1854" i="2"/>
  <c r="O959" i="2"/>
  <c r="O3165" i="2"/>
  <c r="O2014" i="2"/>
  <c r="O2484" i="2"/>
  <c r="O1669" i="2"/>
  <c r="O606" i="2"/>
  <c r="O2322" i="2"/>
  <c r="O3555" i="2"/>
  <c r="O591" i="2"/>
  <c r="O2007" i="2"/>
  <c r="O605" i="2"/>
  <c r="O3554" i="2"/>
  <c r="O3148" i="2"/>
  <c r="O951" i="2"/>
  <c r="O3548" i="2"/>
  <c r="O368" i="2"/>
  <c r="O950" i="2"/>
  <c r="O1655" i="2"/>
  <c r="O1649" i="2"/>
  <c r="O1647" i="2"/>
  <c r="O1644" i="2"/>
  <c r="O1643" i="2"/>
  <c r="O2383" i="2"/>
  <c r="O856" i="2"/>
  <c r="O854" i="2"/>
  <c r="O292" i="2"/>
  <c r="O3667" i="2"/>
  <c r="O3665" i="2"/>
  <c r="O1800" i="2"/>
  <c r="O652" i="2"/>
  <c r="O1222" i="2"/>
  <c r="O289" i="2"/>
  <c r="O2535" i="2"/>
  <c r="O2098" i="2"/>
  <c r="O1793" i="2"/>
  <c r="O2214" i="2"/>
  <c r="O281" i="2"/>
  <c r="O1295" i="2"/>
  <c r="O3346" i="2"/>
  <c r="O1164" i="2"/>
  <c r="O3343" i="2"/>
  <c r="O3340" i="2"/>
  <c r="O1005" i="2"/>
  <c r="O724" i="2"/>
  <c r="O844" i="2"/>
  <c r="O3336" i="2"/>
  <c r="O1004" i="2"/>
  <c r="O1003" i="2"/>
  <c r="O2379" i="2"/>
  <c r="O1333" i="2"/>
  <c r="O3640" i="2"/>
  <c r="O3331" i="2"/>
  <c r="O1882" i="2"/>
  <c r="O1292" i="2"/>
  <c r="O2206" i="2"/>
  <c r="O841" i="2"/>
  <c r="O3324" i="2"/>
  <c r="O3322" i="2"/>
  <c r="O258" i="2"/>
  <c r="O840" i="2"/>
  <c r="O838" i="2"/>
  <c r="O415" i="2"/>
  <c r="O1332" i="2"/>
  <c r="O3628" i="2"/>
  <c r="O999" i="2"/>
  <c r="O3306" i="2"/>
  <c r="O2525" i="2"/>
  <c r="O835" i="2"/>
  <c r="O3627" i="2"/>
  <c r="O246" i="2"/>
  <c r="O723" i="2"/>
  <c r="O466" i="2"/>
  <c r="O571" i="2"/>
  <c r="O3288" i="2"/>
  <c r="O1159" i="2"/>
  <c r="O1877" i="2"/>
  <c r="O240" i="2"/>
  <c r="O2086" i="2"/>
  <c r="O1081" i="2"/>
  <c r="O2522" i="2"/>
  <c r="O2083" i="2"/>
  <c r="O235" i="2"/>
  <c r="O1056" i="2"/>
  <c r="O2199" i="2"/>
  <c r="O229" i="2"/>
  <c r="O3278" i="2"/>
  <c r="O3276" i="2"/>
  <c r="O226" i="2"/>
  <c r="O3612" i="2"/>
  <c r="O3272" i="2"/>
  <c r="O2195" i="2"/>
  <c r="O222" i="2"/>
  <c r="O566" i="2"/>
  <c r="O3267" i="2"/>
  <c r="O1023" i="2"/>
  <c r="O829" i="2"/>
  <c r="O217" i="2"/>
  <c r="O2072" i="2"/>
  <c r="O3602" i="2"/>
  <c r="O2353" i="2"/>
  <c r="O3263" i="2"/>
  <c r="O2069" i="2"/>
  <c r="O2351" i="2"/>
  <c r="O1745" i="2"/>
  <c r="O1324" i="2"/>
  <c r="O3256" i="2"/>
  <c r="O3253" i="2"/>
  <c r="O621" i="2"/>
  <c r="O641" i="2"/>
  <c r="O399" i="2"/>
  <c r="O2066" i="2"/>
  <c r="O397" i="2"/>
  <c r="O202" i="2"/>
  <c r="O825" i="2"/>
  <c r="O1735" i="2"/>
  <c r="O1733" i="2"/>
  <c r="O1867" i="2"/>
  <c r="O983" i="2"/>
  <c r="O1727" i="2"/>
  <c r="O3591" i="2"/>
  <c r="O2506" i="2"/>
  <c r="O430" i="2"/>
  <c r="O2059" i="2"/>
  <c r="O3241" i="2"/>
  <c r="O1078" i="2"/>
  <c r="O2347" i="2"/>
  <c r="O3237" i="2"/>
  <c r="O2344" i="2"/>
  <c r="O819" i="2"/>
  <c r="O185" i="2"/>
  <c r="O183" i="2"/>
  <c r="O181" i="2"/>
  <c r="O2190" i="2"/>
  <c r="O2188" i="2"/>
  <c r="O551" i="2"/>
  <c r="O1278" i="2"/>
  <c r="O969" i="2"/>
  <c r="O2500" i="2"/>
  <c r="O3583" i="2"/>
  <c r="O2049" i="2"/>
  <c r="O3227" i="2"/>
  <c r="O176" i="2"/>
  <c r="O1704" i="2"/>
  <c r="O173" i="2"/>
  <c r="O1702" i="2"/>
  <c r="O1701" i="2"/>
  <c r="O1187" i="2"/>
  <c r="O3580" i="2"/>
  <c r="O3216" i="2"/>
  <c r="O2042" i="2"/>
  <c r="O2037" i="2"/>
  <c r="O3208" i="2"/>
  <c r="O812" i="2"/>
  <c r="O164" i="2"/>
  <c r="O379" i="2"/>
  <c r="O1697" i="2"/>
  <c r="O3574" i="2"/>
  <c r="O3201" i="2"/>
  <c r="O2494" i="2"/>
  <c r="O1860" i="2"/>
  <c r="O3197" i="2"/>
  <c r="O376" i="2"/>
  <c r="O3570" i="2"/>
  <c r="O1210" i="2"/>
  <c r="O2332" i="2"/>
  <c r="O2181" i="2"/>
  <c r="O2026" i="2"/>
  <c r="O1683" i="2"/>
  <c r="O3183" i="2"/>
  <c r="O3181" i="2"/>
  <c r="O3178" i="2"/>
  <c r="O2488" i="2"/>
  <c r="O1680" i="2"/>
  <c r="O150" i="2"/>
  <c r="O1855" i="2"/>
  <c r="O961" i="2"/>
  <c r="O801" i="2"/>
  <c r="O1674" i="2"/>
  <c r="O2179" i="2"/>
  <c r="O3559" i="2"/>
  <c r="O147" i="2"/>
  <c r="O3163" i="2"/>
  <c r="O957" i="2"/>
  <c r="O3157" i="2"/>
  <c r="O699" i="2"/>
  <c r="O2321" i="2"/>
  <c r="O2483" i="2"/>
  <c r="O2009" i="2"/>
  <c r="O955" i="2"/>
  <c r="O3150" i="2"/>
  <c r="O534" i="2"/>
  <c r="O2317" i="2"/>
  <c r="O452" i="2"/>
  <c r="O1853" i="2"/>
  <c r="O797" i="2"/>
  <c r="O140" i="2"/>
  <c r="O1654" i="2"/>
  <c r="O1648" i="2"/>
  <c r="O3135" i="2"/>
  <c r="O3546" i="2"/>
  <c r="O1071" i="2"/>
  <c r="O943" i="2"/>
  <c r="O3129" i="2"/>
  <c r="O2004" i="2"/>
  <c r="O473" i="2"/>
  <c r="O1638" i="2"/>
  <c r="O1635" i="2"/>
  <c r="O3120" i="2"/>
  <c r="O2477" i="2"/>
  <c r="O3117" i="2"/>
  <c r="O2475" i="2"/>
  <c r="O134" i="2"/>
  <c r="O3111" i="2"/>
  <c r="O3108" i="2"/>
  <c r="O1627" i="2"/>
  <c r="O3106" i="2"/>
  <c r="O1184" i="2"/>
  <c r="O3101" i="2"/>
  <c r="O3527" i="2"/>
  <c r="O3526" i="2"/>
  <c r="O2170" i="2"/>
  <c r="O525" i="2"/>
  <c r="O1625" i="2"/>
  <c r="O3523" i="2"/>
  <c r="O3092" i="2"/>
  <c r="O698" i="2"/>
  <c r="O129" i="2"/>
  <c r="O128" i="2"/>
  <c r="O1989" i="2"/>
  <c r="O1209" i="2"/>
  <c r="O1843" i="2"/>
  <c r="O1208" i="2"/>
  <c r="O3080" i="2"/>
  <c r="O3077" i="2"/>
  <c r="O3518" i="2"/>
  <c r="O1617" i="2"/>
  <c r="O1140" i="2"/>
  <c r="O356" i="2"/>
  <c r="O1262" i="2"/>
  <c r="O3067" i="2"/>
  <c r="O3064" i="2"/>
  <c r="O1138" i="2"/>
  <c r="O3058" i="2"/>
  <c r="O2299" i="2"/>
  <c r="O781" i="2"/>
  <c r="O3051" i="2"/>
  <c r="O3506" i="2"/>
  <c r="O3047" i="2"/>
  <c r="O351" i="2"/>
  <c r="O3044" i="2"/>
  <c r="O3041" i="2"/>
  <c r="O2162" i="2"/>
  <c r="O3039" i="2"/>
  <c r="O2297" i="2"/>
  <c r="O779" i="2"/>
  <c r="O115" i="2"/>
  <c r="O3034" i="2"/>
  <c r="O778" i="2"/>
  <c r="O2457" i="2"/>
  <c r="O1596" i="2"/>
  <c r="O3026" i="2"/>
  <c r="O1131" i="2"/>
  <c r="O3022" i="2"/>
  <c r="O672" i="2"/>
  <c r="O1963" i="2"/>
  <c r="O1204" i="2"/>
  <c r="O107" i="2"/>
  <c r="O1587" i="2"/>
  <c r="O515" i="2"/>
  <c r="O1960" i="2"/>
  <c r="O3007" i="2"/>
  <c r="O2291" i="2"/>
  <c r="O2160" i="2"/>
  <c r="O1581" i="2"/>
  <c r="O2999" i="2"/>
  <c r="O1202" i="2"/>
  <c r="O1955" i="2"/>
  <c r="O2285" i="2"/>
  <c r="O2993" i="2"/>
  <c r="O3491" i="2"/>
  <c r="O1836" i="2"/>
  <c r="O2990" i="2"/>
  <c r="O1571" i="2"/>
  <c r="O2453" i="2"/>
  <c r="O2155" i="2"/>
  <c r="O2979" i="2"/>
  <c r="O2975" i="2"/>
  <c r="O2972" i="2"/>
  <c r="O2970" i="2"/>
  <c r="O1315" i="2"/>
  <c r="O337" i="2"/>
  <c r="O2964" i="2"/>
  <c r="O1557" i="2"/>
  <c r="O335" i="2"/>
  <c r="O91" i="2"/>
  <c r="O2450" i="2"/>
  <c r="O1015" i="2"/>
  <c r="O767" i="2"/>
  <c r="O3480" i="2"/>
  <c r="O2279" i="2"/>
  <c r="O1126" i="2"/>
  <c r="O3479" i="2"/>
  <c r="O3478" i="2"/>
  <c r="O1125" i="2"/>
  <c r="O632" i="2"/>
  <c r="O2446" i="2"/>
  <c r="O507" i="2"/>
  <c r="O1545" i="2"/>
  <c r="O2931" i="2"/>
  <c r="O1940" i="2"/>
  <c r="O1939" i="2"/>
  <c r="O2924" i="2"/>
  <c r="O3474" i="2"/>
  <c r="O2149" i="2"/>
  <c r="O2275" i="2"/>
  <c r="O1537" i="2"/>
  <c r="O910" i="2"/>
  <c r="O758" i="2"/>
  <c r="O2906" i="2"/>
  <c r="O1830" i="2"/>
  <c r="O1118" i="2"/>
  <c r="O907" i="2"/>
  <c r="O71" i="2"/>
  <c r="O1117" i="2"/>
  <c r="O3469" i="2"/>
  <c r="O64" i="2"/>
  <c r="O2442" i="2"/>
  <c r="O61" i="2"/>
  <c r="O1314" i="2"/>
  <c r="O2884" i="2"/>
  <c r="O1116" i="2"/>
  <c r="O2877" i="2"/>
  <c r="O1115" i="2"/>
  <c r="O1828" i="2"/>
  <c r="O2867" i="2"/>
  <c r="O56" i="2"/>
  <c r="O751" i="2"/>
  <c r="O2859" i="2"/>
  <c r="O2144" i="2"/>
  <c r="O749" i="2"/>
  <c r="O899" i="2"/>
  <c r="O1826" i="2"/>
  <c r="O51" i="2"/>
  <c r="O318" i="2"/>
  <c r="O1515" i="2"/>
  <c r="O2438" i="2"/>
  <c r="O1108" i="2"/>
  <c r="O2840" i="2"/>
  <c r="O2837" i="2"/>
  <c r="O2835" i="2"/>
  <c r="O47" i="2"/>
  <c r="O2831" i="2"/>
  <c r="O460" i="2"/>
  <c r="O2142" i="2"/>
  <c r="O2433" i="2"/>
  <c r="O2821" i="2"/>
  <c r="O1498" i="2"/>
  <c r="O2815" i="2"/>
  <c r="O2140" i="2"/>
  <c r="O2808" i="2"/>
  <c r="O891" i="2"/>
  <c r="O1495" i="2"/>
  <c r="O2137" i="2"/>
  <c r="O2426" i="2"/>
  <c r="O2261" i="2"/>
  <c r="O2800" i="2"/>
  <c r="O1822" i="2"/>
  <c r="O41" i="2"/>
  <c r="O1492" i="2"/>
  <c r="O3455" i="2"/>
  <c r="O2791" i="2"/>
  <c r="O3454" i="2"/>
  <c r="O426" i="2"/>
  <c r="O2786" i="2"/>
  <c r="O2782" i="2"/>
  <c r="O2421" i="2"/>
  <c r="O2779" i="2"/>
  <c r="O3449" i="2"/>
  <c r="O1252" i="2"/>
  <c r="O2774" i="2"/>
  <c r="O2771" i="2"/>
  <c r="O3445" i="2"/>
  <c r="O660" i="2"/>
  <c r="O2763" i="2"/>
  <c r="O458" i="2"/>
  <c r="O33" i="2"/>
  <c r="O3440" i="2"/>
  <c r="O31" i="2"/>
  <c r="O877" i="2"/>
  <c r="O2417" i="2"/>
  <c r="O2755" i="2"/>
  <c r="O2754" i="2"/>
  <c r="O28" i="2"/>
  <c r="O2748" i="2"/>
  <c r="O736" i="2"/>
  <c r="O2745" i="2"/>
  <c r="O1245" i="2"/>
  <c r="O3436" i="2"/>
  <c r="O2410" i="2"/>
  <c r="O492" i="2"/>
  <c r="O2736" i="2"/>
  <c r="O2729" i="2"/>
  <c r="O2725" i="2"/>
  <c r="O1812" i="2"/>
  <c r="O2722" i="2"/>
  <c r="O2720" i="2"/>
  <c r="O3426" i="2"/>
  <c r="O2715" i="2"/>
  <c r="O2407" i="2"/>
  <c r="O2709" i="2"/>
  <c r="O1240" i="2"/>
  <c r="O2124" i="2"/>
  <c r="O2242" i="2"/>
  <c r="O2701" i="2"/>
  <c r="O2240" i="2"/>
  <c r="O2123" i="2"/>
  <c r="O2694" i="2"/>
  <c r="O2122" i="2"/>
  <c r="O1897" i="2"/>
  <c r="O1443" i="2"/>
  <c r="O2685" i="2"/>
  <c r="O1433" i="2"/>
  <c r="O2678" i="2"/>
  <c r="O1429" i="2"/>
  <c r="O1100" i="2"/>
  <c r="O1422" i="2"/>
  <c r="O2672" i="2"/>
  <c r="O2667" i="2"/>
  <c r="O3406" i="2"/>
  <c r="O2400" i="2"/>
  <c r="O3401" i="2"/>
  <c r="O2662" i="2"/>
  <c r="O2660" i="2"/>
  <c r="O2656" i="2"/>
  <c r="O1405" i="2"/>
  <c r="O1397" i="2"/>
  <c r="O2650" i="2"/>
  <c r="O3394" i="2"/>
  <c r="O2645" i="2"/>
  <c r="O3393" i="2"/>
  <c r="O1238" i="2"/>
  <c r="O14" i="2"/>
  <c r="O1382" i="2"/>
  <c r="O1891" i="2"/>
  <c r="O1380" i="2"/>
  <c r="O2114" i="2"/>
  <c r="O2231" i="2"/>
  <c r="O2613" i="2"/>
  <c r="O2230" i="2"/>
  <c r="O2610" i="2"/>
  <c r="O1375" i="2"/>
  <c r="O2227" i="2"/>
  <c r="O2603" i="2"/>
  <c r="O2599" i="2"/>
  <c r="O2595" i="2"/>
  <c r="O2394" i="2"/>
  <c r="O1370" i="2"/>
  <c r="O2392" i="2"/>
  <c r="O2584" i="2"/>
  <c r="O3379" i="2"/>
  <c r="O2577" i="2"/>
  <c r="O3378" i="2"/>
  <c r="O8" i="2"/>
  <c r="O3377" i="2"/>
  <c r="O1796" i="2"/>
  <c r="O279" i="2"/>
  <c r="O3332" i="2"/>
  <c r="O1773" i="2"/>
  <c r="O2089" i="2"/>
  <c r="O3289" i="2"/>
  <c r="O1760" i="2"/>
  <c r="O1329" i="2"/>
  <c r="O2536" i="2"/>
  <c r="O3654" i="2"/>
  <c r="O1291" i="2"/>
  <c r="O2520" i="2"/>
  <c r="O2078" i="2"/>
  <c r="O646" i="2"/>
  <c r="O622" i="2"/>
  <c r="O3605" i="2"/>
  <c r="O2514" i="2"/>
  <c r="O1079" i="2"/>
  <c r="O2061" i="2"/>
  <c r="O555" i="2"/>
  <c r="O3589" i="2"/>
  <c r="O3235" i="2"/>
  <c r="O2056" i="2"/>
  <c r="O1709" i="2"/>
  <c r="O382" i="2"/>
  <c r="O816" i="2"/>
  <c r="O813" i="2"/>
  <c r="O2184" i="2"/>
  <c r="O809" i="2"/>
  <c r="O546" i="2"/>
  <c r="O1688" i="2"/>
  <c r="O1686" i="2"/>
  <c r="O2490" i="2"/>
  <c r="O3563" i="2"/>
  <c r="O2022" i="2"/>
  <c r="O2020" i="2"/>
  <c r="O3161" i="2"/>
  <c r="O2320" i="2"/>
  <c r="O954" i="2"/>
  <c r="O1658" i="2"/>
  <c r="O1653" i="2"/>
  <c r="O429" i="2"/>
  <c r="O2478" i="2"/>
  <c r="O135" i="2"/>
  <c r="O1143" i="2"/>
  <c r="O3529" i="2"/>
  <c r="O3100" i="2"/>
  <c r="O2168" i="2"/>
  <c r="O3521" i="2"/>
  <c r="O934" i="2"/>
  <c r="O1183" i="2"/>
  <c r="O2464" i="2"/>
  <c r="O3069" i="2"/>
  <c r="O3057" i="2"/>
  <c r="O1840" i="2"/>
  <c r="O3503" i="2"/>
  <c r="O1972" i="2"/>
  <c r="O112" i="2"/>
  <c r="O635" i="2"/>
  <c r="O1593" i="2"/>
  <c r="O603" i="2"/>
  <c r="O1585" i="2"/>
  <c r="O586" i="2"/>
  <c r="O2286" i="2"/>
  <c r="O3490" i="2"/>
  <c r="O2452" i="2"/>
  <c r="O2971" i="2"/>
  <c r="O2966" i="2"/>
  <c r="O2959" i="2"/>
  <c r="O470" i="2"/>
  <c r="O765" i="2"/>
  <c r="O2150" i="2"/>
  <c r="O2933" i="2"/>
  <c r="O913" i="2"/>
  <c r="O1540" i="2"/>
  <c r="O2905" i="2"/>
  <c r="O906" i="2"/>
  <c r="O1064" i="2"/>
  <c r="O2883" i="2"/>
  <c r="O2269" i="2"/>
  <c r="O1523" i="2"/>
  <c r="O2855" i="2"/>
  <c r="O1109" i="2"/>
  <c r="O1512" i="2"/>
  <c r="O2436" i="2"/>
  <c r="O2830" i="2"/>
  <c r="O1499" i="2"/>
  <c r="O1824" i="2"/>
  <c r="O630" i="2"/>
  <c r="O1105" i="2"/>
  <c r="O888" i="2"/>
  <c r="O717" i="2"/>
  <c r="O2793" i="2"/>
  <c r="O2425" i="2"/>
  <c r="O1914" i="2"/>
  <c r="O1476" i="2"/>
  <c r="O2761" i="2"/>
  <c r="O3439" i="2"/>
  <c r="O1246" i="2"/>
  <c r="O1816" i="2"/>
  <c r="O1814" i="2"/>
  <c r="O435" i="2"/>
  <c r="O1457" i="2"/>
  <c r="O873" i="2"/>
  <c r="O2714" i="2"/>
  <c r="O491" i="2"/>
  <c r="O734" i="2"/>
  <c r="O490" i="2"/>
  <c r="O2693" i="2"/>
  <c r="O2688" i="2"/>
  <c r="O2683" i="2"/>
  <c r="O1426" i="2"/>
  <c r="O1420" i="2"/>
  <c r="O3405" i="2"/>
  <c r="O1893" i="2"/>
  <c r="O2655" i="2"/>
  <c r="O2649" i="2"/>
  <c r="O1386" i="2"/>
  <c r="O2118" i="2"/>
  <c r="O2626" i="2"/>
  <c r="O2617" i="2"/>
  <c r="O3387" i="2"/>
  <c r="O1032" i="2"/>
  <c r="O2594" i="2"/>
  <c r="O2586" i="2"/>
  <c r="O2106" i="2"/>
  <c r="O2224" i="2"/>
  <c r="O2569" i="2"/>
  <c r="O1804" i="2"/>
  <c r="O1228" i="2"/>
  <c r="O1226" i="2"/>
  <c r="O1345" i="2"/>
  <c r="O2544" i="2"/>
  <c r="O1335" i="2"/>
  <c r="O3359" i="2"/>
  <c r="O601" i="2"/>
  <c r="O1297" i="2"/>
  <c r="O272" i="2"/>
  <c r="O3646" i="2"/>
  <c r="O2208" i="2"/>
  <c r="O3316" i="2"/>
  <c r="O836" i="2"/>
  <c r="O3297" i="2"/>
  <c r="O241" i="2"/>
  <c r="O1761" i="2"/>
  <c r="O1758" i="2"/>
  <c r="O2355" i="2"/>
  <c r="O465" i="2"/>
  <c r="O3668" i="2"/>
  <c r="O705" i="2"/>
  <c r="O3348" i="2"/>
  <c r="O433" i="2"/>
  <c r="O1780" i="2"/>
  <c r="O3636" i="2"/>
  <c r="O3632" i="2"/>
  <c r="O416" i="2"/>
  <c r="O2524" i="2"/>
  <c r="O1219" i="2"/>
  <c r="O2084" i="2"/>
  <c r="O611" i="2"/>
  <c r="O1167" i="2"/>
  <c r="O3352" i="2"/>
  <c r="O847" i="2"/>
  <c r="O3659" i="2"/>
  <c r="O1334" i="2"/>
  <c r="O3338" i="2"/>
  <c r="O704" i="2"/>
  <c r="O1028" i="2"/>
  <c r="O3330" i="2"/>
  <c r="O1221" i="2"/>
  <c r="O1772" i="2"/>
  <c r="O3631" i="2"/>
  <c r="O3313" i="2"/>
  <c r="O1768" i="2"/>
  <c r="O252" i="2"/>
  <c r="O247" i="2"/>
  <c r="O245" i="2"/>
  <c r="O1218" i="2"/>
  <c r="O3622" i="2"/>
  <c r="O1765" i="2"/>
  <c r="O648" i="2"/>
  <c r="O2082" i="2"/>
  <c r="O992" i="2"/>
  <c r="O3275" i="2"/>
  <c r="O3273" i="2"/>
  <c r="O221" i="2"/>
  <c r="O989" i="2"/>
  <c r="O215" i="2"/>
  <c r="O3260" i="2"/>
  <c r="O558" i="2"/>
  <c r="O1723" i="2"/>
  <c r="O1719" i="2"/>
  <c r="O437" i="2"/>
  <c r="O386" i="2"/>
  <c r="O1864" i="2"/>
  <c r="O616" i="2"/>
  <c r="O2041" i="2"/>
  <c r="O162" i="2"/>
  <c r="O3199" i="2"/>
  <c r="O153" i="2"/>
  <c r="O1276" i="2"/>
  <c r="O3169" i="2"/>
  <c r="O3162" i="2"/>
  <c r="O1664" i="2"/>
  <c r="O3147" i="2"/>
  <c r="O1273" i="2"/>
  <c r="O2314" i="2"/>
  <c r="O3536" i="2"/>
  <c r="O789" i="2"/>
  <c r="O1268" i="2"/>
  <c r="O361" i="2"/>
  <c r="O3084" i="2"/>
  <c r="O1977" i="2"/>
  <c r="O3061" i="2"/>
  <c r="O2460" i="2"/>
  <c r="O114" i="2"/>
  <c r="O109" i="2"/>
  <c r="O1588" i="2"/>
  <c r="O106" i="2"/>
  <c r="O2288" i="2"/>
  <c r="O100" i="2"/>
  <c r="O667" i="2"/>
  <c r="O664" i="2"/>
  <c r="O2958" i="2"/>
  <c r="O2950" i="2"/>
  <c r="O1549" i="2"/>
  <c r="O1938" i="2"/>
  <c r="O1536" i="2"/>
  <c r="O3471" i="2"/>
  <c r="O2441" i="2"/>
  <c r="O1113" i="2"/>
  <c r="O321" i="2"/>
  <c r="O2846" i="2"/>
  <c r="O3463" i="2"/>
  <c r="O2265" i="2"/>
  <c r="O2139" i="2"/>
  <c r="O43" i="2"/>
  <c r="O627" i="2"/>
  <c r="O40" i="2"/>
  <c r="O1488" i="2"/>
  <c r="O2253" i="2"/>
  <c r="O2249" i="2"/>
  <c r="O2248" i="2"/>
  <c r="O1307" i="2"/>
  <c r="O2751" i="2"/>
  <c r="O1061" i="2"/>
  <c r="O2735" i="2"/>
  <c r="O3431" i="2"/>
  <c r="O1242" i="2"/>
  <c r="O2707" i="2"/>
  <c r="O2700" i="2"/>
  <c r="O2692" i="2"/>
  <c r="O1438" i="2"/>
  <c r="O2237" i="2"/>
  <c r="O2666" i="2"/>
  <c r="O3400" i="2"/>
  <c r="O1404" i="2"/>
  <c r="O1387" i="2"/>
  <c r="O2631" i="2"/>
  <c r="O2113" i="2"/>
  <c r="O2607" i="2"/>
  <c r="O2598" i="2"/>
  <c r="O10" i="2"/>
  <c r="O1366" i="2"/>
  <c r="O2572" i="2"/>
  <c r="O861" i="2"/>
  <c r="O440" i="2"/>
  <c r="O1349" i="2"/>
  <c r="O3" i="2"/>
  <c r="O1300" i="2"/>
  <c r="O294" i="2"/>
  <c r="O3669" i="2"/>
  <c r="O3355" i="2"/>
  <c r="O849" i="2"/>
  <c r="O1166" i="2"/>
  <c r="O1787" i="2"/>
  <c r="O1785" i="2"/>
  <c r="O688" i="2"/>
  <c r="O1783" i="2"/>
  <c r="O1779" i="2"/>
  <c r="O3644" i="2"/>
  <c r="O842" i="2"/>
  <c r="O3634" i="2"/>
  <c r="O2373" i="2"/>
  <c r="O2371" i="2"/>
  <c r="O456" i="2"/>
  <c r="O408" i="2"/>
  <c r="O233" i="2"/>
  <c r="O1189" i="2"/>
  <c r="O228" i="2"/>
  <c r="O3274" i="2"/>
  <c r="O1755" i="2"/>
  <c r="O2074" i="2"/>
  <c r="O219" i="2"/>
  <c r="O405" i="2"/>
  <c r="O1748" i="2"/>
  <c r="O1328" i="2"/>
  <c r="O401" i="2"/>
  <c r="O3598" i="2"/>
  <c r="O1742" i="2"/>
  <c r="O1740" i="2"/>
  <c r="O3252" i="2"/>
  <c r="O2510" i="2"/>
  <c r="O3592" i="2"/>
  <c r="O394" i="2"/>
  <c r="O1868" i="2"/>
  <c r="O1283" i="2"/>
  <c r="O1725" i="2"/>
  <c r="O2348" i="2"/>
  <c r="O3240" i="2"/>
  <c r="O455" i="2"/>
  <c r="O2058" i="2"/>
  <c r="O1280" i="2"/>
  <c r="O2055" i="2"/>
  <c r="O179" i="2"/>
  <c r="O1049" i="2"/>
  <c r="O3582" i="2"/>
  <c r="O3226" i="2"/>
  <c r="O3223" i="2"/>
  <c r="O2337" i="2"/>
  <c r="O3218" i="2"/>
  <c r="O3214" i="2"/>
  <c r="O168" i="2"/>
  <c r="O811" i="2"/>
  <c r="O1019" i="2"/>
  <c r="O1151" i="2"/>
  <c r="O3573" i="2"/>
  <c r="O2032" i="2"/>
  <c r="O1859" i="2"/>
  <c r="O2028" i="2"/>
  <c r="O155" i="2"/>
  <c r="O3567" i="2"/>
  <c r="O1073" i="2"/>
  <c r="O720" i="2"/>
  <c r="O3173" i="2"/>
  <c r="O3171" i="2"/>
  <c r="O1148" i="2"/>
  <c r="O2178" i="2"/>
  <c r="O146" i="2"/>
  <c r="O956" i="2"/>
  <c r="O2319" i="2"/>
  <c r="O2318" i="2"/>
  <c r="O953" i="2"/>
  <c r="O2316" i="2"/>
  <c r="O1657" i="2"/>
  <c r="O949" i="2"/>
  <c r="O1652" i="2"/>
  <c r="O1646" i="2"/>
  <c r="O1145" i="2"/>
  <c r="O3541" i="2"/>
  <c r="O3126" i="2"/>
  <c r="O3121" i="2"/>
  <c r="O940" i="2"/>
  <c r="O2002" i="2"/>
  <c r="O677" i="2"/>
  <c r="O3107" i="2"/>
  <c r="O2472" i="2"/>
  <c r="O1270" i="2"/>
  <c r="O3095" i="2"/>
  <c r="O1319" i="2"/>
  <c r="O2167" i="2"/>
  <c r="O523" i="2"/>
  <c r="O3088" i="2"/>
  <c r="O1267" i="2"/>
  <c r="O1987" i="2"/>
  <c r="O2166" i="2"/>
  <c r="O3082" i="2"/>
  <c r="O1619" i="2"/>
  <c r="O1978" i="2"/>
  <c r="O2303" i="2"/>
  <c r="O2165" i="2"/>
  <c r="O1046" i="2"/>
  <c r="O1263" i="2"/>
  <c r="O697" i="2"/>
  <c r="O519" i="2"/>
  <c r="O482" i="2"/>
  <c r="O3513" i="2"/>
  <c r="O3512" i="2"/>
  <c r="O3510" i="2"/>
  <c r="O3053" i="2"/>
  <c r="O353" i="2"/>
  <c r="O1181" i="2"/>
  <c r="O1609" i="2"/>
  <c r="O931" i="2"/>
  <c r="O3362" i="2"/>
  <c r="O1798" i="2"/>
  <c r="O1789" i="2"/>
  <c r="O3341" i="2"/>
  <c r="O3647" i="2"/>
  <c r="O1085" i="2"/>
  <c r="O417" i="2"/>
  <c r="O2204" i="2"/>
  <c r="O3304" i="2"/>
  <c r="O1158" i="2"/>
  <c r="O2360" i="2"/>
  <c r="O2356" i="2"/>
  <c r="O1753" i="2"/>
  <c r="O1009" i="2"/>
  <c r="O3663" i="2"/>
  <c r="O1794" i="2"/>
  <c r="O3345" i="2"/>
  <c r="O271" i="2"/>
  <c r="O1086" i="2"/>
  <c r="O2207" i="2"/>
  <c r="O3317" i="2"/>
  <c r="O3303" i="2"/>
  <c r="O599" i="2"/>
  <c r="O2217" i="2"/>
  <c r="O3358" i="2"/>
  <c r="O1797" i="2"/>
  <c r="O469" i="2"/>
  <c r="O1788" i="2"/>
  <c r="O422" i="2"/>
  <c r="O3653" i="2"/>
  <c r="O2096" i="2"/>
  <c r="O3645" i="2"/>
  <c r="O843" i="2"/>
  <c r="O2528" i="2"/>
  <c r="O1001" i="2"/>
  <c r="O3320" i="2"/>
  <c r="O2091" i="2"/>
  <c r="O414" i="2"/>
  <c r="O1767" i="2"/>
  <c r="O2367" i="2"/>
  <c r="O3301" i="2"/>
  <c r="O1161" i="2"/>
  <c r="O242" i="2"/>
  <c r="O1876" i="2"/>
  <c r="O3283" i="2"/>
  <c r="O3617" i="2"/>
  <c r="O3616" i="2"/>
  <c r="O2198" i="2"/>
  <c r="O2076" i="2"/>
  <c r="O832" i="2"/>
  <c r="O2073" i="2"/>
  <c r="O597" i="2"/>
  <c r="O2354" i="2"/>
  <c r="O644" i="2"/>
  <c r="O1188" i="2"/>
  <c r="O2352" i="2"/>
  <c r="O3599" i="2"/>
  <c r="O1872" i="2"/>
  <c r="O2513" i="2"/>
  <c r="O2512" i="2"/>
  <c r="O208" i="2"/>
  <c r="O3593" i="2"/>
  <c r="O393" i="2"/>
  <c r="O1726" i="2"/>
  <c r="O594" i="2"/>
  <c r="O1077" i="2"/>
  <c r="O2191" i="2"/>
  <c r="O684" i="2"/>
  <c r="O1154" i="2"/>
  <c r="O1076" i="2"/>
  <c r="O549" i="2"/>
  <c r="O3215" i="2"/>
  <c r="O380" i="2"/>
  <c r="O377" i="2"/>
  <c r="O1690" i="2"/>
  <c r="O156" i="2"/>
  <c r="O2024" i="2"/>
  <c r="O803" i="2"/>
  <c r="O3562" i="2"/>
  <c r="O1673" i="2"/>
  <c r="O3164" i="2"/>
  <c r="O2011" i="2"/>
  <c r="O462" i="2"/>
  <c r="O3549" i="2"/>
  <c r="O2481" i="2"/>
  <c r="O3132" i="2"/>
  <c r="O139" i="2"/>
  <c r="O3539" i="2"/>
  <c r="O528" i="2"/>
  <c r="O3528" i="2"/>
  <c r="O3096" i="2"/>
  <c r="O2309" i="2"/>
  <c r="O1988" i="2"/>
  <c r="O3079" i="2"/>
  <c r="O2462" i="2"/>
  <c r="O3066" i="2"/>
  <c r="O3511" i="2"/>
  <c r="O352" i="2"/>
  <c r="O118" i="2"/>
  <c r="O1970" i="2"/>
  <c r="O3030" i="2"/>
  <c r="O108" i="2"/>
  <c r="O3012" i="2"/>
  <c r="O927" i="2"/>
  <c r="O1958" i="2"/>
  <c r="O2159" i="2"/>
  <c r="O1574" i="2"/>
  <c r="O97" i="2"/>
  <c r="O1563" i="2"/>
  <c r="O921" i="2"/>
  <c r="O87" i="2"/>
  <c r="O2152" i="2"/>
  <c r="O2445" i="2"/>
  <c r="O329" i="2"/>
  <c r="O2444" i="2"/>
  <c r="O2274" i="2"/>
  <c r="O908" i="2"/>
  <c r="O67" i="2"/>
  <c r="O1526" i="2"/>
  <c r="O2874" i="2"/>
  <c r="O324" i="2"/>
  <c r="O2851" i="2"/>
  <c r="O631" i="2"/>
  <c r="O895" i="2"/>
  <c r="O3452" i="2"/>
  <c r="O1299" i="2"/>
  <c r="O3671" i="2"/>
  <c r="O3357" i="2"/>
  <c r="O3356" i="2"/>
  <c r="O689" i="2"/>
  <c r="O848" i="2"/>
  <c r="O1885" i="2"/>
  <c r="O845" i="2"/>
  <c r="O3658" i="2"/>
  <c r="O280" i="2"/>
  <c r="O278" i="2"/>
  <c r="O2211" i="2"/>
  <c r="O3337" i="2"/>
  <c r="O3648" i="2"/>
  <c r="O270" i="2"/>
  <c r="O2210" i="2"/>
  <c r="O2094" i="2"/>
  <c r="O3639" i="2"/>
  <c r="O264" i="2"/>
  <c r="O1027" i="2"/>
  <c r="O3633" i="2"/>
  <c r="O2372" i="2"/>
  <c r="O2205" i="2"/>
  <c r="O3630" i="2"/>
  <c r="O3312" i="2"/>
  <c r="O256" i="2"/>
  <c r="O1083" i="2"/>
  <c r="O2526" i="2"/>
  <c r="O649" i="2"/>
  <c r="O2523" i="2"/>
  <c r="O1190" i="2"/>
  <c r="O3300" i="2"/>
  <c r="O3625" i="2"/>
  <c r="O3292" i="2"/>
  <c r="O244" i="2"/>
  <c r="O1160" i="2"/>
  <c r="O3621" i="2"/>
  <c r="O2088" i="2"/>
  <c r="O3619" i="2"/>
  <c r="O3282" i="2"/>
  <c r="O993" i="2"/>
  <c r="O2085" i="2"/>
  <c r="O2081" i="2"/>
  <c r="O647" i="2"/>
  <c r="O1757" i="2"/>
  <c r="O3611" i="2"/>
  <c r="O3270" i="2"/>
  <c r="O3607" i="2"/>
  <c r="O2194" i="2"/>
  <c r="O216" i="2"/>
  <c r="O2071" i="2"/>
  <c r="O643" i="2"/>
  <c r="O1286" i="2"/>
  <c r="O1284" i="2"/>
  <c r="O1053" i="2"/>
  <c r="O207" i="2"/>
  <c r="O3251" i="2"/>
  <c r="O431" i="2"/>
  <c r="O3249" i="2"/>
  <c r="O556" i="2"/>
  <c r="O821" i="2"/>
  <c r="O391" i="2"/>
  <c r="O2504" i="2"/>
  <c r="O1717" i="2"/>
  <c r="O553" i="2"/>
  <c r="O3234" i="2"/>
  <c r="O972" i="2"/>
  <c r="O2054" i="2"/>
  <c r="O2341" i="2"/>
  <c r="O1711" i="2"/>
  <c r="O550" i="2"/>
  <c r="O175" i="2"/>
  <c r="O815" i="2"/>
  <c r="O1863" i="2"/>
  <c r="O3579" i="2"/>
  <c r="O2040" i="2"/>
  <c r="O167" i="2"/>
  <c r="O3205" i="2"/>
  <c r="O3202" i="2"/>
  <c r="O160" i="2"/>
  <c r="O1689" i="2"/>
  <c r="O3194" i="2"/>
  <c r="O3189" i="2"/>
  <c r="O2025" i="2"/>
  <c r="O453" i="2"/>
  <c r="O151" i="2"/>
  <c r="O3176" i="2"/>
  <c r="O149" i="2"/>
  <c r="O2326" i="2"/>
  <c r="O3167" i="2"/>
  <c r="O1321" i="2"/>
  <c r="O3160" i="2"/>
  <c r="O678" i="2"/>
  <c r="O3154" i="2"/>
  <c r="O1147" i="2"/>
  <c r="O3553" i="2"/>
  <c r="O3146" i="2"/>
  <c r="O142" i="2"/>
  <c r="O366" i="2"/>
  <c r="O3545" i="2"/>
  <c r="O2480" i="2"/>
  <c r="O942" i="2"/>
  <c r="O1185" i="2"/>
  <c r="O1633" i="2"/>
  <c r="O3535" i="2"/>
  <c r="O604" i="2"/>
  <c r="O936" i="2"/>
  <c r="O1626" i="2"/>
  <c r="O3099" i="2"/>
  <c r="O1995" i="2"/>
  <c r="O1994" i="2"/>
  <c r="O428" i="2"/>
  <c r="O1981" i="2"/>
  <c r="O619" i="2"/>
  <c r="O2100" i="2"/>
  <c r="O3361" i="2"/>
  <c r="O3360" i="2"/>
  <c r="O2556" i="2"/>
  <c r="O4" i="2"/>
  <c r="O1343" i="2"/>
  <c r="O2104" i="2"/>
  <c r="O2386" i="2"/>
  <c r="O858" i="2"/>
  <c r="O2540" i="2"/>
  <c r="O725" i="2"/>
  <c r="O2570" i="2"/>
  <c r="O2565" i="2"/>
  <c r="O2563" i="2"/>
  <c r="O3373" i="2"/>
  <c r="O2561" i="2"/>
  <c r="O655" i="2"/>
  <c r="O1229" i="2"/>
  <c r="O3370" i="2"/>
  <c r="O859" i="2"/>
  <c r="O1350" i="2"/>
  <c r="O1090" i="2"/>
  <c r="O2551" i="2"/>
  <c r="O2547" i="2"/>
  <c r="O2545" i="2"/>
  <c r="O1339" i="2"/>
  <c r="O1886" i="2"/>
  <c r="O653" i="2"/>
  <c r="O1207" i="2"/>
  <c r="O1606" i="2"/>
  <c r="O2458" i="2"/>
  <c r="O588" i="2"/>
  <c r="O517" i="2"/>
  <c r="O113" i="2"/>
  <c r="O1969" i="2"/>
  <c r="O1967" i="2"/>
  <c r="O1597" i="2"/>
  <c r="O3024" i="2"/>
  <c r="O516" i="2"/>
  <c r="O3020" i="2"/>
  <c r="O1839" i="2"/>
  <c r="O344" i="2"/>
  <c r="O3496" i="2"/>
  <c r="O3011" i="2"/>
  <c r="O1584" i="2"/>
  <c r="O3494" i="2"/>
  <c r="O2292" i="2"/>
  <c r="O104" i="2"/>
  <c r="O2289" i="2"/>
  <c r="O669" i="2"/>
  <c r="O2997" i="2"/>
  <c r="O1201" i="2"/>
  <c r="O102" i="2"/>
  <c r="O1017" i="2"/>
  <c r="O2158" i="2"/>
  <c r="O1316" i="2"/>
  <c r="O1573" i="2"/>
  <c r="O1570" i="2"/>
  <c r="O2984" i="2"/>
  <c r="O2981" i="2"/>
  <c r="O2978" i="2"/>
  <c r="O585" i="2"/>
  <c r="O1016" i="2"/>
  <c r="O2969" i="2"/>
  <c r="O1560" i="2"/>
  <c r="O1951" i="2"/>
  <c r="O3484" i="2"/>
  <c r="O2960" i="2"/>
  <c r="O90" i="2"/>
  <c r="O2957" i="2"/>
  <c r="O2954" i="2"/>
  <c r="O1948" i="2"/>
  <c r="O333" i="2"/>
  <c r="O2278" i="2"/>
  <c r="O1258" i="2"/>
  <c r="O763" i="2"/>
  <c r="O2940" i="2"/>
  <c r="O1943" i="2"/>
  <c r="O330" i="2"/>
  <c r="O81" i="2"/>
  <c r="O80" i="2"/>
  <c r="O2928" i="2"/>
  <c r="O1937" i="2"/>
  <c r="O2918" i="2"/>
  <c r="O77" i="2"/>
  <c r="O76" i="2"/>
  <c r="O1534" i="2"/>
  <c r="O1533" i="2"/>
  <c r="O1119" i="2"/>
  <c r="O1935" i="2"/>
  <c r="O2899" i="2"/>
  <c r="O1530" i="2"/>
  <c r="O505" i="2"/>
  <c r="O326" i="2"/>
  <c r="O325" i="2"/>
  <c r="O2887" i="2"/>
  <c r="O2882" i="2"/>
  <c r="O3468" i="2"/>
  <c r="O2876" i="2"/>
  <c r="O1829" i="2"/>
  <c r="O58" i="2"/>
  <c r="O2866" i="2"/>
  <c r="O2863" i="2"/>
  <c r="O2857" i="2"/>
  <c r="O448" i="2"/>
  <c r="O1519" i="2"/>
  <c r="O2850" i="2"/>
  <c r="O1931" i="2"/>
  <c r="O2849" i="2"/>
  <c r="O50" i="2"/>
  <c r="O2845" i="2"/>
  <c r="O1511" i="2"/>
  <c r="O49" i="2"/>
  <c r="O48" i="2"/>
  <c r="O896" i="2"/>
  <c r="O1505" i="2"/>
  <c r="O1501" i="2"/>
  <c r="O894" i="2"/>
  <c r="O2825" i="2"/>
  <c r="O2823" i="2"/>
  <c r="O44" i="2"/>
  <c r="O2818" i="2"/>
  <c r="O2813" i="2"/>
  <c r="O3461" i="2"/>
  <c r="O629" i="2"/>
  <c r="O746" i="2"/>
  <c r="O889" i="2"/>
  <c r="O2262" i="2"/>
  <c r="O628" i="2"/>
  <c r="O1493" i="2"/>
  <c r="O2259" i="2"/>
  <c r="O1309" i="2"/>
  <c r="O1491" i="2"/>
  <c r="O38" i="2"/>
  <c r="O2788" i="2"/>
  <c r="O3453" i="2"/>
  <c r="O1484" i="2"/>
  <c r="O2136" i="2"/>
  <c r="O739" i="2"/>
  <c r="O1820" i="2"/>
  <c r="O2777" i="2"/>
  <c r="O2135" i="2"/>
  <c r="O1478" i="2"/>
  <c r="O579" i="2"/>
  <c r="O2762" i="2"/>
  <c r="O2760" i="2"/>
  <c r="O1474" i="2"/>
  <c r="O1250" i="2"/>
  <c r="O1036" i="2"/>
  <c r="O1470" i="2"/>
  <c r="O659" i="2"/>
  <c r="O2753" i="2"/>
  <c r="O493" i="2"/>
  <c r="O876" i="2"/>
  <c r="O1461" i="2"/>
  <c r="O2411" i="2"/>
  <c r="O3435" i="2"/>
  <c r="O3433" i="2"/>
  <c r="O305" i="2"/>
  <c r="O2734" i="2"/>
  <c r="O2132" i="2"/>
  <c r="O1902" i="2"/>
  <c r="O1453" i="2"/>
  <c r="O2721" i="2"/>
  <c r="O1451" i="2"/>
  <c r="O481" i="2"/>
  <c r="O2713" i="2"/>
  <c r="O2711" i="2"/>
  <c r="O715" i="2"/>
  <c r="O3421" i="2"/>
  <c r="O2705" i="2"/>
  <c r="O1013" i="2"/>
  <c r="O3419" i="2"/>
  <c r="O1811" i="2"/>
  <c r="O733" i="2"/>
  <c r="O2405" i="2"/>
  <c r="O2691" i="2"/>
  <c r="O2121" i="2"/>
  <c r="O2687" i="2"/>
  <c r="O1437" i="2"/>
  <c r="O1432" i="2"/>
  <c r="O869" i="2"/>
  <c r="O1428" i="2"/>
  <c r="O2674" i="2"/>
  <c r="O1011" i="2"/>
  <c r="O2671" i="2"/>
  <c r="O18" i="2"/>
  <c r="O1239" i="2"/>
  <c r="O17" i="2"/>
  <c r="O2120" i="2"/>
  <c r="O1415" i="2"/>
  <c r="O2658" i="2"/>
  <c r="O2654" i="2"/>
  <c r="O1403" i="2"/>
  <c r="O16" i="2"/>
  <c r="O1393" i="2"/>
  <c r="O15" i="2"/>
  <c r="O2644" i="2"/>
  <c r="O2641" i="2"/>
  <c r="O2636" i="2"/>
  <c r="O300" i="2"/>
  <c r="O2630" i="2"/>
  <c r="O2625" i="2"/>
  <c r="O2620" i="2"/>
  <c r="O2112" i="2"/>
  <c r="O2616" i="2"/>
  <c r="O1379" i="2"/>
  <c r="O3386" i="2"/>
  <c r="O2609" i="2"/>
  <c r="O2109" i="2"/>
  <c r="O2605" i="2"/>
  <c r="O12" i="2"/>
  <c r="O714" i="2"/>
  <c r="O3381" i="2"/>
  <c r="O2591" i="2"/>
  <c r="O2587" i="2"/>
  <c r="O729" i="2"/>
  <c r="O2582" i="2"/>
  <c r="O1365" i="2"/>
  <c r="O1888" i="2"/>
  <c r="O1360" i="2"/>
  <c r="O2574" i="2"/>
  <c r="O2571" i="2"/>
  <c r="O2568" i="2"/>
  <c r="O1807" i="2"/>
  <c r="O3374" i="2"/>
  <c r="O3372" i="2"/>
  <c r="O487" i="2"/>
  <c r="O1353" i="2"/>
  <c r="O575" i="2"/>
  <c r="O1029" i="2"/>
  <c r="O1351" i="2"/>
  <c r="O1348" i="2"/>
  <c r="O1195" i="2"/>
  <c r="O2550" i="2"/>
  <c r="O3367" i="2"/>
  <c r="O1340" i="2"/>
  <c r="O2385" i="2"/>
  <c r="O2539" i="2"/>
  <c r="O2538" i="2"/>
  <c r="O3269" i="2"/>
  <c r="O3266" i="2"/>
  <c r="O213" i="2"/>
  <c r="O402" i="2"/>
  <c r="O210" i="2"/>
  <c r="O2063" i="2"/>
  <c r="O982" i="2"/>
  <c r="O1720" i="2"/>
  <c r="O474" i="2"/>
  <c r="O1153" i="2"/>
  <c r="O712" i="2"/>
  <c r="O3217" i="2"/>
  <c r="O3578" i="2"/>
  <c r="O2335" i="2"/>
  <c r="O964" i="2"/>
  <c r="O547" i="2"/>
  <c r="O808" i="2"/>
  <c r="O157" i="2"/>
  <c r="O1685" i="2"/>
  <c r="O3184" i="2"/>
  <c r="O2330" i="2"/>
  <c r="O2329" i="2"/>
  <c r="O148" i="2"/>
  <c r="O1672" i="2"/>
  <c r="O372" i="2"/>
  <c r="O3557" i="2"/>
  <c r="O590" i="2"/>
  <c r="O1661" i="2"/>
  <c r="O1659" i="2"/>
  <c r="O948" i="2"/>
  <c r="O3136" i="2"/>
  <c r="O1144" i="2"/>
  <c r="O1640" i="2"/>
  <c r="O136" i="2"/>
  <c r="O939" i="2"/>
  <c r="O1629" i="2"/>
  <c r="O2001" i="2"/>
  <c r="O132" i="2"/>
  <c r="O3525" i="2"/>
  <c r="O1069" i="2"/>
  <c r="O360" i="2"/>
  <c r="O522" i="2"/>
  <c r="O2306" i="2"/>
  <c r="O521" i="2"/>
  <c r="O3075" i="2"/>
  <c r="O783" i="2"/>
  <c r="O3071" i="2"/>
  <c r="O2164" i="2"/>
  <c r="O782" i="2"/>
  <c r="O3056" i="2"/>
  <c r="O3507" i="2"/>
  <c r="O1261" i="2"/>
  <c r="O3045" i="2"/>
  <c r="O1136" i="2"/>
  <c r="O1260" i="2"/>
  <c r="O3037" i="2"/>
  <c r="O620" i="2"/>
  <c r="O3497" i="2"/>
  <c r="O3019" i="2"/>
  <c r="O671" i="2"/>
  <c r="O2293" i="2"/>
  <c r="O3005" i="2"/>
  <c r="O341" i="2"/>
  <c r="O1580" i="2"/>
  <c r="O1175" i="2"/>
  <c r="O1127" i="2"/>
  <c r="O2987" i="2"/>
  <c r="O2451" i="2"/>
  <c r="O2977" i="2"/>
  <c r="O1065" i="2"/>
  <c r="O1952" i="2"/>
  <c r="O3485" i="2"/>
  <c r="O920" i="2"/>
  <c r="O3482" i="2"/>
  <c r="O2281" i="2"/>
  <c r="O918" i="2"/>
  <c r="O2447" i="2"/>
  <c r="O914" i="2"/>
  <c r="O331" i="2"/>
  <c r="O1548" i="2"/>
  <c r="O3476" i="2"/>
  <c r="O2927" i="2"/>
  <c r="O1542" i="2"/>
  <c r="O79" i="2"/>
  <c r="O3473" i="2"/>
  <c r="O1535" i="2"/>
  <c r="O2904" i="2"/>
  <c r="O2272" i="2"/>
  <c r="O756" i="2"/>
  <c r="O1529" i="2"/>
  <c r="O427" i="2"/>
  <c r="O1528" i="2"/>
  <c r="O1063" i="2"/>
  <c r="O59" i="2"/>
  <c r="O2873" i="2"/>
  <c r="O502" i="2"/>
  <c r="O1932" i="2"/>
  <c r="O750" i="2"/>
  <c r="O2854" i="2"/>
  <c r="O1517" i="2"/>
  <c r="O748" i="2"/>
  <c r="O1930" i="2"/>
  <c r="O2847" i="2"/>
  <c r="O2844" i="2"/>
  <c r="O1510" i="2"/>
  <c r="O1924" i="2"/>
  <c r="O2437" i="2"/>
  <c r="O316" i="2"/>
  <c r="O1504" i="2"/>
  <c r="O446" i="2"/>
  <c r="O2435" i="2"/>
  <c r="O1923" i="2"/>
  <c r="O2141" i="2"/>
  <c r="O2264" i="2"/>
  <c r="O2819" i="2"/>
  <c r="O2817" i="2"/>
  <c r="O2430" i="2"/>
  <c r="O1496" i="2"/>
  <c r="O1921" i="2"/>
  <c r="O1040" i="2"/>
  <c r="O581" i="2"/>
  <c r="O2805" i="2"/>
  <c r="O1197" i="2"/>
  <c r="O2799" i="2"/>
  <c r="O2796" i="2"/>
  <c r="O1916" i="2"/>
  <c r="O886" i="2"/>
  <c r="O2792" i="2"/>
  <c r="O2257" i="2"/>
  <c r="O2424" i="2"/>
  <c r="O1487" i="2"/>
  <c r="O2423" i="2"/>
  <c r="O2422" i="2"/>
  <c r="O3451" i="2"/>
  <c r="O35" i="2"/>
  <c r="O1481" i="2"/>
  <c r="O425" i="2"/>
  <c r="O1477" i="2"/>
  <c r="O2769" i="2"/>
  <c r="O2767" i="2"/>
  <c r="O1037" i="2"/>
  <c r="O1196" i="2"/>
  <c r="O3441" i="2"/>
  <c r="O1910" i="2"/>
  <c r="O1473" i="2"/>
  <c r="O1035" i="2"/>
  <c r="O1469" i="2"/>
  <c r="O1908" i="2"/>
  <c r="O2415" i="2"/>
  <c r="O1907" i="2"/>
  <c r="O2750" i="2"/>
  <c r="O2746" i="2"/>
  <c r="O875" i="2"/>
  <c r="O1306" i="2"/>
  <c r="O1244" i="2"/>
  <c r="O2740" i="2"/>
  <c r="O1813" i="2"/>
  <c r="O2738" i="2"/>
  <c r="O2733" i="2"/>
  <c r="O2727" i="2"/>
  <c r="O2131" i="2"/>
  <c r="O706" i="2"/>
  <c r="O457" i="2"/>
  <c r="O1305" i="2"/>
  <c r="O2717" i="2"/>
  <c r="O1450" i="2"/>
  <c r="O2243" i="2"/>
  <c r="O2708" i="2"/>
  <c r="O3420" i="2"/>
  <c r="O1304" i="2"/>
  <c r="O434" i="2"/>
  <c r="O2699" i="2"/>
  <c r="O3417" i="2"/>
  <c r="O3415" i="2"/>
  <c r="O1899" i="2"/>
  <c r="O20" i="2"/>
  <c r="O3414" i="2"/>
  <c r="O2686" i="2"/>
  <c r="O1436" i="2"/>
  <c r="O2682" i="2"/>
  <c r="O1430" i="2"/>
  <c r="O1427" i="2"/>
  <c r="O1425" i="2"/>
  <c r="O2403" i="2"/>
  <c r="O2670" i="2"/>
  <c r="O2665" i="2"/>
  <c r="O3404" i="2"/>
  <c r="O1894" i="2"/>
  <c r="O3399" i="2"/>
  <c r="O303" i="2"/>
  <c r="O1413" i="2"/>
  <c r="O2653" i="2"/>
  <c r="O1402" i="2"/>
  <c r="O1395" i="2"/>
  <c r="O1392" i="2"/>
  <c r="O1389" i="2"/>
  <c r="O2643" i="2"/>
  <c r="O868" i="2"/>
  <c r="O3392" i="2"/>
  <c r="O3391" i="2"/>
  <c r="O2629" i="2"/>
  <c r="O2624" i="2"/>
  <c r="O13" i="2"/>
  <c r="O2111" i="2"/>
  <c r="O867" i="2"/>
  <c r="O2612" i="2"/>
  <c r="O2229" i="2"/>
  <c r="O1097" i="2"/>
  <c r="O1096" i="2"/>
  <c r="O1374" i="2"/>
  <c r="O2602" i="2"/>
  <c r="O2597" i="2"/>
  <c r="O2593" i="2"/>
  <c r="O1371" i="2"/>
  <c r="O730" i="2"/>
  <c r="O2585" i="2"/>
  <c r="O2581" i="2"/>
  <c r="O2578" i="2"/>
  <c r="O1363" i="2"/>
  <c r="O1359" i="2"/>
  <c r="O2105" i="2"/>
  <c r="O3376" i="2"/>
  <c r="O2567" i="2"/>
  <c r="O1806" i="2"/>
  <c r="O1031" i="2"/>
  <c r="O297" i="2"/>
  <c r="O1237" i="2"/>
  <c r="O1234" i="2"/>
  <c r="O2388" i="2"/>
  <c r="O3369" i="2"/>
  <c r="O2558" i="2"/>
  <c r="O2555" i="2"/>
  <c r="O1089" i="2"/>
  <c r="O1060" i="2"/>
  <c r="O3366" i="2"/>
  <c r="O2103" i="2"/>
  <c r="O3364" i="2"/>
  <c r="O1337" i="2"/>
  <c r="O2537" i="2"/>
  <c r="O1326" i="2"/>
  <c r="O3259" i="2"/>
  <c r="O2189" i="2"/>
  <c r="O810" i="2"/>
  <c r="O1682" i="2"/>
  <c r="O3564" i="2"/>
  <c r="O540" i="2"/>
  <c r="O2019" i="2"/>
  <c r="O370" i="2"/>
  <c r="O1663" i="2"/>
  <c r="O3550" i="2"/>
  <c r="O2006" i="2"/>
  <c r="O1645" i="2"/>
  <c r="O3128" i="2"/>
  <c r="O3540" i="2"/>
  <c r="O1632" i="2"/>
  <c r="O133" i="2"/>
  <c r="O3104" i="2"/>
  <c r="O787" i="2"/>
  <c r="O2308" i="2"/>
  <c r="O127" i="2"/>
  <c r="O1980" i="2"/>
  <c r="O1142" i="2"/>
  <c r="O123" i="2"/>
  <c r="O2300" i="2"/>
  <c r="O1613" i="2"/>
  <c r="O3509" i="2"/>
  <c r="O1610" i="2"/>
  <c r="O1608" i="2"/>
  <c r="O1206" i="2"/>
  <c r="O1133" i="2"/>
  <c r="O3033" i="2"/>
  <c r="O3498" i="2"/>
  <c r="O1130" i="2"/>
  <c r="O1128" i="2"/>
  <c r="O513" i="2"/>
  <c r="O103" i="2"/>
  <c r="O695" i="2"/>
  <c r="O1199" i="2"/>
  <c r="O1953" i="2"/>
  <c r="O3486" i="2"/>
  <c r="O1259" i="2"/>
  <c r="O2963" i="2"/>
  <c r="O1555" i="2"/>
  <c r="O2956" i="2"/>
  <c r="O917" i="2"/>
  <c r="O1946" i="2"/>
  <c r="O1945" i="2"/>
  <c r="O1547" i="2"/>
  <c r="O1123" i="2"/>
  <c r="O2923" i="2"/>
  <c r="O1173" i="2"/>
  <c r="O2443" i="2"/>
  <c r="O3472" i="2"/>
  <c r="O2902" i="2"/>
  <c r="O905" i="2"/>
  <c r="O754" i="2"/>
  <c r="O2893" i="2"/>
  <c r="O2886" i="2"/>
  <c r="O753" i="2"/>
  <c r="O2869" i="2"/>
  <c r="O1522" i="2"/>
  <c r="O320" i="2"/>
  <c r="O2803" i="2"/>
  <c r="O3363" i="2"/>
  <c r="O295" i="2"/>
  <c r="O855" i="2"/>
  <c r="O1194" i="2"/>
  <c r="O1223" i="2"/>
  <c r="O3666" i="2"/>
  <c r="O1192" i="2"/>
  <c r="O3664" i="2"/>
  <c r="O3354" i="2"/>
  <c r="O3353" i="2"/>
  <c r="O288" i="2"/>
  <c r="O286" i="2"/>
  <c r="O2215" i="2"/>
  <c r="O1791" i="2"/>
  <c r="O283" i="2"/>
  <c r="O1884" i="2"/>
  <c r="O2213" i="2"/>
  <c r="O2212" i="2"/>
  <c r="O1088" i="2"/>
  <c r="O421" i="2"/>
  <c r="O3652" i="2"/>
  <c r="O273" i="2"/>
  <c r="O420" i="2"/>
  <c r="O2095" i="2"/>
  <c r="O2531" i="2"/>
  <c r="O1883" i="2"/>
  <c r="O1057" i="2"/>
  <c r="O2529" i="2"/>
  <c r="O651" i="2"/>
  <c r="O2378" i="2"/>
  <c r="O3329" i="2"/>
  <c r="O263" i="2"/>
  <c r="O3327" i="2"/>
  <c r="O418" i="2"/>
  <c r="O1880" i="2"/>
  <c r="O3323" i="2"/>
  <c r="O2093" i="2"/>
  <c r="O1770" i="2"/>
  <c r="O839" i="2"/>
  <c r="O3629" i="2"/>
  <c r="O2090" i="2"/>
  <c r="O3310" i="2"/>
  <c r="O255" i="2"/>
  <c r="O572" i="2"/>
  <c r="O1024" i="2"/>
  <c r="O998" i="2"/>
  <c r="O249" i="2"/>
  <c r="O2366" i="2"/>
  <c r="O3299" i="2"/>
  <c r="O3295" i="2"/>
  <c r="O3291" i="2"/>
  <c r="O3624" i="2"/>
  <c r="O1290" i="2"/>
  <c r="O410" i="2"/>
  <c r="O3287" i="2"/>
  <c r="O3284" i="2"/>
  <c r="O2202" i="2"/>
  <c r="O409" i="2"/>
  <c r="O1763" i="2"/>
  <c r="O236" i="2"/>
  <c r="O2080" i="2"/>
  <c r="O567" i="2"/>
  <c r="O1759" i="2"/>
  <c r="O2197" i="2"/>
  <c r="O2519" i="2"/>
  <c r="O439" i="2"/>
  <c r="O991" i="2"/>
  <c r="O1288" i="2"/>
  <c r="O3271" i="2"/>
  <c r="O990" i="2"/>
  <c r="O3609" i="2"/>
  <c r="O831" i="2"/>
  <c r="O1752" i="2"/>
  <c r="O830" i="2"/>
  <c r="O404" i="2"/>
  <c r="O1216" i="2"/>
  <c r="O1747" i="2"/>
  <c r="O214" i="2"/>
  <c r="O703" i="2"/>
  <c r="O1157" i="2"/>
  <c r="O2068" i="2"/>
  <c r="O212" i="2"/>
  <c r="O1744" i="2"/>
  <c r="O3258" i="2"/>
  <c r="O211" i="2"/>
  <c r="O1021" i="2"/>
  <c r="O3596" i="2"/>
  <c r="O1080" i="2"/>
  <c r="O1870" i="2"/>
  <c r="O204" i="2"/>
  <c r="O609" i="2"/>
  <c r="O395" i="2"/>
  <c r="O3250" i="2"/>
  <c r="O1734" i="2"/>
  <c r="O1215" i="2"/>
  <c r="O3247" i="2"/>
  <c r="O1729" i="2"/>
  <c r="O3245" i="2"/>
  <c r="O607" i="2"/>
  <c r="O2060" i="2"/>
  <c r="O1721" i="2"/>
  <c r="O3242" i="2"/>
  <c r="O389" i="2"/>
  <c r="O3238" i="2"/>
  <c r="O190" i="2"/>
  <c r="O1155" i="2"/>
  <c r="O977" i="2"/>
  <c r="O975" i="2"/>
  <c r="O2057" i="2"/>
  <c r="O2502" i="2"/>
  <c r="O713" i="2"/>
  <c r="O685" i="2"/>
  <c r="O387" i="2"/>
  <c r="O971" i="2"/>
  <c r="O2051" i="2"/>
  <c r="O384" i="2"/>
  <c r="O1865" i="2"/>
  <c r="O2050" i="2"/>
  <c r="O1708" i="2"/>
  <c r="O177" i="2"/>
  <c r="O2048" i="2"/>
  <c r="O2047" i="2"/>
  <c r="O2046" i="2"/>
  <c r="O2185" i="2"/>
  <c r="O3220" i="2"/>
  <c r="O381" i="2"/>
  <c r="O170" i="2"/>
  <c r="O548" i="2"/>
  <c r="O3213" i="2"/>
  <c r="O3210" i="2"/>
  <c r="O1186" i="2"/>
  <c r="O165" i="2"/>
  <c r="O3206" i="2"/>
  <c r="O3204" i="2"/>
  <c r="O1696" i="2"/>
  <c r="O2495" i="2"/>
  <c r="O483" i="2"/>
  <c r="O2493" i="2"/>
  <c r="O2031" i="2"/>
  <c r="O2030" i="2"/>
  <c r="O1857" i="2"/>
  <c r="O1687" i="2"/>
  <c r="O805" i="2"/>
  <c r="O3188" i="2"/>
  <c r="O3568" i="2"/>
  <c r="O710" i="2"/>
  <c r="O3566" i="2"/>
  <c r="O544" i="2"/>
  <c r="O2489" i="2"/>
  <c r="O680" i="2"/>
  <c r="O2487" i="2"/>
  <c r="O3175" i="2"/>
  <c r="O2486" i="2"/>
  <c r="O3561" i="2"/>
  <c r="O2021" i="2"/>
  <c r="O2325" i="2"/>
  <c r="O679" i="2"/>
  <c r="O2323" i="2"/>
  <c r="O958" i="2"/>
  <c r="O2017" i="2"/>
  <c r="O2013" i="2"/>
  <c r="O538" i="2"/>
  <c r="O145" i="2"/>
  <c r="O592" i="2"/>
  <c r="O2010" i="2"/>
  <c r="O537" i="2"/>
  <c r="O589" i="2"/>
  <c r="O535" i="2"/>
  <c r="O3149" i="2"/>
  <c r="O1660" i="2"/>
  <c r="O369" i="2"/>
  <c r="O3145" i="2"/>
  <c r="O798" i="2"/>
  <c r="O3141" i="2"/>
  <c r="O3139" i="2"/>
  <c r="O3137" i="2"/>
  <c r="O947" i="2"/>
  <c r="O3134" i="2"/>
  <c r="O944" i="2"/>
  <c r="O3543" i="2"/>
  <c r="O1642" i="2"/>
  <c r="O2312" i="2"/>
  <c r="O138" i="2"/>
  <c r="O3125" i="2"/>
  <c r="O3122" i="2"/>
  <c r="O1320" i="2"/>
  <c r="O3119" i="2"/>
  <c r="O938" i="2"/>
  <c r="O3116" i="2"/>
  <c r="O793" i="2"/>
  <c r="O2474" i="2"/>
  <c r="O3110" i="2"/>
  <c r="O1628" i="2"/>
  <c r="O2000" i="2"/>
  <c r="O935" i="2"/>
  <c r="O2310" i="2"/>
  <c r="O3098" i="2"/>
  <c r="O472" i="2"/>
  <c r="O2173" i="2"/>
  <c r="O130" i="2"/>
  <c r="O1848" i="2"/>
  <c r="O785" i="2"/>
  <c r="O1622" i="2"/>
  <c r="O2470" i="2"/>
  <c r="O1620" i="2"/>
  <c r="O3087" i="2"/>
  <c r="O3086" i="2"/>
  <c r="O1986" i="2"/>
  <c r="O2305" i="2"/>
  <c r="O1979" i="2"/>
  <c r="O708" i="2"/>
  <c r="O2304" i="2"/>
  <c r="O3076" i="2"/>
  <c r="O1618" i="2"/>
  <c r="O3074" i="2"/>
  <c r="O3073" i="2"/>
  <c r="O1616" i="2"/>
  <c r="O355" i="2"/>
  <c r="O1841" i="2"/>
  <c r="O3063" i="2"/>
  <c r="O1182" i="2"/>
  <c r="O3055" i="2"/>
  <c r="O121" i="2"/>
  <c r="O120" i="2"/>
  <c r="O3049" i="2"/>
  <c r="O3504" i="2"/>
  <c r="O2459" i="2"/>
  <c r="O1607" i="2"/>
  <c r="O1135" i="2"/>
  <c r="O1971" i="2"/>
  <c r="O1601" i="2"/>
  <c r="O1600" i="2"/>
  <c r="O1599" i="2"/>
  <c r="O111" i="2"/>
  <c r="O3028" i="2"/>
  <c r="O1966" i="2"/>
  <c r="O3025" i="2"/>
  <c r="O3023" i="2"/>
  <c r="O774" i="2"/>
  <c r="O3014" i="2"/>
  <c r="O2294" i="2"/>
  <c r="O1129" i="2"/>
  <c r="O772" i="2"/>
  <c r="O3009" i="2"/>
  <c r="O3006" i="2"/>
  <c r="O514" i="2"/>
  <c r="O2290" i="2"/>
  <c r="O2454" i="2"/>
  <c r="O615" i="2"/>
  <c r="O1956" i="2"/>
  <c r="O1043" i="2"/>
  <c r="O1954" i="2"/>
  <c r="O2992" i="2"/>
  <c r="O2283" i="2"/>
  <c r="O1572" i="2"/>
  <c r="O2986" i="2"/>
  <c r="O2983" i="2"/>
  <c r="O2980" i="2"/>
  <c r="O2976" i="2"/>
  <c r="O2974" i="2"/>
  <c r="O1567" i="2"/>
  <c r="O1562" i="2"/>
  <c r="O2968" i="2"/>
  <c r="O665" i="2"/>
  <c r="O95" i="2"/>
  <c r="O94" i="2"/>
  <c r="O769" i="2"/>
  <c r="O89" i="2"/>
  <c r="O2449" i="2"/>
  <c r="O1949" i="2"/>
  <c r="O2953" i="2"/>
  <c r="O2951" i="2"/>
  <c r="O2948" i="2"/>
  <c r="O915" i="2"/>
  <c r="O2945" i="2"/>
  <c r="O762" i="2"/>
  <c r="O1124" i="2"/>
  <c r="O508" i="2"/>
  <c r="O2938" i="2"/>
  <c r="O83" i="2"/>
  <c r="O760" i="2"/>
  <c r="O2926" i="2"/>
  <c r="O584" i="2"/>
  <c r="O2922" i="2"/>
  <c r="O78" i="2"/>
  <c r="O1541" i="2"/>
  <c r="O1539" i="2"/>
  <c r="O75" i="2"/>
  <c r="O2909" i="2"/>
  <c r="O2273" i="2"/>
  <c r="O2901" i="2"/>
  <c r="O904" i="2"/>
  <c r="O2897" i="2"/>
  <c r="O2270" i="2"/>
  <c r="O2147" i="2"/>
  <c r="O63" i="2"/>
  <c r="O2892" i="2"/>
  <c r="O2881" i="2"/>
  <c r="O752" i="2"/>
  <c r="O900" i="2"/>
  <c r="O2872" i="2"/>
  <c r="O57" i="2"/>
  <c r="O2865" i="2"/>
  <c r="O2862" i="2"/>
  <c r="O1172" i="2"/>
  <c r="O2856" i="2"/>
  <c r="O1521" i="2"/>
  <c r="O2852" i="2"/>
  <c r="O1110" i="2"/>
  <c r="O1313" i="2"/>
  <c r="O1929" i="2"/>
  <c r="O897" i="2"/>
  <c r="O447" i="2"/>
  <c r="O3464" i="2"/>
  <c r="O1509" i="2"/>
  <c r="O317" i="2"/>
  <c r="O2836" i="2"/>
  <c r="O1503" i="2"/>
  <c r="O315" i="2"/>
  <c r="O2829" i="2"/>
  <c r="O893" i="2"/>
  <c r="O2824" i="2"/>
  <c r="O45" i="2"/>
  <c r="O476" i="2"/>
  <c r="O312" i="2"/>
  <c r="O2812" i="2"/>
  <c r="O2810" i="2"/>
  <c r="O2807" i="2"/>
  <c r="O3460" i="2"/>
  <c r="O3459" i="2"/>
  <c r="O1920" i="2"/>
  <c r="O1494" i="2"/>
  <c r="O1918" i="2"/>
  <c r="O2260" i="2"/>
  <c r="O3456" i="2"/>
  <c r="O2795" i="2"/>
  <c r="O885" i="2"/>
  <c r="O1490" i="2"/>
  <c r="O741" i="2"/>
  <c r="O2787" i="2"/>
  <c r="O1486" i="2"/>
  <c r="O2784" i="2"/>
  <c r="O2781" i="2"/>
  <c r="O2254" i="2"/>
  <c r="O2778" i="2"/>
  <c r="O2776" i="2"/>
  <c r="O3448" i="2"/>
  <c r="O309" i="2"/>
  <c r="O2768" i="2"/>
  <c r="O2766" i="2"/>
  <c r="O2765" i="2"/>
  <c r="O3443" i="2"/>
  <c r="O626" i="2"/>
  <c r="O1818" i="2"/>
  <c r="O32" i="2"/>
  <c r="O878" i="2"/>
  <c r="O1249" i="2"/>
  <c r="O2416" i="2"/>
  <c r="O716" i="2"/>
  <c r="O1906" i="2"/>
  <c r="O2749" i="2"/>
  <c r="O2412" i="2"/>
  <c r="O1464" i="2"/>
  <c r="O306" i="2"/>
  <c r="O874" i="2"/>
  <c r="O2739" i="2"/>
  <c r="O1458" i="2"/>
  <c r="O1014" i="2"/>
  <c r="O2732" i="2"/>
  <c r="O1903" i="2"/>
  <c r="O2724" i="2"/>
  <c r="O3430" i="2"/>
  <c r="O2130" i="2"/>
  <c r="O1102" i="2"/>
  <c r="O3425" i="2"/>
  <c r="O2128" i="2"/>
  <c r="O3424" i="2"/>
  <c r="O871" i="2"/>
  <c r="O2706" i="2"/>
  <c r="O2703" i="2"/>
  <c r="O2698" i="2"/>
  <c r="O442" i="2"/>
  <c r="O1900" i="2"/>
  <c r="O1898" i="2"/>
  <c r="O2690" i="2"/>
  <c r="O3413" i="2"/>
  <c r="O1442" i="2"/>
  <c r="O1435" i="2"/>
  <c r="O1431" i="2"/>
  <c r="O2238" i="2"/>
  <c r="O1303" i="2"/>
  <c r="O1424" i="2"/>
  <c r="O2402" i="2"/>
  <c r="O2669" i="2"/>
  <c r="O3407" i="2"/>
  <c r="O1895" i="2"/>
  <c r="O488" i="2"/>
  <c r="O3398" i="2"/>
  <c r="O1414" i="2"/>
  <c r="O2657" i="2"/>
  <c r="O1409" i="2"/>
  <c r="O1401" i="2"/>
  <c r="O2652" i="2"/>
  <c r="O1391" i="2"/>
  <c r="O1388" i="2"/>
  <c r="O2640" i="2"/>
  <c r="O2635" i="2"/>
  <c r="O2632" i="2"/>
  <c r="O1098" i="2"/>
  <c r="O2623" i="2"/>
  <c r="O299" i="2"/>
  <c r="O2619" i="2"/>
  <c r="O1809" i="2"/>
  <c r="O424" i="2"/>
  <c r="O2611" i="2"/>
  <c r="O2396" i="2"/>
  <c r="O2395" i="2"/>
  <c r="O657" i="2"/>
  <c r="O2601" i="2"/>
  <c r="O2596" i="2"/>
  <c r="O1372" i="2"/>
  <c r="O2107" i="2"/>
  <c r="O576" i="2"/>
  <c r="O1369" i="2"/>
  <c r="O2580" i="2"/>
  <c r="O1364" i="2"/>
  <c r="O2576" i="2"/>
  <c r="O1358" i="2"/>
  <c r="O7" i="2"/>
  <c r="O3375" i="2"/>
  <c r="O6" i="2"/>
  <c r="O1805" i="2"/>
  <c r="O1092" i="2"/>
  <c r="O3371" i="2"/>
  <c r="O1236" i="2"/>
  <c r="O1233" i="2"/>
  <c r="O1030" i="2"/>
  <c r="O860" i="2"/>
  <c r="O1091" i="2"/>
  <c r="O2554" i="2"/>
  <c r="O1344" i="2"/>
  <c r="O1342" i="2"/>
  <c r="O2546" i="2"/>
  <c r="O3365" i="2"/>
  <c r="O2541" i="2"/>
  <c r="O2102" i="2"/>
  <c r="O2511" i="2"/>
  <c r="O2192" i="2"/>
  <c r="O479" i="2"/>
  <c r="O3248" i="2"/>
  <c r="O3246" i="2"/>
  <c r="O820" i="2"/>
  <c r="O976" i="2"/>
  <c r="O973" i="2"/>
  <c r="O3585" i="2"/>
  <c r="O2340" i="2"/>
  <c r="O3228" i="2"/>
  <c r="O2045" i="2"/>
  <c r="O1323" i="2"/>
  <c r="O1075" i="2"/>
  <c r="O804" i="2"/>
  <c r="O2023" i="2"/>
  <c r="O1675" i="2"/>
  <c r="O2485" i="2"/>
  <c r="O371" i="2"/>
  <c r="O3159" i="2"/>
  <c r="O1665" i="2"/>
  <c r="O536" i="2"/>
  <c r="O533" i="2"/>
  <c r="O1656" i="2"/>
  <c r="O1651" i="2"/>
  <c r="O639" i="2"/>
  <c r="O3542" i="2"/>
  <c r="O796" i="2"/>
  <c r="O941" i="2"/>
  <c r="O1631" i="2"/>
  <c r="O3533" i="2"/>
  <c r="O2174" i="2"/>
  <c r="O1269" i="2"/>
  <c r="O786" i="2"/>
  <c r="O1623" i="2"/>
  <c r="O784" i="2"/>
  <c r="O2467" i="2"/>
  <c r="O349" i="2"/>
  <c r="O347" i="2"/>
  <c r="O3501" i="2"/>
  <c r="O775" i="2"/>
  <c r="O1591" i="2"/>
  <c r="O3015" i="2"/>
  <c r="O1961" i="2"/>
  <c r="O342" i="2"/>
  <c r="O3003" i="2"/>
  <c r="O2995" i="2"/>
  <c r="O2949" i="2"/>
  <c r="O2101" i="2"/>
  <c r="O1298" i="2"/>
  <c r="O3673" i="2"/>
  <c r="O1193" i="2"/>
  <c r="O1802" i="2"/>
  <c r="O1008" i="2"/>
  <c r="O1168" i="2"/>
  <c r="O1799" i="2"/>
  <c r="O2382" i="2"/>
  <c r="O2216" i="2"/>
  <c r="O2380" i="2"/>
  <c r="O3660" i="2"/>
  <c r="O1795" i="2"/>
  <c r="O1790" i="2"/>
  <c r="O3349" i="2"/>
  <c r="O1006" i="2"/>
  <c r="O2534" i="2"/>
  <c r="O2533" i="2"/>
  <c r="O277" i="2"/>
  <c r="O275" i="2"/>
  <c r="O2097" i="2"/>
  <c r="O484" i="2"/>
  <c r="O3649" i="2"/>
  <c r="O1782" i="2"/>
  <c r="O3335" i="2"/>
  <c r="O268" i="2"/>
  <c r="O1163" i="2"/>
  <c r="O3642" i="2"/>
  <c r="O3641" i="2"/>
  <c r="O3637" i="2"/>
  <c r="O265" i="2"/>
  <c r="O3635" i="2"/>
  <c r="O1191" i="2"/>
  <c r="O3326" i="2"/>
  <c r="O1162" i="2"/>
  <c r="O261" i="2"/>
  <c r="O3321" i="2"/>
  <c r="O3319" i="2"/>
  <c r="O2092" i="2"/>
  <c r="O2370" i="2"/>
  <c r="O1769" i="2"/>
  <c r="O3309" i="2"/>
  <c r="O3308" i="2"/>
  <c r="O2203" i="2"/>
  <c r="O413" i="2"/>
  <c r="O250" i="2"/>
  <c r="O248" i="2"/>
  <c r="O2365" i="2"/>
  <c r="O3298" i="2"/>
  <c r="O996" i="2"/>
  <c r="O995" i="2"/>
  <c r="O243" i="2"/>
  <c r="O570" i="2"/>
  <c r="O2363" i="2"/>
  <c r="O3620" i="2"/>
  <c r="O239" i="2"/>
  <c r="O568" i="2"/>
  <c r="O3618" i="2"/>
  <c r="O1762" i="2"/>
  <c r="O2521" i="2"/>
  <c r="O2361" i="2"/>
  <c r="O1874" i="2"/>
  <c r="O231" i="2"/>
  <c r="O3615" i="2"/>
  <c r="O2359" i="2"/>
  <c r="O227" i="2"/>
  <c r="O1756" i="2"/>
  <c r="O407" i="2"/>
  <c r="O1873" i="2"/>
  <c r="O3610" i="2"/>
  <c r="O1754" i="2"/>
  <c r="O220" i="2"/>
  <c r="O2517" i="2"/>
  <c r="O3606" i="2"/>
  <c r="O987" i="2"/>
  <c r="O3604" i="2"/>
  <c r="O3603" i="2"/>
  <c r="O2193" i="2"/>
  <c r="O986" i="2"/>
  <c r="O403" i="2"/>
  <c r="O3262" i="2"/>
  <c r="O1285" i="2"/>
  <c r="O702" i="2"/>
  <c r="O3257" i="2"/>
  <c r="O1741" i="2"/>
  <c r="O827" i="2"/>
  <c r="O3595" i="2"/>
  <c r="O3594" i="2"/>
  <c r="O2067" i="2"/>
  <c r="O2065" i="2"/>
  <c r="O1738" i="2"/>
  <c r="O1736" i="2"/>
  <c r="O201" i="2"/>
  <c r="O438" i="2"/>
  <c r="O1731" i="2"/>
  <c r="O1020" i="2"/>
  <c r="O199" i="2"/>
  <c r="O198" i="2"/>
  <c r="O196" i="2"/>
  <c r="O194" i="2"/>
  <c r="O3590" i="2"/>
  <c r="O390" i="2"/>
  <c r="O1156" i="2"/>
  <c r="O3588" i="2"/>
  <c r="O1281" i="2"/>
  <c r="O978" i="2"/>
  <c r="O1716" i="2"/>
  <c r="O187" i="2"/>
  <c r="O184" i="2"/>
  <c r="O182" i="2"/>
  <c r="O3587" i="2"/>
  <c r="O640" i="2"/>
  <c r="O2501" i="2"/>
  <c r="O970" i="2"/>
  <c r="O1050" i="2"/>
  <c r="O383" i="2"/>
  <c r="O1710" i="2"/>
  <c r="O2186" i="2"/>
  <c r="O1707" i="2"/>
  <c r="O817" i="2"/>
  <c r="O682" i="2"/>
  <c r="O2338" i="2"/>
  <c r="O2498" i="2"/>
  <c r="O2336" i="2"/>
  <c r="O967" i="2"/>
  <c r="O814" i="2"/>
  <c r="O169" i="2"/>
  <c r="O966" i="2"/>
  <c r="O3212" i="2"/>
  <c r="O2035" i="2"/>
  <c r="O593" i="2"/>
  <c r="O463" i="2"/>
  <c r="O1862" i="2"/>
  <c r="O1861" i="2"/>
  <c r="O3203" i="2"/>
  <c r="O2333" i="2"/>
  <c r="O1693" i="2"/>
  <c r="O1692" i="2"/>
  <c r="O159" i="2"/>
  <c r="O158" i="2"/>
  <c r="O1856" i="2"/>
  <c r="O2029" i="2"/>
  <c r="O3569" i="2"/>
  <c r="O3187" i="2"/>
  <c r="O3185" i="2"/>
  <c r="O709" i="2"/>
  <c r="O1074" i="2"/>
  <c r="O543" i="2"/>
  <c r="O3177" i="2"/>
  <c r="O802" i="2"/>
  <c r="O2180" i="2"/>
  <c r="O2328" i="2"/>
  <c r="O541" i="2"/>
  <c r="O3170" i="2"/>
  <c r="O2324" i="2"/>
  <c r="O3166" i="2"/>
  <c r="O2016" i="2"/>
  <c r="O800" i="2"/>
  <c r="O3158" i="2"/>
  <c r="O2012" i="2"/>
  <c r="O3156" i="2"/>
  <c r="O1662" i="2"/>
  <c r="O3152" i="2"/>
  <c r="O2177" i="2"/>
  <c r="O2482" i="2"/>
  <c r="O3552" i="2"/>
  <c r="O2315" i="2"/>
  <c r="O3144" i="2"/>
  <c r="O3138" i="2"/>
  <c r="O367" i="2"/>
  <c r="O946" i="2"/>
  <c r="O3133" i="2"/>
  <c r="O2005" i="2"/>
  <c r="O2313" i="2"/>
  <c r="O2311" i="2"/>
  <c r="O3127" i="2"/>
  <c r="O795" i="2"/>
  <c r="O1637" i="2"/>
  <c r="O794" i="2"/>
  <c r="O3538" i="2"/>
  <c r="O529" i="2"/>
  <c r="O791" i="2"/>
  <c r="O3532" i="2"/>
  <c r="O2175" i="2"/>
  <c r="O1999" i="2"/>
  <c r="O3105" i="2"/>
  <c r="O2471" i="2"/>
  <c r="O2172" i="2"/>
  <c r="O1850" i="2"/>
  <c r="O1847" i="2"/>
  <c r="O3093" i="2"/>
  <c r="O3522" i="2"/>
  <c r="O1068" i="2"/>
  <c r="O3090" i="2"/>
  <c r="O2469" i="2"/>
  <c r="O2307" i="2"/>
  <c r="O1844" i="2"/>
  <c r="O1047" i="2"/>
  <c r="O126" i="2"/>
  <c r="O358" i="2"/>
  <c r="O357" i="2"/>
  <c r="O2463" i="2"/>
  <c r="O675" i="2"/>
  <c r="O3072" i="2"/>
  <c r="O3070" i="2"/>
  <c r="O1614" i="2"/>
  <c r="O3065" i="2"/>
  <c r="O3062" i="2"/>
  <c r="O1612" i="2"/>
  <c r="O122" i="2"/>
  <c r="O3508" i="2"/>
  <c r="O3052" i="2"/>
  <c r="O2461" i="2"/>
  <c r="O1975" i="2"/>
  <c r="O1974" i="2"/>
  <c r="O3043" i="2"/>
  <c r="O350" i="2"/>
  <c r="O1205" i="2"/>
  <c r="O1603" i="2"/>
  <c r="O929" i="2"/>
  <c r="O3036" i="2"/>
  <c r="O3032" i="2"/>
  <c r="O777" i="2"/>
  <c r="O3500" i="2"/>
  <c r="O1179" i="2"/>
  <c r="O1592" i="2"/>
  <c r="O1590" i="2"/>
  <c r="O1176" i="2"/>
  <c r="O773" i="2"/>
  <c r="O1203" i="2"/>
  <c r="O1962" i="2"/>
  <c r="O450" i="2"/>
  <c r="O2455" i="2"/>
  <c r="O926" i="2"/>
  <c r="O770" i="2"/>
  <c r="O2998" i="2"/>
  <c r="O2287" i="2"/>
  <c r="O1579" i="2"/>
  <c r="O2284" i="2"/>
  <c r="O925" i="2"/>
  <c r="O1837" i="2"/>
  <c r="O2985" i="2"/>
  <c r="O2982" i="2"/>
  <c r="O3489" i="2"/>
  <c r="O3487" i="2"/>
  <c r="O2282" i="2"/>
  <c r="O1566" i="2"/>
  <c r="O2154" i="2"/>
  <c r="O2967" i="2"/>
  <c r="O2965" i="2"/>
  <c r="O694" i="2"/>
  <c r="O1556" i="2"/>
  <c r="O719" i="2"/>
  <c r="O1950" i="2"/>
  <c r="O1554" i="2"/>
  <c r="O334" i="2"/>
  <c r="O1552" i="2"/>
  <c r="O766" i="2"/>
  <c r="O2946" i="2"/>
  <c r="O509" i="2"/>
  <c r="O2943" i="2"/>
  <c r="O1257" i="2"/>
  <c r="O84" i="2"/>
  <c r="O2937" i="2"/>
  <c r="O1546" i="2"/>
  <c r="O761" i="2"/>
  <c r="O1122" i="2"/>
  <c r="O2925" i="2"/>
  <c r="O583" i="2"/>
  <c r="O2920" i="2"/>
  <c r="O2917" i="2"/>
  <c r="O2914" i="2"/>
  <c r="O2912" i="2"/>
  <c r="O74" i="2"/>
  <c r="O909" i="2"/>
  <c r="O1832" i="2"/>
  <c r="O2271" i="2"/>
  <c r="O2898" i="2"/>
  <c r="O903" i="2"/>
  <c r="O70" i="2"/>
  <c r="O62" i="2"/>
  <c r="O2891" i="2"/>
  <c r="O2889" i="2"/>
  <c r="O1525" i="2"/>
  <c r="O902" i="2"/>
  <c r="O2879" i="2"/>
  <c r="O2868" i="2"/>
  <c r="O2268" i="2"/>
  <c r="O2861" i="2"/>
  <c r="O323" i="2"/>
  <c r="O1520" i="2"/>
  <c r="O1111" i="2"/>
  <c r="O500" i="2"/>
  <c r="O319" i="2"/>
  <c r="O2848" i="2"/>
  <c r="O3466" i="2"/>
  <c r="O3465" i="2"/>
  <c r="O2267" i="2"/>
  <c r="O499" i="2"/>
  <c r="O2839" i="2"/>
  <c r="O1311" i="2"/>
  <c r="O1502" i="2"/>
  <c r="O2266" i="2"/>
  <c r="O2828" i="2"/>
  <c r="O1171" i="2"/>
  <c r="O1500" i="2"/>
  <c r="O2432" i="2"/>
  <c r="O313" i="2"/>
  <c r="O1922" i="2"/>
  <c r="O1107" i="2"/>
  <c r="O2809" i="2"/>
  <c r="O1041" i="2"/>
  <c r="O2428" i="2"/>
  <c r="O1823" i="2"/>
  <c r="O3458" i="2"/>
  <c r="O1104" i="2"/>
  <c r="O2802" i="2"/>
  <c r="O2798" i="2"/>
  <c r="O745" i="2"/>
  <c r="O743" i="2"/>
  <c r="O742" i="2"/>
  <c r="O1062" i="2"/>
  <c r="O884" i="2"/>
  <c r="O1915" i="2"/>
  <c r="O37" i="2"/>
  <c r="O2255" i="2"/>
  <c r="O36" i="2"/>
  <c r="O3450" i="2"/>
  <c r="O881" i="2"/>
  <c r="O1913" i="2"/>
  <c r="O2775" i="2"/>
  <c r="O2772" i="2"/>
  <c r="O1103" i="2"/>
  <c r="O2251" i="2"/>
  <c r="O2764" i="2"/>
  <c r="O3442" i="2"/>
  <c r="O1911" i="2"/>
  <c r="O2758" i="2"/>
  <c r="O2420" i="2"/>
  <c r="O475" i="2"/>
  <c r="O1909" i="2"/>
  <c r="O3438" i="2"/>
  <c r="O30" i="2"/>
  <c r="O2413" i="2"/>
  <c r="O658" i="2"/>
  <c r="O1466" i="2"/>
  <c r="O1463" i="2"/>
  <c r="O2743" i="2"/>
  <c r="O2742" i="2"/>
  <c r="O3434" i="2"/>
  <c r="O2246" i="2"/>
  <c r="O2409" i="2"/>
  <c r="O2731" i="2"/>
  <c r="O2726" i="2"/>
  <c r="O1456" i="2"/>
  <c r="O2723" i="2"/>
  <c r="O3427" i="2"/>
  <c r="O2129" i="2"/>
  <c r="O2127" i="2"/>
  <c r="O3423" i="2"/>
  <c r="O3422" i="2"/>
  <c r="O1449" i="2"/>
  <c r="O22" i="2"/>
  <c r="O2241" i="2"/>
  <c r="O1901" i="2"/>
  <c r="O3416" i="2"/>
  <c r="O625" i="2"/>
  <c r="O21" i="2"/>
  <c r="O489" i="2"/>
  <c r="O2689" i="2"/>
  <c r="O1441" i="2"/>
  <c r="O2684" i="2"/>
  <c r="O2681" i="2"/>
  <c r="O2676" i="2"/>
  <c r="O1302" i="2"/>
  <c r="O1423" i="2"/>
  <c r="O2673" i="2"/>
  <c r="O2668" i="2"/>
  <c r="O2235" i="2"/>
  <c r="O3403" i="2"/>
  <c r="O2663" i="2"/>
  <c r="O3397" i="2"/>
  <c r="O2234" i="2"/>
  <c r="O1412" i="2"/>
  <c r="O1408" i="2"/>
  <c r="O1400" i="2"/>
  <c r="O1394" i="2"/>
  <c r="O1390" i="2"/>
  <c r="O2647" i="2"/>
  <c r="O2639" i="2"/>
  <c r="O2634" i="2"/>
  <c r="O1892" i="2"/>
  <c r="O2628" i="2"/>
  <c r="O2622" i="2"/>
  <c r="O2117" i="2"/>
  <c r="O2399" i="2"/>
  <c r="O3389" i="2"/>
  <c r="O1378" i="2"/>
  <c r="O1377" i="2"/>
  <c r="O731" i="2"/>
  <c r="O623" i="2"/>
  <c r="O2604" i="2"/>
  <c r="O2600" i="2"/>
  <c r="O11" i="2"/>
  <c r="O3380" i="2"/>
  <c r="O2590" i="2"/>
  <c r="O1889" i="2"/>
  <c r="O1368" i="2"/>
  <c r="O2579" i="2"/>
  <c r="O728" i="2"/>
  <c r="O727" i="2"/>
  <c r="O1357" i="2"/>
  <c r="O864" i="2"/>
  <c r="O863" i="2"/>
  <c r="O2390" i="2"/>
  <c r="O2564" i="2"/>
  <c r="O5" i="2"/>
  <c r="O1354" i="2"/>
  <c r="O441" i="2"/>
  <c r="O1232" i="2"/>
  <c r="O654" i="2"/>
  <c r="O3368" i="2"/>
  <c r="O2557" i="2"/>
  <c r="O1347" i="2"/>
  <c r="O2553" i="2"/>
  <c r="O2549" i="2"/>
  <c r="O2219" i="2"/>
  <c r="O2543" i="2"/>
  <c r="O2384" i="2"/>
  <c r="O2" i="2"/>
  <c r="P1347" i="2" l="1"/>
  <c r="R1347" i="2"/>
  <c r="Q1347" i="2" s="1"/>
  <c r="P1423" i="2"/>
  <c r="R1423" i="2"/>
  <c r="Q1423" i="2" s="1"/>
  <c r="P2828" i="2"/>
  <c r="R2828" i="2"/>
  <c r="Q2828" i="2" s="1"/>
  <c r="P358" i="2"/>
  <c r="R358" i="2"/>
  <c r="Q358" i="2" s="1"/>
  <c r="P2370" i="2"/>
  <c r="R2370" i="2"/>
  <c r="Q2370" i="2" s="1"/>
  <c r="P3141" i="2"/>
  <c r="R3141" i="2"/>
  <c r="Q3141" i="2" s="1"/>
  <c r="P381" i="2"/>
  <c r="R381" i="2"/>
  <c r="Q381" i="2" s="1"/>
  <c r="P214" i="2"/>
  <c r="R214" i="2"/>
  <c r="Q214" i="2" s="1"/>
  <c r="P998" i="2"/>
  <c r="R998" i="2"/>
  <c r="Q998" i="2" s="1"/>
  <c r="P3472" i="2"/>
  <c r="R3472" i="2"/>
  <c r="Q3472" i="2" s="1"/>
  <c r="P867" i="2"/>
  <c r="R867" i="2"/>
  <c r="Q867" i="2" s="1"/>
  <c r="P505" i="2"/>
  <c r="R505" i="2"/>
  <c r="Q505" i="2" s="1"/>
  <c r="P1354" i="2"/>
  <c r="R1354" i="2"/>
  <c r="Q1354" i="2" s="1"/>
  <c r="P728" i="2"/>
  <c r="R728" i="2"/>
  <c r="Q728" i="2" s="1"/>
  <c r="P2622" i="2"/>
  <c r="R2622" i="2"/>
  <c r="Q2622" i="2" s="1"/>
  <c r="P1400" i="2"/>
  <c r="R1400" i="2"/>
  <c r="Q1400" i="2" s="1"/>
  <c r="P2689" i="2"/>
  <c r="R2689" i="2"/>
  <c r="Q2689" i="2" s="1"/>
  <c r="P1449" i="2"/>
  <c r="R1449" i="2"/>
  <c r="Q1449" i="2" s="1"/>
  <c r="P2726" i="2"/>
  <c r="R2726" i="2"/>
  <c r="Q2726" i="2" s="1"/>
  <c r="P1466" i="2"/>
  <c r="R1466" i="2"/>
  <c r="Q1466" i="2" s="1"/>
  <c r="P2758" i="2"/>
  <c r="R2758" i="2"/>
  <c r="Q2758" i="2" s="1"/>
  <c r="P2553" i="2"/>
  <c r="R2553" i="2"/>
  <c r="Q2553" i="2" s="1"/>
  <c r="P5" i="2"/>
  <c r="R5" i="2"/>
  <c r="Q5" i="2" s="1"/>
  <c r="P2579" i="2"/>
  <c r="R2579" i="2"/>
  <c r="Q2579" i="2" s="1"/>
  <c r="P623" i="2"/>
  <c r="R623" i="2"/>
  <c r="Q623" i="2" s="1"/>
  <c r="P2628" i="2"/>
  <c r="R2628" i="2"/>
  <c r="Q2628" i="2" s="1"/>
  <c r="P1408" i="2"/>
  <c r="R1408" i="2"/>
  <c r="Q1408" i="2" s="1"/>
  <c r="P2673" i="2"/>
  <c r="R2673" i="2"/>
  <c r="Q2673" i="2" s="1"/>
  <c r="P489" i="2"/>
  <c r="R489" i="2"/>
  <c r="Q489" i="2" s="1"/>
  <c r="P3422" i="2"/>
  <c r="R3422" i="2"/>
  <c r="Q3422" i="2" s="1"/>
  <c r="P2731" i="2"/>
  <c r="R2731" i="2"/>
  <c r="Q2731" i="2" s="1"/>
  <c r="P658" i="2"/>
  <c r="R658" i="2"/>
  <c r="Q658" i="2" s="1"/>
  <c r="P1911" i="2"/>
  <c r="R1911" i="2"/>
  <c r="Q1911" i="2" s="1"/>
  <c r="P881" i="2"/>
  <c r="R881" i="2"/>
  <c r="Q881" i="2" s="1"/>
  <c r="P742" i="2"/>
  <c r="R742" i="2"/>
  <c r="Q742" i="2" s="1"/>
  <c r="P2428" i="2"/>
  <c r="R2428" i="2"/>
  <c r="Q2428" i="2" s="1"/>
  <c r="P1171" i="2"/>
  <c r="R1171" i="2"/>
  <c r="Q1171" i="2" s="1"/>
  <c r="P3465" i="2"/>
  <c r="R3465" i="2"/>
  <c r="Q3465" i="2" s="1"/>
  <c r="P2861" i="2"/>
  <c r="R2861" i="2"/>
  <c r="Q2861" i="2" s="1"/>
  <c r="P62" i="2"/>
  <c r="R62" i="2"/>
  <c r="Q62" i="2" s="1"/>
  <c r="P2912" i="2"/>
  <c r="R2912" i="2"/>
  <c r="Q2912" i="2" s="1"/>
  <c r="P1546" i="2"/>
  <c r="R1546" i="2"/>
  <c r="Q1546" i="2" s="1"/>
  <c r="P1552" i="2"/>
  <c r="R1552" i="2"/>
  <c r="Q1552" i="2" s="1"/>
  <c r="P2967" i="2"/>
  <c r="R2967" i="2"/>
  <c r="Q2967" i="2" s="1"/>
  <c r="P1837" i="2"/>
  <c r="R1837" i="2"/>
  <c r="Q1837" i="2" s="1"/>
  <c r="P2455" i="2"/>
  <c r="R2455" i="2"/>
  <c r="Q2455" i="2" s="1"/>
  <c r="P1179" i="2"/>
  <c r="R1179" i="2"/>
  <c r="Q1179" i="2" s="1"/>
  <c r="P350" i="2"/>
  <c r="R350" i="2"/>
  <c r="Q350" i="2" s="1"/>
  <c r="P1612" i="2"/>
  <c r="R1612" i="2"/>
  <c r="Q1612" i="2" s="1"/>
  <c r="P357" i="2"/>
  <c r="R357" i="2"/>
  <c r="Q357" i="2" s="1"/>
  <c r="P1068" i="2"/>
  <c r="R1068" i="2"/>
  <c r="Q1068" i="2" s="1"/>
  <c r="P1999" i="2"/>
  <c r="R1999" i="2"/>
  <c r="Q1999" i="2" s="1"/>
  <c r="P795" i="2"/>
  <c r="R795" i="2"/>
  <c r="Q795" i="2" s="1"/>
  <c r="P3138" i="2"/>
  <c r="R3138" i="2"/>
  <c r="Q3138" i="2" s="1"/>
  <c r="P3156" i="2"/>
  <c r="R3156" i="2"/>
  <c r="Q3156" i="2" s="1"/>
  <c r="P541" i="2"/>
  <c r="R541" i="2"/>
  <c r="Q541" i="2" s="1"/>
  <c r="P3185" i="2"/>
  <c r="R3185" i="2"/>
  <c r="Q3185" i="2" s="1"/>
  <c r="P1693" i="2"/>
  <c r="R1693" i="2"/>
  <c r="Q1693" i="2" s="1"/>
  <c r="P3212" i="2"/>
  <c r="R3212" i="2"/>
  <c r="Q3212" i="2" s="1"/>
  <c r="P682" i="2"/>
  <c r="R682" i="2"/>
  <c r="Q682" i="2" s="1"/>
  <c r="P2501" i="2"/>
  <c r="R2501" i="2"/>
  <c r="Q2501" i="2" s="1"/>
  <c r="P1281" i="2"/>
  <c r="R1281" i="2"/>
  <c r="Q1281" i="2" s="1"/>
  <c r="P199" i="2"/>
  <c r="R199" i="2"/>
  <c r="Q199" i="2" s="1"/>
  <c r="P2067" i="2"/>
  <c r="R2067" i="2"/>
  <c r="Q2067" i="2" s="1"/>
  <c r="P3262" i="2"/>
  <c r="R3262" i="2"/>
  <c r="Q3262" i="2" s="1"/>
  <c r="P2517" i="2"/>
  <c r="R2517" i="2"/>
  <c r="Q2517" i="2" s="1"/>
  <c r="P2359" i="2"/>
  <c r="R2359" i="2"/>
  <c r="Q2359" i="2" s="1"/>
  <c r="P568" i="2"/>
  <c r="R568" i="2"/>
  <c r="Q568" i="2" s="1"/>
  <c r="P3298" i="2"/>
  <c r="R3298" i="2"/>
  <c r="Q3298" i="2" s="1"/>
  <c r="P1769" i="2"/>
  <c r="R1769" i="2"/>
  <c r="Q1769" i="2" s="1"/>
  <c r="P1191" i="2"/>
  <c r="R1191" i="2"/>
  <c r="Q1191" i="2" s="1"/>
  <c r="P3335" i="2"/>
  <c r="R3335" i="2"/>
  <c r="Q3335" i="2" s="1"/>
  <c r="P2534" i="2"/>
  <c r="R2534" i="2"/>
  <c r="Q2534" i="2" s="1"/>
  <c r="P2382" i="2"/>
  <c r="R2382" i="2"/>
  <c r="Q2382" i="2" s="1"/>
  <c r="P2101" i="2"/>
  <c r="R2101" i="2"/>
  <c r="Q2101" i="2" s="1"/>
  <c r="P775" i="2"/>
  <c r="R775" i="2"/>
  <c r="Q775" i="2" s="1"/>
  <c r="P1269" i="2"/>
  <c r="R1269" i="2"/>
  <c r="Q1269" i="2" s="1"/>
  <c r="P1651" i="2"/>
  <c r="R1651" i="2"/>
  <c r="Q1651" i="2" s="1"/>
  <c r="P1675" i="2"/>
  <c r="R1675" i="2"/>
  <c r="Q1675" i="2" s="1"/>
  <c r="P3585" i="2"/>
  <c r="R3585" i="2"/>
  <c r="Q3585" i="2" s="1"/>
  <c r="P2511" i="2"/>
  <c r="R2511" i="2"/>
  <c r="Q2511" i="2" s="1"/>
  <c r="P1091" i="2"/>
  <c r="R1091" i="2"/>
  <c r="Q1091" i="2" s="1"/>
  <c r="P6" i="2"/>
  <c r="R6" i="2"/>
  <c r="Q6" i="2" s="1"/>
  <c r="P576" i="2"/>
  <c r="R576" i="2"/>
  <c r="Q576" i="2" s="1"/>
  <c r="P2611" i="2"/>
  <c r="R2611" i="2"/>
  <c r="Q2611" i="2" s="1"/>
  <c r="P2635" i="2"/>
  <c r="R2635" i="2"/>
  <c r="Q2635" i="2" s="1"/>
  <c r="P1414" i="2"/>
  <c r="R1414" i="2"/>
  <c r="Q1414" i="2" s="1"/>
  <c r="P1303" i="2"/>
  <c r="R1303" i="2"/>
  <c r="Q1303" i="2" s="1"/>
  <c r="P1900" i="2"/>
  <c r="R1900" i="2"/>
  <c r="Q1900" i="2" s="1"/>
  <c r="P3425" i="2"/>
  <c r="R3425" i="2"/>
  <c r="Q3425" i="2" s="1"/>
  <c r="P1458" i="2"/>
  <c r="R1458" i="2"/>
  <c r="Q1458" i="2" s="1"/>
  <c r="P716" i="2"/>
  <c r="R716" i="2"/>
  <c r="Q716" i="2" s="1"/>
  <c r="P2765" i="2"/>
  <c r="R2765" i="2"/>
  <c r="Q2765" i="2" s="1"/>
  <c r="P2781" i="2"/>
  <c r="R2781" i="2"/>
  <c r="Q2781" i="2" s="1"/>
  <c r="P3456" i="2"/>
  <c r="R3456" i="2"/>
  <c r="Q3456" i="2" s="1"/>
  <c r="P2810" i="2"/>
  <c r="R2810" i="2"/>
  <c r="Q2810" i="2" s="1"/>
  <c r="P315" i="2"/>
  <c r="R315" i="2"/>
  <c r="Q315" i="2" s="1"/>
  <c r="P1929" i="2"/>
  <c r="R1929" i="2"/>
  <c r="Q1929" i="2" s="1"/>
  <c r="P2865" i="2"/>
  <c r="R2865" i="2"/>
  <c r="Q2865" i="2" s="1"/>
  <c r="P2147" i="2"/>
  <c r="R2147" i="2"/>
  <c r="Q2147" i="2" s="1"/>
  <c r="P1539" i="2"/>
  <c r="R1539" i="2"/>
  <c r="Q1539" i="2" s="1"/>
  <c r="P2938" i="2"/>
  <c r="R2938" i="2"/>
  <c r="Q2938" i="2" s="1"/>
  <c r="P2953" i="2"/>
  <c r="R2953" i="2"/>
  <c r="Q2953" i="2" s="1"/>
  <c r="P2968" i="2"/>
  <c r="R2968" i="2"/>
  <c r="Q2968" i="2" s="1"/>
  <c r="P1572" i="2"/>
  <c r="R1572" i="2"/>
  <c r="Q1572" i="2" s="1"/>
  <c r="P2290" i="2"/>
  <c r="R2290" i="2"/>
  <c r="Q2290" i="2" s="1"/>
  <c r="P774" i="2"/>
  <c r="R774" i="2"/>
  <c r="Q774" i="2" s="1"/>
  <c r="P1601" i="2"/>
  <c r="R1601" i="2"/>
  <c r="Q1601" i="2" s="1"/>
  <c r="P121" i="2"/>
  <c r="R121" i="2"/>
  <c r="Q121" i="2" s="1"/>
  <c r="P3074" i="2"/>
  <c r="R3074" i="2"/>
  <c r="Q3074" i="2" s="1"/>
  <c r="P3086" i="2"/>
  <c r="R3086" i="2"/>
  <c r="Q3086" i="2" s="1"/>
  <c r="P2173" i="2"/>
  <c r="R2173" i="2"/>
  <c r="Q2173" i="2" s="1"/>
  <c r="P2474" i="2"/>
  <c r="R2474" i="2"/>
  <c r="Q2474" i="2" s="1"/>
  <c r="P138" i="2"/>
  <c r="R138" i="2"/>
  <c r="Q138" i="2" s="1"/>
  <c r="P3139" i="2"/>
  <c r="R3139" i="2"/>
  <c r="Q3139" i="2" s="1"/>
  <c r="P589" i="2"/>
  <c r="R589" i="2"/>
  <c r="Q589" i="2" s="1"/>
  <c r="P958" i="2"/>
  <c r="R958" i="2"/>
  <c r="Q958" i="2" s="1"/>
  <c r="P2487" i="2"/>
  <c r="R2487" i="2"/>
  <c r="Q2487" i="2" s="1"/>
  <c r="P805" i="2"/>
  <c r="R805" i="2"/>
  <c r="Q805" i="2" s="1"/>
  <c r="P1696" i="2"/>
  <c r="R1696" i="2"/>
  <c r="Q1696" i="2" s="1"/>
  <c r="P170" i="2"/>
  <c r="R170" i="2"/>
  <c r="Q170" i="2" s="1"/>
  <c r="P1708" i="2"/>
  <c r="R1708" i="2"/>
  <c r="Q1708" i="2" s="1"/>
  <c r="P713" i="2"/>
  <c r="R713" i="2"/>
  <c r="Q713" i="2" s="1"/>
  <c r="P389" i="2"/>
  <c r="R389" i="2"/>
  <c r="Q389" i="2" s="1"/>
  <c r="P1215" i="2"/>
  <c r="R1215" i="2"/>
  <c r="Q1215" i="2" s="1"/>
  <c r="P3596" i="2"/>
  <c r="R3596" i="2"/>
  <c r="Q3596" i="2" s="1"/>
  <c r="P703" i="2"/>
  <c r="R703" i="2"/>
  <c r="Q703" i="2" s="1"/>
  <c r="P3609" i="2"/>
  <c r="R3609" i="2"/>
  <c r="Q3609" i="2" s="1"/>
  <c r="P1759" i="2"/>
  <c r="R1759" i="2"/>
  <c r="Q1759" i="2" s="1"/>
  <c r="P3287" i="2"/>
  <c r="R3287" i="2"/>
  <c r="Q3287" i="2" s="1"/>
  <c r="P249" i="2"/>
  <c r="R249" i="2"/>
  <c r="Q249" i="2" s="1"/>
  <c r="P839" i="2"/>
  <c r="R839" i="2"/>
  <c r="Q839" i="2" s="1"/>
  <c r="P3329" i="2"/>
  <c r="R3329" i="2"/>
  <c r="Q3329" i="2" s="1"/>
  <c r="P420" i="2"/>
  <c r="R420" i="2"/>
  <c r="Q420" i="2" s="1"/>
  <c r="P283" i="2"/>
  <c r="R283" i="2"/>
  <c r="Q283" i="2" s="1"/>
  <c r="P1192" i="2"/>
  <c r="R1192" i="2"/>
  <c r="Q1192" i="2" s="1"/>
  <c r="P320" i="2"/>
  <c r="R320" i="2"/>
  <c r="Q320" i="2" s="1"/>
  <c r="P2902" i="2"/>
  <c r="R2902" i="2"/>
  <c r="Q2902" i="2" s="1"/>
  <c r="P1946" i="2"/>
  <c r="R1946" i="2"/>
  <c r="Q1946" i="2" s="1"/>
  <c r="P1199" i="2"/>
  <c r="R1199" i="2"/>
  <c r="Q1199" i="2" s="1"/>
  <c r="P1133" i="2"/>
  <c r="R1133" i="2"/>
  <c r="Q1133" i="2" s="1"/>
  <c r="P1142" i="2"/>
  <c r="R1142" i="2"/>
  <c r="Q1142" i="2" s="1"/>
  <c r="P3540" i="2"/>
  <c r="R3540" i="2"/>
  <c r="Q3540" i="2" s="1"/>
  <c r="P540" i="2"/>
  <c r="R540" i="2"/>
  <c r="Q540" i="2" s="1"/>
  <c r="P1337" i="2"/>
  <c r="R1337" i="2"/>
  <c r="Q1337" i="2" s="1"/>
  <c r="P3369" i="2"/>
  <c r="R3369" i="2"/>
  <c r="Q3369" i="2" s="1"/>
  <c r="P3376" i="2"/>
  <c r="R3376" i="2"/>
  <c r="Q3376" i="2" s="1"/>
  <c r="P1371" i="2"/>
  <c r="R1371" i="2"/>
  <c r="Q1371" i="2" s="1"/>
  <c r="P2612" i="2"/>
  <c r="R2612" i="2"/>
  <c r="Q2612" i="2" s="1"/>
  <c r="P868" i="2"/>
  <c r="R868" i="2"/>
  <c r="Q868" i="2" s="1"/>
  <c r="P303" i="2"/>
  <c r="R303" i="2"/>
  <c r="Q303" i="2" s="1"/>
  <c r="P1427" i="2"/>
  <c r="R1427" i="2"/>
  <c r="Q1427" i="2" s="1"/>
  <c r="P3415" i="2"/>
  <c r="R3415" i="2"/>
  <c r="Q3415" i="2" s="1"/>
  <c r="P1450" i="2"/>
  <c r="R1450" i="2"/>
  <c r="Q1450" i="2" s="1"/>
  <c r="P2738" i="2"/>
  <c r="R2738" i="2"/>
  <c r="Q2738" i="2" s="1"/>
  <c r="P1907" i="2"/>
  <c r="R1907" i="2"/>
  <c r="Q1907" i="2" s="1"/>
  <c r="P1196" i="2"/>
  <c r="R1196" i="2"/>
  <c r="Q1196" i="2" s="1"/>
  <c r="P3451" i="2"/>
  <c r="R3451" i="2"/>
  <c r="Q3451" i="2" s="1"/>
  <c r="P1916" i="2"/>
  <c r="R1916" i="2"/>
  <c r="Q1916" i="2" s="1"/>
  <c r="P1496" i="2"/>
  <c r="R1496" i="2"/>
  <c r="Q1496" i="2" s="1"/>
  <c r="P446" i="2"/>
  <c r="R446" i="2"/>
  <c r="Q446" i="2" s="1"/>
  <c r="P1930" i="2"/>
  <c r="R1930" i="2"/>
  <c r="Q1930" i="2" s="1"/>
  <c r="P59" i="2"/>
  <c r="R59" i="2"/>
  <c r="Q59" i="2" s="1"/>
  <c r="P1535" i="2"/>
  <c r="R1535" i="2"/>
  <c r="Q1535" i="2" s="1"/>
  <c r="P914" i="2"/>
  <c r="R914" i="2"/>
  <c r="Q914" i="2" s="1"/>
  <c r="P1065" i="2"/>
  <c r="R1065" i="2"/>
  <c r="Q1065" i="2" s="1"/>
  <c r="P3005" i="2"/>
  <c r="R3005" i="2"/>
  <c r="Q3005" i="2" s="1"/>
  <c r="P1136" i="2"/>
  <c r="R1136" i="2"/>
  <c r="Q1136" i="2" s="1"/>
  <c r="P783" i="2"/>
  <c r="R783" i="2"/>
  <c r="Q783" i="2" s="1"/>
  <c r="P132" i="2"/>
  <c r="R132" i="2"/>
  <c r="Q132" i="2" s="1"/>
  <c r="P948" i="2"/>
  <c r="R948" i="2"/>
  <c r="Q948" i="2" s="1"/>
  <c r="P2329" i="2"/>
  <c r="R2329" i="2"/>
  <c r="Q2329" i="2" s="1"/>
  <c r="P2335" i="2"/>
  <c r="R2335" i="2"/>
  <c r="Q2335" i="2" s="1"/>
  <c r="P2063" i="2"/>
  <c r="R2063" i="2"/>
  <c r="Q2063" i="2" s="1"/>
  <c r="P2385" i="2"/>
  <c r="R2385" i="2"/>
  <c r="Q2385" i="2" s="1"/>
  <c r="P575" i="2"/>
  <c r="R575" i="2"/>
  <c r="Q575" i="2" s="1"/>
  <c r="P2574" i="2"/>
  <c r="R2574" i="2"/>
  <c r="Q2574" i="2" s="1"/>
  <c r="P3381" i="2"/>
  <c r="R3381" i="2"/>
  <c r="Q3381" i="2" s="1"/>
  <c r="P2616" i="2"/>
  <c r="R2616" i="2"/>
  <c r="Q2616" i="2" s="1"/>
  <c r="P2644" i="2"/>
  <c r="R2644" i="2"/>
  <c r="Q2644" i="2" s="1"/>
  <c r="P2120" i="2"/>
  <c r="R2120" i="2"/>
  <c r="Q2120" i="2" s="1"/>
  <c r="P869" i="2"/>
  <c r="R869" i="2"/>
  <c r="Q869" i="2" s="1"/>
  <c r="P1811" i="2"/>
  <c r="R1811" i="2"/>
  <c r="Q1811" i="2" s="1"/>
  <c r="P481" i="2"/>
  <c r="R481" i="2"/>
  <c r="Q481" i="2" s="1"/>
  <c r="P3433" i="2"/>
  <c r="R3433" i="2"/>
  <c r="Q3433" i="2" s="1"/>
  <c r="P1470" i="2"/>
  <c r="R1470" i="2"/>
  <c r="Q1470" i="2" s="1"/>
  <c r="P2135" i="2"/>
  <c r="R2135" i="2"/>
  <c r="Q2135" i="2" s="1"/>
  <c r="P38" i="2"/>
  <c r="R38" i="2"/>
  <c r="Q38" i="2" s="1"/>
  <c r="P746" i="2"/>
  <c r="R746" i="2"/>
  <c r="Q746" i="2" s="1"/>
  <c r="P894" i="2"/>
  <c r="R894" i="2"/>
  <c r="Q894" i="2" s="1"/>
  <c r="P50" i="2"/>
  <c r="R50" i="2"/>
  <c r="Q50" i="2" s="1"/>
  <c r="P2866" i="2"/>
  <c r="R2866" i="2"/>
  <c r="Q2866" i="2" s="1"/>
  <c r="P326" i="2"/>
  <c r="R326" i="2"/>
  <c r="Q326" i="2" s="1"/>
  <c r="P76" i="2"/>
  <c r="R76" i="2"/>
  <c r="Q76" i="2" s="1"/>
  <c r="P1943" i="2"/>
  <c r="R1943" i="2"/>
  <c r="Q1943" i="2" s="1"/>
  <c r="P2957" i="2"/>
  <c r="R2957" i="2"/>
  <c r="Q2957" i="2" s="1"/>
  <c r="P585" i="2"/>
  <c r="R585" i="2"/>
  <c r="Q585" i="2" s="1"/>
  <c r="P1017" i="2"/>
  <c r="R1017" i="2"/>
  <c r="Q1017" i="2" s="1"/>
  <c r="P3494" i="2"/>
  <c r="R3494" i="2"/>
  <c r="Q3494" i="2" s="1"/>
  <c r="P3024" i="2"/>
  <c r="R3024" i="2"/>
  <c r="Q3024" i="2" s="1"/>
  <c r="P1606" i="2"/>
  <c r="R1606" i="2"/>
  <c r="Q1606" i="2" s="1"/>
  <c r="P1090" i="2"/>
  <c r="R1090" i="2"/>
  <c r="Q1090" i="2" s="1"/>
  <c r="P2563" i="2"/>
  <c r="R2563" i="2"/>
  <c r="Q2563" i="2" s="1"/>
  <c r="P1343" i="2"/>
  <c r="R1343" i="2"/>
  <c r="Q1343" i="2" s="1"/>
  <c r="P1981" i="2"/>
  <c r="R1981" i="2"/>
  <c r="Q1981" i="2" s="1"/>
  <c r="P3535" i="2"/>
  <c r="R3535" i="2"/>
  <c r="Q3535" i="2" s="1"/>
  <c r="P3146" i="2"/>
  <c r="R3146" i="2"/>
  <c r="Q3146" i="2" s="1"/>
  <c r="P2326" i="2"/>
  <c r="R2326" i="2"/>
  <c r="Q2326" i="2" s="1"/>
  <c r="P1689" i="2"/>
  <c r="R1689" i="2"/>
  <c r="Q1689" i="2" s="1"/>
  <c r="P815" i="2"/>
  <c r="R815" i="2"/>
  <c r="Q815" i="2" s="1"/>
  <c r="P553" i="2"/>
  <c r="R553" i="2"/>
  <c r="Q553" i="2" s="1"/>
  <c r="P3251" i="2"/>
  <c r="R3251" i="2"/>
  <c r="Q3251" i="2" s="1"/>
  <c r="P2194" i="2"/>
  <c r="R2194" i="2"/>
  <c r="Q2194" i="2" s="1"/>
  <c r="P993" i="2"/>
  <c r="R993" i="2"/>
  <c r="Q993" i="2" s="1"/>
  <c r="P3625" i="2"/>
  <c r="R3625" i="2"/>
  <c r="Q3625" i="2" s="1"/>
  <c r="P3312" i="2"/>
  <c r="R3312" i="2"/>
  <c r="Q3312" i="2" s="1"/>
  <c r="P2094" i="2"/>
  <c r="R2094" i="2"/>
  <c r="Q2094" i="2" s="1"/>
  <c r="P3658" i="2"/>
  <c r="R3658" i="2"/>
  <c r="Q3658" i="2" s="1"/>
  <c r="P1299" i="2"/>
  <c r="R1299" i="2"/>
  <c r="Q1299" i="2" s="1"/>
  <c r="P67" i="2"/>
  <c r="R67" i="2"/>
  <c r="Q67" i="2" s="1"/>
  <c r="P921" i="2"/>
  <c r="R921" i="2"/>
  <c r="Q921" i="2" s="1"/>
  <c r="P108" i="2"/>
  <c r="R108" i="2"/>
  <c r="Q108" i="2" s="1"/>
  <c r="P3079" i="2"/>
  <c r="R3079" i="2"/>
  <c r="Q3079" i="2" s="1"/>
  <c r="P3132" i="2"/>
  <c r="R3132" i="2"/>
  <c r="Q3132" i="2" s="1"/>
  <c r="P803" i="2"/>
  <c r="R803" i="2"/>
  <c r="Q803" i="2" s="1"/>
  <c r="P1076" i="2"/>
  <c r="R1076" i="2"/>
  <c r="Q1076" i="2" s="1"/>
  <c r="P3593" i="2"/>
  <c r="R3593" i="2"/>
  <c r="Q3593" i="2" s="1"/>
  <c r="P644" i="2"/>
  <c r="R644" i="2"/>
  <c r="Q644" i="2" s="1"/>
  <c r="P3617" i="2"/>
  <c r="R3617" i="2"/>
  <c r="Q3617" i="2" s="1"/>
  <c r="P414" i="2"/>
  <c r="R414" i="2"/>
  <c r="Q414" i="2" s="1"/>
  <c r="P3653" i="2"/>
  <c r="R3653" i="2"/>
  <c r="Q3653" i="2" s="1"/>
  <c r="P3303" i="2"/>
  <c r="R3303" i="2"/>
  <c r="Q3303" i="2" s="1"/>
  <c r="P1009" i="2"/>
  <c r="R1009" i="2"/>
  <c r="Q1009" i="2" s="1"/>
  <c r="P1085" i="2"/>
  <c r="R1085" i="2"/>
  <c r="Q1085" i="2" s="1"/>
  <c r="P1181" i="2"/>
  <c r="R1181" i="2"/>
  <c r="Q1181" i="2" s="1"/>
  <c r="P697" i="2"/>
  <c r="R697" i="2"/>
  <c r="Q697" i="2" s="1"/>
  <c r="P2166" i="2"/>
  <c r="R2166" i="2"/>
  <c r="Q2166" i="2" s="1"/>
  <c r="P1270" i="2"/>
  <c r="R1270" i="2"/>
  <c r="Q1270" i="2" s="1"/>
  <c r="P3541" i="2"/>
  <c r="R3541" i="2"/>
  <c r="Q3541" i="2" s="1"/>
  <c r="P2318" i="2"/>
  <c r="R2318" i="2"/>
  <c r="Q2318" i="2" s="1"/>
  <c r="P720" i="2"/>
  <c r="R720" i="2"/>
  <c r="Q720" i="2" s="1"/>
  <c r="P1151" i="2"/>
  <c r="R1151" i="2"/>
  <c r="Q1151" i="2" s="1"/>
  <c r="P3226" i="2"/>
  <c r="R3226" i="2"/>
  <c r="Q3226" i="2" s="1"/>
  <c r="P3240" i="2"/>
  <c r="R3240" i="2"/>
  <c r="Q3240" i="2" s="1"/>
  <c r="P3252" i="2"/>
  <c r="R3252" i="2"/>
  <c r="Q3252" i="2" s="1"/>
  <c r="P219" i="2"/>
  <c r="R219" i="2"/>
  <c r="Q219" i="2" s="1"/>
  <c r="P456" i="2"/>
  <c r="R456" i="2"/>
  <c r="Q456" i="2" s="1"/>
  <c r="P688" i="2"/>
  <c r="R688" i="2"/>
  <c r="Q688" i="2" s="1"/>
  <c r="P1300" i="2"/>
  <c r="R1300" i="2"/>
  <c r="Q1300" i="2" s="1"/>
  <c r="P2598" i="2"/>
  <c r="R2598" i="2"/>
  <c r="Q2598" i="2" s="1"/>
  <c r="P2237" i="2"/>
  <c r="R2237" i="2"/>
  <c r="Q2237" i="2" s="1"/>
  <c r="P1061" i="2"/>
  <c r="R1061" i="2"/>
  <c r="Q1061" i="2" s="1"/>
  <c r="P627" i="2"/>
  <c r="R627" i="2"/>
  <c r="Q627" i="2" s="1"/>
  <c r="P2441" i="2"/>
  <c r="R2441" i="2"/>
  <c r="Q2441" i="2" s="1"/>
  <c r="P667" i="2"/>
  <c r="R667" i="2"/>
  <c r="Q667" i="2" s="1"/>
  <c r="P3061" i="2"/>
  <c r="R3061" i="2"/>
  <c r="Q3061" i="2" s="1"/>
  <c r="P1273" i="2"/>
  <c r="R1273" i="2"/>
  <c r="Q1273" i="2" s="1"/>
  <c r="P162" i="2"/>
  <c r="R162" i="2"/>
  <c r="Q162" i="2" s="1"/>
  <c r="P558" i="2"/>
  <c r="R558" i="2"/>
  <c r="Q558" i="2" s="1"/>
  <c r="P2082" i="2"/>
  <c r="R2082" i="2"/>
  <c r="Q2082" i="2" s="1"/>
  <c r="P1768" i="2"/>
  <c r="R1768" i="2"/>
  <c r="Q1768" i="2" s="1"/>
  <c r="P3338" i="2"/>
  <c r="R3338" i="2"/>
  <c r="Q3338" i="2" s="1"/>
  <c r="P1219" i="2"/>
  <c r="R1219" i="2"/>
  <c r="Q1219" i="2" s="1"/>
  <c r="P705" i="2"/>
  <c r="R705" i="2"/>
  <c r="Q705" i="2" s="1"/>
  <c r="P836" i="2"/>
  <c r="R836" i="2"/>
  <c r="Q836" i="2" s="1"/>
  <c r="P1335" i="2"/>
  <c r="R1335" i="2"/>
  <c r="Q1335" i="2" s="1"/>
  <c r="P2106" i="2"/>
  <c r="R2106" i="2"/>
  <c r="Q2106" i="2" s="1"/>
  <c r="P1386" i="2"/>
  <c r="R1386" i="2"/>
  <c r="Q1386" i="2" s="1"/>
  <c r="P2688" i="2"/>
  <c r="R2688" i="2"/>
  <c r="Q2688" i="2" s="1"/>
  <c r="P435" i="2"/>
  <c r="R435" i="2"/>
  <c r="Q435" i="2" s="1"/>
  <c r="P2425" i="2"/>
  <c r="R2425" i="2"/>
  <c r="Q2425" i="2" s="1"/>
  <c r="P2830" i="2"/>
  <c r="R2830" i="2"/>
  <c r="Q2830" i="2" s="1"/>
  <c r="P1064" i="2"/>
  <c r="R1064" i="2"/>
  <c r="Q1064" i="2" s="1"/>
  <c r="P470" i="2"/>
  <c r="R470" i="2"/>
  <c r="Q470" i="2" s="1"/>
  <c r="P1585" i="2"/>
  <c r="R1585" i="2"/>
  <c r="Q1585" i="2" s="1"/>
  <c r="P3057" i="2"/>
  <c r="R3057" i="2"/>
  <c r="Q3057" i="2" s="1"/>
  <c r="P3529" i="2"/>
  <c r="R3529" i="2"/>
  <c r="Q3529" i="2" s="1"/>
  <c r="P2320" i="2"/>
  <c r="R2320" i="2"/>
  <c r="Q2320" i="2" s="1"/>
  <c r="P546" i="2"/>
  <c r="R546" i="2"/>
  <c r="Q546" i="2" s="1"/>
  <c r="P3235" i="2"/>
  <c r="R3235" i="2"/>
  <c r="Q3235" i="2" s="1"/>
  <c r="P646" i="2"/>
  <c r="R646" i="2"/>
  <c r="Q646" i="2" s="1"/>
  <c r="P3289" i="2"/>
  <c r="R3289" i="2"/>
  <c r="Q3289" i="2" s="1"/>
  <c r="P3378" i="2"/>
  <c r="R3378" i="2"/>
  <c r="Q3378" i="2" s="1"/>
  <c r="P2599" i="2"/>
  <c r="R2599" i="2"/>
  <c r="Q2599" i="2" s="1"/>
  <c r="P2114" i="2"/>
  <c r="R2114" i="2"/>
  <c r="Q2114" i="2" s="1"/>
  <c r="P3394" i="2"/>
  <c r="R3394" i="2"/>
  <c r="Q3394" i="2" s="1"/>
  <c r="P2400" i="2"/>
  <c r="R2400" i="2"/>
  <c r="Q2400" i="2" s="1"/>
  <c r="P1433" i="2"/>
  <c r="R1433" i="2"/>
  <c r="Q1433" i="2" s="1"/>
  <c r="P2701" i="2"/>
  <c r="R2701" i="2"/>
  <c r="Q2701" i="2" s="1"/>
  <c r="P2720" i="2"/>
  <c r="R2720" i="2"/>
  <c r="Q2720" i="2" s="1"/>
  <c r="P3436" i="2"/>
  <c r="R3436" i="2"/>
  <c r="Q3436" i="2" s="1"/>
  <c r="P2417" i="2"/>
  <c r="R2417" i="2"/>
  <c r="Q2417" i="2" s="1"/>
  <c r="P3445" i="2"/>
  <c r="R3445" i="2"/>
  <c r="Q3445" i="2" s="1"/>
  <c r="P2786" i="2"/>
  <c r="R2786" i="2"/>
  <c r="Q2786" i="2" s="1"/>
  <c r="P2800" i="2"/>
  <c r="R2800" i="2"/>
  <c r="Q2800" i="2" s="1"/>
  <c r="P2815" i="2"/>
  <c r="R2815" i="2"/>
  <c r="Q2815" i="2" s="1"/>
  <c r="P2835" i="2"/>
  <c r="R2835" i="2"/>
  <c r="Q2835" i="2" s="1"/>
  <c r="P1826" i="2"/>
  <c r="R1826" i="2"/>
  <c r="Q1826" i="2" s="1"/>
  <c r="P1828" i="2"/>
  <c r="R1828" i="2"/>
  <c r="Q1828" i="2" s="1"/>
  <c r="P64" i="2"/>
  <c r="R64" i="2"/>
  <c r="Q64" i="2" s="1"/>
  <c r="P758" i="2"/>
  <c r="R758" i="2"/>
  <c r="Q758" i="2" s="1"/>
  <c r="P1940" i="2"/>
  <c r="R1940" i="2"/>
  <c r="Q1940" i="2" s="1"/>
  <c r="P3479" i="2"/>
  <c r="R3479" i="2"/>
  <c r="Q3479" i="2" s="1"/>
  <c r="P335" i="2"/>
  <c r="R335" i="2"/>
  <c r="Q335" i="2" s="1"/>
  <c r="P2979" i="2"/>
  <c r="R2979" i="2"/>
  <c r="Q2979" i="2" s="1"/>
  <c r="P2285" i="2"/>
  <c r="R2285" i="2"/>
  <c r="Q2285" i="2" s="1"/>
  <c r="P1960" i="2"/>
  <c r="R1960" i="2"/>
  <c r="Q1960" i="2" s="1"/>
  <c r="P1131" i="2"/>
  <c r="R1131" i="2"/>
  <c r="Q1131" i="2" s="1"/>
  <c r="P2297" i="2"/>
  <c r="R2297" i="2"/>
  <c r="Q2297" i="2" s="1"/>
  <c r="P3051" i="2"/>
  <c r="R3051" i="2"/>
  <c r="Q3051" i="2" s="1"/>
  <c r="P356" i="2"/>
  <c r="R356" i="2"/>
  <c r="Q356" i="2" s="1"/>
  <c r="P1209" i="2"/>
  <c r="R1209" i="2"/>
  <c r="Q1209" i="2" s="1"/>
  <c r="P525" i="2"/>
  <c r="R525" i="2"/>
  <c r="Q525" i="2" s="1"/>
  <c r="P3108" i="2"/>
  <c r="R3108" i="2"/>
  <c r="Q3108" i="2" s="1"/>
  <c r="P1638" i="2"/>
  <c r="R1638" i="2"/>
  <c r="Q1638" i="2" s="1"/>
  <c r="P1648" i="2"/>
  <c r="R1648" i="2"/>
  <c r="Q1648" i="2" s="1"/>
  <c r="P3150" i="2"/>
  <c r="R3150" i="2"/>
  <c r="Q3150" i="2" s="1"/>
  <c r="P3163" i="2"/>
  <c r="R3163" i="2"/>
  <c r="Q3163" i="2" s="1"/>
  <c r="P150" i="2"/>
  <c r="R150" i="2"/>
  <c r="Q150" i="2" s="1"/>
  <c r="P2181" i="2"/>
  <c r="R2181" i="2"/>
  <c r="Q2181" i="2" s="1"/>
  <c r="P3201" i="2"/>
  <c r="R3201" i="2"/>
  <c r="Q3201" i="2" s="1"/>
  <c r="P2042" i="2"/>
  <c r="R2042" i="2"/>
  <c r="Q2042" i="2" s="1"/>
  <c r="P176" i="2"/>
  <c r="R176" i="2"/>
  <c r="Q176" i="2" s="1"/>
  <c r="P2188" i="2"/>
  <c r="R2188" i="2"/>
  <c r="Q2188" i="2" s="1"/>
  <c r="P2347" i="2"/>
  <c r="R2347" i="2"/>
  <c r="Q2347" i="2" s="1"/>
  <c r="P983" i="2"/>
  <c r="R983" i="2"/>
  <c r="Q983" i="2" s="1"/>
  <c r="P399" i="2"/>
  <c r="R399" i="2"/>
  <c r="Q399" i="2" s="1"/>
  <c r="P2069" i="2"/>
  <c r="R2069" i="2"/>
  <c r="Q2069" i="2" s="1"/>
  <c r="P3267" i="2"/>
  <c r="R3267" i="2"/>
  <c r="Q3267" i="2" s="1"/>
  <c r="P3278" i="2"/>
  <c r="R3278" i="2"/>
  <c r="Q3278" i="2" s="1"/>
  <c r="P2086" i="2"/>
  <c r="R2086" i="2"/>
  <c r="Q2086" i="2" s="1"/>
  <c r="P246" i="2"/>
  <c r="R246" i="2"/>
  <c r="Q246" i="2" s="1"/>
  <c r="P415" i="2"/>
  <c r="R415" i="2"/>
  <c r="Q415" i="2" s="1"/>
  <c r="P1292" i="2"/>
  <c r="R1292" i="2"/>
  <c r="Q1292" i="2" s="1"/>
  <c r="P3336" i="2"/>
  <c r="R3336" i="2"/>
  <c r="Q3336" i="2" s="1"/>
  <c r="P1295" i="2"/>
  <c r="R1295" i="2"/>
  <c r="Q1295" i="2" s="1"/>
  <c r="P652" i="2"/>
  <c r="R652" i="2"/>
  <c r="Q652" i="2" s="1"/>
  <c r="P1643" i="2"/>
  <c r="R1643" i="2"/>
  <c r="Q1643" i="2" s="1"/>
  <c r="P951" i="2"/>
  <c r="R951" i="2"/>
  <c r="Q951" i="2" s="1"/>
  <c r="P606" i="2"/>
  <c r="R606" i="2"/>
  <c r="Q606" i="2" s="1"/>
  <c r="P2327" i="2"/>
  <c r="R2327" i="2"/>
  <c r="Q2327" i="2" s="1"/>
  <c r="P3565" i="2"/>
  <c r="R3565" i="2"/>
  <c r="Q3565" i="2" s="1"/>
  <c r="P806" i="2"/>
  <c r="R806" i="2"/>
  <c r="Q806" i="2" s="1"/>
  <c r="P3219" i="2"/>
  <c r="R3219" i="2"/>
  <c r="Q3219" i="2" s="1"/>
  <c r="P818" i="2"/>
  <c r="R818" i="2"/>
  <c r="Q818" i="2" s="1"/>
  <c r="P396" i="2"/>
  <c r="R396" i="2"/>
  <c r="Q396" i="2" s="1"/>
  <c r="P3264" i="2"/>
  <c r="R3264" i="2"/>
  <c r="Q3264" i="2" s="1"/>
  <c r="P598" i="2"/>
  <c r="R598" i="2"/>
  <c r="Q598" i="2" s="1"/>
  <c r="P1786" i="2"/>
  <c r="R1786" i="2"/>
  <c r="Q1786" i="2" s="1"/>
  <c r="P411" i="2"/>
  <c r="R411" i="2"/>
  <c r="Q411" i="2" s="1"/>
  <c r="P1801" i="2"/>
  <c r="R1801" i="2"/>
  <c r="Q1801" i="2" s="1"/>
  <c r="P862" i="2"/>
  <c r="R862" i="2"/>
  <c r="Q862" i="2" s="1"/>
  <c r="P2391" i="2"/>
  <c r="R2391" i="2"/>
  <c r="Q2391" i="2" s="1"/>
  <c r="P3384" i="2"/>
  <c r="R3384" i="2"/>
  <c r="Q3384" i="2" s="1"/>
  <c r="P690" i="2"/>
  <c r="R690" i="2"/>
  <c r="Q690" i="2" s="1"/>
  <c r="P1406" i="2"/>
  <c r="R1406" i="2"/>
  <c r="Q1406" i="2" s="1"/>
  <c r="P3408" i="2"/>
  <c r="R3408" i="2"/>
  <c r="Q3408" i="2" s="1"/>
  <c r="P1444" i="2"/>
  <c r="R1444" i="2"/>
  <c r="Q1444" i="2" s="1"/>
  <c r="P2125" i="2"/>
  <c r="R2125" i="2"/>
  <c r="Q2125" i="2" s="1"/>
  <c r="P25" i="2"/>
  <c r="R25" i="2"/>
  <c r="Q25" i="2" s="1"/>
  <c r="P1465" i="2"/>
  <c r="R1465" i="2"/>
  <c r="Q1465" i="2" s="1"/>
  <c r="P879" i="2"/>
  <c r="R879" i="2"/>
  <c r="Q879" i="2" s="1"/>
  <c r="P1480" i="2"/>
  <c r="R1480" i="2"/>
  <c r="Q1480" i="2" s="1"/>
  <c r="P310" i="2"/>
  <c r="R310" i="2"/>
  <c r="Q310" i="2" s="1"/>
  <c r="P2138" i="2"/>
  <c r="R2138" i="2"/>
  <c r="Q2138" i="2" s="1"/>
  <c r="P314" i="2"/>
  <c r="R314" i="2"/>
  <c r="Q314" i="2" s="1"/>
  <c r="P1312" i="2"/>
  <c r="R1312" i="2"/>
  <c r="Q1312" i="2" s="1"/>
  <c r="P718" i="2"/>
  <c r="R718" i="2"/>
  <c r="Q718" i="2" s="1"/>
  <c r="P2880" i="2"/>
  <c r="R2880" i="2"/>
  <c r="Q2880" i="2" s="1"/>
  <c r="P1531" i="2"/>
  <c r="R1531" i="2"/>
  <c r="Q1531" i="2" s="1"/>
  <c r="P2915" i="2"/>
  <c r="R2915" i="2"/>
  <c r="Q2915" i="2" s="1"/>
  <c r="P2936" i="2"/>
  <c r="R2936" i="2"/>
  <c r="Q2936" i="2" s="1"/>
  <c r="P86" i="2"/>
  <c r="R86" i="2"/>
  <c r="Q86" i="2" s="1"/>
  <c r="P1558" i="2"/>
  <c r="R1558" i="2"/>
  <c r="Q1558" i="2" s="1"/>
  <c r="P2989" i="2"/>
  <c r="R2989" i="2"/>
  <c r="Q2989" i="2" s="1"/>
  <c r="P3000" i="2"/>
  <c r="R3000" i="2"/>
  <c r="Q3000" i="2" s="1"/>
  <c r="P2295" i="2"/>
  <c r="R2295" i="2"/>
  <c r="Q2295" i="2" s="1"/>
  <c r="P776" i="2"/>
  <c r="R776" i="2"/>
  <c r="Q776" i="2" s="1"/>
  <c r="P3042" i="2"/>
  <c r="R3042" i="2"/>
  <c r="Q3042" i="2" s="1"/>
  <c r="P3059" i="2"/>
  <c r="R3059" i="2"/>
  <c r="Q3059" i="2" s="1"/>
  <c r="P2465" i="2"/>
  <c r="R2465" i="2"/>
  <c r="Q2465" i="2" s="1"/>
  <c r="P676" i="2"/>
  <c r="R676" i="2"/>
  <c r="Q676" i="2" s="1"/>
  <c r="P3097" i="2"/>
  <c r="R3097" i="2"/>
  <c r="Q3097" i="2" s="1"/>
  <c r="P3113" i="2"/>
  <c r="R3113" i="2"/>
  <c r="Q3113" i="2" s="1"/>
  <c r="P532" i="2"/>
  <c r="R532" i="2"/>
  <c r="Q532" i="2" s="1"/>
  <c r="P2497" i="2"/>
  <c r="R2497" i="2"/>
  <c r="Q2497" i="2" s="1"/>
  <c r="P701" i="2"/>
  <c r="R701" i="2"/>
  <c r="Q701" i="2" s="1"/>
  <c r="P2062" i="2"/>
  <c r="R2062" i="2"/>
  <c r="Q2062" i="2" s="1"/>
  <c r="P1327" i="2"/>
  <c r="R1327" i="2"/>
  <c r="Q1327" i="2" s="1"/>
  <c r="P230" i="2"/>
  <c r="R230" i="2"/>
  <c r="Q230" i="2" s="1"/>
  <c r="P3328" i="2"/>
  <c r="R3328" i="2"/>
  <c r="Q3328" i="2" s="1"/>
  <c r="P2200" i="2"/>
  <c r="R2200" i="2"/>
  <c r="Q2200" i="2" s="1"/>
  <c r="P600" i="2"/>
  <c r="R600" i="2"/>
  <c r="Q600" i="2" s="1"/>
  <c r="P2552" i="2"/>
  <c r="R2552" i="2"/>
  <c r="Q2552" i="2" s="1"/>
  <c r="P2562" i="2"/>
  <c r="R2562" i="2"/>
  <c r="Q2562" i="2" s="1"/>
  <c r="P1367" i="2"/>
  <c r="R1367" i="2"/>
  <c r="Q1367" i="2" s="1"/>
  <c r="P866" i="2"/>
  <c r="R866" i="2"/>
  <c r="Q866" i="2" s="1"/>
  <c r="P2627" i="2"/>
  <c r="R2627" i="2"/>
  <c r="Q2627" i="2" s="1"/>
  <c r="P1399" i="2"/>
  <c r="R1399" i="2"/>
  <c r="Q1399" i="2" s="1"/>
  <c r="P2401" i="2"/>
  <c r="R2401" i="2"/>
  <c r="Q2401" i="2" s="1"/>
  <c r="P2239" i="2"/>
  <c r="R2239" i="2"/>
  <c r="Q2239" i="2" s="1"/>
  <c r="P1448" i="2"/>
  <c r="R1448" i="2"/>
  <c r="Q1448" i="2" s="1"/>
  <c r="P1455" i="2"/>
  <c r="R1455" i="2"/>
  <c r="Q1455" i="2" s="1"/>
  <c r="P1462" i="2"/>
  <c r="R1462" i="2"/>
  <c r="Q1462" i="2" s="1"/>
  <c r="P1817" i="2"/>
  <c r="R1817" i="2"/>
  <c r="Q1817" i="2" s="1"/>
  <c r="P3447" i="2"/>
  <c r="R3447" i="2"/>
  <c r="Q3447" i="2" s="1"/>
  <c r="P1039" i="2"/>
  <c r="R1039" i="2"/>
  <c r="Q1039" i="2" s="1"/>
  <c r="P580" i="2"/>
  <c r="R580" i="2"/>
  <c r="Q580" i="2" s="1"/>
  <c r="P2822" i="2"/>
  <c r="R2822" i="2"/>
  <c r="Q2822" i="2" s="1"/>
  <c r="P2842" i="2"/>
  <c r="R2842" i="2"/>
  <c r="Q2842" i="2" s="1"/>
  <c r="P2853" i="2"/>
  <c r="R2853" i="2"/>
  <c r="Q2853" i="2" s="1"/>
  <c r="P2878" i="2"/>
  <c r="R2878" i="2"/>
  <c r="Q2878" i="2" s="1"/>
  <c r="P3470" i="2"/>
  <c r="R3470" i="2"/>
  <c r="Q3470" i="2" s="1"/>
  <c r="P2913" i="2"/>
  <c r="R2913" i="2"/>
  <c r="Q2913" i="2" s="1"/>
  <c r="P2934" i="2"/>
  <c r="R2934" i="2"/>
  <c r="Q2934" i="2" s="1"/>
  <c r="P916" i="2"/>
  <c r="R916" i="2"/>
  <c r="Q916" i="2" s="1"/>
  <c r="P602" i="2"/>
  <c r="R602" i="2"/>
  <c r="Q602" i="2" s="1"/>
  <c r="P98" i="2"/>
  <c r="R98" i="2"/>
  <c r="Q98" i="2" s="1"/>
  <c r="P1957" i="2"/>
  <c r="R1957" i="2"/>
  <c r="Q1957" i="2" s="1"/>
  <c r="P343" i="2"/>
  <c r="R343" i="2"/>
  <c r="Q343" i="2" s="1"/>
  <c r="P110" i="2"/>
  <c r="R110" i="2"/>
  <c r="Q110" i="2" s="1"/>
  <c r="P1605" i="2"/>
  <c r="R1605" i="2"/>
  <c r="Q1605" i="2" s="1"/>
  <c r="P696" i="2"/>
  <c r="R696" i="2"/>
  <c r="Q696" i="2" s="1"/>
  <c r="P3517" i="2"/>
  <c r="R3517" i="2"/>
  <c r="Q3517" i="2" s="1"/>
  <c r="P1991" i="2"/>
  <c r="R1991" i="2"/>
  <c r="Q1991" i="2" s="1"/>
  <c r="P1852" i="2"/>
  <c r="R1852" i="2"/>
  <c r="Q1852" i="2" s="1"/>
  <c r="P3112" i="2"/>
  <c r="R3112" i="2"/>
  <c r="Q3112" i="2" s="1"/>
  <c r="P364" i="2"/>
  <c r="R364" i="2"/>
  <c r="Q364" i="2" s="1"/>
  <c r="P141" i="2"/>
  <c r="R141" i="2"/>
  <c r="Q141" i="2" s="1"/>
  <c r="P3153" i="2"/>
  <c r="R3153" i="2"/>
  <c r="Q3153" i="2" s="1"/>
  <c r="P1274" i="2"/>
  <c r="R1274" i="2"/>
  <c r="Q1274" i="2" s="1"/>
  <c r="P374" i="2"/>
  <c r="R374" i="2"/>
  <c r="Q374" i="2" s="1"/>
  <c r="P3193" i="2"/>
  <c r="R3193" i="2"/>
  <c r="Q3193" i="2" s="1"/>
  <c r="P3575" i="2"/>
  <c r="R3575" i="2"/>
  <c r="Q3575" i="2" s="1"/>
  <c r="P171" i="2"/>
  <c r="R171" i="2"/>
  <c r="Q171" i="2" s="1"/>
  <c r="P3581" i="2"/>
  <c r="R3581" i="2"/>
  <c r="Q3581" i="2" s="1"/>
  <c r="P1714" i="2"/>
  <c r="R1714" i="2"/>
  <c r="Q1714" i="2" s="1"/>
  <c r="P980" i="2"/>
  <c r="R980" i="2"/>
  <c r="Q980" i="2" s="1"/>
  <c r="P1869" i="2"/>
  <c r="R1869" i="2"/>
  <c r="Q1869" i="2" s="1"/>
  <c r="P209" i="2"/>
  <c r="R209" i="2"/>
  <c r="Q209" i="2" s="1"/>
  <c r="P563" i="2"/>
  <c r="R563" i="2"/>
  <c r="Q563" i="2" s="1"/>
  <c r="P1058" i="2"/>
  <c r="R1058" i="2"/>
  <c r="Q1058" i="2" s="1"/>
  <c r="P3286" i="2"/>
  <c r="R3286" i="2"/>
  <c r="Q3286" i="2" s="1"/>
  <c r="P1296" i="2"/>
  <c r="R1296" i="2"/>
  <c r="Q1296" i="2" s="1"/>
  <c r="P3294" i="2"/>
  <c r="R3294" i="2"/>
  <c r="Q3294" i="2" s="1"/>
  <c r="P853" i="2"/>
  <c r="R853" i="2"/>
  <c r="Q853" i="2" s="1"/>
  <c r="P2592" i="2"/>
  <c r="R2592" i="2"/>
  <c r="Q2592" i="2" s="1"/>
  <c r="P2659" i="2"/>
  <c r="R2659" i="2"/>
  <c r="Q2659" i="2" s="1"/>
  <c r="P2719" i="2"/>
  <c r="R2719" i="2"/>
  <c r="Q2719" i="2" s="1"/>
  <c r="P34" i="2"/>
  <c r="R34" i="2"/>
  <c r="Q34" i="2" s="1"/>
  <c r="P2804" i="2"/>
  <c r="R2804" i="2"/>
  <c r="Q2804" i="2" s="1"/>
  <c r="P2858" i="2"/>
  <c r="R2858" i="2"/>
  <c r="Q2858" i="2" s="1"/>
  <c r="P2930" i="2"/>
  <c r="R2930" i="2"/>
  <c r="Q2930" i="2" s="1"/>
  <c r="P1200" i="2"/>
  <c r="R1200" i="2"/>
  <c r="Q1200" i="2" s="1"/>
  <c r="P3046" i="2"/>
  <c r="R3046" i="2"/>
  <c r="Q3046" i="2" s="1"/>
  <c r="P1851" i="2"/>
  <c r="R1851" i="2"/>
  <c r="Q1851" i="2" s="1"/>
  <c r="P143" i="2"/>
  <c r="R143" i="2"/>
  <c r="Q143" i="2" s="1"/>
  <c r="P963" i="2"/>
  <c r="R963" i="2"/>
  <c r="Q963" i="2" s="1"/>
  <c r="P3236" i="2"/>
  <c r="R3236" i="2"/>
  <c r="Q3236" i="2" s="1"/>
  <c r="P1892" i="2"/>
  <c r="R1892" i="2"/>
  <c r="Q1892" i="2" s="1"/>
  <c r="P3442" i="2"/>
  <c r="R3442" i="2"/>
  <c r="Q3442" i="2" s="1"/>
  <c r="P70" i="2"/>
  <c r="R70" i="2"/>
  <c r="Q70" i="2" s="1"/>
  <c r="P925" i="2"/>
  <c r="R925" i="2"/>
  <c r="Q925" i="2" s="1"/>
  <c r="P2175" i="2"/>
  <c r="R2175" i="2"/>
  <c r="Q2175" i="2" s="1"/>
  <c r="P3187" i="2"/>
  <c r="R3187" i="2"/>
  <c r="Q3187" i="2" s="1"/>
  <c r="P640" i="2"/>
  <c r="R640" i="2"/>
  <c r="Q640" i="2" s="1"/>
  <c r="P403" i="2"/>
  <c r="R403" i="2"/>
  <c r="Q403" i="2" s="1"/>
  <c r="P1782" i="2"/>
  <c r="R1782" i="2"/>
  <c r="Q1782" i="2" s="1"/>
  <c r="P3501" i="2"/>
  <c r="R3501" i="2"/>
  <c r="Q3501" i="2" s="1"/>
  <c r="P2102" i="2"/>
  <c r="R2102" i="2"/>
  <c r="Q2102" i="2" s="1"/>
  <c r="P3398" i="2"/>
  <c r="R3398" i="2"/>
  <c r="Q3398" i="2" s="1"/>
  <c r="P2766" i="2"/>
  <c r="R2766" i="2"/>
  <c r="Q2766" i="2" s="1"/>
  <c r="P1313" i="2"/>
  <c r="R1313" i="2"/>
  <c r="Q1313" i="2" s="1"/>
  <c r="P1949" i="2"/>
  <c r="R1949" i="2"/>
  <c r="Q1949" i="2" s="1"/>
  <c r="P3023" i="2"/>
  <c r="R3023" i="2"/>
  <c r="Q3023" i="2" s="1"/>
  <c r="P1618" i="2"/>
  <c r="R1618" i="2"/>
  <c r="Q1618" i="2" s="1"/>
  <c r="P537" i="2"/>
  <c r="R537" i="2"/>
  <c r="Q537" i="2" s="1"/>
  <c r="P3242" i="2"/>
  <c r="R3242" i="2"/>
  <c r="Q3242" i="2" s="1"/>
  <c r="P1770" i="2"/>
  <c r="R1770" i="2"/>
  <c r="Q1770" i="2" s="1"/>
  <c r="P695" i="2"/>
  <c r="R695" i="2"/>
  <c r="Q695" i="2" s="1"/>
  <c r="P2388" i="2"/>
  <c r="R2388" i="2"/>
  <c r="Q2388" i="2" s="1"/>
  <c r="P1430" i="2"/>
  <c r="R1430" i="2"/>
  <c r="Q1430" i="2" s="1"/>
  <c r="P2415" i="2"/>
  <c r="R2415" i="2"/>
  <c r="Q2415" i="2" s="1"/>
  <c r="P1504" i="2"/>
  <c r="R1504" i="2"/>
  <c r="Q1504" i="2" s="1"/>
  <c r="P2447" i="2"/>
  <c r="R2447" i="2"/>
  <c r="Q2447" i="2" s="1"/>
  <c r="P3045" i="2"/>
  <c r="R3045" i="2"/>
  <c r="Q3045" i="2" s="1"/>
  <c r="P2330" i="2"/>
  <c r="R2330" i="2"/>
  <c r="Q2330" i="2" s="1"/>
  <c r="P1340" i="2"/>
  <c r="R1340" i="2"/>
  <c r="Q1340" i="2" s="1"/>
  <c r="P714" i="2"/>
  <c r="R714" i="2"/>
  <c r="Q714" i="2" s="1"/>
  <c r="P3419" i="2"/>
  <c r="R3419" i="2"/>
  <c r="Q3419" i="2" s="1"/>
  <c r="P3435" i="2"/>
  <c r="R3435" i="2"/>
  <c r="Q3435" i="2" s="1"/>
  <c r="P629" i="2"/>
  <c r="R629" i="2"/>
  <c r="Q629" i="2" s="1"/>
  <c r="P77" i="2"/>
  <c r="R77" i="2"/>
  <c r="Q77" i="2" s="1"/>
  <c r="P102" i="2"/>
  <c r="R102" i="2"/>
  <c r="Q102" i="2" s="1"/>
  <c r="P2565" i="2"/>
  <c r="R2565" i="2"/>
  <c r="Q2565" i="2" s="1"/>
  <c r="P3553" i="2"/>
  <c r="R3553" i="2"/>
  <c r="Q3553" i="2" s="1"/>
  <c r="P175" i="2"/>
  <c r="R175" i="2"/>
  <c r="Q175" i="2" s="1"/>
  <c r="P3282" i="2"/>
  <c r="R3282" i="2"/>
  <c r="Q3282" i="2" s="1"/>
  <c r="P2210" i="2"/>
  <c r="R2210" i="2"/>
  <c r="Q2210" i="2" s="1"/>
  <c r="P908" i="2"/>
  <c r="R908" i="2"/>
  <c r="Q908" i="2" s="1"/>
  <c r="P1988" i="2"/>
  <c r="R1988" i="2"/>
  <c r="Q1988" i="2" s="1"/>
  <c r="P208" i="2"/>
  <c r="R208" i="2"/>
  <c r="Q208" i="2" s="1"/>
  <c r="P3317" i="2"/>
  <c r="R3317" i="2"/>
  <c r="Q3317" i="2" s="1"/>
  <c r="P353" i="2"/>
  <c r="R353" i="2"/>
  <c r="Q353" i="2" s="1"/>
  <c r="P1145" i="2"/>
  <c r="R1145" i="2"/>
  <c r="Q1145" i="2" s="1"/>
  <c r="P3582" i="2"/>
  <c r="R3582" i="2"/>
  <c r="Q3582" i="2" s="1"/>
  <c r="P2074" i="2"/>
  <c r="R2074" i="2"/>
  <c r="Q2074" i="2" s="1"/>
  <c r="P2607" i="2"/>
  <c r="R2607" i="2"/>
  <c r="Q2607" i="2" s="1"/>
  <c r="P3471" i="2"/>
  <c r="R3471" i="2"/>
  <c r="Q3471" i="2" s="1"/>
  <c r="P2041" i="2"/>
  <c r="R2041" i="2"/>
  <c r="Q2041" i="2" s="1"/>
  <c r="P1334" i="2"/>
  <c r="R1334" i="2"/>
  <c r="Q1334" i="2" s="1"/>
  <c r="P2544" i="2"/>
  <c r="R2544" i="2"/>
  <c r="Q2544" i="2" s="1"/>
  <c r="P1814" i="2"/>
  <c r="R1814" i="2"/>
  <c r="Q1814" i="2" s="1"/>
  <c r="P2959" i="2"/>
  <c r="R2959" i="2"/>
  <c r="Q2959" i="2" s="1"/>
  <c r="P3161" i="2"/>
  <c r="R3161" i="2"/>
  <c r="Q3161" i="2" s="1"/>
  <c r="P2078" i="2"/>
  <c r="R2078" i="2"/>
  <c r="Q2078" i="2" s="1"/>
  <c r="P1380" i="2"/>
  <c r="R1380" i="2"/>
  <c r="Q1380" i="2" s="1"/>
  <c r="P2685" i="2"/>
  <c r="R2685" i="2"/>
  <c r="Q2685" i="2" s="1"/>
  <c r="P2771" i="2"/>
  <c r="R2771" i="2"/>
  <c r="Q2771" i="2" s="1"/>
  <c r="P2837" i="2"/>
  <c r="R2837" i="2"/>
  <c r="Q2837" i="2" s="1"/>
  <c r="P910" i="2"/>
  <c r="R910" i="2"/>
  <c r="Q910" i="2" s="1"/>
  <c r="P2155" i="2"/>
  <c r="R2155" i="2"/>
  <c r="Q2155" i="2" s="1"/>
  <c r="P3026" i="2"/>
  <c r="R3026" i="2"/>
  <c r="Q3026" i="2" s="1"/>
  <c r="P1140" i="2"/>
  <c r="R1140" i="2"/>
  <c r="Q1140" i="2" s="1"/>
  <c r="P473" i="2"/>
  <c r="R473" i="2"/>
  <c r="Q473" i="2" s="1"/>
  <c r="P2332" i="2"/>
  <c r="R2332" i="2"/>
  <c r="Q2332" i="2" s="1"/>
  <c r="P2190" i="2"/>
  <c r="R2190" i="2"/>
  <c r="Q2190" i="2" s="1"/>
  <c r="P3263" i="2"/>
  <c r="R3263" i="2"/>
  <c r="Q3263" i="2" s="1"/>
  <c r="P3627" i="2"/>
  <c r="R3627" i="2"/>
  <c r="Q3627" i="2" s="1"/>
  <c r="P281" i="2"/>
  <c r="R281" i="2"/>
  <c r="Q281" i="2" s="1"/>
  <c r="P1669" i="2"/>
  <c r="R1669" i="2"/>
  <c r="Q1669" i="2" s="1"/>
  <c r="P172" i="2"/>
  <c r="R172" i="2"/>
  <c r="Q172" i="2" s="1"/>
  <c r="P480" i="2"/>
  <c r="R480" i="2"/>
  <c r="Q480" i="2" s="1"/>
  <c r="P293" i="2"/>
  <c r="R293" i="2"/>
  <c r="Q293" i="2" s="1"/>
  <c r="P3385" i="2"/>
  <c r="R3385" i="2"/>
  <c r="Q3385" i="2" s="1"/>
  <c r="P612" i="2"/>
  <c r="R612" i="2"/>
  <c r="Q612" i="2" s="1"/>
  <c r="P307" i="2"/>
  <c r="R307" i="2"/>
  <c r="Q307" i="2" s="1"/>
  <c r="P311" i="2"/>
  <c r="R311" i="2"/>
  <c r="Q311" i="2" s="1"/>
  <c r="P60" i="2"/>
  <c r="R60" i="2"/>
  <c r="Q60" i="2" s="1"/>
  <c r="P1944" i="2"/>
  <c r="R1944" i="2"/>
  <c r="Q1944" i="2" s="1"/>
  <c r="P1575" i="2"/>
  <c r="R1575" i="2"/>
  <c r="Q1575" i="2" s="1"/>
  <c r="P780" i="2"/>
  <c r="R780" i="2"/>
  <c r="Q780" i="2" s="1"/>
  <c r="P3102" i="2"/>
  <c r="R3102" i="2"/>
  <c r="Q3102" i="2" s="1"/>
  <c r="P1715" i="2"/>
  <c r="R1715" i="2"/>
  <c r="Q1715" i="2" s="1"/>
  <c r="P1289" i="2"/>
  <c r="R1289" i="2"/>
  <c r="Q1289" i="2" s="1"/>
  <c r="P865" i="2"/>
  <c r="R865" i="2"/>
  <c r="Q865" i="2" s="1"/>
  <c r="P1407" i="2"/>
  <c r="R1407" i="2"/>
  <c r="Q1407" i="2" s="1"/>
  <c r="P2245" i="2"/>
  <c r="R2245" i="2"/>
  <c r="Q2245" i="2" s="1"/>
  <c r="P1489" i="2"/>
  <c r="R1489" i="2"/>
  <c r="Q1489" i="2" s="1"/>
  <c r="P53" i="2"/>
  <c r="R53" i="2"/>
  <c r="Q53" i="2" s="1"/>
  <c r="P2916" i="2"/>
  <c r="R2916" i="2"/>
  <c r="Q2916" i="2" s="1"/>
  <c r="P1559" i="2"/>
  <c r="R1559" i="2"/>
  <c r="Q1559" i="2" s="1"/>
  <c r="P3029" i="2"/>
  <c r="R3029" i="2"/>
  <c r="Q3029" i="2" s="1"/>
  <c r="P2466" i="2"/>
  <c r="R2466" i="2"/>
  <c r="Q2466" i="2" s="1"/>
  <c r="P1641" i="2"/>
  <c r="R1641" i="2"/>
  <c r="Q1641" i="2" s="1"/>
  <c r="P3179" i="2"/>
  <c r="R3179" i="2"/>
  <c r="Q3179" i="2" s="1"/>
  <c r="P1211" i="2"/>
  <c r="R1211" i="2"/>
  <c r="Q1211" i="2" s="1"/>
  <c r="P3597" i="2"/>
  <c r="R3597" i="2"/>
  <c r="Q3597" i="2" s="1"/>
  <c r="P423" i="2"/>
  <c r="R423" i="2"/>
  <c r="Q423" i="2" s="1"/>
  <c r="P1418" i="2"/>
  <c r="R1418" i="2"/>
  <c r="Q1418" i="2" s="1"/>
  <c r="P1256" i="2"/>
  <c r="R1256" i="2"/>
  <c r="Q1256" i="2" s="1"/>
  <c r="P2298" i="2"/>
  <c r="R2298" i="2"/>
  <c r="Q2298" i="2" s="1"/>
  <c r="P2008" i="2"/>
  <c r="R2008" i="2"/>
  <c r="Q2008" i="2" s="1"/>
  <c r="P2557" i="2"/>
  <c r="R2557" i="2"/>
  <c r="Q2557" i="2" s="1"/>
  <c r="P2390" i="2"/>
  <c r="R2390" i="2"/>
  <c r="Q2390" i="2" s="1"/>
  <c r="P1889" i="2"/>
  <c r="R1889" i="2"/>
  <c r="Q1889" i="2" s="1"/>
  <c r="P1377" i="2"/>
  <c r="R1377" i="2"/>
  <c r="Q1377" i="2" s="1"/>
  <c r="P2634" i="2"/>
  <c r="R2634" i="2"/>
  <c r="Q2634" i="2" s="1"/>
  <c r="P2234" i="2"/>
  <c r="R2234" i="2"/>
  <c r="Q2234" i="2" s="1"/>
  <c r="P1302" i="2"/>
  <c r="R1302" i="2"/>
  <c r="Q1302" i="2" s="1"/>
  <c r="P625" i="2"/>
  <c r="R625" i="2"/>
  <c r="Q625" i="2" s="1"/>
  <c r="P2127" i="2"/>
  <c r="R2127" i="2"/>
  <c r="Q2127" i="2" s="1"/>
  <c r="P2246" i="2"/>
  <c r="R2246" i="2"/>
  <c r="Q2246" i="2" s="1"/>
  <c r="P30" i="2"/>
  <c r="R30" i="2"/>
  <c r="Q30" i="2" s="1"/>
  <c r="P2764" i="2"/>
  <c r="R2764" i="2"/>
  <c r="Q2764" i="2" s="1"/>
  <c r="P36" i="2"/>
  <c r="R36" i="2"/>
  <c r="Q36" i="2" s="1"/>
  <c r="P745" i="2"/>
  <c r="R745" i="2"/>
  <c r="Q745" i="2" s="1"/>
  <c r="P2809" i="2"/>
  <c r="R2809" i="2"/>
  <c r="Q2809" i="2" s="1"/>
  <c r="P2266" i="2"/>
  <c r="R2266" i="2"/>
  <c r="Q2266" i="2" s="1"/>
  <c r="P2848" i="2"/>
  <c r="R2848" i="2"/>
  <c r="Q2848" i="2" s="1"/>
  <c r="P2868" i="2"/>
  <c r="R2868" i="2"/>
  <c r="Q2868" i="2" s="1"/>
  <c r="P903" i="2"/>
  <c r="R903" i="2"/>
  <c r="Q903" i="2" s="1"/>
  <c r="P2917" i="2"/>
  <c r="R2917" i="2"/>
  <c r="Q2917" i="2" s="1"/>
  <c r="P84" i="2"/>
  <c r="R84" i="2"/>
  <c r="Q84" i="2" s="1"/>
  <c r="P1554" i="2"/>
  <c r="R1554" i="2"/>
  <c r="Q1554" i="2" s="1"/>
  <c r="P1566" i="2"/>
  <c r="R1566" i="2"/>
  <c r="Q1566" i="2" s="1"/>
  <c r="P2284" i="2"/>
  <c r="R2284" i="2"/>
  <c r="Q2284" i="2" s="1"/>
  <c r="P1962" i="2"/>
  <c r="R1962" i="2"/>
  <c r="Q1962" i="2" s="1"/>
  <c r="P777" i="2"/>
  <c r="R777" i="2"/>
  <c r="Q777" i="2" s="1"/>
  <c r="P1974" i="2"/>
  <c r="R1974" i="2"/>
  <c r="Q1974" i="2" s="1"/>
  <c r="P3065" i="2"/>
  <c r="R3065" i="2"/>
  <c r="Q3065" i="2" s="1"/>
  <c r="P126" i="2"/>
  <c r="R126" i="2"/>
  <c r="Q126" i="2" s="1"/>
  <c r="P3093" i="2"/>
  <c r="R3093" i="2"/>
  <c r="Q3093" i="2" s="1"/>
  <c r="P3532" i="2"/>
  <c r="R3532" i="2"/>
  <c r="Q3532" i="2" s="1"/>
  <c r="P2311" i="2"/>
  <c r="R2311" i="2"/>
  <c r="Q2311" i="2" s="1"/>
  <c r="P2315" i="2"/>
  <c r="R2315" i="2"/>
  <c r="Q2315" i="2" s="1"/>
  <c r="P3158" i="2"/>
  <c r="R3158" i="2"/>
  <c r="Q3158" i="2" s="1"/>
  <c r="P2180" i="2"/>
  <c r="R2180" i="2"/>
  <c r="Q2180" i="2" s="1"/>
  <c r="P3569" i="2"/>
  <c r="R3569" i="2"/>
  <c r="Q3569" i="2" s="1"/>
  <c r="P3203" i="2"/>
  <c r="R3203" i="2"/>
  <c r="Q3203" i="2" s="1"/>
  <c r="P169" i="2"/>
  <c r="R169" i="2"/>
  <c r="Q169" i="2" s="1"/>
  <c r="P1707" i="2"/>
  <c r="R1707" i="2"/>
  <c r="Q1707" i="2" s="1"/>
  <c r="P3587" i="2"/>
  <c r="R3587" i="2"/>
  <c r="Q3587" i="2" s="1"/>
  <c r="P1156" i="2"/>
  <c r="R1156" i="2"/>
  <c r="Q1156" i="2" s="1"/>
  <c r="P1731" i="2"/>
  <c r="R1731" i="2"/>
  <c r="Q1731" i="2" s="1"/>
  <c r="P3595" i="2"/>
  <c r="R3595" i="2"/>
  <c r="Q3595" i="2" s="1"/>
  <c r="P986" i="2"/>
  <c r="R986" i="2"/>
  <c r="Q986" i="2" s="1"/>
  <c r="P1754" i="2"/>
  <c r="R1754" i="2"/>
  <c r="Q1754" i="2" s="1"/>
  <c r="P231" i="2"/>
  <c r="R231" i="2"/>
  <c r="Q231" i="2" s="1"/>
  <c r="P3620" i="2"/>
  <c r="R3620" i="2"/>
  <c r="Q3620" i="2" s="1"/>
  <c r="P248" i="2"/>
  <c r="R248" i="2"/>
  <c r="Q248" i="2" s="1"/>
  <c r="P2092" i="2"/>
  <c r="R2092" i="2"/>
  <c r="Q2092" i="2" s="1"/>
  <c r="P265" i="2"/>
  <c r="R265" i="2"/>
  <c r="Q265" i="2" s="1"/>
  <c r="P3649" i="2"/>
  <c r="R3649" i="2"/>
  <c r="Q3649" i="2" s="1"/>
  <c r="P3349" i="2"/>
  <c r="R3349" i="2"/>
  <c r="Q3349" i="2" s="1"/>
  <c r="P1168" i="2"/>
  <c r="R1168" i="2"/>
  <c r="Q1168" i="2" s="1"/>
  <c r="P2995" i="2"/>
  <c r="R2995" i="2"/>
  <c r="Q2995" i="2" s="1"/>
  <c r="P347" i="2"/>
  <c r="R347" i="2"/>
  <c r="Q347" i="2" s="1"/>
  <c r="P3533" i="2"/>
  <c r="R3533" i="2"/>
  <c r="Q3533" i="2" s="1"/>
  <c r="P533" i="2"/>
  <c r="R533" i="2"/>
  <c r="Q533" i="2" s="1"/>
  <c r="P804" i="2"/>
  <c r="R804" i="2"/>
  <c r="Q804" i="2" s="1"/>
  <c r="P976" i="2"/>
  <c r="R976" i="2"/>
  <c r="Q976" i="2" s="1"/>
  <c r="P2541" i="2"/>
  <c r="R2541" i="2"/>
  <c r="Q2541" i="2" s="1"/>
  <c r="P1030" i="2"/>
  <c r="R1030" i="2"/>
  <c r="Q1030" i="2" s="1"/>
  <c r="P7" i="2"/>
  <c r="R7" i="2"/>
  <c r="Q7" i="2" s="1"/>
  <c r="P1372" i="2"/>
  <c r="R1372" i="2"/>
  <c r="Q1372" i="2" s="1"/>
  <c r="P1809" i="2"/>
  <c r="R1809" i="2"/>
  <c r="Q1809" i="2" s="1"/>
  <c r="P1388" i="2"/>
  <c r="R1388" i="2"/>
  <c r="Q1388" i="2" s="1"/>
  <c r="P488" i="2"/>
  <c r="R488" i="2"/>
  <c r="Q488" i="2" s="1"/>
  <c r="P1431" i="2"/>
  <c r="R1431" i="2"/>
  <c r="Q1431" i="2" s="1"/>
  <c r="P2698" i="2"/>
  <c r="R2698" i="2"/>
  <c r="Q2698" i="2" s="1"/>
  <c r="P2130" i="2"/>
  <c r="R2130" i="2"/>
  <c r="Q2130" i="2" s="1"/>
  <c r="P874" i="2"/>
  <c r="R874" i="2"/>
  <c r="Q874" i="2" s="1"/>
  <c r="P1249" i="2"/>
  <c r="R1249" i="2"/>
  <c r="Q1249" i="2" s="1"/>
  <c r="P2768" i="2"/>
  <c r="R2768" i="2"/>
  <c r="Q2768" i="2" s="1"/>
  <c r="P1486" i="2"/>
  <c r="R1486" i="2"/>
  <c r="Q1486" i="2" s="1"/>
  <c r="P1918" i="2"/>
  <c r="R1918" i="2"/>
  <c r="Q1918" i="2" s="1"/>
  <c r="P312" i="2"/>
  <c r="R312" i="2"/>
  <c r="Q312" i="2" s="1"/>
  <c r="P2836" i="2"/>
  <c r="R2836" i="2"/>
  <c r="Q2836" i="2" s="1"/>
  <c r="P1110" i="2"/>
  <c r="R1110" i="2"/>
  <c r="Q1110" i="2" s="1"/>
  <c r="P2872" i="2"/>
  <c r="R2872" i="2"/>
  <c r="Q2872" i="2" s="1"/>
  <c r="P2897" i="2"/>
  <c r="R2897" i="2"/>
  <c r="Q2897" i="2" s="1"/>
  <c r="P78" i="2"/>
  <c r="R78" i="2"/>
  <c r="Q78" i="2" s="1"/>
  <c r="P1124" i="2"/>
  <c r="R1124" i="2"/>
  <c r="Q1124" i="2" s="1"/>
  <c r="P2449" i="2"/>
  <c r="R2449" i="2"/>
  <c r="Q2449" i="2" s="1"/>
  <c r="P1567" i="2"/>
  <c r="R1567" i="2"/>
  <c r="Q1567" i="2" s="1"/>
  <c r="P2992" i="2"/>
  <c r="R2992" i="2"/>
  <c r="Q2992" i="2" s="1"/>
  <c r="P3006" i="2"/>
  <c r="R3006" i="2"/>
  <c r="Q3006" i="2" s="1"/>
  <c r="P3025" i="2"/>
  <c r="R3025" i="2"/>
  <c r="Q3025" i="2" s="1"/>
  <c r="P1135" i="2"/>
  <c r="R1135" i="2"/>
  <c r="Q1135" i="2" s="1"/>
  <c r="P1182" i="2"/>
  <c r="R1182" i="2"/>
  <c r="Q1182" i="2" s="1"/>
  <c r="P3076" i="2"/>
  <c r="R3076" i="2"/>
  <c r="Q3076" i="2" s="1"/>
  <c r="P1620" i="2"/>
  <c r="R1620" i="2"/>
  <c r="Q1620" i="2" s="1"/>
  <c r="P3098" i="2"/>
  <c r="R3098" i="2"/>
  <c r="Q3098" i="2" s="1"/>
  <c r="P3116" i="2"/>
  <c r="R3116" i="2"/>
  <c r="Q3116" i="2" s="1"/>
  <c r="P1642" i="2"/>
  <c r="R1642" i="2"/>
  <c r="Q1642" i="2" s="1"/>
  <c r="P798" i="2"/>
  <c r="R798" i="2"/>
  <c r="Q798" i="2" s="1"/>
  <c r="P2010" i="2"/>
  <c r="R2010" i="2"/>
  <c r="Q2010" i="2" s="1"/>
  <c r="P679" i="2"/>
  <c r="R679" i="2"/>
  <c r="Q679" i="2" s="1"/>
  <c r="P2489" i="2"/>
  <c r="R2489" i="2"/>
  <c r="Q2489" i="2" s="1"/>
  <c r="P1857" i="2"/>
  <c r="R1857" i="2"/>
  <c r="Q1857" i="2" s="1"/>
  <c r="P3206" i="2"/>
  <c r="R3206" i="2"/>
  <c r="Q3206" i="2" s="1"/>
  <c r="P3220" i="2"/>
  <c r="R3220" i="2"/>
  <c r="Q3220" i="2" s="1"/>
  <c r="P1865" i="2"/>
  <c r="R1865" i="2"/>
  <c r="Q1865" i="2" s="1"/>
  <c r="P2057" i="2"/>
  <c r="R2057" i="2"/>
  <c r="Q2057" i="2" s="1"/>
  <c r="P1721" i="2"/>
  <c r="R1721" i="2"/>
  <c r="Q1721" i="2" s="1"/>
  <c r="P3250" i="2"/>
  <c r="R3250" i="2"/>
  <c r="Q3250" i="2" s="1"/>
  <c r="P211" i="2"/>
  <c r="R211" i="2"/>
  <c r="Q211" i="2" s="1"/>
  <c r="P1747" i="2"/>
  <c r="R1747" i="2"/>
  <c r="Q1747" i="2" s="1"/>
  <c r="P3271" i="2"/>
  <c r="R3271" i="2"/>
  <c r="Q3271" i="2" s="1"/>
  <c r="P2080" i="2"/>
  <c r="R2080" i="2"/>
  <c r="Q2080" i="2" s="1"/>
  <c r="P1290" i="2"/>
  <c r="R1290" i="2"/>
  <c r="Q1290" i="2" s="1"/>
  <c r="P1024" i="2"/>
  <c r="R1024" i="2"/>
  <c r="Q1024" i="2" s="1"/>
  <c r="P2093" i="2"/>
  <c r="R2093" i="2"/>
  <c r="Q2093" i="2" s="1"/>
  <c r="P651" i="2"/>
  <c r="R651" i="2"/>
  <c r="Q651" i="2" s="1"/>
  <c r="P3652" i="2"/>
  <c r="R3652" i="2"/>
  <c r="Q3652" i="2" s="1"/>
  <c r="P2215" i="2"/>
  <c r="R2215" i="2"/>
  <c r="Q2215" i="2" s="1"/>
  <c r="P1223" i="2"/>
  <c r="R1223" i="2"/>
  <c r="Q1223" i="2" s="1"/>
  <c r="P2869" i="2"/>
  <c r="R2869" i="2"/>
  <c r="Q2869" i="2" s="1"/>
  <c r="P2443" i="2"/>
  <c r="R2443" i="2"/>
  <c r="Q2443" i="2" s="1"/>
  <c r="P2956" i="2"/>
  <c r="R2956" i="2"/>
  <c r="Q2956" i="2" s="1"/>
  <c r="P103" i="2"/>
  <c r="R103" i="2"/>
  <c r="Q103" i="2" s="1"/>
  <c r="P1608" i="2"/>
  <c r="R1608" i="2"/>
  <c r="Q1608" i="2" s="1"/>
  <c r="P127" i="2"/>
  <c r="R127" i="2"/>
  <c r="Q127" i="2" s="1"/>
  <c r="P1645" i="2"/>
  <c r="R1645" i="2"/>
  <c r="Q1645" i="2" s="1"/>
  <c r="P1682" i="2"/>
  <c r="R1682" i="2"/>
  <c r="Q1682" i="2" s="1"/>
  <c r="P2103" i="2"/>
  <c r="R2103" i="2"/>
  <c r="Q2103" i="2" s="1"/>
  <c r="P1234" i="2"/>
  <c r="R1234" i="2"/>
  <c r="Q1234" i="2" s="1"/>
  <c r="P1359" i="2"/>
  <c r="R1359" i="2"/>
  <c r="Q1359" i="2" s="1"/>
  <c r="P2597" i="2"/>
  <c r="R2597" i="2"/>
  <c r="Q2597" i="2" s="1"/>
  <c r="P2111" i="2"/>
  <c r="R2111" i="2"/>
  <c r="Q2111" i="2" s="1"/>
  <c r="P1389" i="2"/>
  <c r="R1389" i="2"/>
  <c r="Q1389" i="2" s="1"/>
  <c r="P1894" i="2"/>
  <c r="R1894" i="2"/>
  <c r="Q1894" i="2" s="1"/>
  <c r="P2682" i="2"/>
  <c r="R2682" i="2"/>
  <c r="Q2682" i="2" s="1"/>
  <c r="P2699" i="2"/>
  <c r="R2699" i="2"/>
  <c r="Q2699" i="2" s="1"/>
  <c r="P1305" i="2"/>
  <c r="R1305" i="2"/>
  <c r="Q1305" i="2" s="1"/>
  <c r="P2740" i="2"/>
  <c r="R2740" i="2"/>
  <c r="Q2740" i="2" s="1"/>
  <c r="P1908" i="2"/>
  <c r="R1908" i="2"/>
  <c r="Q1908" i="2" s="1"/>
  <c r="P2767" i="2"/>
  <c r="R2767" i="2"/>
  <c r="Q2767" i="2" s="1"/>
  <c r="P2423" i="2"/>
  <c r="R2423" i="2"/>
  <c r="Q2423" i="2" s="1"/>
  <c r="P2799" i="2"/>
  <c r="R2799" i="2"/>
  <c r="Q2799" i="2" s="1"/>
  <c r="P2817" i="2"/>
  <c r="R2817" i="2"/>
  <c r="Q2817" i="2" s="1"/>
  <c r="P316" i="2"/>
  <c r="R316" i="2"/>
  <c r="Q316" i="2" s="1"/>
  <c r="P1517" i="2"/>
  <c r="R1517" i="2"/>
  <c r="Q1517" i="2" s="1"/>
  <c r="P1528" i="2"/>
  <c r="R1528" i="2"/>
  <c r="Q1528" i="2" s="1"/>
  <c r="P79" i="2"/>
  <c r="R79" i="2"/>
  <c r="Q79" i="2" s="1"/>
  <c r="P918" i="2"/>
  <c r="R918" i="2"/>
  <c r="Q918" i="2" s="1"/>
  <c r="P2451" i="2"/>
  <c r="R2451" i="2"/>
  <c r="Q2451" i="2" s="1"/>
  <c r="P671" i="2"/>
  <c r="R671" i="2"/>
  <c r="Q671" i="2" s="1"/>
  <c r="P1261" i="2"/>
  <c r="R1261" i="2"/>
  <c r="Q1261" i="2" s="1"/>
  <c r="P521" i="2"/>
  <c r="R521" i="2"/>
  <c r="Q521" i="2" s="1"/>
  <c r="P1629" i="2"/>
  <c r="R1629" i="2"/>
  <c r="Q1629" i="2" s="1"/>
  <c r="P1661" i="2"/>
  <c r="R1661" i="2"/>
  <c r="Q1661" i="2" s="1"/>
  <c r="P3184" i="2"/>
  <c r="R3184" i="2"/>
  <c r="Q3184" i="2" s="1"/>
  <c r="P3217" i="2"/>
  <c r="R3217" i="2"/>
  <c r="Q3217" i="2" s="1"/>
  <c r="P402" i="2"/>
  <c r="R402" i="2"/>
  <c r="Q402" i="2" s="1"/>
  <c r="P3367" i="2"/>
  <c r="R3367" i="2"/>
  <c r="Q3367" i="2" s="1"/>
  <c r="P487" i="2"/>
  <c r="R487" i="2"/>
  <c r="Q487" i="2" s="1"/>
  <c r="P1888" i="2"/>
  <c r="R1888" i="2"/>
  <c r="Q1888" i="2" s="1"/>
  <c r="P12" i="2"/>
  <c r="R12" i="2"/>
  <c r="Q12" i="2" s="1"/>
  <c r="P2620" i="2"/>
  <c r="R2620" i="2"/>
  <c r="Q2620" i="2" s="1"/>
  <c r="P1393" i="2"/>
  <c r="R1393" i="2"/>
  <c r="Q1393" i="2" s="1"/>
  <c r="P1239" i="2"/>
  <c r="R1239" i="2"/>
  <c r="Q1239" i="2" s="1"/>
  <c r="P1437" i="2"/>
  <c r="R1437" i="2"/>
  <c r="Q1437" i="2" s="1"/>
  <c r="P1013" i="2"/>
  <c r="R1013" i="2"/>
  <c r="Q1013" i="2" s="1"/>
  <c r="P2721" i="2"/>
  <c r="R2721" i="2"/>
  <c r="Q2721" i="2" s="1"/>
  <c r="P2411" i="2"/>
  <c r="R2411" i="2"/>
  <c r="Q2411" i="2" s="1"/>
  <c r="P1250" i="2"/>
  <c r="R1250" i="2"/>
  <c r="Q1250" i="2" s="1"/>
  <c r="P1820" i="2"/>
  <c r="R1820" i="2"/>
  <c r="Q1820" i="2" s="1"/>
  <c r="P1309" i="2"/>
  <c r="R1309" i="2"/>
  <c r="Q1309" i="2" s="1"/>
  <c r="P3461" i="2"/>
  <c r="R3461" i="2"/>
  <c r="Q3461" i="2" s="1"/>
  <c r="P1505" i="2"/>
  <c r="R1505" i="2"/>
  <c r="Q1505" i="2" s="1"/>
  <c r="P1931" i="2"/>
  <c r="R1931" i="2"/>
  <c r="Q1931" i="2" s="1"/>
  <c r="P1829" i="2"/>
  <c r="R1829" i="2"/>
  <c r="Q1829" i="2" s="1"/>
  <c r="P1530" i="2"/>
  <c r="R1530" i="2"/>
  <c r="Q1530" i="2" s="1"/>
  <c r="P2918" i="2"/>
  <c r="R2918" i="2"/>
  <c r="Q2918" i="2" s="1"/>
  <c r="P763" i="2"/>
  <c r="R763" i="2"/>
  <c r="Q763" i="2" s="1"/>
  <c r="P2960" i="2"/>
  <c r="R2960" i="2"/>
  <c r="Q2960" i="2" s="1"/>
  <c r="P2981" i="2"/>
  <c r="R2981" i="2"/>
  <c r="Q2981" i="2" s="1"/>
  <c r="P1201" i="2"/>
  <c r="R1201" i="2"/>
  <c r="Q1201" i="2" s="1"/>
  <c r="P3011" i="2"/>
  <c r="R3011" i="2"/>
  <c r="Q3011" i="2" s="1"/>
  <c r="P1967" i="2"/>
  <c r="R1967" i="2"/>
  <c r="Q1967" i="2" s="1"/>
  <c r="P653" i="2"/>
  <c r="R653" i="2"/>
  <c r="Q653" i="2" s="1"/>
  <c r="P859" i="2"/>
  <c r="R859" i="2"/>
  <c r="Q859" i="2" s="1"/>
  <c r="P2570" i="2"/>
  <c r="R2570" i="2"/>
  <c r="Q2570" i="2" s="1"/>
  <c r="P2556" i="2"/>
  <c r="R2556" i="2"/>
  <c r="Q2556" i="2" s="1"/>
  <c r="P1994" i="2"/>
  <c r="R1994" i="2"/>
  <c r="Q1994" i="2" s="1"/>
  <c r="P1185" i="2"/>
  <c r="R1185" i="2"/>
  <c r="Q1185" i="2" s="1"/>
  <c r="P1147" i="2"/>
  <c r="R1147" i="2"/>
  <c r="Q1147" i="2" s="1"/>
  <c r="P3176" i="2"/>
  <c r="R3176" i="2"/>
  <c r="Q3176" i="2" s="1"/>
  <c r="P3202" i="2"/>
  <c r="R3202" i="2"/>
  <c r="Q3202" i="2" s="1"/>
  <c r="P550" i="2"/>
  <c r="R550" i="2"/>
  <c r="Q550" i="2" s="1"/>
  <c r="P2504" i="2"/>
  <c r="R2504" i="2"/>
  <c r="Q2504" i="2" s="1"/>
  <c r="P1053" i="2"/>
  <c r="R1053" i="2"/>
  <c r="Q1053" i="2" s="1"/>
  <c r="P3270" i="2"/>
  <c r="R3270" i="2"/>
  <c r="Q3270" i="2" s="1"/>
  <c r="P3619" i="2"/>
  <c r="R3619" i="2"/>
  <c r="Q3619" i="2" s="1"/>
  <c r="P1190" i="2"/>
  <c r="R1190" i="2"/>
  <c r="Q1190" i="2" s="1"/>
  <c r="P2205" i="2"/>
  <c r="R2205" i="2"/>
  <c r="Q2205" i="2" s="1"/>
  <c r="P270" i="2"/>
  <c r="R270" i="2"/>
  <c r="Q270" i="2" s="1"/>
  <c r="P1885" i="2"/>
  <c r="R1885" i="2"/>
  <c r="Q1885" i="2" s="1"/>
  <c r="P895" i="2"/>
  <c r="R895" i="2"/>
  <c r="Q895" i="2" s="1"/>
  <c r="P2274" i="2"/>
  <c r="R2274" i="2"/>
  <c r="Q2274" i="2" s="1"/>
  <c r="P97" i="2"/>
  <c r="R97" i="2"/>
  <c r="Q97" i="2" s="1"/>
  <c r="P1970" i="2"/>
  <c r="R1970" i="2"/>
  <c r="Q1970" i="2" s="1"/>
  <c r="P2309" i="2"/>
  <c r="R2309" i="2"/>
  <c r="Q2309" i="2" s="1"/>
  <c r="P3549" i="2"/>
  <c r="R3549" i="2"/>
  <c r="Q3549" i="2" s="1"/>
  <c r="P156" i="2"/>
  <c r="R156" i="2"/>
  <c r="Q156" i="2" s="1"/>
  <c r="P684" i="2"/>
  <c r="R684" i="2"/>
  <c r="Q684" i="2" s="1"/>
  <c r="P2512" i="2"/>
  <c r="R2512" i="2"/>
  <c r="Q2512" i="2" s="1"/>
  <c r="P597" i="2"/>
  <c r="R597" i="2"/>
  <c r="Q597" i="2" s="1"/>
  <c r="P1876" i="2"/>
  <c r="R1876" i="2"/>
  <c r="Q1876" i="2" s="1"/>
  <c r="P3320" i="2"/>
  <c r="R3320" i="2"/>
  <c r="Q3320" i="2" s="1"/>
  <c r="P1788" i="2"/>
  <c r="R1788" i="2"/>
  <c r="Q1788" i="2" s="1"/>
  <c r="P2207" i="2"/>
  <c r="R2207" i="2"/>
  <c r="Q2207" i="2" s="1"/>
  <c r="P2356" i="2"/>
  <c r="R2356" i="2"/>
  <c r="Q2356" i="2" s="1"/>
  <c r="P3341" i="2"/>
  <c r="R3341" i="2"/>
  <c r="Q3341" i="2" s="1"/>
  <c r="P3053" i="2"/>
  <c r="R3053" i="2"/>
  <c r="Q3053" i="2" s="1"/>
  <c r="P1046" i="2"/>
  <c r="R1046" i="2"/>
  <c r="Q1046" i="2" s="1"/>
  <c r="P1267" i="2"/>
  <c r="R1267" i="2"/>
  <c r="Q1267" i="2" s="1"/>
  <c r="P3107" i="2"/>
  <c r="R3107" i="2"/>
  <c r="Q3107" i="2" s="1"/>
  <c r="P1646" i="2"/>
  <c r="R1646" i="2"/>
  <c r="Q1646" i="2" s="1"/>
  <c r="P956" i="2"/>
  <c r="R956" i="2"/>
  <c r="Q956" i="2" s="1"/>
  <c r="P3567" i="2"/>
  <c r="R3567" i="2"/>
  <c r="Q3567" i="2" s="1"/>
  <c r="P811" i="2"/>
  <c r="R811" i="2"/>
  <c r="Q811" i="2" s="1"/>
  <c r="P1049" i="2"/>
  <c r="R1049" i="2"/>
  <c r="Q1049" i="2" s="1"/>
  <c r="P1725" i="2"/>
  <c r="R1725" i="2"/>
  <c r="Q1725" i="2" s="1"/>
  <c r="P1742" i="2"/>
  <c r="R1742" i="2"/>
  <c r="Q1742" i="2" s="1"/>
  <c r="P1755" i="2"/>
  <c r="R1755" i="2"/>
  <c r="Q1755" i="2" s="1"/>
  <c r="P2373" i="2"/>
  <c r="R2373" i="2"/>
  <c r="Q2373" i="2" s="1"/>
  <c r="P1787" i="2"/>
  <c r="R1787" i="2"/>
  <c r="Q1787" i="2" s="1"/>
  <c r="P1349" i="2"/>
  <c r="R1349" i="2"/>
  <c r="Q1349" i="2" s="1"/>
  <c r="P2113" i="2"/>
  <c r="R2113" i="2"/>
  <c r="Q2113" i="2" s="1"/>
  <c r="P2692" i="2"/>
  <c r="R2692" i="2"/>
  <c r="Q2692" i="2" s="1"/>
  <c r="P1307" i="2"/>
  <c r="R1307" i="2"/>
  <c r="Q1307" i="2" s="1"/>
  <c r="P2139" i="2"/>
  <c r="R2139" i="2"/>
  <c r="Q2139" i="2" s="1"/>
  <c r="P1536" i="2"/>
  <c r="R1536" i="2"/>
  <c r="Q1536" i="2" s="1"/>
  <c r="P2288" i="2"/>
  <c r="R2288" i="2"/>
  <c r="Q2288" i="2" s="1"/>
  <c r="P3084" i="2"/>
  <c r="R3084" i="2"/>
  <c r="Q3084" i="2" s="1"/>
  <c r="P1664" i="2"/>
  <c r="R1664" i="2"/>
  <c r="Q1664" i="2" s="1"/>
  <c r="P616" i="2"/>
  <c r="R616" i="2"/>
  <c r="Q616" i="2" s="1"/>
  <c r="P215" i="2"/>
  <c r="R215" i="2"/>
  <c r="Q215" i="2" s="1"/>
  <c r="P1765" i="2"/>
  <c r="R1765" i="2"/>
  <c r="Q1765" i="2" s="1"/>
  <c r="P3631" i="2"/>
  <c r="R3631" i="2"/>
  <c r="Q3631" i="2" s="1"/>
  <c r="P3659" i="2"/>
  <c r="R3659" i="2"/>
  <c r="Q3659" i="2" s="1"/>
  <c r="P416" i="2"/>
  <c r="R416" i="2"/>
  <c r="Q416" i="2" s="1"/>
  <c r="P465" i="2"/>
  <c r="R465" i="2"/>
  <c r="Q465" i="2" s="1"/>
  <c r="P2208" i="2"/>
  <c r="R2208" i="2"/>
  <c r="Q2208" i="2" s="1"/>
  <c r="P1345" i="2"/>
  <c r="R1345" i="2"/>
  <c r="Q1345" i="2" s="1"/>
  <c r="P2594" i="2"/>
  <c r="R2594" i="2"/>
  <c r="Q2594" i="2" s="1"/>
  <c r="P2655" i="2"/>
  <c r="R2655" i="2"/>
  <c r="Q2655" i="2" s="1"/>
  <c r="P490" i="2"/>
  <c r="R490" i="2"/>
  <c r="Q490" i="2" s="1"/>
  <c r="P1816" i="2"/>
  <c r="R1816" i="2"/>
  <c r="Q1816" i="2" s="1"/>
  <c r="P717" i="2"/>
  <c r="R717" i="2"/>
  <c r="Q717" i="2" s="1"/>
  <c r="P1512" i="2"/>
  <c r="R1512" i="2"/>
  <c r="Q1512" i="2" s="1"/>
  <c r="P2905" i="2"/>
  <c r="R2905" i="2"/>
  <c r="Q2905" i="2" s="1"/>
  <c r="P2966" i="2"/>
  <c r="R2966" i="2"/>
  <c r="Q2966" i="2" s="1"/>
  <c r="P1593" i="2"/>
  <c r="R1593" i="2"/>
  <c r="Q1593" i="2" s="1"/>
  <c r="P2464" i="2"/>
  <c r="R2464" i="2"/>
  <c r="Q2464" i="2" s="1"/>
  <c r="P135" i="2"/>
  <c r="R135" i="2"/>
  <c r="Q135" i="2" s="1"/>
  <c r="P2020" i="2"/>
  <c r="R2020" i="2"/>
  <c r="Q2020" i="2" s="1"/>
  <c r="P2184" i="2"/>
  <c r="R2184" i="2"/>
  <c r="Q2184" i="2" s="1"/>
  <c r="P555" i="2"/>
  <c r="R555" i="2"/>
  <c r="Q555" i="2" s="1"/>
  <c r="P2520" i="2"/>
  <c r="R2520" i="2"/>
  <c r="Q2520" i="2" s="1"/>
  <c r="P1773" i="2"/>
  <c r="R1773" i="2"/>
  <c r="Q1773" i="2" s="1"/>
  <c r="P3379" i="2"/>
  <c r="R3379" i="2"/>
  <c r="Q3379" i="2" s="1"/>
  <c r="P2227" i="2"/>
  <c r="R2227" i="2"/>
  <c r="Q2227" i="2" s="1"/>
  <c r="P1891" i="2"/>
  <c r="R1891" i="2"/>
  <c r="Q1891" i="2" s="1"/>
  <c r="P1397" i="2"/>
  <c r="R1397" i="2"/>
  <c r="Q1397" i="2" s="1"/>
  <c r="P2667" i="2"/>
  <c r="R2667" i="2"/>
  <c r="Q2667" i="2" s="1"/>
  <c r="P1443" i="2"/>
  <c r="R1443" i="2"/>
  <c r="Q1443" i="2" s="1"/>
  <c r="P2124" i="2"/>
  <c r="R2124" i="2"/>
  <c r="Q2124" i="2" s="1"/>
  <c r="P1812" i="2"/>
  <c r="R1812" i="2"/>
  <c r="Q1812" i="2" s="1"/>
  <c r="P2745" i="2"/>
  <c r="R2745" i="2"/>
  <c r="Q2745" i="2" s="1"/>
  <c r="P31" i="2"/>
  <c r="R31" i="2"/>
  <c r="Q31" i="2" s="1"/>
  <c r="P2774" i="2"/>
  <c r="R2774" i="2"/>
  <c r="Q2774" i="2" s="1"/>
  <c r="P3454" i="2"/>
  <c r="R3454" i="2"/>
  <c r="Q3454" i="2" s="1"/>
  <c r="P2426" i="2"/>
  <c r="R2426" i="2"/>
  <c r="Q2426" i="2" s="1"/>
  <c r="P2821" i="2"/>
  <c r="R2821" i="2"/>
  <c r="Q2821" i="2" s="1"/>
  <c r="P2840" i="2"/>
  <c r="R2840" i="2"/>
  <c r="Q2840" i="2" s="1"/>
  <c r="P749" i="2"/>
  <c r="R749" i="2"/>
  <c r="Q749" i="2" s="1"/>
  <c r="P2877" i="2"/>
  <c r="R2877" i="2"/>
  <c r="Q2877" i="2" s="1"/>
  <c r="P1117" i="2"/>
  <c r="R1117" i="2"/>
  <c r="Q1117" i="2" s="1"/>
  <c r="P1537" i="2"/>
  <c r="R1537" i="2"/>
  <c r="Q1537" i="2" s="1"/>
  <c r="P1545" i="2"/>
  <c r="R1545" i="2"/>
  <c r="Q1545" i="2" s="1"/>
  <c r="P2279" i="2"/>
  <c r="R2279" i="2"/>
  <c r="Q2279" i="2" s="1"/>
  <c r="P2964" i="2"/>
  <c r="R2964" i="2"/>
  <c r="Q2964" i="2" s="1"/>
  <c r="P2453" i="2"/>
  <c r="R2453" i="2"/>
  <c r="Q2453" i="2" s="1"/>
  <c r="P1202" i="2"/>
  <c r="R1202" i="2"/>
  <c r="Q1202" i="2" s="1"/>
  <c r="P1587" i="2"/>
  <c r="R1587" i="2"/>
  <c r="Q1587" i="2" s="1"/>
  <c r="P1596" i="2"/>
  <c r="R1596" i="2"/>
  <c r="Q1596" i="2" s="1"/>
  <c r="P2162" i="2"/>
  <c r="R2162" i="2"/>
  <c r="Q2162" i="2" s="1"/>
  <c r="P2299" i="2"/>
  <c r="R2299" i="2"/>
  <c r="Q2299" i="2" s="1"/>
  <c r="P1617" i="2"/>
  <c r="R1617" i="2"/>
  <c r="Q1617" i="2" s="1"/>
  <c r="P128" i="2"/>
  <c r="R128" i="2"/>
  <c r="Q128" i="2" s="1"/>
  <c r="P3526" i="2"/>
  <c r="R3526" i="2"/>
  <c r="Q3526" i="2" s="1"/>
  <c r="P134" i="2"/>
  <c r="R134" i="2"/>
  <c r="Q134" i="2" s="1"/>
  <c r="P2004" i="2"/>
  <c r="R2004" i="2"/>
  <c r="Q2004" i="2" s="1"/>
  <c r="P140" i="2"/>
  <c r="R140" i="2"/>
  <c r="Q140" i="2" s="1"/>
  <c r="P2009" i="2"/>
  <c r="R2009" i="2"/>
  <c r="Q2009" i="2" s="1"/>
  <c r="P3559" i="2"/>
  <c r="R3559" i="2"/>
  <c r="Q3559" i="2" s="1"/>
  <c r="P2488" i="2"/>
  <c r="R2488" i="2"/>
  <c r="Q2488" i="2" s="1"/>
  <c r="P1210" i="2"/>
  <c r="R1210" i="2"/>
  <c r="Q1210" i="2" s="1"/>
  <c r="P1697" i="2"/>
  <c r="R1697" i="2"/>
  <c r="Q1697" i="2" s="1"/>
  <c r="P3580" i="2"/>
  <c r="R3580" i="2"/>
  <c r="Q3580" i="2" s="1"/>
  <c r="P2049" i="2"/>
  <c r="R2049" i="2"/>
  <c r="Q2049" i="2" s="1"/>
  <c r="P181" i="2"/>
  <c r="R181" i="2"/>
  <c r="Q181" i="2" s="1"/>
  <c r="P3241" i="2"/>
  <c r="R3241" i="2"/>
  <c r="Q3241" i="2" s="1"/>
  <c r="P1733" i="2"/>
  <c r="R1733" i="2"/>
  <c r="Q1733" i="2" s="1"/>
  <c r="P621" i="2"/>
  <c r="R621" i="2"/>
  <c r="Q621" i="2" s="1"/>
  <c r="P2353" i="2"/>
  <c r="R2353" i="2"/>
  <c r="Q2353" i="2" s="1"/>
  <c r="P222" i="2"/>
  <c r="R222" i="2"/>
  <c r="Q222" i="2" s="1"/>
  <c r="P2199" i="2"/>
  <c r="R2199" i="2"/>
  <c r="Q2199" i="2" s="1"/>
  <c r="P1877" i="2"/>
  <c r="R1877" i="2"/>
  <c r="Q1877" i="2" s="1"/>
  <c r="P835" i="2"/>
  <c r="R835" i="2"/>
  <c r="Q835" i="2" s="1"/>
  <c r="P840" i="2"/>
  <c r="R840" i="2"/>
  <c r="Q840" i="2" s="1"/>
  <c r="P3331" i="2"/>
  <c r="R3331" i="2"/>
  <c r="Q3331" i="2" s="1"/>
  <c r="P724" i="2"/>
  <c r="R724" i="2"/>
  <c r="Q724" i="2" s="1"/>
  <c r="P2214" i="2"/>
  <c r="R2214" i="2"/>
  <c r="Q2214" i="2" s="1"/>
  <c r="P3665" i="2"/>
  <c r="R3665" i="2"/>
  <c r="Q3665" i="2" s="1"/>
  <c r="P1647" i="2"/>
  <c r="R1647" i="2"/>
  <c r="Q1647" i="2" s="1"/>
  <c r="P3554" i="2"/>
  <c r="R3554" i="2"/>
  <c r="Q3554" i="2" s="1"/>
  <c r="P2484" i="2"/>
  <c r="R2484" i="2"/>
  <c r="Q2484" i="2" s="1"/>
  <c r="P3172" i="2"/>
  <c r="R3172" i="2"/>
  <c r="Q3172" i="2" s="1"/>
  <c r="P154" i="2"/>
  <c r="R154" i="2"/>
  <c r="Q154" i="2" s="1"/>
  <c r="P1694" i="2"/>
  <c r="R1694" i="2"/>
  <c r="Q1694" i="2" s="1"/>
  <c r="P1705" i="2"/>
  <c r="R1705" i="2"/>
  <c r="Q1705" i="2" s="1"/>
  <c r="P979" i="2"/>
  <c r="R979" i="2"/>
  <c r="Q979" i="2" s="1"/>
  <c r="P2350" i="2"/>
  <c r="R2350" i="2"/>
  <c r="Q2350" i="2" s="1"/>
  <c r="P406" i="2"/>
  <c r="R406" i="2"/>
  <c r="Q406" i="2" s="1"/>
  <c r="P1766" i="2"/>
  <c r="R1766" i="2"/>
  <c r="Q1766" i="2" s="1"/>
  <c r="P851" i="2"/>
  <c r="R851" i="2"/>
  <c r="Q851" i="2" s="1"/>
  <c r="P257" i="2"/>
  <c r="R257" i="2"/>
  <c r="Q257" i="2" s="1"/>
  <c r="P1352" i="2"/>
  <c r="R1352" i="2"/>
  <c r="Q1352" i="2" s="1"/>
  <c r="P1355" i="2"/>
  <c r="R1355" i="2"/>
  <c r="Q1355" i="2" s="1"/>
  <c r="P2588" i="2"/>
  <c r="R2588" i="2"/>
  <c r="Q2588" i="2" s="1"/>
  <c r="P3388" i="2"/>
  <c r="R3388" i="2"/>
  <c r="Q3388" i="2" s="1"/>
  <c r="P1385" i="2"/>
  <c r="R1385" i="2"/>
  <c r="Q1385" i="2" s="1"/>
  <c r="P2661" i="2"/>
  <c r="R2661" i="2"/>
  <c r="Q2661" i="2" s="1"/>
  <c r="P3409" i="2"/>
  <c r="R3409" i="2"/>
  <c r="Q3409" i="2" s="1"/>
  <c r="P2695" i="2"/>
  <c r="R2695" i="2"/>
  <c r="Q2695" i="2" s="1"/>
  <c r="P2408" i="2"/>
  <c r="R2408" i="2"/>
  <c r="Q2408" i="2" s="1"/>
  <c r="P2133" i="2"/>
  <c r="R2133" i="2"/>
  <c r="Q2133" i="2" s="1"/>
  <c r="P2752" i="2"/>
  <c r="R2752" i="2"/>
  <c r="Q2752" i="2" s="1"/>
  <c r="P444" i="2"/>
  <c r="R444" i="2"/>
  <c r="Q444" i="2" s="1"/>
  <c r="P882" i="2"/>
  <c r="R882" i="2"/>
  <c r="Q882" i="2" s="1"/>
  <c r="P887" i="2"/>
  <c r="R887" i="2"/>
  <c r="Q887" i="2" s="1"/>
  <c r="P1170" i="2"/>
  <c r="R1170" i="2"/>
  <c r="Q1170" i="2" s="1"/>
  <c r="P2827" i="2"/>
  <c r="R2827" i="2"/>
  <c r="Q2827" i="2" s="1"/>
  <c r="P1926" i="2"/>
  <c r="R1926" i="2"/>
  <c r="Q1926" i="2" s="1"/>
  <c r="P55" i="2"/>
  <c r="R55" i="2"/>
  <c r="Q55" i="2" s="1"/>
  <c r="P1527" i="2"/>
  <c r="R1527" i="2"/>
  <c r="Q1527" i="2" s="1"/>
  <c r="P1532" i="2"/>
  <c r="R1532" i="2"/>
  <c r="Q1532" i="2" s="1"/>
  <c r="P912" i="2"/>
  <c r="R912" i="2"/>
  <c r="Q912" i="2" s="1"/>
  <c r="P85" i="2"/>
  <c r="R85" i="2"/>
  <c r="Q85" i="2" s="1"/>
  <c r="P2955" i="2"/>
  <c r="R2955" i="2"/>
  <c r="Q2955" i="2" s="1"/>
  <c r="P1564" i="2"/>
  <c r="R1564" i="2"/>
  <c r="Q1564" i="2" s="1"/>
  <c r="P2991" i="2"/>
  <c r="R2991" i="2"/>
  <c r="Q2991" i="2" s="1"/>
  <c r="P3493" i="2"/>
  <c r="R3493" i="2"/>
  <c r="Q3493" i="2" s="1"/>
  <c r="P1589" i="2"/>
  <c r="R1589" i="2"/>
  <c r="Q1589" i="2" s="1"/>
  <c r="P587" i="2"/>
  <c r="R587" i="2"/>
  <c r="Q587" i="2" s="1"/>
  <c r="P119" i="2"/>
  <c r="R119" i="2"/>
  <c r="Q119" i="2" s="1"/>
  <c r="P3514" i="2"/>
  <c r="R3514" i="2"/>
  <c r="Q3514" i="2" s="1"/>
  <c r="P3081" i="2"/>
  <c r="R3081" i="2"/>
  <c r="Q3081" i="2" s="1"/>
  <c r="P1621" i="2"/>
  <c r="R1621" i="2"/>
  <c r="Q1621" i="2" s="1"/>
  <c r="P788" i="2"/>
  <c r="R788" i="2"/>
  <c r="Q788" i="2" s="1"/>
  <c r="P3537" i="2"/>
  <c r="R3537" i="2"/>
  <c r="Q3537" i="2" s="1"/>
  <c r="P1691" i="2"/>
  <c r="R1691" i="2"/>
  <c r="Q1691" i="2" s="1"/>
  <c r="P3224" i="2"/>
  <c r="R3224" i="2"/>
  <c r="Q3224" i="2" s="1"/>
  <c r="P722" i="2"/>
  <c r="R722" i="2"/>
  <c r="Q722" i="2" s="1"/>
  <c r="P2509" i="2"/>
  <c r="R2509" i="2"/>
  <c r="Q2509" i="2" s="1"/>
  <c r="P1751" i="2"/>
  <c r="R1751" i="2"/>
  <c r="Q1751" i="2" s="1"/>
  <c r="P1330" i="2"/>
  <c r="R1330" i="2"/>
  <c r="Q1330" i="2" s="1"/>
  <c r="P274" i="2"/>
  <c r="R274" i="2"/>
  <c r="Q274" i="2" s="1"/>
  <c r="P997" i="2"/>
  <c r="R997" i="2"/>
  <c r="Q997" i="2" s="1"/>
  <c r="P296" i="2"/>
  <c r="R296" i="2"/>
  <c r="Q296" i="2" s="1"/>
  <c r="P2387" i="2"/>
  <c r="R2387" i="2"/>
  <c r="Q2387" i="2" s="1"/>
  <c r="P2223" i="2"/>
  <c r="R2223" i="2"/>
  <c r="Q2223" i="2" s="1"/>
  <c r="P2393" i="2"/>
  <c r="R2393" i="2"/>
  <c r="Q2393" i="2" s="1"/>
  <c r="P1376" i="2"/>
  <c r="R1376" i="2"/>
  <c r="Q1376" i="2" s="1"/>
  <c r="P1384" i="2"/>
  <c r="R1384" i="2"/>
  <c r="Q1384" i="2" s="1"/>
  <c r="P1411" i="2"/>
  <c r="R1411" i="2"/>
  <c r="Q1411" i="2" s="1"/>
  <c r="P2236" i="2"/>
  <c r="R2236" i="2"/>
  <c r="Q2236" i="2" s="1"/>
  <c r="P1012" i="2"/>
  <c r="R1012" i="2"/>
  <c r="Q1012" i="2" s="1"/>
  <c r="P1241" i="2"/>
  <c r="R1241" i="2"/>
  <c r="Q1241" i="2" s="1"/>
  <c r="P2730" i="2"/>
  <c r="R2730" i="2"/>
  <c r="Q2730" i="2" s="1"/>
  <c r="P1905" i="2"/>
  <c r="R1905" i="2"/>
  <c r="Q1905" i="2" s="1"/>
  <c r="P2759" i="2"/>
  <c r="R2759" i="2"/>
  <c r="Q2759" i="2" s="1"/>
  <c r="P1482" i="2"/>
  <c r="R1482" i="2"/>
  <c r="Q1482" i="2" s="1"/>
  <c r="P1821" i="2"/>
  <c r="R1821" i="2"/>
  <c r="Q1821" i="2" s="1"/>
  <c r="P1106" i="2"/>
  <c r="R1106" i="2"/>
  <c r="Q1106" i="2" s="1"/>
  <c r="P498" i="2"/>
  <c r="R498" i="2"/>
  <c r="Q498" i="2" s="1"/>
  <c r="P1514" i="2"/>
  <c r="R1514" i="2"/>
  <c r="Q1514" i="2" s="1"/>
  <c r="P54" i="2"/>
  <c r="R54" i="2"/>
  <c r="Q54" i="2" s="1"/>
  <c r="P582" i="2"/>
  <c r="R582" i="2"/>
  <c r="Q582" i="2" s="1"/>
  <c r="P72" i="2"/>
  <c r="R72" i="2"/>
  <c r="Q72" i="2" s="1"/>
  <c r="P663" i="2"/>
  <c r="R663" i="2"/>
  <c r="Q663" i="2" s="1"/>
  <c r="P2939" i="2"/>
  <c r="R2939" i="2"/>
  <c r="Q2939" i="2" s="1"/>
  <c r="P511" i="2"/>
  <c r="R511" i="2"/>
  <c r="Q511" i="2" s="1"/>
  <c r="P924" i="2"/>
  <c r="R924" i="2"/>
  <c r="Q924" i="2" s="1"/>
  <c r="P340" i="2"/>
  <c r="R340" i="2"/>
  <c r="Q340" i="2" s="1"/>
  <c r="P1583" i="2"/>
  <c r="R1583" i="2"/>
  <c r="Q1583" i="2" s="1"/>
  <c r="P1318" i="2"/>
  <c r="R1318" i="2"/>
  <c r="Q1318" i="2" s="1"/>
  <c r="P3031" i="2"/>
  <c r="R3031" i="2"/>
  <c r="Q3031" i="2" s="1"/>
  <c r="P930" i="2"/>
  <c r="R930" i="2"/>
  <c r="Q930" i="2" s="1"/>
  <c r="P2163" i="2"/>
  <c r="R2163" i="2"/>
  <c r="Q2163" i="2" s="1"/>
  <c r="P3078" i="2"/>
  <c r="R3078" i="2"/>
  <c r="Q3078" i="2" s="1"/>
  <c r="P3091" i="2"/>
  <c r="R3091" i="2"/>
  <c r="Q3091" i="2" s="1"/>
  <c r="P3103" i="2"/>
  <c r="R3103" i="2"/>
  <c r="Q3103" i="2" s="1"/>
  <c r="P3118" i="2"/>
  <c r="R3118" i="2"/>
  <c r="Q3118" i="2" s="1"/>
  <c r="P3131" i="2"/>
  <c r="R3131" i="2"/>
  <c r="Q3131" i="2" s="1"/>
  <c r="P799" i="2"/>
  <c r="R799" i="2"/>
  <c r="Q799" i="2" s="1"/>
  <c r="P3556" i="2"/>
  <c r="R3556" i="2"/>
  <c r="Q3556" i="2" s="1"/>
  <c r="P1072" i="2"/>
  <c r="R1072" i="2"/>
  <c r="Q1072" i="2" s="1"/>
  <c r="P3182" i="2"/>
  <c r="R3182" i="2"/>
  <c r="Q3182" i="2" s="1"/>
  <c r="P3196" i="2"/>
  <c r="R3196" i="2"/>
  <c r="Q3196" i="2" s="1"/>
  <c r="P3207" i="2"/>
  <c r="R3207" i="2"/>
  <c r="Q3207" i="2" s="1"/>
  <c r="P711" i="2"/>
  <c r="R711" i="2"/>
  <c r="Q711" i="2" s="1"/>
  <c r="P1213" i="2"/>
  <c r="R1213" i="2"/>
  <c r="Q1213" i="2" s="1"/>
  <c r="P186" i="2"/>
  <c r="R186" i="2"/>
  <c r="Q186" i="2" s="1"/>
  <c r="P1722" i="2"/>
  <c r="R1722" i="2"/>
  <c r="Q1722" i="2" s="1"/>
  <c r="P2349" i="2"/>
  <c r="R2349" i="2"/>
  <c r="Q2349" i="2" s="1"/>
  <c r="P559" i="2"/>
  <c r="R559" i="2"/>
  <c r="Q559" i="2" s="1"/>
  <c r="P205" i="2"/>
  <c r="R205" i="2"/>
  <c r="Q205" i="2" s="1"/>
  <c r="P3657" i="2"/>
  <c r="R3657" i="2"/>
  <c r="Q3657" i="2" s="1"/>
  <c r="P2368" i="2"/>
  <c r="R2368" i="2"/>
  <c r="Q2368" i="2" s="1"/>
  <c r="P1224" i="2"/>
  <c r="R1224" i="2"/>
  <c r="Q1224" i="2" s="1"/>
  <c r="P3318" i="2"/>
  <c r="R3318" i="2"/>
  <c r="Q3318" i="2" s="1"/>
  <c r="P2220" i="2"/>
  <c r="R2220" i="2"/>
  <c r="Q2220" i="2" s="1"/>
  <c r="P2397" i="2"/>
  <c r="R2397" i="2"/>
  <c r="Q2397" i="2" s="1"/>
  <c r="P1421" i="2"/>
  <c r="R1421" i="2"/>
  <c r="Q1421" i="2" s="1"/>
  <c r="P2134" i="2"/>
  <c r="R2134" i="2"/>
  <c r="Q2134" i="2" s="1"/>
  <c r="P2773" i="2"/>
  <c r="R2773" i="2"/>
  <c r="Q2773" i="2" s="1"/>
  <c r="P2814" i="2"/>
  <c r="R2814" i="2"/>
  <c r="Q2814" i="2" s="1"/>
  <c r="P662" i="2"/>
  <c r="R662" i="2"/>
  <c r="Q662" i="2" s="1"/>
  <c r="P764" i="2"/>
  <c r="R764" i="2"/>
  <c r="Q764" i="2" s="1"/>
  <c r="P105" i="2"/>
  <c r="R105" i="2"/>
  <c r="Q105" i="2" s="1"/>
  <c r="P674" i="2"/>
  <c r="R674" i="2"/>
  <c r="Q674" i="2" s="1"/>
  <c r="P790" i="2"/>
  <c r="R790" i="2"/>
  <c r="Q790" i="2" s="1"/>
  <c r="P1668" i="2"/>
  <c r="R1668" i="2"/>
  <c r="Q1668" i="2" s="1"/>
  <c r="P2036" i="2"/>
  <c r="R2036" i="2"/>
  <c r="Q2036" i="2" s="1"/>
  <c r="P608" i="2"/>
  <c r="R608" i="2"/>
  <c r="Q608" i="2" s="1"/>
  <c r="P731" i="2"/>
  <c r="R731" i="2"/>
  <c r="Q731" i="2" s="1"/>
  <c r="P2413" i="2"/>
  <c r="R2413" i="2"/>
  <c r="Q2413" i="2" s="1"/>
  <c r="P1041" i="2"/>
  <c r="R1041" i="2"/>
  <c r="Q1041" i="2" s="1"/>
  <c r="P334" i="2"/>
  <c r="R334" i="2"/>
  <c r="Q334" i="2" s="1"/>
  <c r="P3043" i="2"/>
  <c r="R3043" i="2"/>
  <c r="Q3043" i="2" s="1"/>
  <c r="P2012" i="2"/>
  <c r="R2012" i="2"/>
  <c r="Q2012" i="2" s="1"/>
  <c r="P966" i="2"/>
  <c r="R966" i="2"/>
  <c r="Q966" i="2" s="1"/>
  <c r="P3594" i="2"/>
  <c r="R3594" i="2"/>
  <c r="Q3594" i="2" s="1"/>
  <c r="P2365" i="2"/>
  <c r="R2365" i="2"/>
  <c r="Q2365" i="2" s="1"/>
  <c r="P2949" i="2"/>
  <c r="R2949" i="2"/>
  <c r="Q2949" i="2" s="1"/>
  <c r="P973" i="2"/>
  <c r="R973" i="2"/>
  <c r="Q973" i="2" s="1"/>
  <c r="P424" i="2"/>
  <c r="R424" i="2"/>
  <c r="Q424" i="2" s="1"/>
  <c r="P2238" i="2"/>
  <c r="R2238" i="2"/>
  <c r="Q2238" i="2" s="1"/>
  <c r="P2416" i="2"/>
  <c r="R2416" i="2"/>
  <c r="Q2416" i="2" s="1"/>
  <c r="P1503" i="2"/>
  <c r="R1503" i="2"/>
  <c r="Q1503" i="2" s="1"/>
  <c r="P1541" i="2"/>
  <c r="R1541" i="2"/>
  <c r="Q1541" i="2" s="1"/>
  <c r="P2283" i="2"/>
  <c r="R2283" i="2"/>
  <c r="Q2283" i="2" s="1"/>
  <c r="P793" i="2"/>
  <c r="R793" i="2"/>
  <c r="Q793" i="2" s="1"/>
  <c r="P1687" i="2"/>
  <c r="R1687" i="2"/>
  <c r="Q1687" i="2" s="1"/>
  <c r="P2502" i="2"/>
  <c r="R2502" i="2"/>
  <c r="Q2502" i="2" s="1"/>
  <c r="P410" i="2"/>
  <c r="R410" i="2"/>
  <c r="Q410" i="2" s="1"/>
  <c r="P1522" i="2"/>
  <c r="R1522" i="2"/>
  <c r="Q1522" i="2" s="1"/>
  <c r="P1980" i="2"/>
  <c r="R1980" i="2"/>
  <c r="Q1980" i="2" s="1"/>
  <c r="P2105" i="2"/>
  <c r="R2105" i="2"/>
  <c r="Q2105" i="2" s="1"/>
  <c r="P2717" i="2"/>
  <c r="R2717" i="2"/>
  <c r="Q2717" i="2" s="1"/>
  <c r="P2422" i="2"/>
  <c r="R2422" i="2"/>
  <c r="Q2422" i="2" s="1"/>
  <c r="P1063" i="2"/>
  <c r="R1063" i="2"/>
  <c r="Q1063" i="2" s="1"/>
  <c r="P2001" i="2"/>
  <c r="R2001" i="2"/>
  <c r="Q2001" i="2" s="1"/>
  <c r="P210" i="2"/>
  <c r="R210" i="2"/>
  <c r="Q210" i="2" s="1"/>
  <c r="P2112" i="2"/>
  <c r="R2112" i="2"/>
  <c r="Q2112" i="2" s="1"/>
  <c r="P1451" i="2"/>
  <c r="R1451" i="2"/>
  <c r="Q1451" i="2" s="1"/>
  <c r="P1491" i="2"/>
  <c r="R1491" i="2"/>
  <c r="Q1491" i="2" s="1"/>
  <c r="P90" i="2"/>
  <c r="R90" i="2"/>
  <c r="Q90" i="2" s="1"/>
  <c r="P1597" i="2"/>
  <c r="R1597" i="2"/>
  <c r="Q1597" i="2" s="1"/>
  <c r="P1633" i="2"/>
  <c r="R1633" i="2"/>
  <c r="Q1633" i="2" s="1"/>
  <c r="P207" i="2"/>
  <c r="R207" i="2"/>
  <c r="Q207" i="2" s="1"/>
  <c r="P3452" i="2"/>
  <c r="R3452" i="2"/>
  <c r="Q3452" i="2" s="1"/>
  <c r="P2481" i="2"/>
  <c r="R2481" i="2"/>
  <c r="Q2481" i="2" s="1"/>
  <c r="P3283" i="2"/>
  <c r="R3283" i="2"/>
  <c r="Q3283" i="2" s="1"/>
  <c r="P1753" i="2"/>
  <c r="R1753" i="2"/>
  <c r="Q1753" i="2" s="1"/>
  <c r="P1987" i="2"/>
  <c r="R1987" i="2"/>
  <c r="Q1987" i="2" s="1"/>
  <c r="P1073" i="2"/>
  <c r="R1073" i="2"/>
  <c r="Q1073" i="2" s="1"/>
  <c r="P1740" i="2"/>
  <c r="R1740" i="2"/>
  <c r="Q1740" i="2" s="1"/>
  <c r="P3" i="2"/>
  <c r="R3" i="2"/>
  <c r="Q3" i="2" s="1"/>
  <c r="P100" i="2"/>
  <c r="R100" i="2"/>
  <c r="Q100" i="2" s="1"/>
  <c r="P3260" i="2"/>
  <c r="R3260" i="2"/>
  <c r="Q3260" i="2" s="1"/>
  <c r="P2524" i="2"/>
  <c r="R2524" i="2"/>
  <c r="Q2524" i="2" s="1"/>
  <c r="P2586" i="2"/>
  <c r="R2586" i="2"/>
  <c r="Q2586" i="2" s="1"/>
  <c r="P2793" i="2"/>
  <c r="R2793" i="2"/>
  <c r="Q2793" i="2" s="1"/>
  <c r="P603" i="2"/>
  <c r="R603" i="2"/>
  <c r="Q603" i="2" s="1"/>
  <c r="P809" i="2"/>
  <c r="R809" i="2"/>
  <c r="Q809" i="2" s="1"/>
  <c r="P2603" i="2"/>
  <c r="R2603" i="2"/>
  <c r="Q2603" i="2" s="1"/>
  <c r="P2242" i="2"/>
  <c r="R2242" i="2"/>
  <c r="Q2242" i="2" s="1"/>
  <c r="P426" i="2"/>
  <c r="R426" i="2"/>
  <c r="Q426" i="2" s="1"/>
  <c r="P899" i="2"/>
  <c r="R899" i="2"/>
  <c r="Q899" i="2" s="1"/>
  <c r="P2931" i="2"/>
  <c r="R2931" i="2"/>
  <c r="Q2931" i="2" s="1"/>
  <c r="P1955" i="2"/>
  <c r="R1955" i="2"/>
  <c r="Q1955" i="2" s="1"/>
  <c r="P781" i="2"/>
  <c r="R781" i="2"/>
  <c r="Q781" i="2" s="1"/>
  <c r="P3111" i="2"/>
  <c r="R3111" i="2"/>
  <c r="Q3111" i="2" s="1"/>
  <c r="P147" i="2"/>
  <c r="R147" i="2"/>
  <c r="Q147" i="2" s="1"/>
  <c r="P3216" i="2"/>
  <c r="R3216" i="2"/>
  <c r="Q3216" i="2" s="1"/>
  <c r="P641" i="2"/>
  <c r="R641" i="2"/>
  <c r="Q641" i="2" s="1"/>
  <c r="P240" i="2"/>
  <c r="R240" i="2"/>
  <c r="Q240" i="2" s="1"/>
  <c r="P1882" i="2"/>
  <c r="R1882" i="2"/>
  <c r="Q1882" i="2" s="1"/>
  <c r="P1644" i="2"/>
  <c r="R1644" i="2"/>
  <c r="Q1644" i="2" s="1"/>
  <c r="P545" i="2"/>
  <c r="R545" i="2"/>
  <c r="Q545" i="2" s="1"/>
  <c r="P1739" i="2"/>
  <c r="R1739" i="2"/>
  <c r="Q1739" i="2" s="1"/>
  <c r="P3305" i="2"/>
  <c r="R3305" i="2"/>
  <c r="Q3305" i="2" s="1"/>
  <c r="P2633" i="2"/>
  <c r="R2633" i="2"/>
  <c r="Q2633" i="2" s="1"/>
  <c r="P2710" i="2"/>
  <c r="R2710" i="2"/>
  <c r="Q2710" i="2" s="1"/>
  <c r="P39" i="2"/>
  <c r="R39" i="2"/>
  <c r="Q39" i="2" s="1"/>
  <c r="P2860" i="2"/>
  <c r="R2860" i="2"/>
  <c r="Q2860" i="2" s="1"/>
  <c r="P1553" i="2"/>
  <c r="R1553" i="2"/>
  <c r="Q1553" i="2" s="1"/>
  <c r="P345" i="2"/>
  <c r="R345" i="2"/>
  <c r="Q345" i="2" s="1"/>
  <c r="P3519" i="2"/>
  <c r="R3519" i="2"/>
  <c r="Q3519" i="2" s="1"/>
  <c r="P3130" i="2"/>
  <c r="R3130" i="2"/>
  <c r="Q3130" i="2" s="1"/>
  <c r="P234" i="2"/>
  <c r="R234" i="2"/>
  <c r="Q234" i="2" s="1"/>
  <c r="P1093" i="2"/>
  <c r="R1093" i="2"/>
  <c r="Q1093" i="2" s="1"/>
  <c r="P19" i="2"/>
  <c r="R19" i="2"/>
  <c r="Q19" i="2" s="1"/>
  <c r="P1034" i="2"/>
  <c r="R1034" i="2"/>
  <c r="Q1034" i="2" s="1"/>
  <c r="P1310" i="2"/>
  <c r="R1310" i="2"/>
  <c r="Q1310" i="2" s="1"/>
  <c r="P1524" i="2"/>
  <c r="R1524" i="2"/>
  <c r="Q1524" i="2" s="1"/>
  <c r="P2952" i="2"/>
  <c r="R2952" i="2"/>
  <c r="Q2952" i="2" s="1"/>
  <c r="P3013" i="2"/>
  <c r="R3013" i="2"/>
  <c r="Q3013" i="2" s="1"/>
  <c r="P3089" i="2"/>
  <c r="R3089" i="2"/>
  <c r="Q3089" i="2" s="1"/>
  <c r="P3155" i="2"/>
  <c r="R3155" i="2"/>
  <c r="Q3155" i="2" s="1"/>
  <c r="P681" i="2"/>
  <c r="R681" i="2"/>
  <c r="Q681" i="2" s="1"/>
  <c r="P3243" i="2"/>
  <c r="R3243" i="2"/>
  <c r="Q3243" i="2" s="1"/>
  <c r="P3344" i="2"/>
  <c r="R3344" i="2"/>
  <c r="Q3344" i="2" s="1"/>
  <c r="P2606" i="2"/>
  <c r="R2606" i="2"/>
  <c r="Q2606" i="2" s="1"/>
  <c r="P494" i="2"/>
  <c r="R494" i="2"/>
  <c r="Q494" i="2" s="1"/>
  <c r="P1838" i="2"/>
  <c r="R1838" i="2"/>
  <c r="Q1838" i="2" s="1"/>
  <c r="P2505" i="2"/>
  <c r="R2505" i="2"/>
  <c r="Q2505" i="2" s="1"/>
  <c r="P3368" i="2"/>
  <c r="R3368" i="2"/>
  <c r="Q3368" i="2" s="1"/>
  <c r="P2639" i="2"/>
  <c r="R2639" i="2"/>
  <c r="Q2639" i="2" s="1"/>
  <c r="P3416" i="2"/>
  <c r="R3416" i="2"/>
  <c r="Q3416" i="2" s="1"/>
  <c r="P3434" i="2"/>
  <c r="R3434" i="2"/>
  <c r="Q3434" i="2" s="1"/>
  <c r="P3438" i="2"/>
  <c r="R3438" i="2"/>
  <c r="Q3438" i="2" s="1"/>
  <c r="P2251" i="2"/>
  <c r="R2251" i="2"/>
  <c r="Q2251" i="2" s="1"/>
  <c r="P2255" i="2"/>
  <c r="R2255" i="2"/>
  <c r="Q2255" i="2" s="1"/>
  <c r="P2798" i="2"/>
  <c r="R2798" i="2"/>
  <c r="Q2798" i="2" s="1"/>
  <c r="P1107" i="2"/>
  <c r="R1107" i="2"/>
  <c r="Q1107" i="2" s="1"/>
  <c r="P1502" i="2"/>
  <c r="R1502" i="2"/>
  <c r="Q1502" i="2" s="1"/>
  <c r="P319" i="2"/>
  <c r="R319" i="2"/>
  <c r="Q319" i="2" s="1"/>
  <c r="P2879" i="2"/>
  <c r="R2879" i="2"/>
  <c r="Q2879" i="2" s="1"/>
  <c r="P2898" i="2"/>
  <c r="R2898" i="2"/>
  <c r="Q2898" i="2" s="1"/>
  <c r="P2920" i="2"/>
  <c r="R2920" i="2"/>
  <c r="Q2920" i="2" s="1"/>
  <c r="P1257" i="2"/>
  <c r="R1257" i="2"/>
  <c r="Q1257" i="2" s="1"/>
  <c r="P1950" i="2"/>
  <c r="R1950" i="2"/>
  <c r="Q1950" i="2" s="1"/>
  <c r="P2282" i="2"/>
  <c r="R2282" i="2"/>
  <c r="Q2282" i="2" s="1"/>
  <c r="P1579" i="2"/>
  <c r="R1579" i="2"/>
  <c r="Q1579" i="2" s="1"/>
  <c r="P1203" i="2"/>
  <c r="R1203" i="2"/>
  <c r="Q1203" i="2" s="1"/>
  <c r="P3032" i="2"/>
  <c r="R3032" i="2"/>
  <c r="Q3032" i="2" s="1"/>
  <c r="P1975" i="2"/>
  <c r="R1975" i="2"/>
  <c r="Q1975" i="2" s="1"/>
  <c r="P1614" i="2"/>
  <c r="R1614" i="2"/>
  <c r="Q1614" i="2" s="1"/>
  <c r="P1047" i="2"/>
  <c r="R1047" i="2"/>
  <c r="Q1047" i="2" s="1"/>
  <c r="P1847" i="2"/>
  <c r="R1847" i="2"/>
  <c r="Q1847" i="2" s="1"/>
  <c r="P791" i="2"/>
  <c r="R791" i="2"/>
  <c r="Q791" i="2" s="1"/>
  <c r="P2313" i="2"/>
  <c r="R2313" i="2"/>
  <c r="Q2313" i="2" s="1"/>
  <c r="P3552" i="2"/>
  <c r="R3552" i="2"/>
  <c r="Q3552" i="2" s="1"/>
  <c r="P800" i="2"/>
  <c r="R800" i="2"/>
  <c r="Q800" i="2" s="1"/>
  <c r="P802" i="2"/>
  <c r="R802" i="2"/>
  <c r="Q802" i="2" s="1"/>
  <c r="P2029" i="2"/>
  <c r="R2029" i="2"/>
  <c r="Q2029" i="2" s="1"/>
  <c r="P1861" i="2"/>
  <c r="R1861" i="2"/>
  <c r="Q1861" i="2" s="1"/>
  <c r="P814" i="2"/>
  <c r="R814" i="2"/>
  <c r="Q814" i="2" s="1"/>
  <c r="P2186" i="2"/>
  <c r="R2186" i="2"/>
  <c r="Q2186" i="2" s="1"/>
  <c r="P182" i="2"/>
  <c r="R182" i="2"/>
  <c r="Q182" i="2" s="1"/>
  <c r="P390" i="2"/>
  <c r="R390" i="2"/>
  <c r="Q390" i="2" s="1"/>
  <c r="P438" i="2"/>
  <c r="R438" i="2"/>
  <c r="Q438" i="2" s="1"/>
  <c r="P827" i="2"/>
  <c r="R827" i="2"/>
  <c r="Q827" i="2" s="1"/>
  <c r="P2193" i="2"/>
  <c r="R2193" i="2"/>
  <c r="Q2193" i="2" s="1"/>
  <c r="P3610" i="2"/>
  <c r="R3610" i="2"/>
  <c r="Q3610" i="2" s="1"/>
  <c r="P1874" i="2"/>
  <c r="R1874" i="2"/>
  <c r="Q1874" i="2" s="1"/>
  <c r="P2363" i="2"/>
  <c r="R2363" i="2"/>
  <c r="Q2363" i="2" s="1"/>
  <c r="P250" i="2"/>
  <c r="R250" i="2"/>
  <c r="Q250" i="2" s="1"/>
  <c r="P3319" i="2"/>
  <c r="R3319" i="2"/>
  <c r="Q3319" i="2" s="1"/>
  <c r="P3637" i="2"/>
  <c r="R3637" i="2"/>
  <c r="Q3637" i="2" s="1"/>
  <c r="P484" i="2"/>
  <c r="R484" i="2"/>
  <c r="Q484" i="2" s="1"/>
  <c r="P1790" i="2"/>
  <c r="R1790" i="2"/>
  <c r="Q1790" i="2" s="1"/>
  <c r="P1008" i="2"/>
  <c r="R1008" i="2"/>
  <c r="Q1008" i="2" s="1"/>
  <c r="P3003" i="2"/>
  <c r="R3003" i="2"/>
  <c r="Q3003" i="2" s="1"/>
  <c r="P349" i="2"/>
  <c r="R349" i="2"/>
  <c r="Q349" i="2" s="1"/>
  <c r="P1631" i="2"/>
  <c r="R1631" i="2"/>
  <c r="Q1631" i="2" s="1"/>
  <c r="P536" i="2"/>
  <c r="R536" i="2"/>
  <c r="Q536" i="2" s="1"/>
  <c r="P1075" i="2"/>
  <c r="R1075" i="2"/>
  <c r="Q1075" i="2" s="1"/>
  <c r="P820" i="2"/>
  <c r="R820" i="2"/>
  <c r="Q820" i="2" s="1"/>
  <c r="P3365" i="2"/>
  <c r="R3365" i="2"/>
  <c r="Q3365" i="2" s="1"/>
  <c r="P1233" i="2"/>
  <c r="R1233" i="2"/>
  <c r="Q1233" i="2" s="1"/>
  <c r="P1358" i="2"/>
  <c r="R1358" i="2"/>
  <c r="Q1358" i="2" s="1"/>
  <c r="P2596" i="2"/>
  <c r="R2596" i="2"/>
  <c r="Q2596" i="2" s="1"/>
  <c r="P2619" i="2"/>
  <c r="R2619" i="2"/>
  <c r="Q2619" i="2" s="1"/>
  <c r="P1391" i="2"/>
  <c r="R1391" i="2"/>
  <c r="Q1391" i="2" s="1"/>
  <c r="P1895" i="2"/>
  <c r="R1895" i="2"/>
  <c r="Q1895" i="2" s="1"/>
  <c r="P1435" i="2"/>
  <c r="R1435" i="2"/>
  <c r="Q1435" i="2" s="1"/>
  <c r="P2703" i="2"/>
  <c r="R2703" i="2"/>
  <c r="Q2703" i="2" s="1"/>
  <c r="P3430" i="2"/>
  <c r="R3430" i="2"/>
  <c r="Q3430" i="2" s="1"/>
  <c r="P306" i="2"/>
  <c r="R306" i="2"/>
  <c r="Q306" i="2" s="1"/>
  <c r="P878" i="2"/>
  <c r="R878" i="2"/>
  <c r="Q878" i="2" s="1"/>
  <c r="P309" i="2"/>
  <c r="R309" i="2"/>
  <c r="Q309" i="2" s="1"/>
  <c r="P2787" i="2"/>
  <c r="R2787" i="2"/>
  <c r="Q2787" i="2" s="1"/>
  <c r="P1494" i="2"/>
  <c r="R1494" i="2"/>
  <c r="Q1494" i="2" s="1"/>
  <c r="P476" i="2"/>
  <c r="R476" i="2"/>
  <c r="Q476" i="2" s="1"/>
  <c r="P317" i="2"/>
  <c r="R317" i="2"/>
  <c r="Q317" i="2" s="1"/>
  <c r="P2852" i="2"/>
  <c r="R2852" i="2"/>
  <c r="Q2852" i="2" s="1"/>
  <c r="P900" i="2"/>
  <c r="R900" i="2"/>
  <c r="Q900" i="2" s="1"/>
  <c r="P904" i="2"/>
  <c r="R904" i="2"/>
  <c r="Q904" i="2" s="1"/>
  <c r="P2922" i="2"/>
  <c r="R2922" i="2"/>
  <c r="Q2922" i="2" s="1"/>
  <c r="P762" i="2"/>
  <c r="R762" i="2"/>
  <c r="Q762" i="2" s="1"/>
  <c r="P89" i="2"/>
  <c r="R89" i="2"/>
  <c r="Q89" i="2" s="1"/>
  <c r="P2974" i="2"/>
  <c r="R2974" i="2"/>
  <c r="Q2974" i="2" s="1"/>
  <c r="P1954" i="2"/>
  <c r="R1954" i="2"/>
  <c r="Q1954" i="2" s="1"/>
  <c r="P3009" i="2"/>
  <c r="R3009" i="2"/>
  <c r="Q3009" i="2" s="1"/>
  <c r="P1966" i="2"/>
  <c r="R1966" i="2"/>
  <c r="Q1966" i="2" s="1"/>
  <c r="P1607" i="2"/>
  <c r="R1607" i="2"/>
  <c r="Q1607" i="2" s="1"/>
  <c r="P3063" i="2"/>
  <c r="R3063" i="2"/>
  <c r="Q3063" i="2" s="1"/>
  <c r="P2304" i="2"/>
  <c r="R2304" i="2"/>
  <c r="Q2304" i="2" s="1"/>
  <c r="P2470" i="2"/>
  <c r="R2470" i="2"/>
  <c r="Q2470" i="2" s="1"/>
  <c r="P2310" i="2"/>
  <c r="R2310" i="2"/>
  <c r="Q2310" i="2" s="1"/>
  <c r="P938" i="2"/>
  <c r="R938" i="2"/>
  <c r="Q938" i="2" s="1"/>
  <c r="P3543" i="2"/>
  <c r="R3543" i="2"/>
  <c r="Q3543" i="2" s="1"/>
  <c r="P3145" i="2"/>
  <c r="R3145" i="2"/>
  <c r="Q3145" i="2" s="1"/>
  <c r="P592" i="2"/>
  <c r="R592" i="2"/>
  <c r="Q592" i="2" s="1"/>
  <c r="P2325" i="2"/>
  <c r="R2325" i="2"/>
  <c r="Q2325" i="2" s="1"/>
  <c r="P544" i="2"/>
  <c r="R544" i="2"/>
  <c r="Q544" i="2" s="1"/>
  <c r="P2030" i="2"/>
  <c r="R2030" i="2"/>
  <c r="Q2030" i="2" s="1"/>
  <c r="P165" i="2"/>
  <c r="R165" i="2"/>
  <c r="Q165" i="2" s="1"/>
  <c r="P2185" i="2"/>
  <c r="R2185" i="2"/>
  <c r="Q2185" i="2" s="1"/>
  <c r="P384" i="2"/>
  <c r="R384" i="2"/>
  <c r="Q384" i="2" s="1"/>
  <c r="P975" i="2"/>
  <c r="R975" i="2"/>
  <c r="Q975" i="2" s="1"/>
  <c r="P2060" i="2"/>
  <c r="R2060" i="2"/>
  <c r="Q2060" i="2" s="1"/>
  <c r="P395" i="2"/>
  <c r="R395" i="2"/>
  <c r="Q395" i="2" s="1"/>
  <c r="P3258" i="2"/>
  <c r="R3258" i="2"/>
  <c r="Q3258" i="2" s="1"/>
  <c r="P1216" i="2"/>
  <c r="R1216" i="2"/>
  <c r="Q1216" i="2" s="1"/>
  <c r="P1288" i="2"/>
  <c r="R1288" i="2"/>
  <c r="Q1288" i="2" s="1"/>
  <c r="P236" i="2"/>
  <c r="R236" i="2"/>
  <c r="Q236" i="2" s="1"/>
  <c r="P3624" i="2"/>
  <c r="R3624" i="2"/>
  <c r="Q3624" i="2" s="1"/>
  <c r="P572" i="2"/>
  <c r="R572" i="2"/>
  <c r="Q572" i="2" s="1"/>
  <c r="P3323" i="2"/>
  <c r="R3323" i="2"/>
  <c r="Q3323" i="2" s="1"/>
  <c r="P2529" i="2"/>
  <c r="R2529" i="2"/>
  <c r="Q2529" i="2" s="1"/>
  <c r="P421" i="2"/>
  <c r="R421" i="2"/>
  <c r="Q421" i="2" s="1"/>
  <c r="P286" i="2"/>
  <c r="R286" i="2"/>
  <c r="Q286" i="2" s="1"/>
  <c r="P1194" i="2"/>
  <c r="R1194" i="2"/>
  <c r="Q1194" i="2" s="1"/>
  <c r="P753" i="2"/>
  <c r="R753" i="2"/>
  <c r="Q753" i="2" s="1"/>
  <c r="P1173" i="2"/>
  <c r="R1173" i="2"/>
  <c r="Q1173" i="2" s="1"/>
  <c r="P1555" i="2"/>
  <c r="R1555" i="2"/>
  <c r="Q1555" i="2" s="1"/>
  <c r="P513" i="2"/>
  <c r="R513" i="2"/>
  <c r="Q513" i="2" s="1"/>
  <c r="P1610" i="2"/>
  <c r="R1610" i="2"/>
  <c r="Q1610" i="2" s="1"/>
  <c r="P2308" i="2"/>
  <c r="R2308" i="2"/>
  <c r="Q2308" i="2" s="1"/>
  <c r="P2006" i="2"/>
  <c r="R2006" i="2"/>
  <c r="Q2006" i="2" s="1"/>
  <c r="P810" i="2"/>
  <c r="R810" i="2"/>
  <c r="Q810" i="2" s="1"/>
  <c r="P3366" i="2"/>
  <c r="R3366" i="2"/>
  <c r="Q3366" i="2" s="1"/>
  <c r="P1237" i="2"/>
  <c r="R1237" i="2"/>
  <c r="Q1237" i="2" s="1"/>
  <c r="P1363" i="2"/>
  <c r="R1363" i="2"/>
  <c r="Q1363" i="2" s="1"/>
  <c r="P2602" i="2"/>
  <c r="R2602" i="2"/>
  <c r="Q2602" i="2" s="1"/>
  <c r="P13" i="2"/>
  <c r="R13" i="2"/>
  <c r="Q13" i="2" s="1"/>
  <c r="P1392" i="2"/>
  <c r="R1392" i="2"/>
  <c r="Q1392" i="2" s="1"/>
  <c r="P3404" i="2"/>
  <c r="R3404" i="2"/>
  <c r="Q3404" i="2" s="1"/>
  <c r="P1436" i="2"/>
  <c r="R1436" i="2"/>
  <c r="Q1436" i="2" s="1"/>
  <c r="P434" i="2"/>
  <c r="R434" i="2"/>
  <c r="Q434" i="2" s="1"/>
  <c r="P457" i="2"/>
  <c r="R457" i="2"/>
  <c r="Q457" i="2" s="1"/>
  <c r="P1244" i="2"/>
  <c r="R1244" i="2"/>
  <c r="Q1244" i="2" s="1"/>
  <c r="P1469" i="2"/>
  <c r="R1469" i="2"/>
  <c r="Q1469" i="2" s="1"/>
  <c r="P2769" i="2"/>
  <c r="R2769" i="2"/>
  <c r="Q2769" i="2" s="1"/>
  <c r="P1487" i="2"/>
  <c r="R1487" i="2"/>
  <c r="Q1487" i="2" s="1"/>
  <c r="P1197" i="2"/>
  <c r="R1197" i="2"/>
  <c r="Q1197" i="2" s="1"/>
  <c r="P2819" i="2"/>
  <c r="R2819" i="2"/>
  <c r="Q2819" i="2" s="1"/>
  <c r="P2437" i="2"/>
  <c r="R2437" i="2"/>
  <c r="Q2437" i="2" s="1"/>
  <c r="P2854" i="2"/>
  <c r="R2854" i="2"/>
  <c r="Q2854" i="2" s="1"/>
  <c r="P427" i="2"/>
  <c r="R427" i="2"/>
  <c r="Q427" i="2" s="1"/>
  <c r="P1542" i="2"/>
  <c r="R1542" i="2"/>
  <c r="Q1542" i="2" s="1"/>
  <c r="P2281" i="2"/>
  <c r="R2281" i="2"/>
  <c r="Q2281" i="2" s="1"/>
  <c r="P2987" i="2"/>
  <c r="R2987" i="2"/>
  <c r="Q2987" i="2" s="1"/>
  <c r="P3019" i="2"/>
  <c r="R3019" i="2"/>
  <c r="Q3019" i="2" s="1"/>
  <c r="P3507" i="2"/>
  <c r="R3507" i="2"/>
  <c r="Q3507" i="2" s="1"/>
  <c r="P2306" i="2"/>
  <c r="R2306" i="2"/>
  <c r="Q2306" i="2" s="1"/>
  <c r="P939" i="2"/>
  <c r="R939" i="2"/>
  <c r="Q939" i="2" s="1"/>
  <c r="P590" i="2"/>
  <c r="R590" i="2"/>
  <c r="Q590" i="2" s="1"/>
  <c r="P1685" i="2"/>
  <c r="R1685" i="2"/>
  <c r="Q1685" i="2" s="1"/>
  <c r="P712" i="2"/>
  <c r="R712" i="2"/>
  <c r="Q712" i="2" s="1"/>
  <c r="P213" i="2"/>
  <c r="R213" i="2"/>
  <c r="Q213" i="2" s="1"/>
  <c r="P2550" i="2"/>
  <c r="R2550" i="2"/>
  <c r="Q2550" i="2" s="1"/>
  <c r="P3372" i="2"/>
  <c r="R3372" i="2"/>
  <c r="Q3372" i="2" s="1"/>
  <c r="P1365" i="2"/>
  <c r="R1365" i="2"/>
  <c r="Q1365" i="2" s="1"/>
  <c r="P2605" i="2"/>
  <c r="R2605" i="2"/>
  <c r="Q2605" i="2" s="1"/>
  <c r="P2625" i="2"/>
  <c r="R2625" i="2"/>
  <c r="Q2625" i="2" s="1"/>
  <c r="P16" i="2"/>
  <c r="R16" i="2"/>
  <c r="Q16" i="2" s="1"/>
  <c r="P18" i="2"/>
  <c r="R18" i="2"/>
  <c r="Q18" i="2" s="1"/>
  <c r="P2687" i="2"/>
  <c r="R2687" i="2"/>
  <c r="Q2687" i="2" s="1"/>
  <c r="P2705" i="2"/>
  <c r="R2705" i="2"/>
  <c r="Q2705" i="2" s="1"/>
  <c r="P1453" i="2"/>
  <c r="R1453" i="2"/>
  <c r="Q1453" i="2" s="1"/>
  <c r="P1461" i="2"/>
  <c r="R1461" i="2"/>
  <c r="Q1461" i="2" s="1"/>
  <c r="P1474" i="2"/>
  <c r="R1474" i="2"/>
  <c r="Q1474" i="2" s="1"/>
  <c r="P739" i="2"/>
  <c r="R739" i="2"/>
  <c r="Q739" i="2" s="1"/>
  <c r="P2259" i="2"/>
  <c r="R2259" i="2"/>
  <c r="Q2259" i="2" s="1"/>
  <c r="P2813" i="2"/>
  <c r="R2813" i="2"/>
  <c r="Q2813" i="2" s="1"/>
  <c r="P896" i="2"/>
  <c r="R896" i="2"/>
  <c r="Q896" i="2" s="1"/>
  <c r="P2850" i="2"/>
  <c r="R2850" i="2"/>
  <c r="Q2850" i="2" s="1"/>
  <c r="P2876" i="2"/>
  <c r="R2876" i="2"/>
  <c r="Q2876" i="2" s="1"/>
  <c r="P2899" i="2"/>
  <c r="R2899" i="2"/>
  <c r="Q2899" i="2" s="1"/>
  <c r="P1937" i="2"/>
  <c r="R1937" i="2"/>
  <c r="Q1937" i="2" s="1"/>
  <c r="P1258" i="2"/>
  <c r="R1258" i="2"/>
  <c r="Q1258" i="2" s="1"/>
  <c r="P3484" i="2"/>
  <c r="R3484" i="2"/>
  <c r="Q3484" i="2" s="1"/>
  <c r="P2984" i="2"/>
  <c r="R2984" i="2"/>
  <c r="Q2984" i="2" s="1"/>
  <c r="P2997" i="2"/>
  <c r="R2997" i="2"/>
  <c r="Q2997" i="2" s="1"/>
  <c r="P3496" i="2"/>
  <c r="R3496" i="2"/>
  <c r="Q3496" i="2" s="1"/>
  <c r="P1969" i="2"/>
  <c r="R1969" i="2"/>
  <c r="Q1969" i="2" s="1"/>
  <c r="P1886" i="2"/>
  <c r="R1886" i="2"/>
  <c r="Q1886" i="2" s="1"/>
  <c r="P3370" i="2"/>
  <c r="R3370" i="2"/>
  <c r="Q3370" i="2" s="1"/>
  <c r="P725" i="2"/>
  <c r="R725" i="2"/>
  <c r="Q725" i="2" s="1"/>
  <c r="P3360" i="2"/>
  <c r="R3360" i="2"/>
  <c r="Q3360" i="2" s="1"/>
  <c r="P1995" i="2"/>
  <c r="R1995" i="2"/>
  <c r="Q1995" i="2" s="1"/>
  <c r="P942" i="2"/>
  <c r="R942" i="2"/>
  <c r="Q942" i="2" s="1"/>
  <c r="P3154" i="2"/>
  <c r="R3154" i="2"/>
  <c r="Q3154" i="2" s="1"/>
  <c r="P151" i="2"/>
  <c r="R151" i="2"/>
  <c r="Q151" i="2" s="1"/>
  <c r="P3205" i="2"/>
  <c r="R3205" i="2"/>
  <c r="Q3205" i="2" s="1"/>
  <c r="P1711" i="2"/>
  <c r="R1711" i="2"/>
  <c r="Q1711" i="2" s="1"/>
  <c r="P391" i="2"/>
  <c r="R391" i="2"/>
  <c r="Q391" i="2" s="1"/>
  <c r="P1284" i="2"/>
  <c r="R1284" i="2"/>
  <c r="Q1284" i="2" s="1"/>
  <c r="P3611" i="2"/>
  <c r="R3611" i="2"/>
  <c r="Q3611" i="2" s="1"/>
  <c r="P2088" i="2"/>
  <c r="R2088" i="2"/>
  <c r="Q2088" i="2" s="1"/>
  <c r="P2523" i="2"/>
  <c r="R2523" i="2"/>
  <c r="Q2523" i="2" s="1"/>
  <c r="P2372" i="2"/>
  <c r="R2372" i="2"/>
  <c r="Q2372" i="2" s="1"/>
  <c r="P3648" i="2"/>
  <c r="R3648" i="2"/>
  <c r="Q3648" i="2" s="1"/>
  <c r="P848" i="2"/>
  <c r="R848" i="2"/>
  <c r="Q848" i="2" s="1"/>
  <c r="P631" i="2"/>
  <c r="R631" i="2"/>
  <c r="Q631" i="2" s="1"/>
  <c r="P2444" i="2"/>
  <c r="R2444" i="2"/>
  <c r="Q2444" i="2" s="1"/>
  <c r="P1574" i="2"/>
  <c r="R1574" i="2"/>
  <c r="Q1574" i="2" s="1"/>
  <c r="P118" i="2"/>
  <c r="R118" i="2"/>
  <c r="Q118" i="2" s="1"/>
  <c r="P3096" i="2"/>
  <c r="R3096" i="2"/>
  <c r="Q3096" i="2" s="1"/>
  <c r="P462" i="2"/>
  <c r="R462" i="2"/>
  <c r="Q462" i="2" s="1"/>
  <c r="P1690" i="2"/>
  <c r="R1690" i="2"/>
  <c r="Q1690" i="2" s="1"/>
  <c r="P2191" i="2"/>
  <c r="R2191" i="2"/>
  <c r="Q2191" i="2" s="1"/>
  <c r="P2513" i="2"/>
  <c r="R2513" i="2"/>
  <c r="Q2513" i="2" s="1"/>
  <c r="P2073" i="2"/>
  <c r="R2073" i="2"/>
  <c r="Q2073" i="2" s="1"/>
  <c r="P242" i="2"/>
  <c r="R242" i="2"/>
  <c r="Q242" i="2" s="1"/>
  <c r="P1001" i="2"/>
  <c r="R1001" i="2"/>
  <c r="Q1001" i="2" s="1"/>
  <c r="P469" i="2"/>
  <c r="R469" i="2"/>
  <c r="Q469" i="2" s="1"/>
  <c r="P1086" i="2"/>
  <c r="R1086" i="2"/>
  <c r="Q1086" i="2" s="1"/>
  <c r="P2360" i="2"/>
  <c r="R2360" i="2"/>
  <c r="Q2360" i="2" s="1"/>
  <c r="P1789" i="2"/>
  <c r="R1789" i="2"/>
  <c r="Q1789" i="2" s="1"/>
  <c r="P3510" i="2"/>
  <c r="R3510" i="2"/>
  <c r="Q3510" i="2" s="1"/>
  <c r="P2165" i="2"/>
  <c r="R2165" i="2"/>
  <c r="Q2165" i="2" s="1"/>
  <c r="P3088" i="2"/>
  <c r="R3088" i="2"/>
  <c r="Q3088" i="2" s="1"/>
  <c r="P677" i="2"/>
  <c r="R677" i="2"/>
  <c r="Q677" i="2" s="1"/>
  <c r="P1652" i="2"/>
  <c r="R1652" i="2"/>
  <c r="Q1652" i="2" s="1"/>
  <c r="P146" i="2"/>
  <c r="R146" i="2"/>
  <c r="Q146" i="2" s="1"/>
  <c r="P155" i="2"/>
  <c r="R155" i="2"/>
  <c r="Q155" i="2" s="1"/>
  <c r="P168" i="2"/>
  <c r="R168" i="2"/>
  <c r="Q168" i="2" s="1"/>
  <c r="P179" i="2"/>
  <c r="R179" i="2"/>
  <c r="Q179" i="2" s="1"/>
  <c r="P1283" i="2"/>
  <c r="R1283" i="2"/>
  <c r="Q1283" i="2" s="1"/>
  <c r="P3598" i="2"/>
  <c r="R3598" i="2"/>
  <c r="Q3598" i="2" s="1"/>
  <c r="P3274" i="2"/>
  <c r="R3274" i="2"/>
  <c r="Q3274" i="2" s="1"/>
  <c r="P3634" i="2"/>
  <c r="R3634" i="2"/>
  <c r="Q3634" i="2" s="1"/>
  <c r="P1166" i="2"/>
  <c r="R1166" i="2"/>
  <c r="Q1166" i="2" s="1"/>
  <c r="P440" i="2"/>
  <c r="R440" i="2"/>
  <c r="Q440" i="2" s="1"/>
  <c r="P2631" i="2"/>
  <c r="R2631" i="2"/>
  <c r="Q2631" i="2" s="1"/>
  <c r="P2700" i="2"/>
  <c r="R2700" i="2"/>
  <c r="Q2700" i="2" s="1"/>
  <c r="P2248" i="2"/>
  <c r="R2248" i="2"/>
  <c r="Q2248" i="2" s="1"/>
  <c r="P2265" i="2"/>
  <c r="R2265" i="2"/>
  <c r="Q2265" i="2" s="1"/>
  <c r="P1938" i="2"/>
  <c r="R1938" i="2"/>
  <c r="Q1938" i="2" s="1"/>
  <c r="P106" i="2"/>
  <c r="R106" i="2"/>
  <c r="Q106" i="2" s="1"/>
  <c r="P361" i="2"/>
  <c r="R361" i="2"/>
  <c r="Q361" i="2" s="1"/>
  <c r="P3162" i="2"/>
  <c r="R3162" i="2"/>
  <c r="Q3162" i="2" s="1"/>
  <c r="P1864" i="2"/>
  <c r="R1864" i="2"/>
  <c r="Q1864" i="2" s="1"/>
  <c r="P989" i="2"/>
  <c r="R989" i="2"/>
  <c r="Q989" i="2" s="1"/>
  <c r="P3622" i="2"/>
  <c r="R3622" i="2"/>
  <c r="Q3622" i="2" s="1"/>
  <c r="P1772" i="2"/>
  <c r="R1772" i="2"/>
  <c r="Q1772" i="2" s="1"/>
  <c r="P847" i="2"/>
  <c r="R847" i="2"/>
  <c r="Q847" i="2" s="1"/>
  <c r="P3632" i="2"/>
  <c r="R3632" i="2"/>
  <c r="Q3632" i="2" s="1"/>
  <c r="P2355" i="2"/>
  <c r="R2355" i="2"/>
  <c r="Q2355" i="2" s="1"/>
  <c r="P3646" i="2"/>
  <c r="R3646" i="2"/>
  <c r="Q3646" i="2" s="1"/>
  <c r="P1226" i="2"/>
  <c r="R1226" i="2"/>
  <c r="Q1226" i="2" s="1"/>
  <c r="P1032" i="2"/>
  <c r="R1032" i="2"/>
  <c r="Q1032" i="2" s="1"/>
  <c r="P1893" i="2"/>
  <c r="R1893" i="2"/>
  <c r="Q1893" i="2" s="1"/>
  <c r="P734" i="2"/>
  <c r="R734" i="2"/>
  <c r="Q734" i="2" s="1"/>
  <c r="P1246" i="2"/>
  <c r="R1246" i="2"/>
  <c r="Q1246" i="2" s="1"/>
  <c r="P888" i="2"/>
  <c r="R888" i="2"/>
  <c r="Q888" i="2" s="1"/>
  <c r="P1109" i="2"/>
  <c r="R1109" i="2"/>
  <c r="Q1109" i="2" s="1"/>
  <c r="P1540" i="2"/>
  <c r="R1540" i="2"/>
  <c r="Q1540" i="2" s="1"/>
  <c r="P2971" i="2"/>
  <c r="R2971" i="2"/>
  <c r="Q2971" i="2" s="1"/>
  <c r="P635" i="2"/>
  <c r="R635" i="2"/>
  <c r="Q635" i="2" s="1"/>
  <c r="P1183" i="2"/>
  <c r="R1183" i="2"/>
  <c r="Q1183" i="2" s="1"/>
  <c r="P2478" i="2"/>
  <c r="R2478" i="2"/>
  <c r="Q2478" i="2" s="1"/>
  <c r="P2022" i="2"/>
  <c r="R2022" i="2"/>
  <c r="Q2022" i="2" s="1"/>
  <c r="P813" i="2"/>
  <c r="R813" i="2"/>
  <c r="Q813" i="2" s="1"/>
  <c r="P2061" i="2"/>
  <c r="R2061" i="2"/>
  <c r="Q2061" i="2" s="1"/>
  <c r="P1291" i="2"/>
  <c r="R1291" i="2"/>
  <c r="Q1291" i="2" s="1"/>
  <c r="P3332" i="2"/>
  <c r="R3332" i="2"/>
  <c r="Q3332" i="2" s="1"/>
  <c r="P2584" i="2"/>
  <c r="R2584" i="2"/>
  <c r="Q2584" i="2" s="1"/>
  <c r="P1375" i="2"/>
  <c r="R1375" i="2"/>
  <c r="Q1375" i="2" s="1"/>
  <c r="P1382" i="2"/>
  <c r="R1382" i="2"/>
  <c r="Q1382" i="2" s="1"/>
  <c r="P1405" i="2"/>
  <c r="R1405" i="2"/>
  <c r="Q1405" i="2" s="1"/>
  <c r="P2672" i="2"/>
  <c r="R2672" i="2"/>
  <c r="Q2672" i="2" s="1"/>
  <c r="P1897" i="2"/>
  <c r="R1897" i="2"/>
  <c r="Q1897" i="2" s="1"/>
  <c r="P1240" i="2"/>
  <c r="R1240" i="2"/>
  <c r="Q1240" i="2" s="1"/>
  <c r="P2725" i="2"/>
  <c r="R2725" i="2"/>
  <c r="Q2725" i="2" s="1"/>
  <c r="P736" i="2"/>
  <c r="R736" i="2"/>
  <c r="Q736" i="2" s="1"/>
  <c r="P3440" i="2"/>
  <c r="R3440" i="2"/>
  <c r="Q3440" i="2" s="1"/>
  <c r="P1252" i="2"/>
  <c r="R1252" i="2"/>
  <c r="Q1252" i="2" s="1"/>
  <c r="P2791" i="2"/>
  <c r="R2791" i="2"/>
  <c r="Q2791" i="2" s="1"/>
  <c r="P2137" i="2"/>
  <c r="R2137" i="2"/>
  <c r="Q2137" i="2" s="1"/>
  <c r="P2433" i="2"/>
  <c r="R2433" i="2"/>
  <c r="Q2433" i="2" s="1"/>
  <c r="P1108" i="2"/>
  <c r="R1108" i="2"/>
  <c r="Q1108" i="2" s="1"/>
  <c r="P2144" i="2"/>
  <c r="R2144" i="2"/>
  <c r="Q2144" i="2" s="1"/>
  <c r="P1116" i="2"/>
  <c r="R1116" i="2"/>
  <c r="Q1116" i="2" s="1"/>
  <c r="P71" i="2"/>
  <c r="R71" i="2"/>
  <c r="Q71" i="2" s="1"/>
  <c r="P2275" i="2"/>
  <c r="R2275" i="2"/>
  <c r="Q2275" i="2" s="1"/>
  <c r="P507" i="2"/>
  <c r="R507" i="2"/>
  <c r="Q507" i="2" s="1"/>
  <c r="P3480" i="2"/>
  <c r="R3480" i="2"/>
  <c r="Q3480" i="2" s="1"/>
  <c r="P337" i="2"/>
  <c r="R337" i="2"/>
  <c r="Q337" i="2" s="1"/>
  <c r="P1571" i="2"/>
  <c r="R1571" i="2"/>
  <c r="Q1571" i="2" s="1"/>
  <c r="P2999" i="2"/>
  <c r="R2999" i="2"/>
  <c r="Q2999" i="2" s="1"/>
  <c r="P107" i="2"/>
  <c r="R107" i="2"/>
  <c r="Q107" i="2" s="1"/>
  <c r="P2457" i="2"/>
  <c r="R2457" i="2"/>
  <c r="Q2457" i="2" s="1"/>
  <c r="P3041" i="2"/>
  <c r="R3041" i="2"/>
  <c r="Q3041" i="2" s="1"/>
  <c r="P3058" i="2"/>
  <c r="R3058" i="2"/>
  <c r="Q3058" i="2" s="1"/>
  <c r="P3518" i="2"/>
  <c r="R3518" i="2"/>
  <c r="Q3518" i="2" s="1"/>
  <c r="P129" i="2"/>
  <c r="R129" i="2"/>
  <c r="Q129" i="2" s="1"/>
  <c r="P3527" i="2"/>
  <c r="R3527" i="2"/>
  <c r="Q3527" i="2" s="1"/>
  <c r="P2475" i="2"/>
  <c r="R2475" i="2"/>
  <c r="Q2475" i="2" s="1"/>
  <c r="P3129" i="2"/>
  <c r="R3129" i="2"/>
  <c r="Q3129" i="2" s="1"/>
  <c r="P797" i="2"/>
  <c r="R797" i="2"/>
  <c r="Q797" i="2" s="1"/>
  <c r="P2483" i="2"/>
  <c r="R2483" i="2"/>
  <c r="Q2483" i="2" s="1"/>
  <c r="P2179" i="2"/>
  <c r="R2179" i="2"/>
  <c r="Q2179" i="2" s="1"/>
  <c r="P3178" i="2"/>
  <c r="R3178" i="2"/>
  <c r="Q3178" i="2" s="1"/>
  <c r="P3570" i="2"/>
  <c r="R3570" i="2"/>
  <c r="Q3570" i="2" s="1"/>
  <c r="P379" i="2"/>
  <c r="R379" i="2"/>
  <c r="Q379" i="2" s="1"/>
  <c r="P1187" i="2"/>
  <c r="R1187" i="2"/>
  <c r="Q1187" i="2" s="1"/>
  <c r="P3583" i="2"/>
  <c r="R3583" i="2"/>
  <c r="Q3583" i="2" s="1"/>
  <c r="P183" i="2"/>
  <c r="R183" i="2"/>
  <c r="Q183" i="2" s="1"/>
  <c r="P2059" i="2"/>
  <c r="R2059" i="2"/>
  <c r="Q2059" i="2" s="1"/>
  <c r="P1735" i="2"/>
  <c r="R1735" i="2"/>
  <c r="Q1735" i="2" s="1"/>
  <c r="P3253" i="2"/>
  <c r="R3253" i="2"/>
  <c r="Q3253" i="2" s="1"/>
  <c r="P3602" i="2"/>
  <c r="R3602" i="2"/>
  <c r="Q3602" i="2" s="1"/>
  <c r="P2195" i="2"/>
  <c r="R2195" i="2"/>
  <c r="Q2195" i="2" s="1"/>
  <c r="P1056" i="2"/>
  <c r="R1056" i="2"/>
  <c r="Q1056" i="2" s="1"/>
  <c r="P1159" i="2"/>
  <c r="R1159" i="2"/>
  <c r="Q1159" i="2" s="1"/>
  <c r="P2525" i="2"/>
  <c r="R2525" i="2"/>
  <c r="Q2525" i="2" s="1"/>
  <c r="P258" i="2"/>
  <c r="R258" i="2"/>
  <c r="Q258" i="2" s="1"/>
  <c r="P3640" i="2"/>
  <c r="R3640" i="2"/>
  <c r="Q3640" i="2" s="1"/>
  <c r="P1005" i="2"/>
  <c r="R1005" i="2"/>
  <c r="Q1005" i="2" s="1"/>
  <c r="P1793" i="2"/>
  <c r="R1793" i="2"/>
  <c r="Q1793" i="2" s="1"/>
  <c r="P3667" i="2"/>
  <c r="R3667" i="2"/>
  <c r="Q3667" i="2" s="1"/>
  <c r="P1649" i="2"/>
  <c r="R1649" i="2"/>
  <c r="Q1649" i="2" s="1"/>
  <c r="P605" i="2"/>
  <c r="R605" i="2"/>
  <c r="Q605" i="2" s="1"/>
  <c r="P2014" i="2"/>
  <c r="R2014" i="2"/>
  <c r="Q2014" i="2" s="1"/>
  <c r="P1679" i="2"/>
  <c r="R1679" i="2"/>
  <c r="Q1679" i="2" s="1"/>
  <c r="P2182" i="2"/>
  <c r="R2182" i="2"/>
  <c r="Q2182" i="2" s="1"/>
  <c r="P163" i="2"/>
  <c r="R163" i="2"/>
  <c r="Q163" i="2" s="1"/>
  <c r="P968" i="2"/>
  <c r="R968" i="2"/>
  <c r="Q968" i="2" s="1"/>
  <c r="P1282" i="2"/>
  <c r="R1282" i="2"/>
  <c r="Q1282" i="2" s="1"/>
  <c r="P1743" i="2"/>
  <c r="R1743" i="2"/>
  <c r="Q1743" i="2" s="1"/>
  <c r="P2075" i="2"/>
  <c r="R2075" i="2"/>
  <c r="Q2075" i="2" s="1"/>
  <c r="P3307" i="2"/>
  <c r="R3307" i="2"/>
  <c r="Q3307" i="2" s="1"/>
  <c r="P857" i="2"/>
  <c r="R857" i="2"/>
  <c r="Q857" i="2" s="1"/>
  <c r="P262" i="2"/>
  <c r="R262" i="2"/>
  <c r="Q262" i="2" s="1"/>
  <c r="P1227" i="2"/>
  <c r="R1227" i="2"/>
  <c r="Q1227" i="2" s="1"/>
  <c r="P2573" i="2"/>
  <c r="R2573" i="2"/>
  <c r="Q2573" i="2" s="1"/>
  <c r="P1890" i="2"/>
  <c r="R1890" i="2"/>
  <c r="Q1890" i="2" s="1"/>
  <c r="P2614" i="2"/>
  <c r="R2614" i="2"/>
  <c r="Q2614" i="2" s="1"/>
  <c r="P2233" i="2"/>
  <c r="R2233" i="2"/>
  <c r="Q2233" i="2" s="1"/>
  <c r="P3395" i="2"/>
  <c r="R3395" i="2"/>
  <c r="Q3395" i="2" s="1"/>
  <c r="P3411" i="2"/>
  <c r="R3411" i="2"/>
  <c r="Q3411" i="2" s="1"/>
  <c r="P1445" i="2"/>
  <c r="R1445" i="2"/>
  <c r="Q1445" i="2" s="1"/>
  <c r="P2716" i="2"/>
  <c r="R2716" i="2"/>
  <c r="Q2716" i="2" s="1"/>
  <c r="P1904" i="2"/>
  <c r="R1904" i="2"/>
  <c r="Q1904" i="2" s="1"/>
  <c r="P2414" i="2"/>
  <c r="R2414" i="2"/>
  <c r="Q2414" i="2" s="1"/>
  <c r="P578" i="2"/>
  <c r="R578" i="2"/>
  <c r="Q578" i="2" s="1"/>
  <c r="P2780" i="2"/>
  <c r="R2780" i="2"/>
  <c r="Q2780" i="2" s="1"/>
  <c r="P497" i="2"/>
  <c r="R497" i="2"/>
  <c r="Q497" i="2" s="1"/>
  <c r="P2429" i="2"/>
  <c r="R2429" i="2"/>
  <c r="Q2429" i="2" s="1"/>
  <c r="P747" i="2"/>
  <c r="R747" i="2"/>
  <c r="Q747" i="2" s="1"/>
  <c r="P1927" i="2"/>
  <c r="R1927" i="2"/>
  <c r="Q1927" i="2" s="1"/>
  <c r="P2864" i="2"/>
  <c r="R2864" i="2"/>
  <c r="Q2864" i="2" s="1"/>
  <c r="P2890" i="2"/>
  <c r="R2890" i="2"/>
  <c r="Q2890" i="2" s="1"/>
  <c r="P1831" i="2"/>
  <c r="R1831" i="2"/>
  <c r="Q1831" i="2" s="1"/>
  <c r="P759" i="2"/>
  <c r="R759" i="2"/>
  <c r="Q759" i="2" s="1"/>
  <c r="P2277" i="2"/>
  <c r="R2277" i="2"/>
  <c r="Q2277" i="2" s="1"/>
  <c r="P3481" i="2"/>
  <c r="R3481" i="2"/>
  <c r="Q3481" i="2" s="1"/>
  <c r="P2973" i="2"/>
  <c r="R2973" i="2"/>
  <c r="Q2973" i="2" s="1"/>
  <c r="P3492" i="2"/>
  <c r="R3492" i="2"/>
  <c r="Q3492" i="2" s="1"/>
  <c r="P1959" i="2"/>
  <c r="R1959" i="2"/>
  <c r="Q1959" i="2" s="1"/>
  <c r="P2161" i="2"/>
  <c r="R2161" i="2"/>
  <c r="Q2161" i="2" s="1"/>
  <c r="P348" i="2"/>
  <c r="R348" i="2"/>
  <c r="Q348" i="2" s="1"/>
  <c r="P3048" i="2"/>
  <c r="R3048" i="2"/>
  <c r="Q3048" i="2" s="1"/>
  <c r="P3068" i="2"/>
  <c r="R3068" i="2"/>
  <c r="Q3068" i="2" s="1"/>
  <c r="P3083" i="2"/>
  <c r="R3083" i="2"/>
  <c r="Q3083" i="2" s="1"/>
  <c r="P1624" i="2"/>
  <c r="R1624" i="2"/>
  <c r="Q1624" i="2" s="1"/>
  <c r="P1998" i="2"/>
  <c r="R1998" i="2"/>
  <c r="Q1998" i="2" s="1"/>
  <c r="P2003" i="2"/>
  <c r="R2003" i="2"/>
  <c r="Q2003" i="2" s="1"/>
  <c r="P1695" i="2"/>
  <c r="R1695" i="2"/>
  <c r="Q1695" i="2" s="1"/>
  <c r="P2499" i="2"/>
  <c r="R2499" i="2"/>
  <c r="Q2499" i="2" s="1"/>
  <c r="P3239" i="2"/>
  <c r="R3239" i="2"/>
  <c r="Q3239" i="2" s="1"/>
  <c r="P1871" i="2"/>
  <c r="R1871" i="2"/>
  <c r="Q1871" i="2" s="1"/>
  <c r="P218" i="2"/>
  <c r="R218" i="2"/>
  <c r="Q218" i="2" s="1"/>
  <c r="P1878" i="2"/>
  <c r="R1878" i="2"/>
  <c r="Q1878" i="2" s="1"/>
  <c r="P1165" i="2"/>
  <c r="R1165" i="2"/>
  <c r="Q1165" i="2" s="1"/>
  <c r="P2527" i="2"/>
  <c r="R2527" i="2"/>
  <c r="Q2527" i="2" s="1"/>
  <c r="P1336" i="2"/>
  <c r="R1336" i="2"/>
  <c r="Q1336" i="2" s="1"/>
  <c r="P1225" i="2"/>
  <c r="R1225" i="2"/>
  <c r="Q1225" i="2" s="1"/>
  <c r="P1356" i="2"/>
  <c r="R1356" i="2"/>
  <c r="Q1356" i="2" s="1"/>
  <c r="P2589" i="2"/>
  <c r="R2589" i="2"/>
  <c r="Q2589" i="2" s="1"/>
  <c r="P732" i="2"/>
  <c r="R732" i="2"/>
  <c r="Q732" i="2" s="1"/>
  <c r="P2638" i="2"/>
  <c r="R2638" i="2"/>
  <c r="Q2638" i="2" s="1"/>
  <c r="P302" i="2"/>
  <c r="R302" i="2"/>
  <c r="Q302" i="2" s="1"/>
  <c r="P3410" i="2"/>
  <c r="R3410" i="2"/>
  <c r="Q3410" i="2" s="1"/>
  <c r="P2696" i="2"/>
  <c r="R2696" i="2"/>
  <c r="Q2696" i="2" s="1"/>
  <c r="P735" i="2"/>
  <c r="R735" i="2"/>
  <c r="Q735" i="2" s="1"/>
  <c r="P2737" i="2"/>
  <c r="R2737" i="2"/>
  <c r="Q2737" i="2" s="1"/>
  <c r="P29" i="2"/>
  <c r="R29" i="2"/>
  <c r="Q29" i="2" s="1"/>
  <c r="P445" i="2"/>
  <c r="R445" i="2"/>
  <c r="Q445" i="2" s="1"/>
  <c r="P738" i="2"/>
  <c r="R738" i="2"/>
  <c r="Q738" i="2" s="1"/>
  <c r="P2794" i="2"/>
  <c r="R2794" i="2"/>
  <c r="Q2794" i="2" s="1"/>
  <c r="P1254" i="2"/>
  <c r="R1254" i="2"/>
  <c r="Q1254" i="2" s="1"/>
  <c r="P2434" i="2"/>
  <c r="R2434" i="2"/>
  <c r="Q2434" i="2" s="1"/>
  <c r="P692" i="2"/>
  <c r="R692" i="2"/>
  <c r="Q692" i="2" s="1"/>
  <c r="P1827" i="2"/>
  <c r="R1827" i="2"/>
  <c r="Q1827" i="2" s="1"/>
  <c r="P2888" i="2"/>
  <c r="R2888" i="2"/>
  <c r="Q2888" i="2" s="1"/>
  <c r="P2900" i="2"/>
  <c r="R2900" i="2"/>
  <c r="Q2900" i="2" s="1"/>
  <c r="P2921" i="2"/>
  <c r="R2921" i="2"/>
  <c r="Q2921" i="2" s="1"/>
  <c r="P1550" i="2"/>
  <c r="R1550" i="2"/>
  <c r="Q1550" i="2" s="1"/>
  <c r="P88" i="2"/>
  <c r="R88" i="2"/>
  <c r="Q88" i="2" s="1"/>
  <c r="P1565" i="2"/>
  <c r="R1565" i="2"/>
  <c r="Q1565" i="2" s="1"/>
  <c r="P1576" i="2"/>
  <c r="R1576" i="2"/>
  <c r="Q1576" i="2" s="1"/>
  <c r="P3004" i="2"/>
  <c r="R3004" i="2"/>
  <c r="Q3004" i="2" s="1"/>
  <c r="P3017" i="2"/>
  <c r="R3017" i="2"/>
  <c r="Q3017" i="2" s="1"/>
  <c r="P471" i="2"/>
  <c r="R471" i="2"/>
  <c r="Q471" i="2" s="1"/>
  <c r="P518" i="2"/>
  <c r="R518" i="2"/>
  <c r="Q518" i="2" s="1"/>
  <c r="P3515" i="2"/>
  <c r="R3515" i="2"/>
  <c r="Q3515" i="2" s="1"/>
  <c r="P125" i="2"/>
  <c r="R125" i="2"/>
  <c r="Q125" i="2" s="1"/>
  <c r="P1993" i="2"/>
  <c r="R1993" i="2"/>
  <c r="Q1993" i="2" s="1"/>
  <c r="P1272" i="2"/>
  <c r="R1272" i="2"/>
  <c r="Q1272" i="2" s="1"/>
  <c r="P530" i="2"/>
  <c r="R530" i="2"/>
  <c r="Q530" i="2" s="1"/>
  <c r="P3544" i="2"/>
  <c r="R3544" i="2"/>
  <c r="Q3544" i="2" s="1"/>
  <c r="P952" i="2"/>
  <c r="R952" i="2"/>
  <c r="Q952" i="2" s="1"/>
  <c r="P1667" i="2"/>
  <c r="R1667" i="2"/>
  <c r="Q1667" i="2" s="1"/>
  <c r="P1676" i="2"/>
  <c r="R1676" i="2"/>
  <c r="Q1676" i="2" s="1"/>
  <c r="P2491" i="2"/>
  <c r="R2491" i="2"/>
  <c r="Q2491" i="2" s="1"/>
  <c r="P436" i="2"/>
  <c r="R436" i="2"/>
  <c r="Q436" i="2" s="1"/>
  <c r="P1698" i="2"/>
  <c r="R1698" i="2"/>
  <c r="Q1698" i="2" s="1"/>
  <c r="P617" i="2"/>
  <c r="R617" i="2"/>
  <c r="Q617" i="2" s="1"/>
  <c r="P178" i="2"/>
  <c r="R178" i="2"/>
  <c r="Q178" i="2" s="1"/>
  <c r="P188" i="2"/>
  <c r="R188" i="2"/>
  <c r="Q188" i="2" s="1"/>
  <c r="P195" i="2"/>
  <c r="R195" i="2"/>
  <c r="Q195" i="2" s="1"/>
  <c r="P1737" i="2"/>
  <c r="R1737" i="2"/>
  <c r="Q1737" i="2" s="1"/>
  <c r="P3261" i="2"/>
  <c r="R3261" i="2"/>
  <c r="Q3261" i="2" s="1"/>
  <c r="P254" i="2"/>
  <c r="R254" i="2"/>
  <c r="Q254" i="2" s="1"/>
  <c r="P3350" i="2"/>
  <c r="R3350" i="2"/>
  <c r="Q3350" i="2" s="1"/>
  <c r="P1025" i="2"/>
  <c r="R1025" i="2"/>
  <c r="Q1025" i="2" s="1"/>
  <c r="P2516" i="2"/>
  <c r="R2516" i="2"/>
  <c r="Q2516" i="2" s="1"/>
  <c r="P1775" i="2"/>
  <c r="R1775" i="2"/>
  <c r="Q1775" i="2" s="1"/>
  <c r="P1803" i="2"/>
  <c r="R1803" i="2"/>
  <c r="Q1803" i="2" s="1"/>
  <c r="P2398" i="2"/>
  <c r="R2398" i="2"/>
  <c r="Q2398" i="2" s="1"/>
  <c r="P2677" i="2"/>
  <c r="R2677" i="2"/>
  <c r="Q2677" i="2" s="1"/>
  <c r="P2744" i="2"/>
  <c r="R2744" i="2"/>
  <c r="Q2744" i="2" s="1"/>
  <c r="P495" i="2"/>
  <c r="R495" i="2"/>
  <c r="Q495" i="2" s="1"/>
  <c r="P2820" i="2"/>
  <c r="R2820" i="2"/>
  <c r="Q2820" i="2" s="1"/>
  <c r="P2894" i="2"/>
  <c r="R2894" i="2"/>
  <c r="Q2894" i="2" s="1"/>
  <c r="P1947" i="2"/>
  <c r="R1947" i="2"/>
  <c r="Q1947" i="2" s="1"/>
  <c r="P1586" i="2"/>
  <c r="R1586" i="2"/>
  <c r="Q1586" i="2" s="1"/>
  <c r="P1842" i="2"/>
  <c r="R1842" i="2"/>
  <c r="Q1842" i="2" s="1"/>
  <c r="P937" i="2"/>
  <c r="R937" i="2"/>
  <c r="Q937" i="2" s="1"/>
  <c r="P1671" i="2"/>
  <c r="R1671" i="2"/>
  <c r="Q1671" i="2" s="1"/>
  <c r="P477" i="2"/>
  <c r="R477" i="2"/>
  <c r="Q477" i="2" s="1"/>
  <c r="P824" i="2"/>
  <c r="R824" i="2"/>
  <c r="Q824" i="2" s="1"/>
  <c r="P2564" i="2"/>
  <c r="R2564" i="2"/>
  <c r="Q2564" i="2" s="1"/>
  <c r="P21" i="2"/>
  <c r="R21" i="2"/>
  <c r="Q21" i="2" s="1"/>
  <c r="P3466" i="2"/>
  <c r="R3466" i="2"/>
  <c r="Q3466" i="2" s="1"/>
  <c r="P3062" i="2"/>
  <c r="R3062" i="2"/>
  <c r="Q3062" i="2" s="1"/>
  <c r="P3635" i="2"/>
  <c r="R3635" i="2"/>
  <c r="Q3635" i="2" s="1"/>
  <c r="P3204" i="2"/>
  <c r="R3204" i="2"/>
  <c r="Q3204" i="2" s="1"/>
  <c r="P990" i="2"/>
  <c r="R990" i="2"/>
  <c r="Q990" i="2" s="1"/>
  <c r="P273" i="2"/>
  <c r="R273" i="2"/>
  <c r="Q273" i="2" s="1"/>
  <c r="P917" i="2"/>
  <c r="R917" i="2"/>
  <c r="Q917" i="2" s="1"/>
  <c r="P3564" i="2"/>
  <c r="R3564" i="2"/>
  <c r="Q3564" i="2" s="1"/>
  <c r="P3399" i="2"/>
  <c r="R3399" i="2"/>
  <c r="Q3399" i="2" s="1"/>
  <c r="P1037" i="2"/>
  <c r="R1037" i="2"/>
  <c r="Q1037" i="2" s="1"/>
  <c r="P748" i="2"/>
  <c r="R748" i="2"/>
  <c r="Q748" i="2" s="1"/>
  <c r="P2977" i="2"/>
  <c r="R2977" i="2"/>
  <c r="Q2977" i="2" s="1"/>
  <c r="P1659" i="2"/>
  <c r="R1659" i="2"/>
  <c r="Q1659" i="2" s="1"/>
  <c r="P1353" i="2"/>
  <c r="R1353" i="2"/>
  <c r="Q1353" i="2" s="1"/>
  <c r="P17" i="2"/>
  <c r="R17" i="2"/>
  <c r="Q17" i="2" s="1"/>
  <c r="P2777" i="2"/>
  <c r="R2777" i="2"/>
  <c r="Q2777" i="2" s="1"/>
  <c r="P58" i="2"/>
  <c r="R58" i="2"/>
  <c r="Q58" i="2" s="1"/>
  <c r="P2978" i="2"/>
  <c r="R2978" i="2"/>
  <c r="Q2978" i="2" s="1"/>
  <c r="P1207" i="2"/>
  <c r="R1207" i="2"/>
  <c r="Q1207" i="2" s="1"/>
  <c r="P428" i="2"/>
  <c r="R428" i="2"/>
  <c r="Q428" i="2" s="1"/>
  <c r="P160" i="2"/>
  <c r="R160" i="2"/>
  <c r="Q160" i="2" s="1"/>
  <c r="P3607" i="2"/>
  <c r="R3607" i="2"/>
  <c r="Q3607" i="2" s="1"/>
  <c r="P3630" i="2"/>
  <c r="R3630" i="2"/>
  <c r="Q3630" i="2" s="1"/>
  <c r="P1563" i="2"/>
  <c r="R1563" i="2"/>
  <c r="Q1563" i="2" s="1"/>
  <c r="P1154" i="2"/>
  <c r="R1154" i="2"/>
  <c r="Q1154" i="2" s="1"/>
  <c r="P2091" i="2"/>
  <c r="R2091" i="2"/>
  <c r="Q2091" i="2" s="1"/>
  <c r="P3647" i="2"/>
  <c r="R3647" i="2"/>
  <c r="Q3647" i="2" s="1"/>
  <c r="P2472" i="2"/>
  <c r="R2472" i="2"/>
  <c r="Q2472" i="2" s="1"/>
  <c r="P1019" i="2"/>
  <c r="R1019" i="2"/>
  <c r="Q1019" i="2" s="1"/>
  <c r="P2371" i="2"/>
  <c r="R2371" i="2"/>
  <c r="Q2371" i="2" s="1"/>
  <c r="P2751" i="2"/>
  <c r="R2751" i="2"/>
  <c r="Q2751" i="2" s="1"/>
  <c r="P1977" i="2"/>
  <c r="R1977" i="2"/>
  <c r="Q1977" i="2" s="1"/>
  <c r="P648" i="2"/>
  <c r="R648" i="2"/>
  <c r="Q648" i="2" s="1"/>
  <c r="P3668" i="2"/>
  <c r="R3668" i="2"/>
  <c r="Q3668" i="2" s="1"/>
  <c r="P2649" i="2"/>
  <c r="R2649" i="2"/>
  <c r="Q2649" i="2" s="1"/>
  <c r="P2436" i="2"/>
  <c r="R2436" i="2"/>
  <c r="Q2436" i="2" s="1"/>
  <c r="P1143" i="2"/>
  <c r="R1143" i="2"/>
  <c r="Q1143" i="2" s="1"/>
  <c r="P2089" i="2"/>
  <c r="R2089" i="2"/>
  <c r="Q2089" i="2" s="1"/>
  <c r="P2650" i="2"/>
  <c r="R2650" i="2"/>
  <c r="Q2650" i="2" s="1"/>
  <c r="P2722" i="2"/>
  <c r="R2722" i="2"/>
  <c r="Q2722" i="2" s="1"/>
  <c r="P2261" i="2"/>
  <c r="R2261" i="2"/>
  <c r="Q2261" i="2" s="1"/>
  <c r="P1115" i="2"/>
  <c r="R1115" i="2"/>
  <c r="Q1115" i="2" s="1"/>
  <c r="P1557" i="2"/>
  <c r="R1557" i="2"/>
  <c r="Q1557" i="2" s="1"/>
  <c r="P3039" i="2"/>
  <c r="R3039" i="2"/>
  <c r="Q3039" i="2" s="1"/>
  <c r="P2170" i="2"/>
  <c r="R2170" i="2"/>
  <c r="Q2170" i="2" s="1"/>
  <c r="P955" i="2"/>
  <c r="R955" i="2"/>
  <c r="Q955" i="2" s="1"/>
  <c r="P3574" i="2"/>
  <c r="R3574" i="2"/>
  <c r="Q3574" i="2" s="1"/>
  <c r="P1078" i="2"/>
  <c r="R1078" i="2"/>
  <c r="Q1078" i="2" s="1"/>
  <c r="P229" i="2"/>
  <c r="R229" i="2"/>
  <c r="Q229" i="2" s="1"/>
  <c r="P844" i="2"/>
  <c r="R844" i="2"/>
  <c r="Q844" i="2" s="1"/>
  <c r="P3148" i="2"/>
  <c r="R3148" i="2"/>
  <c r="Q3148" i="2" s="1"/>
  <c r="P3572" i="2"/>
  <c r="R3572" i="2"/>
  <c r="Q3572" i="2" s="1"/>
  <c r="P569" i="2"/>
  <c r="R569" i="2"/>
  <c r="Q569" i="2" s="1"/>
  <c r="P2566" i="2"/>
  <c r="R2566" i="2"/>
  <c r="Q2566" i="2" s="1"/>
  <c r="P1033" i="2"/>
  <c r="R1033" i="2"/>
  <c r="Q1033" i="2" s="1"/>
  <c r="P880" i="2"/>
  <c r="R880" i="2"/>
  <c r="Q880" i="2" s="1"/>
  <c r="P46" i="2"/>
  <c r="R46" i="2"/>
  <c r="Q46" i="2" s="1"/>
  <c r="P506" i="2"/>
  <c r="R506" i="2"/>
  <c r="Q506" i="2" s="1"/>
  <c r="P1561" i="2"/>
  <c r="R1561" i="2"/>
  <c r="Q1561" i="2" s="1"/>
  <c r="P1598" i="2"/>
  <c r="R1598" i="2"/>
  <c r="Q1598" i="2" s="1"/>
  <c r="P3520" i="2"/>
  <c r="R3520" i="2"/>
  <c r="Q3520" i="2" s="1"/>
  <c r="P3222" i="2"/>
  <c r="R3222" i="2"/>
  <c r="Q3222" i="2" s="1"/>
  <c r="P2515" i="2"/>
  <c r="R2515" i="2"/>
  <c r="Q2515" i="2" s="1"/>
  <c r="P291" i="2"/>
  <c r="R291" i="2"/>
  <c r="Q291" i="2" s="1"/>
  <c r="P2608" i="2"/>
  <c r="R2608" i="2"/>
  <c r="Q2608" i="2" s="1"/>
  <c r="P2404" i="2"/>
  <c r="R2404" i="2"/>
  <c r="Q2404" i="2" s="1"/>
  <c r="P1251" i="2"/>
  <c r="R1251" i="2"/>
  <c r="Q1251" i="2" s="1"/>
  <c r="P459" i="2"/>
  <c r="R459" i="2"/>
  <c r="Q459" i="2" s="1"/>
  <c r="P3477" i="2"/>
  <c r="R3477" i="2"/>
  <c r="Q3477" i="2" s="1"/>
  <c r="P3001" i="2"/>
  <c r="R3001" i="2"/>
  <c r="Q3001" i="2" s="1"/>
  <c r="P3060" i="2"/>
  <c r="R3060" i="2"/>
  <c r="Q3060" i="2" s="1"/>
  <c r="P3114" i="2"/>
  <c r="R3114" i="2"/>
  <c r="Q3114" i="2" s="1"/>
  <c r="P539" i="2"/>
  <c r="R539" i="2"/>
  <c r="Q539" i="2" s="1"/>
  <c r="P3230" i="2"/>
  <c r="R3230" i="2"/>
  <c r="Q3230" i="2" s="1"/>
  <c r="P2508" i="2"/>
  <c r="R2508" i="2"/>
  <c r="Q2508" i="2" s="1"/>
  <c r="P3293" i="2"/>
  <c r="R3293" i="2"/>
  <c r="Q3293" i="2" s="1"/>
  <c r="P2218" i="2"/>
  <c r="R2218" i="2"/>
  <c r="Q2218" i="2" s="1"/>
  <c r="P2806" i="2"/>
  <c r="R2806" i="2"/>
  <c r="Q2806" i="2" s="1"/>
  <c r="P863" i="2"/>
  <c r="R863" i="2"/>
  <c r="Q863" i="2" s="1"/>
  <c r="P1378" i="2"/>
  <c r="R1378" i="2"/>
  <c r="Q1378" i="2" s="1"/>
  <c r="P2676" i="2"/>
  <c r="R2676" i="2"/>
  <c r="Q2676" i="2" s="1"/>
  <c r="P2384" i="2"/>
  <c r="R2384" i="2"/>
  <c r="Q2384" i="2" s="1"/>
  <c r="P3380" i="2"/>
  <c r="R3380" i="2"/>
  <c r="Q3380" i="2" s="1"/>
  <c r="P2647" i="2"/>
  <c r="R2647" i="2"/>
  <c r="Q2647" i="2" s="1"/>
  <c r="P2681" i="2"/>
  <c r="R2681" i="2"/>
  <c r="Q2681" i="2" s="1"/>
  <c r="P3427" i="2"/>
  <c r="R3427" i="2"/>
  <c r="Q3427" i="2" s="1"/>
  <c r="P1909" i="2"/>
  <c r="R1909" i="2"/>
  <c r="Q1909" i="2" s="1"/>
  <c r="P37" i="2"/>
  <c r="R37" i="2"/>
  <c r="Q37" i="2" s="1"/>
  <c r="P1922" i="2"/>
  <c r="R1922" i="2"/>
  <c r="Q1922" i="2" s="1"/>
  <c r="P500" i="2"/>
  <c r="R500" i="2"/>
  <c r="Q500" i="2" s="1"/>
  <c r="P2271" i="2"/>
  <c r="R2271" i="2"/>
  <c r="Q2271" i="2" s="1"/>
  <c r="P2943" i="2"/>
  <c r="R2943" i="2"/>
  <c r="Q2943" i="2" s="1"/>
  <c r="P3487" i="2"/>
  <c r="R3487" i="2"/>
  <c r="Q3487" i="2" s="1"/>
  <c r="P773" i="2"/>
  <c r="R773" i="2"/>
  <c r="Q773" i="2" s="1"/>
  <c r="P2461" i="2"/>
  <c r="R2461" i="2"/>
  <c r="Q2461" i="2" s="1"/>
  <c r="P1844" i="2"/>
  <c r="R1844" i="2"/>
  <c r="Q1844" i="2" s="1"/>
  <c r="P1850" i="2"/>
  <c r="R1850" i="2"/>
  <c r="Q1850" i="2" s="1"/>
  <c r="P2005" i="2"/>
  <c r="R2005" i="2"/>
  <c r="Q2005" i="2" s="1"/>
  <c r="P2016" i="2"/>
  <c r="R2016" i="2"/>
  <c r="Q2016" i="2" s="1"/>
  <c r="P1856" i="2"/>
  <c r="R1856" i="2"/>
  <c r="Q1856" i="2" s="1"/>
  <c r="P967" i="2"/>
  <c r="R967" i="2"/>
  <c r="Q967" i="2" s="1"/>
  <c r="P184" i="2"/>
  <c r="R184" i="2"/>
  <c r="Q184" i="2" s="1"/>
  <c r="P201" i="2"/>
  <c r="R201" i="2"/>
  <c r="Q201" i="2" s="1"/>
  <c r="P3603" i="2"/>
  <c r="R3603" i="2"/>
  <c r="Q3603" i="2" s="1"/>
  <c r="P2361" i="2"/>
  <c r="R2361" i="2"/>
  <c r="Q2361" i="2" s="1"/>
  <c r="P413" i="2"/>
  <c r="R413" i="2"/>
  <c r="Q413" i="2" s="1"/>
  <c r="P2097" i="2"/>
  <c r="R2097" i="2"/>
  <c r="Q2097" i="2" s="1"/>
  <c r="P1802" i="2"/>
  <c r="R1802" i="2"/>
  <c r="Q1802" i="2" s="1"/>
  <c r="P2467" i="2"/>
  <c r="R2467" i="2"/>
  <c r="Q2467" i="2" s="1"/>
  <c r="P3246" i="2"/>
  <c r="R3246" i="2"/>
  <c r="Q3246" i="2" s="1"/>
  <c r="P2576" i="2"/>
  <c r="R2576" i="2"/>
  <c r="Q2576" i="2" s="1"/>
  <c r="P2601" i="2"/>
  <c r="R2601" i="2"/>
  <c r="Q2601" i="2" s="1"/>
  <c r="P299" i="2"/>
  <c r="R299" i="2"/>
  <c r="Q299" i="2" s="1"/>
  <c r="P2652" i="2"/>
  <c r="R2652" i="2"/>
  <c r="Q2652" i="2" s="1"/>
  <c r="P3407" i="2"/>
  <c r="R3407" i="2"/>
  <c r="Q3407" i="2" s="1"/>
  <c r="P1442" i="2"/>
  <c r="R1442" i="2"/>
  <c r="Q1442" i="2" s="1"/>
  <c r="P2706" i="2"/>
  <c r="R2706" i="2"/>
  <c r="Q2706" i="2" s="1"/>
  <c r="P2724" i="2"/>
  <c r="R2724" i="2"/>
  <c r="Q2724" i="2" s="1"/>
  <c r="P1464" i="2"/>
  <c r="R1464" i="2"/>
  <c r="Q1464" i="2" s="1"/>
  <c r="P32" i="2"/>
  <c r="R32" i="2"/>
  <c r="Q32" i="2" s="1"/>
  <c r="P3448" i="2"/>
  <c r="R3448" i="2"/>
  <c r="Q3448" i="2" s="1"/>
  <c r="P741" i="2"/>
  <c r="R741" i="2"/>
  <c r="Q741" i="2" s="1"/>
  <c r="P1920" i="2"/>
  <c r="R1920" i="2"/>
  <c r="Q1920" i="2" s="1"/>
  <c r="P45" i="2"/>
  <c r="R45" i="2"/>
  <c r="Q45" i="2" s="1"/>
  <c r="P1509" i="2"/>
  <c r="R1509" i="2"/>
  <c r="Q1509" i="2" s="1"/>
  <c r="P1521" i="2"/>
  <c r="R1521" i="2"/>
  <c r="Q1521" i="2" s="1"/>
  <c r="P752" i="2"/>
  <c r="R752" i="2"/>
  <c r="Q752" i="2" s="1"/>
  <c r="P2901" i="2"/>
  <c r="R2901" i="2"/>
  <c r="Q2901" i="2" s="1"/>
  <c r="P584" i="2"/>
  <c r="R584" i="2"/>
  <c r="Q584" i="2" s="1"/>
  <c r="P2945" i="2"/>
  <c r="R2945" i="2"/>
  <c r="Q2945" i="2" s="1"/>
  <c r="P769" i="2"/>
  <c r="R769" i="2"/>
  <c r="Q769" i="2" s="1"/>
  <c r="P2976" i="2"/>
  <c r="R2976" i="2"/>
  <c r="Q2976" i="2" s="1"/>
  <c r="P1043" i="2"/>
  <c r="R1043" i="2"/>
  <c r="Q1043" i="2" s="1"/>
  <c r="P772" i="2"/>
  <c r="R772" i="2"/>
  <c r="Q772" i="2" s="1"/>
  <c r="P3028" i="2"/>
  <c r="R3028" i="2"/>
  <c r="Q3028" i="2" s="1"/>
  <c r="P2459" i="2"/>
  <c r="R2459" i="2"/>
  <c r="Q2459" i="2" s="1"/>
  <c r="P1841" i="2"/>
  <c r="R1841" i="2"/>
  <c r="Q1841" i="2" s="1"/>
  <c r="P708" i="2"/>
  <c r="R708" i="2"/>
  <c r="Q708" i="2" s="1"/>
  <c r="P1622" i="2"/>
  <c r="R1622" i="2"/>
  <c r="Q1622" i="2" s="1"/>
  <c r="P935" i="2"/>
  <c r="R935" i="2"/>
  <c r="Q935" i="2" s="1"/>
  <c r="P3119" i="2"/>
  <c r="R3119" i="2"/>
  <c r="Q3119" i="2" s="1"/>
  <c r="P944" i="2"/>
  <c r="R944" i="2"/>
  <c r="Q944" i="2" s="1"/>
  <c r="P369" i="2"/>
  <c r="R369" i="2"/>
  <c r="Q369" i="2" s="1"/>
  <c r="P145" i="2"/>
  <c r="R145" i="2"/>
  <c r="Q145" i="2" s="1"/>
  <c r="P2021" i="2"/>
  <c r="R2021" i="2"/>
  <c r="Q2021" i="2" s="1"/>
  <c r="P3566" i="2"/>
  <c r="R3566" i="2"/>
  <c r="Q3566" i="2" s="1"/>
  <c r="P2031" i="2"/>
  <c r="R2031" i="2"/>
  <c r="Q2031" i="2" s="1"/>
  <c r="P1186" i="2"/>
  <c r="R1186" i="2"/>
  <c r="Q1186" i="2" s="1"/>
  <c r="P2046" i="2"/>
  <c r="R2046" i="2"/>
  <c r="Q2046" i="2" s="1"/>
  <c r="P2051" i="2"/>
  <c r="R2051" i="2"/>
  <c r="Q2051" i="2" s="1"/>
  <c r="P977" i="2"/>
  <c r="R977" i="2"/>
  <c r="Q977" i="2" s="1"/>
  <c r="P607" i="2"/>
  <c r="R607" i="2"/>
  <c r="Q607" i="2" s="1"/>
  <c r="P609" i="2"/>
  <c r="R609" i="2"/>
  <c r="Q609" i="2" s="1"/>
  <c r="P1744" i="2"/>
  <c r="R1744" i="2"/>
  <c r="Q1744" i="2" s="1"/>
  <c r="P404" i="2"/>
  <c r="R404" i="2"/>
  <c r="Q404" i="2" s="1"/>
  <c r="P991" i="2"/>
  <c r="R991" i="2"/>
  <c r="Q991" i="2" s="1"/>
  <c r="P1763" i="2"/>
  <c r="R1763" i="2"/>
  <c r="Q1763" i="2" s="1"/>
  <c r="P3291" i="2"/>
  <c r="R3291" i="2"/>
  <c r="Q3291" i="2" s="1"/>
  <c r="P255" i="2"/>
  <c r="R255" i="2"/>
  <c r="Q255" i="2" s="1"/>
  <c r="P1880" i="2"/>
  <c r="R1880" i="2"/>
  <c r="Q1880" i="2" s="1"/>
  <c r="P1057" i="2"/>
  <c r="R1057" i="2"/>
  <c r="Q1057" i="2" s="1"/>
  <c r="P1088" i="2"/>
  <c r="R1088" i="2"/>
  <c r="Q1088" i="2" s="1"/>
  <c r="P288" i="2"/>
  <c r="R288" i="2"/>
  <c r="Q288" i="2" s="1"/>
  <c r="P855" i="2"/>
  <c r="R855" i="2"/>
  <c r="Q855" i="2" s="1"/>
  <c r="P2886" i="2"/>
  <c r="R2886" i="2"/>
  <c r="Q2886" i="2" s="1"/>
  <c r="P2923" i="2"/>
  <c r="R2923" i="2"/>
  <c r="Q2923" i="2" s="1"/>
  <c r="P2963" i="2"/>
  <c r="R2963" i="2"/>
  <c r="Q2963" i="2" s="1"/>
  <c r="P1128" i="2"/>
  <c r="R1128" i="2"/>
  <c r="Q1128" i="2" s="1"/>
  <c r="P3509" i="2"/>
  <c r="R3509" i="2"/>
  <c r="Q3509" i="2" s="1"/>
  <c r="P787" i="2"/>
  <c r="R787" i="2"/>
  <c r="Q787" i="2" s="1"/>
  <c r="P3550" i="2"/>
  <c r="R3550" i="2"/>
  <c r="Q3550" i="2" s="1"/>
  <c r="P2189" i="2"/>
  <c r="R2189" i="2"/>
  <c r="Q2189" i="2" s="1"/>
  <c r="P1060" i="2"/>
  <c r="R1060" i="2"/>
  <c r="Q1060" i="2" s="1"/>
  <c r="P297" i="2"/>
  <c r="R297" i="2"/>
  <c r="Q297" i="2" s="1"/>
  <c r="P2578" i="2"/>
  <c r="R2578" i="2"/>
  <c r="Q2578" i="2" s="1"/>
  <c r="P1374" i="2"/>
  <c r="R1374" i="2"/>
  <c r="Q1374" i="2" s="1"/>
  <c r="P2624" i="2"/>
  <c r="R2624" i="2"/>
  <c r="Q2624" i="2" s="1"/>
  <c r="P1395" i="2"/>
  <c r="R1395" i="2"/>
  <c r="Q1395" i="2" s="1"/>
  <c r="P2665" i="2"/>
  <c r="R2665" i="2"/>
  <c r="Q2665" i="2" s="1"/>
  <c r="P2686" i="2"/>
  <c r="R2686" i="2"/>
  <c r="Q2686" i="2" s="1"/>
  <c r="P1304" i="2"/>
  <c r="R1304" i="2"/>
  <c r="Q1304" i="2" s="1"/>
  <c r="P706" i="2"/>
  <c r="R706" i="2"/>
  <c r="Q706" i="2" s="1"/>
  <c r="P1306" i="2"/>
  <c r="R1306" i="2"/>
  <c r="Q1306" i="2" s="1"/>
  <c r="P1035" i="2"/>
  <c r="R1035" i="2"/>
  <c r="Q1035" i="2" s="1"/>
  <c r="P1477" i="2"/>
  <c r="R1477" i="2"/>
  <c r="Q1477" i="2" s="1"/>
  <c r="P2424" i="2"/>
  <c r="R2424" i="2"/>
  <c r="Q2424" i="2" s="1"/>
  <c r="P2805" i="2"/>
  <c r="R2805" i="2"/>
  <c r="Q2805" i="2" s="1"/>
  <c r="P2264" i="2"/>
  <c r="R2264" i="2"/>
  <c r="Q2264" i="2" s="1"/>
  <c r="P1924" i="2"/>
  <c r="R1924" i="2"/>
  <c r="Q1924" i="2" s="1"/>
  <c r="P750" i="2"/>
  <c r="R750" i="2"/>
  <c r="Q750" i="2" s="1"/>
  <c r="P1529" i="2"/>
  <c r="R1529" i="2"/>
  <c r="Q1529" i="2" s="1"/>
  <c r="P2927" i="2"/>
  <c r="R2927" i="2"/>
  <c r="Q2927" i="2" s="1"/>
  <c r="P3482" i="2"/>
  <c r="R3482" i="2"/>
  <c r="Q3482" i="2" s="1"/>
  <c r="P1127" i="2"/>
  <c r="R1127" i="2"/>
  <c r="Q1127" i="2" s="1"/>
  <c r="P3497" i="2"/>
  <c r="R3497" i="2"/>
  <c r="Q3497" i="2" s="1"/>
  <c r="P3056" i="2"/>
  <c r="R3056" i="2"/>
  <c r="Q3056" i="2" s="1"/>
  <c r="P522" i="2"/>
  <c r="R522" i="2"/>
  <c r="Q522" i="2" s="1"/>
  <c r="P136" i="2"/>
  <c r="R136" i="2"/>
  <c r="Q136" i="2" s="1"/>
  <c r="P3557" i="2"/>
  <c r="R3557" i="2"/>
  <c r="Q3557" i="2" s="1"/>
  <c r="P157" i="2"/>
  <c r="R157" i="2"/>
  <c r="Q157" i="2" s="1"/>
  <c r="P1153" i="2"/>
  <c r="R1153" i="2"/>
  <c r="Q1153" i="2" s="1"/>
  <c r="P3266" i="2"/>
  <c r="R3266" i="2"/>
  <c r="Q3266" i="2" s="1"/>
  <c r="P1195" i="2"/>
  <c r="R1195" i="2"/>
  <c r="Q1195" i="2" s="1"/>
  <c r="P3374" i="2"/>
  <c r="R3374" i="2"/>
  <c r="Q3374" i="2" s="1"/>
  <c r="P2582" i="2"/>
  <c r="R2582" i="2"/>
  <c r="Q2582" i="2" s="1"/>
  <c r="P2109" i="2"/>
  <c r="R2109" i="2"/>
  <c r="Q2109" i="2" s="1"/>
  <c r="P2630" i="2"/>
  <c r="R2630" i="2"/>
  <c r="Q2630" i="2" s="1"/>
  <c r="P1403" i="2"/>
  <c r="R1403" i="2"/>
  <c r="Q1403" i="2" s="1"/>
  <c r="P2671" i="2"/>
  <c r="R2671" i="2"/>
  <c r="Q2671" i="2" s="1"/>
  <c r="P2121" i="2"/>
  <c r="R2121" i="2"/>
  <c r="Q2121" i="2" s="1"/>
  <c r="P3421" i="2"/>
  <c r="R3421" i="2"/>
  <c r="Q3421" i="2" s="1"/>
  <c r="P1902" i="2"/>
  <c r="R1902" i="2"/>
  <c r="Q1902" i="2" s="1"/>
  <c r="P876" i="2"/>
  <c r="R876" i="2"/>
  <c r="Q876" i="2" s="1"/>
  <c r="P2760" i="2"/>
  <c r="R2760" i="2"/>
  <c r="Q2760" i="2" s="1"/>
  <c r="P2136" i="2"/>
  <c r="R2136" i="2"/>
  <c r="Q2136" i="2" s="1"/>
  <c r="P1493" i="2"/>
  <c r="R1493" i="2"/>
  <c r="Q1493" i="2" s="1"/>
  <c r="P2818" i="2"/>
  <c r="R2818" i="2"/>
  <c r="Q2818" i="2" s="1"/>
  <c r="P48" i="2"/>
  <c r="R48" i="2"/>
  <c r="Q48" i="2" s="1"/>
  <c r="P1519" i="2"/>
  <c r="R1519" i="2"/>
  <c r="Q1519" i="2" s="1"/>
  <c r="P3468" i="2"/>
  <c r="R3468" i="2"/>
  <c r="Q3468" i="2" s="1"/>
  <c r="P1935" i="2"/>
  <c r="R1935" i="2"/>
  <c r="Q1935" i="2" s="1"/>
  <c r="P2928" i="2"/>
  <c r="R2928" i="2"/>
  <c r="Q2928" i="2" s="1"/>
  <c r="P2278" i="2"/>
  <c r="R2278" i="2"/>
  <c r="Q2278" i="2" s="1"/>
  <c r="P1951" i="2"/>
  <c r="R1951" i="2"/>
  <c r="Q1951" i="2" s="1"/>
  <c r="P1570" i="2"/>
  <c r="R1570" i="2"/>
  <c r="Q1570" i="2" s="1"/>
  <c r="P669" i="2"/>
  <c r="R669" i="2"/>
  <c r="Q669" i="2" s="1"/>
  <c r="P344" i="2"/>
  <c r="R344" i="2"/>
  <c r="Q344" i="2" s="1"/>
  <c r="P113" i="2"/>
  <c r="R113" i="2"/>
  <c r="Q113" i="2" s="1"/>
  <c r="P1339" i="2"/>
  <c r="R1339" i="2"/>
  <c r="Q1339" i="2" s="1"/>
  <c r="P1229" i="2"/>
  <c r="R1229" i="2"/>
  <c r="Q1229" i="2" s="1"/>
  <c r="P2540" i="2"/>
  <c r="R2540" i="2"/>
  <c r="Q2540" i="2" s="1"/>
  <c r="P3361" i="2"/>
  <c r="R3361" i="2"/>
  <c r="Q3361" i="2" s="1"/>
  <c r="P3099" i="2"/>
  <c r="R3099" i="2"/>
  <c r="Q3099" i="2" s="1"/>
  <c r="P2480" i="2"/>
  <c r="R2480" i="2"/>
  <c r="Q2480" i="2" s="1"/>
  <c r="P678" i="2"/>
  <c r="R678" i="2"/>
  <c r="Q678" i="2" s="1"/>
  <c r="P453" i="2"/>
  <c r="R453" i="2"/>
  <c r="Q453" i="2" s="1"/>
  <c r="P167" i="2"/>
  <c r="R167" i="2"/>
  <c r="Q167" i="2" s="1"/>
  <c r="P2341" i="2"/>
  <c r="R2341" i="2"/>
  <c r="Q2341" i="2" s="1"/>
  <c r="P821" i="2"/>
  <c r="R821" i="2"/>
  <c r="Q821" i="2" s="1"/>
  <c r="P1286" i="2"/>
  <c r="R1286" i="2"/>
  <c r="Q1286" i="2" s="1"/>
  <c r="P1757" i="2"/>
  <c r="R1757" i="2"/>
  <c r="Q1757" i="2" s="1"/>
  <c r="P3621" i="2"/>
  <c r="R3621" i="2"/>
  <c r="Q3621" i="2" s="1"/>
  <c r="P649" i="2"/>
  <c r="R649" i="2"/>
  <c r="Q649" i="2" s="1"/>
  <c r="P3633" i="2"/>
  <c r="R3633" i="2"/>
  <c r="Q3633" i="2" s="1"/>
  <c r="P3337" i="2"/>
  <c r="R3337" i="2"/>
  <c r="Q3337" i="2" s="1"/>
  <c r="P689" i="2"/>
  <c r="R689" i="2"/>
  <c r="Q689" i="2" s="1"/>
  <c r="P2851" i="2"/>
  <c r="R2851" i="2"/>
  <c r="Q2851" i="2" s="1"/>
  <c r="P329" i="2"/>
  <c r="R329" i="2"/>
  <c r="Q329" i="2" s="1"/>
  <c r="P2159" i="2"/>
  <c r="R2159" i="2"/>
  <c r="Q2159" i="2" s="1"/>
  <c r="P352" i="2"/>
  <c r="R352" i="2"/>
  <c r="Q352" i="2" s="1"/>
  <c r="P3528" i="2"/>
  <c r="R3528" i="2"/>
  <c r="Q3528" i="2" s="1"/>
  <c r="P2011" i="2"/>
  <c r="R2011" i="2"/>
  <c r="Q2011" i="2" s="1"/>
  <c r="P377" i="2"/>
  <c r="R377" i="2"/>
  <c r="Q377" i="2" s="1"/>
  <c r="P1077" i="2"/>
  <c r="R1077" i="2"/>
  <c r="Q1077" i="2" s="1"/>
  <c r="P1872" i="2"/>
  <c r="R1872" i="2"/>
  <c r="Q1872" i="2" s="1"/>
  <c r="P832" i="2"/>
  <c r="R832" i="2"/>
  <c r="Q832" i="2" s="1"/>
  <c r="P1161" i="2"/>
  <c r="R1161" i="2"/>
  <c r="Q1161" i="2" s="1"/>
  <c r="P2528" i="2"/>
  <c r="R2528" i="2"/>
  <c r="Q2528" i="2" s="1"/>
  <c r="P1797" i="2"/>
  <c r="R1797" i="2"/>
  <c r="Q1797" i="2" s="1"/>
  <c r="P271" i="2"/>
  <c r="R271" i="2"/>
  <c r="Q271" i="2" s="1"/>
  <c r="P1158" i="2"/>
  <c r="R1158" i="2"/>
  <c r="Q1158" i="2" s="1"/>
  <c r="P1798" i="2"/>
  <c r="R1798" i="2"/>
  <c r="Q1798" i="2" s="1"/>
  <c r="P3512" i="2"/>
  <c r="R3512" i="2"/>
  <c r="Q3512" i="2" s="1"/>
  <c r="P2303" i="2"/>
  <c r="R2303" i="2"/>
  <c r="Q2303" i="2" s="1"/>
  <c r="P523" i="2"/>
  <c r="R523" i="2"/>
  <c r="Q523" i="2" s="1"/>
  <c r="P2002" i="2"/>
  <c r="R2002" i="2"/>
  <c r="Q2002" i="2" s="1"/>
  <c r="P949" i="2"/>
  <c r="R949" i="2"/>
  <c r="Q949" i="2" s="1"/>
  <c r="P2178" i="2"/>
  <c r="R2178" i="2"/>
  <c r="Q2178" i="2" s="1"/>
  <c r="P2028" i="2"/>
  <c r="R2028" i="2"/>
  <c r="Q2028" i="2" s="1"/>
  <c r="P3214" i="2"/>
  <c r="R3214" i="2"/>
  <c r="Q3214" i="2" s="1"/>
  <c r="P2055" i="2"/>
  <c r="R2055" i="2"/>
  <c r="Q2055" i="2" s="1"/>
  <c r="P1868" i="2"/>
  <c r="R1868" i="2"/>
  <c r="Q1868" i="2" s="1"/>
  <c r="P401" i="2"/>
  <c r="R401" i="2"/>
  <c r="Q401" i="2" s="1"/>
  <c r="P228" i="2"/>
  <c r="R228" i="2"/>
  <c r="Q228" i="2" s="1"/>
  <c r="P842" i="2"/>
  <c r="R842" i="2"/>
  <c r="Q842" i="2" s="1"/>
  <c r="P849" i="2"/>
  <c r="R849" i="2"/>
  <c r="Q849" i="2" s="1"/>
  <c r="P861" i="2"/>
  <c r="R861" i="2"/>
  <c r="Q861" i="2" s="1"/>
  <c r="P1387" i="2"/>
  <c r="R1387" i="2"/>
  <c r="Q1387" i="2" s="1"/>
  <c r="P2707" i="2"/>
  <c r="R2707" i="2"/>
  <c r="Q2707" i="2" s="1"/>
  <c r="P2249" i="2"/>
  <c r="R2249" i="2"/>
  <c r="Q2249" i="2" s="1"/>
  <c r="P3463" i="2"/>
  <c r="R3463" i="2"/>
  <c r="Q3463" i="2" s="1"/>
  <c r="P1549" i="2"/>
  <c r="R1549" i="2"/>
  <c r="Q1549" i="2" s="1"/>
  <c r="P1588" i="2"/>
  <c r="R1588" i="2"/>
  <c r="Q1588" i="2" s="1"/>
  <c r="P1268" i="2"/>
  <c r="R1268" i="2"/>
  <c r="Q1268" i="2" s="1"/>
  <c r="P3169" i="2"/>
  <c r="R3169" i="2"/>
  <c r="Q3169" i="2" s="1"/>
  <c r="P386" i="2"/>
  <c r="R386" i="2"/>
  <c r="Q386" i="2" s="1"/>
  <c r="P221" i="2"/>
  <c r="R221" i="2"/>
  <c r="Q221" i="2" s="1"/>
  <c r="P1218" i="2"/>
  <c r="R1218" i="2"/>
  <c r="Q1218" i="2" s="1"/>
  <c r="P1221" i="2"/>
  <c r="R1221" i="2"/>
  <c r="Q1221" i="2" s="1"/>
  <c r="P3352" i="2"/>
  <c r="R3352" i="2"/>
  <c r="Q3352" i="2" s="1"/>
  <c r="P3636" i="2"/>
  <c r="R3636" i="2"/>
  <c r="Q3636" i="2" s="1"/>
  <c r="P1758" i="2"/>
  <c r="R1758" i="2"/>
  <c r="Q1758" i="2" s="1"/>
  <c r="P272" i="2"/>
  <c r="R272" i="2"/>
  <c r="Q272" i="2" s="1"/>
  <c r="P1228" i="2"/>
  <c r="R1228" i="2"/>
  <c r="Q1228" i="2" s="1"/>
  <c r="P3387" i="2"/>
  <c r="R3387" i="2"/>
  <c r="Q3387" i="2" s="1"/>
  <c r="P3405" i="2"/>
  <c r="R3405" i="2"/>
  <c r="Q3405" i="2" s="1"/>
  <c r="P491" i="2"/>
  <c r="R491" i="2"/>
  <c r="Q491" i="2" s="1"/>
  <c r="P3439" i="2"/>
  <c r="R3439" i="2"/>
  <c r="Q3439" i="2" s="1"/>
  <c r="P1105" i="2"/>
  <c r="R1105" i="2"/>
  <c r="Q1105" i="2" s="1"/>
  <c r="P2855" i="2"/>
  <c r="R2855" i="2"/>
  <c r="Q2855" i="2" s="1"/>
  <c r="P913" i="2"/>
  <c r="R913" i="2"/>
  <c r="Q913" i="2" s="1"/>
  <c r="P2452" i="2"/>
  <c r="R2452" i="2"/>
  <c r="Q2452" i="2" s="1"/>
  <c r="P112" i="2"/>
  <c r="R112" i="2"/>
  <c r="Q112" i="2" s="1"/>
  <c r="P934" i="2"/>
  <c r="R934" i="2"/>
  <c r="Q934" i="2" s="1"/>
  <c r="P429" i="2"/>
  <c r="R429" i="2"/>
  <c r="Q429" i="2" s="1"/>
  <c r="P3563" i="2"/>
  <c r="R3563" i="2"/>
  <c r="Q3563" i="2" s="1"/>
  <c r="P816" i="2"/>
  <c r="R816" i="2"/>
  <c r="Q816" i="2" s="1"/>
  <c r="P1079" i="2"/>
  <c r="R1079" i="2"/>
  <c r="Q1079" i="2" s="1"/>
  <c r="P3654" i="2"/>
  <c r="R3654" i="2"/>
  <c r="Q3654" i="2" s="1"/>
  <c r="P279" i="2"/>
  <c r="R279" i="2"/>
  <c r="Q279" i="2" s="1"/>
  <c r="P2392" i="2"/>
  <c r="R2392" i="2"/>
  <c r="Q2392" i="2" s="1"/>
  <c r="P2610" i="2"/>
  <c r="R2610" i="2"/>
  <c r="Q2610" i="2" s="1"/>
  <c r="P14" i="2"/>
  <c r="R14" i="2"/>
  <c r="Q14" i="2" s="1"/>
  <c r="P2656" i="2"/>
  <c r="R2656" i="2"/>
  <c r="Q2656" i="2" s="1"/>
  <c r="P1422" i="2"/>
  <c r="R1422" i="2"/>
  <c r="Q1422" i="2" s="1"/>
  <c r="P2122" i="2"/>
  <c r="R2122" i="2"/>
  <c r="Q2122" i="2" s="1"/>
  <c r="P2709" i="2"/>
  <c r="R2709" i="2"/>
  <c r="Q2709" i="2" s="1"/>
  <c r="P2729" i="2"/>
  <c r="R2729" i="2"/>
  <c r="Q2729" i="2" s="1"/>
  <c r="P2748" i="2"/>
  <c r="R2748" i="2"/>
  <c r="Q2748" i="2" s="1"/>
  <c r="P33" i="2"/>
  <c r="R33" i="2"/>
  <c r="Q33" i="2" s="1"/>
  <c r="P3449" i="2"/>
  <c r="R3449" i="2"/>
  <c r="Q3449" i="2" s="1"/>
  <c r="P3455" i="2"/>
  <c r="R3455" i="2"/>
  <c r="Q3455" i="2" s="1"/>
  <c r="P1495" i="2"/>
  <c r="R1495" i="2"/>
  <c r="Q1495" i="2" s="1"/>
  <c r="P2142" i="2"/>
  <c r="R2142" i="2"/>
  <c r="Q2142" i="2" s="1"/>
  <c r="P2438" i="2"/>
  <c r="R2438" i="2"/>
  <c r="Q2438" i="2" s="1"/>
  <c r="P2859" i="2"/>
  <c r="R2859" i="2"/>
  <c r="Q2859" i="2" s="1"/>
  <c r="P2884" i="2"/>
  <c r="R2884" i="2"/>
  <c r="Q2884" i="2" s="1"/>
  <c r="P907" i="2"/>
  <c r="R907" i="2"/>
  <c r="Q907" i="2" s="1"/>
  <c r="P2149" i="2"/>
  <c r="R2149" i="2"/>
  <c r="Q2149" i="2" s="1"/>
  <c r="P2446" i="2"/>
  <c r="R2446" i="2"/>
  <c r="Q2446" i="2" s="1"/>
  <c r="P767" i="2"/>
  <c r="R767" i="2"/>
  <c r="Q767" i="2" s="1"/>
  <c r="P1315" i="2"/>
  <c r="R1315" i="2"/>
  <c r="Q1315" i="2" s="1"/>
  <c r="P2990" i="2"/>
  <c r="R2990" i="2"/>
  <c r="Q2990" i="2" s="1"/>
  <c r="P1581" i="2"/>
  <c r="R1581" i="2"/>
  <c r="Q1581" i="2" s="1"/>
  <c r="P1204" i="2"/>
  <c r="R1204" i="2"/>
  <c r="Q1204" i="2" s="1"/>
  <c r="P778" i="2"/>
  <c r="R778" i="2"/>
  <c r="Q778" i="2" s="1"/>
  <c r="P3044" i="2"/>
  <c r="R3044" i="2"/>
  <c r="Q3044" i="2" s="1"/>
  <c r="P1138" i="2"/>
  <c r="R1138" i="2"/>
  <c r="Q1138" i="2" s="1"/>
  <c r="P3077" i="2"/>
  <c r="R3077" i="2"/>
  <c r="Q3077" i="2" s="1"/>
  <c r="P698" i="2"/>
  <c r="R698" i="2"/>
  <c r="Q698" i="2" s="1"/>
  <c r="P3101" i="2"/>
  <c r="R3101" i="2"/>
  <c r="Q3101" i="2" s="1"/>
  <c r="P3117" i="2"/>
  <c r="R3117" i="2"/>
  <c r="Q3117" i="2" s="1"/>
  <c r="P943" i="2"/>
  <c r="R943" i="2"/>
  <c r="Q943" i="2" s="1"/>
  <c r="P1853" i="2"/>
  <c r="R1853" i="2"/>
  <c r="Q1853" i="2" s="1"/>
  <c r="P2321" i="2"/>
  <c r="R2321" i="2"/>
  <c r="Q2321" i="2" s="1"/>
  <c r="P1674" i="2"/>
  <c r="R1674" i="2"/>
  <c r="Q1674" i="2" s="1"/>
  <c r="P3181" i="2"/>
  <c r="R3181" i="2"/>
  <c r="Q3181" i="2" s="1"/>
  <c r="P376" i="2"/>
  <c r="R376" i="2"/>
  <c r="Q376" i="2" s="1"/>
  <c r="P164" i="2"/>
  <c r="R164" i="2"/>
  <c r="Q164" i="2" s="1"/>
  <c r="P1701" i="2"/>
  <c r="R1701" i="2"/>
  <c r="Q1701" i="2" s="1"/>
  <c r="P2500" i="2"/>
  <c r="R2500" i="2"/>
  <c r="Q2500" i="2" s="1"/>
  <c r="P185" i="2"/>
  <c r="R185" i="2"/>
  <c r="Q185" i="2" s="1"/>
  <c r="P430" i="2"/>
  <c r="R430" i="2"/>
  <c r="Q430" i="2" s="1"/>
  <c r="P825" i="2"/>
  <c r="R825" i="2"/>
  <c r="Q825" i="2" s="1"/>
  <c r="P3256" i="2"/>
  <c r="R3256" i="2"/>
  <c r="Q3256" i="2" s="1"/>
  <c r="P2072" i="2"/>
  <c r="R2072" i="2"/>
  <c r="Q2072" i="2" s="1"/>
  <c r="P3272" i="2"/>
  <c r="R3272" i="2"/>
  <c r="Q3272" i="2" s="1"/>
  <c r="P235" i="2"/>
  <c r="R235" i="2"/>
  <c r="Q235" i="2" s="1"/>
  <c r="P3288" i="2"/>
  <c r="R3288" i="2"/>
  <c r="Q3288" i="2" s="1"/>
  <c r="P3306" i="2"/>
  <c r="R3306" i="2"/>
  <c r="Q3306" i="2" s="1"/>
  <c r="P3322" i="2"/>
  <c r="R3322" i="2"/>
  <c r="Q3322" i="2" s="1"/>
  <c r="P1333" i="2"/>
  <c r="R1333" i="2"/>
  <c r="Q1333" i="2" s="1"/>
  <c r="P3340" i="2"/>
  <c r="R3340" i="2"/>
  <c r="Q3340" i="2" s="1"/>
  <c r="P2098" i="2"/>
  <c r="R2098" i="2"/>
  <c r="Q2098" i="2" s="1"/>
  <c r="P292" i="2"/>
  <c r="R292" i="2"/>
  <c r="Q292" i="2" s="1"/>
  <c r="P1655" i="2"/>
  <c r="R1655" i="2"/>
  <c r="Q1655" i="2" s="1"/>
  <c r="P2007" i="2"/>
  <c r="R2007" i="2"/>
  <c r="Q2007" i="2" s="1"/>
  <c r="P3165" i="2"/>
  <c r="R3165" i="2"/>
  <c r="Q3165" i="2" s="1"/>
  <c r="P1681" i="2"/>
  <c r="R1681" i="2"/>
  <c r="Q1681" i="2" s="1"/>
  <c r="P3190" i="2"/>
  <c r="R3190" i="2"/>
  <c r="Q3190" i="2" s="1"/>
  <c r="P965" i="2"/>
  <c r="R965" i="2"/>
  <c r="Q965" i="2" s="1"/>
  <c r="P3229" i="2"/>
  <c r="R3229" i="2"/>
  <c r="Q3229" i="2" s="1"/>
  <c r="P1724" i="2"/>
  <c r="R1724" i="2"/>
  <c r="Q1724" i="2" s="1"/>
  <c r="P3600" i="2"/>
  <c r="R3600" i="2"/>
  <c r="Q3600" i="2" s="1"/>
  <c r="P3613" i="2"/>
  <c r="R3613" i="2"/>
  <c r="Q3613" i="2" s="1"/>
  <c r="P3315" i="2"/>
  <c r="R3315" i="2"/>
  <c r="Q3315" i="2" s="1"/>
  <c r="P3265" i="2"/>
  <c r="R3265" i="2"/>
  <c r="Q3265" i="2" s="1"/>
  <c r="P650" i="2"/>
  <c r="R650" i="2"/>
  <c r="Q650" i="2" s="1"/>
  <c r="P1230" i="2"/>
  <c r="R1230" i="2"/>
  <c r="Q1230" i="2" s="1"/>
  <c r="P2225" i="2"/>
  <c r="R2225" i="2"/>
  <c r="Q2225" i="2" s="1"/>
  <c r="P2108" i="2"/>
  <c r="R2108" i="2"/>
  <c r="Q2108" i="2" s="1"/>
  <c r="P2618" i="2"/>
  <c r="R2618" i="2"/>
  <c r="Q2618" i="2" s="1"/>
  <c r="P301" i="2"/>
  <c r="R301" i="2"/>
  <c r="Q301" i="2" s="1"/>
  <c r="P1416" i="2"/>
  <c r="R1416" i="2"/>
  <c r="Q1416" i="2" s="1"/>
  <c r="P2679" i="2"/>
  <c r="R2679" i="2"/>
  <c r="Q2679" i="2" s="1"/>
  <c r="P1101" i="2"/>
  <c r="R1101" i="2"/>
  <c r="Q1101" i="2" s="1"/>
  <c r="P872" i="2"/>
  <c r="R872" i="2"/>
  <c r="Q872" i="2" s="1"/>
  <c r="P1459" i="2"/>
  <c r="R1459" i="2"/>
  <c r="Q1459" i="2" s="1"/>
  <c r="P2756" i="2"/>
  <c r="R2756" i="2"/>
  <c r="Q2756" i="2" s="1"/>
  <c r="P1038" i="2"/>
  <c r="R1038" i="2"/>
  <c r="Q1038" i="2" s="1"/>
  <c r="P1483" i="2"/>
  <c r="R1483" i="2"/>
  <c r="Q1483" i="2" s="1"/>
  <c r="P1917" i="2"/>
  <c r="R1917" i="2"/>
  <c r="Q1917" i="2" s="1"/>
  <c r="P892" i="2"/>
  <c r="R892" i="2"/>
  <c r="Q892" i="2" s="1"/>
  <c r="P2833" i="2"/>
  <c r="R2833" i="2"/>
  <c r="Q2833" i="2" s="1"/>
  <c r="P693" i="2"/>
  <c r="R693" i="2"/>
  <c r="Q693" i="2" s="1"/>
  <c r="P3467" i="2"/>
  <c r="R3467" i="2"/>
  <c r="Q3467" i="2" s="1"/>
  <c r="P327" i="2"/>
  <c r="R327" i="2"/>
  <c r="Q327" i="2" s="1"/>
  <c r="P2907" i="2"/>
  <c r="R2907" i="2"/>
  <c r="Q2907" i="2" s="1"/>
  <c r="P1543" i="2"/>
  <c r="R1543" i="2"/>
  <c r="Q1543" i="2" s="1"/>
  <c r="P2944" i="2"/>
  <c r="R2944" i="2"/>
  <c r="Q2944" i="2" s="1"/>
  <c r="P768" i="2"/>
  <c r="R768" i="2"/>
  <c r="Q768" i="2" s="1"/>
  <c r="P668" i="2"/>
  <c r="R668" i="2"/>
  <c r="Q668" i="2" s="1"/>
  <c r="P101" i="2"/>
  <c r="R101" i="2"/>
  <c r="Q101" i="2" s="1"/>
  <c r="P3008" i="2"/>
  <c r="R3008" i="2"/>
  <c r="Q3008" i="2" s="1"/>
  <c r="P1177" i="2"/>
  <c r="R1177" i="2"/>
  <c r="Q1177" i="2" s="1"/>
  <c r="P3502" i="2"/>
  <c r="R3502" i="2"/>
  <c r="Q3502" i="2" s="1"/>
  <c r="P1137" i="2"/>
  <c r="R1137" i="2"/>
  <c r="Q1137" i="2" s="1"/>
  <c r="P1615" i="2"/>
  <c r="R1615" i="2"/>
  <c r="Q1615" i="2" s="1"/>
  <c r="P3085" i="2"/>
  <c r="R3085" i="2"/>
  <c r="Q3085" i="2" s="1"/>
  <c r="P3094" i="2"/>
  <c r="R3094" i="2"/>
  <c r="Q3094" i="2" s="1"/>
  <c r="P527" i="2"/>
  <c r="R527" i="2"/>
  <c r="Q527" i="2" s="1"/>
  <c r="P1636" i="2"/>
  <c r="R1636" i="2"/>
  <c r="Q1636" i="2" s="1"/>
  <c r="P3576" i="2"/>
  <c r="R3576" i="2"/>
  <c r="Q3576" i="2" s="1"/>
  <c r="P3231" i="2"/>
  <c r="R3231" i="2"/>
  <c r="Q3231" i="2" s="1"/>
  <c r="P981" i="2"/>
  <c r="R981" i="2"/>
  <c r="Q981" i="2" s="1"/>
  <c r="P642" i="2"/>
  <c r="R642" i="2"/>
  <c r="Q642" i="2" s="1"/>
  <c r="P3608" i="2"/>
  <c r="R3608" i="2"/>
  <c r="Q3608" i="2" s="1"/>
  <c r="P3623" i="2"/>
  <c r="R3623" i="2"/>
  <c r="Q3623" i="2" s="1"/>
  <c r="P2381" i="2"/>
  <c r="R2381" i="2"/>
  <c r="Q2381" i="2" s="1"/>
  <c r="P260" i="2"/>
  <c r="R260" i="2"/>
  <c r="Q260" i="2" s="1"/>
  <c r="P1338" i="2"/>
  <c r="R1338" i="2"/>
  <c r="Q1338" i="2" s="1"/>
  <c r="P1887" i="2"/>
  <c r="R1887" i="2"/>
  <c r="Q1887" i="2" s="1"/>
  <c r="P1301" i="2"/>
  <c r="R1301" i="2"/>
  <c r="Q1301" i="2" s="1"/>
  <c r="P2226" i="2"/>
  <c r="R2226" i="2"/>
  <c r="Q2226" i="2" s="1"/>
  <c r="P2615" i="2"/>
  <c r="R2615" i="2"/>
  <c r="Q2615" i="2" s="1"/>
  <c r="P1099" i="2"/>
  <c r="R1099" i="2"/>
  <c r="Q1099" i="2" s="1"/>
  <c r="P3396" i="2"/>
  <c r="R3396" i="2"/>
  <c r="Q3396" i="2" s="1"/>
  <c r="P2675" i="2"/>
  <c r="R2675" i="2"/>
  <c r="Q2675" i="2" s="1"/>
  <c r="P2697" i="2"/>
  <c r="R2697" i="2"/>
  <c r="Q2697" i="2" s="1"/>
  <c r="P613" i="2"/>
  <c r="R613" i="2"/>
  <c r="Q613" i="2" s="1"/>
  <c r="P3432" i="2"/>
  <c r="R3432" i="2"/>
  <c r="Q3432" i="2" s="1"/>
  <c r="P3437" i="2"/>
  <c r="R3437" i="2"/>
  <c r="Q3437" i="2" s="1"/>
  <c r="P1819" i="2"/>
  <c r="R1819" i="2"/>
  <c r="Q1819" i="2" s="1"/>
  <c r="P740" i="2"/>
  <c r="R740" i="2"/>
  <c r="Q740" i="2" s="1"/>
  <c r="P744" i="2"/>
  <c r="R744" i="2"/>
  <c r="Q744" i="2" s="1"/>
  <c r="P1255" i="2"/>
  <c r="R1255" i="2"/>
  <c r="Q1255" i="2" s="1"/>
  <c r="P2832" i="2"/>
  <c r="R2832" i="2"/>
  <c r="Q2832" i="2" s="1"/>
  <c r="P1928" i="2"/>
  <c r="R1928" i="2"/>
  <c r="Q1928" i="2" s="1"/>
  <c r="P1112" i="2"/>
  <c r="R1112" i="2"/>
  <c r="Q1112" i="2" s="1"/>
  <c r="P504" i="2"/>
  <c r="R504" i="2"/>
  <c r="Q504" i="2" s="1"/>
  <c r="P757" i="2"/>
  <c r="R757" i="2"/>
  <c r="Q757" i="2" s="1"/>
  <c r="P3475" i="2"/>
  <c r="R3475" i="2"/>
  <c r="Q3475" i="2" s="1"/>
  <c r="P2942" i="2"/>
  <c r="R2942" i="2"/>
  <c r="Q2942" i="2" s="1"/>
  <c r="P919" i="2"/>
  <c r="R919" i="2"/>
  <c r="Q919" i="2" s="1"/>
  <c r="P1568" i="2"/>
  <c r="R1568" i="2"/>
  <c r="Q1568" i="2" s="1"/>
  <c r="P1577" i="2"/>
  <c r="R1577" i="2"/>
  <c r="Q1577" i="2" s="1"/>
  <c r="P1044" i="2"/>
  <c r="R1044" i="2"/>
  <c r="Q1044" i="2" s="1"/>
  <c r="P346" i="2"/>
  <c r="R346" i="2"/>
  <c r="Q346" i="2" s="1"/>
  <c r="P1132" i="2"/>
  <c r="R1132" i="2"/>
  <c r="Q1132" i="2" s="1"/>
  <c r="P3505" i="2"/>
  <c r="R3505" i="2"/>
  <c r="Q3505" i="2" s="1"/>
  <c r="P2301" i="2"/>
  <c r="R2301" i="2"/>
  <c r="Q2301" i="2" s="1"/>
  <c r="P1265" i="2"/>
  <c r="R1265" i="2"/>
  <c r="Q1265" i="2" s="1"/>
  <c r="P1845" i="2"/>
  <c r="R1845" i="2"/>
  <c r="Q1845" i="2" s="1"/>
  <c r="P2473" i="2"/>
  <c r="R2473" i="2"/>
  <c r="Q2473" i="2" s="1"/>
  <c r="P1634" i="2"/>
  <c r="R1634" i="2"/>
  <c r="Q1634" i="2" s="1"/>
  <c r="P945" i="2"/>
  <c r="R945" i="2"/>
  <c r="Q945" i="2" s="1"/>
  <c r="P3551" i="2"/>
  <c r="R3551" i="2"/>
  <c r="Q3551" i="2" s="1"/>
  <c r="P1670" i="2"/>
  <c r="R1670" i="2"/>
  <c r="Q1670" i="2" s="1"/>
  <c r="P1677" i="2"/>
  <c r="R1677" i="2"/>
  <c r="Q1677" i="2" s="1"/>
  <c r="P2331" i="2"/>
  <c r="R2331" i="2"/>
  <c r="Q2331" i="2" s="1"/>
  <c r="P807" i="2"/>
  <c r="R807" i="2"/>
  <c r="Q807" i="2" s="1"/>
  <c r="P3577" i="2"/>
  <c r="R3577" i="2"/>
  <c r="Q3577" i="2" s="1"/>
  <c r="P1703" i="2"/>
  <c r="R1703" i="2"/>
  <c r="Q1703" i="2" s="1"/>
  <c r="P1712" i="2"/>
  <c r="R1712" i="2"/>
  <c r="Q1712" i="2" s="1"/>
  <c r="P2346" i="2"/>
  <c r="R2346" i="2"/>
  <c r="Q2346" i="2" s="1"/>
  <c r="P197" i="2"/>
  <c r="R197" i="2"/>
  <c r="Q197" i="2" s="1"/>
  <c r="P398" i="2"/>
  <c r="R398" i="2"/>
  <c r="Q398" i="2" s="1"/>
  <c r="P985" i="2"/>
  <c r="R985" i="2"/>
  <c r="Q985" i="2" s="1"/>
  <c r="P1026" i="2"/>
  <c r="R1026" i="2"/>
  <c r="Q1026" i="2" s="1"/>
  <c r="P290" i="2"/>
  <c r="R290" i="2"/>
  <c r="Q290" i="2" s="1"/>
  <c r="P2374" i="2"/>
  <c r="R2374" i="2"/>
  <c r="Q2374" i="2" s="1"/>
  <c r="P645" i="2"/>
  <c r="R645" i="2"/>
  <c r="Q645" i="2" s="1"/>
  <c r="P468" i="2"/>
  <c r="R468" i="2"/>
  <c r="Q468" i="2" s="1"/>
  <c r="P2560" i="2"/>
  <c r="R2560" i="2"/>
  <c r="Q2560" i="2" s="1"/>
  <c r="P3390" i="2"/>
  <c r="R3390" i="2"/>
  <c r="Q3390" i="2" s="1"/>
  <c r="P870" i="2"/>
  <c r="R870" i="2"/>
  <c r="Q870" i="2" s="1"/>
  <c r="P2747" i="2"/>
  <c r="R2747" i="2"/>
  <c r="Q2747" i="2" s="1"/>
  <c r="P496" i="2"/>
  <c r="R496" i="2"/>
  <c r="Q496" i="2" s="1"/>
  <c r="P614" i="2"/>
  <c r="R614" i="2"/>
  <c r="Q614" i="2" s="1"/>
  <c r="P2896" i="2"/>
  <c r="R2896" i="2"/>
  <c r="Q2896" i="2" s="1"/>
  <c r="P2961" i="2"/>
  <c r="R2961" i="2"/>
  <c r="Q2961" i="2" s="1"/>
  <c r="P3021" i="2"/>
  <c r="R3021" i="2"/>
  <c r="Q3021" i="2" s="1"/>
  <c r="P933" i="2"/>
  <c r="R933" i="2"/>
  <c r="Q933" i="2" s="1"/>
  <c r="P3123" i="2"/>
  <c r="R3123" i="2"/>
  <c r="Q3123" i="2" s="1"/>
  <c r="P1275" i="2"/>
  <c r="R1275" i="2"/>
  <c r="Q1275" i="2" s="1"/>
  <c r="P700" i="2"/>
  <c r="R700" i="2"/>
  <c r="Q700" i="2" s="1"/>
  <c r="P1051" i="2"/>
  <c r="R1051" i="2"/>
  <c r="Q1051" i="2" s="1"/>
  <c r="P1412" i="2"/>
  <c r="R1412" i="2"/>
  <c r="Q1412" i="2" s="1"/>
  <c r="P3450" i="2"/>
  <c r="R3450" i="2"/>
  <c r="Q3450" i="2" s="1"/>
  <c r="P2914" i="2"/>
  <c r="R2914" i="2"/>
  <c r="Q2914" i="2" s="1"/>
  <c r="P2154" i="2"/>
  <c r="R2154" i="2"/>
  <c r="Q2154" i="2" s="1"/>
  <c r="P3522" i="2"/>
  <c r="R3522" i="2"/>
  <c r="Q3522" i="2" s="1"/>
  <c r="P2328" i="2"/>
  <c r="R2328" i="2"/>
  <c r="Q2328" i="2" s="1"/>
  <c r="P3588" i="2"/>
  <c r="R3588" i="2"/>
  <c r="Q3588" i="2" s="1"/>
  <c r="P220" i="2"/>
  <c r="R220" i="2"/>
  <c r="Q220" i="2" s="1"/>
  <c r="P1006" i="2"/>
  <c r="R1006" i="2"/>
  <c r="Q1006" i="2" s="1"/>
  <c r="P1656" i="2"/>
  <c r="R1656" i="2"/>
  <c r="Q1656" i="2" s="1"/>
  <c r="P860" i="2"/>
  <c r="R860" i="2"/>
  <c r="Q860" i="2" s="1"/>
  <c r="P2640" i="2"/>
  <c r="R2640" i="2"/>
  <c r="Q2640" i="2" s="1"/>
  <c r="P2784" i="2"/>
  <c r="R2784" i="2"/>
  <c r="Q2784" i="2" s="1"/>
  <c r="P57" i="2"/>
  <c r="R57" i="2"/>
  <c r="Q57" i="2" s="1"/>
  <c r="P1562" i="2"/>
  <c r="R1562" i="2"/>
  <c r="Q1562" i="2" s="1"/>
  <c r="P3055" i="2"/>
  <c r="R3055" i="2"/>
  <c r="Q3055" i="2" s="1"/>
  <c r="P3087" i="2"/>
  <c r="R3087" i="2"/>
  <c r="Q3087" i="2" s="1"/>
  <c r="P680" i="2"/>
  <c r="R680" i="2"/>
  <c r="Q680" i="2" s="1"/>
  <c r="P1021" i="2"/>
  <c r="R1021" i="2"/>
  <c r="Q1021" i="2" s="1"/>
  <c r="P2378" i="2"/>
  <c r="R2378" i="2"/>
  <c r="Q2378" i="2" s="1"/>
  <c r="P1206" i="2"/>
  <c r="R1206" i="2"/>
  <c r="Q1206" i="2" s="1"/>
  <c r="P3364" i="2"/>
  <c r="R3364" i="2"/>
  <c r="Q3364" i="2" s="1"/>
  <c r="P2643" i="2"/>
  <c r="R2643" i="2"/>
  <c r="Q2643" i="2" s="1"/>
  <c r="P1813" i="2"/>
  <c r="R1813" i="2"/>
  <c r="Q1813" i="2" s="1"/>
  <c r="P2796" i="2"/>
  <c r="R2796" i="2"/>
  <c r="Q2796" i="2" s="1"/>
  <c r="P3473" i="2"/>
  <c r="R3473" i="2"/>
  <c r="Q3473" i="2" s="1"/>
  <c r="P3075" i="2"/>
  <c r="R3075" i="2"/>
  <c r="Q3075" i="2" s="1"/>
  <c r="P3578" i="2"/>
  <c r="R3578" i="2"/>
  <c r="Q3578" i="2" s="1"/>
  <c r="P1360" i="2"/>
  <c r="R1360" i="2"/>
  <c r="Q1360" i="2" s="1"/>
  <c r="P1432" i="2"/>
  <c r="R1432" i="2"/>
  <c r="Q1432" i="2" s="1"/>
  <c r="P1036" i="2"/>
  <c r="R1036" i="2"/>
  <c r="Q1036" i="2" s="1"/>
  <c r="P1501" i="2"/>
  <c r="R1501" i="2"/>
  <c r="Q1501" i="2" s="1"/>
  <c r="P2940" i="2"/>
  <c r="R2940" i="2"/>
  <c r="Q2940" i="2" s="1"/>
  <c r="P1584" i="2"/>
  <c r="R1584" i="2"/>
  <c r="Q1584" i="2" s="1"/>
  <c r="P1350" i="2"/>
  <c r="R1350" i="2"/>
  <c r="Q1350" i="2" s="1"/>
  <c r="P149" i="2"/>
  <c r="R149" i="2"/>
  <c r="Q149" i="2" s="1"/>
  <c r="P1717" i="2"/>
  <c r="R1717" i="2"/>
  <c r="Q1717" i="2" s="1"/>
  <c r="P3300" i="2"/>
  <c r="R3300" i="2"/>
  <c r="Q3300" i="2" s="1"/>
  <c r="P845" i="2"/>
  <c r="R845" i="2"/>
  <c r="Q845" i="2" s="1"/>
  <c r="P3030" i="2"/>
  <c r="R3030" i="2"/>
  <c r="Q3030" i="2" s="1"/>
  <c r="P2024" i="2"/>
  <c r="R2024" i="2"/>
  <c r="Q2024" i="2" s="1"/>
  <c r="P2354" i="2"/>
  <c r="R2354" i="2"/>
  <c r="Q2354" i="2" s="1"/>
  <c r="P422" i="2"/>
  <c r="R422" i="2"/>
  <c r="Q422" i="2" s="1"/>
  <c r="P1263" i="2"/>
  <c r="R1263" i="2"/>
  <c r="Q1263" i="2" s="1"/>
  <c r="P2319" i="2"/>
  <c r="R2319" i="2"/>
  <c r="Q2319" i="2" s="1"/>
  <c r="P2348" i="2"/>
  <c r="R2348" i="2"/>
  <c r="Q2348" i="2" s="1"/>
  <c r="P1785" i="2"/>
  <c r="R1785" i="2"/>
  <c r="Q1785" i="2" s="1"/>
  <c r="P1438" i="2"/>
  <c r="R1438" i="2"/>
  <c r="Q1438" i="2" s="1"/>
  <c r="P43" i="2"/>
  <c r="R43" i="2"/>
  <c r="Q43" i="2" s="1"/>
  <c r="P3147" i="2"/>
  <c r="R3147" i="2"/>
  <c r="Q3147" i="2" s="1"/>
  <c r="P3313" i="2"/>
  <c r="R3313" i="2"/>
  <c r="Q3313" i="2" s="1"/>
  <c r="P3316" i="2"/>
  <c r="R3316" i="2"/>
  <c r="Q3316" i="2" s="1"/>
  <c r="P2693" i="2"/>
  <c r="R2693" i="2"/>
  <c r="Q2693" i="2" s="1"/>
  <c r="P906" i="2"/>
  <c r="R906" i="2"/>
  <c r="Q906" i="2" s="1"/>
  <c r="P3069" i="2"/>
  <c r="R3069" i="2"/>
  <c r="Q3069" i="2" s="1"/>
  <c r="P3589" i="2"/>
  <c r="R3589" i="2"/>
  <c r="Q3589" i="2" s="1"/>
  <c r="P2577" i="2"/>
  <c r="R2577" i="2"/>
  <c r="Q2577" i="2" s="1"/>
  <c r="P3406" i="2"/>
  <c r="R3406" i="2"/>
  <c r="Q3406" i="2" s="1"/>
  <c r="P877" i="2"/>
  <c r="R877" i="2"/>
  <c r="Q877" i="2" s="1"/>
  <c r="P1498" i="2"/>
  <c r="R1498" i="2"/>
  <c r="Q1498" i="2" s="1"/>
  <c r="P3469" i="2"/>
  <c r="R3469" i="2"/>
  <c r="Q3469" i="2" s="1"/>
  <c r="P1126" i="2"/>
  <c r="R1126" i="2"/>
  <c r="Q1126" i="2" s="1"/>
  <c r="P515" i="2"/>
  <c r="R515" i="2"/>
  <c r="Q515" i="2" s="1"/>
  <c r="P1989" i="2"/>
  <c r="R1989" i="2"/>
  <c r="Q1989" i="2" s="1"/>
  <c r="P1654" i="2"/>
  <c r="R1654" i="2"/>
  <c r="Q1654" i="2" s="1"/>
  <c r="P1680" i="2"/>
  <c r="R1680" i="2"/>
  <c r="Q1680" i="2" s="1"/>
  <c r="P3227" i="2"/>
  <c r="R3227" i="2"/>
  <c r="Q3227" i="2" s="1"/>
  <c r="P1867" i="2"/>
  <c r="R1867" i="2"/>
  <c r="Q1867" i="2" s="1"/>
  <c r="P566" i="2"/>
  <c r="R566" i="2"/>
  <c r="Q566" i="2" s="1"/>
  <c r="P838" i="2"/>
  <c r="R838" i="2"/>
  <c r="Q838" i="2" s="1"/>
  <c r="P1800" i="2"/>
  <c r="R1800" i="2"/>
  <c r="Q1800" i="2" s="1"/>
  <c r="P373" i="2"/>
  <c r="R373" i="2"/>
  <c r="Q373" i="2" s="1"/>
  <c r="P2345" i="2"/>
  <c r="R2345" i="2"/>
  <c r="Q2345" i="2" s="1"/>
  <c r="P285" i="2"/>
  <c r="R285" i="2"/>
  <c r="Q285" i="2" s="1"/>
  <c r="P9" i="2"/>
  <c r="R9" i="2"/>
  <c r="Q9" i="2" s="1"/>
  <c r="P1410" i="2"/>
  <c r="R1410" i="2"/>
  <c r="Q1410" i="2" s="1"/>
  <c r="P1243" i="2"/>
  <c r="R1243" i="2"/>
  <c r="Q1243" i="2" s="1"/>
  <c r="P737" i="2"/>
  <c r="R737" i="2"/>
  <c r="Q737" i="2" s="1"/>
  <c r="P1513" i="2"/>
  <c r="R1513" i="2"/>
  <c r="Q1513" i="2" s="1"/>
  <c r="P2919" i="2"/>
  <c r="R2919" i="2"/>
  <c r="Q2919" i="2" s="1"/>
  <c r="P1582" i="2"/>
  <c r="R1582" i="2"/>
  <c r="Q1582" i="2" s="1"/>
  <c r="P1139" i="2"/>
  <c r="R1139" i="2"/>
  <c r="Q1139" i="2" s="1"/>
  <c r="P2476" i="2"/>
  <c r="R2476" i="2"/>
  <c r="Q2476" i="2" s="1"/>
  <c r="P826" i="2"/>
  <c r="R826" i="2"/>
  <c r="Q826" i="2" s="1"/>
  <c r="P2530" i="2"/>
  <c r="R2530" i="2"/>
  <c r="Q2530" i="2" s="1"/>
  <c r="P1346" i="2"/>
  <c r="R1346" i="2"/>
  <c r="Q1346" i="2" s="1"/>
  <c r="P1383" i="2"/>
  <c r="R1383" i="2"/>
  <c r="Q1383" i="2" s="1"/>
  <c r="P2126" i="2"/>
  <c r="R2126" i="2"/>
  <c r="Q2126" i="2" s="1"/>
  <c r="P1912" i="2"/>
  <c r="R1912" i="2"/>
  <c r="Q1912" i="2" s="1"/>
  <c r="P1925" i="2"/>
  <c r="R1925" i="2"/>
  <c r="Q1925" i="2" s="1"/>
  <c r="P1934" i="2"/>
  <c r="R1934" i="2"/>
  <c r="Q1934" i="2" s="1"/>
  <c r="P339" i="2"/>
  <c r="R339" i="2"/>
  <c r="Q339" i="2" s="1"/>
  <c r="P1180" i="2"/>
  <c r="R1180" i="2"/>
  <c r="Q1180" i="2" s="1"/>
  <c r="P1271" i="2"/>
  <c r="R1271" i="2"/>
  <c r="Q1271" i="2" s="1"/>
  <c r="P3142" i="2"/>
  <c r="R3142" i="2"/>
  <c r="Q3142" i="2" s="1"/>
  <c r="P3571" i="2"/>
  <c r="R3571" i="2"/>
  <c r="Q3571" i="2" s="1"/>
  <c r="P3233" i="2"/>
  <c r="R3233" i="2"/>
  <c r="Q3233" i="2" s="1"/>
  <c r="P564" i="2"/>
  <c r="R564" i="2"/>
  <c r="Q564" i="2" s="1"/>
  <c r="P432" i="2"/>
  <c r="R432" i="2"/>
  <c r="Q432" i="2" s="1"/>
  <c r="P2728" i="2"/>
  <c r="R2728" i="2"/>
  <c r="Q2728" i="2" s="1"/>
  <c r="P2935" i="2"/>
  <c r="R2935" i="2"/>
  <c r="Q2935" i="2" s="1"/>
  <c r="P1997" i="2"/>
  <c r="R1997" i="2"/>
  <c r="Q1997" i="2" s="1"/>
  <c r="P721" i="2"/>
  <c r="R721" i="2"/>
  <c r="Q721" i="2" s="1"/>
  <c r="P2" i="2"/>
  <c r="R2" i="2"/>
  <c r="Q2" i="2" s="1"/>
  <c r="P2590" i="2"/>
  <c r="R2590" i="2"/>
  <c r="Q2590" i="2" s="1"/>
  <c r="P3397" i="2"/>
  <c r="R3397" i="2"/>
  <c r="Q3397" i="2" s="1"/>
  <c r="P2129" i="2"/>
  <c r="R2129" i="2"/>
  <c r="Q2129" i="2" s="1"/>
  <c r="P654" i="2"/>
  <c r="R654" i="2"/>
  <c r="Q654" i="2" s="1"/>
  <c r="P864" i="2"/>
  <c r="R864" i="2"/>
  <c r="Q864" i="2" s="1"/>
  <c r="P3389" i="2"/>
  <c r="R3389" i="2"/>
  <c r="Q3389" i="2" s="1"/>
  <c r="P2663" i="2"/>
  <c r="R2663" i="2"/>
  <c r="Q2663" i="2" s="1"/>
  <c r="P1901" i="2"/>
  <c r="R1901" i="2"/>
  <c r="Q1901" i="2" s="1"/>
  <c r="P2742" i="2"/>
  <c r="R2742" i="2"/>
  <c r="Q2742" i="2" s="1"/>
  <c r="P1103" i="2"/>
  <c r="R1103" i="2"/>
  <c r="Q1103" i="2" s="1"/>
  <c r="P2802" i="2"/>
  <c r="R2802" i="2"/>
  <c r="Q2802" i="2" s="1"/>
  <c r="P1311" i="2"/>
  <c r="R1311" i="2"/>
  <c r="Q1311" i="2" s="1"/>
  <c r="P902" i="2"/>
  <c r="R902" i="2"/>
  <c r="Q902" i="2" s="1"/>
  <c r="P583" i="2"/>
  <c r="R583" i="2"/>
  <c r="Q583" i="2" s="1"/>
  <c r="P719" i="2"/>
  <c r="R719" i="2"/>
  <c r="Q719" i="2" s="1"/>
  <c r="P2287" i="2"/>
  <c r="R2287" i="2"/>
  <c r="Q2287" i="2" s="1"/>
  <c r="P3036" i="2"/>
  <c r="R3036" i="2"/>
  <c r="Q3036" i="2" s="1"/>
  <c r="P3070" i="2"/>
  <c r="R3070" i="2"/>
  <c r="Q3070" i="2" s="1"/>
  <c r="P529" i="2"/>
  <c r="R529" i="2"/>
  <c r="Q529" i="2" s="1"/>
  <c r="P2482" i="2"/>
  <c r="R2482" i="2"/>
  <c r="Q2482" i="2" s="1"/>
  <c r="P3177" i="2"/>
  <c r="R3177" i="2"/>
  <c r="Q3177" i="2" s="1"/>
  <c r="P1862" i="2"/>
  <c r="R1862" i="2"/>
  <c r="Q1862" i="2" s="1"/>
  <c r="P1710" i="2"/>
  <c r="R1710" i="2"/>
  <c r="Q1710" i="2" s="1"/>
  <c r="P3590" i="2"/>
  <c r="R3590" i="2"/>
  <c r="Q3590" i="2" s="1"/>
  <c r="P1741" i="2"/>
  <c r="R1741" i="2"/>
  <c r="Q1741" i="2" s="1"/>
  <c r="P1873" i="2"/>
  <c r="R1873" i="2"/>
  <c r="Q1873" i="2" s="1"/>
  <c r="P570" i="2"/>
  <c r="R570" i="2"/>
  <c r="Q570" i="2" s="1"/>
  <c r="P3321" i="2"/>
  <c r="R3321" i="2"/>
  <c r="Q3321" i="2" s="1"/>
  <c r="P3641" i="2"/>
  <c r="R3641" i="2"/>
  <c r="Q3641" i="2" s="1"/>
  <c r="P1795" i="2"/>
  <c r="R1795" i="2"/>
  <c r="Q1795" i="2" s="1"/>
  <c r="P342" i="2"/>
  <c r="R342" i="2"/>
  <c r="Q342" i="2" s="1"/>
  <c r="P941" i="2"/>
  <c r="R941" i="2"/>
  <c r="Q941" i="2" s="1"/>
  <c r="P1665" i="2"/>
  <c r="R1665" i="2"/>
  <c r="Q1665" i="2" s="1"/>
  <c r="P1323" i="2"/>
  <c r="R1323" i="2"/>
  <c r="Q1323" i="2" s="1"/>
  <c r="P2546" i="2"/>
  <c r="R2546" i="2"/>
  <c r="Q2546" i="2" s="1"/>
  <c r="P1236" i="2"/>
  <c r="R1236" i="2"/>
  <c r="Q1236" i="2" s="1"/>
  <c r="P2543" i="2"/>
  <c r="R2543" i="2"/>
  <c r="Q2543" i="2" s="1"/>
  <c r="P1232" i="2"/>
  <c r="R1232" i="2"/>
  <c r="Q1232" i="2" s="1"/>
  <c r="P1357" i="2"/>
  <c r="R1357" i="2"/>
  <c r="Q1357" i="2" s="1"/>
  <c r="P11" i="2"/>
  <c r="R11" i="2"/>
  <c r="Q11" i="2" s="1"/>
  <c r="P2399" i="2"/>
  <c r="R2399" i="2"/>
  <c r="Q2399" i="2" s="1"/>
  <c r="P1390" i="2"/>
  <c r="R1390" i="2"/>
  <c r="Q1390" i="2" s="1"/>
  <c r="P3403" i="2"/>
  <c r="R3403" i="2"/>
  <c r="Q3403" i="2" s="1"/>
  <c r="P2684" i="2"/>
  <c r="R2684" i="2"/>
  <c r="Q2684" i="2" s="1"/>
  <c r="P2241" i="2"/>
  <c r="R2241" i="2"/>
  <c r="Q2241" i="2" s="1"/>
  <c r="P2723" i="2"/>
  <c r="R2723" i="2"/>
  <c r="Q2723" i="2" s="1"/>
  <c r="P2743" i="2"/>
  <c r="R2743" i="2"/>
  <c r="Q2743" i="2" s="1"/>
  <c r="P475" i="2"/>
  <c r="R475" i="2"/>
  <c r="Q475" i="2" s="1"/>
  <c r="P2772" i="2"/>
  <c r="R2772" i="2"/>
  <c r="Q2772" i="2" s="1"/>
  <c r="P1915" i="2"/>
  <c r="R1915" i="2"/>
  <c r="Q1915" i="2" s="1"/>
  <c r="P1104" i="2"/>
  <c r="R1104" i="2"/>
  <c r="Q1104" i="2" s="1"/>
  <c r="P313" i="2"/>
  <c r="R313" i="2"/>
  <c r="Q313" i="2" s="1"/>
  <c r="P2839" i="2"/>
  <c r="R2839" i="2"/>
  <c r="Q2839" i="2" s="1"/>
  <c r="P1111" i="2"/>
  <c r="R1111" i="2"/>
  <c r="Q1111" i="2" s="1"/>
  <c r="P1525" i="2"/>
  <c r="R1525" i="2"/>
  <c r="Q1525" i="2" s="1"/>
  <c r="P1832" i="2"/>
  <c r="R1832" i="2"/>
  <c r="Q1832" i="2" s="1"/>
  <c r="P2925" i="2"/>
  <c r="R2925" i="2"/>
  <c r="Q2925" i="2" s="1"/>
  <c r="P509" i="2"/>
  <c r="R509" i="2"/>
  <c r="Q509" i="2" s="1"/>
  <c r="P1556" i="2"/>
  <c r="R1556" i="2"/>
  <c r="Q1556" i="2" s="1"/>
  <c r="P3489" i="2"/>
  <c r="R3489" i="2"/>
  <c r="Q3489" i="2" s="1"/>
  <c r="P2998" i="2"/>
  <c r="R2998" i="2"/>
  <c r="Q2998" i="2" s="1"/>
  <c r="P1176" i="2"/>
  <c r="R1176" i="2"/>
  <c r="Q1176" i="2" s="1"/>
  <c r="P929" i="2"/>
  <c r="R929" i="2"/>
  <c r="Q929" i="2" s="1"/>
  <c r="P3052" i="2"/>
  <c r="R3052" i="2"/>
  <c r="Q3052" i="2" s="1"/>
  <c r="P3072" i="2"/>
  <c r="R3072" i="2"/>
  <c r="Q3072" i="2" s="1"/>
  <c r="P2307" i="2"/>
  <c r="R2307" i="2"/>
  <c r="Q2307" i="2" s="1"/>
  <c r="P2172" i="2"/>
  <c r="R2172" i="2"/>
  <c r="Q2172" i="2" s="1"/>
  <c r="P3538" i="2"/>
  <c r="R3538" i="2"/>
  <c r="Q3538" i="2" s="1"/>
  <c r="P3133" i="2"/>
  <c r="R3133" i="2"/>
  <c r="Q3133" i="2" s="1"/>
  <c r="P2177" i="2"/>
  <c r="R2177" i="2"/>
  <c r="Q2177" i="2" s="1"/>
  <c r="P3166" i="2"/>
  <c r="R3166" i="2"/>
  <c r="Q3166" i="2" s="1"/>
  <c r="P543" i="2"/>
  <c r="R543" i="2"/>
  <c r="Q543" i="2" s="1"/>
  <c r="P158" i="2"/>
  <c r="R158" i="2"/>
  <c r="Q158" i="2" s="1"/>
  <c r="P463" i="2"/>
  <c r="R463" i="2"/>
  <c r="Q463" i="2" s="1"/>
  <c r="P2336" i="2"/>
  <c r="R2336" i="2"/>
  <c r="Q2336" i="2" s="1"/>
  <c r="P383" i="2"/>
  <c r="R383" i="2"/>
  <c r="Q383" i="2" s="1"/>
  <c r="P187" i="2"/>
  <c r="R187" i="2"/>
  <c r="Q187" i="2" s="1"/>
  <c r="P194" i="2"/>
  <c r="R194" i="2"/>
  <c r="Q194" i="2" s="1"/>
  <c r="P1736" i="2"/>
  <c r="R1736" i="2"/>
  <c r="Q1736" i="2" s="1"/>
  <c r="P3257" i="2"/>
  <c r="R3257" i="2"/>
  <c r="Q3257" i="2" s="1"/>
  <c r="P3604" i="2"/>
  <c r="R3604" i="2"/>
  <c r="Q3604" i="2" s="1"/>
  <c r="P407" i="2"/>
  <c r="R407" i="2"/>
  <c r="Q407" i="2" s="1"/>
  <c r="P2521" i="2"/>
  <c r="R2521" i="2"/>
  <c r="Q2521" i="2" s="1"/>
  <c r="P243" i="2"/>
  <c r="R243" i="2"/>
  <c r="Q243" i="2" s="1"/>
  <c r="P2203" i="2"/>
  <c r="R2203" i="2"/>
  <c r="Q2203" i="2" s="1"/>
  <c r="P261" i="2"/>
  <c r="R261" i="2"/>
  <c r="Q261" i="2" s="1"/>
  <c r="P3642" i="2"/>
  <c r="R3642" i="2"/>
  <c r="Q3642" i="2" s="1"/>
  <c r="P275" i="2"/>
  <c r="R275" i="2"/>
  <c r="Q275" i="2" s="1"/>
  <c r="P3660" i="2"/>
  <c r="R3660" i="2"/>
  <c r="Q3660" i="2" s="1"/>
  <c r="P1193" i="2"/>
  <c r="R1193" i="2"/>
  <c r="Q1193" i="2" s="1"/>
  <c r="P1961" i="2"/>
  <c r="R1961" i="2"/>
  <c r="Q1961" i="2" s="1"/>
  <c r="P784" i="2"/>
  <c r="R784" i="2"/>
  <c r="Q784" i="2" s="1"/>
  <c r="P796" i="2"/>
  <c r="R796" i="2"/>
  <c r="Q796" i="2" s="1"/>
  <c r="P3159" i="2"/>
  <c r="R3159" i="2"/>
  <c r="Q3159" i="2" s="1"/>
  <c r="P2045" i="2"/>
  <c r="R2045" i="2"/>
  <c r="Q2045" i="2" s="1"/>
  <c r="P3248" i="2"/>
  <c r="R3248" i="2"/>
  <c r="Q3248" i="2" s="1"/>
  <c r="P1342" i="2"/>
  <c r="R1342" i="2"/>
  <c r="Q1342" i="2" s="1"/>
  <c r="P3371" i="2"/>
  <c r="R3371" i="2"/>
  <c r="Q3371" i="2" s="1"/>
  <c r="P1364" i="2"/>
  <c r="R1364" i="2"/>
  <c r="Q1364" i="2" s="1"/>
  <c r="P657" i="2"/>
  <c r="R657" i="2"/>
  <c r="Q657" i="2" s="1"/>
  <c r="P2623" i="2"/>
  <c r="R2623" i="2"/>
  <c r="Q2623" i="2" s="1"/>
  <c r="P1401" i="2"/>
  <c r="R1401" i="2"/>
  <c r="Q1401" i="2" s="1"/>
  <c r="P2669" i="2"/>
  <c r="R2669" i="2"/>
  <c r="Q2669" i="2" s="1"/>
  <c r="P3413" i="2"/>
  <c r="R3413" i="2"/>
  <c r="Q3413" i="2" s="1"/>
  <c r="P871" i="2"/>
  <c r="R871" i="2"/>
  <c r="Q871" i="2" s="1"/>
  <c r="P1903" i="2"/>
  <c r="R1903" i="2"/>
  <c r="Q1903" i="2" s="1"/>
  <c r="P2412" i="2"/>
  <c r="R2412" i="2"/>
  <c r="Q2412" i="2" s="1"/>
  <c r="P1818" i="2"/>
  <c r="R1818" i="2"/>
  <c r="Q1818" i="2" s="1"/>
  <c r="P2776" i="2"/>
  <c r="R2776" i="2"/>
  <c r="Q2776" i="2" s="1"/>
  <c r="P1490" i="2"/>
  <c r="R1490" i="2"/>
  <c r="Q1490" i="2" s="1"/>
  <c r="P3459" i="2"/>
  <c r="R3459" i="2"/>
  <c r="Q3459" i="2" s="1"/>
  <c r="P2824" i="2"/>
  <c r="R2824" i="2"/>
  <c r="Q2824" i="2" s="1"/>
  <c r="P3464" i="2"/>
  <c r="R3464" i="2"/>
  <c r="Q3464" i="2" s="1"/>
  <c r="P2856" i="2"/>
  <c r="R2856" i="2"/>
  <c r="Q2856" i="2" s="1"/>
  <c r="P2881" i="2"/>
  <c r="R2881" i="2"/>
  <c r="Q2881" i="2" s="1"/>
  <c r="P2273" i="2"/>
  <c r="R2273" i="2"/>
  <c r="Q2273" i="2" s="1"/>
  <c r="P2926" i="2"/>
  <c r="R2926" i="2"/>
  <c r="Q2926" i="2" s="1"/>
  <c r="P915" i="2"/>
  <c r="R915" i="2"/>
  <c r="Q915" i="2" s="1"/>
  <c r="P94" i="2"/>
  <c r="R94" i="2"/>
  <c r="Q94" i="2" s="1"/>
  <c r="P2980" i="2"/>
  <c r="R2980" i="2"/>
  <c r="Q2980" i="2" s="1"/>
  <c r="P1956" i="2"/>
  <c r="R1956" i="2"/>
  <c r="Q1956" i="2" s="1"/>
  <c r="P1129" i="2"/>
  <c r="R1129" i="2"/>
  <c r="Q1129" i="2" s="1"/>
  <c r="P111" i="2"/>
  <c r="R111" i="2"/>
  <c r="Q111" i="2" s="1"/>
  <c r="P3504" i="2"/>
  <c r="R3504" i="2"/>
  <c r="Q3504" i="2" s="1"/>
  <c r="P355" i="2"/>
  <c r="R355" i="2"/>
  <c r="Q355" i="2" s="1"/>
  <c r="P1979" i="2"/>
  <c r="R1979" i="2"/>
  <c r="Q1979" i="2" s="1"/>
  <c r="P785" i="2"/>
  <c r="R785" i="2"/>
  <c r="Q785" i="2" s="1"/>
  <c r="P2000" i="2"/>
  <c r="R2000" i="2"/>
  <c r="Q2000" i="2" s="1"/>
  <c r="P1320" i="2"/>
  <c r="R1320" i="2"/>
  <c r="Q1320" i="2" s="1"/>
  <c r="P3134" i="2"/>
  <c r="R3134" i="2"/>
  <c r="Q3134" i="2" s="1"/>
  <c r="P1660" i="2"/>
  <c r="R1660" i="2"/>
  <c r="Q1660" i="2" s="1"/>
  <c r="P538" i="2"/>
  <c r="R538" i="2"/>
  <c r="Q538" i="2" s="1"/>
  <c r="P3561" i="2"/>
  <c r="R3561" i="2"/>
  <c r="Q3561" i="2" s="1"/>
  <c r="P710" i="2"/>
  <c r="R710" i="2"/>
  <c r="Q710" i="2" s="1"/>
  <c r="P2493" i="2"/>
  <c r="R2493" i="2"/>
  <c r="Q2493" i="2" s="1"/>
  <c r="P3210" i="2"/>
  <c r="R3210" i="2"/>
  <c r="Q3210" i="2" s="1"/>
  <c r="P2047" i="2"/>
  <c r="R2047" i="2"/>
  <c r="Q2047" i="2" s="1"/>
  <c r="P971" i="2"/>
  <c r="R971" i="2"/>
  <c r="Q971" i="2" s="1"/>
  <c r="P1155" i="2"/>
  <c r="R1155" i="2"/>
  <c r="Q1155" i="2" s="1"/>
  <c r="P3245" i="2"/>
  <c r="R3245" i="2"/>
  <c r="Q3245" i="2" s="1"/>
  <c r="P204" i="2"/>
  <c r="R204" i="2"/>
  <c r="Q204" i="2" s="1"/>
  <c r="P212" i="2"/>
  <c r="R212" i="2"/>
  <c r="Q212" i="2" s="1"/>
  <c r="P830" i="2"/>
  <c r="R830" i="2"/>
  <c r="Q830" i="2" s="1"/>
  <c r="P439" i="2"/>
  <c r="R439" i="2"/>
  <c r="Q439" i="2" s="1"/>
  <c r="P409" i="2"/>
  <c r="R409" i="2"/>
  <c r="Q409" i="2" s="1"/>
  <c r="P3295" i="2"/>
  <c r="R3295" i="2"/>
  <c r="Q3295" i="2" s="1"/>
  <c r="P3310" i="2"/>
  <c r="R3310" i="2"/>
  <c r="Q3310" i="2" s="1"/>
  <c r="P418" i="2"/>
  <c r="R418" i="2"/>
  <c r="Q418" i="2" s="1"/>
  <c r="P1883" i="2"/>
  <c r="R1883" i="2"/>
  <c r="Q1883" i="2" s="1"/>
  <c r="P2212" i="2"/>
  <c r="R2212" i="2"/>
  <c r="Q2212" i="2" s="1"/>
  <c r="P3353" i="2"/>
  <c r="R3353" i="2"/>
  <c r="Q3353" i="2" s="1"/>
  <c r="P295" i="2"/>
  <c r="R295" i="2"/>
  <c r="Q295" i="2" s="1"/>
  <c r="P2893" i="2"/>
  <c r="R2893" i="2"/>
  <c r="Q2893" i="2" s="1"/>
  <c r="P1123" i="2"/>
  <c r="R1123" i="2"/>
  <c r="Q1123" i="2" s="1"/>
  <c r="P1259" i="2"/>
  <c r="R1259" i="2"/>
  <c r="Q1259" i="2" s="1"/>
  <c r="P1130" i="2"/>
  <c r="R1130" i="2"/>
  <c r="Q1130" i="2" s="1"/>
  <c r="P1613" i="2"/>
  <c r="R1613" i="2"/>
  <c r="Q1613" i="2" s="1"/>
  <c r="P3104" i="2"/>
  <c r="R3104" i="2"/>
  <c r="Q3104" i="2" s="1"/>
  <c r="P1663" i="2"/>
  <c r="R1663" i="2"/>
  <c r="Q1663" i="2" s="1"/>
  <c r="P3259" i="2"/>
  <c r="R3259" i="2"/>
  <c r="Q3259" i="2" s="1"/>
  <c r="P1089" i="2"/>
  <c r="R1089" i="2"/>
  <c r="Q1089" i="2" s="1"/>
  <c r="P1031" i="2"/>
  <c r="R1031" i="2"/>
  <c r="Q1031" i="2" s="1"/>
  <c r="P2581" i="2"/>
  <c r="R2581" i="2"/>
  <c r="Q2581" i="2" s="1"/>
  <c r="P1096" i="2"/>
  <c r="R1096" i="2"/>
  <c r="Q1096" i="2" s="1"/>
  <c r="P2629" i="2"/>
  <c r="R2629" i="2"/>
  <c r="Q2629" i="2" s="1"/>
  <c r="P1402" i="2"/>
  <c r="R1402" i="2"/>
  <c r="Q1402" i="2" s="1"/>
  <c r="P2670" i="2"/>
  <c r="R2670" i="2"/>
  <c r="Q2670" i="2" s="1"/>
  <c r="P3414" i="2"/>
  <c r="R3414" i="2"/>
  <c r="Q3414" i="2" s="1"/>
  <c r="P3420" i="2"/>
  <c r="R3420" i="2"/>
  <c r="Q3420" i="2" s="1"/>
  <c r="P2131" i="2"/>
  <c r="R2131" i="2"/>
  <c r="Q2131" i="2" s="1"/>
  <c r="P875" i="2"/>
  <c r="R875" i="2"/>
  <c r="Q875" i="2" s="1"/>
  <c r="P1473" i="2"/>
  <c r="R1473" i="2"/>
  <c r="Q1473" i="2" s="1"/>
  <c r="P425" i="2"/>
  <c r="R425" i="2"/>
  <c r="Q425" i="2" s="1"/>
  <c r="P2257" i="2"/>
  <c r="R2257" i="2"/>
  <c r="Q2257" i="2" s="1"/>
  <c r="P581" i="2"/>
  <c r="R581" i="2"/>
  <c r="Q581" i="2" s="1"/>
  <c r="P2141" i="2"/>
  <c r="R2141" i="2"/>
  <c r="Q2141" i="2" s="1"/>
  <c r="P1510" i="2"/>
  <c r="R1510" i="2"/>
  <c r="Q1510" i="2" s="1"/>
  <c r="P1932" i="2"/>
  <c r="R1932" i="2"/>
  <c r="Q1932" i="2" s="1"/>
  <c r="P756" i="2"/>
  <c r="R756" i="2"/>
  <c r="Q756" i="2" s="1"/>
  <c r="P3476" i="2"/>
  <c r="R3476" i="2"/>
  <c r="Q3476" i="2" s="1"/>
  <c r="P920" i="2"/>
  <c r="R920" i="2"/>
  <c r="Q920" i="2" s="1"/>
  <c r="P1175" i="2"/>
  <c r="R1175" i="2"/>
  <c r="Q1175" i="2" s="1"/>
  <c r="P620" i="2"/>
  <c r="R620" i="2"/>
  <c r="Q620" i="2" s="1"/>
  <c r="P782" i="2"/>
  <c r="R782" i="2"/>
  <c r="Q782" i="2" s="1"/>
  <c r="P360" i="2"/>
  <c r="R360" i="2"/>
  <c r="Q360" i="2" s="1"/>
  <c r="P1640" i="2"/>
  <c r="R1640" i="2"/>
  <c r="Q1640" i="2" s="1"/>
  <c r="P372" i="2"/>
  <c r="R372" i="2"/>
  <c r="Q372" i="2" s="1"/>
  <c r="P808" i="2"/>
  <c r="R808" i="2"/>
  <c r="Q808" i="2" s="1"/>
  <c r="P474" i="2"/>
  <c r="R474" i="2"/>
  <c r="Q474" i="2" s="1"/>
  <c r="P3269" i="2"/>
  <c r="R3269" i="2"/>
  <c r="Q3269" i="2" s="1"/>
  <c r="P1348" i="2"/>
  <c r="R1348" i="2"/>
  <c r="Q1348" i="2" s="1"/>
  <c r="P1807" i="2"/>
  <c r="R1807" i="2"/>
  <c r="Q1807" i="2" s="1"/>
  <c r="P729" i="2"/>
  <c r="R729" i="2"/>
  <c r="Q729" i="2" s="1"/>
  <c r="P2609" i="2"/>
  <c r="R2609" i="2"/>
  <c r="Q2609" i="2" s="1"/>
  <c r="P300" i="2"/>
  <c r="R300" i="2"/>
  <c r="Q300" i="2" s="1"/>
  <c r="P2654" i="2"/>
  <c r="R2654" i="2"/>
  <c r="Q2654" i="2" s="1"/>
  <c r="P1011" i="2"/>
  <c r="R1011" i="2"/>
  <c r="Q1011" i="2" s="1"/>
  <c r="P2691" i="2"/>
  <c r="R2691" i="2"/>
  <c r="Q2691" i="2" s="1"/>
  <c r="P715" i="2"/>
  <c r="R715" i="2"/>
  <c r="Q715" i="2" s="1"/>
  <c r="P2132" i="2"/>
  <c r="R2132" i="2"/>
  <c r="Q2132" i="2" s="1"/>
  <c r="P493" i="2"/>
  <c r="R493" i="2"/>
  <c r="Q493" i="2" s="1"/>
  <c r="P2762" i="2"/>
  <c r="R2762" i="2"/>
  <c r="Q2762" i="2" s="1"/>
  <c r="P1484" i="2"/>
  <c r="R1484" i="2"/>
  <c r="Q1484" i="2" s="1"/>
  <c r="P628" i="2"/>
  <c r="R628" i="2"/>
  <c r="Q628" i="2" s="1"/>
  <c r="P44" i="2"/>
  <c r="R44" i="2"/>
  <c r="Q44" i="2" s="1"/>
  <c r="P49" i="2"/>
  <c r="R49" i="2"/>
  <c r="Q49" i="2" s="1"/>
  <c r="P448" i="2"/>
  <c r="R448" i="2"/>
  <c r="Q448" i="2" s="1"/>
  <c r="P2882" i="2"/>
  <c r="R2882" i="2"/>
  <c r="Q2882" i="2" s="1"/>
  <c r="P1119" i="2"/>
  <c r="R1119" i="2"/>
  <c r="Q1119" i="2" s="1"/>
  <c r="P80" i="2"/>
  <c r="R80" i="2"/>
  <c r="Q80" i="2" s="1"/>
  <c r="P333" i="2"/>
  <c r="R333" i="2"/>
  <c r="Q333" i="2" s="1"/>
  <c r="P1560" i="2"/>
  <c r="R1560" i="2"/>
  <c r="Q1560" i="2" s="1"/>
  <c r="P1573" i="2"/>
  <c r="R1573" i="2"/>
  <c r="Q1573" i="2" s="1"/>
  <c r="P2289" i="2"/>
  <c r="R2289" i="2"/>
  <c r="Q2289" i="2" s="1"/>
  <c r="P1839" i="2"/>
  <c r="R1839" i="2"/>
  <c r="Q1839" i="2" s="1"/>
  <c r="P517" i="2"/>
  <c r="R517" i="2"/>
  <c r="Q517" i="2" s="1"/>
  <c r="P2545" i="2"/>
  <c r="R2545" i="2"/>
  <c r="Q2545" i="2" s="1"/>
  <c r="P655" i="2"/>
  <c r="R655" i="2"/>
  <c r="Q655" i="2" s="1"/>
  <c r="P858" i="2"/>
  <c r="R858" i="2"/>
  <c r="Q858" i="2" s="1"/>
  <c r="P2100" i="2"/>
  <c r="R2100" i="2"/>
  <c r="Q2100" i="2" s="1"/>
  <c r="P1626" i="2"/>
  <c r="R1626" i="2"/>
  <c r="Q1626" i="2" s="1"/>
  <c r="P3545" i="2"/>
  <c r="R3545" i="2"/>
  <c r="Q3545" i="2" s="1"/>
  <c r="P3160" i="2"/>
  <c r="R3160" i="2"/>
  <c r="Q3160" i="2" s="1"/>
  <c r="P2025" i="2"/>
  <c r="R2025" i="2"/>
  <c r="Q2025" i="2" s="1"/>
  <c r="P2040" i="2"/>
  <c r="R2040" i="2"/>
  <c r="Q2040" i="2" s="1"/>
  <c r="P2054" i="2"/>
  <c r="R2054" i="2"/>
  <c r="Q2054" i="2" s="1"/>
  <c r="P556" i="2"/>
  <c r="R556" i="2"/>
  <c r="Q556" i="2" s="1"/>
  <c r="P643" i="2"/>
  <c r="R643" i="2"/>
  <c r="Q643" i="2" s="1"/>
  <c r="P647" i="2"/>
  <c r="R647" i="2"/>
  <c r="Q647" i="2" s="1"/>
  <c r="P1160" i="2"/>
  <c r="R1160" i="2"/>
  <c r="Q1160" i="2" s="1"/>
  <c r="P2526" i="2"/>
  <c r="R2526" i="2"/>
  <c r="Q2526" i="2" s="1"/>
  <c r="P1027" i="2"/>
  <c r="R1027" i="2"/>
  <c r="Q1027" i="2" s="1"/>
  <c r="P2211" i="2"/>
  <c r="R2211" i="2"/>
  <c r="Q2211" i="2" s="1"/>
  <c r="P3356" i="2"/>
  <c r="R3356" i="2"/>
  <c r="Q3356" i="2" s="1"/>
  <c r="P324" i="2"/>
  <c r="R324" i="2"/>
  <c r="Q324" i="2" s="1"/>
  <c r="P2445" i="2"/>
  <c r="R2445" i="2"/>
  <c r="Q2445" i="2" s="1"/>
  <c r="P1958" i="2"/>
  <c r="R1958" i="2"/>
  <c r="Q1958" i="2" s="1"/>
  <c r="P3511" i="2"/>
  <c r="R3511" i="2"/>
  <c r="Q3511" i="2" s="1"/>
  <c r="P528" i="2"/>
  <c r="R528" i="2"/>
  <c r="Q528" i="2" s="1"/>
  <c r="P3164" i="2"/>
  <c r="R3164" i="2"/>
  <c r="Q3164" i="2" s="1"/>
  <c r="P380" i="2"/>
  <c r="R380" i="2"/>
  <c r="Q380" i="2" s="1"/>
  <c r="P594" i="2"/>
  <c r="R594" i="2"/>
  <c r="Q594" i="2" s="1"/>
  <c r="P3599" i="2"/>
  <c r="R3599" i="2"/>
  <c r="Q3599" i="2" s="1"/>
  <c r="P2076" i="2"/>
  <c r="R2076" i="2"/>
  <c r="Q2076" i="2" s="1"/>
  <c r="P3301" i="2"/>
  <c r="R3301" i="2"/>
  <c r="Q3301" i="2" s="1"/>
  <c r="P843" i="2"/>
  <c r="R843" i="2"/>
  <c r="Q843" i="2" s="1"/>
  <c r="P3358" i="2"/>
  <c r="R3358" i="2"/>
  <c r="Q3358" i="2" s="1"/>
  <c r="P3345" i="2"/>
  <c r="R3345" i="2"/>
  <c r="Q3345" i="2" s="1"/>
  <c r="P3304" i="2"/>
  <c r="R3304" i="2"/>
  <c r="Q3304" i="2" s="1"/>
  <c r="P3362" i="2"/>
  <c r="R3362" i="2"/>
  <c r="Q3362" i="2" s="1"/>
  <c r="P3513" i="2"/>
  <c r="R3513" i="2"/>
  <c r="Q3513" i="2" s="1"/>
  <c r="P1978" i="2"/>
  <c r="R1978" i="2"/>
  <c r="Q1978" i="2" s="1"/>
  <c r="P2167" i="2"/>
  <c r="R2167" i="2"/>
  <c r="Q2167" i="2" s="1"/>
  <c r="P940" i="2"/>
  <c r="R940" i="2"/>
  <c r="Q940" i="2" s="1"/>
  <c r="P1657" i="2"/>
  <c r="R1657" i="2"/>
  <c r="Q1657" i="2" s="1"/>
  <c r="P1148" i="2"/>
  <c r="R1148" i="2"/>
  <c r="Q1148" i="2" s="1"/>
  <c r="P1859" i="2"/>
  <c r="R1859" i="2"/>
  <c r="Q1859" i="2" s="1"/>
  <c r="P3218" i="2"/>
  <c r="R3218" i="2"/>
  <c r="Q3218" i="2" s="1"/>
  <c r="P1280" i="2"/>
  <c r="R1280" i="2"/>
  <c r="Q1280" i="2" s="1"/>
  <c r="P394" i="2"/>
  <c r="R394" i="2"/>
  <c r="Q394" i="2" s="1"/>
  <c r="P1328" i="2"/>
  <c r="R1328" i="2"/>
  <c r="Q1328" i="2" s="1"/>
  <c r="P1189" i="2"/>
  <c r="R1189" i="2"/>
  <c r="Q1189" i="2" s="1"/>
  <c r="P3644" i="2"/>
  <c r="R3644" i="2"/>
  <c r="Q3644" i="2" s="1"/>
  <c r="P3355" i="2"/>
  <c r="R3355" i="2"/>
  <c r="Q3355" i="2" s="1"/>
  <c r="P2572" i="2"/>
  <c r="R2572" i="2"/>
  <c r="Q2572" i="2" s="1"/>
  <c r="P1404" i="2"/>
  <c r="R1404" i="2"/>
  <c r="Q1404" i="2" s="1"/>
  <c r="P1242" i="2"/>
  <c r="R1242" i="2"/>
  <c r="Q1242" i="2" s="1"/>
  <c r="P2253" i="2"/>
  <c r="R2253" i="2"/>
  <c r="Q2253" i="2" s="1"/>
  <c r="P2846" i="2"/>
  <c r="R2846" i="2"/>
  <c r="Q2846" i="2" s="1"/>
  <c r="P2950" i="2"/>
  <c r="R2950" i="2"/>
  <c r="Q2950" i="2" s="1"/>
  <c r="P109" i="2"/>
  <c r="R109" i="2"/>
  <c r="Q109" i="2" s="1"/>
  <c r="P789" i="2"/>
  <c r="R789" i="2"/>
  <c r="Q789" i="2" s="1"/>
  <c r="P1276" i="2"/>
  <c r="R1276" i="2"/>
  <c r="Q1276" i="2" s="1"/>
  <c r="P437" i="2"/>
  <c r="R437" i="2"/>
  <c r="Q437" i="2" s="1"/>
  <c r="P3273" i="2"/>
  <c r="R3273" i="2"/>
  <c r="Q3273" i="2" s="1"/>
  <c r="P245" i="2"/>
  <c r="R245" i="2"/>
  <c r="Q245" i="2" s="1"/>
  <c r="P3330" i="2"/>
  <c r="R3330" i="2"/>
  <c r="Q3330" i="2" s="1"/>
  <c r="P1167" i="2"/>
  <c r="R1167" i="2"/>
  <c r="Q1167" i="2" s="1"/>
  <c r="P1780" i="2"/>
  <c r="R1780" i="2"/>
  <c r="Q1780" i="2" s="1"/>
  <c r="P1761" i="2"/>
  <c r="R1761" i="2"/>
  <c r="Q1761" i="2" s="1"/>
  <c r="P1297" i="2"/>
  <c r="R1297" i="2"/>
  <c r="Q1297" i="2" s="1"/>
  <c r="P1804" i="2"/>
  <c r="R1804" i="2"/>
  <c r="Q1804" i="2" s="1"/>
  <c r="P2617" i="2"/>
  <c r="R2617" i="2"/>
  <c r="Q2617" i="2" s="1"/>
  <c r="P1420" i="2"/>
  <c r="R1420" i="2"/>
  <c r="Q1420" i="2" s="1"/>
  <c r="P2714" i="2"/>
  <c r="R2714" i="2"/>
  <c r="Q2714" i="2" s="1"/>
  <c r="P2761" i="2"/>
  <c r="R2761" i="2"/>
  <c r="Q2761" i="2" s="1"/>
  <c r="P630" i="2"/>
  <c r="R630" i="2"/>
  <c r="Q630" i="2" s="1"/>
  <c r="P1523" i="2"/>
  <c r="R1523" i="2"/>
  <c r="Q1523" i="2" s="1"/>
  <c r="P2933" i="2"/>
  <c r="R2933" i="2"/>
  <c r="Q2933" i="2" s="1"/>
  <c r="P3490" i="2"/>
  <c r="R3490" i="2"/>
  <c r="Q3490" i="2" s="1"/>
  <c r="P1972" i="2"/>
  <c r="R1972" i="2"/>
  <c r="Q1972" i="2" s="1"/>
  <c r="P3521" i="2"/>
  <c r="R3521" i="2"/>
  <c r="Q3521" i="2" s="1"/>
  <c r="P1653" i="2"/>
  <c r="R1653" i="2"/>
  <c r="Q1653" i="2" s="1"/>
  <c r="P2490" i="2"/>
  <c r="R2490" i="2"/>
  <c r="Q2490" i="2" s="1"/>
  <c r="P382" i="2"/>
  <c r="R382" i="2"/>
  <c r="Q382" i="2" s="1"/>
  <c r="P2514" i="2"/>
  <c r="R2514" i="2"/>
  <c r="Q2514" i="2" s="1"/>
  <c r="P2536" i="2"/>
  <c r="R2536" i="2"/>
  <c r="Q2536" i="2" s="1"/>
  <c r="P1796" i="2"/>
  <c r="R1796" i="2"/>
  <c r="Q1796" i="2" s="1"/>
  <c r="P1370" i="2"/>
  <c r="R1370" i="2"/>
  <c r="Q1370" i="2" s="1"/>
  <c r="P2230" i="2"/>
  <c r="R2230" i="2"/>
  <c r="Q2230" i="2" s="1"/>
  <c r="P1238" i="2"/>
  <c r="R1238" i="2"/>
  <c r="Q1238" i="2" s="1"/>
  <c r="P2660" i="2"/>
  <c r="R2660" i="2"/>
  <c r="Q2660" i="2" s="1"/>
  <c r="P1100" i="2"/>
  <c r="R1100" i="2"/>
  <c r="Q1100" i="2" s="1"/>
  <c r="P2694" i="2"/>
  <c r="R2694" i="2"/>
  <c r="Q2694" i="2" s="1"/>
  <c r="P2407" i="2"/>
  <c r="R2407" i="2"/>
  <c r="Q2407" i="2" s="1"/>
  <c r="P2736" i="2"/>
  <c r="R2736" i="2"/>
  <c r="Q2736" i="2" s="1"/>
  <c r="P28" i="2"/>
  <c r="R28" i="2"/>
  <c r="Q28" i="2" s="1"/>
  <c r="P458" i="2"/>
  <c r="R458" i="2"/>
  <c r="Q458" i="2" s="1"/>
  <c r="P2779" i="2"/>
  <c r="R2779" i="2"/>
  <c r="Q2779" i="2" s="1"/>
  <c r="P1492" i="2"/>
  <c r="R1492" i="2"/>
  <c r="Q1492" i="2" s="1"/>
  <c r="P891" i="2"/>
  <c r="R891" i="2"/>
  <c r="Q891" i="2" s="1"/>
  <c r="P460" i="2"/>
  <c r="R460" i="2"/>
  <c r="Q460" i="2" s="1"/>
  <c r="P1515" i="2"/>
  <c r="R1515" i="2"/>
  <c r="Q1515" i="2" s="1"/>
  <c r="P751" i="2"/>
  <c r="R751" i="2"/>
  <c r="Q751" i="2" s="1"/>
  <c r="P1314" i="2"/>
  <c r="R1314" i="2"/>
  <c r="Q1314" i="2" s="1"/>
  <c r="P1118" i="2"/>
  <c r="R1118" i="2"/>
  <c r="Q1118" i="2" s="1"/>
  <c r="P3474" i="2"/>
  <c r="R3474" i="2"/>
  <c r="Q3474" i="2" s="1"/>
  <c r="P632" i="2"/>
  <c r="R632" i="2"/>
  <c r="Q632" i="2" s="1"/>
  <c r="P1015" i="2"/>
  <c r="R1015" i="2"/>
  <c r="Q1015" i="2" s="1"/>
  <c r="P2970" i="2"/>
  <c r="R2970" i="2"/>
  <c r="Q2970" i="2" s="1"/>
  <c r="P1836" i="2"/>
  <c r="R1836" i="2"/>
  <c r="Q1836" i="2" s="1"/>
  <c r="P2160" i="2"/>
  <c r="R2160" i="2"/>
  <c r="Q2160" i="2" s="1"/>
  <c r="P1963" i="2"/>
  <c r="R1963" i="2"/>
  <c r="Q1963" i="2" s="1"/>
  <c r="P3034" i="2"/>
  <c r="R3034" i="2"/>
  <c r="Q3034" i="2" s="1"/>
  <c r="P351" i="2"/>
  <c r="R351" i="2"/>
  <c r="Q351" i="2" s="1"/>
  <c r="P3064" i="2"/>
  <c r="R3064" i="2"/>
  <c r="Q3064" i="2" s="1"/>
  <c r="P3080" i="2"/>
  <c r="R3080" i="2"/>
  <c r="Q3080" i="2" s="1"/>
  <c r="P3092" i="2"/>
  <c r="R3092" i="2"/>
  <c r="Q3092" i="2" s="1"/>
  <c r="P1184" i="2"/>
  <c r="R1184" i="2"/>
  <c r="Q1184" i="2" s="1"/>
  <c r="P2477" i="2"/>
  <c r="R2477" i="2"/>
  <c r="Q2477" i="2" s="1"/>
  <c r="P1071" i="2"/>
  <c r="R1071" i="2"/>
  <c r="Q1071" i="2" s="1"/>
  <c r="P452" i="2"/>
  <c r="R452" i="2"/>
  <c r="Q452" i="2" s="1"/>
  <c r="P699" i="2"/>
  <c r="R699" i="2"/>
  <c r="Q699" i="2" s="1"/>
  <c r="P801" i="2"/>
  <c r="R801" i="2"/>
  <c r="Q801" i="2" s="1"/>
  <c r="P3183" i="2"/>
  <c r="R3183" i="2"/>
  <c r="Q3183" i="2" s="1"/>
  <c r="P3197" i="2"/>
  <c r="R3197" i="2"/>
  <c r="Q3197" i="2" s="1"/>
  <c r="P812" i="2"/>
  <c r="R812" i="2"/>
  <c r="Q812" i="2" s="1"/>
  <c r="P1702" i="2"/>
  <c r="R1702" i="2"/>
  <c r="Q1702" i="2" s="1"/>
  <c r="P969" i="2"/>
  <c r="R969" i="2"/>
  <c r="Q969" i="2" s="1"/>
  <c r="P819" i="2"/>
  <c r="R819" i="2"/>
  <c r="Q819" i="2" s="1"/>
  <c r="P2506" i="2"/>
  <c r="R2506" i="2"/>
  <c r="Q2506" i="2" s="1"/>
  <c r="P202" i="2"/>
  <c r="R202" i="2"/>
  <c r="Q202" i="2" s="1"/>
  <c r="P1324" i="2"/>
  <c r="R1324" i="2"/>
  <c r="Q1324" i="2" s="1"/>
  <c r="P217" i="2"/>
  <c r="R217" i="2"/>
  <c r="Q217" i="2" s="1"/>
  <c r="P3612" i="2"/>
  <c r="R3612" i="2"/>
  <c r="Q3612" i="2" s="1"/>
  <c r="P2083" i="2"/>
  <c r="R2083" i="2"/>
  <c r="Q2083" i="2" s="1"/>
  <c r="P571" i="2"/>
  <c r="R571" i="2"/>
  <c r="Q571" i="2" s="1"/>
  <c r="P999" i="2"/>
  <c r="R999" i="2"/>
  <c r="Q999" i="2" s="1"/>
  <c r="P3324" i="2"/>
  <c r="R3324" i="2"/>
  <c r="Q3324" i="2" s="1"/>
  <c r="P2379" i="2"/>
  <c r="R2379" i="2"/>
  <c r="Q2379" i="2" s="1"/>
  <c r="P3343" i="2"/>
  <c r="R3343" i="2"/>
  <c r="Q3343" i="2" s="1"/>
  <c r="P2535" i="2"/>
  <c r="R2535" i="2"/>
  <c r="Q2535" i="2" s="1"/>
  <c r="P854" i="2"/>
  <c r="R854" i="2"/>
  <c r="Q854" i="2" s="1"/>
  <c r="P950" i="2"/>
  <c r="R950" i="2"/>
  <c r="Q950" i="2" s="1"/>
  <c r="P591" i="2"/>
  <c r="R591" i="2"/>
  <c r="Q591" i="2" s="1"/>
  <c r="P959" i="2"/>
  <c r="R959" i="2"/>
  <c r="Q959" i="2" s="1"/>
  <c r="P1322" i="2"/>
  <c r="R1322" i="2"/>
  <c r="Q1322" i="2" s="1"/>
  <c r="P3192" i="2"/>
  <c r="R3192" i="2"/>
  <c r="Q3192" i="2" s="1"/>
  <c r="P2334" i="2"/>
  <c r="R2334" i="2"/>
  <c r="Q2334" i="2" s="1"/>
  <c r="P3584" i="2"/>
  <c r="R3584" i="2"/>
  <c r="Q3584" i="2" s="1"/>
  <c r="P1728" i="2"/>
  <c r="R1728" i="2"/>
  <c r="Q1728" i="2" s="1"/>
  <c r="P561" i="2"/>
  <c r="R561" i="2"/>
  <c r="Q561" i="2" s="1"/>
  <c r="P3614" i="2"/>
  <c r="R3614" i="2"/>
  <c r="Q3614" i="2" s="1"/>
  <c r="P3325" i="2"/>
  <c r="R3325" i="2"/>
  <c r="Q3325" i="2" s="1"/>
  <c r="P2358" i="2"/>
  <c r="R2358" i="2"/>
  <c r="Q2358" i="2" s="1"/>
  <c r="P1293" i="2"/>
  <c r="R1293" i="2"/>
  <c r="Q1293" i="2" s="1"/>
  <c r="P2559" i="2"/>
  <c r="R2559" i="2"/>
  <c r="Q2559" i="2" s="1"/>
  <c r="P1362" i="2"/>
  <c r="R1362" i="2"/>
  <c r="Q1362" i="2" s="1"/>
  <c r="P1808" i="2"/>
  <c r="R1808" i="2"/>
  <c r="Q1808" i="2" s="1"/>
  <c r="P2115" i="2"/>
  <c r="R2115" i="2"/>
  <c r="Q2115" i="2" s="1"/>
  <c r="P2648" i="2"/>
  <c r="R2648" i="2"/>
  <c r="Q2648" i="2" s="1"/>
  <c r="P3402" i="2"/>
  <c r="R3402" i="2"/>
  <c r="Q3402" i="2" s="1"/>
  <c r="P1434" i="2"/>
  <c r="R1434" i="2"/>
  <c r="Q1434" i="2" s="1"/>
  <c r="P2702" i="2"/>
  <c r="R2702" i="2"/>
  <c r="Q2702" i="2" s="1"/>
  <c r="P24" i="2"/>
  <c r="R24" i="2"/>
  <c r="Q24" i="2" s="1"/>
  <c r="P2741" i="2"/>
  <c r="R2741" i="2"/>
  <c r="Q2741" i="2" s="1"/>
  <c r="P2418" i="2"/>
  <c r="R2418" i="2"/>
  <c r="Q2418" i="2" s="1"/>
  <c r="P1475" i="2"/>
  <c r="R1475" i="2"/>
  <c r="Q1475" i="2" s="1"/>
  <c r="P1485" i="2"/>
  <c r="R1485" i="2"/>
  <c r="Q1485" i="2" s="1"/>
  <c r="P2801" i="2"/>
  <c r="R2801" i="2"/>
  <c r="Q2801" i="2" s="1"/>
  <c r="P1497" i="2"/>
  <c r="R1497" i="2"/>
  <c r="Q1497" i="2" s="1"/>
  <c r="P1507" i="2"/>
  <c r="R1507" i="2"/>
  <c r="Q1507" i="2" s="1"/>
  <c r="P2439" i="2"/>
  <c r="R2439" i="2"/>
  <c r="Q2439" i="2" s="1"/>
  <c r="P2870" i="2"/>
  <c r="R2870" i="2"/>
  <c r="Q2870" i="2" s="1"/>
  <c r="P65" i="2"/>
  <c r="R65" i="2"/>
  <c r="Q65" i="2" s="1"/>
  <c r="P2910" i="2"/>
  <c r="R2910" i="2"/>
  <c r="Q2910" i="2" s="1"/>
  <c r="P1544" i="2"/>
  <c r="R1544" i="2"/>
  <c r="Q1544" i="2" s="1"/>
  <c r="P1551" i="2"/>
  <c r="R1551" i="2"/>
  <c r="Q1551" i="2" s="1"/>
  <c r="P2962" i="2"/>
  <c r="R2962" i="2"/>
  <c r="Q2962" i="2" s="1"/>
  <c r="P1569" i="2"/>
  <c r="R1569" i="2"/>
  <c r="Q1569" i="2" s="1"/>
  <c r="P707" i="2"/>
  <c r="R707" i="2"/>
  <c r="Q707" i="2" s="1"/>
  <c r="P1018" i="2"/>
  <c r="R1018" i="2"/>
  <c r="Q1018" i="2" s="1"/>
  <c r="P928" i="2"/>
  <c r="R928" i="2"/>
  <c r="Q928" i="2" s="1"/>
  <c r="P117" i="2"/>
  <c r="R117" i="2"/>
  <c r="Q117" i="2" s="1"/>
  <c r="P451" i="2"/>
  <c r="R451" i="2"/>
  <c r="Q451" i="2" s="1"/>
  <c r="P3516" i="2"/>
  <c r="R3516" i="2"/>
  <c r="Q3516" i="2" s="1"/>
  <c r="P1984" i="2"/>
  <c r="R1984" i="2"/>
  <c r="Q1984" i="2" s="1"/>
  <c r="P2169" i="2"/>
  <c r="R2169" i="2"/>
  <c r="Q2169" i="2" s="1"/>
  <c r="P3531" i="2"/>
  <c r="R3531" i="2"/>
  <c r="Q3531" i="2" s="1"/>
  <c r="P363" i="2"/>
  <c r="R363" i="2"/>
  <c r="Q363" i="2" s="1"/>
  <c r="P3209" i="2"/>
  <c r="R3209" i="2"/>
  <c r="Q3209" i="2" s="1"/>
  <c r="P2053" i="2"/>
  <c r="R2053" i="2"/>
  <c r="Q2053" i="2" s="1"/>
  <c r="P3244" i="2"/>
  <c r="R3244" i="2"/>
  <c r="Q3244" i="2" s="1"/>
  <c r="P3254" i="2"/>
  <c r="R3254" i="2"/>
  <c r="Q3254" i="2" s="1"/>
  <c r="P223" i="2"/>
  <c r="R223" i="2"/>
  <c r="Q223" i="2" s="1"/>
  <c r="P3626" i="2"/>
  <c r="R3626" i="2"/>
  <c r="Q3626" i="2" s="1"/>
  <c r="P3672" i="2"/>
  <c r="R3672" i="2"/>
  <c r="Q3672" i="2" s="1"/>
  <c r="P2376" i="2"/>
  <c r="R2376" i="2"/>
  <c r="Q2376" i="2" s="1"/>
  <c r="P2542" i="2"/>
  <c r="R2542" i="2"/>
  <c r="Q2542" i="2" s="1"/>
  <c r="P1231" i="2"/>
  <c r="R1231" i="2"/>
  <c r="Q1231" i="2" s="1"/>
  <c r="P726" i="2"/>
  <c r="R726" i="2"/>
  <c r="Q726" i="2" s="1"/>
  <c r="P3382" i="2"/>
  <c r="R3382" i="2"/>
  <c r="Q3382" i="2" s="1"/>
  <c r="P2110" i="2"/>
  <c r="R2110" i="2"/>
  <c r="Q2110" i="2" s="1"/>
  <c r="P2646" i="2"/>
  <c r="R2646" i="2"/>
  <c r="Q2646" i="2" s="1"/>
  <c r="P1417" i="2"/>
  <c r="R1417" i="2"/>
  <c r="Q1417" i="2" s="1"/>
  <c r="P2680" i="2"/>
  <c r="R2680" i="2"/>
  <c r="Q2680" i="2" s="1"/>
  <c r="P3418" i="2"/>
  <c r="R3418" i="2"/>
  <c r="Q3418" i="2" s="1"/>
  <c r="P2718" i="2"/>
  <c r="R2718" i="2"/>
  <c r="Q2718" i="2" s="1"/>
  <c r="P26" i="2"/>
  <c r="R26" i="2"/>
  <c r="Q26" i="2" s="1"/>
  <c r="P1248" i="2"/>
  <c r="R1248" i="2"/>
  <c r="Q1248" i="2" s="1"/>
  <c r="P2250" i="2"/>
  <c r="R2250" i="2"/>
  <c r="Q2250" i="2" s="1"/>
  <c r="P2783" i="2"/>
  <c r="R2783" i="2"/>
  <c r="Q2783" i="2" s="1"/>
  <c r="P2797" i="2"/>
  <c r="R2797" i="2"/>
  <c r="Q2797" i="2" s="1"/>
  <c r="P2811" i="2"/>
  <c r="R2811" i="2"/>
  <c r="Q2811" i="2" s="1"/>
  <c r="P2834" i="2"/>
  <c r="R2834" i="2"/>
  <c r="Q2834" i="2" s="1"/>
  <c r="P898" i="2"/>
  <c r="R898" i="2"/>
  <c r="Q898" i="2" s="1"/>
  <c r="P2145" i="2"/>
  <c r="R2145" i="2"/>
  <c r="Q2145" i="2" s="1"/>
  <c r="P1198" i="2"/>
  <c r="R1198" i="2"/>
  <c r="Q1198" i="2" s="1"/>
  <c r="P2908" i="2"/>
  <c r="R2908" i="2"/>
  <c r="Q2908" i="2" s="1"/>
  <c r="P1834" i="2"/>
  <c r="R1834" i="2"/>
  <c r="Q1834" i="2" s="1"/>
  <c r="P332" i="2"/>
  <c r="R332" i="2"/>
  <c r="Q332" i="2" s="1"/>
  <c r="P3483" i="2"/>
  <c r="R3483" i="2"/>
  <c r="Q3483" i="2" s="1"/>
  <c r="P96" i="2"/>
  <c r="R96" i="2"/>
  <c r="Q96" i="2" s="1"/>
  <c r="P2994" i="2"/>
  <c r="R2994" i="2"/>
  <c r="Q2994" i="2" s="1"/>
  <c r="P1045" i="2"/>
  <c r="R1045" i="2"/>
  <c r="Q1045" i="2" s="1"/>
  <c r="P1964" i="2"/>
  <c r="R1964" i="2"/>
  <c r="Q1964" i="2" s="1"/>
  <c r="P116" i="2"/>
  <c r="R116" i="2"/>
  <c r="Q116" i="2" s="1"/>
  <c r="P3050" i="2"/>
  <c r="R3050" i="2"/>
  <c r="Q3050" i="2" s="1"/>
  <c r="P520" i="2"/>
  <c r="R520" i="2"/>
  <c r="Q520" i="2" s="1"/>
  <c r="P1266" i="2"/>
  <c r="R1266" i="2"/>
  <c r="Q1266" i="2" s="1"/>
  <c r="P1846" i="2"/>
  <c r="R1846" i="2"/>
  <c r="Q1846" i="2" s="1"/>
  <c r="P3530" i="2"/>
  <c r="R3530" i="2"/>
  <c r="Q3530" i="2" s="1"/>
  <c r="P362" i="2"/>
  <c r="R362" i="2"/>
  <c r="Q362" i="2" s="1"/>
  <c r="P365" i="2"/>
  <c r="R365" i="2"/>
  <c r="Q365" i="2" s="1"/>
  <c r="P1048" i="2"/>
  <c r="R1048" i="2"/>
  <c r="Q1048" i="2" s="1"/>
  <c r="P3558" i="2"/>
  <c r="R3558" i="2"/>
  <c r="Q3558" i="2" s="1"/>
  <c r="P1678" i="2"/>
  <c r="R1678" i="2"/>
  <c r="Q1678" i="2" s="1"/>
  <c r="P1684" i="2"/>
  <c r="R1684" i="2"/>
  <c r="Q1684" i="2" s="1"/>
  <c r="P3200" i="2"/>
  <c r="R3200" i="2"/>
  <c r="Q3200" i="2" s="1"/>
  <c r="P3211" i="2"/>
  <c r="R3211" i="2"/>
  <c r="Q3211" i="2" s="1"/>
  <c r="P2339" i="2"/>
  <c r="R2339" i="2"/>
  <c r="Q2339" i="2" s="1"/>
  <c r="P1279" i="2"/>
  <c r="R1279" i="2"/>
  <c r="Q1279" i="2" s="1"/>
  <c r="P2503" i="2"/>
  <c r="R2503" i="2"/>
  <c r="Q2503" i="2" s="1"/>
  <c r="P1214" i="2"/>
  <c r="R1214" i="2"/>
  <c r="Q1214" i="2" s="1"/>
  <c r="P1052" i="2"/>
  <c r="R1052" i="2"/>
  <c r="Q1052" i="2" s="1"/>
  <c r="P560" i="2"/>
  <c r="R560" i="2"/>
  <c r="Q560" i="2" s="1"/>
  <c r="P2375" i="2"/>
  <c r="R2375" i="2"/>
  <c r="Q2375" i="2" s="1"/>
  <c r="P852" i="2"/>
  <c r="R852" i="2"/>
  <c r="Q852" i="2" s="1"/>
  <c r="P1776" i="2"/>
  <c r="R1776" i="2"/>
  <c r="Q1776" i="2" s="1"/>
  <c r="P2079" i="2"/>
  <c r="R2079" i="2"/>
  <c r="Q2079" i="2" s="1"/>
  <c r="P2532" i="2"/>
  <c r="R2532" i="2"/>
  <c r="Q2532" i="2" s="1"/>
  <c r="P2389" i="2"/>
  <c r="R2389" i="2"/>
  <c r="Q2389" i="2" s="1"/>
  <c r="P2637" i="2"/>
  <c r="R2637" i="2"/>
  <c r="Q2637" i="2" s="1"/>
  <c r="P2406" i="2"/>
  <c r="R2406" i="2"/>
  <c r="Q2406" i="2" s="1"/>
  <c r="P1247" i="2"/>
  <c r="R1247" i="2"/>
  <c r="Q1247" i="2" s="1"/>
  <c r="P2785" i="2"/>
  <c r="R2785" i="2"/>
  <c r="Q2785" i="2" s="1"/>
  <c r="P1506" i="2"/>
  <c r="R1506" i="2"/>
  <c r="Q1506" i="2" s="1"/>
  <c r="P2903" i="2"/>
  <c r="R2903" i="2"/>
  <c r="Q2903" i="2" s="1"/>
  <c r="P923" i="2"/>
  <c r="R923" i="2"/>
  <c r="Q923" i="2" s="1"/>
  <c r="P1595" i="2"/>
  <c r="R1595" i="2"/>
  <c r="Q1595" i="2" s="1"/>
  <c r="P1983" i="2"/>
  <c r="R1983" i="2"/>
  <c r="Q1983" i="2" s="1"/>
  <c r="P2479" i="2"/>
  <c r="R2479" i="2"/>
  <c r="Q2479" i="2" s="1"/>
  <c r="P3180" i="2"/>
  <c r="R3180" i="2"/>
  <c r="Q3180" i="2" s="1"/>
  <c r="P385" i="2"/>
  <c r="R385" i="2"/>
  <c r="Q385" i="2" s="1"/>
  <c r="P203" i="2"/>
  <c r="R203" i="2"/>
  <c r="Q203" i="2" s="1"/>
  <c r="P3423" i="2"/>
  <c r="R3423" i="2"/>
  <c r="Q3423" i="2" s="1"/>
  <c r="P2268" i="2"/>
  <c r="R2268" i="2"/>
  <c r="Q2268" i="2" s="1"/>
  <c r="P450" i="2"/>
  <c r="R450" i="2"/>
  <c r="Q450" i="2" s="1"/>
  <c r="P3144" i="2"/>
  <c r="R3144" i="2"/>
  <c r="Q3144" i="2" s="1"/>
  <c r="P817" i="2"/>
  <c r="R817" i="2"/>
  <c r="Q817" i="2" s="1"/>
  <c r="P239" i="2"/>
  <c r="R239" i="2"/>
  <c r="Q239" i="2" s="1"/>
  <c r="P2174" i="2"/>
  <c r="R2174" i="2"/>
  <c r="Q2174" i="2" s="1"/>
  <c r="P3375" i="2"/>
  <c r="R3375" i="2"/>
  <c r="Q3375" i="2" s="1"/>
  <c r="P1102" i="2"/>
  <c r="R1102" i="2"/>
  <c r="Q1102" i="2" s="1"/>
  <c r="P2260" i="2"/>
  <c r="R2260" i="2"/>
  <c r="Q2260" i="2" s="1"/>
  <c r="P508" i="2"/>
  <c r="R508" i="2"/>
  <c r="Q508" i="2" s="1"/>
  <c r="P1971" i="2"/>
  <c r="R1971" i="2"/>
  <c r="Q1971" i="2" s="1"/>
  <c r="P2312" i="2"/>
  <c r="R2312" i="2"/>
  <c r="Q2312" i="2" s="1"/>
  <c r="P1734" i="2"/>
  <c r="R1734" i="2"/>
  <c r="Q1734" i="2" s="1"/>
  <c r="P1791" i="2"/>
  <c r="R1791" i="2"/>
  <c r="Q1791" i="2" s="1"/>
  <c r="P3128" i="2"/>
  <c r="R3128" i="2"/>
  <c r="Q3128" i="2" s="1"/>
  <c r="P3417" i="2"/>
  <c r="R3417" i="2"/>
  <c r="Q3417" i="2" s="1"/>
  <c r="P2430" i="2"/>
  <c r="R2430" i="2"/>
  <c r="Q2430" i="2" s="1"/>
  <c r="P2293" i="2"/>
  <c r="R2293" i="2"/>
  <c r="Q2293" i="2" s="1"/>
  <c r="P15" i="2"/>
  <c r="R15" i="2"/>
  <c r="Q15" i="2" s="1"/>
  <c r="P4" i="2"/>
  <c r="R4" i="2"/>
  <c r="Q4" i="2" s="1"/>
  <c r="P1245" i="2"/>
  <c r="R1245" i="2"/>
  <c r="Q1245" i="2" s="1"/>
  <c r="P2219" i="2"/>
  <c r="R2219" i="2"/>
  <c r="Q2219" i="2" s="1"/>
  <c r="P441" i="2"/>
  <c r="R441" i="2"/>
  <c r="Q441" i="2" s="1"/>
  <c r="P727" i="2"/>
  <c r="R727" i="2"/>
  <c r="Q727" i="2" s="1"/>
  <c r="P2600" i="2"/>
  <c r="R2600" i="2"/>
  <c r="Q2600" i="2" s="1"/>
  <c r="P2117" i="2"/>
  <c r="R2117" i="2"/>
  <c r="Q2117" i="2" s="1"/>
  <c r="P1394" i="2"/>
  <c r="R1394" i="2"/>
  <c r="Q1394" i="2" s="1"/>
  <c r="P2235" i="2"/>
  <c r="R2235" i="2"/>
  <c r="Q2235" i="2" s="1"/>
  <c r="P1441" i="2"/>
  <c r="R1441" i="2"/>
  <c r="Q1441" i="2" s="1"/>
  <c r="P22" i="2"/>
  <c r="R22" i="2"/>
  <c r="Q22" i="2" s="1"/>
  <c r="P1456" i="2"/>
  <c r="R1456" i="2"/>
  <c r="Q1456" i="2" s="1"/>
  <c r="P1463" i="2"/>
  <c r="R1463" i="2"/>
  <c r="Q1463" i="2" s="1"/>
  <c r="P2420" i="2"/>
  <c r="R2420" i="2"/>
  <c r="Q2420" i="2" s="1"/>
  <c r="P2775" i="2"/>
  <c r="R2775" i="2"/>
  <c r="Q2775" i="2" s="1"/>
  <c r="P884" i="2"/>
  <c r="R884" i="2"/>
  <c r="Q884" i="2" s="1"/>
  <c r="P3458" i="2"/>
  <c r="R3458" i="2"/>
  <c r="Q3458" i="2" s="1"/>
  <c r="P2432" i="2"/>
  <c r="R2432" i="2"/>
  <c r="Q2432" i="2" s="1"/>
  <c r="P499" i="2"/>
  <c r="R499" i="2"/>
  <c r="Q499" i="2" s="1"/>
  <c r="P1520" i="2"/>
  <c r="R1520" i="2"/>
  <c r="Q1520" i="2" s="1"/>
  <c r="P2889" i="2"/>
  <c r="R2889" i="2"/>
  <c r="Q2889" i="2" s="1"/>
  <c r="P909" i="2"/>
  <c r="R909" i="2"/>
  <c r="Q909" i="2" s="1"/>
  <c r="P1122" i="2"/>
  <c r="R1122" i="2"/>
  <c r="Q1122" i="2" s="1"/>
  <c r="P2946" i="2"/>
  <c r="R2946" i="2"/>
  <c r="Q2946" i="2" s="1"/>
  <c r="P694" i="2"/>
  <c r="R694" i="2"/>
  <c r="Q694" i="2" s="1"/>
  <c r="P2982" i="2"/>
  <c r="R2982" i="2"/>
  <c r="Q2982" i="2" s="1"/>
  <c r="P770" i="2"/>
  <c r="R770" i="2"/>
  <c r="Q770" i="2" s="1"/>
  <c r="P1590" i="2"/>
  <c r="R1590" i="2"/>
  <c r="Q1590" i="2" s="1"/>
  <c r="P1603" i="2"/>
  <c r="R1603" i="2"/>
  <c r="Q1603" i="2" s="1"/>
  <c r="P3508" i="2"/>
  <c r="R3508" i="2"/>
  <c r="Q3508" i="2" s="1"/>
  <c r="P675" i="2"/>
  <c r="R675" i="2"/>
  <c r="Q675" i="2" s="1"/>
  <c r="P2469" i="2"/>
  <c r="R2469" i="2"/>
  <c r="Q2469" i="2" s="1"/>
  <c r="P2471" i="2"/>
  <c r="R2471" i="2"/>
  <c r="Q2471" i="2" s="1"/>
  <c r="P794" i="2"/>
  <c r="R794" i="2"/>
  <c r="Q794" i="2" s="1"/>
  <c r="P946" i="2"/>
  <c r="R946" i="2"/>
  <c r="Q946" i="2" s="1"/>
  <c r="P3152" i="2"/>
  <c r="R3152" i="2"/>
  <c r="Q3152" i="2" s="1"/>
  <c r="P2324" i="2"/>
  <c r="R2324" i="2"/>
  <c r="Q2324" i="2" s="1"/>
  <c r="P1074" i="2"/>
  <c r="R1074" i="2"/>
  <c r="Q1074" i="2" s="1"/>
  <c r="P159" i="2"/>
  <c r="R159" i="2"/>
  <c r="Q159" i="2" s="1"/>
  <c r="P593" i="2"/>
  <c r="R593" i="2"/>
  <c r="Q593" i="2" s="1"/>
  <c r="P2498" i="2"/>
  <c r="R2498" i="2"/>
  <c r="Q2498" i="2" s="1"/>
  <c r="P1050" i="2"/>
  <c r="R1050" i="2"/>
  <c r="Q1050" i="2" s="1"/>
  <c r="P1716" i="2"/>
  <c r="R1716" i="2"/>
  <c r="Q1716" i="2" s="1"/>
  <c r="P196" i="2"/>
  <c r="R196" i="2"/>
  <c r="Q196" i="2" s="1"/>
  <c r="P1738" i="2"/>
  <c r="R1738" i="2"/>
  <c r="Q1738" i="2" s="1"/>
  <c r="P702" i="2"/>
  <c r="R702" i="2"/>
  <c r="Q702" i="2" s="1"/>
  <c r="P987" i="2"/>
  <c r="R987" i="2"/>
  <c r="Q987" i="2" s="1"/>
  <c r="P1756" i="2"/>
  <c r="R1756" i="2"/>
  <c r="Q1756" i="2" s="1"/>
  <c r="P1762" i="2"/>
  <c r="R1762" i="2"/>
  <c r="Q1762" i="2" s="1"/>
  <c r="P995" i="2"/>
  <c r="R995" i="2"/>
  <c r="Q995" i="2" s="1"/>
  <c r="P3308" i="2"/>
  <c r="R3308" i="2"/>
  <c r="Q3308" i="2" s="1"/>
  <c r="P1162" i="2"/>
  <c r="R1162" i="2"/>
  <c r="Q1162" i="2" s="1"/>
  <c r="P1163" i="2"/>
  <c r="R1163" i="2"/>
  <c r="Q1163" i="2" s="1"/>
  <c r="P277" i="2"/>
  <c r="R277" i="2"/>
  <c r="Q277" i="2" s="1"/>
  <c r="P2380" i="2"/>
  <c r="R2380" i="2"/>
  <c r="Q2380" i="2" s="1"/>
  <c r="P3673" i="2"/>
  <c r="R3673" i="2"/>
  <c r="Q3673" i="2" s="1"/>
  <c r="P3015" i="2"/>
  <c r="R3015" i="2"/>
  <c r="Q3015" i="2" s="1"/>
  <c r="P1623" i="2"/>
  <c r="R1623" i="2"/>
  <c r="Q1623" i="2" s="1"/>
  <c r="P3542" i="2"/>
  <c r="R3542" i="2"/>
  <c r="Q3542" i="2" s="1"/>
  <c r="P371" i="2"/>
  <c r="R371" i="2"/>
  <c r="Q371" i="2" s="1"/>
  <c r="P3228" i="2"/>
  <c r="R3228" i="2"/>
  <c r="Q3228" i="2" s="1"/>
  <c r="P479" i="2"/>
  <c r="R479" i="2"/>
  <c r="Q479" i="2" s="1"/>
  <c r="P1344" i="2"/>
  <c r="R1344" i="2"/>
  <c r="Q1344" i="2" s="1"/>
  <c r="P1092" i="2"/>
  <c r="R1092" i="2"/>
  <c r="Q1092" i="2" s="1"/>
  <c r="P2580" i="2"/>
  <c r="R2580" i="2"/>
  <c r="Q2580" i="2" s="1"/>
  <c r="P2395" i="2"/>
  <c r="R2395" i="2"/>
  <c r="Q2395" i="2" s="1"/>
  <c r="P1098" i="2"/>
  <c r="R1098" i="2"/>
  <c r="Q1098" i="2" s="1"/>
  <c r="P1409" i="2"/>
  <c r="R1409" i="2"/>
  <c r="Q1409" i="2" s="1"/>
  <c r="P2402" i="2"/>
  <c r="R2402" i="2"/>
  <c r="Q2402" i="2" s="1"/>
  <c r="P2690" i="2"/>
  <c r="R2690" i="2"/>
  <c r="Q2690" i="2" s="1"/>
  <c r="P3424" i="2"/>
  <c r="R3424" i="2"/>
  <c r="Q3424" i="2" s="1"/>
  <c r="P2732" i="2"/>
  <c r="R2732" i="2"/>
  <c r="Q2732" i="2" s="1"/>
  <c r="P2749" i="2"/>
  <c r="R2749" i="2"/>
  <c r="Q2749" i="2" s="1"/>
  <c r="P626" i="2"/>
  <c r="R626" i="2"/>
  <c r="Q626" i="2" s="1"/>
  <c r="P2778" i="2"/>
  <c r="R2778" i="2"/>
  <c r="Q2778" i="2" s="1"/>
  <c r="P885" i="2"/>
  <c r="R885" i="2"/>
  <c r="Q885" i="2" s="1"/>
  <c r="P3460" i="2"/>
  <c r="R3460" i="2"/>
  <c r="Q3460" i="2" s="1"/>
  <c r="P893" i="2"/>
  <c r="R893" i="2"/>
  <c r="Q893" i="2" s="1"/>
  <c r="P447" i="2"/>
  <c r="R447" i="2"/>
  <c r="Q447" i="2" s="1"/>
  <c r="P1172" i="2"/>
  <c r="R1172" i="2"/>
  <c r="Q1172" i="2" s="1"/>
  <c r="P2892" i="2"/>
  <c r="R2892" i="2"/>
  <c r="Q2892" i="2" s="1"/>
  <c r="P2909" i="2"/>
  <c r="R2909" i="2"/>
  <c r="Q2909" i="2" s="1"/>
  <c r="P760" i="2"/>
  <c r="R760" i="2"/>
  <c r="Q760" i="2" s="1"/>
  <c r="P2948" i="2"/>
  <c r="R2948" i="2"/>
  <c r="Q2948" i="2" s="1"/>
  <c r="P95" i="2"/>
  <c r="R95" i="2"/>
  <c r="Q95" i="2" s="1"/>
  <c r="P2983" i="2"/>
  <c r="R2983" i="2"/>
  <c r="Q2983" i="2" s="1"/>
  <c r="P615" i="2"/>
  <c r="R615" i="2"/>
  <c r="Q615" i="2" s="1"/>
  <c r="P2294" i="2"/>
  <c r="R2294" i="2"/>
  <c r="Q2294" i="2" s="1"/>
  <c r="P1599" i="2"/>
  <c r="R1599" i="2"/>
  <c r="Q1599" i="2" s="1"/>
  <c r="P3049" i="2"/>
  <c r="R3049" i="2"/>
  <c r="Q3049" i="2" s="1"/>
  <c r="P1616" i="2"/>
  <c r="R1616" i="2"/>
  <c r="Q1616" i="2" s="1"/>
  <c r="P2305" i="2"/>
  <c r="R2305" i="2"/>
  <c r="Q2305" i="2" s="1"/>
  <c r="P1848" i="2"/>
  <c r="R1848" i="2"/>
  <c r="Q1848" i="2" s="1"/>
  <c r="P1628" i="2"/>
  <c r="R1628" i="2"/>
  <c r="Q1628" i="2" s="1"/>
  <c r="P3122" i="2"/>
  <c r="R3122" i="2"/>
  <c r="Q3122" i="2" s="1"/>
  <c r="P947" i="2"/>
  <c r="R947" i="2"/>
  <c r="Q947" i="2" s="1"/>
  <c r="P3149" i="2"/>
  <c r="R3149" i="2"/>
  <c r="Q3149" i="2" s="1"/>
  <c r="P2013" i="2"/>
  <c r="R2013" i="2"/>
  <c r="Q2013" i="2" s="1"/>
  <c r="P2486" i="2"/>
  <c r="R2486" i="2"/>
  <c r="Q2486" i="2" s="1"/>
  <c r="P3568" i="2"/>
  <c r="R3568" i="2"/>
  <c r="Q3568" i="2" s="1"/>
  <c r="P483" i="2"/>
  <c r="R483" i="2"/>
  <c r="Q483" i="2" s="1"/>
  <c r="P3213" i="2"/>
  <c r="R3213" i="2"/>
  <c r="Q3213" i="2" s="1"/>
  <c r="P2048" i="2"/>
  <c r="R2048" i="2"/>
  <c r="Q2048" i="2" s="1"/>
  <c r="P387" i="2"/>
  <c r="R387" i="2"/>
  <c r="Q387" i="2" s="1"/>
  <c r="P190" i="2"/>
  <c r="R190" i="2"/>
  <c r="Q190" i="2" s="1"/>
  <c r="P1729" i="2"/>
  <c r="R1729" i="2"/>
  <c r="Q1729" i="2" s="1"/>
  <c r="P1870" i="2"/>
  <c r="R1870" i="2"/>
  <c r="Q1870" i="2" s="1"/>
  <c r="P2068" i="2"/>
  <c r="R2068" i="2"/>
  <c r="Q2068" i="2" s="1"/>
  <c r="P1752" i="2"/>
  <c r="R1752" i="2"/>
  <c r="Q1752" i="2" s="1"/>
  <c r="P2519" i="2"/>
  <c r="R2519" i="2"/>
  <c r="Q2519" i="2" s="1"/>
  <c r="P2202" i="2"/>
  <c r="R2202" i="2"/>
  <c r="Q2202" i="2" s="1"/>
  <c r="P3299" i="2"/>
  <c r="R3299" i="2"/>
  <c r="Q3299" i="2" s="1"/>
  <c r="P2090" i="2"/>
  <c r="R2090" i="2"/>
  <c r="Q2090" i="2" s="1"/>
  <c r="P3327" i="2"/>
  <c r="R3327" i="2"/>
  <c r="Q3327" i="2" s="1"/>
  <c r="P2531" i="2"/>
  <c r="R2531" i="2"/>
  <c r="Q2531" i="2" s="1"/>
  <c r="P2213" i="2"/>
  <c r="R2213" i="2"/>
  <c r="Q2213" i="2" s="1"/>
  <c r="P3354" i="2"/>
  <c r="R3354" i="2"/>
  <c r="Q3354" i="2" s="1"/>
  <c r="P3363" i="2"/>
  <c r="R3363" i="2"/>
  <c r="Q3363" i="2" s="1"/>
  <c r="P754" i="2"/>
  <c r="R754" i="2"/>
  <c r="Q754" i="2" s="1"/>
  <c r="P1547" i="2"/>
  <c r="R1547" i="2"/>
  <c r="Q1547" i="2" s="1"/>
  <c r="P3486" i="2"/>
  <c r="R3486" i="2"/>
  <c r="Q3486" i="2" s="1"/>
  <c r="P3498" i="2"/>
  <c r="R3498" i="2"/>
  <c r="Q3498" i="2" s="1"/>
  <c r="P2300" i="2"/>
  <c r="R2300" i="2"/>
  <c r="Q2300" i="2" s="1"/>
  <c r="P133" i="2"/>
  <c r="R133" i="2"/>
  <c r="Q133" i="2" s="1"/>
  <c r="P370" i="2"/>
  <c r="R370" i="2"/>
  <c r="Q370" i="2" s="1"/>
  <c r="P1326" i="2"/>
  <c r="R1326" i="2"/>
  <c r="Q1326" i="2" s="1"/>
  <c r="P2555" i="2"/>
  <c r="R2555" i="2"/>
  <c r="Q2555" i="2" s="1"/>
  <c r="P1806" i="2"/>
  <c r="R1806" i="2"/>
  <c r="Q1806" i="2" s="1"/>
  <c r="P2585" i="2"/>
  <c r="R2585" i="2"/>
  <c r="Q2585" i="2" s="1"/>
  <c r="P1097" i="2"/>
  <c r="R1097" i="2"/>
  <c r="Q1097" i="2" s="1"/>
  <c r="P3391" i="2"/>
  <c r="R3391" i="2"/>
  <c r="Q3391" i="2" s="1"/>
  <c r="P2653" i="2"/>
  <c r="R2653" i="2"/>
  <c r="Q2653" i="2" s="1"/>
  <c r="P2403" i="2"/>
  <c r="R2403" i="2"/>
  <c r="Q2403" i="2" s="1"/>
  <c r="P20" i="2"/>
  <c r="R20" i="2"/>
  <c r="Q20" i="2" s="1"/>
  <c r="P2708" i="2"/>
  <c r="R2708" i="2"/>
  <c r="Q2708" i="2" s="1"/>
  <c r="P2727" i="2"/>
  <c r="R2727" i="2"/>
  <c r="Q2727" i="2" s="1"/>
  <c r="P2746" i="2"/>
  <c r="R2746" i="2"/>
  <c r="Q2746" i="2" s="1"/>
  <c r="P1910" i="2"/>
  <c r="R1910" i="2"/>
  <c r="Q1910" i="2" s="1"/>
  <c r="P1481" i="2"/>
  <c r="R1481" i="2"/>
  <c r="Q1481" i="2" s="1"/>
  <c r="P2792" i="2"/>
  <c r="R2792" i="2"/>
  <c r="Q2792" i="2" s="1"/>
  <c r="P1040" i="2"/>
  <c r="R1040" i="2"/>
  <c r="Q1040" i="2" s="1"/>
  <c r="P1923" i="2"/>
  <c r="R1923" i="2"/>
  <c r="Q1923" i="2" s="1"/>
  <c r="P2844" i="2"/>
  <c r="R2844" i="2"/>
  <c r="Q2844" i="2" s="1"/>
  <c r="P502" i="2"/>
  <c r="R502" i="2"/>
  <c r="Q502" i="2" s="1"/>
  <c r="P2272" i="2"/>
  <c r="R2272" i="2"/>
  <c r="Q2272" i="2" s="1"/>
  <c r="P1548" i="2"/>
  <c r="R1548" i="2"/>
  <c r="Q1548" i="2" s="1"/>
  <c r="P3485" i="2"/>
  <c r="R3485" i="2"/>
  <c r="Q3485" i="2" s="1"/>
  <c r="P1580" i="2"/>
  <c r="R1580" i="2"/>
  <c r="Q1580" i="2" s="1"/>
  <c r="P3037" i="2"/>
  <c r="R3037" i="2"/>
  <c r="Q3037" i="2" s="1"/>
  <c r="P2164" i="2"/>
  <c r="R2164" i="2"/>
  <c r="Q2164" i="2" s="1"/>
  <c r="P1069" i="2"/>
  <c r="R1069" i="2"/>
  <c r="Q1069" i="2" s="1"/>
  <c r="P1144" i="2"/>
  <c r="R1144" i="2"/>
  <c r="Q1144" i="2" s="1"/>
  <c r="P1672" i="2"/>
  <c r="R1672" i="2"/>
  <c r="Q1672" i="2" s="1"/>
  <c r="P547" i="2"/>
  <c r="R547" i="2"/>
  <c r="Q547" i="2" s="1"/>
  <c r="P1720" i="2"/>
  <c r="R1720" i="2"/>
  <c r="Q1720" i="2" s="1"/>
  <c r="P2538" i="2"/>
  <c r="R2538" i="2"/>
  <c r="Q2538" i="2" s="1"/>
  <c r="P1351" i="2"/>
  <c r="R1351" i="2"/>
  <c r="Q1351" i="2" s="1"/>
  <c r="P2568" i="2"/>
  <c r="R2568" i="2"/>
  <c r="Q2568" i="2" s="1"/>
  <c r="P2587" i="2"/>
  <c r="R2587" i="2"/>
  <c r="Q2587" i="2" s="1"/>
  <c r="P3386" i="2"/>
  <c r="R3386" i="2"/>
  <c r="Q3386" i="2" s="1"/>
  <c r="P2636" i="2"/>
  <c r="R2636" i="2"/>
  <c r="Q2636" i="2" s="1"/>
  <c r="P2658" i="2"/>
  <c r="R2658" i="2"/>
  <c r="Q2658" i="2" s="1"/>
  <c r="P2674" i="2"/>
  <c r="R2674" i="2"/>
  <c r="Q2674" i="2" s="1"/>
  <c r="P2405" i="2"/>
  <c r="R2405" i="2"/>
  <c r="Q2405" i="2" s="1"/>
  <c r="P2711" i="2"/>
  <c r="R2711" i="2"/>
  <c r="Q2711" i="2" s="1"/>
  <c r="P2734" i="2"/>
  <c r="R2734" i="2"/>
  <c r="Q2734" i="2" s="1"/>
  <c r="P2753" i="2"/>
  <c r="R2753" i="2"/>
  <c r="Q2753" i="2" s="1"/>
  <c r="P579" i="2"/>
  <c r="R579" i="2"/>
  <c r="Q579" i="2" s="1"/>
  <c r="P3453" i="2"/>
  <c r="R3453" i="2"/>
  <c r="Q3453" i="2" s="1"/>
  <c r="P2262" i="2"/>
  <c r="R2262" i="2"/>
  <c r="Q2262" i="2" s="1"/>
  <c r="P2823" i="2"/>
  <c r="R2823" i="2"/>
  <c r="Q2823" i="2" s="1"/>
  <c r="P1511" i="2"/>
  <c r="R1511" i="2"/>
  <c r="Q1511" i="2" s="1"/>
  <c r="P2857" i="2"/>
  <c r="R2857" i="2"/>
  <c r="Q2857" i="2" s="1"/>
  <c r="P2887" i="2"/>
  <c r="R2887" i="2"/>
  <c r="Q2887" i="2" s="1"/>
  <c r="P1533" i="2"/>
  <c r="R1533" i="2"/>
  <c r="Q1533" i="2" s="1"/>
  <c r="P81" i="2"/>
  <c r="R81" i="2"/>
  <c r="Q81" i="2" s="1"/>
  <c r="P1948" i="2"/>
  <c r="R1948" i="2"/>
  <c r="Q1948" i="2" s="1"/>
  <c r="P2969" i="2"/>
  <c r="R2969" i="2"/>
  <c r="Q2969" i="2" s="1"/>
  <c r="P1316" i="2"/>
  <c r="R1316" i="2"/>
  <c r="Q1316" i="2" s="1"/>
  <c r="P104" i="2"/>
  <c r="R104" i="2"/>
  <c r="Q104" i="2" s="1"/>
  <c r="P3020" i="2"/>
  <c r="R3020" i="2"/>
  <c r="Q3020" i="2" s="1"/>
  <c r="P588" i="2"/>
  <c r="R588" i="2"/>
  <c r="Q588" i="2" s="1"/>
  <c r="P2547" i="2"/>
  <c r="R2547" i="2"/>
  <c r="Q2547" i="2" s="1"/>
  <c r="P2561" i="2"/>
  <c r="R2561" i="2"/>
  <c r="Q2561" i="2" s="1"/>
  <c r="P2386" i="2"/>
  <c r="R2386" i="2"/>
  <c r="Q2386" i="2" s="1"/>
  <c r="P619" i="2"/>
  <c r="R619" i="2"/>
  <c r="Q619" i="2" s="1"/>
  <c r="P936" i="2"/>
  <c r="R936" i="2"/>
  <c r="Q936" i="2" s="1"/>
  <c r="P366" i="2"/>
  <c r="R366" i="2"/>
  <c r="Q366" i="2" s="1"/>
  <c r="P1321" i="2"/>
  <c r="R1321" i="2"/>
  <c r="Q1321" i="2" s="1"/>
  <c r="P3189" i="2"/>
  <c r="R3189" i="2"/>
  <c r="Q3189" i="2" s="1"/>
  <c r="P3579" i="2"/>
  <c r="R3579" i="2"/>
  <c r="Q3579" i="2" s="1"/>
  <c r="P972" i="2"/>
  <c r="R972" i="2"/>
  <c r="Q972" i="2" s="1"/>
  <c r="P3249" i="2"/>
  <c r="R3249" i="2"/>
  <c r="Q3249" i="2" s="1"/>
  <c r="P2071" i="2"/>
  <c r="R2071" i="2"/>
  <c r="Q2071" i="2" s="1"/>
  <c r="P2081" i="2"/>
  <c r="R2081" i="2"/>
  <c r="Q2081" i="2" s="1"/>
  <c r="P244" i="2"/>
  <c r="R244" i="2"/>
  <c r="Q244" i="2" s="1"/>
  <c r="P1083" i="2"/>
  <c r="R1083" i="2"/>
  <c r="Q1083" i="2" s="1"/>
  <c r="P264" i="2"/>
  <c r="R264" i="2"/>
  <c r="Q264" i="2" s="1"/>
  <c r="P278" i="2"/>
  <c r="R278" i="2"/>
  <c r="Q278" i="2" s="1"/>
  <c r="P3357" i="2"/>
  <c r="R3357" i="2"/>
  <c r="Q3357" i="2" s="1"/>
  <c r="P2874" i="2"/>
  <c r="R2874" i="2"/>
  <c r="Q2874" i="2" s="1"/>
  <c r="P2152" i="2"/>
  <c r="R2152" i="2"/>
  <c r="Q2152" i="2" s="1"/>
  <c r="P927" i="2"/>
  <c r="R927" i="2"/>
  <c r="Q927" i="2" s="1"/>
  <c r="P3066" i="2"/>
  <c r="R3066" i="2"/>
  <c r="Q3066" i="2" s="1"/>
  <c r="P3539" i="2"/>
  <c r="R3539" i="2"/>
  <c r="Q3539" i="2" s="1"/>
  <c r="P1673" i="2"/>
  <c r="R1673" i="2"/>
  <c r="Q1673" i="2" s="1"/>
  <c r="P3215" i="2"/>
  <c r="R3215" i="2"/>
  <c r="Q3215" i="2" s="1"/>
  <c r="P1726" i="2"/>
  <c r="R1726" i="2"/>
  <c r="Q1726" i="2" s="1"/>
  <c r="P2352" i="2"/>
  <c r="R2352" i="2"/>
  <c r="Q2352" i="2" s="1"/>
  <c r="P2198" i="2"/>
  <c r="R2198" i="2"/>
  <c r="Q2198" i="2" s="1"/>
  <c r="P2367" i="2"/>
  <c r="R2367" i="2"/>
  <c r="Q2367" i="2" s="1"/>
  <c r="P3645" i="2"/>
  <c r="R3645" i="2"/>
  <c r="Q3645" i="2" s="1"/>
  <c r="P2217" i="2"/>
  <c r="R2217" i="2"/>
  <c r="Q2217" i="2" s="1"/>
  <c r="P1794" i="2"/>
  <c r="R1794" i="2"/>
  <c r="Q1794" i="2" s="1"/>
  <c r="P2204" i="2"/>
  <c r="R2204" i="2"/>
  <c r="Q2204" i="2" s="1"/>
  <c r="P931" i="2"/>
  <c r="R931" i="2"/>
  <c r="Q931" i="2" s="1"/>
  <c r="P482" i="2"/>
  <c r="R482" i="2"/>
  <c r="Q482" i="2" s="1"/>
  <c r="P1619" i="2"/>
  <c r="R1619" i="2"/>
  <c r="Q1619" i="2" s="1"/>
  <c r="P1319" i="2"/>
  <c r="R1319" i="2"/>
  <c r="Q1319" i="2" s="1"/>
  <c r="P3121" i="2"/>
  <c r="R3121" i="2"/>
  <c r="Q3121" i="2" s="1"/>
  <c r="P2316" i="2"/>
  <c r="R2316" i="2"/>
  <c r="Q2316" i="2" s="1"/>
  <c r="P3171" i="2"/>
  <c r="R3171" i="2"/>
  <c r="Q3171" i="2" s="1"/>
  <c r="P2032" i="2"/>
  <c r="R2032" i="2"/>
  <c r="Q2032" i="2" s="1"/>
  <c r="P2337" i="2"/>
  <c r="R2337" i="2"/>
  <c r="Q2337" i="2" s="1"/>
  <c r="P2058" i="2"/>
  <c r="R2058" i="2"/>
  <c r="Q2058" i="2" s="1"/>
  <c r="P3592" i="2"/>
  <c r="R3592" i="2"/>
  <c r="Q3592" i="2" s="1"/>
  <c r="P1748" i="2"/>
  <c r="R1748" i="2"/>
  <c r="Q1748" i="2" s="1"/>
  <c r="P233" i="2"/>
  <c r="R233" i="2"/>
  <c r="Q233" i="2" s="1"/>
  <c r="P1779" i="2"/>
  <c r="R1779" i="2"/>
  <c r="Q1779" i="2" s="1"/>
  <c r="P3669" i="2"/>
  <c r="R3669" i="2"/>
  <c r="Q3669" i="2" s="1"/>
  <c r="P1366" i="2"/>
  <c r="R1366" i="2"/>
  <c r="Q1366" i="2" s="1"/>
  <c r="P3400" i="2"/>
  <c r="R3400" i="2"/>
  <c r="Q3400" i="2" s="1"/>
  <c r="P3431" i="2"/>
  <c r="R3431" i="2"/>
  <c r="Q3431" i="2" s="1"/>
  <c r="P1488" i="2"/>
  <c r="R1488" i="2"/>
  <c r="Q1488" i="2" s="1"/>
  <c r="P321" i="2"/>
  <c r="R321" i="2"/>
  <c r="Q321" i="2" s="1"/>
  <c r="P2958" i="2"/>
  <c r="R2958" i="2"/>
  <c r="Q2958" i="2" s="1"/>
  <c r="P114" i="2"/>
  <c r="R114" i="2"/>
  <c r="Q114" i="2" s="1"/>
  <c r="P3536" i="2"/>
  <c r="R3536" i="2"/>
  <c r="Q3536" i="2" s="1"/>
  <c r="P153" i="2"/>
  <c r="R153" i="2"/>
  <c r="Q153" i="2" s="1"/>
  <c r="P1719" i="2"/>
  <c r="R1719" i="2"/>
  <c r="Q1719" i="2" s="1"/>
  <c r="P3275" i="2"/>
  <c r="R3275" i="2"/>
  <c r="Q3275" i="2" s="1"/>
  <c r="P247" i="2"/>
  <c r="R247" i="2"/>
  <c r="Q247" i="2" s="1"/>
  <c r="P1028" i="2"/>
  <c r="R1028" i="2"/>
  <c r="Q1028" i="2" s="1"/>
  <c r="P611" i="2"/>
  <c r="R611" i="2"/>
  <c r="Q611" i="2" s="1"/>
  <c r="P433" i="2"/>
  <c r="R433" i="2"/>
  <c r="Q433" i="2" s="1"/>
  <c r="P241" i="2"/>
  <c r="R241" i="2"/>
  <c r="Q241" i="2" s="1"/>
  <c r="P601" i="2"/>
  <c r="R601" i="2"/>
  <c r="Q601" i="2" s="1"/>
  <c r="P2569" i="2"/>
  <c r="R2569" i="2"/>
  <c r="Q2569" i="2" s="1"/>
  <c r="P2626" i="2"/>
  <c r="R2626" i="2"/>
  <c r="Q2626" i="2" s="1"/>
  <c r="P1426" i="2"/>
  <c r="R1426" i="2"/>
  <c r="Q1426" i="2" s="1"/>
  <c r="P873" i="2"/>
  <c r="R873" i="2"/>
  <c r="Q873" i="2" s="1"/>
  <c r="P1476" i="2"/>
  <c r="R1476" i="2"/>
  <c r="Q1476" i="2" s="1"/>
  <c r="P1824" i="2"/>
  <c r="R1824" i="2"/>
  <c r="Q1824" i="2" s="1"/>
  <c r="P2269" i="2"/>
  <c r="R2269" i="2"/>
  <c r="Q2269" i="2" s="1"/>
  <c r="P2150" i="2"/>
  <c r="R2150" i="2"/>
  <c r="Q2150" i="2" s="1"/>
  <c r="P2286" i="2"/>
  <c r="R2286" i="2"/>
  <c r="Q2286" i="2" s="1"/>
  <c r="P3503" i="2"/>
  <c r="R3503" i="2"/>
  <c r="Q3503" i="2" s="1"/>
  <c r="P2168" i="2"/>
  <c r="R2168" i="2"/>
  <c r="Q2168" i="2" s="1"/>
  <c r="P1658" i="2"/>
  <c r="R1658" i="2"/>
  <c r="Q1658" i="2" s="1"/>
  <c r="P1686" i="2"/>
  <c r="R1686" i="2"/>
  <c r="Q1686" i="2" s="1"/>
  <c r="P1709" i="2"/>
  <c r="R1709" i="2"/>
  <c r="Q1709" i="2" s="1"/>
  <c r="P3605" i="2"/>
  <c r="R3605" i="2"/>
  <c r="Q3605" i="2" s="1"/>
  <c r="P1329" i="2"/>
  <c r="R1329" i="2"/>
  <c r="Q1329" i="2" s="1"/>
  <c r="P3377" i="2"/>
  <c r="R3377" i="2"/>
  <c r="Q3377" i="2" s="1"/>
  <c r="P2394" i="2"/>
  <c r="R2394" i="2"/>
  <c r="Q2394" i="2" s="1"/>
  <c r="P2613" i="2"/>
  <c r="R2613" i="2"/>
  <c r="Q2613" i="2" s="1"/>
  <c r="P3393" i="2"/>
  <c r="R3393" i="2"/>
  <c r="Q3393" i="2" s="1"/>
  <c r="P2662" i="2"/>
  <c r="R2662" i="2"/>
  <c r="Q2662" i="2" s="1"/>
  <c r="P1429" i="2"/>
  <c r="R1429" i="2"/>
  <c r="Q1429" i="2" s="1"/>
  <c r="P2123" i="2"/>
  <c r="R2123" i="2"/>
  <c r="Q2123" i="2" s="1"/>
  <c r="P2715" i="2"/>
  <c r="R2715" i="2"/>
  <c r="Q2715" i="2" s="1"/>
  <c r="P492" i="2"/>
  <c r="R492" i="2"/>
  <c r="Q492" i="2" s="1"/>
  <c r="P2754" i="2"/>
  <c r="R2754" i="2"/>
  <c r="Q2754" i="2" s="1"/>
  <c r="P2763" i="2"/>
  <c r="R2763" i="2"/>
  <c r="Q2763" i="2" s="1"/>
  <c r="P2421" i="2"/>
  <c r="R2421" i="2"/>
  <c r="Q2421" i="2" s="1"/>
  <c r="P41" i="2"/>
  <c r="R41" i="2"/>
  <c r="Q41" i="2" s="1"/>
  <c r="P2808" i="2"/>
  <c r="R2808" i="2"/>
  <c r="Q2808" i="2" s="1"/>
  <c r="P2831" i="2"/>
  <c r="R2831" i="2"/>
  <c r="Q2831" i="2" s="1"/>
  <c r="P318" i="2"/>
  <c r="R318" i="2"/>
  <c r="Q318" i="2" s="1"/>
  <c r="P56" i="2"/>
  <c r="R56" i="2"/>
  <c r="Q56" i="2" s="1"/>
  <c r="P61" i="2"/>
  <c r="R61" i="2"/>
  <c r="Q61" i="2" s="1"/>
  <c r="P1830" i="2"/>
  <c r="R1830" i="2"/>
  <c r="Q1830" i="2" s="1"/>
  <c r="P2924" i="2"/>
  <c r="R2924" i="2"/>
  <c r="Q2924" i="2" s="1"/>
  <c r="P1125" i="2"/>
  <c r="R1125" i="2"/>
  <c r="Q1125" i="2" s="1"/>
  <c r="P2450" i="2"/>
  <c r="R2450" i="2"/>
  <c r="Q2450" i="2" s="1"/>
  <c r="P2972" i="2"/>
  <c r="R2972" i="2"/>
  <c r="Q2972" i="2" s="1"/>
  <c r="P3491" i="2"/>
  <c r="R3491" i="2"/>
  <c r="Q3491" i="2" s="1"/>
  <c r="P2291" i="2"/>
  <c r="R2291" i="2"/>
  <c r="Q2291" i="2" s="1"/>
  <c r="P672" i="2"/>
  <c r="R672" i="2"/>
  <c r="Q672" i="2" s="1"/>
  <c r="P115" i="2"/>
  <c r="R115" i="2"/>
  <c r="Q115" i="2" s="1"/>
  <c r="P3047" i="2"/>
  <c r="R3047" i="2"/>
  <c r="Q3047" i="2" s="1"/>
  <c r="P3067" i="2"/>
  <c r="R3067" i="2"/>
  <c r="Q3067" i="2" s="1"/>
  <c r="P1208" i="2"/>
  <c r="R1208" i="2"/>
  <c r="Q1208" i="2" s="1"/>
  <c r="P3523" i="2"/>
  <c r="R3523" i="2"/>
  <c r="Q3523" i="2" s="1"/>
  <c r="P3106" i="2"/>
  <c r="R3106" i="2"/>
  <c r="Q3106" i="2" s="1"/>
  <c r="P3120" i="2"/>
  <c r="R3120" i="2"/>
  <c r="Q3120" i="2" s="1"/>
  <c r="P3546" i="2"/>
  <c r="R3546" i="2"/>
  <c r="Q3546" i="2" s="1"/>
  <c r="P2317" i="2"/>
  <c r="R2317" i="2"/>
  <c r="Q2317" i="2" s="1"/>
  <c r="P3157" i="2"/>
  <c r="R3157" i="2"/>
  <c r="Q3157" i="2" s="1"/>
  <c r="P961" i="2"/>
  <c r="R961" i="2"/>
  <c r="Q961" i="2" s="1"/>
  <c r="P1683" i="2"/>
  <c r="R1683" i="2"/>
  <c r="Q1683" i="2" s="1"/>
  <c r="P1860" i="2"/>
  <c r="R1860" i="2"/>
  <c r="Q1860" i="2" s="1"/>
  <c r="P3208" i="2"/>
  <c r="R3208" i="2"/>
  <c r="Q3208" i="2" s="1"/>
  <c r="P173" i="2"/>
  <c r="R173" i="2"/>
  <c r="Q173" i="2" s="1"/>
  <c r="P1278" i="2"/>
  <c r="R1278" i="2"/>
  <c r="Q1278" i="2" s="1"/>
  <c r="P2344" i="2"/>
  <c r="R2344" i="2"/>
  <c r="Q2344" i="2" s="1"/>
  <c r="P3591" i="2"/>
  <c r="R3591" i="2"/>
  <c r="Q3591" i="2" s="1"/>
  <c r="P397" i="2"/>
  <c r="R397" i="2"/>
  <c r="Q397" i="2" s="1"/>
  <c r="P1745" i="2"/>
  <c r="R1745" i="2"/>
  <c r="Q1745" i="2" s="1"/>
  <c r="P829" i="2"/>
  <c r="R829" i="2"/>
  <c r="Q829" i="2" s="1"/>
  <c r="P226" i="2"/>
  <c r="R226" i="2"/>
  <c r="Q226" i="2" s="1"/>
  <c r="P2522" i="2"/>
  <c r="R2522" i="2"/>
  <c r="Q2522" i="2" s="1"/>
  <c r="P466" i="2"/>
  <c r="R466" i="2"/>
  <c r="Q466" i="2" s="1"/>
  <c r="P3628" i="2"/>
  <c r="R3628" i="2"/>
  <c r="Q3628" i="2" s="1"/>
  <c r="P841" i="2"/>
  <c r="R841" i="2"/>
  <c r="Q841" i="2" s="1"/>
  <c r="P1003" i="2"/>
  <c r="R1003" i="2"/>
  <c r="Q1003" i="2" s="1"/>
  <c r="P1164" i="2"/>
  <c r="R1164" i="2"/>
  <c r="Q1164" i="2" s="1"/>
  <c r="P289" i="2"/>
  <c r="R289" i="2"/>
  <c r="Q289" i="2" s="1"/>
  <c r="P856" i="2"/>
  <c r="R856" i="2"/>
  <c r="Q856" i="2" s="1"/>
  <c r="P368" i="2"/>
  <c r="R368" i="2"/>
  <c r="Q368" i="2" s="1"/>
  <c r="P3555" i="2"/>
  <c r="R3555" i="2"/>
  <c r="Q3555" i="2" s="1"/>
  <c r="P1854" i="2"/>
  <c r="R1854" i="2"/>
  <c r="Q1854" i="2" s="1"/>
  <c r="P152" i="2"/>
  <c r="R152" i="2"/>
  <c r="Q152" i="2" s="1"/>
  <c r="P1150" i="2"/>
  <c r="R1150" i="2"/>
  <c r="Q1150" i="2" s="1"/>
  <c r="P2038" i="2"/>
  <c r="R2038" i="2"/>
  <c r="Q2038" i="2" s="1"/>
  <c r="P1713" i="2"/>
  <c r="R1713" i="2"/>
  <c r="Q1713" i="2" s="1"/>
  <c r="P1730" i="2"/>
  <c r="R1730" i="2"/>
  <c r="Q1730" i="2" s="1"/>
  <c r="P2070" i="2"/>
  <c r="R2070" i="2"/>
  <c r="Q2070" i="2" s="1"/>
  <c r="P610" i="2"/>
  <c r="R610" i="2"/>
  <c r="Q610" i="2" s="1"/>
  <c r="P1777" i="2"/>
  <c r="R1777" i="2"/>
  <c r="Q1777" i="2" s="1"/>
  <c r="P3279" i="2"/>
  <c r="R3279" i="2"/>
  <c r="Q3279" i="2" s="1"/>
  <c r="P276" i="2"/>
  <c r="R276" i="2"/>
  <c r="Q276" i="2" s="1"/>
  <c r="P2221" i="2"/>
  <c r="R2221" i="2"/>
  <c r="Q2221" i="2" s="1"/>
  <c r="P298" i="2"/>
  <c r="R298" i="2"/>
  <c r="Q298" i="2" s="1"/>
  <c r="P1373" i="2"/>
  <c r="R1373" i="2"/>
  <c r="Q1373" i="2" s="1"/>
  <c r="P2232" i="2"/>
  <c r="R2232" i="2"/>
  <c r="Q2232" i="2" s="1"/>
  <c r="P2651" i="2"/>
  <c r="R2651" i="2"/>
  <c r="Q2651" i="2" s="1"/>
  <c r="P1810" i="2"/>
  <c r="R1810" i="2"/>
  <c r="Q1810" i="2" s="1"/>
  <c r="P1439" i="2"/>
  <c r="R1439" i="2"/>
  <c r="Q1439" i="2" s="1"/>
  <c r="P443" i="2"/>
  <c r="R443" i="2"/>
  <c r="Q443" i="2" s="1"/>
  <c r="P3428" i="2"/>
  <c r="R3428" i="2"/>
  <c r="Q3428" i="2" s="1"/>
  <c r="P27" i="2"/>
  <c r="R27" i="2"/>
  <c r="Q27" i="2" s="1"/>
  <c r="P1471" i="2"/>
  <c r="R1471" i="2"/>
  <c r="Q1471" i="2" s="1"/>
  <c r="P2252" i="2"/>
  <c r="R2252" i="2"/>
  <c r="Q2252" i="2" s="1"/>
  <c r="P1169" i="2"/>
  <c r="R1169" i="2"/>
  <c r="Q1169" i="2" s="1"/>
  <c r="P1919" i="2"/>
  <c r="R1919" i="2"/>
  <c r="Q1919" i="2" s="1"/>
  <c r="P3462" i="2"/>
  <c r="R3462" i="2"/>
  <c r="Q3462" i="2" s="1"/>
  <c r="P1825" i="2"/>
  <c r="R1825" i="2"/>
  <c r="Q1825" i="2" s="1"/>
  <c r="P1518" i="2"/>
  <c r="R1518" i="2"/>
  <c r="Q1518" i="2" s="1"/>
  <c r="P503" i="2"/>
  <c r="R503" i="2"/>
  <c r="Q503" i="2" s="1"/>
  <c r="P68" i="2"/>
  <c r="R68" i="2"/>
  <c r="Q68" i="2" s="1"/>
  <c r="P2911" i="2"/>
  <c r="R2911" i="2"/>
  <c r="Q2911" i="2" s="1"/>
  <c r="P2932" i="2"/>
  <c r="R2932" i="2"/>
  <c r="Q2932" i="2" s="1"/>
  <c r="P2448" i="2"/>
  <c r="R2448" i="2"/>
  <c r="Q2448" i="2" s="1"/>
  <c r="P922" i="2"/>
  <c r="R922" i="2"/>
  <c r="Q922" i="2" s="1"/>
  <c r="P2156" i="2"/>
  <c r="R2156" i="2"/>
  <c r="Q2156" i="2" s="1"/>
  <c r="P486" i="2"/>
  <c r="R486" i="2"/>
  <c r="Q486" i="2" s="1"/>
  <c r="P3010" i="2"/>
  <c r="R3010" i="2"/>
  <c r="Q3010" i="2" s="1"/>
  <c r="P3027" i="2"/>
  <c r="R3027" i="2"/>
  <c r="Q3027" i="2" s="1"/>
  <c r="P636" i="2"/>
  <c r="R636" i="2"/>
  <c r="Q636" i="2" s="1"/>
  <c r="P354" i="2"/>
  <c r="R354" i="2"/>
  <c r="Q354" i="2" s="1"/>
  <c r="P124" i="2"/>
  <c r="R124" i="2"/>
  <c r="Q124" i="2" s="1"/>
  <c r="P1990" i="2"/>
  <c r="R1990" i="2"/>
  <c r="Q1990" i="2" s="1"/>
  <c r="P3524" i="2"/>
  <c r="R3524" i="2"/>
  <c r="Q3524" i="2" s="1"/>
  <c r="P3534" i="2"/>
  <c r="R3534" i="2"/>
  <c r="Q3534" i="2" s="1"/>
  <c r="P137" i="2"/>
  <c r="R137" i="2"/>
  <c r="Q137" i="2" s="1"/>
  <c r="P2043" i="2"/>
  <c r="R2043" i="2"/>
  <c r="Q2043" i="2" s="1"/>
  <c r="P552" i="2"/>
  <c r="R552" i="2"/>
  <c r="Q552" i="2" s="1"/>
  <c r="P2507" i="2"/>
  <c r="R2507" i="2"/>
  <c r="Q2507" i="2" s="1"/>
  <c r="P1022" i="2"/>
  <c r="R1022" i="2"/>
  <c r="Q1022" i="2" s="1"/>
  <c r="P2357" i="2"/>
  <c r="R2357" i="2"/>
  <c r="Q2357" i="2" s="1"/>
  <c r="P2369" i="2"/>
  <c r="R2369" i="2"/>
  <c r="Q2369" i="2" s="1"/>
  <c r="P565" i="2"/>
  <c r="R565" i="2"/>
  <c r="Q565" i="2" s="1"/>
  <c r="P1781" i="2"/>
  <c r="R1781" i="2"/>
  <c r="Q1781" i="2" s="1"/>
  <c r="P1341" i="2"/>
  <c r="R1341" i="2"/>
  <c r="Q1341" i="2" s="1"/>
  <c r="P1235" i="2"/>
  <c r="R1235" i="2"/>
  <c r="Q1235" i="2" s="1"/>
  <c r="P2575" i="2"/>
  <c r="R2575" i="2"/>
  <c r="Q2575" i="2" s="1"/>
  <c r="P3383" i="2"/>
  <c r="R3383" i="2"/>
  <c r="Q3383" i="2" s="1"/>
  <c r="P2116" i="2"/>
  <c r="R2116" i="2"/>
  <c r="Q2116" i="2" s="1"/>
  <c r="P691" i="2"/>
  <c r="R691" i="2"/>
  <c r="Q691" i="2" s="1"/>
  <c r="P2664" i="2"/>
  <c r="R2664" i="2"/>
  <c r="Q2664" i="2" s="1"/>
  <c r="P3412" i="2"/>
  <c r="R3412" i="2"/>
  <c r="Q3412" i="2" s="1"/>
  <c r="P1446" i="2"/>
  <c r="R1446" i="2"/>
  <c r="Q1446" i="2" s="1"/>
  <c r="P1452" i="2"/>
  <c r="R1452" i="2"/>
  <c r="Q1452" i="2" s="1"/>
  <c r="P1460" i="2"/>
  <c r="R1460" i="2"/>
  <c r="Q1460" i="2" s="1"/>
  <c r="P2419" i="2"/>
  <c r="R2419" i="2"/>
  <c r="Q2419" i="2" s="1"/>
  <c r="P3446" i="2"/>
  <c r="R3446" i="2"/>
  <c r="Q3446" i="2" s="1"/>
  <c r="P2256" i="2"/>
  <c r="R2256" i="2"/>
  <c r="Q2256" i="2" s="1"/>
  <c r="P3457" i="2"/>
  <c r="R3457" i="2"/>
  <c r="Q3457" i="2" s="1"/>
  <c r="P2816" i="2"/>
  <c r="R2816" i="2"/>
  <c r="Q2816" i="2" s="1"/>
  <c r="P1508" i="2"/>
  <c r="R1508" i="2"/>
  <c r="Q1508" i="2" s="1"/>
  <c r="P1516" i="2"/>
  <c r="R1516" i="2"/>
  <c r="Q1516" i="2" s="1"/>
  <c r="P2871" i="2"/>
  <c r="R2871" i="2"/>
  <c r="Q2871" i="2" s="1"/>
  <c r="P66" i="2"/>
  <c r="R66" i="2"/>
  <c r="Q66" i="2" s="1"/>
  <c r="P1833" i="2"/>
  <c r="R1833" i="2"/>
  <c r="Q1833" i="2" s="1"/>
  <c r="P2929" i="2"/>
  <c r="R2929" i="2"/>
  <c r="Q2929" i="2" s="1"/>
  <c r="P2151" i="2"/>
  <c r="R2151" i="2"/>
  <c r="Q2151" i="2" s="1"/>
  <c r="P93" i="2"/>
  <c r="R93" i="2"/>
  <c r="Q93" i="2" s="1"/>
  <c r="P1835" i="2"/>
  <c r="R1835" i="2"/>
  <c r="Q1835" i="2" s="1"/>
  <c r="P1578" i="2"/>
  <c r="R1578" i="2"/>
  <c r="Q1578" i="2" s="1"/>
  <c r="P3495" i="2"/>
  <c r="R3495" i="2"/>
  <c r="Q3495" i="2" s="1"/>
  <c r="P1178" i="2"/>
  <c r="R1178" i="2"/>
  <c r="Q1178" i="2" s="1"/>
  <c r="P1602" i="2"/>
  <c r="R1602" i="2"/>
  <c r="Q1602" i="2" s="1"/>
  <c r="P1976" i="2"/>
  <c r="R1976" i="2"/>
  <c r="Q1976" i="2" s="1"/>
  <c r="P2302" i="2"/>
  <c r="R2302" i="2"/>
  <c r="Q2302" i="2" s="1"/>
  <c r="P1985" i="2"/>
  <c r="R1985" i="2"/>
  <c r="Q1985" i="2" s="1"/>
  <c r="P1849" i="2"/>
  <c r="R1849" i="2"/>
  <c r="Q1849" i="2" s="1"/>
  <c r="P3109" i="2"/>
  <c r="R3109" i="2"/>
  <c r="Q3109" i="2" s="1"/>
  <c r="P3124" i="2"/>
  <c r="R3124" i="2"/>
  <c r="Q3124" i="2" s="1"/>
  <c r="P1650" i="2"/>
  <c r="R1650" i="2"/>
  <c r="Q1650" i="2" s="1"/>
  <c r="P3151" i="2"/>
  <c r="R3151" i="2"/>
  <c r="Q3151" i="2" s="1"/>
  <c r="P2015" i="2"/>
  <c r="R2015" i="2"/>
  <c r="Q2015" i="2" s="1"/>
  <c r="P3174" i="2"/>
  <c r="R3174" i="2"/>
  <c r="Q3174" i="2" s="1"/>
  <c r="P2183" i="2"/>
  <c r="R2183" i="2"/>
  <c r="Q2183" i="2" s="1"/>
  <c r="P2034" i="2"/>
  <c r="R2034" i="2"/>
  <c r="Q2034" i="2" s="1"/>
  <c r="P454" i="2"/>
  <c r="R454" i="2"/>
  <c r="Q454" i="2" s="1"/>
  <c r="P3225" i="2"/>
  <c r="R3225" i="2"/>
  <c r="Q3225" i="2" s="1"/>
  <c r="P3586" i="2"/>
  <c r="R3586" i="2"/>
  <c r="Q3586" i="2" s="1"/>
  <c r="P1718" i="2"/>
  <c r="R1718" i="2"/>
  <c r="Q1718" i="2" s="1"/>
  <c r="P557" i="2"/>
  <c r="R557" i="2"/>
  <c r="Q557" i="2" s="1"/>
  <c r="P206" i="2"/>
  <c r="R206" i="2"/>
  <c r="Q206" i="2" s="1"/>
  <c r="P1054" i="2"/>
  <c r="R1054" i="2"/>
  <c r="Q1054" i="2" s="1"/>
  <c r="P1002" i="2"/>
  <c r="R1002" i="2"/>
  <c r="Q1002" i="2" s="1"/>
  <c r="P3670" i="2"/>
  <c r="R3670" i="2"/>
  <c r="Q3670" i="2" s="1"/>
  <c r="P3333" i="2"/>
  <c r="R3333" i="2"/>
  <c r="Q3333" i="2" s="1"/>
  <c r="P2201" i="2"/>
  <c r="R2201" i="2"/>
  <c r="Q2201" i="2" s="1"/>
  <c r="P282" i="2"/>
  <c r="R282" i="2"/>
  <c r="Q282" i="2" s="1"/>
  <c r="P1361" i="2"/>
  <c r="R1361" i="2"/>
  <c r="Q1361" i="2" s="1"/>
  <c r="P577" i="2"/>
  <c r="R577" i="2"/>
  <c r="Q577" i="2" s="1"/>
  <c r="P1447" i="2"/>
  <c r="R1447" i="2"/>
  <c r="Q1447" i="2" s="1"/>
  <c r="P1308" i="2"/>
  <c r="R1308" i="2"/>
  <c r="Q1308" i="2" s="1"/>
  <c r="P2790" i="2"/>
  <c r="R2790" i="2"/>
  <c r="Q2790" i="2" s="1"/>
  <c r="P2843" i="2"/>
  <c r="R2843" i="2"/>
  <c r="Q2843" i="2" s="1"/>
  <c r="P2148" i="2"/>
  <c r="R2148" i="2"/>
  <c r="Q2148" i="2" s="1"/>
  <c r="P3488" i="2"/>
  <c r="R3488" i="2"/>
  <c r="Q3488" i="2" s="1"/>
  <c r="P3038" i="2"/>
  <c r="R3038" i="2"/>
  <c r="Q3038" i="2" s="1"/>
  <c r="P1992" i="2"/>
  <c r="R1992" i="2"/>
  <c r="Q1992" i="2" s="1"/>
  <c r="P3547" i="2"/>
  <c r="R3547" i="2"/>
  <c r="Q3547" i="2" s="1"/>
  <c r="P2027" i="2"/>
  <c r="R2027" i="2"/>
  <c r="Q2027" i="2" s="1"/>
  <c r="P2187" i="2"/>
  <c r="R2187" i="2"/>
  <c r="Q2187" i="2" s="1"/>
  <c r="P1368" i="2"/>
  <c r="R1368" i="2"/>
  <c r="Q1368" i="2" s="1"/>
  <c r="P2409" i="2"/>
  <c r="R2409" i="2"/>
  <c r="Q2409" i="2" s="1"/>
  <c r="P743" i="2"/>
  <c r="R743" i="2"/>
  <c r="Q743" i="2" s="1"/>
  <c r="P2937" i="2"/>
  <c r="R2937" i="2"/>
  <c r="Q2937" i="2" s="1"/>
  <c r="P3500" i="2"/>
  <c r="R3500" i="2"/>
  <c r="Q3500" i="2" s="1"/>
  <c r="P3127" i="2"/>
  <c r="R3127" i="2"/>
  <c r="Q3127" i="2" s="1"/>
  <c r="P2333" i="2"/>
  <c r="R2333" i="2"/>
  <c r="Q2333" i="2" s="1"/>
  <c r="P1020" i="2"/>
  <c r="R1020" i="2"/>
  <c r="Q1020" i="2" s="1"/>
  <c r="P3615" i="2"/>
  <c r="R3615" i="2"/>
  <c r="Q3615" i="2" s="1"/>
  <c r="P1799" i="2"/>
  <c r="R1799" i="2"/>
  <c r="Q1799" i="2" s="1"/>
  <c r="P2023" i="2"/>
  <c r="R2023" i="2"/>
  <c r="Q2023" i="2" s="1"/>
  <c r="P2107" i="2"/>
  <c r="R2107" i="2"/>
  <c r="Q2107" i="2" s="1"/>
  <c r="P442" i="2"/>
  <c r="R442" i="2"/>
  <c r="Q442" i="2" s="1"/>
  <c r="P2739" i="2"/>
  <c r="R2739" i="2"/>
  <c r="Q2739" i="2" s="1"/>
  <c r="P2812" i="2"/>
  <c r="R2812" i="2"/>
  <c r="Q2812" i="2" s="1"/>
  <c r="P2270" i="2"/>
  <c r="R2270" i="2"/>
  <c r="Q2270" i="2" s="1"/>
  <c r="P514" i="2"/>
  <c r="R514" i="2"/>
  <c r="Q514" i="2" s="1"/>
  <c r="P472" i="2"/>
  <c r="R472" i="2"/>
  <c r="Q472" i="2" s="1"/>
  <c r="P2323" i="2"/>
  <c r="R2323" i="2"/>
  <c r="Q2323" i="2" s="1"/>
  <c r="P2050" i="2"/>
  <c r="R2050" i="2"/>
  <c r="Q2050" i="2" s="1"/>
  <c r="P567" i="2"/>
  <c r="R567" i="2"/>
  <c r="Q567" i="2" s="1"/>
  <c r="P3666" i="2"/>
  <c r="R3666" i="2"/>
  <c r="Q3666" i="2" s="1"/>
  <c r="P2593" i="2"/>
  <c r="R2593" i="2"/>
  <c r="Q2593" i="2" s="1"/>
  <c r="P2849" i="2"/>
  <c r="R2849" i="2"/>
  <c r="Q2849" i="2" s="1"/>
  <c r="P2549" i="2"/>
  <c r="R2549" i="2"/>
  <c r="Q2549" i="2" s="1"/>
  <c r="P2604" i="2"/>
  <c r="R2604" i="2"/>
  <c r="Q2604" i="2" s="1"/>
  <c r="P2668" i="2"/>
  <c r="R2668" i="2"/>
  <c r="Q2668" i="2" s="1"/>
  <c r="P1913" i="2"/>
  <c r="R1913" i="2"/>
  <c r="Q1913" i="2" s="1"/>
  <c r="P1062" i="2"/>
  <c r="R1062" i="2"/>
  <c r="Q1062" i="2" s="1"/>
  <c r="P1823" i="2"/>
  <c r="R1823" i="2"/>
  <c r="Q1823" i="2" s="1"/>
  <c r="P1500" i="2"/>
  <c r="R1500" i="2"/>
  <c r="Q1500" i="2" s="1"/>
  <c r="P2267" i="2"/>
  <c r="R2267" i="2"/>
  <c r="Q2267" i="2" s="1"/>
  <c r="P323" i="2"/>
  <c r="R323" i="2"/>
  <c r="Q323" i="2" s="1"/>
  <c r="P2891" i="2"/>
  <c r="R2891" i="2"/>
  <c r="Q2891" i="2" s="1"/>
  <c r="P74" i="2"/>
  <c r="R74" i="2"/>
  <c r="Q74" i="2" s="1"/>
  <c r="P761" i="2"/>
  <c r="R761" i="2"/>
  <c r="Q761" i="2" s="1"/>
  <c r="P766" i="2"/>
  <c r="R766" i="2"/>
  <c r="Q766" i="2" s="1"/>
  <c r="P2965" i="2"/>
  <c r="R2965" i="2"/>
  <c r="Q2965" i="2" s="1"/>
  <c r="P2985" i="2"/>
  <c r="R2985" i="2"/>
  <c r="Q2985" i="2" s="1"/>
  <c r="P926" i="2"/>
  <c r="R926" i="2"/>
  <c r="Q926" i="2" s="1"/>
  <c r="P1592" i="2"/>
  <c r="R1592" i="2"/>
  <c r="Q1592" i="2" s="1"/>
  <c r="P1205" i="2"/>
  <c r="R1205" i="2"/>
  <c r="Q1205" i="2" s="1"/>
  <c r="P122" i="2"/>
  <c r="R122" i="2"/>
  <c r="Q122" i="2" s="1"/>
  <c r="P2463" i="2"/>
  <c r="R2463" i="2"/>
  <c r="Q2463" i="2" s="1"/>
  <c r="P3090" i="2"/>
  <c r="R3090" i="2"/>
  <c r="Q3090" i="2" s="1"/>
  <c r="P3105" i="2"/>
  <c r="R3105" i="2"/>
  <c r="Q3105" i="2" s="1"/>
  <c r="P1637" i="2"/>
  <c r="R1637" i="2"/>
  <c r="Q1637" i="2" s="1"/>
  <c r="P367" i="2"/>
  <c r="R367" i="2"/>
  <c r="Q367" i="2" s="1"/>
  <c r="P1662" i="2"/>
  <c r="R1662" i="2"/>
  <c r="Q1662" i="2" s="1"/>
  <c r="P3170" i="2"/>
  <c r="R3170" i="2"/>
  <c r="Q3170" i="2" s="1"/>
  <c r="P709" i="2"/>
  <c r="R709" i="2"/>
  <c r="Q709" i="2" s="1"/>
  <c r="P1692" i="2"/>
  <c r="R1692" i="2"/>
  <c r="Q1692" i="2" s="1"/>
  <c r="P2035" i="2"/>
  <c r="R2035" i="2"/>
  <c r="Q2035" i="2" s="1"/>
  <c r="P2338" i="2"/>
  <c r="R2338" i="2"/>
  <c r="Q2338" i="2" s="1"/>
  <c r="P970" i="2"/>
  <c r="R970" i="2"/>
  <c r="Q970" i="2" s="1"/>
  <c r="P978" i="2"/>
  <c r="R978" i="2"/>
  <c r="Q978" i="2" s="1"/>
  <c r="P198" i="2"/>
  <c r="R198" i="2"/>
  <c r="Q198" i="2" s="1"/>
  <c r="P2065" i="2"/>
  <c r="R2065" i="2"/>
  <c r="Q2065" i="2" s="1"/>
  <c r="P1285" i="2"/>
  <c r="R1285" i="2"/>
  <c r="Q1285" i="2" s="1"/>
  <c r="P3606" i="2"/>
  <c r="R3606" i="2"/>
  <c r="Q3606" i="2" s="1"/>
  <c r="P227" i="2"/>
  <c r="R227" i="2"/>
  <c r="Q227" i="2" s="1"/>
  <c r="P3618" i="2"/>
  <c r="R3618" i="2"/>
  <c r="Q3618" i="2" s="1"/>
  <c r="P996" i="2"/>
  <c r="R996" i="2"/>
  <c r="Q996" i="2" s="1"/>
  <c r="P3309" i="2"/>
  <c r="R3309" i="2"/>
  <c r="Q3309" i="2" s="1"/>
  <c r="P3326" i="2"/>
  <c r="R3326" i="2"/>
  <c r="Q3326" i="2" s="1"/>
  <c r="P268" i="2"/>
  <c r="R268" i="2"/>
  <c r="Q268" i="2" s="1"/>
  <c r="P2533" i="2"/>
  <c r="R2533" i="2"/>
  <c r="Q2533" i="2" s="1"/>
  <c r="P2216" i="2"/>
  <c r="R2216" i="2"/>
  <c r="Q2216" i="2" s="1"/>
  <c r="P1298" i="2"/>
  <c r="R1298" i="2"/>
  <c r="Q1298" i="2" s="1"/>
  <c r="P1591" i="2"/>
  <c r="R1591" i="2"/>
  <c r="Q1591" i="2" s="1"/>
  <c r="P786" i="2"/>
  <c r="R786" i="2"/>
  <c r="Q786" i="2" s="1"/>
  <c r="P639" i="2"/>
  <c r="R639" i="2"/>
  <c r="Q639" i="2" s="1"/>
  <c r="P2485" i="2"/>
  <c r="R2485" i="2"/>
  <c r="Q2485" i="2" s="1"/>
  <c r="P2340" i="2"/>
  <c r="R2340" i="2"/>
  <c r="Q2340" i="2" s="1"/>
  <c r="P2192" i="2"/>
  <c r="R2192" i="2"/>
  <c r="Q2192" i="2" s="1"/>
  <c r="P2554" i="2"/>
  <c r="R2554" i="2"/>
  <c r="Q2554" i="2" s="1"/>
  <c r="P1805" i="2"/>
  <c r="R1805" i="2"/>
  <c r="Q1805" i="2" s="1"/>
  <c r="P1369" i="2"/>
  <c r="R1369" i="2"/>
  <c r="Q1369" i="2" s="1"/>
  <c r="P2396" i="2"/>
  <c r="R2396" i="2"/>
  <c r="Q2396" i="2" s="1"/>
  <c r="P2632" i="2"/>
  <c r="R2632" i="2"/>
  <c r="Q2632" i="2" s="1"/>
  <c r="P2657" i="2"/>
  <c r="R2657" i="2"/>
  <c r="Q2657" i="2" s="1"/>
  <c r="P1424" i="2"/>
  <c r="R1424" i="2"/>
  <c r="Q1424" i="2" s="1"/>
  <c r="P1898" i="2"/>
  <c r="R1898" i="2"/>
  <c r="Q1898" i="2" s="1"/>
  <c r="P2128" i="2"/>
  <c r="R2128" i="2"/>
  <c r="Q2128" i="2" s="1"/>
  <c r="P1014" i="2"/>
  <c r="R1014" i="2"/>
  <c r="Q1014" i="2" s="1"/>
  <c r="P1906" i="2"/>
  <c r="R1906" i="2"/>
  <c r="Q1906" i="2" s="1"/>
  <c r="P3443" i="2"/>
  <c r="R3443" i="2"/>
  <c r="Q3443" i="2" s="1"/>
  <c r="P2254" i="2"/>
  <c r="R2254" i="2"/>
  <c r="Q2254" i="2" s="1"/>
  <c r="P2795" i="2"/>
  <c r="R2795" i="2"/>
  <c r="Q2795" i="2" s="1"/>
  <c r="P2807" i="2"/>
  <c r="R2807" i="2"/>
  <c r="Q2807" i="2" s="1"/>
  <c r="P2829" i="2"/>
  <c r="R2829" i="2"/>
  <c r="Q2829" i="2" s="1"/>
  <c r="P897" i="2"/>
  <c r="R897" i="2"/>
  <c r="Q897" i="2" s="1"/>
  <c r="P2862" i="2"/>
  <c r="R2862" i="2"/>
  <c r="Q2862" i="2" s="1"/>
  <c r="P63" i="2"/>
  <c r="R63" i="2"/>
  <c r="Q63" i="2" s="1"/>
  <c r="P75" i="2"/>
  <c r="R75" i="2"/>
  <c r="Q75" i="2" s="1"/>
  <c r="P83" i="2"/>
  <c r="R83" i="2"/>
  <c r="Q83" i="2" s="1"/>
  <c r="P2951" i="2"/>
  <c r="R2951" i="2"/>
  <c r="Q2951" i="2" s="1"/>
  <c r="P665" i="2"/>
  <c r="R665" i="2"/>
  <c r="Q665" i="2" s="1"/>
  <c r="P2986" i="2"/>
  <c r="R2986" i="2"/>
  <c r="Q2986" i="2" s="1"/>
  <c r="P2454" i="2"/>
  <c r="R2454" i="2"/>
  <c r="Q2454" i="2" s="1"/>
  <c r="P3014" i="2"/>
  <c r="R3014" i="2"/>
  <c r="Q3014" i="2" s="1"/>
  <c r="P1600" i="2"/>
  <c r="R1600" i="2"/>
  <c r="Q1600" i="2" s="1"/>
  <c r="P120" i="2"/>
  <c r="R120" i="2"/>
  <c r="Q120" i="2" s="1"/>
  <c r="P3073" i="2"/>
  <c r="R3073" i="2"/>
  <c r="Q3073" i="2" s="1"/>
  <c r="P1986" i="2"/>
  <c r="R1986" i="2"/>
  <c r="Q1986" i="2" s="1"/>
  <c r="P130" i="2"/>
  <c r="R130" i="2"/>
  <c r="Q130" i="2" s="1"/>
  <c r="P3110" i="2"/>
  <c r="R3110" i="2"/>
  <c r="Q3110" i="2" s="1"/>
  <c r="P3125" i="2"/>
  <c r="R3125" i="2"/>
  <c r="Q3125" i="2" s="1"/>
  <c r="P3137" i="2"/>
  <c r="R3137" i="2"/>
  <c r="Q3137" i="2" s="1"/>
  <c r="P535" i="2"/>
  <c r="R535" i="2"/>
  <c r="Q535" i="2" s="1"/>
  <c r="P2017" i="2"/>
  <c r="R2017" i="2"/>
  <c r="Q2017" i="2" s="1"/>
  <c r="P3175" i="2"/>
  <c r="R3175" i="2"/>
  <c r="Q3175" i="2" s="1"/>
  <c r="P3188" i="2"/>
  <c r="R3188" i="2"/>
  <c r="Q3188" i="2" s="1"/>
  <c r="P2495" i="2"/>
  <c r="R2495" i="2"/>
  <c r="Q2495" i="2" s="1"/>
  <c r="P548" i="2"/>
  <c r="R548" i="2"/>
  <c r="Q548" i="2" s="1"/>
  <c r="P177" i="2"/>
  <c r="R177" i="2"/>
  <c r="Q177" i="2" s="1"/>
  <c r="P685" i="2"/>
  <c r="R685" i="2"/>
  <c r="Q685" i="2" s="1"/>
  <c r="P3238" i="2"/>
  <c r="R3238" i="2"/>
  <c r="Q3238" i="2" s="1"/>
  <c r="P3247" i="2"/>
  <c r="R3247" i="2"/>
  <c r="Q3247" i="2" s="1"/>
  <c r="P1080" i="2"/>
  <c r="R1080" i="2"/>
  <c r="Q1080" i="2" s="1"/>
  <c r="P1157" i="2"/>
  <c r="R1157" i="2"/>
  <c r="Q1157" i="2" s="1"/>
  <c r="P831" i="2"/>
  <c r="R831" i="2"/>
  <c r="Q831" i="2" s="1"/>
  <c r="P2197" i="2"/>
  <c r="R2197" i="2"/>
  <c r="Q2197" i="2" s="1"/>
  <c r="P3284" i="2"/>
  <c r="R3284" i="2"/>
  <c r="Q3284" i="2" s="1"/>
  <c r="P2366" i="2"/>
  <c r="R2366" i="2"/>
  <c r="Q2366" i="2" s="1"/>
  <c r="P3629" i="2"/>
  <c r="R3629" i="2"/>
  <c r="Q3629" i="2" s="1"/>
  <c r="P263" i="2"/>
  <c r="R263" i="2"/>
  <c r="Q263" i="2" s="1"/>
  <c r="P2095" i="2"/>
  <c r="R2095" i="2"/>
  <c r="Q2095" i="2" s="1"/>
  <c r="P1884" i="2"/>
  <c r="R1884" i="2"/>
  <c r="Q1884" i="2" s="1"/>
  <c r="P3664" i="2"/>
  <c r="R3664" i="2"/>
  <c r="Q3664" i="2" s="1"/>
  <c r="P2803" i="2"/>
  <c r="R2803" i="2"/>
  <c r="Q2803" i="2" s="1"/>
  <c r="P905" i="2"/>
  <c r="R905" i="2"/>
  <c r="Q905" i="2" s="1"/>
  <c r="P1945" i="2"/>
  <c r="R1945" i="2"/>
  <c r="Q1945" i="2" s="1"/>
  <c r="P1953" i="2"/>
  <c r="R1953" i="2"/>
  <c r="Q1953" i="2" s="1"/>
  <c r="P3033" i="2"/>
  <c r="R3033" i="2"/>
  <c r="Q3033" i="2" s="1"/>
  <c r="P123" i="2"/>
  <c r="R123" i="2"/>
  <c r="Q123" i="2" s="1"/>
  <c r="P1632" i="2"/>
  <c r="R1632" i="2"/>
  <c r="Q1632" i="2" s="1"/>
  <c r="P2019" i="2"/>
  <c r="R2019" i="2"/>
  <c r="Q2019" i="2" s="1"/>
  <c r="P2537" i="2"/>
  <c r="R2537" i="2"/>
  <c r="Q2537" i="2" s="1"/>
  <c r="P2558" i="2"/>
  <c r="R2558" i="2"/>
  <c r="Q2558" i="2" s="1"/>
  <c r="P2567" i="2"/>
  <c r="R2567" i="2"/>
  <c r="Q2567" i="2" s="1"/>
  <c r="P730" i="2"/>
  <c r="R730" i="2"/>
  <c r="Q730" i="2" s="1"/>
  <c r="P2229" i="2"/>
  <c r="R2229" i="2"/>
  <c r="Q2229" i="2" s="1"/>
  <c r="P3392" i="2"/>
  <c r="R3392" i="2"/>
  <c r="Q3392" i="2" s="1"/>
  <c r="P1413" i="2"/>
  <c r="R1413" i="2"/>
  <c r="Q1413" i="2" s="1"/>
  <c r="P1425" i="2"/>
  <c r="R1425" i="2"/>
  <c r="Q1425" i="2" s="1"/>
  <c r="P1899" i="2"/>
  <c r="R1899" i="2"/>
  <c r="Q1899" i="2" s="1"/>
  <c r="P2243" i="2"/>
  <c r="R2243" i="2"/>
  <c r="Q2243" i="2" s="1"/>
  <c r="P2733" i="2"/>
  <c r="R2733" i="2"/>
  <c r="Q2733" i="2" s="1"/>
  <c r="P2750" i="2"/>
  <c r="R2750" i="2"/>
  <c r="Q2750" i="2" s="1"/>
  <c r="P3441" i="2"/>
  <c r="R3441" i="2"/>
  <c r="Q3441" i="2" s="1"/>
  <c r="P35" i="2"/>
  <c r="R35" i="2"/>
  <c r="Q35" i="2" s="1"/>
  <c r="P886" i="2"/>
  <c r="R886" i="2"/>
  <c r="Q886" i="2" s="1"/>
  <c r="P1921" i="2"/>
  <c r="R1921" i="2"/>
  <c r="Q1921" i="2" s="1"/>
  <c r="P2435" i="2"/>
  <c r="R2435" i="2"/>
  <c r="Q2435" i="2" s="1"/>
  <c r="P2847" i="2"/>
  <c r="R2847" i="2"/>
  <c r="Q2847" i="2" s="1"/>
  <c r="P2873" i="2"/>
  <c r="R2873" i="2"/>
  <c r="Q2873" i="2" s="1"/>
  <c r="P2904" i="2"/>
  <c r="R2904" i="2"/>
  <c r="Q2904" i="2" s="1"/>
  <c r="P331" i="2"/>
  <c r="R331" i="2"/>
  <c r="Q331" i="2" s="1"/>
  <c r="P1952" i="2"/>
  <c r="R1952" i="2"/>
  <c r="Q1952" i="2" s="1"/>
  <c r="P341" i="2"/>
  <c r="R341" i="2"/>
  <c r="Q341" i="2" s="1"/>
  <c r="P1260" i="2"/>
  <c r="R1260" i="2"/>
  <c r="Q1260" i="2" s="1"/>
  <c r="P3071" i="2"/>
  <c r="R3071" i="2"/>
  <c r="Q3071" i="2" s="1"/>
  <c r="P3525" i="2"/>
  <c r="R3525" i="2"/>
  <c r="Q3525" i="2" s="1"/>
  <c r="P3136" i="2"/>
  <c r="R3136" i="2"/>
  <c r="Q3136" i="2" s="1"/>
  <c r="P148" i="2"/>
  <c r="R148" i="2"/>
  <c r="Q148" i="2" s="1"/>
  <c r="P964" i="2"/>
  <c r="R964" i="2"/>
  <c r="Q964" i="2" s="1"/>
  <c r="P982" i="2"/>
  <c r="R982" i="2"/>
  <c r="Q982" i="2" s="1"/>
  <c r="P2539" i="2"/>
  <c r="R2539" i="2"/>
  <c r="Q2539" i="2" s="1"/>
  <c r="P1029" i="2"/>
  <c r="R1029" i="2"/>
  <c r="Q1029" i="2" s="1"/>
  <c r="P2571" i="2"/>
  <c r="R2571" i="2"/>
  <c r="Q2571" i="2" s="1"/>
  <c r="P2591" i="2"/>
  <c r="R2591" i="2"/>
  <c r="Q2591" i="2" s="1"/>
  <c r="P1379" i="2"/>
  <c r="R1379" i="2"/>
  <c r="Q1379" i="2" s="1"/>
  <c r="P2641" i="2"/>
  <c r="R2641" i="2"/>
  <c r="Q2641" i="2" s="1"/>
  <c r="P1415" i="2"/>
  <c r="R1415" i="2"/>
  <c r="Q1415" i="2" s="1"/>
  <c r="P1428" i="2"/>
  <c r="R1428" i="2"/>
  <c r="Q1428" i="2" s="1"/>
  <c r="P733" i="2"/>
  <c r="R733" i="2"/>
  <c r="Q733" i="2" s="1"/>
  <c r="P2713" i="2"/>
  <c r="R2713" i="2"/>
  <c r="Q2713" i="2" s="1"/>
  <c r="P305" i="2"/>
  <c r="R305" i="2"/>
  <c r="Q305" i="2" s="1"/>
  <c r="P659" i="2"/>
  <c r="R659" i="2"/>
  <c r="Q659" i="2" s="1"/>
  <c r="P1478" i="2"/>
  <c r="R1478" i="2"/>
  <c r="Q1478" i="2" s="1"/>
  <c r="P2788" i="2"/>
  <c r="R2788" i="2"/>
  <c r="Q2788" i="2" s="1"/>
  <c r="P889" i="2"/>
  <c r="R889" i="2"/>
  <c r="Q889" i="2" s="1"/>
  <c r="P2825" i="2"/>
  <c r="R2825" i="2"/>
  <c r="Q2825" i="2" s="1"/>
  <c r="P2845" i="2"/>
  <c r="R2845" i="2"/>
  <c r="Q2845" i="2" s="1"/>
  <c r="P2863" i="2"/>
  <c r="R2863" i="2"/>
  <c r="Q2863" i="2" s="1"/>
  <c r="P325" i="2"/>
  <c r="R325" i="2"/>
  <c r="Q325" i="2" s="1"/>
  <c r="P1534" i="2"/>
  <c r="R1534" i="2"/>
  <c r="Q1534" i="2" s="1"/>
  <c r="P330" i="2"/>
  <c r="R330" i="2"/>
  <c r="Q330" i="2" s="1"/>
  <c r="P2954" i="2"/>
  <c r="R2954" i="2"/>
  <c r="Q2954" i="2" s="1"/>
  <c r="P1016" i="2"/>
  <c r="R1016" i="2"/>
  <c r="Q1016" i="2" s="1"/>
  <c r="P2158" i="2"/>
  <c r="R2158" i="2"/>
  <c r="Q2158" i="2" s="1"/>
  <c r="P2292" i="2"/>
  <c r="R2292" i="2"/>
  <c r="Q2292" i="2" s="1"/>
  <c r="P516" i="2"/>
  <c r="R516" i="2"/>
  <c r="Q516" i="2" s="1"/>
  <c r="P2458" i="2"/>
  <c r="R2458" i="2"/>
  <c r="Q2458" i="2" s="1"/>
  <c r="P2551" i="2"/>
  <c r="R2551" i="2"/>
  <c r="Q2551" i="2" s="1"/>
  <c r="P3373" i="2"/>
  <c r="R3373" i="2"/>
  <c r="Q3373" i="2" s="1"/>
  <c r="P2104" i="2"/>
  <c r="R2104" i="2"/>
  <c r="Q2104" i="2" s="1"/>
  <c r="P604" i="2"/>
  <c r="R604" i="2"/>
  <c r="Q604" i="2" s="1"/>
  <c r="P142" i="2"/>
  <c r="R142" i="2"/>
  <c r="Q142" i="2" s="1"/>
  <c r="P3167" i="2"/>
  <c r="R3167" i="2"/>
  <c r="Q3167" i="2" s="1"/>
  <c r="P3194" i="2"/>
  <c r="R3194" i="2"/>
  <c r="Q3194" i="2" s="1"/>
  <c r="P1863" i="2"/>
  <c r="R1863" i="2"/>
  <c r="Q1863" i="2" s="1"/>
  <c r="P3234" i="2"/>
  <c r="R3234" i="2"/>
  <c r="Q3234" i="2" s="1"/>
  <c r="P431" i="2"/>
  <c r="R431" i="2"/>
  <c r="Q431" i="2" s="1"/>
  <c r="P216" i="2"/>
  <c r="R216" i="2"/>
  <c r="Q216" i="2" s="1"/>
  <c r="P2085" i="2"/>
  <c r="R2085" i="2"/>
  <c r="Q2085" i="2" s="1"/>
  <c r="P3292" i="2"/>
  <c r="R3292" i="2"/>
  <c r="Q3292" i="2" s="1"/>
  <c r="P256" i="2"/>
  <c r="R256" i="2"/>
  <c r="Q256" i="2" s="1"/>
  <c r="P3639" i="2"/>
  <c r="R3639" i="2"/>
  <c r="Q3639" i="2" s="1"/>
  <c r="P280" i="2"/>
  <c r="R280" i="2"/>
  <c r="Q280" i="2" s="1"/>
  <c r="P3671" i="2"/>
  <c r="R3671" i="2"/>
  <c r="Q3671" i="2" s="1"/>
  <c r="P1526" i="2"/>
  <c r="R1526" i="2"/>
  <c r="Q1526" i="2" s="1"/>
  <c r="P87" i="2"/>
  <c r="R87" i="2"/>
  <c r="Q87" i="2" s="1"/>
  <c r="P3012" i="2"/>
  <c r="R3012" i="2"/>
  <c r="Q3012" i="2" s="1"/>
  <c r="P2462" i="2"/>
  <c r="R2462" i="2"/>
  <c r="Q2462" i="2" s="1"/>
  <c r="P139" i="2"/>
  <c r="R139" i="2"/>
  <c r="Q139" i="2" s="1"/>
  <c r="P3562" i="2"/>
  <c r="R3562" i="2"/>
  <c r="Q3562" i="2" s="1"/>
  <c r="P549" i="2"/>
  <c r="R549" i="2"/>
  <c r="Q549" i="2" s="1"/>
  <c r="P393" i="2"/>
  <c r="R393" i="2"/>
  <c r="Q393" i="2" s="1"/>
  <c r="P1188" i="2"/>
  <c r="R1188" i="2"/>
  <c r="Q1188" i="2" s="1"/>
  <c r="P3616" i="2"/>
  <c r="R3616" i="2"/>
  <c r="Q3616" i="2" s="1"/>
  <c r="P1767" i="2"/>
  <c r="R1767" i="2"/>
  <c r="Q1767" i="2" s="1"/>
  <c r="P2096" i="2"/>
  <c r="R2096" i="2"/>
  <c r="Q2096" i="2" s="1"/>
  <c r="P599" i="2"/>
  <c r="R599" i="2"/>
  <c r="Q599" i="2" s="1"/>
  <c r="P3663" i="2"/>
  <c r="R3663" i="2"/>
  <c r="Q3663" i="2" s="1"/>
  <c r="P417" i="2"/>
  <c r="R417" i="2"/>
  <c r="Q417" i="2" s="1"/>
  <c r="P1609" i="2"/>
  <c r="R1609" i="2"/>
  <c r="Q1609" i="2" s="1"/>
  <c r="P519" i="2"/>
  <c r="R519" i="2"/>
  <c r="Q519" i="2" s="1"/>
  <c r="P3082" i="2"/>
  <c r="R3082" i="2"/>
  <c r="Q3082" i="2" s="1"/>
  <c r="P3095" i="2"/>
  <c r="R3095" i="2"/>
  <c r="Q3095" i="2" s="1"/>
  <c r="P3126" i="2"/>
  <c r="R3126" i="2"/>
  <c r="Q3126" i="2" s="1"/>
  <c r="P953" i="2"/>
  <c r="R953" i="2"/>
  <c r="Q953" i="2" s="1"/>
  <c r="P3173" i="2"/>
  <c r="R3173" i="2"/>
  <c r="Q3173" i="2" s="1"/>
  <c r="P3573" i="2"/>
  <c r="R3573" i="2"/>
  <c r="Q3573" i="2" s="1"/>
  <c r="P3223" i="2"/>
  <c r="R3223" i="2"/>
  <c r="Q3223" i="2" s="1"/>
  <c r="P455" i="2"/>
  <c r="R455" i="2"/>
  <c r="Q455" i="2" s="1"/>
  <c r="P2510" i="2"/>
  <c r="R2510" i="2"/>
  <c r="Q2510" i="2" s="1"/>
  <c r="P405" i="2"/>
  <c r="R405" i="2"/>
  <c r="Q405" i="2" s="1"/>
  <c r="P408" i="2"/>
  <c r="R408" i="2"/>
  <c r="Q408" i="2" s="1"/>
  <c r="P1783" i="2"/>
  <c r="R1783" i="2"/>
  <c r="Q1783" i="2" s="1"/>
  <c r="P294" i="2"/>
  <c r="R294" i="2"/>
  <c r="Q294" i="2" s="1"/>
  <c r="P10" i="2"/>
  <c r="R10" i="2"/>
  <c r="Q10" i="2" s="1"/>
  <c r="P2666" i="2"/>
  <c r="R2666" i="2"/>
  <c r="Q2666" i="2" s="1"/>
  <c r="P2735" i="2"/>
  <c r="R2735" i="2"/>
  <c r="Q2735" i="2" s="1"/>
  <c r="P40" i="2"/>
  <c r="R40" i="2"/>
  <c r="Q40" i="2" s="1"/>
  <c r="P1113" i="2"/>
  <c r="R1113" i="2"/>
  <c r="Q1113" i="2" s="1"/>
  <c r="P664" i="2"/>
  <c r="R664" i="2"/>
  <c r="Q664" i="2" s="1"/>
  <c r="P2460" i="2"/>
  <c r="R2460" i="2"/>
  <c r="Q2460" i="2" s="1"/>
  <c r="P2314" i="2"/>
  <c r="R2314" i="2"/>
  <c r="Q2314" i="2" s="1"/>
  <c r="P3199" i="2"/>
  <c r="R3199" i="2"/>
  <c r="Q3199" i="2" s="1"/>
  <c r="P1723" i="2"/>
  <c r="R1723" i="2"/>
  <c r="Q1723" i="2" s="1"/>
  <c r="P992" i="2"/>
  <c r="R992" i="2"/>
  <c r="Q992" i="2" s="1"/>
  <c r="P252" i="2"/>
  <c r="R252" i="2"/>
  <c r="Q252" i="2" s="1"/>
  <c r="P704" i="2"/>
  <c r="R704" i="2"/>
  <c r="Q704" i="2" s="1"/>
  <c r="P2084" i="2"/>
  <c r="R2084" i="2"/>
  <c r="Q2084" i="2" s="1"/>
  <c r="P3348" i="2"/>
  <c r="R3348" i="2"/>
  <c r="Q3348" i="2" s="1"/>
  <c r="P3297" i="2"/>
  <c r="R3297" i="2"/>
  <c r="Q3297" i="2" s="1"/>
  <c r="P3359" i="2"/>
  <c r="R3359" i="2"/>
  <c r="Q3359" i="2" s="1"/>
  <c r="P2224" i="2"/>
  <c r="R2224" i="2"/>
  <c r="Q2224" i="2" s="1"/>
  <c r="P2118" i="2"/>
  <c r="R2118" i="2"/>
  <c r="Q2118" i="2" s="1"/>
  <c r="P2683" i="2"/>
  <c r="R2683" i="2"/>
  <c r="Q2683" i="2" s="1"/>
  <c r="P1457" i="2"/>
  <c r="R1457" i="2"/>
  <c r="Q1457" i="2" s="1"/>
  <c r="P1914" i="2"/>
  <c r="R1914" i="2"/>
  <c r="Q1914" i="2" s="1"/>
  <c r="P1499" i="2"/>
  <c r="R1499" i="2"/>
  <c r="Q1499" i="2" s="1"/>
  <c r="P2883" i="2"/>
  <c r="R2883" i="2"/>
  <c r="Q2883" i="2" s="1"/>
  <c r="P765" i="2"/>
  <c r="R765" i="2"/>
  <c r="Q765" i="2" s="1"/>
  <c r="P586" i="2"/>
  <c r="R586" i="2"/>
  <c r="Q586" i="2" s="1"/>
  <c r="P1840" i="2"/>
  <c r="R1840" i="2"/>
  <c r="Q1840" i="2" s="1"/>
  <c r="P3100" i="2"/>
  <c r="R3100" i="2"/>
  <c r="Q3100" i="2" s="1"/>
  <c r="P954" i="2"/>
  <c r="R954" i="2"/>
  <c r="Q954" i="2" s="1"/>
  <c r="P1688" i="2"/>
  <c r="R1688" i="2"/>
  <c r="Q1688" i="2" s="1"/>
  <c r="P2056" i="2"/>
  <c r="R2056" i="2"/>
  <c r="Q2056" i="2" s="1"/>
  <c r="P622" i="2"/>
  <c r="R622" i="2"/>
  <c r="Q622" i="2" s="1"/>
  <c r="P1760" i="2"/>
  <c r="R1760" i="2"/>
  <c r="Q1760" i="2" s="1"/>
  <c r="P8" i="2"/>
  <c r="R8" i="2"/>
  <c r="Q8" i="2" s="1"/>
  <c r="P2595" i="2"/>
  <c r="R2595" i="2"/>
  <c r="Q2595" i="2" s="1"/>
  <c r="P2231" i="2"/>
  <c r="R2231" i="2"/>
  <c r="Q2231" i="2" s="1"/>
  <c r="P2645" i="2"/>
  <c r="R2645" i="2"/>
  <c r="Q2645" i="2" s="1"/>
  <c r="P3401" i="2"/>
  <c r="R3401" i="2"/>
  <c r="Q3401" i="2" s="1"/>
  <c r="P2678" i="2"/>
  <c r="R2678" i="2"/>
  <c r="Q2678" i="2" s="1"/>
  <c r="P2240" i="2"/>
  <c r="R2240" i="2"/>
  <c r="Q2240" i="2" s="1"/>
  <c r="P3426" i="2"/>
  <c r="R3426" i="2"/>
  <c r="Q3426" i="2" s="1"/>
  <c r="P2410" i="2"/>
  <c r="R2410" i="2"/>
  <c r="Q2410" i="2" s="1"/>
  <c r="P2755" i="2"/>
  <c r="R2755" i="2"/>
  <c r="Q2755" i="2" s="1"/>
  <c r="P660" i="2"/>
  <c r="R660" i="2"/>
  <c r="Q660" i="2" s="1"/>
  <c r="P2782" i="2"/>
  <c r="R2782" i="2"/>
  <c r="Q2782" i="2" s="1"/>
  <c r="P1822" i="2"/>
  <c r="R1822" i="2"/>
  <c r="Q1822" i="2" s="1"/>
  <c r="P2140" i="2"/>
  <c r="R2140" i="2"/>
  <c r="Q2140" i="2" s="1"/>
  <c r="P47" i="2"/>
  <c r="R47" i="2"/>
  <c r="Q47" i="2" s="1"/>
  <c r="P51" i="2"/>
  <c r="R51" i="2"/>
  <c r="Q51" i="2" s="1"/>
  <c r="P2867" i="2"/>
  <c r="R2867" i="2"/>
  <c r="Q2867" i="2" s="1"/>
  <c r="P2442" i="2"/>
  <c r="R2442" i="2"/>
  <c r="Q2442" i="2" s="1"/>
  <c r="P2906" i="2"/>
  <c r="R2906" i="2"/>
  <c r="Q2906" i="2" s="1"/>
  <c r="P1939" i="2"/>
  <c r="R1939" i="2"/>
  <c r="Q1939" i="2" s="1"/>
  <c r="P3478" i="2"/>
  <c r="R3478" i="2"/>
  <c r="Q3478" i="2" s="1"/>
  <c r="P91" i="2"/>
  <c r="R91" i="2"/>
  <c r="Q91" i="2" s="1"/>
  <c r="P2975" i="2"/>
  <c r="R2975" i="2"/>
  <c r="Q2975" i="2" s="1"/>
  <c r="P2993" i="2"/>
  <c r="R2993" i="2"/>
  <c r="Q2993" i="2" s="1"/>
  <c r="P3007" i="2"/>
  <c r="R3007" i="2"/>
  <c r="Q3007" i="2" s="1"/>
  <c r="P3022" i="2"/>
  <c r="R3022" i="2"/>
  <c r="Q3022" i="2" s="1"/>
  <c r="P779" i="2"/>
  <c r="R779" i="2"/>
  <c r="Q779" i="2" s="1"/>
  <c r="P3506" i="2"/>
  <c r="R3506" i="2"/>
  <c r="Q3506" i="2" s="1"/>
  <c r="P1262" i="2"/>
  <c r="R1262" i="2"/>
  <c r="Q1262" i="2" s="1"/>
  <c r="P1843" i="2"/>
  <c r="R1843" i="2"/>
  <c r="Q1843" i="2" s="1"/>
  <c r="P1625" i="2"/>
  <c r="R1625" i="2"/>
  <c r="Q1625" i="2" s="1"/>
  <c r="P1627" i="2"/>
  <c r="R1627" i="2"/>
  <c r="Q1627" i="2" s="1"/>
  <c r="P1635" i="2"/>
  <c r="R1635" i="2"/>
  <c r="Q1635" i="2" s="1"/>
  <c r="P3135" i="2"/>
  <c r="R3135" i="2"/>
  <c r="Q3135" i="2" s="1"/>
  <c r="P534" i="2"/>
  <c r="R534" i="2"/>
  <c r="Q534" i="2" s="1"/>
  <c r="P957" i="2"/>
  <c r="R957" i="2"/>
  <c r="Q957" i="2" s="1"/>
  <c r="P1855" i="2"/>
  <c r="R1855" i="2"/>
  <c r="Q1855" i="2" s="1"/>
  <c r="P2026" i="2"/>
  <c r="R2026" i="2"/>
  <c r="Q2026" i="2" s="1"/>
  <c r="P2494" i="2"/>
  <c r="R2494" i="2"/>
  <c r="Q2494" i="2" s="1"/>
  <c r="P2037" i="2"/>
  <c r="R2037" i="2"/>
  <c r="Q2037" i="2" s="1"/>
  <c r="P1704" i="2"/>
  <c r="R1704" i="2"/>
  <c r="Q1704" i="2" s="1"/>
  <c r="P551" i="2"/>
  <c r="R551" i="2"/>
  <c r="Q551" i="2" s="1"/>
  <c r="P3237" i="2"/>
  <c r="R3237" i="2"/>
  <c r="Q3237" i="2" s="1"/>
  <c r="P1727" i="2"/>
  <c r="R1727" i="2"/>
  <c r="Q1727" i="2" s="1"/>
  <c r="P2066" i="2"/>
  <c r="R2066" i="2"/>
  <c r="Q2066" i="2" s="1"/>
  <c r="P2351" i="2"/>
  <c r="R2351" i="2"/>
  <c r="Q2351" i="2" s="1"/>
  <c r="P1023" i="2"/>
  <c r="R1023" i="2"/>
  <c r="Q1023" i="2" s="1"/>
  <c r="P3276" i="2"/>
  <c r="R3276" i="2"/>
  <c r="Q3276" i="2" s="1"/>
  <c r="P1081" i="2"/>
  <c r="R1081" i="2"/>
  <c r="Q1081" i="2" s="1"/>
  <c r="P723" i="2"/>
  <c r="R723" i="2"/>
  <c r="Q723" i="2" s="1"/>
  <c r="P1332" i="2"/>
  <c r="R1332" i="2"/>
  <c r="Q1332" i="2" s="1"/>
  <c r="P2206" i="2"/>
  <c r="R2206" i="2"/>
  <c r="Q2206" i="2" s="1"/>
  <c r="P1004" i="2"/>
  <c r="R1004" i="2"/>
  <c r="Q1004" i="2" s="1"/>
  <c r="P3346" i="2"/>
  <c r="R3346" i="2"/>
  <c r="Q3346" i="2" s="1"/>
  <c r="P1222" i="2"/>
  <c r="R1222" i="2"/>
  <c r="Q1222" i="2" s="1"/>
  <c r="P2383" i="2"/>
  <c r="R2383" i="2"/>
  <c r="Q2383" i="2" s="1"/>
  <c r="P3548" i="2"/>
  <c r="R3548" i="2"/>
  <c r="Q3548" i="2" s="1"/>
  <c r="P2322" i="2"/>
  <c r="R2322" i="2"/>
  <c r="Q2322" i="2" s="1"/>
  <c r="P3168" i="2"/>
  <c r="R3168" i="2"/>
  <c r="Q3168" i="2" s="1"/>
  <c r="P375" i="2"/>
  <c r="R375" i="2"/>
  <c r="Q375" i="2" s="1"/>
  <c r="P2492" i="2"/>
  <c r="R2492" i="2"/>
  <c r="Q2492" i="2" s="1"/>
  <c r="P1699" i="2"/>
  <c r="R1699" i="2"/>
  <c r="Q1699" i="2" s="1"/>
  <c r="P2342" i="2"/>
  <c r="R2342" i="2"/>
  <c r="Q2342" i="2" s="1"/>
  <c r="P200" i="2"/>
  <c r="R200" i="2"/>
  <c r="Q200" i="2" s="1"/>
  <c r="P1749" i="2"/>
  <c r="R1749" i="2"/>
  <c r="Q1749" i="2" s="1"/>
  <c r="P2362" i="2"/>
  <c r="R2362" i="2"/>
  <c r="Q2362" i="2" s="1"/>
  <c r="P1087" i="2"/>
  <c r="R1087" i="2"/>
  <c r="Q1087" i="2" s="1"/>
  <c r="P237" i="2"/>
  <c r="R237" i="2"/>
  <c r="Q237" i="2" s="1"/>
  <c r="P846" i="2"/>
  <c r="R846" i="2"/>
  <c r="Q846" i="2" s="1"/>
  <c r="P1010" i="2"/>
  <c r="R1010" i="2"/>
  <c r="Q1010" i="2" s="1"/>
  <c r="P656" i="2"/>
  <c r="R656" i="2"/>
  <c r="Q656" i="2" s="1"/>
  <c r="P2228" i="2"/>
  <c r="R2228" i="2"/>
  <c r="Q2228" i="2" s="1"/>
  <c r="P1381" i="2"/>
  <c r="R1381" i="2"/>
  <c r="Q1381" i="2" s="1"/>
  <c r="P1398" i="2"/>
  <c r="R1398" i="2"/>
  <c r="Q1398" i="2" s="1"/>
  <c r="P1419" i="2"/>
  <c r="R1419" i="2"/>
  <c r="Q1419" i="2" s="1"/>
  <c r="P1896" i="2"/>
  <c r="R1896" i="2"/>
  <c r="Q1896" i="2" s="1"/>
  <c r="P304" i="2"/>
  <c r="R304" i="2"/>
  <c r="Q304" i="2" s="1"/>
  <c r="P1454" i="2"/>
  <c r="R1454" i="2"/>
  <c r="Q1454" i="2" s="1"/>
  <c r="P1815" i="2"/>
  <c r="R1815" i="2"/>
  <c r="Q1815" i="2" s="1"/>
  <c r="P1472" i="2"/>
  <c r="R1472" i="2"/>
  <c r="Q1472" i="2" s="1"/>
  <c r="P1479" i="2"/>
  <c r="R1479" i="2"/>
  <c r="Q1479" i="2" s="1"/>
  <c r="P2789" i="2"/>
  <c r="R2789" i="2"/>
  <c r="Q2789" i="2" s="1"/>
  <c r="P2427" i="2"/>
  <c r="R2427" i="2"/>
  <c r="Q2427" i="2" s="1"/>
  <c r="P2263" i="2"/>
  <c r="R2263" i="2"/>
  <c r="Q2263" i="2" s="1"/>
  <c r="P2841" i="2"/>
  <c r="R2841" i="2"/>
  <c r="Q2841" i="2" s="1"/>
  <c r="P501" i="2"/>
  <c r="R501" i="2"/>
  <c r="Q501" i="2" s="1"/>
  <c r="P901" i="2"/>
  <c r="R901" i="2"/>
  <c r="Q901" i="2" s="1"/>
  <c r="P1042" i="2"/>
  <c r="R1042" i="2"/>
  <c r="Q1042" i="2" s="1"/>
  <c r="P1538" i="2"/>
  <c r="R1538" i="2"/>
  <c r="Q1538" i="2" s="1"/>
  <c r="P82" i="2"/>
  <c r="R82" i="2"/>
  <c r="Q82" i="2" s="1"/>
  <c r="P2280" i="2"/>
  <c r="R2280" i="2"/>
  <c r="Q2280" i="2" s="1"/>
  <c r="P336" i="2"/>
  <c r="R336" i="2"/>
  <c r="Q336" i="2" s="1"/>
  <c r="P2157" i="2"/>
  <c r="R2157" i="2"/>
  <c r="Q2157" i="2" s="1"/>
  <c r="P633" i="2"/>
  <c r="R633" i="2"/>
  <c r="Q633" i="2" s="1"/>
  <c r="P1067" i="2"/>
  <c r="R1067" i="2"/>
  <c r="Q1067" i="2" s="1"/>
  <c r="P634" i="2"/>
  <c r="R634" i="2"/>
  <c r="Q634" i="2" s="1"/>
  <c r="P3040" i="2"/>
  <c r="R3040" i="2"/>
  <c r="Q3040" i="2" s="1"/>
  <c r="P3054" i="2"/>
  <c r="R3054" i="2"/>
  <c r="Q3054" i="2" s="1"/>
  <c r="P1264" i="2"/>
  <c r="R1264" i="2"/>
  <c r="Q1264" i="2" s="1"/>
  <c r="P359" i="2"/>
  <c r="R359" i="2"/>
  <c r="Q359" i="2" s="1"/>
  <c r="P131" i="2"/>
  <c r="R131" i="2"/>
  <c r="Q131" i="2" s="1"/>
  <c r="P792" i="2"/>
  <c r="R792" i="2"/>
  <c r="Q792" i="2" s="1"/>
  <c r="P531" i="2"/>
  <c r="R531" i="2"/>
  <c r="Q531" i="2" s="1"/>
  <c r="P1152" i="2"/>
  <c r="R1152" i="2"/>
  <c r="Q1152" i="2" s="1"/>
  <c r="P2343" i="2"/>
  <c r="R2343" i="2"/>
  <c r="Q2343" i="2" s="1"/>
  <c r="P822" i="2"/>
  <c r="R822" i="2"/>
  <c r="Q822" i="2" s="1"/>
  <c r="P686" i="2"/>
  <c r="R686" i="2"/>
  <c r="Q686" i="2" s="1"/>
  <c r="P2518" i="2"/>
  <c r="R2518" i="2"/>
  <c r="Q2518" i="2" s="1"/>
  <c r="P259" i="2"/>
  <c r="R259" i="2"/>
  <c r="Q259" i="2" s="1"/>
  <c r="P2196" i="2"/>
  <c r="R2196" i="2"/>
  <c r="Q2196" i="2" s="1"/>
  <c r="P3656" i="2"/>
  <c r="R3656" i="2"/>
  <c r="Q3656" i="2" s="1"/>
  <c r="P2548" i="2"/>
  <c r="R2548" i="2"/>
  <c r="Q2548" i="2" s="1"/>
  <c r="P2222" i="2"/>
  <c r="R2222" i="2"/>
  <c r="Q2222" i="2" s="1"/>
  <c r="P1094" i="2"/>
  <c r="R1094" i="2"/>
  <c r="Q1094" i="2" s="1"/>
  <c r="P1095" i="2"/>
  <c r="R1095" i="2"/>
  <c r="Q1095" i="2" s="1"/>
  <c r="P2621" i="2"/>
  <c r="R2621" i="2"/>
  <c r="Q2621" i="2" s="1"/>
  <c r="P2119" i="2"/>
  <c r="R2119" i="2"/>
  <c r="Q2119" i="2" s="1"/>
  <c r="P624" i="2"/>
  <c r="R624" i="2"/>
  <c r="Q624" i="2" s="1"/>
  <c r="P1440" i="2"/>
  <c r="R1440" i="2"/>
  <c r="Q1440" i="2" s="1"/>
  <c r="P2704" i="2"/>
  <c r="R2704" i="2"/>
  <c r="Q2704" i="2" s="1"/>
  <c r="P3429" i="2"/>
  <c r="R3429" i="2"/>
  <c r="Q3429" i="2" s="1"/>
  <c r="P2247" i="2"/>
  <c r="R2247" i="2"/>
  <c r="Q2247" i="2" s="1"/>
  <c r="P2757" i="2"/>
  <c r="R2757" i="2"/>
  <c r="Q2757" i="2" s="1"/>
  <c r="P661" i="2"/>
  <c r="R661" i="2"/>
  <c r="Q661" i="2" s="1"/>
  <c r="P883" i="2"/>
  <c r="R883" i="2"/>
  <c r="Q883" i="2" s="1"/>
  <c r="P42" i="2"/>
  <c r="R42" i="2"/>
  <c r="Q42" i="2" s="1"/>
  <c r="P2431" i="2"/>
  <c r="R2431" i="2"/>
  <c r="Q2431" i="2" s="1"/>
  <c r="P2838" i="2"/>
  <c r="R2838" i="2"/>
  <c r="Q2838" i="2" s="1"/>
  <c r="P52" i="2"/>
  <c r="R52" i="2"/>
  <c r="Q52" i="2" s="1"/>
  <c r="P2875" i="2"/>
  <c r="R2875" i="2"/>
  <c r="Q2875" i="2" s="1"/>
  <c r="P69" i="2"/>
  <c r="R69" i="2"/>
  <c r="Q69" i="2" s="1"/>
  <c r="P1936" i="2"/>
  <c r="R1936" i="2"/>
  <c r="Q1936" i="2" s="1"/>
  <c r="P1941" i="2"/>
  <c r="R1941" i="2"/>
  <c r="Q1941" i="2" s="1"/>
  <c r="P2947" i="2"/>
  <c r="R2947" i="2"/>
  <c r="Q2947" i="2" s="1"/>
  <c r="P2153" i="2"/>
  <c r="R2153" i="2"/>
  <c r="Q2153" i="2" s="1"/>
  <c r="P338" i="2"/>
  <c r="R338" i="2"/>
  <c r="Q338" i="2" s="1"/>
  <c r="P2996" i="2"/>
  <c r="R2996" i="2"/>
  <c r="Q2996" i="2" s="1"/>
  <c r="P1317" i="2"/>
  <c r="R1317" i="2"/>
  <c r="Q1317" i="2" s="1"/>
  <c r="P1965" i="2"/>
  <c r="R1965" i="2"/>
  <c r="Q1965" i="2" s="1"/>
  <c r="P1973" i="2"/>
  <c r="R1973" i="2"/>
  <c r="Q1973" i="2" s="1"/>
  <c r="P1611" i="2"/>
  <c r="R1611" i="2"/>
  <c r="Q1611" i="2" s="1"/>
  <c r="P1141" i="2"/>
  <c r="R1141" i="2"/>
  <c r="Q1141" i="2" s="1"/>
  <c r="P2468" i="2"/>
  <c r="R2468" i="2"/>
  <c r="Q2468" i="2" s="1"/>
  <c r="P2171" i="2"/>
  <c r="R2171" i="2"/>
  <c r="Q2171" i="2" s="1"/>
  <c r="P1070" i="2"/>
  <c r="R1070" i="2"/>
  <c r="Q1070" i="2" s="1"/>
  <c r="P1639" i="2"/>
  <c r="R1639" i="2"/>
  <c r="Q1639" i="2" s="1"/>
  <c r="P1146" i="2"/>
  <c r="R1146" i="2"/>
  <c r="Q1146" i="2" s="1"/>
  <c r="P144" i="2"/>
  <c r="R144" i="2"/>
  <c r="Q144" i="2" s="1"/>
  <c r="P2018" i="2"/>
  <c r="R2018" i="2"/>
  <c r="Q2018" i="2" s="1"/>
  <c r="P542" i="2"/>
  <c r="R542" i="2"/>
  <c r="Q542" i="2" s="1"/>
  <c r="P3191" i="2"/>
  <c r="R3191" i="2"/>
  <c r="Q3191" i="2" s="1"/>
  <c r="P378" i="2"/>
  <c r="R378" i="2"/>
  <c r="Q378" i="2" s="1"/>
  <c r="P1700" i="2"/>
  <c r="R1700" i="2"/>
  <c r="Q1700" i="2" s="1"/>
  <c r="P1706" i="2"/>
  <c r="R1706" i="2"/>
  <c r="Q1706" i="2" s="1"/>
  <c r="P1866" i="2"/>
  <c r="R1866" i="2"/>
  <c r="Q1866" i="2" s="1"/>
  <c r="P191" i="2"/>
  <c r="R191" i="2"/>
  <c r="Q191" i="2" s="1"/>
  <c r="P464" i="2"/>
  <c r="R464" i="2"/>
  <c r="Q464" i="2" s="1"/>
  <c r="P595" i="2"/>
  <c r="R595" i="2"/>
  <c r="Q595" i="2" s="1"/>
  <c r="P3601" i="2"/>
  <c r="R3601" i="2"/>
  <c r="Q3601" i="2" s="1"/>
  <c r="P3334" i="2"/>
  <c r="R3334" i="2"/>
  <c r="Q3334" i="2" s="1"/>
  <c r="P574" i="2"/>
  <c r="R574" i="2"/>
  <c r="Q574" i="2" s="1"/>
  <c r="P3650" i="2"/>
  <c r="R3650" i="2"/>
  <c r="Q3650" i="2" s="1"/>
  <c r="P1879" i="2"/>
  <c r="R1879" i="2"/>
  <c r="Q1879" i="2" s="1"/>
  <c r="P3662" i="2"/>
  <c r="R3662" i="2"/>
  <c r="Q3662" i="2" s="1"/>
  <c r="P2583" i="2"/>
  <c r="R2583" i="2"/>
  <c r="Q2583" i="2" s="1"/>
  <c r="P1396" i="2"/>
  <c r="R1396" i="2"/>
  <c r="Q1396" i="2" s="1"/>
  <c r="P2712" i="2"/>
  <c r="R2712" i="2"/>
  <c r="Q2712" i="2" s="1"/>
  <c r="P308" i="2"/>
  <c r="R308" i="2"/>
  <c r="Q308" i="2" s="1"/>
  <c r="P1253" i="2"/>
  <c r="R1253" i="2"/>
  <c r="Q1253" i="2" s="1"/>
  <c r="P2143" i="2"/>
  <c r="R2143" i="2"/>
  <c r="Q2143" i="2" s="1"/>
  <c r="P2276" i="2"/>
  <c r="R2276" i="2"/>
  <c r="Q2276" i="2" s="1"/>
  <c r="P2988" i="2"/>
  <c r="R2988" i="2"/>
  <c r="Q2988" i="2" s="1"/>
  <c r="P1134" i="2"/>
  <c r="R1134" i="2"/>
  <c r="Q1134" i="2" s="1"/>
  <c r="P524" i="2"/>
  <c r="R524" i="2"/>
  <c r="Q524" i="2" s="1"/>
  <c r="P2176" i="2"/>
  <c r="R2176" i="2"/>
  <c r="Q2176" i="2" s="1"/>
  <c r="P3195" i="2"/>
  <c r="R3195" i="2"/>
  <c r="Q3195" i="2" s="1"/>
  <c r="P3232" i="2"/>
  <c r="R3232" i="2"/>
  <c r="Q3232" i="2" s="1"/>
</calcChain>
</file>

<file path=xl/sharedStrings.xml><?xml version="1.0" encoding="utf-8"?>
<sst xmlns="http://schemas.openxmlformats.org/spreadsheetml/2006/main" count="7492" uniqueCount="7405">
  <si>
    <t>course_id</t>
  </si>
  <si>
    <t>course_title</t>
  </si>
  <si>
    <t>url</t>
  </si>
  <si>
    <t>is_paid</t>
  </si>
  <si>
    <t>price</t>
  </si>
  <si>
    <t>num_subscribers</t>
  </si>
  <si>
    <t>num_reviews</t>
  </si>
  <si>
    <t>num_lectures</t>
  </si>
  <si>
    <t>level_id</t>
  </si>
  <si>
    <t>level_desc</t>
  </si>
  <si>
    <t>content_duration</t>
  </si>
  <si>
    <t>subject_id</t>
  </si>
  <si>
    <t>subject_desc</t>
  </si>
  <si>
    <t>Removal_date</t>
  </si>
  <si>
    <t>Ultimate Investment Banking Course</t>
  </si>
  <si>
    <t>https://www.udemy.   /ultimate-investment-banking-course/</t>
  </si>
  <si>
    <t>Complete GST Course &amp; Certification - Grow Your CA Practice</t>
  </si>
  <si>
    <t>https://www.udemy.   /goods-and-services-tax/</t>
  </si>
  <si>
    <t>Financial Modeling for Business Analysts and Consultants</t>
  </si>
  <si>
    <t>https://www.udemy.   /financial-modeling-for-business-analysts-and-consultants/</t>
  </si>
  <si>
    <t>Beginner to Pro - Financial Analysis in Excel 2017</t>
  </si>
  <si>
    <t>https://www.udemy.   /complete-excel-finance-course-from-beginner-to-pro/</t>
  </si>
  <si>
    <t>How To Maximize Your Profits Trading Options</t>
  </si>
  <si>
    <t>https://www.udemy.   /how-to-maximize-your-profits-trading-options/</t>
  </si>
  <si>
    <t>Trading Penny Stocks: A Guide for All Levels In 2017</t>
  </si>
  <si>
    <t>https://www.udemy.   /trading-penny-stocks-a-guide-for-all-levels/</t>
  </si>
  <si>
    <t>Investing And Trading For Beginners: Mastering Price Charts</t>
  </si>
  <si>
    <t>https://www.udemy.   /investing-and-trading-for-beginners-mastering-price-charts/</t>
  </si>
  <si>
    <t>Trading Stock Chart Patterns For Immediate, Explosive Gains</t>
  </si>
  <si>
    <t>https://www.udemy.   /trading-chart-patterns-for-immediate-explosive-gains/</t>
  </si>
  <si>
    <t>Options Trading 3 : Advanced Stock Profit and Success Method</t>
  </si>
  <si>
    <t>https://www.udemy.   /day-trading-stock-options-3/</t>
  </si>
  <si>
    <t>The Only Investment Strategy You Need For Your Retirement</t>
  </si>
  <si>
    <t>https://www.udemy.   /the-only-investment-strategy-you-need-for-your-retirement/</t>
  </si>
  <si>
    <t>Forex Trading Secrets of the Pros With Amazon's AWS</t>
  </si>
  <si>
    <t>https://www.udemy.   /trading-with-amazons-aws-servers-trade-secrets-of-the-pros/</t>
  </si>
  <si>
    <t>Trading Options With Money Flow</t>
  </si>
  <si>
    <t>https://www.udemy.   /trading-options-using-money-flow/</t>
  </si>
  <si>
    <t>Financial Management Risk and Return For Securities</t>
  </si>
  <si>
    <t>https://www.udemy.   /risk-and-return-finance/</t>
  </si>
  <si>
    <t>Forex Trading Course: Work Smarter Not Harder Proven Results</t>
  </si>
  <si>
    <t>https://www.udemy.   /the-complete-trading-course/</t>
  </si>
  <si>
    <t>Python Algo Trading: Sentiment Trading with News</t>
  </si>
  <si>
    <t>https://www.udemy.   /hedge-fund-strategy-trading-with-sentiment-analysis/</t>
  </si>
  <si>
    <t>Short Selling: Learn To Sell Stocks Before The Fall</t>
  </si>
  <si>
    <t>https://www.udemy.   /short-selling-learn-to-sell-before-the-fall/</t>
  </si>
  <si>
    <t>Basic Technical Analysis: Learn the structure of the market</t>
  </si>
  <si>
    <t>https://www.udemy.   /learn-basic-technical-analysis/</t>
  </si>
  <si>
    <t>The Complete Chart Pattern Trading Course: A Proven Approach</t>
  </si>
  <si>
    <t>https://www.udemy.   /make-money-trading-stocks-from-home/</t>
  </si>
  <si>
    <t>7 Deadly Mistakes of Investing that Will Slash Your Profits!</t>
  </si>
  <si>
    <t>https://www.udemy.   /7-deadly-mistakes-of-investing/</t>
  </si>
  <si>
    <t>Financial Statements Made Easy</t>
  </si>
  <si>
    <t>https://www.udemy.   /intro-to-financial-statements-for-entrepreneurs/</t>
  </si>
  <si>
    <t>Winning Forex Trading with Live Forex Trading Examples</t>
  </si>
  <si>
    <t>https://www.udemy.   /forexmacross/</t>
  </si>
  <si>
    <t>Forex Traders - Create Your First Trading Robot. No Coding!</t>
  </si>
  <si>
    <t>https://www.udemy.   /launch-your-amazing-forex-robot-in-30-minutes-no-coding/</t>
  </si>
  <si>
    <t>Create A Business From Home Trading Stocks Today In 2017</t>
  </si>
  <si>
    <t>https://www.udemy.   /work-from-home-buying-penny-stocks/</t>
  </si>
  <si>
    <t>Introduction to Accounting : Mastering Financial Statements</t>
  </si>
  <si>
    <t>https://www.udemy.   /introduction-to-accounting-mastering-financial-statements/</t>
  </si>
  <si>
    <t>The Complete Ethereum Course: Get .01 Ether In Your Wallet</t>
  </si>
  <si>
    <t>https://www.udemy.   /ethereum/</t>
  </si>
  <si>
    <t>Beginner to Pro in PowerPoint: Complete PowerPoint Training</t>
  </si>
  <si>
    <t>https://www.udemy.   /powerpoint-master-class-for-business-and-finance-graduates/</t>
  </si>
  <si>
    <t>Investing 101: The Complete Online Investing Course</t>
  </si>
  <si>
    <t>https://www.udemy.   /online-investing-guide/</t>
  </si>
  <si>
    <t>Create Your Own Hedge Fund: Trade Stocks Like A Fund Manager</t>
  </si>
  <si>
    <t>https://www.udemy.   /create-your-own-hedge-fund-double-your-money-every-year/</t>
  </si>
  <si>
    <t>Learn MQL5: Build an 8-Currency Hedging Robot (MetaTrader 5)</t>
  </si>
  <si>
    <t>https://www.udemy.   /learn-mql5/</t>
  </si>
  <si>
    <t>Forex Trading: Your Complete Guide to Get Started Like a Pro</t>
  </si>
  <si>
    <t>https://www.udemy.   /forex-trading-your-complete-guide-to-get-started-like-a-pro/</t>
  </si>
  <si>
    <t>Python Algo Stock Trading: Automate Your Trading!</t>
  </si>
  <si>
    <t>https://www.udemy.   /algorithmic-stock-trading-bootcamp-automate-your-trading/</t>
  </si>
  <si>
    <t>THE Forex Robot: Incredible ROI (Robot Included)</t>
  </si>
  <si>
    <t>https://www.udemy.   /the-forex-robot-1000-annual-profit-robot-included/</t>
  </si>
  <si>
    <t>The Complete Bitcoin Course: Get .001 Bitcoin In Your Wallet</t>
  </si>
  <si>
    <t>https://www.udemy.   /bitcoin-for-beginners/</t>
  </si>
  <si>
    <t>Mastering High Probability Iron Condor Options Trading</t>
  </si>
  <si>
    <t>https://www.udemy.   /mastering-high-probability-iron-condor-options-trading/</t>
  </si>
  <si>
    <t>The Complete Short Course on Ethereum</t>
  </si>
  <si>
    <t>https://www.udemy.   /ethereum1/</t>
  </si>
  <si>
    <t>Options Trading Stocks: Proven Toolbox For Financial Success</t>
  </si>
  <si>
    <t>https://www.udemy.   /trading-stock-options-ii-simplified-strategies-for-success/</t>
  </si>
  <si>
    <t>Forex Trading A-Zâ„¢ - With LIVE Examples of Forex Trading</t>
  </si>
  <si>
    <t>https://www.udemy.   /forex-trading/</t>
  </si>
  <si>
    <t>Introduction to Finance, Accounting, Modeling and Valuation</t>
  </si>
  <si>
    <t>https://www.udemy.   /introduction-to-accounting-finance-modeling-valuation-by-chris-haroun/</t>
  </si>
  <si>
    <t>Beginner to Pro in Excel: Financial Modeling and Valuation</t>
  </si>
  <si>
    <t>https://www.udemy.   /beginner-to-pro-in-excel-financial-modeling-and-valuation/</t>
  </si>
  <si>
    <t>The Complete Investment Banking Course 2017</t>
  </si>
  <si>
    <t>https://www.udemy.   /the-complete-investment-banking-course-2016/</t>
  </si>
  <si>
    <t>The Complete Financial Analyst Course 2017</t>
  </si>
  <si>
    <t>https://www.udemy.   /the-complete-financial-analyst-course/</t>
  </si>
  <si>
    <t>Python for Finance: Investment Fundamentals &amp; Data Analytics</t>
  </si>
  <si>
    <t>https://www.udemy.   /python-for-finance-investment-fundamentals-data-analytics/</t>
  </si>
  <si>
    <t>Financial Modeling for Startups &amp; Small Businesses</t>
  </si>
  <si>
    <t>https://www.udemy.   /financial-modeling-for-startups-small-businesses/</t>
  </si>
  <si>
    <t>Options Trading - How to Win with Weekly Options</t>
  </si>
  <si>
    <t>https://www.udemy.   /work-from-home-setup-your-own-options-trading-business/</t>
  </si>
  <si>
    <t>Black Algo Trading: Build Your Trading Robot</t>
  </si>
  <si>
    <t>https://www.udemy.   /build-your-trading-robot/</t>
  </si>
  <si>
    <t>Accounting &amp; Financial Statement Analysis: Complete Training</t>
  </si>
  <si>
    <t>https://www.udemy.   /accounting-fsa-a-solid-foundation-for-a-career-in-finance/</t>
  </si>
  <si>
    <t>Cryptocurrency Trading: Complete Guide To Trading Altcoins</t>
  </si>
  <si>
    <t>https://www.udemy.   /cryptocurrency-trading/</t>
  </si>
  <si>
    <t>Forex Robots: Expect To Earn 175% P.A. Forex Robot Included!</t>
  </si>
  <si>
    <t>https://www.udemy.   /backtesting/</t>
  </si>
  <si>
    <t>Three Steps Trading - Live Trading - Real Account</t>
  </si>
  <si>
    <t>https://www.udemy.   /three-steps-trading-live-trading-real-account/</t>
  </si>
  <si>
    <t>Option Trading for Rookies:  Understand Options Completely</t>
  </si>
  <si>
    <t>https://www.udemy.   /complete-course-introduction-to-option-trading/</t>
  </si>
  <si>
    <t>How I Learned Stock Trading (and How You Can Too)</t>
  </si>
  <si>
    <t>https://www.udemy.   /best-stock-traders/</t>
  </si>
  <si>
    <t>Learn to Trade for Profit: Find and Trade Winning Stocks</t>
  </si>
  <si>
    <t>https://www.udemy.   /trading-stocks-successfully-introduction-to-stock-trading/</t>
  </si>
  <si>
    <t>Trading Inside Bars - Master 1 Easy Pattern To Be Successful</t>
  </si>
  <si>
    <t>https://www.udemy.   /trading-inside-bars-find-setups-today-make-money-tomorrow/</t>
  </si>
  <si>
    <t>Four Fundamentals of Financial Planning</t>
  </si>
  <si>
    <t>https://www.udemy.   /four-fundamentals-of-financial-planning/</t>
  </si>
  <si>
    <t>Options Trading - Calendar Spread Course for Every Trader</t>
  </si>
  <si>
    <t>https://www.udemy.   /options-trading-calendar-spread-course-for-every-trader/</t>
  </si>
  <si>
    <t>Dividend Investing: Build Your Portfolio for a Better Future</t>
  </si>
  <si>
    <t>https://www.udemy.   /dividend-investing/</t>
  </si>
  <si>
    <t>Learn Accounting. Understand Business.</t>
  </si>
  <si>
    <t>https://www.udemy.   /learn-accounting-understand-business/</t>
  </si>
  <si>
    <t>How to Consistently Win Trading Stocks in 30 Days or Less</t>
  </si>
  <si>
    <t>https://www.udemy.   /winningstocktrades/</t>
  </si>
  <si>
    <t>A Beginner's Guide to Quantopian Futures API</t>
  </si>
  <si>
    <t>https://www.udemy.   /quantopian-futures/</t>
  </si>
  <si>
    <t>How to Buy Cheap Options - Options Trading Pricing Model</t>
  </si>
  <si>
    <t>https://www.udemy.   /options-black-scholes-model/</t>
  </si>
  <si>
    <t>Excel Crash Course: Master Excel for Financial Analysis</t>
  </si>
  <si>
    <t>https://www.udemy.   /excel-crash-course-master-excel-for-financial-analysis/</t>
  </si>
  <si>
    <t>Comprehensive Guide to Financial Markets, Investing &amp;Trading</t>
  </si>
  <si>
    <t>https://www.udemy.   /financial-markets-a-to-z-for-beginners/</t>
  </si>
  <si>
    <t>Stock Trading Ninja: Complete System For Trading Success</t>
  </si>
  <si>
    <t>https://www.udemy.   /stock-trading-ninja-learn-how-to-make-money-trading-stocks/</t>
  </si>
  <si>
    <t>Hedge and Mutual Fund Careers: The Complete Guide</t>
  </si>
  <si>
    <t>https://www.udemy.   /hedge-fund-mutual-fund-careers-the-complete-guide-how-to-pick-stocks/</t>
  </si>
  <si>
    <t>Algorithmic Trading In Forex: Create Your First Forex Robot!</t>
  </si>
  <si>
    <t>https://www.udemy.   /learn-mql4/</t>
  </si>
  <si>
    <t>The Power Modeling Bootcamp: Advanced Excel in 10 Days</t>
  </si>
  <si>
    <t>https://www.udemy.   /the-power-modeling-bootcamp-advanced-excel-in-10-days/</t>
  </si>
  <si>
    <t>Options Trading Basics (3-Course Bundle)</t>
  </si>
  <si>
    <t>https://www.udemy.   /learn-options-trading-courses/</t>
  </si>
  <si>
    <t>How to Win 97% of Your Options Trades</t>
  </si>
  <si>
    <t>https://www.udemy.   /how-to-win-97-percent-of-your-trades/</t>
  </si>
  <si>
    <t>How I Make Consistent Returns Trading Options</t>
  </si>
  <si>
    <t>https://www.udemy.   /how-i-make-15-per-month-trading-options/</t>
  </si>
  <si>
    <t>Forex Strategies: Kelly Criterion, Larry Williams and more!</t>
  </si>
  <si>
    <t>https://www.udemy.   /money-management/</t>
  </si>
  <si>
    <t>Elite Trend Trader: Learn To Trade Stocks, Options &amp; Forex</t>
  </si>
  <si>
    <t>https://www.udemy.   /elite-trend-trader-how-to-make-a-fortune-trading-the-trend/</t>
  </si>
  <si>
    <t>Options Trading Introduction: Day Trade Stock Options</t>
  </si>
  <si>
    <t>https://www.udemy.   /how-to-trade-stock-options-level-1-start-day-trading/</t>
  </si>
  <si>
    <t>The Almost Perfect Options Trading Strategy System - Unique</t>
  </si>
  <si>
    <t>https://www.udemy.   /the-almost-perfect-options-trading-strategy-system-unique/</t>
  </si>
  <si>
    <t>Forex Trading -  Learn to Trade Forex Like the Banks</t>
  </si>
  <si>
    <t>https://www.udemy.   /forex-trading-learn-the-same-strategies-used-by-banks/</t>
  </si>
  <si>
    <t>Learn to Trade for Profit:Trading with Japanese Candlesticks</t>
  </si>
  <si>
    <t>https://www.udemy.   /introduction-to-japanese-candlesticks/</t>
  </si>
  <si>
    <t>The Most Powerful Options Spread Trading Front Ratio Spread</t>
  </si>
  <si>
    <t>https://www.udemy.   /the-most-powerful-options-spread-trading-front-ratio-spread/</t>
  </si>
  <si>
    <t>What Finance Job is for You? Explanation of 14 Finance Roles</t>
  </si>
  <si>
    <t>https://www.udemy.   /what-finance-job-is-for-you-explanation-of-14-financial-analyst-roles/</t>
  </si>
  <si>
    <t>The Blueprint for Successful Stock Trading</t>
  </si>
  <si>
    <t>https://www.udemy.   /stock-market-millionaire-blueprint/</t>
  </si>
  <si>
    <t>Trading for Beginners - Intermediate Level</t>
  </si>
  <si>
    <t>https://www.udemy.   /trading-for-beginners-tier-2/</t>
  </si>
  <si>
    <t>Start Trading Stocks Using Technical Analysis!</t>
  </si>
  <si>
    <t>https://www.udemy.   /professional-stock-trader/</t>
  </si>
  <si>
    <t>Learn How to Set Up an Incubator Hedge Fund - Step-by-Step</t>
  </si>
  <si>
    <t>https://www.udemy.   /hedge-fund-startup/</t>
  </si>
  <si>
    <t>VPS for Forex Trading - Protect Your Forex Robots</t>
  </si>
  <si>
    <t>https://www.udemy.   /forex-vps/</t>
  </si>
  <si>
    <t>Introduction to Accounting: The Language of Business</t>
  </si>
  <si>
    <t>https://www.udemy.   /learnaccountingforfree/</t>
  </si>
  <si>
    <t>Basic Excel for Basic Bookkeeping and Accounting</t>
  </si>
  <si>
    <t>https://www.udemy.   /basic-excel-for-basic-bookkeeping/</t>
  </si>
  <si>
    <t>Using 'The Greeks To Understand Options"</t>
  </si>
  <si>
    <t>https://www.udemy.   /options-greeks/</t>
  </si>
  <si>
    <t>Trading Options For Consistent Returns: Calendar Spreads</t>
  </si>
  <si>
    <t>https://www.udemy.   /trading-options-for-consistent-returns-calendar-spreads/</t>
  </si>
  <si>
    <t>How to Create Your Personal Budget</t>
  </si>
  <si>
    <t>https://www.udemy.   /personal-budget/</t>
  </si>
  <si>
    <t>The Complete Value Investing Course: A Proven Approach</t>
  </si>
  <si>
    <t>https://www.udemy.   /value-investing-essential-guide-to-picking-stocks/</t>
  </si>
  <si>
    <t>FOREX Trading with Price Action</t>
  </si>
  <si>
    <t>https://www.udemy.   /forex-trading-system/</t>
  </si>
  <si>
    <t>Emini ES Futures - Advanced Non Directional Options Trading</t>
  </si>
  <si>
    <t>https://www.udemy.   /emini-es-futures-advanced-non-directional-options-trading/</t>
  </si>
  <si>
    <t>Forex Trading - Advanced Fundamental Analysis</t>
  </si>
  <si>
    <t>https://www.udemy.   /forex-trading-advanced-fundamental-analysis/</t>
  </si>
  <si>
    <t>How To Invest With Tiny Capital In Stocks ?</t>
  </si>
  <si>
    <t>https://www.udemy.   /howtoinvest5k/</t>
  </si>
  <si>
    <t>Learn How To Successfully Trade Stocks: In 5 Simple Steps</t>
  </si>
  <si>
    <t>https://www.udemy.   /learn-how-to-successfully-trade-stocks-in-5-simple-steps/</t>
  </si>
  <si>
    <t>Forex MetaTrader 4: Master MT4 Like A Pro Forex Trader</t>
  </si>
  <si>
    <t>https://www.udemy.   /metatrader4/</t>
  </si>
  <si>
    <t>Intermediate Options trading concepts for Stocks and Options</t>
  </si>
  <si>
    <t>https://www.udemy.   /intermediate-options-trading-concepts-for-stocks-and-options-traders/</t>
  </si>
  <si>
    <t>Options Trading 101: The Basics</t>
  </si>
  <si>
    <t>https://www.udemy.   /options-trading-101-the-basics/</t>
  </si>
  <si>
    <t>Practical Accounts APP Overview</t>
  </si>
  <si>
    <t>https://www.udemy.   /practical-accounts-app-overview/</t>
  </si>
  <si>
    <t>Bitcoin Profits for Beginners</t>
  </si>
  <si>
    <t>https://www.udemy.   /bitcoin-profits-for-beginners/</t>
  </si>
  <si>
    <t>Trend Traders Club: How To Find And Trade Fast Moving Trends</t>
  </si>
  <si>
    <t>https://www.udemy.   /how-to-find-and-trade-profitable-fast-moving-trends/</t>
  </si>
  <si>
    <t>Financial Statements Basics</t>
  </si>
  <si>
    <t>https://www.udemy.   /financial-statements-basics/</t>
  </si>
  <si>
    <t>High performance Stock Trading using key Options techniques</t>
  </si>
  <si>
    <t>https://www.udemy.   /high-performance-stock-trading-using-options-trading-techniques/</t>
  </si>
  <si>
    <t>Introduction to Financial Statement Analysis</t>
  </si>
  <si>
    <t>https://www.udemy.   /introduction-to-financial-statement-analysis/</t>
  </si>
  <si>
    <t>Basics of Economics (College Level)</t>
  </si>
  <si>
    <t>https://www.udemy.   /economics-for-accounting-and-finance-professionals/</t>
  </si>
  <si>
    <t>Stock Market Investing for Beginners</t>
  </si>
  <si>
    <t>https://www.udemy.   /the-beginners-guide-to-the-stock-market/</t>
  </si>
  <si>
    <t>Accounting for Beginners : Learn Basics in under 1 Hour</t>
  </si>
  <si>
    <t>https://www.udemy.   /accounting-for-beginners-how-to-do-accounting-super-easily/</t>
  </si>
  <si>
    <t>Straddle Options Trading - Profit in Any Market Direction</t>
  </si>
  <si>
    <t>https://www.udemy.   /straddle-options-trading-profit-in-any-market-direction/</t>
  </si>
  <si>
    <t>Fundamentals of Forex Trading</t>
  </si>
  <si>
    <t>https://www.udemy.   /fundamentals-of-forex-trading/</t>
  </si>
  <si>
    <t>Binary Options: Trading Strategies, 90% Accuracy and Signals</t>
  </si>
  <si>
    <t>https://www.udemy.   /learn-trading-binary-options-from-scratch-and-3-strategies/</t>
  </si>
  <si>
    <t>Website Investing 101 - Buying &amp; Selling Online Businesses</t>
  </si>
  <si>
    <t>https://www.udemy.   /cash-flow-website-investing-buy-sell-online-businesses-digital-assets/</t>
  </si>
  <si>
    <t xml:space="preserve">Practical Accounts &amp; Bookkeeping Automated Overview </t>
  </si>
  <si>
    <t>https://www.udemy.   /practical-accounts-bookkeeping-automated-overview/</t>
  </si>
  <si>
    <t>Live Account - ETF Trading System - Hacking The Stock Market</t>
  </si>
  <si>
    <t>https://www.udemy.   /cracked-wall-street-hacked-the-stock-market-top-secret/</t>
  </si>
  <si>
    <t>Stock Market Leverage: How to Start Trading Options Wisely</t>
  </si>
  <si>
    <t>https://www.udemy.   /stock-market-tips-how-to-successfully-trade-options/</t>
  </si>
  <si>
    <t>Stock Market Foundations</t>
  </si>
  <si>
    <t>https://www.udemy.   /how-to-invest-in-the-stock-market-beginners/</t>
  </si>
  <si>
    <t>Crash Course on Working Capital Management</t>
  </si>
  <si>
    <t>https://www.udemy.   /crash-course-on-working-capital-management/</t>
  </si>
  <si>
    <t>Advanced Accounting A Complete Study for CA / CMA / CFA / CS</t>
  </si>
  <si>
    <t>https://www.udemy.   /branch-accounts-a-complete-analysis/</t>
  </si>
  <si>
    <t>61% Profit In 1 Month - Crush Your Forex Trading Paradigm</t>
  </si>
  <si>
    <t>https://www.udemy.   /61-profit-in-1-month-shattering-your-trading-paradigm/</t>
  </si>
  <si>
    <t>How to create a routine Trading</t>
  </si>
  <si>
    <t>https://www.udemy.   /how-to-create-a-trading-routine/</t>
  </si>
  <si>
    <t>Forex Trading Secrets |MT4 Robot (EA) inside, no coding</t>
  </si>
  <si>
    <t>https://www.udemy.   /forex-trading-robot-forex-trading/</t>
  </si>
  <si>
    <t>Forex SOS Course: Trading Tweaks And Working Forex Strategy</t>
  </si>
  <si>
    <t>https://www.udemy.   /forex-sos-course/</t>
  </si>
  <si>
    <t>Introduction to Financial Modeling</t>
  </si>
  <si>
    <t>https://www.udemy.   /financial-modeling-asimplemodel/</t>
  </si>
  <si>
    <t>Quantitative Aptitude for Banking &amp; Competitive Examinations</t>
  </si>
  <si>
    <t>https://www.udemy.   /quantitative-aptitude-for-competitive-examinations-part-i/</t>
  </si>
  <si>
    <t>Option Spreads and Credit Spreads Bundle</t>
  </si>
  <si>
    <t>https://www.udemy.   /option-spreads-and-credit-spreads-bundle/</t>
  </si>
  <si>
    <t>B Com Accountancy I (Paper ECO 02 IGNOU)</t>
  </si>
  <si>
    <t>https://www.udemy.   /accounts-from-incomplete-records/</t>
  </si>
  <si>
    <t>FOREX TRADING - Learn in a quick + profitable way + support</t>
  </si>
  <si>
    <t>https://www.udemy.   /forex-the-only-simple-trading-your-ever-need-bank-trading/</t>
  </si>
  <si>
    <t>Auditing Basics (Professional Course Level)</t>
  </si>
  <si>
    <t>https://www.udemy.   /basics-of-auditing/</t>
  </si>
  <si>
    <t>Stock market Investing Encyclopedia: How to invest in stocks</t>
  </si>
  <si>
    <t>https://www.udemy.   /stockmarket/</t>
  </si>
  <si>
    <t>Learn the basics of preparing accounting statements</t>
  </si>
  <si>
    <t>https://www.udemy.   /basics-of-financial-accounting/</t>
  </si>
  <si>
    <t>Elliott Wave -Forex Trading With The Elliott Wave Theory</t>
  </si>
  <si>
    <t>https://www.udemy.   /forex-trading-with-the-elliot-wave-theory/</t>
  </si>
  <si>
    <t>Corporate Finance - A Brief Introduction</t>
  </si>
  <si>
    <t>https://www.udemy.   /finance-a-brief-introduction-and-basics-finance-101/</t>
  </si>
  <si>
    <t>Excel functions to analyze and visualize data</t>
  </si>
  <si>
    <t>https://www.udemy.   /basic-excel-functions-to-analyze-large-data/</t>
  </si>
  <si>
    <t>Building Financial Statements in Excel</t>
  </si>
  <si>
    <t>https://www.udemy.   /guide-to-building-financial-statements/</t>
  </si>
  <si>
    <t>Transfer Pricing A Complete Analysis</t>
  </si>
  <si>
    <t>https://www.udemy.   /transfer-pricing-a-complete-analysis/</t>
  </si>
  <si>
    <t>Accounting: Get Hired Without Work Experience</t>
  </si>
  <si>
    <t>https://www.udemy.   /accounting-get-hired-without-work-experience/</t>
  </si>
  <si>
    <t>Forex Trading for Beginners - Basics</t>
  </si>
  <si>
    <t>https://www.udemy.   /complete-forex-trading-for-beginners-in-1-course-basics/</t>
  </si>
  <si>
    <t>Basic Bookkeeping Hacks</t>
  </si>
  <si>
    <t>https://www.udemy.   /basic-bookkeeping/</t>
  </si>
  <si>
    <t>Complete Trading Plan Course for Stocks &amp; Forex (10 Hours)</t>
  </si>
  <si>
    <t>https://www.udemy.   /killer-trading-plan-6-year-old-can-invest-10-hours-stocks-forex-etf/</t>
  </si>
  <si>
    <t>Forex Trading with Fixed 'Risk through Options Trading"</t>
  </si>
  <si>
    <t>https://www.udemy.   /forexoptions/</t>
  </si>
  <si>
    <t>Intro to Investment Banking, M&amp;A, IPO, Modeling + Free Book</t>
  </si>
  <si>
    <t>https://www.udemy.   /investment-banking-mergers-ipo-financial-model-business-mba-pro-forma/</t>
  </si>
  <si>
    <t>How to Pick The Right Penny Stocks To Invest In 2017</t>
  </si>
  <si>
    <t>https://www.udemy.   /how-to-make-5000month-trading-penny-stocks/</t>
  </si>
  <si>
    <t>Top 10 Trading Ideas in the Equities Market</t>
  </si>
  <si>
    <t>https://www.udemy.   /top-10-trading-ideas-in-the-equities-market/</t>
  </si>
  <si>
    <t>Intro to Financial Modeling</t>
  </si>
  <si>
    <t>https://www.udemy.   /intro-to-financial-modeling/</t>
  </si>
  <si>
    <t>Shark Accounting - Building a Business by the Numbers!</t>
  </si>
  <si>
    <t>https://www.udemy.   /shark-accounting/</t>
  </si>
  <si>
    <t>Forex Trading MAKE YOUR FIRST TRADE TODAY!</t>
  </si>
  <si>
    <t>https://www.udemy.   /trade-forex/</t>
  </si>
  <si>
    <t>Accounting in 60 Minutes - A Brief Introduction</t>
  </si>
  <si>
    <t>https://www.udemy.   /accounting-in-60-minutes-a-brief-introduction/</t>
  </si>
  <si>
    <t>SAP FICO For Beginners - A Guide to SAP Financial Accounts</t>
  </si>
  <si>
    <t>https://www.udemy.   /sap-fico-for-sap-beginners/</t>
  </si>
  <si>
    <t>Learn how to double your Forex Trading Account in one trade</t>
  </si>
  <si>
    <t>https://www.udemy.   /learn-how-to-double-your-forex-trading-account-in-one-trade/</t>
  </si>
  <si>
    <t>Accounting Superpowers: Learn Accounts, Understand Business!</t>
  </si>
  <si>
    <t>https://www.udemy.   /accounting-basics-for-success-in-business-and-in-life/</t>
  </si>
  <si>
    <t>Python Algo Trading: FX Trading with Oanda</t>
  </si>
  <si>
    <t>https://www.udemy.   /python-algo-trading-fx-trading-with-oanda/</t>
  </si>
  <si>
    <t>Save on Your Taxes</t>
  </si>
  <si>
    <t>https://www.udemy.   /save-on-your-taxes/</t>
  </si>
  <si>
    <t>Financial Model Basics: Build a model from start to finish</t>
  </si>
  <si>
    <t>https://www.udemy.   /financial-model-basics-build-a-model-from-start-to-finish/</t>
  </si>
  <si>
    <t>Option Trading for Rookies: The Covered Call Option Strategy</t>
  </si>
  <si>
    <t>https://www.udemy.   /option-trading-for-rookies-investing-the-profitable-way/</t>
  </si>
  <si>
    <t>EFT for Stock Options Trading Success &amp; Making Better Trades</t>
  </si>
  <si>
    <t>https://www.udemy.   /eft-for-stock-option-trading-success/</t>
  </si>
  <si>
    <t>Learn to Trade the Stock Market without Blowing Your Profits</t>
  </si>
  <si>
    <t>https://www.udemy.   /learn-to-trade-the-stock-market-without-blowing-your-profits/</t>
  </si>
  <si>
    <t>Get a Credit Repair Publication On Amazon and Live LIFE..</t>
  </si>
  <si>
    <t>https://www.udemy.   /get-a-credit-repair-publication-on-amazon-and-live-life/</t>
  </si>
  <si>
    <t>Fundamentals of Accounting</t>
  </si>
  <si>
    <t>https://www.udemy.   /fundamentals-of-accounting/</t>
  </si>
  <si>
    <t>RSI, Options Trading &amp; Technical Analysis (3 Course Bundle)</t>
  </si>
  <si>
    <t>https://www.udemy.   /charting-rsi-options-stock-trading-for-beginners-newtechnical-analysis/</t>
  </si>
  <si>
    <t>Basics of Mutual Funds for CA / CMA / CS / CFA Exams</t>
  </si>
  <si>
    <t>https://www.udemy.   /basics-of-mutual-funds-for-ca-cma-cs-cfa-exams/</t>
  </si>
  <si>
    <t>Accounting 101: How to read an Accounting Balance Sheet</t>
  </si>
  <si>
    <t>https://www.udemy.   /financial-statements-101-how-to-read-a-balance-sheet/</t>
  </si>
  <si>
    <t>Stock Options Day Trading Mindset for Success</t>
  </si>
  <si>
    <t>https://www.udemy.   /stock-options-day-trading-success-mindset/</t>
  </si>
  <si>
    <t>Introduction to bookkeeping and Accounting</t>
  </si>
  <si>
    <t>https://www.udemy.   /introduction-to-bookkeeping-and-accounting/</t>
  </si>
  <si>
    <t>Learn to Trade The News</t>
  </si>
  <si>
    <t>https://www.udemy.   /learn-to-trade-the-news/</t>
  </si>
  <si>
    <t>Value Investing, Taught by Six Superinvestors</t>
  </si>
  <si>
    <t>https://www.udemy.   /investing-stars/</t>
  </si>
  <si>
    <t>Trading for everyone - The Independent Investor Course I</t>
  </si>
  <si>
    <t>https://www.udemy.   /trading-for-everyone-the-independent-investor-course/</t>
  </si>
  <si>
    <t>Get Acquired: Learn From The Head Of Acquisitions For eBay</t>
  </si>
  <si>
    <t>https://www.udemy.   /entrepreneurship-buy-and-sell-your-startup-or-business/</t>
  </si>
  <si>
    <t>Stock Market investment: Practical Accounting</t>
  </si>
  <si>
    <t>https://www.udemy.   /stock-market-investment-practical-accounting/</t>
  </si>
  <si>
    <t>How to remove 'Risk from Penny Stocks - Options Trading"</t>
  </si>
  <si>
    <t>https://www.udemy.   /best-penny-stock-options-to-buy-hot-stocks-put-call-stock-options/</t>
  </si>
  <si>
    <t>Accounting Basics in 66 Minutes (absolutely for beginners)</t>
  </si>
  <si>
    <t>https://www.udemy.   /accounting-through-visual-presentation/</t>
  </si>
  <si>
    <t>Tax Accounting: Difficult Topic, Made Easy to Understand</t>
  </si>
  <si>
    <t>https://www.udemy.   /taxaccounting/</t>
  </si>
  <si>
    <t>Analysis of Company Financial Statements</t>
  </si>
  <si>
    <t>https://www.udemy.   /analysis-of-company-financial-statements/</t>
  </si>
  <si>
    <t>Forex Trading Like Banks â€“ Step by Step with Live Examples</t>
  </si>
  <si>
    <t>https://www.udemy.   /forex-trading-like-banks-step-by-step-with-live-examples/</t>
  </si>
  <si>
    <t>Fundamentals of Investing!</t>
  </si>
  <si>
    <t>https://www.udemy.   /investment-basics-lets-invest-series/</t>
  </si>
  <si>
    <t>Bank Financial Management A Comprehensive Study</t>
  </si>
  <si>
    <t>https://www.udemy.   /bank-financial-management-a-comprehensive-study/</t>
  </si>
  <si>
    <t>Learn to Trade Forex and Stocks: From Beginner to Advanced</t>
  </si>
  <si>
    <t>https://www.udemy.   /tradeforex/</t>
  </si>
  <si>
    <t>Master 'Technical Analysis and Chart reading skills Bundle"</t>
  </si>
  <si>
    <t>https://www.udemy.   /master-technical-analysis-and-chart-reading-skills-bundle/</t>
  </si>
  <si>
    <t>Naked Put Options Trade Covered Call &amp; Poor Man Covered Call</t>
  </si>
  <si>
    <t>https://www.udemy.   /naked-put-options-trade-covered-call-poor-man-covered-call/</t>
  </si>
  <si>
    <t>The Ultimate Guide to Dividend &amp; Dividend Growth Investing</t>
  </si>
  <si>
    <t>https://www.udemy.   /investing-learn-how-to-build-a-dividend-portfolio-step-by-step/</t>
  </si>
  <si>
    <t>Charting for Beginners 101: Technical Analysis Demystified</t>
  </si>
  <si>
    <t>https://www.udemy.   /charting-for-beginners-101/</t>
  </si>
  <si>
    <t>Build a DCF Valuation Model</t>
  </si>
  <si>
    <t>https://www.udemy.   /build-a-dcf-valuation-model/</t>
  </si>
  <si>
    <t>Introductory Financial Accounting</t>
  </si>
  <si>
    <t>https://www.udemy.   /introductory-financial-accounting/</t>
  </si>
  <si>
    <t>Introduction to Cryptocurrencies and Blockchain</t>
  </si>
  <si>
    <t>https://www.udemy.   /introduction-to-cryptocurrencies/</t>
  </si>
  <si>
    <t>Trade Pullback Candlestick Strategy - Make Consistent Pips</t>
  </si>
  <si>
    <t>https://www.udemy.   /make-consistent-profit-using-pullback-candlestick-strategy/</t>
  </si>
  <si>
    <t>Accounting Standards Basics (Professional Course Level)</t>
  </si>
  <si>
    <t>https://www.udemy.   /basics-of-accounting-standards/</t>
  </si>
  <si>
    <t>Use the Magic Multiple Moving Average Forex Trading system</t>
  </si>
  <si>
    <t>https://www.udemy.   /the-magic-multiple-moving-average-forex-trading-system/</t>
  </si>
  <si>
    <t>QuickBooks 2015 Training for Newbies</t>
  </si>
  <si>
    <t>https://www.udemy.   /free-training-quickbooks-2015/</t>
  </si>
  <si>
    <t>TRADING PSYCHOLOGY: Trading Mindset Mastery</t>
  </si>
  <si>
    <t>https://www.udemy.   /trading-psychology-trading-mindset-mastery/</t>
  </si>
  <si>
    <t>Option Trading: How to Adjust Delta-Neutral Strangles!</t>
  </si>
  <si>
    <t>https://www.udemy.   /option-trading-selling-strangles/</t>
  </si>
  <si>
    <t>Profitable binary option trading strategy</t>
  </si>
  <si>
    <t>https://www.udemy.   /binaryoptions/</t>
  </si>
  <si>
    <t>Tax Strategy: Financial Planning for Beginners</t>
  </si>
  <si>
    <t>https://www.udemy.   /taxsavingstrategy/</t>
  </si>
  <si>
    <t>Accounting 2 Simplified for You</t>
  </si>
  <si>
    <t>https://www.udemy.   /accounting-2-simplified-for-you/</t>
  </si>
  <si>
    <t>Project Funding Modelling (for Professionals)</t>
  </si>
  <si>
    <t>https://www.udemy.   /project-funding-modelling/</t>
  </si>
  <si>
    <t>Investing: How I Consistently Beat The Stock Market</t>
  </si>
  <si>
    <t>https://www.udemy.   /beat-the-stock-market/</t>
  </si>
  <si>
    <t>Bookkeeping Basics:  Understand the Fundamentals</t>
  </si>
  <si>
    <t>https://www.udemy.   /bookkeeping-basics/</t>
  </si>
  <si>
    <t>Leasing - A Comprehensive Study (Professional Course Level)</t>
  </si>
  <si>
    <t>https://www.udemy.   /leasing-a-comprehensive-study/</t>
  </si>
  <si>
    <t>Trading Options For Consistent Returns: Options Basics</t>
  </si>
  <si>
    <t>https://www.udemy.   /trading-options-for-income/</t>
  </si>
  <si>
    <t>TechniTrader Leading Hybrid Indicator Trading</t>
  </si>
  <si>
    <t>https://www.udemy.   /leading-hybrid-indicator-trading/</t>
  </si>
  <si>
    <t>Financial modeling: Build a DCF equity valuation model</t>
  </si>
  <si>
    <t>https://www.udemy.   /guide-to-do-a-step-by-step-discounted-cash-flow-valuation/</t>
  </si>
  <si>
    <t>CryptoArbitrager: Bitcoin Trading Robot (no mining)</t>
  </si>
  <si>
    <t>https://www.udemy.   /cryptoarbitrager-trade-bitcoin-vs-litecoin-with-arbitrage-robot/</t>
  </si>
  <si>
    <t>Accounting Is Easy (for Beginners)</t>
  </si>
  <si>
    <t>https://www.udemy.   /fundamentals-of-accountancy/</t>
  </si>
  <si>
    <t>Non Directional Weekly Options Trading System - ETF &amp; Emini</t>
  </si>
  <si>
    <t>https://www.udemy.   /etf-stock-options-non-directional-weekly-trading-system/</t>
  </si>
  <si>
    <t>The Complete Position Trading Course: Position Trading Stock</t>
  </si>
  <si>
    <t>https://www.udemy.   /position-trading-course/</t>
  </si>
  <si>
    <t>Master Iron Condors - Double the credit for half the risk</t>
  </si>
  <si>
    <t>https://www.udemy.   /iron-condor-options-trading-strategy/</t>
  </si>
  <si>
    <t>Basics of investing in Mutual Funds</t>
  </si>
  <si>
    <t>https://www.udemy.   /mutualfundinvesting/</t>
  </si>
  <si>
    <t>A Value Investing Approach to the Stock Market</t>
  </si>
  <si>
    <t>https://www.udemy.   /start-investing-the-right-way/</t>
  </si>
  <si>
    <t>Learn how to INVEST for huge profits or make it big trading!</t>
  </si>
  <si>
    <t>https://www.udemy.   /learn-how-to-invest-for-huge-profits-or-make-9k-day-trading/</t>
  </si>
  <si>
    <t>How to Fund your Million Dollar Idea: Equity, Debt, Unfund</t>
  </si>
  <si>
    <t>https://www.udemy.   /how-to-fund-your-million-dollar-idea-equity-debt-unfund/</t>
  </si>
  <si>
    <t>Mastering Candlestick Charting : High Probability Trading</t>
  </si>
  <si>
    <t>https://www.udemy.   /mastering-candlestick-charting/</t>
  </si>
  <si>
    <t>Binary Options Course - Level 2</t>
  </si>
  <si>
    <t>https://www.udemy.   /binary-options-course-level-2/</t>
  </si>
  <si>
    <t>Stock Technical Analysis with R</t>
  </si>
  <si>
    <t>https://www.udemy.   /stock-technical-analysis-with-r/</t>
  </si>
  <si>
    <t>Get to know the VIX Index (aka 'The Fear Index)"</t>
  </si>
  <si>
    <t>https://www.udemy.   /vix-index/</t>
  </si>
  <si>
    <t>Apply finance concepts for smart project management</t>
  </si>
  <si>
    <t>https://www.udemy.   /apply-finance-concepts-for-smart-project-management/</t>
  </si>
  <si>
    <t>Introduction to Futures Trading and Live Trade Demonstration</t>
  </si>
  <si>
    <t>https://www.udemy.   /introduction-to-futures-trading-and-live-trading-futures/</t>
  </si>
  <si>
    <t>Crowdfunding to Win</t>
  </si>
  <si>
    <t>https://www.udemy.   /crowdfunding-to-win/</t>
  </si>
  <si>
    <t>Comprehensive Forex Mastery Program</t>
  </si>
  <si>
    <t>https://www.udemy.   /forex-mastery/</t>
  </si>
  <si>
    <t>Preparation of Consolidated Financial Statements (Basic)</t>
  </si>
  <si>
    <t>https://www.udemy.   /preparation-of-consolidated-financial-statements-basic/</t>
  </si>
  <si>
    <t>Succeed in Bonds Even if You Don't Know Where to Start</t>
  </si>
  <si>
    <t>https://www.udemy.   /succeed-in-bonds-even-if-you-dont-know-where-to-start/</t>
  </si>
  <si>
    <t>Learn to Trade for Profit: Ten Most Profitable Trading Rules</t>
  </si>
  <si>
    <t>https://www.udemy.   /trading-stocks-successfully-ten-rules-of-successful-trading/</t>
  </si>
  <si>
    <t>Succeed in Lotto Even if You Don't Know Where to Start!</t>
  </si>
  <si>
    <t>https://www.udemy.   /succeed-in-lotto-even-if-you-dont-know-where-to-start/</t>
  </si>
  <si>
    <t>CFA Corporate Finance Level 2</t>
  </si>
  <si>
    <t>https://www.udemy.   /advanced-capital-budgeting-techniques/</t>
  </si>
  <si>
    <t>Pin Bars: The Most Powerful Forex Trading Signal</t>
  </si>
  <si>
    <t>https://www.udemy.   /make-money-in-forex-using-pin-bars/</t>
  </si>
  <si>
    <t>Stock Options Trades Using Interactive Brokers</t>
  </si>
  <si>
    <t>https://www.udemy.   /stock-options-trades-using-interactive-brokers/</t>
  </si>
  <si>
    <t>Introduction to Options - Strategies For Consistent Profits</t>
  </si>
  <si>
    <t>https://www.udemy.   /introduction-to-options-start-trading-now/</t>
  </si>
  <si>
    <t>Risk in Forex Transactions - for CA / CS / CFA exams</t>
  </si>
  <si>
    <t>https://www.udemy.   /forex-risks/</t>
  </si>
  <si>
    <t>Basics of Business Statistics (College Level)</t>
  </si>
  <si>
    <t>https://www.udemy.   /statistics-for-accounting-and-finance-professionals/</t>
  </si>
  <si>
    <t>Trading Seasonal Price Patterns in Stocks, Futures, &amp; Forex!</t>
  </si>
  <si>
    <t>https://www.udemy.   /trading-seasonal-price-patterns-in-stocks-futures-forex/</t>
  </si>
  <si>
    <t>Interpreting Financial Statements</t>
  </si>
  <si>
    <t>https://www.udemy.   /financialstatements/</t>
  </si>
  <si>
    <t>Introduction to Bookkeeping (Accounting)</t>
  </si>
  <si>
    <t>https://www.udemy.   /introduction-to-bookkeeping/</t>
  </si>
  <si>
    <t xml:space="preserve">CREDIT SPREAD SURGERY - Bear Call and Bull Put Mastery </t>
  </si>
  <si>
    <t>https://www.udemy.   /advanced-credit-spreads/</t>
  </si>
  <si>
    <t>Investment Banking: How to Land a Job on Wall Street</t>
  </si>
  <si>
    <t>https://www.udemy.   /how-to-land-a-job-on-wall-street/</t>
  </si>
  <si>
    <t>Learn To Invest In Index Funds and ETFs In 7 Easy Steps</t>
  </si>
  <si>
    <t>https://www.udemy.   /invest-in-index-funds-and-etfs-in-7-easy-steps/</t>
  </si>
  <si>
    <t>Financial modeling: Build a multiples valuation model</t>
  </si>
  <si>
    <t>https://www.udemy.   /how-to-do-a-multiples-based-valuation-of-a-company/</t>
  </si>
  <si>
    <t>Trade Recap I - A Real Look at Futures Options Markets</t>
  </si>
  <si>
    <t>https://www.udemy.   /d-levels-trade-recap-jan-17th-feb-5th-2014/</t>
  </si>
  <si>
    <t>Advanced Stock Options for Serious Equity Investors!</t>
  </si>
  <si>
    <t>https://www.udemy.   /bullet-proof-options-controlled-leverage-investing-secrets/</t>
  </si>
  <si>
    <t>Trading Binary Options for Fun and Profit</t>
  </si>
  <si>
    <t>https://www.udemy.   /trading-binary-options-for-fun-and-profit/</t>
  </si>
  <si>
    <t>CFA: Fast Track your career in Finance</t>
  </si>
  <si>
    <t>https://www.udemy.   /cfapreparebetter/</t>
  </si>
  <si>
    <t>How to be a Profitable Forex Trader</t>
  </si>
  <si>
    <t>https://www.udemy.   /making-money-in-forex-market/</t>
  </si>
  <si>
    <t>Excel Dashboard - Interactive Excel Dashboard and Charts</t>
  </si>
  <si>
    <t>https://www.udemy.   /interactive-charts-in-excel/</t>
  </si>
  <si>
    <t>Accounting 101: Learn Business Finance Forecasting in 60mins</t>
  </si>
  <si>
    <t>https://www.udemy.   /cashflow-forecasting-made-easy-learn-it-in-40-mins/</t>
  </si>
  <si>
    <t>The Securities Trade Lifecycle</t>
  </si>
  <si>
    <t>https://www.udemy.   /the-securities-trade-lifecycle/</t>
  </si>
  <si>
    <t>Double your Forex Account using the MAGIC MA trading robot</t>
  </si>
  <si>
    <t>https://www.udemy.   /double-your-forex-account-using-the-magic-ma-robot/</t>
  </si>
  <si>
    <t>Technical Analysis 101: How to Profit During Market Crashes</t>
  </si>
  <si>
    <t>https://www.udemy.   /profit-from-stock-market-crashes-the-short-selling-strategy/</t>
  </si>
  <si>
    <t>Advanced Accounting for Investment Banking</t>
  </si>
  <si>
    <t>https://www.udemy.   /advanced-accounting-for-investment-banking/</t>
  </si>
  <si>
    <t>Investing In Stocks With 10 Simple Rules</t>
  </si>
  <si>
    <t>https://www.udemy.   /value-investing-rules/</t>
  </si>
  <si>
    <t>Venture Capital. What is it and Why it Matters to You!</t>
  </si>
  <si>
    <t>https://www.udemy.   /venture-capital-sector-overview-what-is-it-and-why-it-matters-to-you/</t>
  </si>
  <si>
    <t>Cash Flow Valuation: Develop Your Financial Literacy</t>
  </si>
  <si>
    <t>https://www.udemy.   /financial-literacy-basics/</t>
  </si>
  <si>
    <t>Direction-Independ Trading - Elite Forex Traders  Strategy</t>
  </si>
  <si>
    <t>https://www.udemy.   /direction-independ-trading-elite-traders-forex-strategy/</t>
  </si>
  <si>
    <t>How to Become a Financial Analyst from Scratch!</t>
  </si>
  <si>
    <t>https://www.udemy.   /become-a-financial-analyst-from-scratch-n1/</t>
  </si>
  <si>
    <t>First Steps to Trading the Forexmarkets : Technical Analysis</t>
  </si>
  <si>
    <t>https://www.udemy.   /first-steps-to-trading-the-forexmarkets-technical-analysis/</t>
  </si>
  <si>
    <t>Financial analysis: Compare performance of companies</t>
  </si>
  <si>
    <t>https://www.udemy.   /financial-performance-analysis/</t>
  </si>
  <si>
    <t>Forex for Beginners: Easy Forex Trading for Beginners</t>
  </si>
  <si>
    <t>https://www.udemy.   /forex-for-beginners-easy-forex-trading-for-beginners/</t>
  </si>
  <si>
    <t>Investment Crowdfunding 101 (a.k.a Equity Crowdfunding)</t>
  </si>
  <si>
    <t>https://www.udemy.   /crowdfund-investing-101-the-basics-of-equity-crowdfunding/</t>
  </si>
  <si>
    <t>Read financial statements like a pro</t>
  </si>
  <si>
    <t>https://www.udemy.   /read-financial-statements-in-5-minutes/</t>
  </si>
  <si>
    <t>10 Numbers Every Business Owner Should Know</t>
  </si>
  <si>
    <t>https://www.udemy.   /10-numbers-every-business-owner-should-know/</t>
  </si>
  <si>
    <t>Learn How To Trade Gold In 2017</t>
  </si>
  <si>
    <t>https://www.udemy.   /learn-how-to-trade-gold-in-2017/</t>
  </si>
  <si>
    <t>IAS 18 - Revenue</t>
  </si>
  <si>
    <t>https://www.udemy.   /ias-18-revenue/</t>
  </si>
  <si>
    <t>Forex Trading: The High ROI Forex Trading End of Day Course</t>
  </si>
  <si>
    <t>https://www.udemy.   /the-high-roi-forex-trading-end-of-day-course/</t>
  </si>
  <si>
    <t>Fundraise the Simplified Way: A Crowdfunding Blueprint</t>
  </si>
  <si>
    <t>https://www.udemy.   /fundraise-the-simplified-way-a-crowdfunding-blueprint/</t>
  </si>
  <si>
    <t>Fundamentals of Accounting for Business Owners</t>
  </si>
  <si>
    <t>https://www.udemy.   /fundamentals-of-accounting-for-business-owners/</t>
  </si>
  <si>
    <t>Practical Financial Statement Analysis</t>
  </si>
  <si>
    <t>https://www.udemy.   /practical-financial-statement-analysis/</t>
  </si>
  <si>
    <t>Forex Management - Detailed Study for CA / CS / CFA Exams</t>
  </si>
  <si>
    <t>https://www.udemy.   /international-finance-a-comprehensive-study/</t>
  </si>
  <si>
    <t>Financial Statement Review 101:  How to Find Errors</t>
  </si>
  <si>
    <t>https://www.udemy.   /financial-statement-review-101-how-to-find-errors/</t>
  </si>
  <si>
    <t>Professional Risk Manager (PRM) Certification: Level 1</t>
  </si>
  <si>
    <t>https://www.udemy.   /professional-risk-manager-prm-certification-level-1/</t>
  </si>
  <si>
    <t>International Tax  - Tax Beyond boundaries</t>
  </si>
  <si>
    <t>https://www.udemy.   /international-tax-course-intermediate-level/</t>
  </si>
  <si>
    <t>The Complete Financial Statement Analysis Course</t>
  </si>
  <si>
    <t>https://www.udemy.   /the-complete-financial-statement-analysis-course/</t>
  </si>
  <si>
    <t>Advanced Excel functions</t>
  </si>
  <si>
    <t>https://www.udemy.   /advanced-excel-functions-to-analyze-large-data/</t>
  </si>
  <si>
    <t>Penny Stocks Value &amp; Chart Pattern Trading (2 Course Bundle)</t>
  </si>
  <si>
    <t>https://www.udemy.   /basics-investing-penny-stocks-beginners-hot-best-penny-stocks-trading/</t>
  </si>
  <si>
    <t>Candlestick Analysis For Professional Traders</t>
  </si>
  <si>
    <t>https://www.udemy.   /testing-candlesticks/</t>
  </si>
  <si>
    <t>Build A Career In Forex Trading- Learn Fundamental Analysis</t>
  </si>
  <si>
    <t>https://www.udemy.   /build-a-career-in-forex-trading-learn-fundamental-analysis/</t>
  </si>
  <si>
    <t>Financial Modeling: Build a Complete DCF Valuation Model</t>
  </si>
  <si>
    <t>https://www.udemy.   /learn-how-to-value-a-company-and-build-a-dcf-model/</t>
  </si>
  <si>
    <t>Hands-on Financial Modeling (With 6 Excel Templates)</t>
  </si>
  <si>
    <t>https://www.udemy.   /financial-modelling-in-excel/</t>
  </si>
  <si>
    <t>CAIIB Advanced Bank Management (Part I)</t>
  </si>
  <si>
    <t>https://www.udemy.   /statistics-regression-analysis/</t>
  </si>
  <si>
    <t>Stock Market investment:Non financial fundamental analysis</t>
  </si>
  <si>
    <t>https://www.udemy.   /stock-market-investmentnon-financial-fundamental-analysis/</t>
  </si>
  <si>
    <t>Learn How to Play CashFlow Game</t>
  </si>
  <si>
    <t>https://www.udemy.   /learn-how-to-play-cashflow-game/</t>
  </si>
  <si>
    <t>Basics of Business Finance</t>
  </si>
  <si>
    <t>https://www.udemy.   /basics-of-business-finance/</t>
  </si>
  <si>
    <t>Accounting Made Easy 2</t>
  </si>
  <si>
    <t>https://www.udemy.   /accounting-made-easy-2/</t>
  </si>
  <si>
    <t>Bitcoin: el futuro del dinero, hoy</t>
  </si>
  <si>
    <t>https://www.udemy.   /bitcoin-el-futuro-del-dinero-hoy/</t>
  </si>
  <si>
    <t>Aprende a invertir practicando</t>
  </si>
  <si>
    <t>https://www.udemy.   /aprende-a-invertir-practicando/</t>
  </si>
  <si>
    <t>Trading con retrocesos de Fibonacci</t>
  </si>
  <si>
    <t>https://www.udemy.   /trading-con-retrocesos-de-fibonacci/</t>
  </si>
  <si>
    <t>Mit Finanzwissen zu besserem Unternehmertum</t>
  </si>
  <si>
    <t>https://www.udemy.   /mit-finanzwissen-zu-besserem-unternehmertum/</t>
  </si>
  <si>
    <t>Como hacer empresa en 10 sesiones prÃ¡cticas</t>
  </si>
  <si>
    <t>https://www.udemy.   /finanzas-para-principiantes/</t>
  </si>
  <si>
    <t>Ø§Ù„Ù…Ø­Ø§Ø³Ø¨Ø© Ù„Ù„Ø¥Ø¯Ø§Ø±ÙŠÙŠÙ† Ùˆ ØºÙŠØ± Ø§Ù„Ù…Ø­Ø§Ø³Ø¨ÙŠÙ†</t>
  </si>
  <si>
    <t>https://www.udemy.   /accounting-for-non-accountants-trendcast/</t>
  </si>
  <si>
    <t>æ ªå¼æŠ•è³‡ã§æœ¬å½“ã®ãƒ•ã‚¡ãƒ³ãƒ€ãƒ¡ãƒ³ã‚¿ãƒ«åˆ†æžãŒã§ãã‚‹ã‚ˆã†ã«ãªã‚‹</t>
  </si>
  <si>
    <t>https://www.udemy.   /jun-sakai-trading-course3/</t>
  </si>
  <si>
    <t>Curso de Trading prÃ¡ctico basado en casos reales</t>
  </si>
  <si>
    <t>https://www.udemy.   /trading-practico/</t>
  </si>
  <si>
    <t>Curso Avanzado de Trading</t>
  </si>
  <si>
    <t>https://www.udemy.   /curso-avanzado-de-trading/</t>
  </si>
  <si>
    <t>à¸ªà¸­à¸™à¹€à¸—à¸£à¸”à¹„à¸šà¸™à¸²à¸£à¸µà¹ˆ à¸­à¹Šà¸­à¸Ÿà¸Šà¸±à¹ˆà¸™à¸­à¸¢à¹ˆà¸²à¸‡à¸‡à¹ˆà¸²à¸¢</t>
  </si>
  <si>
    <t>https://www.udemy.   /binary-options-for-thai/</t>
  </si>
  <si>
    <t>MQL4 Tutorial Golden Goose</t>
  </si>
  <si>
    <t>https://www.udemy.   /mql4-tutorial-golden-goose-trading-tutorial/</t>
  </si>
  <si>
    <t>AnÃ¡lise de ConcessÃ£o de CrÃ©dito</t>
  </si>
  <si>
    <t>https://www.udemy.   /estacio-analise-de-concessao-de-credito/</t>
  </si>
  <si>
    <t>Technical Analysis Using Elliott Wave Theory</t>
  </si>
  <si>
    <t>https://www.udemy.   /technical-analysis-using-elliott-wave-theory/</t>
  </si>
  <si>
    <t>The Basics Of Volume Analysis</t>
  </si>
  <si>
    <t>https://www.udemy.   /volume-analysis-basis/</t>
  </si>
  <si>
    <t>Crash Course on Cost of Capital and Capital Structuring</t>
  </si>
  <si>
    <t>https://www.udemy.   /crash-course-on-cost-of-capital-and-capital-structuring/</t>
  </si>
  <si>
    <t>Business Accounting Made Easy</t>
  </si>
  <si>
    <t>https://www.udemy.   /accounting-level-1-course/</t>
  </si>
  <si>
    <t>Build a DCF Model from Scratch</t>
  </si>
  <si>
    <t>https://www.udemy.   /build-a-dcf-model/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</si>
  <si>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</si>
  <si>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   /weekly-forex-analysis-by-baraq-adnan/</t>
  </si>
  <si>
    <t>Technical Analysis - A practical approach for trade entry</t>
  </si>
  <si>
    <t>https://www.udemy.   /learn-technical-analysis/</t>
  </si>
  <si>
    <t>Mastering Technical Analysis : Maximizing Trading Profits</t>
  </si>
  <si>
    <t>https://www.udemy.   /mastering-technical-analysis/</t>
  </si>
  <si>
    <t>The Complete Guide to Professional Trading with Elliott Wave</t>
  </si>
  <si>
    <t>https://www.udemy.   /practical-trading-trade-stocks-forex-with-elliott-wave/</t>
  </si>
  <si>
    <t>A Complete Guide to Becoming a Trader on the Forex Market</t>
  </si>
  <si>
    <t>https://www.udemy.   /make-a-living-with-forex/</t>
  </si>
  <si>
    <t>Stock Market for Beginners - Complete Starter Toolkit</t>
  </si>
  <si>
    <t>https://www.udemy.   /complete-stock-market-starter-toolkit-for-beginners/</t>
  </si>
  <si>
    <t>Beginners Binary Options Course</t>
  </si>
  <si>
    <t>https://www.udemy.   /beginners-binary-options-trading-course/</t>
  </si>
  <si>
    <t>Technical Analysis 101: Secrets of Trading Revealed</t>
  </si>
  <si>
    <t>https://www.udemy.   /secrets-of-stock-market-trading-revealed/</t>
  </si>
  <si>
    <t>Forex: What's a Trend and When it is Strong and Reliable</t>
  </si>
  <si>
    <t>https://www.udemy.   /forex-whats-a-trend-strong-and-reliable/</t>
  </si>
  <si>
    <t>Volatility Trading Analysis with R</t>
  </si>
  <si>
    <t>https://www.udemy.   /volatility-trading-analysis-with-r/</t>
  </si>
  <si>
    <t>How To Profit From Stock Market Volatility</t>
  </si>
  <si>
    <t>https://www.udemy.   /how-to-trade-stock-market-volatility/</t>
  </si>
  <si>
    <t>Awaken the Accountant in You | Master the Accounting Basics</t>
  </si>
  <si>
    <t>https://www.udemy.   /enlightened-accountant-master-accounting-basics-in-no-time/</t>
  </si>
  <si>
    <t>WE WILL PAY YOU TO TRADE WITH US</t>
  </si>
  <si>
    <t>https://www.udemy.   /trade-forex-the-professional-way-by-trading-live-with-us/</t>
  </si>
  <si>
    <t>Situational Trading: Proven Option Strategy for any Scenario</t>
  </si>
  <si>
    <t>https://www.udemy.   /situationaltrading/</t>
  </si>
  <si>
    <t>Portfolio Management for CA / CS / CFA exams</t>
  </si>
  <si>
    <t>https://www.udemy.   /portfolio-management-quantitative-techniques/</t>
  </si>
  <si>
    <t>Algorithmic Trading in MATLAB: WFAToolbox App GUI (Finance)</t>
  </si>
  <si>
    <t>https://www.udemy.   /algorithmic-trading-with-matlab-wfatoolbox/</t>
  </si>
  <si>
    <t>Finding an Unlimited Amount of Investors</t>
  </si>
  <si>
    <t>https://www.udemy.   /accredited-investors/</t>
  </si>
  <si>
    <t>Bookkeeping Made Easy</t>
  </si>
  <si>
    <t>https://www.udemy.   /accounting-made-easy/</t>
  </si>
  <si>
    <t>BITCOIN VISUALLY. Part I.</t>
  </si>
  <si>
    <t>https://www.udemy.   /bitcoin-visually-part-i/</t>
  </si>
  <si>
    <t>Learn and Master the Basics of Finance</t>
  </si>
  <si>
    <t>https://www.udemy.   /finance-101/</t>
  </si>
  <si>
    <t>FOREX : LearnTo Trade the Improved ( Advanced ) Patterns</t>
  </si>
  <si>
    <t>https://www.udemy.   /forex-learnto-trade-the-improved-advanced-patterns/</t>
  </si>
  <si>
    <t>Mastering the Market : (Technical Analysis + Candlestick)</t>
  </si>
  <si>
    <t>https://www.udemy.   /mastering-the-market-volume-i/</t>
  </si>
  <si>
    <t>Mastering Countertrend Trading : High Profit Trading Pattern</t>
  </si>
  <si>
    <t>https://www.udemy.   /mastering-countertrend-trading/</t>
  </si>
  <si>
    <t>Exam 1 Review - Managerial Accounting (U of H)</t>
  </si>
  <si>
    <t>https://www.udemy.   /exam-1-review-mgr-acct/</t>
  </si>
  <si>
    <t>* An Integrated Approach to the Fundamentals of Accounting</t>
  </si>
  <si>
    <t>https://www.udemy.   /an-integrated-approach-to-the-fundamentals-of-accounting/</t>
  </si>
  <si>
    <t>Get to grips with the CFA calculator</t>
  </si>
  <si>
    <t>https://www.udemy.   /cfa-calculator/</t>
  </si>
  <si>
    <t>Financial Model Fundamentals-Learn the Essential Skills</t>
  </si>
  <si>
    <t>https://www.udemy.   /financial-model-fundamentals-learn-the-essential-skills/</t>
  </si>
  <si>
    <t>Forex: Economic News Trading</t>
  </si>
  <si>
    <t>https://www.udemy.   /forex-economic-news-trading/</t>
  </si>
  <si>
    <t>Analyze Real Estate Investments | Financial Modeling</t>
  </si>
  <si>
    <t>https://www.udemy.   /real-estate-financial-modeling/</t>
  </si>
  <si>
    <t>Forex For Beginners - A Guide To Currency Trading</t>
  </si>
  <si>
    <t>https://www.udemy.   /forex-for-beginners-a-guide-to-currency-trading/</t>
  </si>
  <si>
    <t>Raise Your Credit Score to 800 Or More....</t>
  </si>
  <si>
    <t>https://www.udemy.   /raise-your-credit-score-to-800-or-more/</t>
  </si>
  <si>
    <t>Financial Management Budgeting Techniques</t>
  </si>
  <si>
    <t>https://www.udemy.   /learn-cash-budgeting-techniques/</t>
  </si>
  <si>
    <t>Forex Killing Divergence - How to trade with precision</t>
  </si>
  <si>
    <t>https://www.udemy.   /forex-killing-divergence-how-to-trade-with-precision/</t>
  </si>
  <si>
    <t>Working Capital Management for CA / CFA / CPA Exams</t>
  </si>
  <si>
    <t>https://www.udemy.   /working-capital-management/</t>
  </si>
  <si>
    <t>Risk Analysis - Capital Budgeting for CA / CS / CFA exams</t>
  </si>
  <si>
    <t>https://www.udemy.   /risk-analysis-in-capital-budgeting/</t>
  </si>
  <si>
    <t>Corporate Finance 101: Financial Statement Analysis &amp; Ratios</t>
  </si>
  <si>
    <t>https://www.udemy.   /corp-fin-101-fsa-ratios/</t>
  </si>
  <si>
    <t>Mastering Futures Options for Beginners - Your Top 5 Plays!</t>
  </si>
  <si>
    <t>https://www.udemy.   /mastering-futures-options-for-beginners-your-top-10-plays/</t>
  </si>
  <si>
    <t>Professional Options Trading, Simplified</t>
  </si>
  <si>
    <t>https://www.udemy.   /optionstrading/</t>
  </si>
  <si>
    <t>Advanced Options Concepts - Probability, Greeks, Simulation</t>
  </si>
  <si>
    <t>https://www.udemy.   /advanced-options-analysis/</t>
  </si>
  <si>
    <t>Accounting Basics - A Complete Study</t>
  </si>
  <si>
    <t>https://www.udemy.   /fundamentals-of-accounting-a-complete-study/</t>
  </si>
  <si>
    <t>Case Studies in Macro Economics</t>
  </si>
  <si>
    <t>https://www.udemy.   /case-studies-in-macro-economics/</t>
  </si>
  <si>
    <t>My Forex Strategy that win consistently over and over</t>
  </si>
  <si>
    <t>https://www.udemy.   /my-forex-strategy-that-help-me-consistently-winning/</t>
  </si>
  <si>
    <t xml:space="preserve">Understand Banks &amp; Financial Markets </t>
  </si>
  <si>
    <t>https://www.udemy.   /the-banking-fundamentals-course/</t>
  </si>
  <si>
    <t>Stock Technical Analysis with Python</t>
  </si>
  <si>
    <t>https://www.udemy.   /stock-technical-analysis-with-python/</t>
  </si>
  <si>
    <t>How to Become an Accountant from scratch!</t>
  </si>
  <si>
    <t>https://www.udemy.   /the-udemy-case-study/</t>
  </si>
  <si>
    <t>How to invest in Gold</t>
  </si>
  <si>
    <t>https://www.udemy.   /howtoinvestingold/</t>
  </si>
  <si>
    <t>Automate Your Finances</t>
  </si>
  <si>
    <t>https://www.udemy.   /automate-your-personal-finances/</t>
  </si>
  <si>
    <t>MBA Accounting and Finance for Managers(Paper MS04 of IGNOU)</t>
  </si>
  <si>
    <t>https://www.udemy.   /dividend-decision-a-comprehensive-study/</t>
  </si>
  <si>
    <t>Accounting Made Easy: A Quick Guide to Financial Accounting</t>
  </si>
  <si>
    <t>https://www.udemy.   /accounting-made-easy-a-quick-guide-to-financial-accounting/</t>
  </si>
  <si>
    <t>Futures/Commodity Training (Basics)</t>
  </si>
  <si>
    <t>https://www.udemy.   /commodity/</t>
  </si>
  <si>
    <t>Cost Accounting Marginal Costing Theory and Practice</t>
  </si>
  <si>
    <t>https://www.udemy.   /marginal-costing-theory-and-practice/</t>
  </si>
  <si>
    <t>The Big Volatility Short: The Best Trade On Wall Street!</t>
  </si>
  <si>
    <t>https://www.udemy.   /the-big-volatility-short/</t>
  </si>
  <si>
    <t>Master Finance in Three Hours</t>
  </si>
  <si>
    <t>https://www.udemy.   /basic-finance-for-startups-smes-quick-clear-practical/</t>
  </si>
  <si>
    <t>Learn Options on Futures for Hedging Options and Stocks</t>
  </si>
  <si>
    <t>https://www.udemy.   /learn-options-on-futures-for-hedging-options-and-stocks/</t>
  </si>
  <si>
    <t>Option selling trading as income source. Beginners friendly</t>
  </si>
  <si>
    <t>https://www.udemy.   /option-trading/</t>
  </si>
  <si>
    <t>Introduction to Value Growth Investing</t>
  </si>
  <si>
    <t>https://www.udemy.   /introduction-to-value-growth-investing/</t>
  </si>
  <si>
    <t>Become A Forex Trader - Forex trading like a professional</t>
  </si>
  <si>
    <t>https://www.udemy.   /become-a-forex-trader/</t>
  </si>
  <si>
    <t>Hedge Fund Trading System</t>
  </si>
  <si>
    <t>https://www.udemy.   /hedge-fund-trading-system/</t>
  </si>
  <si>
    <t>Bulletproof Personal Finance: Expert Asset Allocation</t>
  </si>
  <si>
    <t>https://www.udemy.   /bulletproof-personal-finance-expert-asset-allocation/</t>
  </si>
  <si>
    <t>Financial Accounting: The Complete Introductory Crash Course</t>
  </si>
  <si>
    <t>https://www.udemy.   /university-level-introduction-to-financial-accounting/</t>
  </si>
  <si>
    <t>Learn About Trading Options from a real wallstreet trader</t>
  </si>
  <si>
    <t>https://www.udemy.   /learn-about-trading-options-from-a-former-stockbroker/</t>
  </si>
  <si>
    <t>Forex Rate -Why it fluctuates -for CA / CMA / CS / CFA Exams</t>
  </si>
  <si>
    <t>https://www.udemy.   /forex-rate-parity-theories/</t>
  </si>
  <si>
    <t>How to Build a Massive Stock Portfolio from Zero!</t>
  </si>
  <si>
    <t>https://www.udemy.   /how-to-build-your-million-dollar-stock-portfolio-from-zero/</t>
  </si>
  <si>
    <t>Introductory Forex Trading Course</t>
  </si>
  <si>
    <t>https://www.udemy.   /introductory-forex-trading-course/</t>
  </si>
  <si>
    <t>Budgeting Hacks to Build Wealth!</t>
  </si>
  <si>
    <t>https://www.udemy.   /budgeting-wealth/</t>
  </si>
  <si>
    <t>Accounting and Finance for Bankers - A Comprehensive Study</t>
  </si>
  <si>
    <t>https://www.udemy.   /crash-course-on-financial-management/</t>
  </si>
  <si>
    <t>Forex Prep Academy for Beginners-Real trades!</t>
  </si>
  <si>
    <t>https://www.udemy.   /forex-prep-academy-for-beginners/</t>
  </si>
  <si>
    <t>Accounting for Deferred Taxes (Professional Course Level)</t>
  </si>
  <si>
    <t>https://www.udemy.   /accounting-for-deferred-taxes/</t>
  </si>
  <si>
    <t>TRADING TRUTHS</t>
  </si>
  <si>
    <t>https://www.udemy.   /trading-truths/</t>
  </si>
  <si>
    <t>The Binary Institute - Introductory Course in Binary Options</t>
  </si>
  <si>
    <t>https://www.udemy.   /the-binary-institute-introductory-course-in-binary-options-trading/</t>
  </si>
  <si>
    <t>Forex Trading vs Option Trading</t>
  </si>
  <si>
    <t>https://www.udemy.   /trading-excellence/</t>
  </si>
  <si>
    <t>How to Invest in Stocks + Billionaire Investing Tips</t>
  </si>
  <si>
    <t>https://www.udemy.   /how-to-invest-in-stocks-warren-buffett/</t>
  </si>
  <si>
    <t>Value Investing For Beginners</t>
  </si>
  <si>
    <t>https://www.udemy.   /value-investing-for-beginners-y/</t>
  </si>
  <si>
    <t>TRADING TACTICS</t>
  </si>
  <si>
    <t>https://www.udemy.   /trading-tactics/</t>
  </si>
  <si>
    <t>MQL4 Tutorial Bootcamp - Trading Robot Coding in Metatrader4</t>
  </si>
  <si>
    <t>https://www.udemy.   /mql4-tutorial-bootcamp-trading-robot-coding-in-metatrader4/</t>
  </si>
  <si>
    <t>Ultimate Retirement: Build Your Own Dynamic Retirement Plan</t>
  </si>
  <si>
    <t>https://www.udemy.   /retirement-master-course-create-a-retirement-income-to-last/</t>
  </si>
  <si>
    <t>build a solid foundation for trading options</t>
  </si>
  <si>
    <t>https://www.udemy.   /option-basics-to-be-profitable-trader/</t>
  </si>
  <si>
    <t>Forex Scam: Avoid the scam today</t>
  </si>
  <si>
    <t>https://www.udemy.   /forex-secrets/</t>
  </si>
  <si>
    <t>Cost Accounting Crash Course</t>
  </si>
  <si>
    <t>https://www.udemy.   /crash-course-on-cost-accounting/</t>
  </si>
  <si>
    <t>Option Trading for Rookies: Basic Option Strategies</t>
  </si>
  <si>
    <t>https://www.udemy.   /basic-option-strategies-trading-vertical-options/</t>
  </si>
  <si>
    <t>Business Analysis:  Working with Use Cases</t>
  </si>
  <si>
    <t>https://www.udemy.   /usecases/</t>
  </si>
  <si>
    <t>Learn to Raise the Funds You Need via Crowdfunding</t>
  </si>
  <si>
    <t>https://www.udemy.   /thecrowdfundedkit/</t>
  </si>
  <si>
    <t>Business finances</t>
  </si>
  <si>
    <t>https://www.udemy.   /business-finances-learn-about-business-loans-debt-credit/</t>
  </si>
  <si>
    <t>Financial Accounting - A Brief Introduction</t>
  </si>
  <si>
    <t>https://www.udemy.   /accounting-in-less-then-one-hour/</t>
  </si>
  <si>
    <t>Trading Economic Indicators - Complete Trading System</t>
  </si>
  <si>
    <t>https://www.udemy.   /hacking-trading-through-economic-indicators/</t>
  </si>
  <si>
    <t>Foundation of Options Trading and Investing</t>
  </si>
  <si>
    <t>https://www.udemy.   /options-trading-course-australia/</t>
  </si>
  <si>
    <t>Option Trading - How To Earn If You Can't Predict The Market</t>
  </si>
  <si>
    <t>https://www.udemy.   /option-trading-how-to-earn/</t>
  </si>
  <si>
    <t>The Financial Analyst Skills Training (FAST) course 2017</t>
  </si>
  <si>
    <t>https://www.udemy.   /the-financial-analyst-skills-training-fast-course-2017/</t>
  </si>
  <si>
    <t>Covered Calls - Powerful Income Strategy for Stock Traders</t>
  </si>
  <si>
    <t>https://www.udemy.   /covered-calls-income-strategy-for-stock-traders/</t>
  </si>
  <si>
    <t>Accounting 1 Simplified for You</t>
  </si>
  <si>
    <t>https://www.udemy.   /accounting-1-simplified-for-you/</t>
  </si>
  <si>
    <t>[Value Investing] Where White People Keep Their Money</t>
  </si>
  <si>
    <t>https://www.udemy.   /where-white-people-keep-their-money/</t>
  </si>
  <si>
    <t>How to Start Investing: Made Simple and Easy</t>
  </si>
  <si>
    <t>https://www.udemy.   /how-to-start-investing-made-simple-and-easy/</t>
  </si>
  <si>
    <t>Basics of Commerce A Complete Study</t>
  </si>
  <si>
    <t>https://www.udemy.   /basics-of-commerce-a-complete-study/</t>
  </si>
  <si>
    <t>The Passive Investing Blueprint - Build Wealth Passively</t>
  </si>
  <si>
    <t>https://www.udemy.   /how-to-start-passive-investing-in-1-day/</t>
  </si>
  <si>
    <t>7 Steps: Your Introduction to Trading</t>
  </si>
  <si>
    <t>https://www.udemy.   /7-steps-your-introduction-to-trading/</t>
  </si>
  <si>
    <t xml:space="preserve">Forex - Elliott Wave Theory with Fibonacci. </t>
  </si>
  <si>
    <t>https://www.udemy.   /forex-strategy-elliott-wave-theory-with-fibonacci/</t>
  </si>
  <si>
    <t>The Actuarial Profession: Basic Sciences and Principles</t>
  </si>
  <si>
    <t>https://www.udemy.   /actuarial-intro-eng/</t>
  </si>
  <si>
    <t>Investing in stocks: Avoid stock market loss</t>
  </si>
  <si>
    <t>https://www.udemy.   /avoid-investment-lossesforecast-the-next-recession/</t>
  </si>
  <si>
    <t>QuickBooks Online: Complete Guide &amp; Certification tips</t>
  </si>
  <si>
    <t>https://www.udemy.   /learn-quickbooks-online-qbo-with-hector-garcia-and-friends/</t>
  </si>
  <si>
    <t>Build Financial Models &amp; Value Companies The Easy Way</t>
  </si>
  <si>
    <t>https://www.udemy.   /build-basic-financial-models-valuation-companies-the-easy-way/</t>
  </si>
  <si>
    <t xml:space="preserve">Adventure Capital: How to pay off debt </t>
  </si>
  <si>
    <t>https://www.udemy.   /how-to-pay-off-debt/</t>
  </si>
  <si>
    <t>Chart Patterns Trading Demystified</t>
  </si>
  <si>
    <t>https://www.udemy.   /stock-chart-patterns-forecasting-explosive-gains-technical-analysis/</t>
  </si>
  <si>
    <t>Financial Planning &amp; Analysis: Building a Company's Budget</t>
  </si>
  <si>
    <t>https://www.udemy.   /financial-planning-analysis-building-a-companys-budget/</t>
  </si>
  <si>
    <t>Simple things you must know before start FOREX (OFFER)</t>
  </si>
  <si>
    <t>https://www.udemy.   /forex-simple-things/</t>
  </si>
  <si>
    <t>Practical Finance</t>
  </si>
  <si>
    <t>https://www.udemy.   /practical-finance/</t>
  </si>
  <si>
    <t>Forex Trading: Comprehensive &amp; Concise Forex Trading Course</t>
  </si>
  <si>
    <t>https://www.udemy.   /forex-trading-comprehensive-concise-forex-trading-course/</t>
  </si>
  <si>
    <t>Leaps Options Trading System - Diagonal Leaps Options Spread</t>
  </si>
  <si>
    <t>https://www.udemy.   /leaps-options-trading-system-diagonal-leaps-options-spread/</t>
  </si>
  <si>
    <t>Finance - Ratios Analysis &amp; Interpretations</t>
  </si>
  <si>
    <t>https://www.udemy.   /financial-ratios/</t>
  </si>
  <si>
    <t>Forex Trading -  Learn to Trade From Scratch!</t>
  </si>
  <si>
    <t>https://www.udemy.   /forex-trading-ultimate-course-to-get-you-started/</t>
  </si>
  <si>
    <t>Technical Analysis tools for Stocks and Options trading</t>
  </si>
  <si>
    <t>https://www.udemy.   /technical-analysis-tools-for-stock-trading-and-options-trading/</t>
  </si>
  <si>
    <t>Quantitative Trading Analysis with R</t>
  </si>
  <si>
    <t>https://www.udemy.   /quantitative-trading-analysis-with-r/</t>
  </si>
  <si>
    <t>Penny Stocks King: How 2 really Trade Penny Stocks (6 Hours)</t>
  </si>
  <si>
    <t>https://www.udemy.   /charting-for-penny-stocks-technical-analysis-best-penny-stocks-buy/</t>
  </si>
  <si>
    <t>Get Started With Penny Stocks -Step by Step Guide to Trading</t>
  </si>
  <si>
    <t>https://www.udemy.   /trading-penny-stocks-advanced-strategies/</t>
  </si>
  <si>
    <t>CPA 101: How To Master Affiliate Marketing In No Time</t>
  </si>
  <si>
    <t>https://www.udemy.   /cpa-marketing-101/</t>
  </si>
  <si>
    <t>Corporate Internal Controls and Fraud Controls</t>
  </si>
  <si>
    <t>https://www.udemy.   /corporate-internal-controls-fraud-controls/</t>
  </si>
  <si>
    <t>Forex trading tactics, that work!</t>
  </si>
  <si>
    <t>https://www.udemy.   /forex-trading-tactics-that-work/</t>
  </si>
  <si>
    <t>Professional Risk Manager (PRM) Certification: Level 2</t>
  </si>
  <si>
    <t>https://www.udemy.   /professional-risk-manager-prm-certification-level-2/</t>
  </si>
  <si>
    <t>Trading Options Basics</t>
  </si>
  <si>
    <t>https://www.udemy.   /trading-options-basics/</t>
  </si>
  <si>
    <t>Practical Trading on Financial Futures &amp; Options Markets</t>
  </si>
  <si>
    <t>https://www.udemy.   /getting-started-with-option-spreads/</t>
  </si>
  <si>
    <t>Bookkeeping made simple</t>
  </si>
  <si>
    <t>https://www.udemy.   /bookkeeping-essentials/</t>
  </si>
  <si>
    <t>The Visual Learning Basic Accounting Course</t>
  </si>
  <si>
    <t>https://www.udemy.   /the-visual-learning-basic-accounting-course/</t>
  </si>
  <si>
    <t>ChalkTalk: Financial Accounting</t>
  </si>
  <si>
    <t>https://www.udemy.   /chalk-talk-accounting/</t>
  </si>
  <si>
    <t>The 7 fundamentals to Successful Cashflow Management</t>
  </si>
  <si>
    <t>https://www.udemy.   /successful-cashflow-management/</t>
  </si>
  <si>
    <t>How to trade options</t>
  </si>
  <si>
    <t>https://www.udemy.   /how-to-trade-options/</t>
  </si>
  <si>
    <t>Coaching Course:Investment Analysis for your clients</t>
  </si>
  <si>
    <t>https://www.udemy.   /coaching-courseinvestment-analysis-for-your-clientsjoanne/</t>
  </si>
  <si>
    <t>Harnessing the Power of Growth Stocks</t>
  </si>
  <si>
    <t>https://www.udemy.   /harnessing-the-power-of-growth-stocks/</t>
  </si>
  <si>
    <t>The Investment Banking Recruitment Series</t>
  </si>
  <si>
    <t>https://www.udemy.   /investmentbanking/</t>
  </si>
  <si>
    <t>Business Banking 101</t>
  </si>
  <si>
    <t>https://www.udemy.   /business-banking-101/</t>
  </si>
  <si>
    <t xml:space="preserve">CFA Level I Workshop 2: Financial Reporting &amp; Analysis I </t>
  </si>
  <si>
    <t>https://www.udemy.   /cfa-workshop-2/</t>
  </si>
  <si>
    <t>Breakout Patterns Workshop by Pattern Trader</t>
  </si>
  <si>
    <t>https://www.udemy.   /breakout-patterns-workshop-by-pattern-trader/</t>
  </si>
  <si>
    <t>Asset Protection Using Offshore Companies</t>
  </si>
  <si>
    <t>https://www.udemy.   /asset-protection-using-offshore-companies/</t>
  </si>
  <si>
    <t>Get Credit for Your EIN That's Not Linked to Your SSN</t>
  </si>
  <si>
    <t>https://www.udemy.   /business-credit/</t>
  </si>
  <si>
    <t>Financial Translation</t>
  </si>
  <si>
    <t>https://www.udemy.   /financial-translation/</t>
  </si>
  <si>
    <t>How to Pick Stocks</t>
  </si>
  <si>
    <t>https://www.udemy.   /pickwinningstocks/</t>
  </si>
  <si>
    <t>Binary Beginners Mastery Strategy.</t>
  </si>
  <si>
    <t>https://www.udemy.   /binary-beginners-mastery-strategy/</t>
  </si>
  <si>
    <t>Accounting 101-Master Class for Understanding Business</t>
  </si>
  <si>
    <t>https://www.udemy.   /master-key-financial-indicators-and-build-business-success/</t>
  </si>
  <si>
    <t>High-Frequency Trading &amp; Dark Pools</t>
  </si>
  <si>
    <t>https://www.udemy.   /high-frequency-trading-dark-pools/</t>
  </si>
  <si>
    <t>How To Crowdfund</t>
  </si>
  <si>
    <t>https://www.udemy.   /how-to-crowdfund/</t>
  </si>
  <si>
    <t>Financial Statement Fundamentals for Small Biz &amp; Investors</t>
  </si>
  <si>
    <t>https://www.udemy.   /financial-statement-fundamentals/</t>
  </si>
  <si>
    <t>Master The Stock Market with practice</t>
  </si>
  <si>
    <t>https://www.udemy.   /master-the-stock-market-with-practice/</t>
  </si>
  <si>
    <t>Introduction to Trade Theory (Technical Analysis) For Stocks</t>
  </si>
  <si>
    <t>https://www.udemy.   /intro-price-theory-klatch-tminr/</t>
  </si>
  <si>
    <t>Forex Trading For Beginners: Technical Trading</t>
  </si>
  <si>
    <t>https://www.udemy.   /forex-trading-for-beginners-technical-trading/</t>
  </si>
  <si>
    <t>IAS 12 - Accounting for Income Taxes (Basics)</t>
  </si>
  <si>
    <t>https://www.udemy.   /ias-12-accounting-for-income-taxes-basics/</t>
  </si>
  <si>
    <t>Surpassing Your Kickstarter Goals</t>
  </si>
  <si>
    <t>https://www.udemy.   /surpassing-your-kickstarter-goals/</t>
  </si>
  <si>
    <t>Simple Linear Regression Analysis ( A Complete Course )</t>
  </si>
  <si>
    <t>https://www.udemy.   /macro-economic-concepts/</t>
  </si>
  <si>
    <t>Forex: Learn to Trade Forex and FX Consistently</t>
  </si>
  <si>
    <t>https://www.udemy.   /forex-learn-to-trade-forex-and-fx-consistently/</t>
  </si>
  <si>
    <t>Trading: High-ROI Trading</t>
  </si>
  <si>
    <t>https://www.udemy.   /the-high-roi-trading-video-course/</t>
  </si>
  <si>
    <t>Fundraising 101</t>
  </si>
  <si>
    <t>https://www.udemy.   /fundraising101/</t>
  </si>
  <si>
    <t>Professional Bookkeeping &amp; Accounting 2 - Bank Daybook</t>
  </si>
  <si>
    <t>https://www.udemy.   /professional-bookkeeping-accounting-2-petty-cash-bank/</t>
  </si>
  <si>
    <t>Filing with Companies House UK</t>
  </si>
  <si>
    <t>https://www.udemy.   /filing-with-companies-house-uk/</t>
  </si>
  <si>
    <t>Build, Grow, and Protect Your Assets: A Step-by-Step Guide</t>
  </si>
  <si>
    <t>https://www.udemy.   /ron-delegges-crash-course-for-investors/</t>
  </si>
  <si>
    <t>The Advantages of ETF Options and Index Options Trading</t>
  </si>
  <si>
    <t>https://www.udemy.   /learn-etf-options-and-index-options-trading/</t>
  </si>
  <si>
    <t>Learn to Trade Forex - from Beginner to Professional</t>
  </si>
  <si>
    <t>https://www.udemy.   /learn-to-trade-forex-from-only-10-minutes-a-day/</t>
  </si>
  <si>
    <t>Investing In Stocks For Big Gains, Fundamental Investing</t>
  </si>
  <si>
    <t>https://www.udemy.   /fundamental-analysis-of-stocks/</t>
  </si>
  <si>
    <t>Introduction to Equity Markets</t>
  </si>
  <si>
    <t>https://www.udemy.   /introduction-to-equity-markets/</t>
  </si>
  <si>
    <t>Beginners Guide To Ichimoku Trading</t>
  </si>
  <si>
    <t>https://www.udemy.   /ichimoku/</t>
  </si>
  <si>
    <t>Financial Management - Ratio Analysis</t>
  </si>
  <si>
    <t>https://www.udemy.   /financial-ratio-analysis/</t>
  </si>
  <si>
    <t>ALGOTECH Hedge Fund Method for Stock Market Trading</t>
  </si>
  <si>
    <t>https://www.udemy.   /algotech-hedge-fund-method-for-stock-market/</t>
  </si>
  <si>
    <t>Futures/Commodity Trading</t>
  </si>
  <si>
    <t>https://www.udemy.   /futurestrading/</t>
  </si>
  <si>
    <t>Complete Claritas Investment Certificate</t>
  </si>
  <si>
    <t>https://www.udemy.   /claritas-investment-certificate/</t>
  </si>
  <si>
    <t>Introduction to the economics of public services regulation</t>
  </si>
  <si>
    <t>https://www.udemy.   /introduction-to-the-economics-of-public-services-regulation/</t>
  </si>
  <si>
    <t>Accounting Standard 3 - An Analysis</t>
  </si>
  <si>
    <t>https://www.udemy.   /learn-cash-flow-analysis/</t>
  </si>
  <si>
    <t>Essentials of money value: Get a financial Life !</t>
  </si>
  <si>
    <t>https://www.udemy.   /essentials-of-money-value/</t>
  </si>
  <si>
    <t>Introduction to Forex Trading Business For Beginners</t>
  </si>
  <si>
    <t>https://www.udemy.   /introduction-to-forex-trading-business-for-beginners/</t>
  </si>
  <si>
    <t>Cryptocurrency (BTC &amp; ETH) Investment &amp; Trading Course 2017</t>
  </si>
  <si>
    <t>https://www.udemy.   /cryptocurrency-btc-eth-investment-trading-course-2017/</t>
  </si>
  <si>
    <t>Introduction to Project Management for Finance and Acct'g</t>
  </si>
  <si>
    <t>https://www.udemy.   /introduction-to-project-management-m/</t>
  </si>
  <si>
    <t>Best Practices in Corporate Budgeting</t>
  </si>
  <si>
    <t>https://www.udemy.   /best-practices-corporate-budgeting/</t>
  </si>
  <si>
    <t>Financial Statement Auditing Cycles</t>
  </si>
  <si>
    <t>https://www.udemy.   /financial-statement-auditing-cycles/</t>
  </si>
  <si>
    <t>Case studies on credit appraisal for bankers</t>
  </si>
  <si>
    <t>https://www.udemy.   /case-studies-on-credit-appraisal-for-bankers/</t>
  </si>
  <si>
    <t>Building a Balanced Scorecard</t>
  </si>
  <si>
    <t>https://www.udemy.   /building-balanced-scorecard/</t>
  </si>
  <si>
    <t>Options Trading Foundation: Your journey to competency...</t>
  </si>
  <si>
    <t>https://www.udemy.   /option-trading-foundation-your-journey-to-competency/</t>
  </si>
  <si>
    <t>Forex how traders beat the markest with little experience</t>
  </si>
  <si>
    <t>https://www.udemy.   /forex-how-traders-beat-the-markest-with-little-experience/</t>
  </si>
  <si>
    <t>CFA Level 2- Quantitative Methods</t>
  </si>
  <si>
    <t>https://www.udemy.   /cfa-level-2-quantitative-methods/</t>
  </si>
  <si>
    <t>Foundations of Investing</t>
  </si>
  <si>
    <t>https://www.udemy.   /foundations-of-investing/</t>
  </si>
  <si>
    <t>Capital Market Road Map</t>
  </si>
  <si>
    <t>https://www.udemy.   /capital-market-road-map/</t>
  </si>
  <si>
    <t>TRADING: 5K CHALLENGE</t>
  </si>
  <si>
    <t>https://www.udemy.   /trading_course/</t>
  </si>
  <si>
    <t>CurrencyFair - Avoid Bank Charges when converting currencies</t>
  </si>
  <si>
    <t>https://www.udemy.   /currencyfair-currency-exchange/</t>
  </si>
  <si>
    <t>Bitcoin - A Comprehensive Guide</t>
  </si>
  <si>
    <t>https://www.udemy.   /bitcoin-a-comprehensive-guide/</t>
  </si>
  <si>
    <t>Forex Trading</t>
  </si>
  <si>
    <t>https://www.udemy.   /how-to-trade-forex/</t>
  </si>
  <si>
    <t>The True ' Secret Sauce  For Stock Market Success"</t>
  </si>
  <si>
    <t>https://www.udemy.   /stockmarketsuccesssecretsauce/</t>
  </si>
  <si>
    <t>Bookkeeping to Command Senior Bookkeeping Wages</t>
  </si>
  <si>
    <t>https://www.udemy.   /bookkeeping-to-command-senior-bookkeeping-wages/</t>
  </si>
  <si>
    <t>Take Your Career to the Next Level with MBA Finance</t>
  </si>
  <si>
    <t>https://www.udemy.   /take-your-career-to-the-next-level-with-mba-finance/</t>
  </si>
  <si>
    <t>How to Read Financial Statements:  Build Financial Literacy.</t>
  </si>
  <si>
    <t>https://www.udemy.   /learn-how-to-read-financial-statements/</t>
  </si>
  <si>
    <t>Accounting Books of Accounts (College Level)</t>
  </si>
  <si>
    <t>https://www.udemy.   /books-of-accounts/</t>
  </si>
  <si>
    <t>Forex Trading Profitably</t>
  </si>
  <si>
    <t>https://www.udemy.   /learn-how-to-make-1000s-a-day-forex-trading-in-under-1-hour/</t>
  </si>
  <si>
    <t>Learn How to Trade Pump and Dumps. 5 Setups Well Explained.</t>
  </si>
  <si>
    <t>https://www.udemy.   /how-to-trade-pump-and-dumps/</t>
  </si>
  <si>
    <t>Bitcoin Trading 101</t>
  </si>
  <si>
    <t>https://www.udemy.   /bitcoin-trading/</t>
  </si>
  <si>
    <t>Visualizing Data</t>
  </si>
  <si>
    <t>https://www.udemy.   /visualizing-data/</t>
  </si>
  <si>
    <t>IFRS Financial Reporting</t>
  </si>
  <si>
    <t>https://www.udemy.   /ifrs-financial-reporting/</t>
  </si>
  <si>
    <t>Forex Trading System: Correlation EUR/GBP vs GBP/USD</t>
  </si>
  <si>
    <t>https://www.udemy.   /forex-trading-correlation-strategy-eurgbp-gbpusd/</t>
  </si>
  <si>
    <t>SAP Crystal Reports:Master-Detail,Cross-Tab,Sub-Reports</t>
  </si>
  <si>
    <t>https://www.udemy.   /sap-crystal-reportsmaster-detailcross-tabsub-reports/</t>
  </si>
  <si>
    <t>Learn Financial Accounting Different</t>
  </si>
  <si>
    <t>https://www.udemy.   /learn-financial-accounting-different/</t>
  </si>
  <si>
    <t>CFA Level I Workshop 4: Fixed Income and Equity</t>
  </si>
  <si>
    <t>https://www.udemy.   /cfa-workshop-4/</t>
  </si>
  <si>
    <t>IAS37 - Provisions, Contingents Liabilities &amp; Assets</t>
  </si>
  <si>
    <t>https://www.udemy.   /ias37-provisions-contingents-liabilities-assets/</t>
  </si>
  <si>
    <t>What You Should Know to Become a Trader</t>
  </si>
  <si>
    <t>https://www.udemy.   /what-you-should-know-to-become-a-trader/</t>
  </si>
  <si>
    <t>Financial Reporting A Comprehensive Study</t>
  </si>
  <si>
    <t>https://www.udemy.   /financial-reporting-a-comprehensive-study/</t>
  </si>
  <si>
    <t>An Abundance Mindset: How to Craft Yours</t>
  </si>
  <si>
    <t>https://www.udemy.   /mindset-of-a-6-figure-income-earner-how-to-craft-yours/</t>
  </si>
  <si>
    <t>Forex Trading Profit 183%p.a : Trend is Our Friend-ALGOTREND</t>
  </si>
  <si>
    <t>https://www.udemy.   /forex-robot-trading-trend-is-our-friend-algo-trend/</t>
  </si>
  <si>
    <t>How to Build a Massive Retirement Plan from Scratch!</t>
  </si>
  <si>
    <t>https://www.udemy.   /take-the-bulletproof-401k-super-charger-rat-race-off-ramp/</t>
  </si>
  <si>
    <t>Financial modeling: Build a forward looking financial model</t>
  </si>
  <si>
    <t>https://www.udemy.   /how-to-make-an-integrated-financial-model/</t>
  </si>
  <si>
    <t>Trading for Beginners - Entry Level</t>
  </si>
  <si>
    <t>https://www.udemy.   /trading-for-beginners-tier-1/</t>
  </si>
  <si>
    <t>Bitcoin or How I Learned to Stop Worrying and Love Crypto</t>
  </si>
  <si>
    <t>https://www.udemy.   /bitcoin-or-how-i-learned-to-stop-worrying-and-love-crypto/</t>
  </si>
  <si>
    <t>Trend Following Stocks: A Complete Trading System</t>
  </si>
  <si>
    <t>https://www.udemy.   /trend-following/</t>
  </si>
  <si>
    <t>Forex Basics</t>
  </si>
  <si>
    <t>https://www.udemy.   /forex-basics/</t>
  </si>
  <si>
    <t>Accounting Bank Reconciliation Statement (College Level)</t>
  </si>
  <si>
    <t>https://www.udemy.   /bankreconciliationstatement/</t>
  </si>
  <si>
    <t>Bitcoin - Ethereum: Trading -Watch me manage my own account!</t>
  </si>
  <si>
    <t>https://www.udemy.   /bitcoin-tips/</t>
  </si>
  <si>
    <t>FOREX : Learn Technical Analysis</t>
  </si>
  <si>
    <t>https://www.udemy.   /learn-technical-analysis-from-beginner-to-pro/</t>
  </si>
  <si>
    <t>FastTrack to Stock Trading Strategies</t>
  </si>
  <si>
    <t>https://www.udemy.   /fasttrack-to-stock-trading-strategies/</t>
  </si>
  <si>
    <t>Algorithmic futures trading - Investing with no experience</t>
  </si>
  <si>
    <t>https://www.udemy.   /algorithmic-futures-trading/</t>
  </si>
  <si>
    <t>Succeed in Forex Even if You Don't Know Where to Start!</t>
  </si>
  <si>
    <t>https://www.udemy.   /forex-trading-for-beginners-live-fx-examples/</t>
  </si>
  <si>
    <t>Hedge Fund Accounting and Valuation</t>
  </si>
  <si>
    <t>https://www.udemy.   /hedge-fund-accounting-and-valuation/</t>
  </si>
  <si>
    <t>Binary, Forex, Stock and Bitcoin Trading Strategy</t>
  </si>
  <si>
    <t>https://www.udemy.   /binary-forex-stock-and-bitcoin-trading-strategy/</t>
  </si>
  <si>
    <t>2 Easy Steps To Investment And Avoiding Traps</t>
  </si>
  <si>
    <t>https://www.udemy.   /easy-steps-to-investment/</t>
  </si>
  <si>
    <t>Ethereum Course for Investors</t>
  </si>
  <si>
    <t>https://www.udemy.   /how-to-purchase-store-and-profit-from-ethereuem/</t>
  </si>
  <si>
    <t>Using Xero for your bookkeeping needs  do beautiful business</t>
  </si>
  <si>
    <t>https://www.udemy.   /xero-101/</t>
  </si>
  <si>
    <t>Capital Market Immersion</t>
  </si>
  <si>
    <t>https://www.udemy.   /capital-market-immersion/</t>
  </si>
  <si>
    <t>Forex Trading :RSI Indicator-A Secret Weapon</t>
  </si>
  <si>
    <t>https://www.udemy.   /forex-tradinglearn-rsi-indicator-to-trade-like-a-pro/</t>
  </si>
  <si>
    <t>Trading Mindset, and Three Steps To Profitable Trading</t>
  </si>
  <si>
    <t>https://www.udemy.   /trading-mindset-steps-to-profitable-trading/</t>
  </si>
  <si>
    <t>Professional Bookkeeping &amp; Accounting 4:Trial Balance &amp; More</t>
  </si>
  <si>
    <t>https://www.udemy.   /professional-bookkeeping-accounting-4trial-balance-more/</t>
  </si>
  <si>
    <t>Internal Controls - Design, Implementation and Monitoring</t>
  </si>
  <si>
    <t>https://www.udemy.   /internal-controls/</t>
  </si>
  <si>
    <t>Forex online live trading system (Special Offer)</t>
  </si>
  <si>
    <t>https://www.udemy.   /forex-trading-i-will-show-you-how-to-get-profit/</t>
  </si>
  <si>
    <t>Winning Options Trading System</t>
  </si>
  <si>
    <t>https://www.udemy.   /winning-options-trading-system/</t>
  </si>
  <si>
    <t>Learn The ABC's Of Investing And Understanding True Financial Value</t>
  </si>
  <si>
    <t>https://www.udemy.   /investing-101-guide/</t>
  </si>
  <si>
    <t>How to invest in Russian equity market</t>
  </si>
  <si>
    <t>https://www.udemy.   /how-to-invest-in-russian-equity-market/</t>
  </si>
  <si>
    <t>Handle difficult questions the bank manager will ask you</t>
  </si>
  <si>
    <t>https://www.udemy.   /handle-difficult-questions-the-bank-manager-will-ask-you/</t>
  </si>
  <si>
    <t>Credit Control Procedures</t>
  </si>
  <si>
    <t>https://www.udemy.   /credit-control/</t>
  </si>
  <si>
    <t>FMT: Forex Market Trader Certificate</t>
  </si>
  <si>
    <t>https://www.udemy.   /fmtcertificate/</t>
  </si>
  <si>
    <t>Six Stage Negotiation</t>
  </si>
  <si>
    <t>https://www.udemy.   /six-stage-negotiation-for-cash-collection/</t>
  </si>
  <si>
    <t>Financial Reporting - Fundamentals/Basics</t>
  </si>
  <si>
    <t>https://www.udemy.   /financial-reporting-fundamentals/</t>
  </si>
  <si>
    <t xml:space="preserve">Decide whether to Invest in a Business </t>
  </si>
  <si>
    <t>https://www.udemy.   /decide-whether-to-invest-in-a-business/</t>
  </si>
  <si>
    <t>UK Tax Returns with HMRC</t>
  </si>
  <si>
    <t>https://www.udemy.   /corporation-tax-returns-hmrc/</t>
  </si>
  <si>
    <t>Financial Market Environment &amp; Investment Strategies</t>
  </si>
  <si>
    <t>https://www.udemy.   /financial-market-environment-investment-strategies/</t>
  </si>
  <si>
    <t>How to Obtain a Business Loan</t>
  </si>
  <si>
    <t>https://www.udemy.   /how-to-obtain-a-business-loan/</t>
  </si>
  <si>
    <t>Evolution and Features of ETFs</t>
  </si>
  <si>
    <t>https://www.udemy.   /evolution-and-features-of-etfs/</t>
  </si>
  <si>
    <t>Cost Accounting Operating Costing(Professional Course Level)</t>
  </si>
  <si>
    <t>https://www.udemy.   /operating-costing/</t>
  </si>
  <si>
    <t>Trade RSI Breakout Strategy: Great Risk/Reward Ratio (Forex)</t>
  </si>
  <si>
    <t>https://www.udemy.   /trade-rsi-breakout-strategy-great-riskreward-ratio-forex/</t>
  </si>
  <si>
    <t>Day trading strategy for all level, with 72% success rate</t>
  </si>
  <si>
    <t>https://www.udemy.   /1-shot-1kill/</t>
  </si>
  <si>
    <t>Accounting, Finance and Banking - A Comprehensive Study</t>
  </si>
  <si>
    <t>https://www.udemy.   /accounting-finance-and-banking-a-comprehensive-study/</t>
  </si>
  <si>
    <t>Advanced Technical Analysis PART1!</t>
  </si>
  <si>
    <t>https://www.udemy.   /advanced-technical-analysis-part1/</t>
  </si>
  <si>
    <t>Advanced Financial Management for CA / CS / CFA /CPA Exams</t>
  </si>
  <si>
    <t>https://www.udemy.   /advanced-financial-management-a-comprehensive-study/</t>
  </si>
  <si>
    <t>Learn the Foundations of Stocks and Options</t>
  </si>
  <si>
    <t>https://www.udemy.   /learn-how-to-trade-stocks-and-options/</t>
  </si>
  <si>
    <t>Forex Trading Masterclass - Learn To Trade Better</t>
  </si>
  <si>
    <t>https://www.udemy.   /forex-market-masterclass/</t>
  </si>
  <si>
    <t>Introduction to Accounting - Analyzing Financial Statements</t>
  </si>
  <si>
    <t>https://www.udemy.   /introduction-to-accounting-analyzing-financial-statements/</t>
  </si>
  <si>
    <t>Credit Risk Analysis</t>
  </si>
  <si>
    <t>https://www.udemy.   /credit-specific-analysis/</t>
  </si>
  <si>
    <t>Fund Flow Analysis for CA / CFA / CPA Exams</t>
  </si>
  <si>
    <t>https://www.udemy.   /learn-fund-flow-analysis/</t>
  </si>
  <si>
    <t>Python for Trading &amp; Investing</t>
  </si>
  <si>
    <t>https://www.udemy.   /python-for-trading-investing/</t>
  </si>
  <si>
    <t>Stocks For Beginners - A Guide To Investing</t>
  </si>
  <si>
    <t>https://www.udemy.   /stocks-for-beginners-a-guide-to-investing/</t>
  </si>
  <si>
    <t>Intro to Impact Investing</t>
  </si>
  <si>
    <t>https://www.udemy.   /intro-to-impact-investing/</t>
  </si>
  <si>
    <t>Stock Market - Swing Trading Strategies for Wall Street</t>
  </si>
  <si>
    <t>https://www.udemy.   /get-rich-to-a-millions-using-swing-trading-strategies/</t>
  </si>
  <si>
    <t>Essential Options: Strategies for Mastering the Stock Market</t>
  </si>
  <si>
    <t>https://www.udemy.   /essentialoptions/</t>
  </si>
  <si>
    <t>The Day Trader: Learn to Trade The Stock Market and Forex</t>
  </si>
  <si>
    <t>https://www.udemy.   /day-trading-course/</t>
  </si>
  <si>
    <t>Introduction To The World Of Equity Finance</t>
  </si>
  <si>
    <t>https://www.udemy.   /equity-finance-basics/</t>
  </si>
  <si>
    <t>Stock Technical Analysis with Excel</t>
  </si>
  <si>
    <t>https://www.udemy.   /stock-technical-analysis-with-excel/</t>
  </si>
  <si>
    <t>Beginners Forex strategy</t>
  </si>
  <si>
    <t>https://www.udemy.   /beginners-forex-strategy/</t>
  </si>
  <si>
    <t>Mortgage Backed Securities</t>
  </si>
  <si>
    <t>https://www.udemy.   /mortgage-backed-securities/</t>
  </si>
  <si>
    <t>The Complete Financial Model Builder Course-Build 7 Models</t>
  </si>
  <si>
    <t>https://www.udemy.   /the-complete-financial-model-builder-course-build-7-models/</t>
  </si>
  <si>
    <t>Fundamental Financial Math</t>
  </si>
  <si>
    <t>https://www.udemy.   /fundamental-financial-math/</t>
  </si>
  <si>
    <t>Equity Swaps</t>
  </si>
  <si>
    <t>https://www.udemy.   /equity-swaps/</t>
  </si>
  <si>
    <t>Proven Methods In Trading Candlestick Patterns</t>
  </si>
  <si>
    <t>https://www.udemy.   /candlestick-patterns-winning-the-day-trading-game/</t>
  </si>
  <si>
    <t>Read financial statements as a stock investor</t>
  </si>
  <si>
    <t>https://www.udemy.   /read-financial-statements-to-be-a-stock-investor/</t>
  </si>
  <si>
    <t>Investing: How to Fix Hidden Flaws Inside Your Portfolio</t>
  </si>
  <si>
    <t>https://www.udemy.   /investing-how-to-fix-hidden-flaws-inside-your-portfolio/</t>
  </si>
  <si>
    <t>Certificate Program in Financial Accounting</t>
  </si>
  <si>
    <t>https://www.udemy.   /certificate-program-in-financial-accounting/</t>
  </si>
  <si>
    <t>Trading Biotech Stocks - Understanding the Healthcare Sector</t>
  </si>
  <si>
    <t>https://www.udemy.   /trading-biotech-stocks/</t>
  </si>
  <si>
    <t>Indian Contract Act 1872: Must for all Finance Professionals</t>
  </si>
  <si>
    <t>https://www.udemy.   /indian-contract-act-1872must-know-for-finance-professionals/</t>
  </si>
  <si>
    <t>Fundraising Success: The Art &amp; Science of Major Gifts</t>
  </si>
  <si>
    <t>https://www.udemy.   /fundraising-success-the-art-science-of-major-gifts/</t>
  </si>
  <si>
    <t>Smart Trading Techniques for Safe &amp; Consistent Weekly Result</t>
  </si>
  <si>
    <t>https://www.udemy.   /smart-trading-techniques-for-safe-consistent-weekly-result/</t>
  </si>
  <si>
    <t>Technical Trading and Investing Made Easy</t>
  </si>
  <si>
    <t>https://www.udemy.   /technical-trading-and-investing-made-easy/</t>
  </si>
  <si>
    <t>Budgeting for Business</t>
  </si>
  <si>
    <t>https://www.udemy.   /budgeting-for-business/</t>
  </si>
  <si>
    <t>Complete Guide to Business Loans</t>
  </si>
  <si>
    <t>https://www.udemy.   /complete-guide-to-business-loans/</t>
  </si>
  <si>
    <t>Hot Trading Investing Strategy: ETF and Futures</t>
  </si>
  <si>
    <t>https://www.udemy.   /learn-to-trade-stocks-and-futures-with-profitable-strategy/</t>
  </si>
  <si>
    <t>Financial Management - A Complete Study</t>
  </si>
  <si>
    <t>https://www.udemy.   /financial-management-a-complete-study/</t>
  </si>
  <si>
    <t>MQL4 Programming for Traders: Build Robust Trading Robots!</t>
  </si>
  <si>
    <t>https://www.udemy.   /algorithmic-trading-bootcamp-metatrader4/</t>
  </si>
  <si>
    <t>Ultimate Stock Market Investing: Learn How to Value Stocks</t>
  </si>
  <si>
    <t>https://www.udemy.   /stock-investing/</t>
  </si>
  <si>
    <t>Collection of Advanced Options concepts for Options traders</t>
  </si>
  <si>
    <t>https://www.udemy.   /advanced-options-concepts-for-options-stock-traders/</t>
  </si>
  <si>
    <t>No Bull Investing: Investing 101 For Financial Freedom</t>
  </si>
  <si>
    <t>https://www.udemy.   /no-bull-investing-investing-101-for-financial-freedom/</t>
  </si>
  <si>
    <t>Financial Modeling - Build Your Own 3 Statement Projection</t>
  </si>
  <si>
    <t>https://www.udemy.   /financial-modelling-build-your-own-3-statement-projection/</t>
  </si>
  <si>
    <t>Small Business Owners: Drive a Productive Business and Grow</t>
  </si>
  <si>
    <t>https://www.udemy.   /small-business-owners-drive-a-productive-business-and-grow/</t>
  </si>
  <si>
    <t>Successful Day Trading with Fibonacci</t>
  </si>
  <si>
    <t>https://www.udemy.   /use-fibonacci-on-thinkorswim-to-day-trade/</t>
  </si>
  <si>
    <t>Short Straddles - Exploit Earnings Option Volatility Crush</t>
  </si>
  <si>
    <t>https://www.udemy.   /short-straddles-exploit-option-volatility-crush/</t>
  </si>
  <si>
    <t>Bitcoin For Beginners: Your Quick Start Guide To Bitcoin</t>
  </si>
  <si>
    <t>https://www.udemy.   /bitcoin-podcast/</t>
  </si>
  <si>
    <t>Technical Analysis 101: Ten Primary Candlestick Reversals</t>
  </si>
  <si>
    <t>https://www.udemy.   /trading-stocks-successfully-01-ten-primary-reversal-patterns/</t>
  </si>
  <si>
    <t>Financial Analysis:  A Recipe for Success</t>
  </si>
  <si>
    <t>https://www.udemy.   /financial-analysis-a-recipe-for-success/</t>
  </si>
  <si>
    <t>Basics of Fixed Income Valuation, CFA Level I 2017 Prep</t>
  </si>
  <si>
    <t>https://www.udemy.   /basics-of-fixed-income-valuation-cfa-level-i-2017-prep/</t>
  </si>
  <si>
    <t>Intro to Financial Statement Audits</t>
  </si>
  <si>
    <t>https://www.udemy.   /intro-financial-statement-audits/</t>
  </si>
  <si>
    <t>How to Get Growing, Passive Income from the Fortune 500!</t>
  </si>
  <si>
    <t>https://www.udemy.   /how-to-get-growing-passive-income-from-the-fortune-500/</t>
  </si>
  <si>
    <t>Managing Budgets in the Public and Non Profit Sector</t>
  </si>
  <si>
    <t>https://www.udemy.   /managing-budgets-in-the-public-and-non-profit-sector/</t>
  </si>
  <si>
    <t>System of Asset Management for Professionals (SAMP)</t>
  </si>
  <si>
    <t>https://www.udemy.   /professional_asset_management_system/</t>
  </si>
  <si>
    <t>How to invest in Forex Trading &amp; add an additional income</t>
  </si>
  <si>
    <t>https://www.udemy.   /forex-truth-fundamentals-and-understanding/</t>
  </si>
  <si>
    <t>Tax made simple for Limited Company Owners and Contractors</t>
  </si>
  <si>
    <t>https://www.udemy.   /tax-made-simple-for-limited-company-owners-and-contractors/</t>
  </si>
  <si>
    <t>Introduction to the 8 Pillars for Accountants</t>
  </si>
  <si>
    <t>https://www.udemy.   /8-pillars-for-accountants-introduction/</t>
  </si>
  <si>
    <t>FX Trading for Beginners</t>
  </si>
  <si>
    <t>https://www.udemy.   /fx-trading-for-beginners/</t>
  </si>
  <si>
    <t>Write a Successful Business Grant Proposal</t>
  </si>
  <si>
    <t>https://www.udemy.   /write-a-successful-business-grant-proposal/</t>
  </si>
  <si>
    <t>A Guide To Trade Binary Options Like An Expert</t>
  </si>
  <si>
    <t>https://www.udemy.   /a-guide-to-trade-binary-options-like-an-expert/</t>
  </si>
  <si>
    <t>Ratio analysis for bankers and credit analysts</t>
  </si>
  <si>
    <t>https://www.udemy.   /ratio-analysis-for-bankers-and-credit-analysts/</t>
  </si>
  <si>
    <t>Numbers for the  Business Plan</t>
  </si>
  <si>
    <t>https://www.udemy.   /numbers-for-the-business-plan/</t>
  </si>
  <si>
    <t>Dash Crypto Currency Technical and Trading Overview Bootcamp</t>
  </si>
  <si>
    <t>https://www.udemy.   /introduction-to-dash-crypto-currency-technical-overview/</t>
  </si>
  <si>
    <t>1 - Concepts of Statistics For Beginners Step by Step</t>
  </si>
  <si>
    <t>https://www.udemy.   /concepts-of-statistics/</t>
  </si>
  <si>
    <t>4. Ordinary Simple Annuities: The Basics</t>
  </si>
  <si>
    <t>https://www.udemy.   /ordinary-simple-annuities-the-basics/</t>
  </si>
  <si>
    <t>Ø§Ù„Ø¯Ø±ÙˆØ³ Ø§Ù„ØªØ¹Ù„ÙŠÙ…ÙŠØ© Ù„Ø³ÙˆÙ‚ Ø§Ù„ÙÙˆØ±ÙƒØ³ ÙˆØ§Ù„Ø£Ø³ÙˆØ§Ù‚ Ø§Ù„Ù…Ø§Ù„ÙŠØ© Ø§Ù„Ø£Ø®Ø±Ù‰</t>
  </si>
  <si>
    <t>https://www.udemy.   /arabic-forex-education-by-pforex/</t>
  </si>
  <si>
    <t>Financial Risk Manager (FRM) Certification: Level II</t>
  </si>
  <si>
    <t>https://www.udemy.   /financial-risk-manager-frm-certification-level-ii/</t>
  </si>
  <si>
    <t>Level 1 2014 CFAÂ® Program â€“ Corporate Finance</t>
  </si>
  <si>
    <t>https://www.udemy.   /level-1-2014-cfa-program-corporate-finance/</t>
  </si>
  <si>
    <t xml:space="preserve">3. Compound Interest </t>
  </si>
  <si>
    <t>https://www.udemy.   /compound-interest/</t>
  </si>
  <si>
    <t>8. Amortization Schedules</t>
  </si>
  <si>
    <t>https://www.udemy.   /amortization-schedules/</t>
  </si>
  <si>
    <t>Finance Fundamentals for Non Finance Leaders</t>
  </si>
  <si>
    <t>https://www.udemy.   /finance-fundamentals-for-business-leaders/</t>
  </si>
  <si>
    <t>Strategy layout and Backtesting</t>
  </si>
  <si>
    <t>https://www.udemy.   /strategy-layout-and-backtesting/</t>
  </si>
  <si>
    <t>Easy Forex and Futures Trading</t>
  </si>
  <si>
    <t>https://www.udemy.   /easy-forex-and-futures-trading/</t>
  </si>
  <si>
    <t>Finanzas y AnÃ¡lisis Financiero: Manejo Seguro de Negocios</t>
  </si>
  <si>
    <t>https://www.udemy.   /finanzas-y-analisis-financiero-manejo-seguro-de-negocios/</t>
  </si>
  <si>
    <t>Aprende a hacer paper trading (simulaciÃ³n) con Ninja Trader</t>
  </si>
  <si>
    <t>https://www.udemy.   /aprende-a-hacer-paper-trading-simulacion-con-ninja-trader/</t>
  </si>
  <si>
    <t>Trading mit kleinen Konten - Grundlagen die du kennen musst</t>
  </si>
  <si>
    <t>https://www.udemy.   /werden-sie-privater-trader-im-forex-cfd-oder-rohstoffmarkt/</t>
  </si>
  <si>
    <t>entiende la contabilidad y consigue un aumento de salario</t>
  </si>
  <si>
    <t>https://www.udemy.   /fundamentos_de_contabilidad_foli/</t>
  </si>
  <si>
    <t>Trade for Profit: Find-Trade Stocks Successfully Arabic Ø¹Ø±Ø¨ÙŠ</t>
  </si>
  <si>
    <t>https://www.udemy.   /trading-stocks-successfully-stock-trading-introduction-arabic/</t>
  </si>
  <si>
    <t>Trading Forex  - L'analyse des volumes</t>
  </si>
  <si>
    <t>https://www.udemy.   /trading-forex-lanalyse-des-volumes/</t>
  </si>
  <si>
    <t>Disminuye deudas en tu hogar en menos de 30 dÃ­as</t>
  </si>
  <si>
    <t>https://www.udemy.   /disminuye-deudas-en-tu-hogar/</t>
  </si>
  <si>
    <t>CPA 10 COMPLETO</t>
  </si>
  <si>
    <t>https://www.udemy.   /estacio-cpa-10-anbima/</t>
  </si>
  <si>
    <t>Trading Intradiario basado en Precio y Volumen</t>
  </si>
  <si>
    <t>https://www.udemy.   /trading-intradiario-basado-en-precio-y-volumen/</t>
  </si>
  <si>
    <t>Aprenda CÃ¡lculo Financeiro de Forma Simples</t>
  </si>
  <si>
    <t>https://www.udemy.   /aprenda-calculo-financeiro-de-forma-simples/</t>
  </si>
  <si>
    <t>Wie funktionieren Bitcoin? Ein EinfÃ¼hrungskurs.</t>
  </si>
  <si>
    <t>https://www.udemy.   /wie-funktionieren-bitcoin-ein-einfuhrungskurs/</t>
  </si>
  <si>
    <t>EstruturaÃ§Ã£o Financeira</t>
  </si>
  <si>
    <t>https://www.udemy.   /estruturacao-financeira/</t>
  </si>
  <si>
    <t>Five steps to becoming a winner in stock investing</t>
  </si>
  <si>
    <t>https://www.udemy.   /five-steps-to-becoming-a-winner-in-stock-investing/</t>
  </si>
  <si>
    <t>Financial Accounting Plus Excel and SAP Crash Course.</t>
  </si>
  <si>
    <t>https://www.udemy.   /financial-accounting1/</t>
  </si>
  <si>
    <t>Introduction to Financial Consolidation under IFRS</t>
  </si>
  <si>
    <t>https://www.udemy.   /introduction-to-financial-consolidation-under-ifrs/</t>
  </si>
  <si>
    <t>How to read a Profit &amp; Loss Account and Balance Sheet</t>
  </si>
  <si>
    <t>https://www.udemy.   /how-to-read-a-profit-loss-account-and-balance-sheet/</t>
  </si>
  <si>
    <t>Learn Bookkeeping From Scratch</t>
  </si>
  <si>
    <t>https://www.udemy.   /bookkeeping/</t>
  </si>
  <si>
    <t>ACCA MA1 Management Information</t>
  </si>
  <si>
    <t>https://www.udemy.   /acca-ma1-management-information/</t>
  </si>
  <si>
    <t>Introduction to Bitcoin for Beginners</t>
  </si>
  <si>
    <t>https://www.udemy.   /introduction-to-bitcoin-for-beginners/</t>
  </si>
  <si>
    <t>Stock Trading:Â Ultimate Guide to swing trading stocks</t>
  </si>
  <si>
    <t>https://www.udemy.   /swingtrading/</t>
  </si>
  <si>
    <t>Bookkeeping Systems</t>
  </si>
  <si>
    <t>https://www.udemy.   /bookkeeping-systems/</t>
  </si>
  <si>
    <t>Precious Metal Equities</t>
  </si>
  <si>
    <t>https://www.udemy.   /precious-metal-equities/</t>
  </si>
  <si>
    <t>Start Now: A Rescue Plan for Retirement Late Savers</t>
  </si>
  <si>
    <t>https://www.udemy.   /start-now-a-rescue-plan-for-retirement-late-savers/</t>
  </si>
  <si>
    <t>Eu Funding: Module 2 - Introduction to Horizon 2020</t>
  </si>
  <si>
    <t>https://www.udemy.   /introduction-to-horizon-2020/</t>
  </si>
  <si>
    <t>How I Make Money Writing About Stocks Online</t>
  </si>
  <si>
    <t>https://www.udemy.   /seeking-alpha-how-to-write-about-stocks-online/</t>
  </si>
  <si>
    <t>Tradeonomics - Four Steps to Mastering Economic Indicators</t>
  </si>
  <si>
    <t>https://www.udemy.   /a-laymans-guide-to-the-us-economy-demystifying-indicators/</t>
  </si>
  <si>
    <t>Improve Your Financial Literacy</t>
  </si>
  <si>
    <t>https://www.udemy.   /improve-your-financial-literacy-in-less-than-three-hours/</t>
  </si>
  <si>
    <t>Forex Trading : Power Of Moving Averages</t>
  </si>
  <si>
    <t>https://www.udemy.   /forex-trading-learn-moving-averages-from-scratch-to-pro/</t>
  </si>
  <si>
    <t>Demystifying Your Personal Tax Return</t>
  </si>
  <si>
    <t>https://www.udemy.   /demystifying-your-personal-tax-return/</t>
  </si>
  <si>
    <t>Samuel and Co Trading - Stock &amp; Forex Trading</t>
  </si>
  <si>
    <t>https://www.udemy.   /samuel-co-forex-and-stock-trading/</t>
  </si>
  <si>
    <t>Accounting Department's Tips &amp; Tricks - Beginner to Advanced</t>
  </si>
  <si>
    <t>https://www.udemy.   /finance-and-accounting-for-beginners/</t>
  </si>
  <si>
    <t>Certificate Program In Management Accounting</t>
  </si>
  <si>
    <t>https://www.udemy.   /management-accounting/</t>
  </si>
  <si>
    <t>How I Trade Forex Successfully</t>
  </si>
  <si>
    <t>https://www.udemy.   /how-trade-forex-successfully/</t>
  </si>
  <si>
    <t>Professional Trading With Institutional Supply &amp; Demand</t>
  </si>
  <si>
    <t>https://www.udemy.   /professional-trading-with-institutional-supply-demand/</t>
  </si>
  <si>
    <t>Master Calendar Spreads with this live trade on Gold (GLD)</t>
  </si>
  <si>
    <t>https://www.udemy.   /calendar-spreads/</t>
  </si>
  <si>
    <t>Accounting 101: Guide to Business Accounting</t>
  </si>
  <si>
    <t>https://www.udemy.   /book-keeping-level-1-learn-accounting-in-6-8-hours-amazing/</t>
  </si>
  <si>
    <t>An Introduction to Financial Markets on Wall Street</t>
  </si>
  <si>
    <t>https://www.udemy.   /an-introduction-to-financial-markets-on-wall-street/</t>
  </si>
  <si>
    <t>Win 90% of Trades; Quantitative Investments Models in Excel</t>
  </si>
  <si>
    <t>https://www.udemy.   /quantitative-investments/</t>
  </si>
  <si>
    <t>The Forex Pivot Points Trading Strategy</t>
  </si>
  <si>
    <t>https://www.udemy.   /the-forex-pivot-points-trading-strategy/</t>
  </si>
  <si>
    <t>Your Business by the Numbers</t>
  </si>
  <si>
    <t>https://www.udemy.   /your-business-by-the-numbers/</t>
  </si>
  <si>
    <t>Forex - Trade Gartley with Precision - Complete Strategy</t>
  </si>
  <si>
    <t>https://www.udemy.   /forex-trade-gartley-with-precision-complete-strategy/</t>
  </si>
  <si>
    <t>Bitcoin &amp; Ethereum Course (2 Course Bundle)</t>
  </si>
  <si>
    <t>https://www.udemy.   /bitcoin-ethereum-bundle/</t>
  </si>
  <si>
    <t>Create Trading Robot Without Coding Skills!</t>
  </si>
  <si>
    <t>https://www.udemy.   /algotrading/</t>
  </si>
  <si>
    <t>Accounting and the Triple Bottom Line</t>
  </si>
  <si>
    <t>https://www.udemy.   /accounting-and-the-triple-bottom-line/</t>
  </si>
  <si>
    <t>MQL5 - Beginner To Expert</t>
  </si>
  <si>
    <t>https://www.udemy.   /mql5-beginner-to-expert/</t>
  </si>
  <si>
    <t>How to be A High Performance Insurance Broker Part 2</t>
  </si>
  <si>
    <t>https://www.udemy.   /how-to-be-a-high-performance-insurance-broker-part-2/</t>
  </si>
  <si>
    <t>CFA Level I Workshop 5: Corp Finance, Quants II &amp; Derivative</t>
  </si>
  <si>
    <t>https://www.udemy.   /cfa-workshop-5/</t>
  </si>
  <si>
    <t>Xero Bookkeeping Course &amp; Certification by Accounting Firm</t>
  </si>
  <si>
    <t>https://www.udemy.   /online-bookkeeping-with-practice-and-job-recommendation/</t>
  </si>
  <si>
    <t>Trading News Using Binary Options</t>
  </si>
  <si>
    <t>https://www.udemy.   /trading-news/</t>
  </si>
  <si>
    <t>Trading Trends in ANY Market</t>
  </si>
  <si>
    <t>https://www.udemy.   /trading-trends-in-the-market-stocks-futures-forex/</t>
  </si>
  <si>
    <t>Financial Statements Analysis: Learn to Invest Like a Pro!</t>
  </si>
  <si>
    <t>https://www.udemy.   /financial-statements-and-ratios-for-beginner-investors/</t>
  </si>
  <si>
    <t>Contango VXX - ETF Options Trading - Double Your Investment</t>
  </si>
  <si>
    <t>https://www.udemy.   /contango-vxx-trading-idiot-proof-way-to-double-your-return/</t>
  </si>
  <si>
    <t>Mergers and Acquisitions M&amp;A Essentials You Need to Know</t>
  </si>
  <si>
    <t>https://www.udemy.   /intro-to-the-ma-game/</t>
  </si>
  <si>
    <t>TRADING MARKET MAP</t>
  </si>
  <si>
    <t>https://www.udemy.   /trading-market-map/</t>
  </si>
  <si>
    <t>How To Confidently Join The Bitcoin Revolution</t>
  </si>
  <si>
    <t>https://www.udemy.   /how-to-confidently-join-the-bitcoin-revolution/</t>
  </si>
  <si>
    <t>High Probability Trading Across Any Market: Stocks &amp; Forex</t>
  </si>
  <si>
    <t>https://www.udemy.   /motrendtum-high-probability-trading/</t>
  </si>
  <si>
    <t>Option Trading for Rookies: Make &amp; Manage Profitable Trades</t>
  </si>
  <si>
    <t>https://www.udemy.   /option-trading-for-rookies-make-and-manage-profitable-option-trades/</t>
  </si>
  <si>
    <t>Your First Successful Forex Trades - With Case Studies</t>
  </si>
  <si>
    <t>https://www.udemy.   /success-forex/</t>
  </si>
  <si>
    <t>MCA Accountancy and Financial Management -Paper MCS 35 IGNOU</t>
  </si>
  <si>
    <t>https://www.udemy.   /time-value-of-money/</t>
  </si>
  <si>
    <t>High-Frequency Trading #1: Basics, History &amp; Strategies</t>
  </si>
  <si>
    <t>https://www.udemy.   /high-frequency-trading-1-basics-history-strategies-forex-stocks/</t>
  </si>
  <si>
    <t>Financial Accounting - The Ultimate Beginner Course</t>
  </si>
  <si>
    <t>https://www.udemy.   /financial-accounting-the-ultimate-beginner-course/</t>
  </si>
  <si>
    <t>Level 1 2014 CFAÂ® Program â€“ Derivatives</t>
  </si>
  <si>
    <t>https://www.udemy.   /cfa-derivatives/</t>
  </si>
  <si>
    <t>The Complete Investing Guide: How to Beat Wall Street</t>
  </si>
  <si>
    <t>https://www.udemy.   /the-complete-investing-guide-how-to-beat-wall-street/</t>
  </si>
  <si>
    <t>Bitcoins - Past, Present, Future</t>
  </si>
  <si>
    <t>https://www.udemy.   /bitcoins-past-present-future/</t>
  </si>
  <si>
    <t>Learn Accounting by Specific Examples - Part 1</t>
  </si>
  <si>
    <t>https://www.udemy.   /accounting1/</t>
  </si>
  <si>
    <t>Forex: Presentation and  Analysis (Fundamental &amp; Technical)</t>
  </si>
  <si>
    <t>https://www.udemy.   /forexpresentation-and-analysis-fundamental-and-technical/</t>
  </si>
  <si>
    <t>Year-end QuickBooks Procedures</t>
  </si>
  <si>
    <t>https://www.udemy.   /year-end-quickbooks-procedures/</t>
  </si>
  <si>
    <t>Price Action Gap Trading Strategies</t>
  </si>
  <si>
    <t>https://www.udemy.   /gaptradingcourse/</t>
  </si>
  <si>
    <t>How to start a successful career in finance?</t>
  </si>
  <si>
    <t>https://www.udemy.   /the-complete-guide-how-to-get-your-dream-job-in-finance/</t>
  </si>
  <si>
    <t>Level 1 2014 CFAÂ® Program â€“ Equity Investments</t>
  </si>
  <si>
    <t>https://www.udemy.   /cfa-equity/</t>
  </si>
  <si>
    <t>Wealth Management</t>
  </si>
  <si>
    <t>https://www.udemy.   /austalgroupwealth-management/</t>
  </si>
  <si>
    <t>Basics of Private Equity</t>
  </si>
  <si>
    <t>https://www.udemy.   /basics-of-private-equity/</t>
  </si>
  <si>
    <t>Curso Completo del Mercado FOREX</t>
  </si>
  <si>
    <t>https://www.udemy.   /curso-completo-del-mercado-forex/</t>
  </si>
  <si>
    <t>Como Investir em AÃ§Ãµes para Iniciantes</t>
  </si>
  <si>
    <t>https://www.udemy.   /como-investir-em-acoes-para-iniciantes/</t>
  </si>
  <si>
    <t xml:space="preserve">Robots de Forex: espere ganar 175%p.a! Incluye Robot de Fx! </t>
  </si>
  <si>
    <t>https://www.udemy.   /forex-robots/</t>
  </si>
  <si>
    <t>ï¼–æ™‚é–“ã§ã‚¤ãƒ³ã‚¿ãƒ¼ãƒãƒ³ã‚¯å¸‚å ´ã‚’æ”»ç•¥ï¼æœ€çŸ­è·é›¢ã§ãƒˆãƒ¬ãƒ¼ãƒ‰åŸºç¤ŽåŠ›</t>
  </si>
  <si>
    <t>https://www.udemy.   /startforex/</t>
  </si>
  <si>
    <t>MatemÃ¡tica Financeira de um jeito fÃ¡cil</t>
  </si>
  <si>
    <t>https://www.udemy.   /matematica-financeira2/</t>
  </si>
  <si>
    <t>ãƒ“ãƒƒãƒˆã‚³ã‚¤ãƒ³ç”Ÿæ…‹ç³»ï½œæ—¢å­˜é€šè²¨ãŒä¸»å½¹ã‚’ã‚„ã‚ã‚‹æ—¥</t>
  </si>
  <si>
    <t>https://www.udemy.   /bitcoin-ecosystem/</t>
  </si>
  <si>
    <t>Trading Forex - Trader avec les figures harmoniques</t>
  </si>
  <si>
    <t>https://www.udemy.   /trading-forex-trader-avec-les-figures-harmoniques/</t>
  </si>
  <si>
    <t>Ð’Ð²ÐµÐ´ÐµÐ½Ð¸Ðµ Ð² Ð¤Ð¸Ð½Ð°Ð½ÑÐ¾Ð²ÑƒÑŽ Ð˜Ð½Ð¶ÐµÐ½ÐµÑ€Ð¸ÑŽ</t>
  </si>
  <si>
    <t>https://www.udemy.   /quantfinance101/</t>
  </si>
  <si>
    <t>Aprenda a Investir no Tesouro Direto Passo a Passo</t>
  </si>
  <si>
    <t>https://www.udemy.   /tesouro-direto-passo-a-passo/</t>
  </si>
  <si>
    <t>è³‡ç”£é‹ç”¨ã®åŸºç¤Žã‚’å­¦ã¶ãƒ•ã‚¡ã‚¤ãƒŠãƒ³ã‚¹å…¥é–€</t>
  </si>
  <si>
    <t>https://www.udemy.   /jun-sakai-trading-course5/</t>
  </si>
  <si>
    <t>Aprende a invertir y deja que tu dinero trabaje para ti</t>
  </si>
  <si>
    <t>https://www.udemy.   /aprende-a-invertir-y-deja-que-tu-dinero-trabaje-para-ti/</t>
  </si>
  <si>
    <t>BuchfÃ¼hrung lernen leicht gemacht</t>
  </si>
  <si>
    <t>https://www.udemy.   /buchfuehrung-lernen-leicht-gemacht/</t>
  </si>
  <si>
    <t xml:space="preserve">Day Trading: High ROI Day Trading </t>
  </si>
  <si>
    <t>https://www.udemy.   /day-trading-forex/</t>
  </si>
  <si>
    <t>Flow Management and Forecasting</t>
  </si>
  <si>
    <t>https://www.udemy.   /cashflow-management-and-forecasting/</t>
  </si>
  <si>
    <t>An Introduction to Management of Portfolios (MoP)</t>
  </si>
  <si>
    <t>https://www.udemy.   /an-introduction-to-management-of-portfolios-mop/</t>
  </si>
  <si>
    <t>CFA Level I Workshop 1: Ethics and Quantitative Methods</t>
  </si>
  <si>
    <t>https://www.udemy.   /cfa-workshop-1/</t>
  </si>
  <si>
    <t>Accounting Basics 101 for Understanding Business</t>
  </si>
  <si>
    <t>https://www.udemy.   /working-capital-formula-secrets-revealed/</t>
  </si>
  <si>
    <t>Mortgage Acceleration</t>
  </si>
  <si>
    <t>https://www.udemy.   /mortgage-acceleration/</t>
  </si>
  <si>
    <t>Stock Market for Beginners. Learn to trade</t>
  </si>
  <si>
    <t>https://www.udemy.   /stock-market-for-dummies-learn-to-trade/</t>
  </si>
  <si>
    <t>CFA Corporate Finance Level 1 (Part 1)</t>
  </si>
  <si>
    <t>https://www.udemy.   /learn-cost-of-capital-of-business/</t>
  </si>
  <si>
    <t>Trading Tips from Hedge Fund Manager</t>
  </si>
  <si>
    <t>https://www.udemy.   /trading-tips-from-hedge-fund-manager/</t>
  </si>
  <si>
    <t>Effective Debt Collection Strategies</t>
  </si>
  <si>
    <t>https://www.udemy.   /effective-debt-collection/</t>
  </si>
  <si>
    <t xml:space="preserve">IAS 1-Presentation of Financial Statements </t>
  </si>
  <si>
    <t>https://www.udemy.   /ias-1-presentation-of-financial-statements/</t>
  </si>
  <si>
    <t>Stock Trading Strategies Using a D.A.R.T.</t>
  </si>
  <si>
    <t>https://www.udemy.   /stock-trading-strategies-using-a-dart/</t>
  </si>
  <si>
    <t>Capital Structuring Techiques for CA / CFA / CPA Exams</t>
  </si>
  <si>
    <t>https://www.udemy.   /capital-structuring-decisions/</t>
  </si>
  <si>
    <t>The Complete Guide to Forex Trading</t>
  </si>
  <si>
    <t>https://www.udemy.   /the-complete-guide-to-forex-trading/</t>
  </si>
  <si>
    <t>Learn How to Trade Binary Options Professionally</t>
  </si>
  <si>
    <t>https://www.udemy.   /freebinaryoptions/</t>
  </si>
  <si>
    <t>Learn How to Start Small and Make It Big In Small-Cap Stocks</t>
  </si>
  <si>
    <t>https://www.udemy.   /small-cap-stocks/</t>
  </si>
  <si>
    <t>Trading strategies with common sense technical analysis</t>
  </si>
  <si>
    <t>https://www.udemy.   /trading-strategies-with-common-sense-technical-analysis/</t>
  </si>
  <si>
    <t>Startup Business: How To Raise Seed Capital</t>
  </si>
  <si>
    <t>https://www.udemy.   /startup-finance-small-business-loans-and-grants/</t>
  </si>
  <si>
    <t>Business Economics - Basics (College Level)</t>
  </si>
  <si>
    <t>https://www.udemy.   /business-economics-basics/</t>
  </si>
  <si>
    <t>Technical Analysis 101: Master the Basics of Trading</t>
  </si>
  <si>
    <t>https://www.udemy.   /master-the-basics-of-trading-through-support-and-resistance/</t>
  </si>
  <si>
    <t>Investing in Stocks? Master The Art of Covered Calls Selling</t>
  </si>
  <si>
    <t>https://www.udemy.   /dont-leave-money-on-the-table-sell-covered-calls/</t>
  </si>
  <si>
    <t>How to Trade Binary Options Effectively â€“ All Levels</t>
  </si>
  <si>
    <t>https://www.udemy.   /trade-binary-options/</t>
  </si>
  <si>
    <t>Stock Market: The Zero Risk Way of Investing</t>
  </si>
  <si>
    <t>https://www.udemy.   /stock-market-zero-risk-investing/</t>
  </si>
  <si>
    <t>Forex Trading using professional indicators by TOP traders</t>
  </si>
  <si>
    <t>https://www.udemy.   /forex-trading-using-professional-indicators-by-top-traders/</t>
  </si>
  <si>
    <t>Corporate Finance 101: Equity Valuation</t>
  </si>
  <si>
    <t>https://www.udemy.   /corp-fin-101-equity-valuation/</t>
  </si>
  <si>
    <t>Trading Strategies: Find The Trading Strategy That Fits You</t>
  </si>
  <si>
    <t>https://www.udemy.   /trading-strategies-find-the-trading-strategy-that-fits-you/</t>
  </si>
  <si>
    <t>Forex Trading - Learn An Effective Forex Trading Strategy</t>
  </si>
  <si>
    <t>https://www.udemy.   /forex-trading-strategy-technical-analysis/</t>
  </si>
  <si>
    <t>Navigate the 10-K and Other Financial Reports</t>
  </si>
  <si>
    <t>https://www.udemy.   /navigate-the-10-k-and-other-financial-reports/</t>
  </si>
  <si>
    <t>From 0 to 1: Investments and Portfolio Theory</t>
  </si>
  <si>
    <t>https://www.udemy.   /from-0-to-1-investments-and-portfolio-theory/</t>
  </si>
  <si>
    <t>Bitcoin - The Complete Guide</t>
  </si>
  <si>
    <t>https://www.udemy.   /bitcoin-the-complete-guide/</t>
  </si>
  <si>
    <t>Professional Trader's Mindset - Complete Forex Course</t>
  </si>
  <si>
    <t>https://www.udemy.   /professional-trader-mindset/</t>
  </si>
  <si>
    <t>Bitcoin Peer Investing: How To Generate Double Digit Returns</t>
  </si>
  <si>
    <t>https://www.udemy.   /bitcoin-peer-investing/</t>
  </si>
  <si>
    <t>Forex Breakout Profits: The Definitive Guide</t>
  </si>
  <si>
    <t>https://www.udemy.   /forex-breakout-profits-the-definitive-guide/</t>
  </si>
  <si>
    <t>Learn to Trade With Fibonacci Tools</t>
  </si>
  <si>
    <t>https://www.udemy.   /learn-to-trade-with-fibonacci-tools/</t>
  </si>
  <si>
    <t>Investing Internationally into Real Estate, Stocks and Bonds</t>
  </si>
  <si>
    <t>https://www.udemy.   /investing-internationally-into-real-estate-stocks-and-bonds/</t>
  </si>
  <si>
    <t>From 0 to 1: Bond Theory and Valuation</t>
  </si>
  <si>
    <t>https://www.udemy.   /from-0-to-1-bond-theory-and-valuation/</t>
  </si>
  <si>
    <t>Stock Market Mastery</t>
  </si>
  <si>
    <t>https://www.udemy.   /stockmarketmastery/</t>
  </si>
  <si>
    <t>UK Self Assessment Tax Return Filing Online</t>
  </si>
  <si>
    <t>https://www.udemy.   /uk-tax-return/</t>
  </si>
  <si>
    <t>Introduction to Financial Statements</t>
  </si>
  <si>
    <t>https://www.udemy.   /introduction-to-financial-statements/</t>
  </si>
  <si>
    <t>IAS 8-Accounting Policies ,Changes in Accounting Estimates</t>
  </si>
  <si>
    <t>https://www.udemy.   /ias-8-accounting-policies-changes-in-accounting-estimates/</t>
  </si>
  <si>
    <t>CFAÂ® Level 1 2014 â€“ Financial Reporting and Analysis</t>
  </si>
  <si>
    <t>https://www.udemy.   /cfa-level1-fra/</t>
  </si>
  <si>
    <t>Investment Banking Operations : Securities Trade Life Cycle</t>
  </si>
  <si>
    <t>https://www.udemy.   /investment-banking-operations-securities-trade-life-cycle/</t>
  </si>
  <si>
    <t>CFA Level I Foundation Course: Introduction to Quants</t>
  </si>
  <si>
    <t>https://www.udemy.   /cfa-foundation-quants/</t>
  </si>
  <si>
    <t>Financial Risk Manager (FRM) Certification: Level I</t>
  </si>
  <si>
    <t>https://www.udemy.   /financial-risk-manager-frm-certification-level-i/</t>
  </si>
  <si>
    <t>IAS 10 - Events After Reporting Date</t>
  </si>
  <si>
    <t>https://www.udemy.   /ias-10-events-after-reporting-date/</t>
  </si>
  <si>
    <t>Investment Portfolio Analysis with Excel</t>
  </si>
  <si>
    <t>https://www.udemy.   /investment-portfolio-analysis-with-excel/</t>
  </si>
  <si>
    <t>Introduction to the CFA Program</t>
  </si>
  <si>
    <t>https://www.udemy.   /cfa-introduction/</t>
  </si>
  <si>
    <t>Chartered Financial Analyst (CFA) - Level 1 - FRA</t>
  </si>
  <si>
    <t>https://www.udemy.   /apnacourse-cfa-1-fra/</t>
  </si>
  <si>
    <t>Excel 4 Accounting &amp; Bookkeeping - Master Lookup Functions</t>
  </si>
  <si>
    <t>https://www.udemy.   /excel-4-accountants-bookkeepers-master-lookup-fuctions/</t>
  </si>
  <si>
    <t>Cashflow Management for Small Businesses: A How To Guide</t>
  </si>
  <si>
    <t>https://www.udemy.   /cashflow-management-for-small-businesses-a-how-to-guide/</t>
  </si>
  <si>
    <t>Forex Basics (Professional Course Level)</t>
  </si>
  <si>
    <t>https://www.udemy.   /basics-of-international-finance/</t>
  </si>
  <si>
    <t>Advanced Butterfly Spreads for Options Income Strategies</t>
  </si>
  <si>
    <t>https://www.udemy.   /advanced-butterfly-spread-option-strategies/</t>
  </si>
  <si>
    <t>The Holy Grail of Auto Trading Forex Futures Stocks Revealed</t>
  </si>
  <si>
    <t>https://www.udemy.   /the-holy-grail-of-auto-trading-revealed/</t>
  </si>
  <si>
    <t>IPO Fundamentals</t>
  </si>
  <si>
    <t>https://www.udemy.   /ipo-fundamentals-basics-definition-tutorial/</t>
  </si>
  <si>
    <t>Finance for Non-Finance: Learn Quick and Easy</t>
  </si>
  <si>
    <t>https://www.udemy.   /finance-for-non-financials-make-profitable-decisions/</t>
  </si>
  <si>
    <t>Advanced Options Trading Course</t>
  </si>
  <si>
    <t>https://www.udemy.   /advanced-option-trading-course/</t>
  </si>
  <si>
    <t>Statistics - Measures of Dispersion for CA / CS / CFA exams</t>
  </si>
  <si>
    <t>https://www.udemy.   /measures_of_dispersion/</t>
  </si>
  <si>
    <t>Work From Home Online (Part/Full) : Trade Forex 4 Beginners</t>
  </si>
  <si>
    <t>https://www.udemy.   /make-money-work-from-home-online-trade-forex-4-beginners/</t>
  </si>
  <si>
    <t>Financial Ratios Using Excel</t>
  </si>
  <si>
    <t>https://www.udemy.   /financialratios/</t>
  </si>
  <si>
    <t>How To Start Trading Penny Stocks In 10 Easy Steps 2017</t>
  </si>
  <si>
    <t>https://www.udemy.   /penny-stock-trading-analyzing-the-most-profitable-stocks/</t>
  </si>
  <si>
    <t>How to Copy the Best Traders on Etoro</t>
  </si>
  <si>
    <t>https://www.udemy.   /how-to-copy-the-best-traders-on-etoro/</t>
  </si>
  <si>
    <t>How To Set Up A Limited Company In The UK</t>
  </si>
  <si>
    <t>https://www.udemy.   /how-to-set-up-a-limited-company-in-the-uk/</t>
  </si>
  <si>
    <t>Forex trading made simple</t>
  </si>
  <si>
    <t>https://www.udemy.   /forex-mentor-online-school/</t>
  </si>
  <si>
    <t>Financial and Business Simulation with Microsoft Excel</t>
  </si>
  <si>
    <t>https://www.udemy.   /simulation/</t>
  </si>
  <si>
    <t>10.  Bonds and Bond Pricing</t>
  </si>
  <si>
    <t>https://www.udemy.   /bonds-and-bond-pricing/</t>
  </si>
  <si>
    <t>Professional Risk Manager (PRM) Certification: Level 3</t>
  </si>
  <si>
    <t>https://www.udemy.   /professional-risk-manager-prm-certification-level-3/</t>
  </si>
  <si>
    <t>Stocks: Quick Method to get started Investing</t>
  </si>
  <si>
    <t>https://www.udemy.   /quick-method-investing/</t>
  </si>
  <si>
    <t>The Fundamentals Of Finance For Non-Finance Professionals</t>
  </si>
  <si>
    <t>https://www.udemy.   /finance-for-nonfinance/</t>
  </si>
  <si>
    <t>Forex - Top Equity Management Strategy</t>
  </si>
  <si>
    <t>https://www.udemy.   /forex-millionaire-money-management-strategy/</t>
  </si>
  <si>
    <t>The Truths about (in)secure Retirement</t>
  </si>
  <si>
    <t>https://www.udemy.   /retirement-planning-calculator/</t>
  </si>
  <si>
    <t>Learn How to File Taxes for Uber and Lyft Drivers</t>
  </si>
  <si>
    <t>https://www.udemy.   /learn-how-to-file-taxes-from-uber-lyft/</t>
  </si>
  <si>
    <t>Learn the Basics of the Wave Principle:</t>
  </si>
  <si>
    <t>https://www.udemy.   /the-basics-of-the-wave-principle/</t>
  </si>
  <si>
    <t>MasterClass-Japanese &amp;  Heiken Ashi CandleStick Patterns</t>
  </si>
  <si>
    <t>https://www.udemy.   /power-of-engulfing-candlestick-patterns-in-forex-trading/</t>
  </si>
  <si>
    <t>Start Trading Stocks Using Technical Analysis! Part 2</t>
  </si>
  <si>
    <t>https://www.udemy.   /start-trading-stocks-using-technical-analysis-part-2/</t>
  </si>
  <si>
    <t>Introduction to Corporate Finance (Mergers &amp; Acquisitions)</t>
  </si>
  <si>
    <t>https://www.udemy.   /introduction-to-corporate-finance/</t>
  </si>
  <si>
    <t>Forex &amp; Financial Market Trading Tutorial- Online Strategies</t>
  </si>
  <si>
    <t>https://www.udemy.   /forex-education-school-pforex/</t>
  </si>
  <si>
    <t>Learn to trade Candlestick Patterns</t>
  </si>
  <si>
    <t>https://www.udemy.   /learn-to-trade-candlestick-patterns/</t>
  </si>
  <si>
    <t>High-Frequency Trading #2: Market Structure &amp; Instruments</t>
  </si>
  <si>
    <t>https://www.udemy.   /high-frequency-trading-2-market-structure-instruments/</t>
  </si>
  <si>
    <t>The Art Of Financial Valuation With Certificate</t>
  </si>
  <si>
    <t>https://www.udemy.   /learn-how-to-think-like-a-financier-leadership-in-finance/</t>
  </si>
  <si>
    <t>Sensitivity &amp; Scenario Analysis for CA / CFA / CPA Exams</t>
  </si>
  <si>
    <t>https://www.udemy.   /sensitivity-and-scenario-analysis-in-capital-budgeting/</t>
  </si>
  <si>
    <t>Economics:   Competition, Elasticity, a little Game Theory</t>
  </si>
  <si>
    <t>https://www.udemy.   /micro-econ-game-theory/</t>
  </si>
  <si>
    <t>Quantitative Trading Analysis with Python</t>
  </si>
  <si>
    <t>https://www.udemy.   /quantitative-trading-analysis-with-python/</t>
  </si>
  <si>
    <t>Invest Like a Pro!</t>
  </si>
  <si>
    <t>https://www.udemy.   /mastering-darvas-trade-like-a-pro-on-the-stock-market/</t>
  </si>
  <si>
    <t>Options Trading Essentials: The ULTIMATE Guides</t>
  </si>
  <si>
    <t>https://www.udemy.   /options-trading-essentials/</t>
  </si>
  <si>
    <t>ACCA FA1 Recording Financial Transactions</t>
  </si>
  <si>
    <t>https://www.udemy.   /acca-fa1-recording-financial-transactions/</t>
  </si>
  <si>
    <t>CFAÂ® Level 1 2014 â€“ Portfolio Management</t>
  </si>
  <si>
    <t>https://www.udemy.   /portfolio-management-cfa-level-1/</t>
  </si>
  <si>
    <t>Essentials Of Swing Trading Stocks</t>
  </si>
  <si>
    <t>https://www.udemy.   /essentials-of-swing-trading/</t>
  </si>
  <si>
    <t>Small Business and Managerial Accounting Training Tutorial</t>
  </si>
  <si>
    <t>https://www.udemy.   /small-business-and-managerial-accounting-training-tutorial/</t>
  </si>
  <si>
    <t>Use Crowdfunding Effectively With Indiegogo and Kickstarter</t>
  </si>
  <si>
    <t>https://www.udemy.   /learncrowdfunding/</t>
  </si>
  <si>
    <t>The Complete Litecoin Crypto Currency Bootcamp</t>
  </si>
  <si>
    <t>https://www.udemy.   /the-complete-litecoin-crypto-currency-bootcamp/</t>
  </si>
  <si>
    <t>Bank Reconciliation &amp; VAT on Excel</t>
  </si>
  <si>
    <t>https://www.udemy.   /bank-reconciliation-vat-on-excel/</t>
  </si>
  <si>
    <t>Commodity Futures Day Trading Strategies</t>
  </si>
  <si>
    <t>https://www.udemy.   /futures-day-trade-course/</t>
  </si>
  <si>
    <t>Learn to invest in the Stock Market</t>
  </si>
  <si>
    <t>https://www.udemy.   /learn-to-invest-in-the-stock-market/</t>
  </si>
  <si>
    <t>FX Commodity Chart Trading Patterns for Success</t>
  </si>
  <si>
    <t>https://www.udemy.   /fx-commodity-chart-patterns-mt4-platform/</t>
  </si>
  <si>
    <t>Forex Elite Trading</t>
  </si>
  <si>
    <t>https://www.udemy.   /elite-forex-trading-system-beginners-to-intermediate-traders/</t>
  </si>
  <si>
    <t>How to Invest in Startups - Expert Reveals Winning Secrets.</t>
  </si>
  <si>
    <t>https://www.udemy.   /how-to-invest-in-startups/</t>
  </si>
  <si>
    <t>Kickstarter success in 5 easy steps</t>
  </si>
  <si>
    <t>https://www.udemy.   /kickstarter-success-in-5-easy-steps/</t>
  </si>
  <si>
    <t>Understanding Financial Statements</t>
  </si>
  <si>
    <t>https://www.udemy.   /understanding-financial-statements/</t>
  </si>
  <si>
    <t>Planning and Executing a Financial Statement Audit</t>
  </si>
  <si>
    <t>https://www.udemy.   /planning-executing-financial-statement-audit/</t>
  </si>
  <si>
    <t>The Latest Updates 2016 Financial Accounting Standards Board</t>
  </si>
  <si>
    <t>https://www.udemy.   /2016-fasb-updates/</t>
  </si>
  <si>
    <t>How to achieve personal transformation</t>
  </si>
  <si>
    <t>https://www.udemy.   /learnhowtocreatewealth/</t>
  </si>
  <si>
    <t>Basic Bookkeeping</t>
  </si>
  <si>
    <t>https://www.udemy.   /basic-bookkeeping-course/</t>
  </si>
  <si>
    <t>Credit concepts and checklist for bankers, credit analyst</t>
  </si>
  <si>
    <t>https://www.udemy.   /credit-concepts-and-checklist-for-bankers-credit-analyst/</t>
  </si>
  <si>
    <t>Practical Film Financing: Finding &amp; Pitching Investors</t>
  </si>
  <si>
    <t>https://www.udemy.   /indiefilm-financing/</t>
  </si>
  <si>
    <t>Ratio Analysis for Financial Statements</t>
  </si>
  <si>
    <t>https://www.udemy.   /ratio-analysis-financial-statements/</t>
  </si>
  <si>
    <t>60 Minutes to Fundamental Accounting Skills</t>
  </si>
  <si>
    <t>https://www.udemy.   /60-minute-fundamental-accounting-skills/</t>
  </si>
  <si>
    <t>Backspreads, Diagonals and Butterflies - Advanced Strategies</t>
  </si>
  <si>
    <t>https://www.udemy.   /calendars-diagonals-butterfly-spreads/</t>
  </si>
  <si>
    <t>Trade Forex 13 Patterns - Golden Ratios Secret Revealed</t>
  </si>
  <si>
    <t>https://www.udemy.   /forex-13-patterns-trade-with-precision/</t>
  </si>
  <si>
    <t>Crystal ball trading - foresee price with seasonal patterns</t>
  </si>
  <si>
    <t>https://www.udemy.   /seasonality/</t>
  </si>
  <si>
    <t>Weekly Options and study of Options expiration dynamics</t>
  </si>
  <si>
    <t>https://www.udemy.   /weekly-options/</t>
  </si>
  <si>
    <t>Cost Accounting Basics (Professional Course Level)</t>
  </si>
  <si>
    <t>https://www.udemy.   /basics-of-cost-accounting/</t>
  </si>
  <si>
    <t>Learn to Reliably Invest In The Stock Market</t>
  </si>
  <si>
    <t>https://www.udemy.   /become-a-stock-millionaire/</t>
  </si>
  <si>
    <t>Hedge Fund Trading Systems Part Two - Stocks &amp; ETFs</t>
  </si>
  <si>
    <t>https://www.udemy.   /hedge-fund-trading-systems-two/</t>
  </si>
  <si>
    <t>Stock Market Option Trading: How Sell Options For Premium</t>
  </si>
  <si>
    <t>https://www.udemy.   /make-a-steady-monthly-income-selling-stock-options/</t>
  </si>
  <si>
    <t>Straddles and Strangles - Volatility moves in any direction</t>
  </si>
  <si>
    <t>https://www.udemy.   /straddles-and-strangles/</t>
  </si>
  <si>
    <t>Debt Collection Management: Get Paid On Time EVERY TIME!</t>
  </si>
  <si>
    <t>https://www.udemy.   /accounts-receivable-help/</t>
  </si>
  <si>
    <t>Learn about it</t>
  </si>
  <si>
    <t>https://www.udemy.   /the-mysterious-camarilla-equation/</t>
  </si>
  <si>
    <t>Trading: Basics of Trading for Beginners</t>
  </si>
  <si>
    <t>https://www.udemy.   /money-basics-of-trading-for-beginners/</t>
  </si>
  <si>
    <t>Options Spreads Bundle-  the heart of Options Trading</t>
  </si>
  <si>
    <t>https://www.udemy.   /options-spreads-explained/</t>
  </si>
  <si>
    <t>Trade the News in Forex: EA Robot Included</t>
  </si>
  <si>
    <t>https://www.udemy.   /tradethenews/</t>
  </si>
  <si>
    <t>Investment Portfolio Analysis with R</t>
  </si>
  <si>
    <t>https://www.udemy.   /investment-portfolio-analysis-with-r/</t>
  </si>
  <si>
    <t>Basics of Economics For Beginners A to Z - A Complete Course</t>
  </si>
  <si>
    <t>https://www.udemy.   /basics-of-economics-for-absolute-beginners/</t>
  </si>
  <si>
    <t>Seeing the Big Picture: Understanding Financial Statements</t>
  </si>
  <si>
    <t>https://www.udemy.   /seeing-the-big-picture-financial-statements-made-easy/</t>
  </si>
  <si>
    <t>Financial Modeling for Professionals in 1 Day!</t>
  </si>
  <si>
    <t>https://www.udemy.   /financial-modeling-for-professionals/</t>
  </si>
  <si>
    <t>Create Your Own Automated Stock Trading Robot In EXCEL!</t>
  </si>
  <si>
    <t>https://www.udemy.   /automated-trading-excel/</t>
  </si>
  <si>
    <t>FOREX: From Zero To Hero</t>
  </si>
  <si>
    <t>https://www.udemy.   /forex-from-zero-to-hero/</t>
  </si>
  <si>
    <t>Learn Call Options and Put Options - Introduction to Options</t>
  </si>
  <si>
    <t>https://www.udemy.   /learn-options-trading-introduction-call-put-options/</t>
  </si>
  <si>
    <t xml:space="preserve">1. Principles of Simple Interest </t>
  </si>
  <si>
    <t>https://www.udemy.   /principles-of-simple-interest/</t>
  </si>
  <si>
    <t>Double Entry Bookkeeping</t>
  </si>
  <si>
    <t>https://www.udemy.   /double-entry-bookkeeping/</t>
  </si>
  <si>
    <t>MQL5 Tutorial Bootcamp</t>
  </si>
  <si>
    <t>https://www.udemy.   /mql5-tutorial-bootcamp/</t>
  </si>
  <si>
    <t>Succeed at Options Even If You Don't Know Where to Start</t>
  </si>
  <si>
    <t>https://www.udemy.   /succeed-at-options-even-if-you-dont-know-where-to-start/</t>
  </si>
  <si>
    <t>Buying, Selling, and Storing Precious Metal</t>
  </si>
  <si>
    <t>https://www.udemy.   /got-gold-get-gold-buying-and-selling-precious-metal/</t>
  </si>
  <si>
    <t>Accounting Skills for Managers</t>
  </si>
  <si>
    <t>https://www.udemy.   /accounting-skills-for-managers/</t>
  </si>
  <si>
    <t>Analysis and Evaluation of Economic Feasibility of Projects</t>
  </si>
  <si>
    <t>https://www.udemy.   /feasibility-study/</t>
  </si>
  <si>
    <t>Technical Analysis: Understanding Price Action</t>
  </si>
  <si>
    <t>https://www.udemy.   /technical-analysis-understanding-price-action/</t>
  </si>
  <si>
    <t>Bitcoin For Beginners</t>
  </si>
  <si>
    <t>https://www.udemy.   /bitcoinforbeginners/</t>
  </si>
  <si>
    <t xml:space="preserve">IAS 16-Property,Plant and Equipment </t>
  </si>
  <si>
    <t>https://www.udemy.   /ias-16-propertyplant-and-equipment/</t>
  </si>
  <si>
    <t>Basel II</t>
  </si>
  <si>
    <t>https://www.udemy.   /basel-ii/</t>
  </si>
  <si>
    <t>Forex Trading Plan</t>
  </si>
  <si>
    <t>https://www.udemy.   /forex-trading-plan/</t>
  </si>
  <si>
    <t>Financial Modeling 101</t>
  </si>
  <si>
    <t>https://www.udemy.   /financial-modeling-101/</t>
  </si>
  <si>
    <t>Learn Financial Modeling from Scratch - Part1</t>
  </si>
  <si>
    <t>https://www.udemy.   /learn-financial-modeling-part1/</t>
  </si>
  <si>
    <t>Introduction to Small Business Accounting Training Tutorial</t>
  </si>
  <si>
    <t>https://www.udemy.   /introduction-to-small-business-accounting-training-tutorial/</t>
  </si>
  <si>
    <t>Learn Basic Concepts of Economics Step by Step - Complete</t>
  </si>
  <si>
    <t>https://www.udemy.   /introduction-to-economics-for-beginners/</t>
  </si>
  <si>
    <t xml:space="preserve">Introduction to Digital Payments </t>
  </si>
  <si>
    <t>https://www.udemy.   /payments/</t>
  </si>
  <si>
    <t>The Beginner's Guide to the Futures and Options Trading</t>
  </si>
  <si>
    <t>https://www.udemy.   /futures-options/</t>
  </si>
  <si>
    <t>Bitcoin Investing: The Complete Buy &amp; Hold Strategy</t>
  </si>
  <si>
    <t>https://www.udemy.   /bitcoin-investing/</t>
  </si>
  <si>
    <t>Financial Modeling in Excel for Startups</t>
  </si>
  <si>
    <t>https://www.udemy.   /financial-modeling-in-excel-for-startups/</t>
  </si>
  <si>
    <t>Learn to Trade Forex Naked Price Action Big Shadow Trade</t>
  </si>
  <si>
    <t>https://www.udemy.   /learn-to-trade-forex-naked-price-action-big-shadow-trade/</t>
  </si>
  <si>
    <t xml:space="preserve">Forex Trading For Beginners </t>
  </si>
  <si>
    <t>https://www.udemy.   /forex-trading-for-beginners-q/</t>
  </si>
  <si>
    <t>Build a Trading Comps Valuation Model</t>
  </si>
  <si>
    <t>https://www.udemy.   /build-a-trading-comps-valuation-model/</t>
  </si>
  <si>
    <t>The Advanced Forex Course for Smart Traders</t>
  </si>
  <si>
    <t>https://www.udemy.   /advanced-forex-course/</t>
  </si>
  <si>
    <t>Cost Accounting Overheads (Professional Course Level)</t>
  </si>
  <si>
    <t>https://www.udemy.   /overheads-in-cost-accounting/</t>
  </si>
  <si>
    <t>Beginners Guide to Stock Market Investing</t>
  </si>
  <si>
    <t>https://www.udemy.   /beginners-guide-to-stock-market-investing/</t>
  </si>
  <si>
    <t>Financial Management Capital Market Instruments</t>
  </si>
  <si>
    <t>https://www.udemy.   /capital-market-instruments/</t>
  </si>
  <si>
    <t>NPV and IRR Techniques for CA / CFA / CPA Exams</t>
  </si>
  <si>
    <t>https://www.udemy.   /business-investment-decisions/</t>
  </si>
  <si>
    <t>Commercial Credit Analysis</t>
  </si>
  <si>
    <t>https://www.udemy.   /commercial-credit-analysis/</t>
  </si>
  <si>
    <t>Essential Finance For Managers</t>
  </si>
  <si>
    <t>https://www.udemy.   /finance-for-managers/</t>
  </si>
  <si>
    <t>Bitcoin for Accountants</t>
  </si>
  <si>
    <t>https://www.udemy.   /bitcoin-for-accountants/</t>
  </si>
  <si>
    <t>ProTrader -  Advanced Technical Analysis</t>
  </si>
  <si>
    <t>https://www.udemy.   /protrader-advanced-technical-analysis/</t>
  </si>
  <si>
    <t>Binary Options Masterclass</t>
  </si>
  <si>
    <t>https://www.udemy.   /binary-options-masterclass/</t>
  </si>
  <si>
    <t>188% Profit in 1Year - Forex ALGO Robot Trading no indicator</t>
  </si>
  <si>
    <t>https://www.udemy.   /forex-robot-trading/</t>
  </si>
  <si>
    <t>Financial Accounting, its Cycle, Statements &amp; Analysis</t>
  </si>
  <si>
    <t>https://www.udemy.   /financial-accounting-in-360-minutes/</t>
  </si>
  <si>
    <t>Yield Curve Dynamics</t>
  </si>
  <si>
    <t>https://www.udemy.   /yield-curve-dynamics/</t>
  </si>
  <si>
    <t>Value Investing and Stock Market Fundamentals</t>
  </si>
  <si>
    <t>https://www.udemy.   /value-investing-and-stock-market-fundamentals/</t>
  </si>
  <si>
    <t>Media Training for Financial Service Professionals</t>
  </si>
  <si>
    <t>https://www.udemy.   /media-training-for-financial-service-professionals/</t>
  </si>
  <si>
    <t>Learn the Forex Naked Price Action Pogo Trade</t>
  </si>
  <si>
    <t>https://www.udemy.   /learn-the-forex-naked-price-action-pogo-trade/</t>
  </si>
  <si>
    <t>Forex - Price action Reversal Strategy</t>
  </si>
  <si>
    <t>https://www.udemy.   /forex-price-action-reversal-strategy/</t>
  </si>
  <si>
    <t>Budget preparation for an EU project proposal</t>
  </si>
  <si>
    <t>https://www.udemy.   /budget-preparation-for-an-eu-project-proposal/</t>
  </si>
  <si>
    <t>Corporate Finance and Alternative Investment for CFA L1</t>
  </si>
  <si>
    <t>https://www.udemy.   /corporate-finance-and-alternative-investment-for-cfa-l1/</t>
  </si>
  <si>
    <t>Don't Let Your Customers Run Your Business</t>
  </si>
  <si>
    <t>https://www.udemy.   /dont-let-your-customers-run-your-business/</t>
  </si>
  <si>
    <t>Stock Trading: Insider Tips For Determining Market Direction</t>
  </si>
  <si>
    <t>https://www.udemy.   /stock-trading-stock-market-direction/</t>
  </si>
  <si>
    <t>TopTrader Academy - Complete Options Course</t>
  </si>
  <si>
    <t>https://www.udemy.   /toptraderacademy-complete-options-course/</t>
  </si>
  <si>
    <t>Working Capital Management for Entrepreneurs</t>
  </si>
  <si>
    <t>https://www.udemy.   /working-capital-management-of-tata-motors-limited/</t>
  </si>
  <si>
    <t>Learn Quickbooks to maintain books properly</t>
  </si>
  <si>
    <t>https://www.udemy.   /learn-quickbooks-to-maintain-books-properly/</t>
  </si>
  <si>
    <t>CFA Level I Foundation: Introduction to Financial Reporting</t>
  </si>
  <si>
    <t>https://www.udemy.   /cfa-foundation-financial-reporting/</t>
  </si>
  <si>
    <t>Fixed Income Valuation and Analysis, CFA L2</t>
  </si>
  <si>
    <t>https://www.udemy.   /fixed-income-simplified-for-cfa-l2/</t>
  </si>
  <si>
    <t>Corporation Tax Returns UK</t>
  </si>
  <si>
    <t>https://www.udemy.   /corporation-tax-returns-uk/</t>
  </si>
  <si>
    <t>Trading For Busy People</t>
  </si>
  <si>
    <t>https://www.udemy.   /trading-for-busy-people/</t>
  </si>
  <si>
    <t>Basics of Trading</t>
  </si>
  <si>
    <t>https://www.udemy.   /basicsoftrading/</t>
  </si>
  <si>
    <t>CFP - Introduction to Financial Planning</t>
  </si>
  <si>
    <t>https://www.udemy.   /apnacoursecfp/</t>
  </si>
  <si>
    <t>Investment Portfolio Analysis with Python</t>
  </si>
  <si>
    <t>https://www.udemy.   /investment-portfolio-analysis-with-python/</t>
  </si>
  <si>
    <t>Day Trading Market Structure Signals</t>
  </si>
  <si>
    <t>https://www.udemy.   /free-day-trading-course/</t>
  </si>
  <si>
    <t xml:space="preserve">Professional Bookkeeping and Accounting 3: Double Entry </t>
  </si>
  <si>
    <t>https://www.udemy.   /professional-bookkeeping-and-accounting-3-double-entry/</t>
  </si>
  <si>
    <t>Accounting Basics by Hector Garcia, CPA</t>
  </si>
  <si>
    <t>https://www.udemy.   /accounting-explained-under-1-hour-by-hector-garcia-cpa/</t>
  </si>
  <si>
    <t>Stock Markets: How I Became Rich By Changing How I Trade</t>
  </si>
  <si>
    <t>https://www.udemy.   /become-wealthy-trading-in-the-stock-market/</t>
  </si>
  <si>
    <t>Learn About Bitcoin and Bitcoin Mining</t>
  </si>
  <si>
    <t>https://www.udemy.   /learn-about-bitcoin-and-bitcoin-mining/</t>
  </si>
  <si>
    <t>Take Control By Learning The Stock Market Now</t>
  </si>
  <si>
    <t>https://www.udemy.   /stock-market-crash-course/</t>
  </si>
  <si>
    <t>Cost Accounting and Financial Management - A Complete Study</t>
  </si>
  <si>
    <t>https://www.udemy.   /cost-accounting-and-financial-management-a-complete-study/</t>
  </si>
  <si>
    <t>Learn Global Macro Trading &amp; Investing for Retail Investor</t>
  </si>
  <si>
    <t>https://www.udemy.   /gms-soros/</t>
  </si>
  <si>
    <t>Energiespar-Formel // Mehr Geld durch Wasser sparen Zuhause</t>
  </si>
  <si>
    <t>https://www.udemy.   /energiespar-formel-mehr-geld-durch-wasser-sparen-zuhause/</t>
  </si>
  <si>
    <t>high swing - ÙƒÙˆØ±Ø³ Ù„ØªØ¹Ù„ÙŠÙ… Ø¬Ù…ÙŠØ¹ Ù…Ø±Ø§Ø­Ù„ Ø§Ø­ØªØ±Ø§Ù ØªØ¯Ø§ÙˆÙ„ Ø§Ù„ÙÙˆØ±ÙƒØ³</t>
  </si>
  <si>
    <t>https://www.udemy.   /wiqvfsmc/</t>
  </si>
  <si>
    <t>TRADER BOT: IntroduÃ§Ã£o Ã  Linguagem MQL5</t>
  </si>
  <si>
    <t>https://www.udemy.   /intro-mql5/</t>
  </si>
  <si>
    <t>è´¢åŠ¡åˆ†æžä¸Žä¼°å€¼å»ºæ¨¡å…¥é—¨</t>
  </si>
  <si>
    <t>https://www.udemy.   /zprzqgfl/</t>
  </si>
  <si>
    <t>Aprende desde cero a operar el mercado de divisas FOREX</t>
  </si>
  <si>
    <t>https://www.udemy.   /aprende-desde-cero-a-operar-el-mercado-de-divisas-forex/</t>
  </si>
  <si>
    <t>CÃ³mo usar Metatrader 4 para hacer trading?</t>
  </si>
  <si>
    <t>https://www.udemy.   /como-usar-metatrader-4-para-hacer-trading/</t>
  </si>
  <si>
    <t>Zoho Books Gestion FinanciÃ¨re d'Entreprise pas Ã  pas</t>
  </si>
  <si>
    <t>https://www.udemy.   /zoho-books-gestion-financiere-dentreprise-pas-a-pas/</t>
  </si>
  <si>
    <t>Aprende a llevar la contabilidad de forma informatizada</t>
  </si>
  <si>
    <t>https://www.udemy.   /contabilidad-informatizada/</t>
  </si>
  <si>
    <t>PsicologÃ­a del trading</t>
  </si>
  <si>
    <t>https://www.udemy.   /psicologia-del-trading/</t>
  </si>
  <si>
    <t>La costruzione del budget di una proposta comunitaria</t>
  </si>
  <si>
    <t>https://www.udemy.   /la-costruzione-del-budget-di-una-proposta-comunitaria/</t>
  </si>
  <si>
    <t>Erfolgreich als Signalgeber/in, per Social- und Copytrading</t>
  </si>
  <si>
    <t>https://www.udemy.   /erfolgreich-als-signalgeber_in-per-social-und-copytrading/</t>
  </si>
  <si>
    <t>Aprenda  a Investir</t>
  </si>
  <si>
    <t>https://www.udemy.   /estacio-educacao-financeira/</t>
  </si>
  <si>
    <t>Teeter-Totter Accounting</t>
  </si>
  <si>
    <t>https://www.udemy.   /teeter-totter-accounting/</t>
  </si>
  <si>
    <t>beginning accounting</t>
  </si>
  <si>
    <t>https://www.udemy.   /beginning_accounting/</t>
  </si>
  <si>
    <t>Stop Creditors from Harassing you and Avoid Bankruptcy</t>
  </si>
  <si>
    <t>https://www.udemy.   /stop-creditor-harassment-and-avoid-bankruptcy/</t>
  </si>
  <si>
    <t>Learn to trade using technical analysis</t>
  </si>
  <si>
    <t>https://www.udemy.   /learn-to-trade-using-technical-analysis/</t>
  </si>
  <si>
    <t>How to Invest Using ETFs from Former Wall Street Trader</t>
  </si>
  <si>
    <t>https://www.udemy.   /etf-master-class/</t>
  </si>
  <si>
    <t>Workshop on Banking Credit Analysis Process</t>
  </si>
  <si>
    <t>https://www.udemy.   /workshop-on-banking-credit-analysis-process/</t>
  </si>
  <si>
    <t>The Cuckoo Strategy to get European Funding</t>
  </si>
  <si>
    <t>https://www.udemy.   /the-cuckoo-strategy-to-get-european-funding/</t>
  </si>
  <si>
    <t>Accounting - The 6 most important rules you must learn</t>
  </si>
  <si>
    <t>https://www.udemy.   /accounting-the-6-most-important-rules-you-must-learn/</t>
  </si>
  <si>
    <t>Mutual Funds for Investors in Retirement Accounts</t>
  </si>
  <si>
    <t>https://www.udemy.   /mutual-funds-for-investors-in-retirement-accounts/</t>
  </si>
  <si>
    <t>Free Ways to Create Passive Income Online</t>
  </si>
  <si>
    <t>https://www.udemy.   /how-to-make-passive-income-online/</t>
  </si>
  <si>
    <t>The Cash Flow Statement - An Introduction</t>
  </si>
  <si>
    <t>https://www.udemy.   /cash-flow-statement-introduction/</t>
  </si>
  <si>
    <t>Options Foundation - Time Decay, Implied Volatility, Greeks</t>
  </si>
  <si>
    <t>https://www.udemy.   /learn-options-trading/</t>
  </si>
  <si>
    <t>Buying Call and Put Options - Options beginner strategies</t>
  </si>
  <si>
    <t>https://www.udemy.   /buy-call-options-buy-put-options-trading-strategies/</t>
  </si>
  <si>
    <t>How To Trade RSI Pullback Strategy: Entry To Exit (Forex)</t>
  </si>
  <si>
    <t>https://www.udemy.   /how-to-trade-rsi-pullback-strategy-entry-to-exit/</t>
  </si>
  <si>
    <t>Valuation of Goodwill for CA / CFA / CMA Exams</t>
  </si>
  <si>
    <t>https://www.udemy.   /valuation-of-goodwill/</t>
  </si>
  <si>
    <t>Forex - Catch the Big Market Moves in Forex</t>
  </si>
  <si>
    <t>https://www.udemy.   /how-to-catch-the-big-market-moves-in-forex/</t>
  </si>
  <si>
    <t>SEASON 2 MQL4 Tutorial Bootcamp - Metatrader4 Trading Robots</t>
  </si>
  <si>
    <t>https://www.udemy.   /mql4-tutorial-bootcamp-metatrader4-trading-robots-expert-advisors-mt4/</t>
  </si>
  <si>
    <t>Intermediate Accounting 1: Easy. Fast. Simple!</t>
  </si>
  <si>
    <t>https://www.udemy.   /intermediateaccounting/</t>
  </si>
  <si>
    <t>Global Macro Investing - Take Control Of The World's Markets</t>
  </si>
  <si>
    <t>https://www.udemy.   /global-macro-trading-take-control-of-the-worlds-markets/</t>
  </si>
  <si>
    <t>How to Read a Balance Sheet</t>
  </si>
  <si>
    <t>https://www.udemy.   /how-to-read-balance-sheet/</t>
  </si>
  <si>
    <t>Credit Repair from a Financial Institution</t>
  </si>
  <si>
    <t>https://www.udemy.   /credit-repair-from-a-financial-institution/</t>
  </si>
  <si>
    <t>The Binary Institute -  Binary Options Trading Course</t>
  </si>
  <si>
    <t>https://www.udemy.   /the-binary-institute-binary-options-trading-course/</t>
  </si>
  <si>
    <t>Mental Models For Wall Street - Become A Better Trader</t>
  </si>
  <si>
    <t>https://www.udemy.   /mental-models-for-wall-street/</t>
  </si>
  <si>
    <t>æ ªå¼æŠ•è³‡ã«å‘ãæ€§æ ¼ã«å¤‰ãˆã‚‹ãŸã‚ã®å¿ƒç†å­¦ã‚’å­¦ã¶</t>
  </si>
  <si>
    <t>https://www.udemy.   /jun-sakai-trading-course2/</t>
  </si>
  <si>
    <t>MatemÃ¡tica Financeira com HP12C e MS Excel</t>
  </si>
  <si>
    <t>https://www.udemy.   /matematica-financeira-com-hp12-e-ms-excel/</t>
  </si>
  <si>
    <t>Â¡Triunfar en La Bolsa de Valores No Requiere de Experiencia!</t>
  </si>
  <si>
    <t>https://www.udemy.   /triunfar-en-la-bolsa-de-valores-no-requiere-de-experiencia/</t>
  </si>
  <si>
    <t>CÃ³mo Crear PolÃ­ticas Contables bajo NIIF para PYMES</t>
  </si>
  <si>
    <t>https://www.udemy.   /como-crear-politicas-contables-bajo-niif-para-pymes/</t>
  </si>
  <si>
    <t>Finanzas Personales para Vivir Libre de Deudas</t>
  </si>
  <si>
    <t>https://www.udemy.   /finanzas-personales-para-vivir-libre-de-deudas/</t>
  </si>
  <si>
    <t>Finanzas personales: Logrando la Libertad Financiera</t>
  </si>
  <si>
    <t>https://www.udemy.   /finanzas-personales-logrando-la-libertad-financiera/</t>
  </si>
  <si>
    <t>æ ªå¼æŠ•è³‡ã§æœ¬å½“ã®ãƒ†ã‚¯ãƒ‹ã‚«ãƒ«åˆ†æžãŒã§ãã‚‹ã‚ˆã†ã«ãªã‚‹</t>
  </si>
  <si>
    <t>https://www.udemy.   /jun-sakai-trading-course4/</t>
  </si>
  <si>
    <t>Aktiver VermÃ¶gensaufbau mit ETF</t>
  </si>
  <si>
    <t>https://www.udemy.   /aktiver-vermoegensaufbau/</t>
  </si>
  <si>
    <t>Socorro! Preciso Organizar as Minhas FinanÃ§as!</t>
  </si>
  <si>
    <t>https://www.udemy.   /socorro-preciso-organizar-as-minhas-financas/</t>
  </si>
  <si>
    <t>Curso Completo de Opciones Binarias: Estrategias 90% Acierto</t>
  </si>
  <si>
    <t>https://www.udemy.   /opciones-binarias-gana-dinero-trading-de-opciones-binarias/</t>
  </si>
  <si>
    <t>Le basi del Trading</t>
  </si>
  <si>
    <t>https://www.udemy.   /le-basi-del-trading/</t>
  </si>
  <si>
    <t>ã€å€‹äººäº‹æ¥­ä¸»å‘ã‘ã€‘é’è‰²ç”³å‘Šã®è¨˜å¸³ã‚’è‡ªåŠ›ã§è¡Œã†ãŸã‚ã®è¤‡å¼ç°¿è¨˜ã®åŸºæœ¬</t>
  </si>
  <si>
    <t>https://www.udemy.   /aoirokojin/</t>
  </si>
  <si>
    <t>Profit and Loss Account for bankers and credit analysts</t>
  </si>
  <si>
    <t>https://www.udemy.   /profit-and-loss-account-for-bankers-and-credit-analysts/</t>
  </si>
  <si>
    <t>Business Accounts For Managers</t>
  </si>
  <si>
    <t>https://www.udemy.   /business-accounts-for-managers/</t>
  </si>
  <si>
    <t>Black Scholes Option Pricing Model</t>
  </si>
  <si>
    <t>https://www.udemy.   /black-scholes-option-pricing-model/</t>
  </si>
  <si>
    <t>Chief Wealth Officer</t>
  </si>
  <si>
    <t>https://www.udemy.   /chief-wealth-officer/</t>
  </si>
  <si>
    <t>Practical Accounts Training A</t>
  </si>
  <si>
    <t>https://www.udemy.   /mobile-practical-accounts-training-a/</t>
  </si>
  <si>
    <t>International Trade and New Geographic Economy</t>
  </si>
  <si>
    <t>https://www.udemy.   /international-trade-and-new-geographic-economy/</t>
  </si>
  <si>
    <t>2. Principles of Simple Interest - advanced problems</t>
  </si>
  <si>
    <t>https://www.udemy.   /principles-of-simple-interest-advanced-problems/</t>
  </si>
  <si>
    <t>School of Raising Capital: Agile Financial Modeling</t>
  </si>
  <si>
    <t>https://www.udemy.   /agilefinancialmodeling/</t>
  </si>
  <si>
    <t>How to Read Financial Statements</t>
  </si>
  <si>
    <t>https://www.udemy.   /how-to-read-financial-statements/</t>
  </si>
  <si>
    <t>Intro. to Asset-Backed Securities, CFA Level I,  2017 Prep</t>
  </si>
  <si>
    <t>https://www.udemy.   /intro-to-asset-backed-securities-cfa-level-i-2017-prep/</t>
  </si>
  <si>
    <t>Reach Your Personal Financial Goals the Easy Way (2017 UK)</t>
  </si>
  <si>
    <t>https://www.udemy.   /reach-your-personal-financial-goals-the-easy-way-2017-uk/</t>
  </si>
  <si>
    <t>Bitesize Bookkeeping for busy people</t>
  </si>
  <si>
    <t>https://www.udemy.   /bitesize-bookkeeping-for-busy-people/</t>
  </si>
  <si>
    <t>Do Your Own Accounts</t>
  </si>
  <si>
    <t>https://www.udemy.   /doyourownaccounts/</t>
  </si>
  <si>
    <t>CFA Level 1 - Derivatives</t>
  </si>
  <si>
    <t>https://www.udemy.   /cfa-exam/</t>
  </si>
  <si>
    <t xml:space="preserve">Accounting for everyone! </t>
  </si>
  <si>
    <t>https://www.udemy.   /accounting-for-everyone/</t>
  </si>
  <si>
    <t>Stock Fundamental Analysis with Excel</t>
  </si>
  <si>
    <t>https://www.udemy.   /stock-fundamental-analysis-with-excel/</t>
  </si>
  <si>
    <t>Financial Accounting For Beginners</t>
  </si>
  <si>
    <t>https://www.udemy.   /financial-accounting-for-beginners/</t>
  </si>
  <si>
    <t>Trading: How Transformative Learning Drives Expertise</t>
  </si>
  <si>
    <t>https://www.udemy.   /trading-how-transformative-learning-drives-expertise/</t>
  </si>
  <si>
    <t>Manual Bookkeeping</t>
  </si>
  <si>
    <t>https://www.udemy.   /manual-bookkeeping/</t>
  </si>
  <si>
    <t>Numeracy skills in business and everyday life:Think and Deal</t>
  </si>
  <si>
    <t>https://www.udemy.   /numeracy-skills-in-business-and-everyday-life-think-and-deal/</t>
  </si>
  <si>
    <t>Financial Modelling in Excel Step by Step</t>
  </si>
  <si>
    <t>https://www.udemy.   /financial-modelling-course-using-excel/</t>
  </si>
  <si>
    <t>Straight From Business School: Create Financial Statements</t>
  </si>
  <si>
    <t>https://www.udemy.   /straight-from-business-school-create-financial-statements/</t>
  </si>
  <si>
    <t>How To Pay Less Tax (UK version)</t>
  </si>
  <si>
    <t>https://www.udemy.   /paylesstax/</t>
  </si>
  <si>
    <t>Interpreting financial statements</t>
  </si>
  <si>
    <t>https://www.udemy.   /financial-statements-focused-on-cash-flows/</t>
  </si>
  <si>
    <t>Forex trading with binary options</t>
  </si>
  <si>
    <t>https://www.udemy.   /forex-trading-with-binary-options/</t>
  </si>
  <si>
    <t>Triple P Trading Course</t>
  </si>
  <si>
    <t>https://www.udemy.   /triple-p-trading-course/</t>
  </si>
  <si>
    <t>Cost Accounting - A Comprehensive Study</t>
  </si>
  <si>
    <t>https://www.udemy.   /cost-accounting-a-comprehensive-study/</t>
  </si>
  <si>
    <t>How to become a successful day trader</t>
  </si>
  <si>
    <t>https://www.udemy.   /a-successful-day-trader/</t>
  </si>
  <si>
    <t>Essentials of Finance and Investment in 2 hours</t>
  </si>
  <si>
    <t>https://www.udemy.   /finance-hien-minh-luu/</t>
  </si>
  <si>
    <t>Public Speaking: You Can Give Great Financial Presentations</t>
  </si>
  <si>
    <t>https://www.udemy.   /how-to-give-financial-presentations/</t>
  </si>
  <si>
    <t>Professional Trading - Consistent Profits with Low Risk!</t>
  </si>
  <si>
    <t>https://www.udemy.   /professional-trading-consistent-profits-with-low-risk/</t>
  </si>
  <si>
    <t>Trading for winning</t>
  </si>
  <si>
    <t>https://www.udemy.   /charting-for-beginners-for-dummies-newbies-technical-analysis/</t>
  </si>
  <si>
    <t>Succeed in Stocks Even if you Don't Know Where to Start</t>
  </si>
  <si>
    <t>https://www.udemy.   /succeed-in-stocks-even-if-you-dont-know-where-to-start/</t>
  </si>
  <si>
    <t>Options Basics &amp; Trading With Small Capital! - Level 1</t>
  </si>
  <si>
    <t>https://www.udemy.   /options-basics-trading-with-small-capital/</t>
  </si>
  <si>
    <t>Forex trading Basic to advance Professional Level course</t>
  </si>
  <si>
    <t>https://www.udemy.   /forex-trading-basic-to-advance-professional-level-course/</t>
  </si>
  <si>
    <t>Day Trading in Stocks: Strategies for Beginner Investors</t>
  </si>
  <si>
    <t>https://www.udemy.   /day-trading-in-stocks-strategies-for-beginner-investors/</t>
  </si>
  <si>
    <t>Learn to Trade Forex Big U-Turn Trade</t>
  </si>
  <si>
    <t>https://www.udemy.   /learn-to-trade-forex-big-u-turn-trade/</t>
  </si>
  <si>
    <t>Technical Analysis Primer for trading Stocks, Bonds &amp; Forex</t>
  </si>
  <si>
    <t>https://www.udemy.   /technical-analysis-made-easy/</t>
  </si>
  <si>
    <t>DIY: Reduce Unpaid Federal Tax thru  IRS Offer in Compromise</t>
  </si>
  <si>
    <t>https://www.udemy.   /diy-reduce-unpaid-federal-tax-thru-irs-offer-in-compromise/</t>
  </si>
  <si>
    <t>Stock Trading with this Strategy</t>
  </si>
  <si>
    <t>https://www.udemy.   /stock-trading-with-this-strategy/</t>
  </si>
  <si>
    <t>The Psychology of Trading</t>
  </si>
  <si>
    <t>https://www.udemy.   /the-psychology-of-trading/</t>
  </si>
  <si>
    <t>Professional Forex Strategy+2 weeks for FREE trading alerts</t>
  </si>
  <si>
    <t>https://www.udemy.   /forex-candlesticks-strategy/</t>
  </si>
  <si>
    <t>Stock Trading Essentials for Day Traders</t>
  </si>
  <si>
    <t>https://www.udemy.   /stock-trading-essentials-for-day-traders/</t>
  </si>
  <si>
    <t>Basics of Finance and Budgeting</t>
  </si>
  <si>
    <t>https://www.udemy.   /basics-of-finance-and-budgeting/</t>
  </si>
  <si>
    <t>Portfolio Management CFA L1 2016</t>
  </si>
  <si>
    <t>https://www.udemy.   /portfolio-management-cfa-l1/</t>
  </si>
  <si>
    <t>Trade Stocks, Forex &amp; Financial Markets like a Professional</t>
  </si>
  <si>
    <t>https://www.udemy.   /stock-and-forex-trading-strategy-course/</t>
  </si>
  <si>
    <t>The Tax Advantaged Investor: A Guide to Legal Tax Reduction!</t>
  </si>
  <si>
    <t>https://www.udemy.   /university-of-puerto-rico-mba-student-act-20-act-22-course/</t>
  </si>
  <si>
    <t>The Smart Option Trader</t>
  </si>
  <si>
    <t>https://www.udemy.   /the-smart-option-trader/</t>
  </si>
  <si>
    <t>Beginners Chart Patterns Trading for Penny Stocks</t>
  </si>
  <si>
    <t>https://www.udemy.   /beginners-chart-patterns-for-penny-stocks-part-2/</t>
  </si>
  <si>
    <t>Financial Statements: Learn Accounting. Unlock the Numbers.</t>
  </si>
  <si>
    <t>https://www.udemy.   /learn-accounting-unlock-the-numbers/</t>
  </si>
  <si>
    <t>CFAÂ® Level 1 2014 â€“ Alternative Investments</t>
  </si>
  <si>
    <t>https://www.udemy.   /cfa-level-1-2014-alternative-investments/</t>
  </si>
  <si>
    <t>Interest Rate Swaps</t>
  </si>
  <si>
    <t>https://www.udemy.   /interest-rate-swaps/</t>
  </si>
  <si>
    <t>Financial Modelling for entrepreneurs</t>
  </si>
  <si>
    <t>https://www.udemy.   /financial-modelling-for-entrepreneurs/</t>
  </si>
  <si>
    <t>Economics - CFA Level 1 - 2014</t>
  </si>
  <si>
    <t>https://www.udemy.   /economics-cfa-level-1-2014/</t>
  </si>
  <si>
    <t>Bookkeeping Made Simple</t>
  </si>
  <si>
    <t>https://www.udemy.   /bookkeeping-made-simple/</t>
  </si>
  <si>
    <t>What is Bitcoin</t>
  </si>
  <si>
    <t>https://www.udemy.   /what-is-bitcoin/</t>
  </si>
  <si>
    <t>Accounting for CA CPT Exams Part I</t>
  </si>
  <si>
    <t>https://www.udemy.   /inventory-valuation/</t>
  </si>
  <si>
    <t>Raising Capital for Your Business</t>
  </si>
  <si>
    <t>https://www.udemy.   /raising-capital-for-your-business/</t>
  </si>
  <si>
    <t>Silver, Gold, and Inflation</t>
  </si>
  <si>
    <t>https://www.udemy.   /got-gold-get-gold-inflation/</t>
  </si>
  <si>
    <t>Accounting Concepts For Technocrats</t>
  </si>
  <si>
    <t>https://www.udemy.   /accounting-concepts-for-technocrats/</t>
  </si>
  <si>
    <t>Beginner Financial Analysis: Invest Like Warren Buffett</t>
  </si>
  <si>
    <t>https://www.udemy.   /beginner-financial-analysis-invest-like-warren-buffett/</t>
  </si>
  <si>
    <t>Advance Technical Analysis</t>
  </si>
  <si>
    <t>https://www.udemy.   /advance-technical-analysis/</t>
  </si>
  <si>
    <t>The Everyday Investor: Building Wealth with Venture Capital</t>
  </si>
  <si>
    <t>https://www.udemy.   /the-everyday-investor/</t>
  </si>
  <si>
    <t>QuickBooks Online : Inventory Management For Non-Finance</t>
  </si>
  <si>
    <t>https://www.udemy.   /quickbooks-online-inventory-management-for-non-finance/</t>
  </si>
  <si>
    <t>Law Matters</t>
  </si>
  <si>
    <t>https://www.udemy.   /law-matters/</t>
  </si>
  <si>
    <t>Learn to Trade for Profit: Finding Winning Stocks - Chinese</t>
  </si>
  <si>
    <t>https://www.udemy.   /trade-for-profit-how-to-find-and-trade-stocks-successfully-chinese/</t>
  </si>
  <si>
    <t>Financial Accounting Part 2 - Passing The Class</t>
  </si>
  <si>
    <t>https://www.udemy.   /financial-accounting-part-2-passing-the-class/</t>
  </si>
  <si>
    <t>Simple Options Trading System</t>
  </si>
  <si>
    <t>https://www.udemy.   /safe-and-easy-options-trading/</t>
  </si>
  <si>
    <t>Investments and Financial Markets</t>
  </si>
  <si>
    <t>https://www.udemy.   /investments-and-financial-markets/</t>
  </si>
  <si>
    <t>Legal Accounting</t>
  </si>
  <si>
    <t>https://www.udemy.   /solicitors-accounts/</t>
  </si>
  <si>
    <t>Term Loan Appraisal for bankers, credit analysts</t>
  </si>
  <si>
    <t>https://www.udemy.   /term-loan-appraisal-for-bankers-credit-analysts/</t>
  </si>
  <si>
    <t>Small Biz Doers' Guide to Small Biz Accounting + Bookkeeping</t>
  </si>
  <si>
    <t>https://www.udemy.   /an-entrepreneurs-guide-to-small-biz-bookkeeping/</t>
  </si>
  <si>
    <t>Trade Show Samurai</t>
  </si>
  <si>
    <t>https://www.udemy.   /trade-show-displays/</t>
  </si>
  <si>
    <t>Forex Harmonic Trading- With Multiple Forex Chart Examples</t>
  </si>
  <si>
    <t>https://www.udemy.   /forex-harmonic-trading-with-multiple-examples/</t>
  </si>
  <si>
    <t>The Cost of Capital: The Key To Attract Venture Capitalists</t>
  </si>
  <si>
    <t>https://www.udemy.   /the-cost-of-capital-and-the-evaluation-of-ideas/</t>
  </si>
  <si>
    <t>Accounting for School Students</t>
  </si>
  <si>
    <t>https://www.udemy.   /cash-books-in-accountancy/</t>
  </si>
  <si>
    <t>Learn To Trade The Forex Naked Price Action Acapulco Trade</t>
  </si>
  <si>
    <t>https://www.udemy.   /forex-naked-price-action-acapulco-trade/</t>
  </si>
  <si>
    <t>Certificate in MYOB AccountRight Premier 2017 Course</t>
  </si>
  <si>
    <t>https://www.udemy.   /certificate-in-myob-accountright-premier-2016-valued-1250/</t>
  </si>
  <si>
    <t>Master The Psychology of Forex &amp; Binary Options Trading</t>
  </si>
  <si>
    <t>https://www.udemy.   /master-the-psychology-of-forex-binary-options-trading/</t>
  </si>
  <si>
    <t>Learn to Pick the Right Stock Broker Account</t>
  </si>
  <si>
    <t>https://www.udemy.   /learn-to-pick-the-right-stock-broker-account/</t>
  </si>
  <si>
    <t>Profit During Crashing Markets: A Step-by-Step Guide</t>
  </si>
  <si>
    <t>https://www.udemy.   /profit-during-crashing-markets-a-step-by-step-guide/</t>
  </si>
  <si>
    <t>Introduction to Futures &amp; Options</t>
  </si>
  <si>
    <t>https://www.udemy.   /introduction-to-futures-options/</t>
  </si>
  <si>
    <t>Learn To Invest In 7 Steps</t>
  </si>
  <si>
    <t>https://www.udemy.   /learn-to-invest/</t>
  </si>
  <si>
    <t>Sell like a Pro: Insider Secrets of Successful Selling!</t>
  </si>
  <si>
    <t>https://www.udemy.   /sell-like-a-pro-inside-secrets-of-successful-selling-y/</t>
  </si>
  <si>
    <t>3 Little Pigs: A Multiple Timeframe Forex Trading Strategy</t>
  </si>
  <si>
    <t>https://www.udemy.   /3-little-pigs-a-multiple-timeframe-forex-trading-strategy/</t>
  </si>
  <si>
    <t>6. Annuities Due and Deferred</t>
  </si>
  <si>
    <t>https://www.udemy.   /annuities-due-and-deferred/</t>
  </si>
  <si>
    <t>CFAÂ® Level 1 2014 â€“ Quantitative Methods</t>
  </si>
  <si>
    <t>https://www.udemy.   /cfa-level-1-2014-quantitative-methods/</t>
  </si>
  <si>
    <t>IFRIC 13-Customer Loyalty Programmes (Revenue)</t>
  </si>
  <si>
    <t>https://www.udemy.   /ifric-13-customer-loyalty-programmes-revenue/</t>
  </si>
  <si>
    <t>FOREX Currency Trading For Beginners</t>
  </si>
  <si>
    <t>https://www.udemy.   /forex-currency-trading-for-beginners/</t>
  </si>
  <si>
    <t>Basic Technical Analysis</t>
  </si>
  <si>
    <t>https://www.udemy.   /basic-technical-analysis/</t>
  </si>
  <si>
    <t>Forex:Trade Management &amp; Psychology</t>
  </si>
  <si>
    <t>https://www.udemy.   /forexmoney-management-psychology/</t>
  </si>
  <si>
    <t>Working Capital assessment for bankers, credit analysts</t>
  </si>
  <si>
    <t>https://www.udemy.   /working-capital-assessment-for-bankers-credit-analysts/</t>
  </si>
  <si>
    <t xml:space="preserve">CFA Level I Workshop 6: Alternatives, PM and Economics </t>
  </si>
  <si>
    <t>https://www.udemy.   /cfa-workshop-6/</t>
  </si>
  <si>
    <t>CFA Level I Workshop 3: Financial Reporting &amp; Analysis II</t>
  </si>
  <si>
    <t>https://www.udemy.   /cfa-workshop-3/</t>
  </si>
  <si>
    <t>How to trade in the Forex market</t>
  </si>
  <si>
    <t>https://www.udemy.   /forex-market/</t>
  </si>
  <si>
    <t>Bookkeeping Practicals with Software</t>
  </si>
  <si>
    <t>https://www.udemy.   /bookkeeping-practical-with-software/</t>
  </si>
  <si>
    <t>8 Steps To Achieve Financial Freedom And Escape Debt</t>
  </si>
  <si>
    <t>https://www.udemy.   /achieve-financial-freedom-and-escape-debt/</t>
  </si>
  <si>
    <t>Trading Basics in 30 minutes</t>
  </si>
  <si>
    <t>https://www.udemy.   /trading-basics-in-30-minutes/</t>
  </si>
  <si>
    <t>Technical Charting</t>
  </si>
  <si>
    <t>https://www.udemy.   /technical-charting/</t>
  </si>
  <si>
    <t>Profits Turbo</t>
  </si>
  <si>
    <t>https://www.udemy.   /profits-turbo/</t>
  </si>
  <si>
    <t>Nest Egg Investing</t>
  </si>
  <si>
    <t>https://www.udemy.   /nest-egg-secrets/</t>
  </si>
  <si>
    <t>Economics for beginners - Various Concepts</t>
  </si>
  <si>
    <t>https://www.udemy.   /economics-forms-of-market-and-perfect-competition/</t>
  </si>
  <si>
    <t>Investing in Stocks &amp; Shares</t>
  </si>
  <si>
    <t>https://www.udemy.   /making-money-from-stocks-shares/</t>
  </si>
  <si>
    <t>Learn Financial Modeling from Scratch - Part 2</t>
  </si>
  <si>
    <t>https://www.udemy.   /learn-financial-modeling-part-2/</t>
  </si>
  <si>
    <t>Learn Financial Modeling from Scratch - Part 3</t>
  </si>
  <si>
    <t>https://www.udemy.   /learn-financial-modeling-part-3/</t>
  </si>
  <si>
    <t>A Practical Guide to Wealth Creation</t>
  </si>
  <si>
    <t>https://www.udemy.   /wealth-creation/</t>
  </si>
  <si>
    <t>'Geometry Of Chance strategy of defeating the roulette."</t>
  </si>
  <si>
    <t>https://www.udemy.   /geometry-of-chance-strategy-of-defeating-the-roulette/</t>
  </si>
  <si>
    <t>Trading AlgorÃ­tmico en Forex: Crea tu primer Robot de Forex!</t>
  </si>
  <si>
    <t>https://www.udemy.   /aprender-programar-mql4-forex/</t>
  </si>
  <si>
    <t>MQL4 Bootcamp Tutorial- Trading Robot Coding in Metatrader4</t>
  </si>
  <si>
    <t>https://www.udemy.   /mql4-bootcamp-tutorial-trading-robot-coding-in-metatrader4/</t>
  </si>
  <si>
    <t>IntroducciÃ³n a la contabilidad</t>
  </si>
  <si>
    <t>https://www.udemy.   /contabilidad-en-una-hora/</t>
  </si>
  <si>
    <t>Einnahmen aus Udemy-Kursen als Dozent korrekt versteuern</t>
  </si>
  <si>
    <t>https://www.udemy.   /einnahmen-aus-udemy-kursen-als-dozent-korrekt-versteuern/</t>
  </si>
  <si>
    <t>Contabilidad Gubernamental en MÃ©xico</t>
  </si>
  <si>
    <t>https://www.udemy.   /contabilidad-gubernamental/</t>
  </si>
  <si>
    <t>æ ªå¼æŠ•è³‡ã«å¿…è¦ãªã‚¹ã‚­ãƒ«ã®å­¦ç¿’æ‰‹é †ã‚’å­¦ã¶</t>
  </si>
  <si>
    <t>https://www.udemy.   /jun-sakai-trading-course1/</t>
  </si>
  <si>
    <t>FormaÃ§Ã£o de preÃ§os em serviÃ§os</t>
  </si>
  <si>
    <t>https://www.udemy.   /formacao-de-precos-em-servicos/</t>
  </si>
  <si>
    <t>Geld verdienen mit dem Ticken der Uhr, wie Warren Buffett!</t>
  </si>
  <si>
    <t>https://www.udemy.   /optionen-kompass-ihr-navi-fur-konstanten-borsenerfolg/</t>
  </si>
  <si>
    <t>Ð¢Ð¾Ñ€Ð³Ð¾Ð²Ð»Ñ Ð´ÐµÐ»ÑŒÑ‚Ð°-Ð½ÐµÐ¹Ñ‚Ñ€Ð°Ð»ÑŒÐ½Ñ‹Ð¼Ð¸ ÑÑ‚Ñ€ÐµÐ½Ð³Ð»Ð°Ð¼Ð¸</t>
  </si>
  <si>
    <t>https://www.udemy.   /strangles/</t>
  </si>
  <si>
    <t>GuÃ­a prÃ¡ctica para comprar acciones en la Bolsa de USA</t>
  </si>
  <si>
    <t>https://www.udemy.   /guia-practica-para-comprar-acciones-en-la-bolsa-de-usa/</t>
  </si>
  <si>
    <t>Contabilidad Financiera: Conoce el Lenguaje de los Negocios.</t>
  </si>
  <si>
    <t>https://www.udemy.   /curso-de-contabilidad-online-contabilidad-financiera/</t>
  </si>
  <si>
    <t>Curso de Day Trader para Iniciantes</t>
  </si>
  <si>
    <t>https://www.udemy.   /aprenda-a-realizar-trades-na-bolsa-dos-eua/</t>
  </si>
  <si>
    <t>Curso de IniciaciÃ³n al Trading</t>
  </si>
  <si>
    <t>https://www.udemy.   /curso-de-iniciacion-al-trading/</t>
  </si>
  <si>
    <t>Complete GST Course For Small and Medium Enterprises</t>
  </si>
  <si>
    <t>https://www.udemy.   /complete-gst-course-for-small-and-medium-enterprises/</t>
  </si>
  <si>
    <t>3 documentos clave para administrar tu empresa con Ã©xito</t>
  </si>
  <si>
    <t>https://www.udemy.   /3-documentos-clave-para-administrar-tu-empresa-con-exito/</t>
  </si>
  <si>
    <t>Forex/Opciones Binarias para Principiantes</t>
  </si>
  <si>
    <t>https://www.udemy.   /forexopciones-binarias-para-principiantes/</t>
  </si>
  <si>
    <t>15 Mandamientos para ganar dinero en Bolsa</t>
  </si>
  <si>
    <t>https://www.udemy.   /15-mandamientos-para-ganar-dinero-en-bolsa/</t>
  </si>
  <si>
    <t>Le bitcoin et la blockchain</t>
  </si>
  <si>
    <t>https://www.udemy.   /le-bitcoin-et-la-blockchain/</t>
  </si>
  <si>
    <t>ContabilitÃ  Generale</t>
  </si>
  <si>
    <t>https://www.udemy.   /contabilita-generale/</t>
  </si>
  <si>
    <t>Ð¢Ð¾Ñ€Ð³Ð¾Ð²Ð»Ñ Ð¾Ð¿Ñ†Ð¸Ð¾Ð½Ð°Ð¼Ð¸: ÐšÐ°Ðº Ð·Ð°Ñ€Ð°Ð±Ð¾Ñ‚Ð°Ñ‚ÑŒ Ð½Ð° Ð²Ð¾Ð»Ð°Ñ‚Ð¸Ð»ÑŒÐ½Ð¾ÑÑ‚Ð¸</t>
  </si>
  <si>
    <t>https://www.udemy.   /optiontrading/</t>
  </si>
  <si>
    <t>Estrategias de InversiÃ³n aplicadas al mundo del trading</t>
  </si>
  <si>
    <t>https://www.udemy.   /estrategias-de-inversion/</t>
  </si>
  <si>
    <t>ãƒã‚¤ãƒŠãƒªãƒ¼ã‚ªãƒ—ã‚·ãƒ§ãƒ³å–å¼•</t>
  </si>
  <si>
    <t>https://www.udemy.   /binaryoptiontrainingprogram/</t>
  </si>
  <si>
    <t>Caza los Enormes Movimientos del Mercado</t>
  </si>
  <si>
    <t>https://www.udemy.   /caza-los-enormes-movimientos-del-mercado/</t>
  </si>
  <si>
    <t>Le basi del trading online</t>
  </si>
  <si>
    <t>https://www.udemy.   /le-basi-del-trading-online/</t>
  </si>
  <si>
    <t>è‡ªåˆ†ã«åˆã£ãŸæŠ•è³‡ä¿¡è¨—ã‚’è¦‹ã¤ã‘ã‚ˆã†ï¼</t>
  </si>
  <si>
    <t>https://www.udemy.   /kabucom_toushin/</t>
  </si>
  <si>
    <t>Monatlich Geld anlegen fÃ¼r spÃ¤ter!</t>
  </si>
  <si>
    <t>https://www.udemy.   /monatlich-geld-anlegen/</t>
  </si>
  <si>
    <t>Invierte en la Bolsa Mexicana y de USA</t>
  </si>
  <si>
    <t>https://www.udemy.   /invierte-en-la-bmv/</t>
  </si>
  <si>
    <t>GestÃ£o Financeira Para Pequenas e MÃ©dias Empresas</t>
  </si>
  <si>
    <t>https://www.udemy.   /gestao-financeira/</t>
  </si>
  <si>
    <t>Curso Completo de Bitcoin - Ganhe 0.00005 Bitcoin</t>
  </si>
  <si>
    <t>https://www.udemy.   /curso-bitcoin/</t>
  </si>
  <si>
    <t>Tudo sobre Investimentos em Renda Fixa</t>
  </si>
  <si>
    <t>https://www.udemy.   /tudo-sobre-investimentos-em-renda-fixa/</t>
  </si>
  <si>
    <t>Aprende a invertir sin capital</t>
  </si>
  <si>
    <t>https://www.udemy.   /aprende-a-invertir-sin-capital/</t>
  </si>
  <si>
    <t>Apprendre Ã  trader sur le marchÃ© du Forex - guide complet</t>
  </si>
  <si>
    <t>https://www.udemy.   /apprendre-a-trader-sur-le-marche-du-forex-guide-complet/</t>
  </si>
  <si>
    <t>IntroducciÃ³n a las Finanzas</t>
  </si>
  <si>
    <t>https://www.udemy.   /introduccion-a-las-finanzas/</t>
  </si>
  <si>
    <t>Finanzielle UnabhÃ¤ngigkeit-1: Erste Schritte zur Million</t>
  </si>
  <si>
    <t>https://www.udemy.   /finanzielle-unabhaengigkeit-1-erste-schritte-zur-million/</t>
  </si>
  <si>
    <t>Forex para Principiantes-Ejemplos en VIVO de Trading Real</t>
  </si>
  <si>
    <t>https://www.udemy.   /forex-espanol/</t>
  </si>
  <si>
    <t>Finanzielle UnabhÃ¤ngigkeit-3 MillionÃ¤r werden mit Immobilien</t>
  </si>
  <si>
    <t>https://www.udemy.   /finanzielle-unabhaengigkeit-3-millionaer-werden-mit-immobilien/</t>
  </si>
  <si>
    <t>Introduction to Health Financing</t>
  </si>
  <si>
    <t>https://www.udemy.   /introduction-to-health-financing/</t>
  </si>
  <si>
    <t>Accounting Cycle: Learn the concepts in 60 minutes</t>
  </si>
  <si>
    <t>https://www.udemy.   /accounting-cycle-in-60-minutes/</t>
  </si>
  <si>
    <t>Optimize! Make Best Decisions with Microsoft Excel</t>
  </si>
  <si>
    <t>https://www.udemy.   /optimize/</t>
  </si>
  <si>
    <t>Understanding The Stock Market: For Beginners</t>
  </si>
  <si>
    <t>https://www.udemy.   /understanding-the-stock-market-a-beginners-course/</t>
  </si>
  <si>
    <t>CFAÂ® Level 1 2014 â€“ FI</t>
  </si>
  <si>
    <t>https://www.udemy.   /cfa-level-1-fixed-income/</t>
  </si>
  <si>
    <t>9. Sinking Funds</t>
  </si>
  <si>
    <t>https://www.udemy.   /sinking-funds/</t>
  </si>
  <si>
    <t>Managerial Accounting - The Ultimate Beginner Course!</t>
  </si>
  <si>
    <t>https://www.udemy.   /managerial-accounting-the-ultimate-beginner-course/</t>
  </si>
  <si>
    <t>Forex Trading for Beginners Vol 1:A Forex Course Made Simple</t>
  </si>
  <si>
    <t>https://www.udemy.   /forex-trading-for-beginners-vol-1a-forex-course-made-simple/</t>
  </si>
  <si>
    <t xml:space="preserve">Accounting - Basic Costing </t>
  </si>
  <si>
    <t>https://www.udemy.   /basic-costing/</t>
  </si>
  <si>
    <t>Double Your Salary With Free, Local, Job Training Courses</t>
  </si>
  <si>
    <t>https://www.udemy.   /how-to-search-the-internet-to-get-free-training-education/</t>
  </si>
  <si>
    <t>Financial Modeling - Facebook Case Study</t>
  </si>
  <si>
    <t>https://www.udemy.   /financial-modeling-facebook-case-study_in_excel/</t>
  </si>
  <si>
    <t>Understanding Financial Derivatives</t>
  </si>
  <si>
    <t>https://www.udemy.   /understanding-financial-derivatives/</t>
  </si>
  <si>
    <t>Forex Basics: Learn how to read and analyze Forex charts</t>
  </si>
  <si>
    <t>https://www.udemy.   /forex-basics-c/</t>
  </si>
  <si>
    <t>Forex - Help I cant Trade</t>
  </si>
  <si>
    <t>https://www.udemy.   /forex-help-i-cant-trade/</t>
  </si>
  <si>
    <t>Start-up financial modeling for non-finance professionals</t>
  </si>
  <si>
    <t>https://www.udemy.   /start-up-financial-modeling-for-non-finance-professionals/</t>
  </si>
  <si>
    <t>The Fast Route to a Faster Financial Close</t>
  </si>
  <si>
    <t>https://www.udemy.   /faster-financial-close/</t>
  </si>
  <si>
    <t>Easy Finance For Startups</t>
  </si>
  <si>
    <t>https://www.udemy.   /easy-finance-for-startups/</t>
  </si>
  <si>
    <t>Excel 4 Accounting &amp; Bookkeeping - Master Date,Time &amp; Text</t>
  </si>
  <si>
    <t>https://www.udemy.   /excel-4-accounting-bookkeeping-master-date-time-text/</t>
  </si>
  <si>
    <t>Depreciation, Amortization and Depletion</t>
  </si>
  <si>
    <t>https://www.udemy.   /depreciation-amor/</t>
  </si>
  <si>
    <t>Breakeven Analysis and Pricing</t>
  </si>
  <si>
    <t>https://www.udemy.   /breakeven-analysis-and-pricing/</t>
  </si>
  <si>
    <t>Tally ERP Complete Training in Urdu / Hindi</t>
  </si>
  <si>
    <t>https://www.udemy.   /tally-erp-complete-training-in-urdu/</t>
  </si>
  <si>
    <t>Accounting Simplified</t>
  </si>
  <si>
    <t>https://www.udemy.   /accounting-simplified/</t>
  </si>
  <si>
    <t>Series 7: Intermediate Options</t>
  </si>
  <si>
    <t>https://www.udemy.   /series-7-intermediate-options/</t>
  </si>
  <si>
    <t>Accounting and Business Basics</t>
  </si>
  <si>
    <t>https://www.udemy.   /accounting-and-business-basics/</t>
  </si>
  <si>
    <t>Corso introduttivo al trading profittevole</t>
  </si>
  <si>
    <t>https://www.udemy.   /corso-introduttivo-al-trading-profittevole/</t>
  </si>
  <si>
    <t>Aprende a Ganar Dinero en la Bolsa</t>
  </si>
  <si>
    <t>https://www.udemy.   /aprende-a-ganar-dinero-en-la-bolsa/</t>
  </si>
  <si>
    <t>InversiÃ³n: Fundamentos del Trading para Principiantes</t>
  </si>
  <si>
    <t>https://www.udemy.   /dinero-aprende-trading-y-se-exitoso/</t>
  </si>
  <si>
    <t>Gana en la Bolsa con AnÃ¡lisis TÃ©cnico</t>
  </si>
  <si>
    <t>https://www.udemy.   /curso-basico-de-interpretacion-de-la-bolsa-mediante-graficos/</t>
  </si>
  <si>
    <t>PrecificaÃ§Ã£o - Calculando valor de venda baseado nos custos</t>
  </si>
  <si>
    <t>https://www.udemy.   /formacao-de-precos-em-projetos/</t>
  </si>
  <si>
    <t>CÃ³mo ganar dinero invirtiendo en bolsa</t>
  </si>
  <si>
    <t>https://www.udemy.   /como-ganar-dinero-invirtiendo-en-bolsa/</t>
  </si>
  <si>
    <t>Investiere in Tax Liens-Hohe Zinsen gesetzl. festgeschrieben</t>
  </si>
  <si>
    <t>https://www.udemy.   /investiere-online-und-erhalte-zinsen-von-25-in-dollar/</t>
  </si>
  <si>
    <t>Investimento em AÃ§Ãµes</t>
  </si>
  <si>
    <t>https://www.udemy.   /investimento-em-acoes/</t>
  </si>
  <si>
    <t>Excelã‚’ä½¿ã£ã¦ãƒ“ã‚¸ãƒã‚¹ã‚·ãƒŸãƒ¥ãƒ¬ãƒ¼ã‚·ãƒ§ãƒ³ï¼šåŸºç¤Žç·¨</t>
  </si>
  <si>
    <t>https://www.udemy.   /excel-zw/</t>
  </si>
  <si>
    <t>Estrategias de trading en bolsa</t>
  </si>
  <si>
    <t>https://www.udemy.   /diferentes-opciones-de-trading-en-bolsa/</t>
  </si>
  <si>
    <t>Grundlagen der finanziellen UnabhÃ¤ngigkeit</t>
  </si>
  <si>
    <t>https://www.udemy.   /grundlagen-der-finanziellen-unabhangigkeit/</t>
  </si>
  <si>
    <t>Wie Du, Dir auch mit kleinen BetrÃ¤gen ein VermÃ¶gen aufbaust</t>
  </si>
  <si>
    <t>https://www.udemy.   /wie-du-dir-auch-mit-kleinen-betragen-ein-vermogen-aufbaust/</t>
  </si>
  <si>
    <t>Corporate Ethics</t>
  </si>
  <si>
    <t>https://www.udemy.   /corporate-ethics/</t>
  </si>
  <si>
    <t>Core Financial Statement Concepts</t>
  </si>
  <si>
    <t>https://www.udemy.   /financial-statement-concepts/</t>
  </si>
  <si>
    <t>Understand Core Finance Principles in 60 Minutes</t>
  </si>
  <si>
    <t>https://www.udemy.   /core-finance-principles-in-60-minutes/</t>
  </si>
  <si>
    <t>Learn Wave accounting to maintain books properly</t>
  </si>
  <si>
    <t>https://www.udemy.   /learn-wave-accounting-to-maintain-books-properly/</t>
  </si>
  <si>
    <t>Making Tax Digital - UK HMRC Legislation Explained</t>
  </si>
  <si>
    <t>https://www.udemy.   /making-tax-digital/</t>
  </si>
  <si>
    <t>Surviving Introduction to Finance</t>
  </si>
  <si>
    <t>https://www.udemy.   /surviving-introduction-to-finance/</t>
  </si>
  <si>
    <t>Cost of Capital and Weighted Average Cost of Capital</t>
  </si>
  <si>
    <t>https://www.udemy.   /weighted-average-cost-of-capital-wacc/</t>
  </si>
  <si>
    <t>Studying the CFA Program exams (Mandarin language version)</t>
  </si>
  <si>
    <t>https://www.udemy.   /studying-the-cfa-mandarin/</t>
  </si>
  <si>
    <t>Condor Broken Wing Butterfly Options Trading Course System</t>
  </si>
  <si>
    <t>https://www.udemy.   /condor-broken-wing-butterfly-options-trading-course-system/</t>
  </si>
  <si>
    <t>â‰ªè™Žã®å·»â‰«è¨¼åˆ¸å–å¼•ã®ã€Œç¨Žé‡‘ã®ãŠæ‚©ã¿ã€è§£æ¶ˆ</t>
  </si>
  <si>
    <t>https://www.udemy.   /kabucom_zeise/</t>
  </si>
  <si>
    <t>ã€ï¼‘æ—¥ã§ãƒžã‚¹ã‚¿ãƒ¼ï¼ã€‘ä»Šæ—¥ã‹ã‚‰ã¯ã˜ã‚ã‚‹è³‡ç”£å½¢æˆ</t>
  </si>
  <si>
    <t>https://www.udemy.   /kabucom_start/</t>
  </si>
  <si>
    <t>TRADING FOR A LIVING: Trading Full-Time Transition Guide</t>
  </si>
  <si>
    <t>https://www.udemy.   /trading-for-a-living-full-time-trader/</t>
  </si>
  <si>
    <t>Learn How To use Channels to find amazing Forex Entries</t>
  </si>
  <si>
    <t>https://www.udemy.   /learn-how-to-use-channels-to-find-amazing-forex-entries/</t>
  </si>
  <si>
    <t>Financial Analysis, from Scratch to Professional!</t>
  </si>
  <si>
    <t>https://www.udemy.   /financial-analysis-from-scratch-to-professional-level/</t>
  </si>
  <si>
    <t>Cost Accounting Labour Costing (Professional Course Level)</t>
  </si>
  <si>
    <t>https://www.udemy.   /labour-costing/</t>
  </si>
  <si>
    <t>Learn How To Successfully Trade Forex: In 5 Simple Steps</t>
  </si>
  <si>
    <t>https://www.udemy.   /learn-how-to-successfully-trade-forex-in-5-simple-steps/</t>
  </si>
  <si>
    <t>The Intelligent Investor</t>
  </si>
  <si>
    <t>https://www.udemy.   /the-intelligent-investor/</t>
  </si>
  <si>
    <t>Succeed in Futures Even if You Don't Know Where to Start</t>
  </si>
  <si>
    <t>https://www.udemy.   /succeed-in-futures-even-if-you-dont-know-where-to-start/</t>
  </si>
  <si>
    <t>Binary Options Beginners Guide : Nadex</t>
  </si>
  <si>
    <t>https://www.udemy.   /binary-options/</t>
  </si>
  <si>
    <t>Trading: From Wall Street to Your Street</t>
  </si>
  <si>
    <t>https://www.udemy.   /from-wall-street-to-your-street/</t>
  </si>
  <si>
    <t>Build your own Naked Trading Forex Robot</t>
  </si>
  <si>
    <t>https://www.udemy.   /build-your-own-naked-trading-forex-robot/</t>
  </si>
  <si>
    <t>Tax Preparation: Learn Fast! Prepare Taxes with Confidence!</t>
  </si>
  <si>
    <t>https://www.udemy.   /taxpreparation/</t>
  </si>
  <si>
    <t>Tax Strategies of the Wealthy</t>
  </si>
  <si>
    <t>https://www.udemy.   /everything-you-need-to-know-about-taxes/</t>
  </si>
  <si>
    <t>The Ultimate Fibonacci Trading Plan for Forex and Stocks</t>
  </si>
  <si>
    <t>https://www.udemy.   /fibonacci-trading-strategy/</t>
  </si>
  <si>
    <t>Finance and Accounting for Startups</t>
  </si>
  <si>
    <t>https://www.udemy.   /finance-and-accounting-for-startups/</t>
  </si>
  <si>
    <t>Forex - Calculate Lot Size Like Pro</t>
  </si>
  <si>
    <t>https://www.udemy.   /forex-calculate-lot-size-like-pro/</t>
  </si>
  <si>
    <t>The Complete Forex Trader</t>
  </si>
  <si>
    <t>https://www.udemy.   /forextrader/</t>
  </si>
  <si>
    <t>Tape Reading: Learn how to read the tape for day trading</t>
  </si>
  <si>
    <t>https://www.udemy.   /tape-reading-101-learn-how-to-read-the-tape-for-day-trading/</t>
  </si>
  <si>
    <t>4 Easy Daily Forex Trades: A Recipe for Trading Success</t>
  </si>
  <si>
    <t>https://www.udemy.   /4dailytrades/</t>
  </si>
  <si>
    <t>Trading Robot Forex Programs in Your Sleep in Live Examples!</t>
  </si>
  <si>
    <t>https://www.udemy.   /trading-robot-forex-programs-in-your-sleep-in-live-examples/</t>
  </si>
  <si>
    <t>Free Options 101 - Basic of Call and Put Options in 1 Hours</t>
  </si>
  <si>
    <t>https://www.udemy.   /free-options-101-basic-of-call-and-put-options-in-1-hours/</t>
  </si>
  <si>
    <t>An Intro into Trading the Financial Markets</t>
  </si>
  <si>
    <t>https://www.udemy.   /an-intro-into-trading-the-financial-markets/</t>
  </si>
  <si>
    <t>Developing A Trading Strategy: Your Guide to Trading Success</t>
  </si>
  <si>
    <t>https://www.udemy.   /developing-a-trading-strategy-your-guide-to-making-millions/</t>
  </si>
  <si>
    <t>How to Trade Commodity and Financial Futures for a Living!</t>
  </si>
  <si>
    <t>https://www.udemy.   /trading-controlled-leverage-financial-and-commodity-futures/</t>
  </si>
  <si>
    <t>How to Trade Forex like a Hedge Fund: Long FX Strategies</t>
  </si>
  <si>
    <t>https://www.udemy.   /how-to-trade-forex-like-a-hedge-fund/</t>
  </si>
  <si>
    <t>Complete Short Financial Ratio Course for Financial Analysis</t>
  </si>
  <si>
    <t>https://www.udemy.   /financialratio/</t>
  </si>
  <si>
    <t>How to Build Profitable FOREX Automated Trading Strategies!</t>
  </si>
  <si>
    <t>https://www.udemy.   /how-to-build-profitable-automated-trading-strategies/</t>
  </si>
  <si>
    <t>Stock Trading Strategies: Profitable Trading in 7 Days.</t>
  </si>
  <si>
    <t>https://www.udemy.   /stock-trading-strategies-the-trading-plan-formula/</t>
  </si>
  <si>
    <t>Management Accounting A Complete Study</t>
  </si>
  <si>
    <t>https://www.udemy.   /management-accounting-a-complete-study/</t>
  </si>
  <si>
    <t>Become a Career Day Trader: Asian-Pacific Futures Markets</t>
  </si>
  <si>
    <t>https://www.udemy.   /become-a-career-day-trader/</t>
  </si>
  <si>
    <t>Equity Products</t>
  </si>
  <si>
    <t>https://www.udemy.   /equity-products/</t>
  </si>
  <si>
    <t>Financial Accounting Part I - Passing the Class</t>
  </si>
  <si>
    <t>https://www.udemy.   /severson-financial-accounting-part-one/</t>
  </si>
  <si>
    <t>Accounting 102: Guide to Business Accounting</t>
  </si>
  <si>
    <t>https://www.udemy.   /accounting-skills-a-businessman-must-haveintermediate-level/</t>
  </si>
  <si>
    <t xml:space="preserve">Monetizing Your Website: How to Add Cost-Per-Action (CPA) </t>
  </si>
  <si>
    <t>https://www.udemy.   /monetizing-your-website-how-to-add-cost-per-action-cpa/</t>
  </si>
  <si>
    <t>Advanced Finance and Accounting for Startups</t>
  </si>
  <si>
    <t>https://www.udemy.   /advanced-finance-and-accounting-for-startups/</t>
  </si>
  <si>
    <t>Basics of Tax in India  (College Level)</t>
  </si>
  <si>
    <t>https://www.udemy.   /basics-of-indian-income-tax/</t>
  </si>
  <si>
    <t>Trade for a Living</t>
  </si>
  <si>
    <t>https://www.udemy.   /trade-for-a-living/</t>
  </si>
  <si>
    <t>Learn Stock Options: Options Made Simple 101</t>
  </si>
  <si>
    <t>https://www.udemy.   /learn-to-trade-stock-options-options-made-simple/</t>
  </si>
  <si>
    <t>Banking Credit Analysis Process (for Bankers)</t>
  </si>
  <si>
    <t>https://www.udemy.   /credit-analysis-process/</t>
  </si>
  <si>
    <t>Professional Forex strategy</t>
  </si>
  <si>
    <t>https://www.udemy.   /beginner-trading-forex-strategy/</t>
  </si>
  <si>
    <t>A Beginners Guide to Technical Analysis of Stock Charts</t>
  </si>
  <si>
    <t>https://www.udemy.   /beginners-guide-to-technical-analysis/</t>
  </si>
  <si>
    <t>Get out of Debt - The Power of Using Compounding Interest</t>
  </si>
  <si>
    <t>https://www.udemy.   /get-out-of-debt-the-power-of-using-compounding-interest/</t>
  </si>
  <si>
    <t>Day Trading - Learn to Day Trade / Swing Trade In One Hour.</t>
  </si>
  <si>
    <t>https://www.udemy.   /the-123-trading-strategy-learn-to-trade-in-one-hour/</t>
  </si>
  <si>
    <t>Basel Norms (Basel 1/ Basel 2/ Basel 3) Simplified</t>
  </si>
  <si>
    <t>https://www.udemy.   /basel_norms_simplified/</t>
  </si>
  <si>
    <t>Learn to Trade Forex Naked Price Action Wammie Trade</t>
  </si>
  <si>
    <t>https://www.udemy.   /learn-to-trade-forex-naked-price-action-wammie-trade/</t>
  </si>
  <si>
    <t>Fixed Income Securities</t>
  </si>
  <si>
    <t>https://www.udemy.   /fixed-income-securities/</t>
  </si>
  <si>
    <t>Financial Accounting Made Easy for All</t>
  </si>
  <si>
    <t>https://www.udemy.   /financialaccounting/</t>
  </si>
  <si>
    <t>Ultimate Guide To Trading Engulfing Candlestick Strategy</t>
  </si>
  <si>
    <t>https://www.udemy.   /trading-engulfing-candle-top-trend-continuation-strategy/</t>
  </si>
  <si>
    <t xml:space="preserve">Learn Business Finance: Win more work as a Business Coach </t>
  </si>
  <si>
    <t>https://www.udemy.   /essential-business-finance-for-coaches-and-consultants/</t>
  </si>
  <si>
    <t>Accounting for Depreciation (Collage Level)</t>
  </si>
  <si>
    <t>https://www.udemy.   /depreciation-accounting/</t>
  </si>
  <si>
    <t xml:space="preserve">Revealed: Profitable Principles of Successful Traders </t>
  </si>
  <si>
    <t>https://www.udemy.   /revealed-profitable-secrets-of-successful-traders/</t>
  </si>
  <si>
    <t>Easy Market Profits: 3 Step Stock Investing Strategy</t>
  </si>
  <si>
    <t>https://www.udemy.   /make-money-from-the-stock-market/</t>
  </si>
  <si>
    <t>Hedge Fund Trading Systems For Stocks - Part One</t>
  </si>
  <si>
    <t>https://www.udemy.   /amibroker-trading-systems/</t>
  </si>
  <si>
    <t>Bonds For Beginners - A Guide To The Bond Markets</t>
  </si>
  <si>
    <t>https://www.udemy.   /bonds-for-beginners-a-guide-to-fixed-income-investments/</t>
  </si>
  <si>
    <t>Professional Risk Manager (PRM) Certification: Level 4</t>
  </si>
  <si>
    <t>https://www.udemy.   /professional-risk-manager-prm-certification-level-4/</t>
  </si>
  <si>
    <t>Crowdfunding for Filmmakers</t>
  </si>
  <si>
    <t>https://www.udemy.   /crowdfunding-for-filmmakers/</t>
  </si>
  <si>
    <t>How to Make IT Work Successfully in Capital Markets</t>
  </si>
  <si>
    <t>https://www.udemy.   /how-to-make-it-work-successfully-in-capital-markets/</t>
  </si>
  <si>
    <t>Introduction to Day Trading</t>
  </si>
  <si>
    <t>https://www.udemy.   /introduction-to-day-trading/</t>
  </si>
  <si>
    <t>Life Coach Business Basics: Finance and Operations</t>
  </si>
  <si>
    <t>https://www.udemy.   /how-to-run-a-business-business-finance-operations/</t>
  </si>
  <si>
    <t>Learn How to Profit In Forex With Market Rhythms</t>
  </si>
  <si>
    <t>https://www.udemy.   /learn-how-to-profit-with-market-rhythms/</t>
  </si>
  <si>
    <t>Optimizing investment to maximise your return</t>
  </si>
  <si>
    <t>https://www.udemy.   /optimizing-investment-to-maximise-your-return/</t>
  </si>
  <si>
    <t>Investimento em AÃ§Ãµes para Leigos</t>
  </si>
  <si>
    <t>https://www.udemy.   /investimento-em-acoes-para-leigos/</t>
  </si>
  <si>
    <t>IntroducciÃ³n a la Contabilidad</t>
  </si>
  <si>
    <t>https://www.udemy.   /introduccion-a-la-contabilidad/</t>
  </si>
  <si>
    <t>Forex Trading: Strategia Correlazione EUR/GBP vs GBP/USD</t>
  </si>
  <si>
    <t>https://www.udemy.   /forex-trading-strategia-correlazione-eurgbp-gbpusd/</t>
  </si>
  <si>
    <t>Finanzielle UnabhÃ¤ngigkeit-2 MillionÃ¤r werden mit Investment</t>
  </si>
  <si>
    <t>https://www.udemy.   /finanzielle-unabhaengigkeit-2-millionaer-werden-mit-investment/</t>
  </si>
  <si>
    <t>ã‚«ãƒ¼ãƒ‰ã‚²ãƒ¼ãƒ ã§ã‚«ãƒ³ã‚¿ãƒ³ã«ç†è§£ã™ã‚‹ï¼çµŒæ¸ˆã¨ãŠé‡‘ã®ã‚­ãƒ›ãƒ³</t>
  </si>
  <si>
    <t>https://www.udemy.   /kabucom_keizai/</t>
  </si>
  <si>
    <t>Contabilidad rÃ¡pida y eficaz</t>
  </si>
  <si>
    <t>https://www.udemy.   /contabilidad11/</t>
  </si>
  <si>
    <t>IntroducciÃ³n al trading de opciones</t>
  </si>
  <si>
    <t>https://www.udemy.   /curso-de-opciones-basico/</t>
  </si>
  <si>
    <t>Aprenda a Investir seu Dinheiro</t>
  </si>
  <si>
    <t>https://www.udemy.   /aprenda-a-investir-seu-dinheiro/</t>
  </si>
  <si>
    <t>Trader sur le Forex avec Ichimoku</t>
  </si>
  <si>
    <t>https://www.udemy.   /apprendre-a-trader-le-forex-avec-ichimoku/</t>
  </si>
  <si>
    <t>Ø§Ù„Ø¹Ù„ÙˆÙ… ÙˆØ§Ù„Ù…Ø¨Ø§Ø¯Ø¦ Ø§Ù„Ø£Ø³Ø§Ø³ÙŠØ© Ù„Ù„Ù…Ù‡Ù†Ø© Ø§Ù„Ø¥ÙƒØªÙˆØ§Ø±ÙŠØ©</t>
  </si>
  <si>
    <t>https://www.udemy.   /actuarial-intro/</t>
  </si>
  <si>
    <t>ãƒˆãƒ¬ãƒ¼ãƒ‡ã‚£ãƒ³ã‚°ãƒ“ãƒ¥ãƒ¼å¾¹åº•æ”»ç•¥2017å¹´ç‰ˆ</t>
  </si>
  <si>
    <t>https://www.udemy.   /tradingview/</t>
  </si>
  <si>
    <t>Kostenrechnung lernen leicht gemacht</t>
  </si>
  <si>
    <t>https://www.udemy.   /kostenrechnung-lernen-leicht-gemacht/</t>
  </si>
  <si>
    <t>MetaTrader4 Platform Training</t>
  </si>
  <si>
    <t>https://www.udemy.   /metatrader4-platform-training/</t>
  </si>
  <si>
    <t>Professional Bookkeeping &amp; Accounting 1: Sales &amp; Purchases</t>
  </si>
  <si>
    <t>https://www.udemy.   /professional-bookkeeping-and-accounting-1/</t>
  </si>
  <si>
    <t>Step by step guide to understand how business perform</t>
  </si>
  <si>
    <t>https://www.udemy.   /analyzing-business-for-beginners/</t>
  </si>
  <si>
    <t>How to Grow your Small Business and not run out of Cash</t>
  </si>
  <si>
    <t>https://www.udemy.   /how-to-grow-your-small-business-and-not-run-out-of-cash/</t>
  </si>
  <si>
    <t>Finance for Non Finance Executives</t>
  </si>
  <si>
    <t>https://www.udemy.   /finance-for-non-finance-executives/</t>
  </si>
  <si>
    <t>An Introduction: MT4 Email, Sound, Notification Forex Alerts</t>
  </si>
  <si>
    <t>https://www.udemy.   /create-mt4-forex-email-sound-and-notification-alerts/</t>
  </si>
  <si>
    <t>Innovators and innovation: Travel through time!</t>
  </si>
  <si>
    <t>https://www.udemy.   /innovators-and-innovation-travel-through-time/</t>
  </si>
  <si>
    <t>Learn How to Trade The Stock Market</t>
  </si>
  <si>
    <t>https://www.udemy.   /complete-course-for-stock-trading-all-skill-levels/</t>
  </si>
  <si>
    <t>How To Earn Some Bitcoin Every Time You Use A Search Engine</t>
  </si>
  <si>
    <t>https://www.udemy.   /getting-paid-to-search-the-web/</t>
  </si>
  <si>
    <t>Super Fast Accounting - the fastest way to do your books</t>
  </si>
  <si>
    <t>https://www.udemy.   /super-fast-accounting/</t>
  </si>
  <si>
    <t>Financial Modeling and Valuation: Complete Beginner to Pro</t>
  </si>
  <si>
    <t>https://www.udemy.   /financial-modeling-and-valuation-complete-beginner-to-pro/</t>
  </si>
  <si>
    <t>Learn to trade Chart Patterns</t>
  </si>
  <si>
    <t>https://www.udemy.   /learn-to-trade-chart-patterns/</t>
  </si>
  <si>
    <t>Anatomy and Figure Drawing for Beginners</t>
  </si>
  <si>
    <t>https://www.udemy.   /anatomy-and-figure-drawing-for-games-and-comics/</t>
  </si>
  <si>
    <t>Illustrator CC MasterClass</t>
  </si>
  <si>
    <t>https://www.udemy.   /illustrator-cc-masterclass/</t>
  </si>
  <si>
    <t>Typographic Logo Design in Illustrator - Beginners &amp; Beyond</t>
  </si>
  <si>
    <t>https://www.udemy.   /typographical-logo-design/</t>
  </si>
  <si>
    <t>Adobe Illustrator T-Shirt Design for Merch by Amazon</t>
  </si>
  <si>
    <t>https://www.udemy.   /merchbyamazondesign/</t>
  </si>
  <si>
    <t>Logo Design in Adobe Illustrator - for Beginners &amp; Beyond</t>
  </si>
  <si>
    <t>https://www.udemy.   /logodesign/</t>
  </si>
  <si>
    <t>Learn Adobe Illustrator: Semi-Automatic Mandalas Drawing</t>
  </si>
  <si>
    <t>https://www.udemy.   /learn-adobe-illustrator-semi-automatic-mandalas-drawing/</t>
  </si>
  <si>
    <t>Create Professional Looking Infographics With No Experience</t>
  </si>
  <si>
    <t>https://www.udemy.   /create-professional-looking-infographics/</t>
  </si>
  <si>
    <t>Discover How to Draw and paint Comics</t>
  </si>
  <si>
    <t>https://www.udemy.   /learn-to-draw-and-paint/</t>
  </si>
  <si>
    <t>Typographic Logos: Typography and Lettering for Logo Design</t>
  </si>
  <si>
    <t>https://www.udemy.   /typographic-logos-typography-and-lettering-for-logo-design/</t>
  </si>
  <si>
    <t>Photoshop in Ease: Create World Amazing  Graphic Designs</t>
  </si>
  <si>
    <t>https://www.udemy.   /photoshop-knights-become-a-professional-in-no-time/</t>
  </si>
  <si>
    <t>Canva Graphics Design Essential Training For Everyone</t>
  </si>
  <si>
    <t>https://www.udemy.   /canva-graphics-design-essential-training/</t>
  </si>
  <si>
    <t>Triangulated Bird: Origami Styled Bird in Adobe Illustrator</t>
  </si>
  <si>
    <t>https://www.udemy.   /triangulated-bird-origami-styled-bird-in-adobe-illustrator/</t>
  </si>
  <si>
    <t>Illustrator Quick Tipï¼š10åˆ†ã§Kawaiiã‚«ãƒ¡ãƒ¬ã‚ªãƒ³ã‚’æã“ã†</t>
  </si>
  <si>
    <t>https://www.udemy.   /illustrator-quick-tip10kawaii/</t>
  </si>
  <si>
    <t>Deinen Roman setzen mit PagePlus in 10 einfachen Schritten</t>
  </si>
  <si>
    <t>https://www.udemy.   /deinen-roman-setzen-mit-pageplus-in-10-einfachen-schritten/</t>
  </si>
  <si>
    <t>ç”»åƒåŠ å·¥ã®åˆå¿ƒè€…ã§ã‚‚ã€Œï¼‘æ—¥ã€ã§åˆæ­©ã‚’è¦šãˆã‚‰ã‚Œã‚‹ç„¡æ–™è¬›åº§</t>
  </si>
  <si>
    <t>https://www.udemy.   /1-tuqndy/</t>
  </si>
  <si>
    <t>Graphic Design Bootcamp</t>
  </si>
  <si>
    <t>https://www.udemy.   /graphic-design-for-beginners/</t>
  </si>
  <si>
    <t>The Ultimate Drawing Course - Beginner to Advanced</t>
  </si>
  <si>
    <t>https://www.udemy.   /the-ultimate-drawing-course-beginner-to-advanced/</t>
  </si>
  <si>
    <t>Ultimate Photoshop Training: From Beginner to Pro</t>
  </si>
  <si>
    <t>https://www.udemy.   /ultimate-photoshop-training-from-beginner-to-pro/</t>
  </si>
  <si>
    <t>Photoshop for Entrepreneurs - Design 11 Practical Projects</t>
  </si>
  <si>
    <t>https://www.udemy.   /photoshop-for-entrepreneurs/</t>
  </si>
  <si>
    <t>Anatomy for Figure Drawing: Mastering the Human Figure</t>
  </si>
  <si>
    <t>https://www.udemy.   /anatomy-for-figure-drawing-and-comics/</t>
  </si>
  <si>
    <t>Sketch 3 from A to Z: Become an App Designer</t>
  </si>
  <si>
    <t>https://www.udemy.   /learnsketch3/</t>
  </si>
  <si>
    <t>How to Design a Logo - a Beginners Course</t>
  </si>
  <si>
    <t>https://www.udemy.   /how-to-design-a-logo-a-beginners-course/</t>
  </si>
  <si>
    <t>Logo Design Masterclass: Learn Logo Design + Illustrator</t>
  </si>
  <si>
    <t>https://www.udemy.   /become-a-professional-logo-designer/</t>
  </si>
  <si>
    <t>How to Draw and Sketch for Beginners</t>
  </si>
  <si>
    <t>https://www.udemy.   /drawing-and-sketching-for-beginners/</t>
  </si>
  <si>
    <t>Graphic Design Masterclass: Learn Graphic Design in Projects</t>
  </si>
  <si>
    <t>https://www.udemy.   /graphic-design/</t>
  </si>
  <si>
    <t>Canva Graphics Design for Entrepreneurs - Design 11 Projects</t>
  </si>
  <si>
    <t>https://www.udemy.   /canva-graphic-design-course/</t>
  </si>
  <si>
    <t>Vector Logo Design in Affinity Designer</t>
  </si>
  <si>
    <t>https://www.udemy.   /logoaffinitydesigner/</t>
  </si>
  <si>
    <t>How To Create A Low Poly Portrait With The Pen Tool</t>
  </si>
  <si>
    <t>https://www.udemy.   /how-to-create-a-low-poly-portrait-with-the-pen-tool-adobe-illustrator/</t>
  </si>
  <si>
    <t>Photo Editing in Photoshop - Beginner to Advanced in 1 Hour</t>
  </si>
  <si>
    <t>https://www.udemy.   /photoshop-photo-editing/</t>
  </si>
  <si>
    <t>How to Create Kindle &amp; Ebook Covers with Canva</t>
  </si>
  <si>
    <t>https://www.udemy.   /professional-kindle-ebooks-covers-canva-amazon-ibook-store-covers/</t>
  </si>
  <si>
    <t>How To Make Professional eBook Covers For FREE</t>
  </si>
  <si>
    <t>https://www.udemy.   /kindle-millionare-learn-how-to-make-ebook-covers-like-a-pro/</t>
  </si>
  <si>
    <t>Design Business Card in Photoshop: Earn Money by Doing It</t>
  </si>
  <si>
    <t>https://www.udemy.   /design-business-card-in-photoshop-earn-money-by-doing-it/</t>
  </si>
  <si>
    <t>Learn to create beautiful web interfaces and logos</t>
  </si>
  <si>
    <t>https://www.udemy.   /how-to-create-beautiful-web-designs/</t>
  </si>
  <si>
    <t>Illustrated Logo Design</t>
  </si>
  <si>
    <t>https://www.udemy.   /how-to-design-illustration-logos/</t>
  </si>
  <si>
    <t>Color Basics for Print Designers</t>
  </si>
  <si>
    <t>https://www.udemy.   /color-basics-for-print-designers/</t>
  </si>
  <si>
    <t>Digital Photo Manipulation Art And Cover Design In PhotoShop</t>
  </si>
  <si>
    <t>https://www.udemy.   /digital-photo-manipulation-art-and-cover-design-in-photoshop/</t>
  </si>
  <si>
    <t>Drawing Perspective For Beginners</t>
  </si>
  <si>
    <t>https://www.udemy.   /perspective-drawing-101/</t>
  </si>
  <si>
    <t>Adobe InDesign CC Advanced</t>
  </si>
  <si>
    <t>https://www.udemy.   /adobe-indesign-cc-advanced/</t>
  </si>
  <si>
    <t>Intro to Photoshop for Merch by Amazon</t>
  </si>
  <si>
    <t>https://www.udemy.   /intro-to-photoshop-for-merch-by-amazon/</t>
  </si>
  <si>
    <t>MicroStation - CÃ©lulas</t>
  </si>
  <si>
    <t>https://www.udemy.   /microstation-celulas/</t>
  </si>
  <si>
    <t>Photoshop - CreaciÃ³n de Efectos 2</t>
  </si>
  <si>
    <t>https://www.udemy.   /photoshop-creacion-de-efectos-2/</t>
  </si>
  <si>
    <t>Como Criar Logos de Sucesso - Start Designer</t>
  </si>
  <si>
    <t>https://www.udemy.   /como-criar-logos-de-sucesso-start-designer/</t>
  </si>
  <si>
    <t>Super Textos con Photoshop</t>
  </si>
  <si>
    <t>https://www.udemy.   /super-textos-con-photoshop/</t>
  </si>
  <si>
    <t>Photoshop - Aprende a Transformar ImÃ¡genes</t>
  </si>
  <si>
    <t>https://www.udemy.   /photoshop-aprende-a-transformar-imagenes/</t>
  </si>
  <si>
    <t>InÃ­ciate en Microstation</t>
  </si>
  <si>
    <t>https://www.udemy.   /iniciate-en-microstation/</t>
  </si>
  <si>
    <t>Adobe Photoshop pentru Social Media</t>
  </si>
  <si>
    <t>https://www.udemy.   /adobe-photoshop-pentru-social-media/</t>
  </si>
  <si>
    <t>Photoshop - CreaciÃ³n de Efectos</t>
  </si>
  <si>
    <t>https://www.udemy.   /photoshop-creacion-de-efectos/</t>
  </si>
  <si>
    <t>CÃ³mo crear maquetas con Adobe XD</t>
  </si>
  <si>
    <t>https://www.udemy.   /como-crear-maquetas-con-adobe-xd/</t>
  </si>
  <si>
    <t>Aprenda Modelagem 3D com o 123D Design</t>
  </si>
  <si>
    <t>https://www.udemy.   /123d-design/</t>
  </si>
  <si>
    <t>Ferramentas Visuais</t>
  </si>
  <si>
    <t>https://www.udemy.   /ferramentasvisuais/</t>
  </si>
  <si>
    <t>Adobe Indesign CC BaÅŸlangÄ±Ã§</t>
  </si>
  <si>
    <t>https://www.udemy.   /adobe-indesign-cc-baslangc/</t>
  </si>
  <si>
    <t>How to Doodle: Basics and Lettering</t>
  </si>
  <si>
    <t>https://www.udemy.   /how-to-doodle-basics-and-lettering/</t>
  </si>
  <si>
    <t>Mastering Photoshop CC 2017 - The Art of Design &amp; Technology</t>
  </si>
  <si>
    <t>https://www.udemy.   /mastering-basics-of-photoshopcc-a-complete-beginners-guide/</t>
  </si>
  <si>
    <t>Design a logo for FREE in Inkscape</t>
  </si>
  <si>
    <t>https://www.udemy.   /logoinkscape/</t>
  </si>
  <si>
    <t>Foundation Skills on Adobe Illustrator: Learn Fast!</t>
  </si>
  <si>
    <t>https://www.udemy.   /foundation_skills_illustrator/</t>
  </si>
  <si>
    <t>How To Create Amazing Cinemagraphs with Microsoft PowerPoint</t>
  </si>
  <si>
    <t>https://www.udemy.   /how-to-create-amazing-cinemagraphs-with-microsoft-powerpoint/</t>
  </si>
  <si>
    <t>Canva : Graphic Design Theory Volume1</t>
  </si>
  <si>
    <t>https://www.udemy.   /canva-course-graphic-design-theory-in-social-media-volume-1/</t>
  </si>
  <si>
    <t>Master App Icon Design for iPhone (IOS) &amp; Android Devices</t>
  </si>
  <si>
    <t>https://www.udemy.   /how-to-design-ios-app-icons/</t>
  </si>
  <si>
    <t>Photoshop: How to create stunning collages</t>
  </si>
  <si>
    <t>https://www.udemy.   /photoshop-how-to-create-stunning-collages-in-5-minutes/</t>
  </si>
  <si>
    <t>Mastering advance Photoshop</t>
  </si>
  <si>
    <t>https://www.udemy.   /advanced-photoshop-practical-projectspsd-files/</t>
  </si>
  <si>
    <t>Logo Designing for Your Business in an Hour</t>
  </si>
  <si>
    <t>https://www.udemy.   /logo-designing-side-business/</t>
  </si>
  <si>
    <t>DIY Design Professional Web Banners in Photoshop 4 Beginners</t>
  </si>
  <si>
    <t>https://www.udemy.   /design-professional-web-banners-in-photoshop-for-beginners/</t>
  </si>
  <si>
    <t>Photoshop CC for Beginners - A Comprehensive Crash Course</t>
  </si>
  <si>
    <t>https://www.udemy.   /photoshop-cc-for-beginners-a-comprehensive-crash-course/</t>
  </si>
  <si>
    <t>Teoria Basica del Arte. Como Pintar Ilustraciones Digitales</t>
  </si>
  <si>
    <t>https://www.udemy.   /teoria-basica-del-arte-como-pintar-ilustraciones-digitales/</t>
  </si>
  <si>
    <t xml:space="preserve">Illustrator CC para novatos: Â¡desde cero hasta experto! </t>
  </si>
  <si>
    <t>https://www.udemy.   /illustrator-cc-para-novatos-desde-cero-hasta-experto/</t>
  </si>
  <si>
    <t>Photoshop para novatos:  Â¡desde cero hasta experto!</t>
  </si>
  <si>
    <t>https://www.udemy.   /aprende-photoshop-en-10-dias-desde-cero-a-experto/</t>
  </si>
  <si>
    <t>Diventa un professionista del Graphic Design</t>
  </si>
  <si>
    <t>https://www.udemy.   /diventa-un-professionista-del-graphic-design/</t>
  </si>
  <si>
    <t>FormaÃ§Ã£o em Design GrÃ¡fico com Corel Draw VersÃµes X8 / 2017.</t>
  </si>
  <si>
    <t>https://www.udemy.   /formacao-design-grafico-com-corel-draw-x8/</t>
  </si>
  <si>
    <t>ABC do Photoshop CC</t>
  </si>
  <si>
    <t>https://www.udemy.   /abc-do-photoshop-cc/</t>
  </si>
  <si>
    <t>Photoshop para iniciante - o bÃ¡sico</t>
  </si>
  <si>
    <t>https://www.udemy.   /photoshop-para-iniciante-o-basico/</t>
  </si>
  <si>
    <t>Curso Online de Adobe Illustrator CC e CS6</t>
  </si>
  <si>
    <t>https://www.udemy.   /curso-online-de-adobe-illustrator-cc/</t>
  </si>
  <si>
    <t>Photoshop &amp; Illustrator CC Essentials in Arabic</t>
  </si>
  <si>
    <t>https://www.udemy.   /photoshop-illustrator-cc-essentials-arabic/</t>
  </si>
  <si>
    <t>Photoshop from Zero to Hero ( Arabic )</t>
  </si>
  <si>
    <t>https://www.udemy.   /photoshop-arabic/</t>
  </si>
  <si>
    <t>Photoshop Essentials - Uma IntroduÃ§Ã£o Detalhada</t>
  </si>
  <si>
    <t>https://www.udemy.   /photoshop-introducao/</t>
  </si>
  <si>
    <t>Photoshop CC 2015 Top New Features</t>
  </si>
  <si>
    <t>https://www.udemy.   /photoshop-cc-2015-top-new-features/</t>
  </si>
  <si>
    <t>Expert Guide : Mastering Types feature in illustrator !</t>
  </si>
  <si>
    <t>https://www.udemy.   /mastering-types-in-illustrator/</t>
  </si>
  <si>
    <t>Cartoon Game Logo Design using Photoshop</t>
  </si>
  <si>
    <t>https://www.udemy.   /cartoon-game-logo-design-using-photoshop/</t>
  </si>
  <si>
    <t>Most Wanted Flat Design Techniques #2: Hipster Businessman</t>
  </si>
  <si>
    <t>https://www.udemy.   /flat-design-flat-ui-design-flat-colors-flat-design-hipster-businessman/</t>
  </si>
  <si>
    <t>All-in-One Premium Design Course - Scratch to Pro+ Edition</t>
  </si>
  <si>
    <t>https://www.udemy.   /worldclass-graphic-design/</t>
  </si>
  <si>
    <t>Typography 101: Picking the Right Fonts for Business Success</t>
  </si>
  <si>
    <t>https://www.udemy.   /typography-fonts-business/</t>
  </si>
  <si>
    <t>Editorial Illustration Tutorial: From Drawing to Photoshop</t>
  </si>
  <si>
    <t>https://www.udemy.   /editorial-illustration-illuminating-the-written-word/</t>
  </si>
  <si>
    <t>Kindle eBook Cover Design and Book Illustration Guide</t>
  </si>
  <si>
    <t>https://www.udemy.   /kindle-ebook-cover-design/</t>
  </si>
  <si>
    <t>Removing Backgrounds From Images using Adobe Photoshop</t>
  </si>
  <si>
    <t>https://www.udemy.   /removing-backgrounds-from-images-using-adobe-photoshop/</t>
  </si>
  <si>
    <t>Graphic Design Secrets Revealed</t>
  </si>
  <si>
    <t>https://www.udemy.   /design-like-a-pro-graphic-design-fundamentals/</t>
  </si>
  <si>
    <t>Drawing in Perspective</t>
  </si>
  <si>
    <t>https://www.udemy.   /drawing-in-perspective/</t>
  </si>
  <si>
    <t>Digital Art in Adobe Illustrator CC: Angry Bird, Tom &amp; Jerry</t>
  </si>
  <si>
    <t>https://www.udemy.   /adobe-illustrator-cc-course/</t>
  </si>
  <si>
    <t>Adobe Illustrator For Beginners: Design A Typographic Logo</t>
  </si>
  <si>
    <t>https://www.udemy.   /illustratorforbeginners/</t>
  </si>
  <si>
    <t>Surface Pattern Design : Create Scandinavian Patterns</t>
  </si>
  <si>
    <t>https://www.udemy.   /surface-pattern-design-scandinavian-art-research-to-finished-design/</t>
  </si>
  <si>
    <t>Draw a realistic Fantail using pencil</t>
  </si>
  <si>
    <t>https://www.udemy.   /draw-a-realistic-fantail-using-pencil/</t>
  </si>
  <si>
    <t>How to design a business card on Photoshop (for beginners)</t>
  </si>
  <si>
    <t>https://www.udemy.   /businesscarddesignphotoshop/</t>
  </si>
  <si>
    <t>Make Flat Design Space Ships in 30 Minutes in Illustrator!</t>
  </si>
  <si>
    <t>https://www.udemy.   /make-flat-design-space-ships-in-30-minutes-in-illustrator/</t>
  </si>
  <si>
    <t>Figure Drawing From Life Using The Reilly Technique.</t>
  </si>
  <si>
    <t>https://www.udemy.   /figure-drawing-from-life-using-the-reilly-technique/</t>
  </si>
  <si>
    <t>Drawing Cartoony Characters</t>
  </si>
  <si>
    <t>https://www.udemy.   /cartoonycharacters/</t>
  </si>
  <si>
    <t>Learn Blender 3D  - The introduction course</t>
  </si>
  <si>
    <t>https://www.udemy.   /learn-blender-3d-in-under-2-hours-the-intro-course/</t>
  </si>
  <si>
    <t>Inkscape For Beginners 2016/2017</t>
  </si>
  <si>
    <t>https://www.udemy.   /udemy-master-inkscape-beginner-course-20162017-unofficial/</t>
  </si>
  <si>
    <t>Make yourself a Santa Claus: Photoshop Manipulation</t>
  </si>
  <si>
    <t>https://www.udemy.   /make-your-self-a-santa-claus-merry-christmas/</t>
  </si>
  <si>
    <t>Become an InDesign Pro in 10 Skills</t>
  </si>
  <si>
    <t>https://www.udemy.   /become-an-indesign-pro-in-10-skills/</t>
  </si>
  <si>
    <t>Digital Illustration: Make A Custom Character Illustration</t>
  </si>
  <si>
    <t>https://www.udemy.   /digital-illustration/</t>
  </si>
  <si>
    <t>Learn Basics Of Adobe Illustrator</t>
  </si>
  <si>
    <t>https://www.udemy.   /learn-basics-of-adobe-illustrator-under-30-minutes/</t>
  </si>
  <si>
    <t>Discover the 7 Secrets to Figure Drawing: Draw Awesome ...</t>
  </si>
  <si>
    <t>https://www.udemy.   /how-to-draw-the-human-figure-10-hours/</t>
  </si>
  <si>
    <t>LOGO DESIGN IN POWERPOINT</t>
  </si>
  <si>
    <t>https://www.udemy.   /logo-design-in-powerpoint-create-logos/</t>
  </si>
  <si>
    <t>Photoshop CC MasterClass</t>
  </si>
  <si>
    <t>https://www.udemy.   /photoshop-cc-masterclass/</t>
  </si>
  <si>
    <t xml:space="preserve">Become A Logo Designer </t>
  </si>
  <si>
    <t>https://www.udemy.   /become-a-logo-designer/</t>
  </si>
  <si>
    <t>Learn Illustrator By Recreating Top 3 Logos - Beginner Guide</t>
  </si>
  <si>
    <t>https://www.udemy.   /learn-illustrator/</t>
  </si>
  <si>
    <t>Illustrative Surface Patterns Design : From Life To Products</t>
  </si>
  <si>
    <t>https://www.udemy.   /illustrative-surface-patterns-design-from-life-moments-to-products/</t>
  </si>
  <si>
    <t>Effective iOS &amp; Android App Icon Design</t>
  </si>
  <si>
    <t>https://www.udemy.   /effective-ios-android-app-icon-design/</t>
  </si>
  <si>
    <t>Creating an animated greeting card via Google Slides</t>
  </si>
  <si>
    <t>https://www.udemy.   /creating-an-animated-greeting-card-via-google-slides/</t>
  </si>
  <si>
    <t>Photoshop: Learn Digital Painting Basics in Photoshop</t>
  </si>
  <si>
    <t>https://www.udemy.   /photoshop-painting-tutorial/</t>
  </si>
  <si>
    <t xml:space="preserve">Learning Photoshop CC 2014 in Egyptian Arabic </t>
  </si>
  <si>
    <t>https://www.udemy.   /photoshop-egyptian-arabic/</t>
  </si>
  <si>
    <t>Make tech circles in Photoshop in 30 minutes!</t>
  </si>
  <si>
    <t>https://www.udemy.   /learn-to-make-fancy-tech-circles-in-photoshop-in-30-minutes/</t>
  </si>
  <si>
    <t>Graphic design - The Quick Guide</t>
  </si>
  <si>
    <t>https://www.udemy.   /graphic-design-the-quick-guide/</t>
  </si>
  <si>
    <t>Learn Corel x7 Like a Pro</t>
  </si>
  <si>
    <t>https://www.udemy.   /learn-corel-x7/</t>
  </si>
  <si>
    <t>Make tech circles in Adobe Illustrator in 30 minutes</t>
  </si>
  <si>
    <t>https://www.udemy.   /make-tech-circles-in-adobe-illustrator-in-30-minutes/</t>
  </si>
  <si>
    <t>Easy Illustration and 2D Animation</t>
  </si>
  <si>
    <t>https://www.udemy.   /easy-illustration-and-2d-animation/</t>
  </si>
  <si>
    <t>Make Tech circles in Adobe Photoshop and Illustrator</t>
  </si>
  <si>
    <t>https://www.udemy.   /make-tech-circles-in-adobe-photoshop-and-illustrator/</t>
  </si>
  <si>
    <t>Turn Your Photos Into Professional And Modern Artworks</t>
  </si>
  <si>
    <t>https://www.udemy.   /turn-your-photos-into-professional-and-modern-artworks/</t>
  </si>
  <si>
    <t>Calligraphy for Beginners: Creating Strong Lines</t>
  </si>
  <si>
    <t>https://www.udemy.   /calligraphy-for-beginners-creating-strong-lines/</t>
  </si>
  <si>
    <t>Canva: Design Album Cover Artwork in Minutes - No More Fees!</t>
  </si>
  <si>
    <t>https://www.udemy.   /canva-make-album-covers-for-free/</t>
  </si>
  <si>
    <t>Getting Started With Photoshop CC</t>
  </si>
  <si>
    <t>https://www.udemy.   /getting-started-with-photoshop-cc2/</t>
  </si>
  <si>
    <t>Learn Adobe Photoshop in 1 Hour</t>
  </si>
  <si>
    <t>https://www.udemy.   /learn-adobe-photoshop-in-1-hour/</t>
  </si>
  <si>
    <t>Learn Comic Book Color Flatting! (Coloring Assistant role)</t>
  </si>
  <si>
    <t>https://www.udemy.   /flatting/</t>
  </si>
  <si>
    <t>Illustrator - Creating stylised images from a photo</t>
  </si>
  <si>
    <t>https://www.udemy.   /illustrator-free-creating-stylised-images-from-a-photo-using-trace/</t>
  </si>
  <si>
    <t>Gimp In-Depth Essential Training Course: Free Photoshop Alt.</t>
  </si>
  <si>
    <t>https://www.udemy.   /gimp-in-depth-essential-training-course/</t>
  </si>
  <si>
    <t>ConviÃ©rtete en un experto de photoshop cc naked series</t>
  </si>
  <si>
    <t>https://www.udemy.   /photoshop-cc-naked-series/</t>
  </si>
  <si>
    <t>CORSO COMPLETO DI E-ON VUE X-STREAM PER TUTTI</t>
  </si>
  <si>
    <t>https://www.udemy.   /corso-completo-di-e-on-vue-x-stream-per-tutti/</t>
  </si>
  <si>
    <t>å•†æ¥­å¥½è¨­è¨ˆ-Illustratorå€‹æ€§å•†å“è¨­è¨ˆ</t>
  </si>
  <si>
    <t>https://www.udemy.   /illustrator-u/</t>
  </si>
  <si>
    <t>IlustraciÃ³n de la A a la Z</t>
  </si>
  <si>
    <t>https://www.udemy.   /ilustracion-de-la-a-a-la-z/</t>
  </si>
  <si>
    <t>DiseÃ±o GrÃ¡fico fÃ¡cil y rÃ¡pido.</t>
  </si>
  <si>
    <t>https://www.udemy.   /aprende-diseno-grafico-facil-y-rapido/</t>
  </si>
  <si>
    <t>è¶…åŸºç¤Žï¼è¶…å…¥é–€ï¼ã€œä½œã‚ŠãªãŒã‚‰å­¦ã¶ã€‚å®Œå…¨ç„¡æ–™3DCGã‚½ãƒ•ãƒˆBlenderã€œ</t>
  </si>
  <si>
    <t>https://www.udemy.   /blender-beginner/</t>
  </si>
  <si>
    <t>è°ƒè‰²é«˜çº§è®²è§£</t>
  </si>
  <si>
    <t>https://www.udemy.   /dezepioy/</t>
  </si>
  <si>
    <t>Curso de Corel Draw: Como Hacer Todo para tu Fiesta TemÃ¡tica</t>
  </si>
  <si>
    <t>https://www.udemy.   /coreldraw-para-eventos/</t>
  </si>
  <si>
    <t>Infodesign</t>
  </si>
  <si>
    <t>https://www.udemy.   /infodesign/</t>
  </si>
  <si>
    <t>ØªØµÙ…ÙŠÙ… Ø§Ù„Ù‚ÙˆØ§Ù„Ø¨ Ø§Ù„Ø¯Ø§Ø¦Ø±ÙŠØ© Ø¨Ø§Ù„ÙÙŠØºØ§Ø³ | Circular Templates Vegas</t>
  </si>
  <si>
    <t>https://www.udemy.   /circular-templates-vegas/</t>
  </si>
  <si>
    <t>Affinity Designer - tworzenie wzorkÃ³w</t>
  </si>
  <si>
    <t>https://www.udemy.   /affinity-designer-tworzenie-wzorkow/</t>
  </si>
  <si>
    <t>Photoshop: Creando efectos de luz</t>
  </si>
  <si>
    <t>https://www.udemy.   /photoshop-creando-efectos-de-luz/</t>
  </si>
  <si>
    <t>Learning Photoshop CC 2015</t>
  </si>
  <si>
    <t>https://www.udemy.   /learning-photoshop-cc-2015/</t>
  </si>
  <si>
    <t>Create Awesome Ebook Covers Using Microsoft Word</t>
  </si>
  <si>
    <t>https://www.udemy.   /ebook-cover-creator/</t>
  </si>
  <si>
    <t>Photoshop Essentials: Designing FaceBook Graphics</t>
  </si>
  <si>
    <t>https://www.udemy.   /photoshop-for-beginners-facebook-cover/</t>
  </si>
  <si>
    <t>Advance Learning Tools Corel Draw Graphics Design</t>
  </si>
  <si>
    <t>https://www.udemy.   /advance-learning-tools-corel-draw-graphics-design/</t>
  </si>
  <si>
    <t>https://www.udemy.   /creating-an-animated-greeting-card-via-google-slides-2/</t>
  </si>
  <si>
    <t xml:space="preserve">Logo Design for Entrepreneurs </t>
  </si>
  <si>
    <t>https://www.udemy.   /introduction-to-logo-design/</t>
  </si>
  <si>
    <t>Sketch 3: Design a mobile application from scratch</t>
  </si>
  <si>
    <t>https://www.udemy.   /mobile-app-design/</t>
  </si>
  <si>
    <t>Draw a Kitten</t>
  </si>
  <si>
    <t>https://www.udemy.   /draw-a-kitten/</t>
  </si>
  <si>
    <t>Adobe Photoshop Essentials: Master Adobe Photoshop CS6</t>
  </si>
  <si>
    <t>https://www.udemy.   /adobe-photoshop-cs6-essentials-how-to-use-photoshop/</t>
  </si>
  <si>
    <t>Learn GIMP</t>
  </si>
  <si>
    <t>https://www.udemy.   /learn-gimp/</t>
  </si>
  <si>
    <t>Texturing For Designers - Bring Life to Design With Textures</t>
  </si>
  <si>
    <t>https://www.udemy.   /texturing-for-designers-bring-life-to-design-with-textures/</t>
  </si>
  <si>
    <t>Learn Advanced Photoshop Selections</t>
  </si>
  <si>
    <t>https://www.udemy.   /learn-advanced-photoshop-selections/</t>
  </si>
  <si>
    <t>InDesign: DiseÃ±o de proyectos paso a paso</t>
  </si>
  <si>
    <t>https://www.udemy.   /indesign-diseno-de-proyectos-paso-a-paso/</t>
  </si>
  <si>
    <t>Domina el DiseÃ±o GrÃ¡fico para Web con Photoshop CC</t>
  </si>
  <si>
    <t>https://www.udemy.   /domina-el-diseno-grafico-para-web-con-photoshop-cc/</t>
  </si>
  <si>
    <t>Graphicriver Autor â€“ Verkaufe deine Designs online</t>
  </si>
  <si>
    <t>https://www.udemy.   /graphicriver-autor-verkaufe-deine-designs-online/</t>
  </si>
  <si>
    <t>Adobe Illustrator CC</t>
  </si>
  <si>
    <t>https://www.udemy.   /adobe-illustrator-cc-m/</t>
  </si>
  <si>
    <t>ìº”ë°”(Canva)ë¡œ SNS ì½˜í…ì¸  ë§Œë“¤ê¸°</t>
  </si>
  <si>
    <t>https://www.udemy.   /canvasns/</t>
  </si>
  <si>
    <t>Illustrator para criaÃ§Ã£o de peÃ§as grÃ¡ficas, Design GrÃ¡fico</t>
  </si>
  <si>
    <t>https://www.udemy.   /aula-de-illustrator-como-fazer-um-infografico/</t>
  </si>
  <si>
    <t>Photoshop Workflow - ManipulaÃ§Ã£o de imagem para Publicidade</t>
  </si>
  <si>
    <t>https://www.udemy.   /photoshop-workflow-profissional/</t>
  </si>
  <si>
    <t>Como Produzir Ebook e Livros com Adobe Indesign CC e CS6</t>
  </si>
  <si>
    <t>https://www.udemy.   /como-produzir-ebook-e-livros-com-adobe-indesign-cc/</t>
  </si>
  <si>
    <t>Curso bÃ¡sico de Gimp; software gratis de diseÃ±o grÃ¡fico</t>
  </si>
  <si>
    <t>https://www.udemy.   /curso-basico-gimp/</t>
  </si>
  <si>
    <t>Curso Completo de SolidWorks 2016.</t>
  </si>
  <si>
    <t>https://www.udemy.   /curso-de-chapa-metalica-solidworks-2016/</t>
  </si>
  <si>
    <t>ãªãžã‚‹ã ã‘ã§ã™ãã§ãã‚‹! ç°¡å˜æ‰‹æãã‚¤ãƒ©ã‚¹ãƒˆè¬›åº§</t>
  </si>
  <si>
    <t>https://www.udemy.   /nazoru-illust/</t>
  </si>
  <si>
    <t>DÃ©couvrez InDesign en 1 heure</t>
  </si>
  <si>
    <t>https://www.udemy.   /decouvrez-indesign-en-1-heure/</t>
  </si>
  <si>
    <t>Convert Image to Vector in Adobe illustrator</t>
  </si>
  <si>
    <t>https://www.udemy.   /convert-image-to-vector-in-adobe-illustrator/</t>
  </si>
  <si>
    <t>Design &amp; Create Vector Graphics With Inkscape 2016</t>
  </si>
  <si>
    <t>https://www.udemy.   /design-create-vector-graphics-with-inkscape/</t>
  </si>
  <si>
    <t>GIMP for Beginners. Make Your Own Professional Book Covers</t>
  </si>
  <si>
    <t>https://www.udemy.   /gimp-for-beginners/</t>
  </si>
  <si>
    <t>Learn Photoshop Quickly (For Bloggers &amp; Web Images)</t>
  </si>
  <si>
    <t>https://www.udemy.   /pscourse/</t>
  </si>
  <si>
    <t>Photoshop CC 2017 for Beginners: Master Photoshop Essentials</t>
  </si>
  <si>
    <t>https://www.udemy.   /adobe-photoshop-cc-for-beginners/</t>
  </si>
  <si>
    <t>Voxel 3D Model Creation Course</t>
  </si>
  <si>
    <t>https://www.udemy.   /voxel-3d-model-creation-course/</t>
  </si>
  <si>
    <t>Logo Design: Mastering the Wordmark</t>
  </si>
  <si>
    <t>https://www.udemy.   /wordmark/</t>
  </si>
  <si>
    <t>The Complete Canva Course</t>
  </si>
  <si>
    <t>https://www.udemy.   /the-complete-canva-course-for-beginners/</t>
  </si>
  <si>
    <t>Learn Photoshop for Design: 100% Practical Projects</t>
  </si>
  <si>
    <t>https://www.udemy.   /photoshop-for-design-learn-banner-design-in-photoshop/</t>
  </si>
  <si>
    <t>Logo Design Theory &amp; Application Bootcamp</t>
  </si>
  <si>
    <t>https://www.udemy.   /logo-design-theory-application-bootcamp/</t>
  </si>
  <si>
    <t>LaTeX for Professional Publications</t>
  </si>
  <si>
    <t>https://www.udemy.   /learn-latex/</t>
  </si>
  <si>
    <t>The Design Theory Blitz</t>
  </si>
  <si>
    <t>https://www.udemy.   /graphic-design-theory-blitz/</t>
  </si>
  <si>
    <t xml:space="preserve">Book Design With MS Word And Canva </t>
  </si>
  <si>
    <t>https://www.udemy.   /boost-your-sales-with-diy-design-for-non-techy-entrepreneurs/</t>
  </si>
  <si>
    <t>Learn to Design a Letterhead - A Beginners Course</t>
  </si>
  <si>
    <t>https://www.udemy.   /learn-to-design-a-letterhead/</t>
  </si>
  <si>
    <t>Creating Icons with Adobe Illustrator</t>
  </si>
  <si>
    <t>https://www.udemy.   /creating-icons-with-illustrator/</t>
  </si>
  <si>
    <t>Create Stunning Infographics to Share your Ideas</t>
  </si>
  <si>
    <t>https://www.udemy.   /infographic/</t>
  </si>
  <si>
    <t>How to stylize your photos in Photoshop with color overlays</t>
  </si>
  <si>
    <t>https://www.udemy.   /how-to-stylize-your-photos-in-photoshop-with-color-overlays/</t>
  </si>
  <si>
    <t>Business Card and Letterhead Design in Adobe Illustrator</t>
  </si>
  <si>
    <t>https://www.udemy.   /stationery/</t>
  </si>
  <si>
    <t>A Complete Guide to Successful Freelance Logo Design Career</t>
  </si>
  <si>
    <t>https://www.udemy.   /be-a-successful-logo-designer/</t>
  </si>
  <si>
    <t>The Logo Design Process From Start To Finish</t>
  </si>
  <si>
    <t>https://www.udemy.   /the-logo-design-process-from-start-to-finish/</t>
  </si>
  <si>
    <t>Creative logo design with Inkscape for free</t>
  </si>
  <si>
    <t>https://www.udemy.   /logo-design-with-inkscape-for-free/</t>
  </si>
  <si>
    <t>Typography Fundamentals - Feel confident with type!</t>
  </si>
  <si>
    <t>https://www.udemy.   /typography-crash-course/</t>
  </si>
  <si>
    <t>How To Sell Your Art Online With ETSY</t>
  </si>
  <si>
    <t>https://www.udemy.   /how-to-sell-your-art-online-on-etsy/</t>
  </si>
  <si>
    <t>Ultimate Guide on Freelancing Career in Photoshop Design</t>
  </si>
  <si>
    <t>https://www.udemy.   /freelancing-career-in-photoshop-design/</t>
  </si>
  <si>
    <t>Photoshop - Como criar FusÃ£o de forma profissional</t>
  </si>
  <si>
    <t>https://www.udemy.   /curso-de-photoshop-composicao-bombeiros/</t>
  </si>
  <si>
    <t>Photoshop, Illustrator, InDesign &amp; Graphic Design Principles</t>
  </si>
  <si>
    <t>https://www.udemy.   /photoshop-illustrator-indesign-graphic-design-principles/</t>
  </si>
  <si>
    <t>Photoshop - Tratamento de pele profissional</t>
  </si>
  <si>
    <t>https://www.udemy.   /como-fazer-retoque-de-pele-profissional-em-10-passos/</t>
  </si>
  <si>
    <t>Indesign - Para quem quer trabalhar com Design GrÃ¡fico</t>
  </si>
  <si>
    <t>https://www.udemy.   /indesign-como-criar-layouts-pecas-graficas/</t>
  </si>
  <si>
    <t>Primeros Pasos con Photoshop CC</t>
  </si>
  <si>
    <t>https://www.udemy.   /felinu-primeros-pasos-con-photoshop/</t>
  </si>
  <si>
    <t>CÃ³mo DiseÃ±ar Logos</t>
  </si>
  <si>
    <t>https://www.udemy.   /como-disenar-logos/</t>
  </si>
  <si>
    <t>Photoshop para principiantes: Â¡De cero a experto!</t>
  </si>
  <si>
    <t>https://www.udemy.   /adobe-photoshop-curso-practico/</t>
  </si>
  <si>
    <t>Photoshop AvanÃ§ado - PÃ³s ProduÃ§Ã£o e fusÃ£o com 3D</t>
  </si>
  <si>
    <t>https://www.udemy.   /photoshop-avancado-pos-producao-e-fusao-com-3d/</t>
  </si>
  <si>
    <t>ABC do Adobe Illustrator</t>
  </si>
  <si>
    <t>https://www.udemy.   /abc-do-adobe-illustrator/</t>
  </si>
  <si>
    <t>Ø®Ø·ÙˆØªÙƒ Ø§Ù„Ø£ÙˆÙ„Ù‰ Ù„ØªØ¹Ù„Ù… Ø§Ù„ÙÙˆØªÙˆØ´ÙˆØ¨Photoshop</t>
  </si>
  <si>
    <t>https://www.udemy.   /photoshop-g/</t>
  </si>
  <si>
    <t>master course - realistisch zeichnen lernen</t>
  </si>
  <si>
    <t>https://www.udemy.   /realistisch-zeichnen-lernen-augen/</t>
  </si>
  <si>
    <t>Photoshopãƒžã‚¹ã‚¿ãƒ¼ã‚³ãƒ¼ã‚¹ã€€åŸºç¤Žã‹ã‚‰ä¸Šç´šã¾ã§ã€€ã‚¹ãƒ†ãƒƒãƒ—ãƒã‚¤ã‚¹ãƒ†ãƒƒãƒ—ã§Photoshopã®ã™ã¹ã¦ã‚’å­¦ã¼ã†</t>
  </si>
  <si>
    <t>https://www.udemy.   /photoshop-x/</t>
  </si>
  <si>
    <t>Professional Logo Design in Adobe Illustrator</t>
  </si>
  <si>
    <t>https://www.udemy.   /professional-logo-design-crash-course/</t>
  </si>
  <si>
    <t>Learn UI/UX and Mobile App Design in Photoshop from Scratch</t>
  </si>
  <si>
    <t>https://www.udemy.   /learn-uiux-and-mobile-app-design-in-photoshop-from-scratch/</t>
  </si>
  <si>
    <t>Mastering Photoshop: From Beginner to Industry Professional</t>
  </si>
  <si>
    <t>https://www.udemy.   /photoshop-tricks-tips-and-techniques/</t>
  </si>
  <si>
    <t>Expert Retina / HiDPI Graphics in Photoshop &amp; Illustrator</t>
  </si>
  <si>
    <t>https://www.udemy.   /mastering-retina-graphics/</t>
  </si>
  <si>
    <t>Start Making Comics with Manga Studio 5 / Clip Studio Paint</t>
  </si>
  <si>
    <t>https://www.udemy.   /start-making-comics/</t>
  </si>
  <si>
    <t>Most Wanted Flat Design Techniques #1: Desert Island</t>
  </si>
  <si>
    <t>https://www.udemy.   /flat-design-flat-ui-design-flat-colors-flat-design-desert-island/</t>
  </si>
  <si>
    <t>Photoshop Quickstart Guide to Digital Sketching</t>
  </si>
  <si>
    <t>https://www.udemy.   /photoshop-quickstart-guide-to-digital-sketching/</t>
  </si>
  <si>
    <t>Gestalt Principles &amp; Pattern Design : Create Festive Pattern</t>
  </si>
  <si>
    <t>https://www.udemy.   /gestalt-principles-surface-pattern-design-create-festive-pattern/</t>
  </si>
  <si>
    <t>Logo Design - Design a Logo in Photoshop for beginners</t>
  </si>
  <si>
    <t>https://www.udemy.   /logo-design-photoshop/</t>
  </si>
  <si>
    <t>Advanced Features in Adobe Illustrator</t>
  </si>
  <si>
    <t>https://www.udemy.   /advanced-features-in-adobe-illustrator/</t>
  </si>
  <si>
    <t>YOU can Draw, Shade and Paint a Mixed Media Girl...today!</t>
  </si>
  <si>
    <t>https://www.udemy.   /paint-a-mixed-media-girl/</t>
  </si>
  <si>
    <t>Photoshop | GIMP: Quick &amp; Easy Image Hacks for Beginners</t>
  </si>
  <si>
    <t>https://www.udemy.   /photoshop-gimp-spotlight-top-image-hacks-you-need-to-know/</t>
  </si>
  <si>
    <t>Learn Photoshop CC Essentials</t>
  </si>
  <si>
    <t>https://www.udemy.   /learn-photoshop-cc-essentials/</t>
  </si>
  <si>
    <t>Mobile App Design: From Beginner to Intermediate</t>
  </si>
  <si>
    <t>https://www.udemy.   /mobile-app-design-from-beginner-to-intermediate/</t>
  </si>
  <si>
    <t>Text based Logo Design for Business Using Adobe Photoshop</t>
  </si>
  <si>
    <t>https://www.udemy.   /text-based-logo-design-using-adobe-photoshop/</t>
  </si>
  <si>
    <t>Graphic Design for Entrepreneurs...Who Can't Draw</t>
  </si>
  <si>
    <t>https://www.udemy.   /graphic-design-for-entrepreneurs/</t>
  </si>
  <si>
    <t>BUSINESS CARD DESIGN IN POWERPOINT</t>
  </si>
  <si>
    <t>https://www.udemy.   /design-flat-business-cards-in-powerpoint/</t>
  </si>
  <si>
    <t>Adobe - How to create a professional Video Title/ Web Banner</t>
  </si>
  <si>
    <t>https://www.udemy.   /adobe-how-to-create-a-professional-video-title-or-web-banner/</t>
  </si>
  <si>
    <t>How to Design an Awesome Letterhead in Adobe Illustrator</t>
  </si>
  <si>
    <t>https://www.udemy.   /letterheaddesign/</t>
  </si>
  <si>
    <t>Graphic Design - An Overview of the Field</t>
  </si>
  <si>
    <t>https://www.udemy.   /graphic-design-secrets/</t>
  </si>
  <si>
    <t>âœ”ï¸ Illustrator CC : Be a Graphic Designer in Illustrator CC</t>
  </si>
  <si>
    <t>https://www.udemy.   /illustratorsupercourse/</t>
  </si>
  <si>
    <t>FLAT ICON DESIGN IN POWERPOINT</t>
  </si>
  <si>
    <t>https://www.udemy.   /flat-icon-design-powerpoint/</t>
  </si>
  <si>
    <t>Logo Design By Example : Design 5 Famous Logos</t>
  </si>
  <si>
    <t>https://www.udemy.   /logo-design-inkscape/</t>
  </si>
  <si>
    <t>Bring your sketch to life - learn digital illustration</t>
  </si>
  <si>
    <t>https://www.udemy.   /digital-illustration-with-illustrator-and-photoshop/</t>
  </si>
  <si>
    <t>Learn Cinema 4D: Create an Abstract Background</t>
  </si>
  <si>
    <t>https://www.udemy.   /create-an-abstract-background/</t>
  </si>
  <si>
    <t>The Art of Icon Design: Create Custom Flat Icon Designs</t>
  </si>
  <si>
    <t>https://www.udemy.   /the-art-of-icon-design-create-custom-flat-icon-designs/</t>
  </si>
  <si>
    <t>Design Tickets and Vouchers in Photoshop and Illustrator</t>
  </si>
  <si>
    <t>https://www.udemy.   /design-tickets-and-vouchers-in-photoshop-and-illustrator/</t>
  </si>
  <si>
    <t>Blender Modelling Series - Volume Two</t>
  </si>
  <si>
    <t>https://www.udemy.   /blender-modelling-series-volume-two-master-object-mode/</t>
  </si>
  <si>
    <t>Master Adobe Photoshop Lightroom CC - From Beginner to Advan</t>
  </si>
  <si>
    <t>https://www.udemy.   /master-adobe-photoshop-lightroom-cc-from-beginner-to-advan/</t>
  </si>
  <si>
    <t>Design bestselling T-shirts from Beginner to Expert.</t>
  </si>
  <si>
    <t>https://www.udemy.   /t-shirt-design-from-beginner-to-expert-using-photoshop/</t>
  </si>
  <si>
    <t>Digital Painting for Cartoon Characters</t>
  </si>
  <si>
    <t>https://www.udemy.   /digital-painting-for-cartoon-characters/</t>
  </si>
  <si>
    <t>Create Animated Gif Advertising Banners in Photoshop CC</t>
  </si>
  <si>
    <t>https://www.udemy.   /learn-how-to-create-animated-gif-advertising-banners-in-photoshop-cc/</t>
  </si>
  <si>
    <t>The Play-Doh Technique: Fun Hand-made Vectors In Illustrator</t>
  </si>
  <si>
    <t>https://www.udemy.   /play-doh-technique/</t>
  </si>
  <si>
    <t>Photo Manipulation: Master Photo Editing</t>
  </si>
  <si>
    <t>https://www.udemy.   /photo-manipulation-master-photo-editing/</t>
  </si>
  <si>
    <t>How to create flat design icons in 15 minutes in Illustrator</t>
  </si>
  <si>
    <t>https://www.udemy.   /how-to-create-flat-design-interface-icons-in-illustrator/</t>
  </si>
  <si>
    <t>Adobe - Create a professional logo step-by-step (Beauty)</t>
  </si>
  <si>
    <t>https://www.udemy.   /adobe-create-a-professional-logo-step-by-step-beauty/</t>
  </si>
  <si>
    <t>Essential Skills for Designers - Mastering the Pen Tool</t>
  </si>
  <si>
    <t>https://www.udemy.   /pen-tool/</t>
  </si>
  <si>
    <t>Morphing  with After Effect : Everything you need to know</t>
  </si>
  <si>
    <t>https://www.udemy.   /adobe-after-effect-morph-anything/</t>
  </si>
  <si>
    <t>Learn  After Effects and master 3d layers in after effects</t>
  </si>
  <si>
    <t>https://www.udemy.   /the-basics-of-after-effects/</t>
  </si>
  <si>
    <t>Learn Adobe Illustrator CC - All Essentials In 1 Hour!</t>
  </si>
  <si>
    <t>https://www.udemy.   /learn-adobe-illustrator-cc-all-essentials-in-1-hour/</t>
  </si>
  <si>
    <t>History of Art and Design from XV to XXI century</t>
  </si>
  <si>
    <t>https://www.udemy.   /history-of-design-abc/</t>
  </si>
  <si>
    <t>App Design + Web Design + Photoshop = Combined Course</t>
  </si>
  <si>
    <t>https://www.udemy.   /photoshop-superhero/</t>
  </si>
  <si>
    <t>Adobe Illustrator CC for beginners</t>
  </si>
  <si>
    <t>https://www.udemy.   /illustrator-cc-real-world-projects-for-beginners/</t>
  </si>
  <si>
    <t>Complete Portrait and Figure Drawing (step-by-step)</t>
  </si>
  <si>
    <t>https://www.udemy.   /complete-portrait-and-figure-drawing-step-by-step/</t>
  </si>
  <si>
    <t>Adobe Illustrator: Learn Easy Logo Design.</t>
  </si>
  <si>
    <t>https://www.udemy.   /logo-design-in-adobe-illustrator/</t>
  </si>
  <si>
    <t>Create Beautiful Compelling Social Media Banners With Canva</t>
  </si>
  <si>
    <t>https://www.udemy.   /stunning-images-for-social-media-with-canva/</t>
  </si>
  <si>
    <t>Become a Professional Logo Designer</t>
  </si>
  <si>
    <t>https://www.udemy.   /become-a-professional-logo-designer-w/</t>
  </si>
  <si>
    <t>Learn Photoshop Actions - Save time with repetitive tasks</t>
  </si>
  <si>
    <t>https://www.udemy.   /photoshop-actions-increase-your-efficiency/</t>
  </si>
  <si>
    <t>Essential Skills for Designers - Masking</t>
  </si>
  <si>
    <t>https://www.udemy.   /photoshop-masking/</t>
  </si>
  <si>
    <t>Mastering Photoshop Elements 13 Made Easy Training Tutorial</t>
  </si>
  <si>
    <t>https://www.udemy.   /mastering-photoshop-elements-13-made-easy-training-tutorial/</t>
  </si>
  <si>
    <t>Become a Graphic Designer, and earn a living from it</t>
  </si>
  <si>
    <t>https://www.udemy.   /become-a-graphic-designer-and-earn-a-living-from-it/</t>
  </si>
  <si>
    <t>Learn 2D Cell Shading in Photoshop</t>
  </si>
  <si>
    <t>https://www.udemy.   /3dmotive-learn-2d-cell-shading-in-photoshop/</t>
  </si>
  <si>
    <t>Adobe Illustrator For Everyone: Create Detailed Vector Image</t>
  </si>
  <si>
    <t>https://www.udemy.   /how-to-create-your-own-steampunk-vehicle-part-1/</t>
  </si>
  <si>
    <t>Learn Digital Drawing in Photoshop</t>
  </si>
  <si>
    <t>https://www.udemy.   /digital-drawing-in-photoshop/</t>
  </si>
  <si>
    <t>Quickly Batch Export &amp; Package Logo Files for Clients</t>
  </si>
  <si>
    <t>https://www.udemy.   /quickly-batch-export-package-logo-files-for-clients/</t>
  </si>
  <si>
    <t>Logo Design for Everybody</t>
  </si>
  <si>
    <t>https://www.udemy.   /logo-design-for-everybody/</t>
  </si>
  <si>
    <t>Pixelmator - Create Vector Graphics From Scratch</t>
  </si>
  <si>
    <t>https://www.udemy.   /create-icons-and-shapes-from-scratch-using-pixelmator/</t>
  </si>
  <si>
    <t>https://www.udemy.   /creating-an-animated-greeting-card-via-google-slides-3/</t>
  </si>
  <si>
    <t>Most Wanted Flat Design Techniques #3: Office Space</t>
  </si>
  <si>
    <t>https://www.udemy.   /flat-design-flat-ui-design-flat-colors-flat-design-office-space/</t>
  </si>
  <si>
    <t>Flat Design - Create Beautiful Flat Graphics In Photoshop</t>
  </si>
  <si>
    <t>https://www.udemy.   /flat-design-graphics-photoshop/</t>
  </si>
  <si>
    <t>T-Shirt Design Workshop 01: Foundation</t>
  </si>
  <si>
    <t>https://www.udemy.   /t-shirt-design-workshop-01-foundation/</t>
  </si>
  <si>
    <t>Expert Guide : Mastering Shapes Creation with Illustrator</t>
  </si>
  <si>
    <t>https://www.udemy.   /mastering-shapes-creation-in-illustrator/</t>
  </si>
  <si>
    <t>Logo Portfolio in 1 Hour in Wordpress</t>
  </si>
  <si>
    <t>https://www.udemy.   /logoportfolio/</t>
  </si>
  <si>
    <t>Complete Digital Painting Training with Corel Painter</t>
  </si>
  <si>
    <t>https://www.udemy.   /digital-portrait-painting/</t>
  </si>
  <si>
    <t>How to Design Simple Promotional Materials in Photoshop</t>
  </si>
  <si>
    <t>https://www.udemy.   /how-to-design-simple-promotional-materials-in-photoshop/</t>
  </si>
  <si>
    <t>Design and Animate a Gamer UI</t>
  </si>
  <si>
    <t>https://www.udemy.   /design-and-animate-a-gamer-ui/</t>
  </si>
  <si>
    <t>Learn Blender 3D - The materials and texture course</t>
  </si>
  <si>
    <t>https://www.udemy.   /learn-blender-3d-the-materials-and-texture-course/</t>
  </si>
  <si>
    <t>FACEBOOK COVERS IN POWERPOINT</t>
  </si>
  <si>
    <t>https://www.udemy.   /design-facebook-covers-in-powerpoint/</t>
  </si>
  <si>
    <t>Quote Images for Pinterest, Facebook, &amp; Instagram</t>
  </si>
  <si>
    <t>https://www.udemy.   /viral-images-pinterest-facebook-instagram/</t>
  </si>
  <si>
    <t>Adobe Illustrator: Create a Quick &amp; Easy Unique Illustration</t>
  </si>
  <si>
    <t>https://www.udemy.   /create-quick-easy-original-illustrations-in-illustrator/</t>
  </si>
  <si>
    <t>Learn to Design a Logo in Adobe Illustrator</t>
  </si>
  <si>
    <t>https://www.udemy.   /learn-to-design-a-logo-in-adobe-illustrator/</t>
  </si>
  <si>
    <t>Photoshop In-Depth: Master all of Photoshop's Tools Easily</t>
  </si>
  <si>
    <t>https://www.udemy.   /photoshop-tools/</t>
  </si>
  <si>
    <t>DiseÃ±o de logo para principiantes</t>
  </si>
  <si>
    <t>https://www.udemy.   /logo_para_principiantes/</t>
  </si>
  <si>
    <t>After Effects - Alles rund um das Tracking</t>
  </si>
  <si>
    <t>https://www.udemy.   /spannende-after-effects-techniken/</t>
  </si>
  <si>
    <t>IntroducciÃ³n al retrato realista con Photoshop</t>
  </si>
  <si>
    <t>https://www.udemy.   /introduccion-al-retrato-realista-con-photoshop/</t>
  </si>
  <si>
    <t>Uso BÃ¡sico de Adobe Photoshop</t>
  </si>
  <si>
    <t>https://www.udemy.   /uso-basico-de-adobe-photoshop/</t>
  </si>
  <si>
    <t>TÃ©cnicas Photoshop: Reformar Campo de golf</t>
  </si>
  <si>
    <t>https://www.udemy.   /tecnicas-photoshop-reformar-campo-de-golf/</t>
  </si>
  <si>
    <t>èª°ã§ã‚‚ã‚ã‹ã‚‹ Adobe Illustrator CS5</t>
  </si>
  <si>
    <t>https://www.udemy.   /adobe-illustrator-cs5-k/</t>
  </si>
  <si>
    <t>èª°ã§ã‚‚ã‚ã‹ã‚‹ Adobe Photoshop CS5</t>
  </si>
  <si>
    <t>https://www.udemy.   /adobe-photoshop-cs5-k/</t>
  </si>
  <si>
    <t>MicroStation - Niveles</t>
  </si>
  <si>
    <t>https://www.udemy.   /microstation-niveles/</t>
  </si>
  <si>
    <t>Crea personajes fantÃ¡sticos con Photoshop</t>
  </si>
  <si>
    <t>https://www.udemy.   /crea-personajes-fantasticos-con-photoshop/</t>
  </si>
  <si>
    <t>Letras en Adobe Illustrator</t>
  </si>
  <si>
    <t>https://www.udemy.   /letras-en-adobe-illustrator/</t>
  </si>
  <si>
    <t>Photoshop: Creando elemental de aire</t>
  </si>
  <si>
    <t>https://www.udemy.   /photoshop-creando-elemental-de-aire/</t>
  </si>
  <si>
    <t>Nuke X: Aprende composiciÃ³n digital</t>
  </si>
  <si>
    <t>https://www.udemy.   /nuke-x-aprende-composicion-digital/</t>
  </si>
  <si>
    <t>à¸ªà¸£à¹‰à¸²à¸‡à¸‡à¸²à¸™à¸à¸£à¸²à¸Ÿà¸Ÿà¸´à¸„à¹à¸­à¸žà¸žà¸¥à¸´à¹€à¸„à¸Šà¸±à¹ˆà¸™à¸¡à¸·à¸­à¸–à¸·à¸­à¸”à¹‰à¸§à¸¢ Adobe Illustrator</t>
  </si>
  <si>
    <t>https://www.udemy.   /adobe-illustrator-mobile-app-codemobiles-thai/</t>
  </si>
  <si>
    <t>Photoshop: Creando elemental de agua</t>
  </si>
  <si>
    <t>https://www.udemy.   /photoshop-creando-elemental-de-agua/</t>
  </si>
  <si>
    <t>ï¼—æ—¥ã§ãƒžã‚¹ã‚¿ãƒ¼  ãƒ“ã‚®ãƒŠãƒ¼å‘ã‘ Adobe Illustratorã€€ã©ãã©ãã‚»ãƒŸãƒŠãƒ¼</t>
  </si>
  <si>
    <t>https://www.udemy.   /7-adobe-illustrator/</t>
  </si>
  <si>
    <t>Si eres nuevo en Photoshop...Este es tu curso NÂº1</t>
  </si>
  <si>
    <t>https://www.udemy.   /photoshopcurso1/</t>
  </si>
  <si>
    <t>Intro to Illustrator</t>
  </si>
  <si>
    <t>https://www.udemy.   /intro-to-illustrator/</t>
  </si>
  <si>
    <t>ç”»åƒåŠ å·¥ã®åˆå¿ƒè€…ã ã¨ã—ã¦ã‚‚ã€ï¼‘é€±é–“ã§ãƒ›ãƒ¼ãƒ ãƒšãƒ¼ã‚¸ã®ãƒˆãƒƒãƒ—ç”»åƒã‚’è£½ä½œã§ãã‚‹ã‚ˆã†ã«ãªã‚‹ç”»åƒè£½ä½œè¬›åº§</t>
  </si>
  <si>
    <t>https://www.udemy.   /layeqrqk/</t>
  </si>
  <si>
    <t>Photoshop - AutomatizaÃ§Ã£o com Adobe Script</t>
  </si>
  <si>
    <t>https://www.udemy.   /adobe-photoshop-scripting/</t>
  </si>
  <si>
    <t>Ø¯ÙˆØ±Ø© Ø´Ø§Ù…Ù„ Ù„Ø¨Ø±Ù†Ø§Ù…Ø¬ Ø¥Ù„Ø³ØªØ±ÙŠØªÙˆØ± Ù„Ù„Ù…Ø¨ØªØ¯Ø¦ÙŠÙ† - Adobe illustrator CC</t>
  </si>
  <si>
    <t>https://www.udemy.   /illustrator-basics/</t>
  </si>
  <si>
    <t>Corel Draw X8 BaÅŸlangÄ±Ã§ EÄŸitimi (YENÄ°)</t>
  </si>
  <si>
    <t>https://www.udemy.   /coreldraw-x8-temel-egitimi-yeni/</t>
  </si>
  <si>
    <t>Formation Photoshop</t>
  </si>
  <si>
    <t>https://www.udemy.   /formation-photoshop/</t>
  </si>
  <si>
    <t>8 Stunden professionelles Cinema 4D Training</t>
  </si>
  <si>
    <t>https://www.udemy.   /professionelle-3d-modelle-leicht-verstandlich-erstellen/</t>
  </si>
  <si>
    <t>Clipping Masks &amp; Shaped images in Adobe Photoshop CC</t>
  </si>
  <si>
    <t>https://www.udemy.   /how-to-adobe-photoshop-clipping-mask-layer-tutorial-images-photoshop/</t>
  </si>
  <si>
    <t>Expert Guide : Mastering Photoshop Smart Objects in depth !</t>
  </si>
  <si>
    <t>https://www.udemy.   /a-genius-guide-become-photoshop-smarty-with-smart-objects/</t>
  </si>
  <si>
    <t>Portrait Typography in Photoshop - Anyone can do Typography</t>
  </si>
  <si>
    <t>https://www.udemy.   /portrait-typography-in-photoshop-anyone-can-do-typography/</t>
  </si>
  <si>
    <t>Mastering Retouching and Restoration (15 projects Included)</t>
  </si>
  <si>
    <t>https://www.udemy.   /mastering-beauty-retouching-and-photo-restoration/</t>
  </si>
  <si>
    <t>Make flat design trees in Adobe Illustrator in 30 minutes!</t>
  </si>
  <si>
    <t>https://www.udemy.   /make-flat-design-trees-in-adobe-illustrator-in-30-minutes/</t>
  </si>
  <si>
    <t>Photoshop Fantastic! - The Comprehensive Guide to Photoshop</t>
  </si>
  <si>
    <t>https://www.udemy.   /photoshopfantastic/</t>
  </si>
  <si>
    <t>Drawing in PowerPoint: Block diagram + Experiments + Cartoon</t>
  </si>
  <si>
    <t>https://www.udemy.   /how-to-draw-in-powerpoint/</t>
  </si>
  <si>
    <t>Graphic Design: Double Your Sales With Canva</t>
  </si>
  <si>
    <t>https://www.udemy.   /canva-marketing/</t>
  </si>
  <si>
    <t>Easy Typography Tips to Beautify and Strengthen Your Work</t>
  </si>
  <si>
    <t>https://www.udemy.   /typography-tips/</t>
  </si>
  <si>
    <t>Adobe Illustrator Advanced Vector Artwork</t>
  </si>
  <si>
    <t>https://www.udemy.   /adobe-illustrator-advance-vector-artwork/</t>
  </si>
  <si>
    <t>Web Elements Design With Photoshop</t>
  </si>
  <si>
    <t>https://www.udemy.   /web-elements-design-with-photoshop/</t>
  </si>
  <si>
    <t>Logo Design Made Easy: Create your own logo in PowerPoint</t>
  </si>
  <si>
    <t>https://www.udemy.   /logodesignmadeeasy/</t>
  </si>
  <si>
    <t>Typografie - Die besten Schriftarten im GeschÃ¤ftsalltag</t>
  </si>
  <si>
    <t>https://www.udemy.   /typographie-schriftarten/</t>
  </si>
  <si>
    <t>Lettering</t>
  </si>
  <si>
    <t>https://www.udemy.   /saibala-lettering/</t>
  </si>
  <si>
    <t>Corel Draw x7</t>
  </si>
  <si>
    <t>https://www.udemy.   /coreldrawx7/</t>
  </si>
  <si>
    <t>Adobe Photoshop CC - Fundamentos</t>
  </si>
  <si>
    <t>https://www.udemy.   /photoshop-cc-fundamentos/</t>
  </si>
  <si>
    <t>Curso de DiseÃ±o e Ilustracion de Armas para Videojuegos</t>
  </si>
  <si>
    <t>https://www.udemy.   /curso-de-diseno-e-ilustracion-de-armas-para-videojuegos/</t>
  </si>
  <si>
    <t>Photoshop - ComposiÃ§Ã£o vintage</t>
  </si>
  <si>
    <t>https://www.udemy.   /curso-de-photoshop-composicao-vintage/</t>
  </si>
  <si>
    <t>Photoshop: Automatiza invitaciones con bloc de notas y Excel</t>
  </si>
  <si>
    <t>https://www.udemy.   /curso-photoshop-automatiza-invitaciones-bloc-de-notas-excel/</t>
  </si>
  <si>
    <t>Illustrator CC 2016 Power Workshops (Deutsch)</t>
  </si>
  <si>
    <t>https://www.udemy.   /illustrator-cc-2016-power-workshops-deutsch/</t>
  </si>
  <si>
    <t xml:space="preserve">Curso Blender 3D  do BÃ¡sico ao AvanÃ§ado </t>
  </si>
  <si>
    <t>https://www.udemy.   /blender-3d-curso-completo/</t>
  </si>
  <si>
    <t>DiseÃ±o impreso - PreimpresiÃ³n para offset en Illustrator</t>
  </si>
  <si>
    <t>https://www.udemy.   /diseno-impreso/</t>
  </si>
  <si>
    <t>Fundamentos de la TipografÃ­a - Para un diseÃ±o eficaz</t>
  </si>
  <si>
    <t>https://www.udemy.   /los-fundamentos-de-la-tipografia/</t>
  </si>
  <si>
    <t>Ø§Ù„Ø¯ÙˆØ±Ø© Ø§Ù„Ø´Ø§Ù…Ù„Ø© illustrator from zero to hero</t>
  </si>
  <si>
    <t>https://www.udemy.   /illustrator-arabic/</t>
  </si>
  <si>
    <t>Designing an eBook Cover that Sells</t>
  </si>
  <si>
    <t>https://www.udemy.   /designing-an-ebook-cover/</t>
  </si>
  <si>
    <t>Master Terrazzo: Creating Vector Tiles with Adobe Illustrati</t>
  </si>
  <si>
    <t>https://www.udemy.   /master-terrazzo/</t>
  </si>
  <si>
    <t>Paint atmospheric sunset with soft pastel!</t>
  </si>
  <si>
    <t>https://www.udemy.   /catch-the-sunset/</t>
  </si>
  <si>
    <t>Earn and Learn to create Logo designs in Illustrator quickly</t>
  </si>
  <si>
    <t>https://www.udemy.   /learn-to-create-wicked-logo-designs-in-illustrator-quickly/</t>
  </si>
  <si>
    <t>Create your own Photoshop brush preset!</t>
  </si>
  <si>
    <t>https://www.udemy.   /create-autumn-leaf-brushes/</t>
  </si>
  <si>
    <t>Quick and Quirky Caricatures - Learn in an Hour!</t>
  </si>
  <si>
    <t>https://www.udemy.   /quick-and-quirky-caricatures/</t>
  </si>
  <si>
    <t>Finalize Production Files | Photoshop Illustrator InDesign</t>
  </si>
  <si>
    <t>https://www.udemy.   /finalize-production-files/</t>
  </si>
  <si>
    <t xml:space="preserve">How to illustrate in Flash </t>
  </si>
  <si>
    <t>https://www.udemy.   /how-to-illustrate-in-flash/</t>
  </si>
  <si>
    <t xml:space="preserve">OpenCV Computer Vision Application Programming </t>
  </si>
  <si>
    <t>https://www.udemy.   /opencv-computer-vision-application-programming/</t>
  </si>
  <si>
    <t>Turn your animated greeting card carousel into a music video</t>
  </si>
  <si>
    <t>https://www.udemy.   /turn-your-animated-greeting-card-carousel-into-a-music-video/</t>
  </si>
  <si>
    <t>Mastering Photoshop Elements 15 Made Easy Training Tutorial</t>
  </si>
  <si>
    <t>https://www.udemy.   /mastering-photoshop-elements-15-made-easy-training-tutorial/</t>
  </si>
  <si>
    <t>Manipulate Photos with GIMP</t>
  </si>
  <si>
    <t>https://www.udemy.   /photo-manipulation-in-gimp/</t>
  </si>
  <si>
    <t>Learn to Draw Pretty Faces for Comic Books</t>
  </si>
  <si>
    <t>https://www.udemy.   /learn-to-draw-pretty-faces-for-comic-books/</t>
  </si>
  <si>
    <t>The Business Graphic Design with Photoshop &amp; Illustrator</t>
  </si>
  <si>
    <t>https://www.udemy.   /businessgraphicdesign/</t>
  </si>
  <si>
    <t>Bestseller!! Learn Illustrator CC in 1 Hour</t>
  </si>
  <si>
    <t>https://www.udemy.   /1hourillustrator/</t>
  </si>
  <si>
    <t>Learn Professional Book-Cover Designing Photoshop 4 Beginner</t>
  </si>
  <si>
    <t>https://www.udemy.   /learn-professional-book-cover-designing-photoshop/</t>
  </si>
  <si>
    <t>How To Make Graphics For A Website</t>
  </si>
  <si>
    <t>https://www.udemy.   /how-to-make-graphics-for-a-website/</t>
  </si>
  <si>
    <t>Adobe Illustrator: How to Draw Squared Animals Icons</t>
  </si>
  <si>
    <t>https://www.udemy.   /adobe-illustrator-how-to-draw-squared-animals-icons/</t>
  </si>
  <si>
    <t>Book Covers and Graphic Design with PowerPoint 2013/2016/365</t>
  </si>
  <si>
    <t>https://www.udemy.   /book-cover-design-with-microsoft-powerpoint-2013/</t>
  </si>
  <si>
    <t>Getting Started With Digital Painting Using Krita</t>
  </si>
  <si>
    <t>https://www.udemy.   /getting-started-with-digital-painting-using-krita/</t>
  </si>
  <si>
    <t>Logo Design - Guide to Logo Design in Photoshop</t>
  </si>
  <si>
    <t>https://www.udemy.   /graphic-design-mastering-logo-design/</t>
  </si>
  <si>
    <t xml:space="preserve">Logo Design Essentials </t>
  </si>
  <si>
    <t>https://www.udemy.   /logo-design/</t>
  </si>
  <si>
    <t>Fundamentals of Character Design: From Concept to Vector</t>
  </si>
  <si>
    <t>https://www.udemy.   /fundamentals-of-character-design-from-concept-to-vector/</t>
  </si>
  <si>
    <t>Whiteboard Animation, Beginner To Expert - In 1 Hour!</t>
  </si>
  <si>
    <t>https://www.udemy.   /whiteboardanimation/</t>
  </si>
  <si>
    <t>Drawing Fun Caricatures! :) -The Best Method!</t>
  </si>
  <si>
    <t>https://www.udemy.   /caricature/</t>
  </si>
  <si>
    <t>Advanced Graphic Design-Photoshop CC 2014 for Photographers</t>
  </si>
  <si>
    <t>https://www.udemy.   /advanced-graphic-design-photoshop-cc-2014-for-photographers/</t>
  </si>
  <si>
    <t>Design Beautiful &amp; Professional Ebooks Using FREE Software</t>
  </si>
  <si>
    <t>https://www.udemy.   /ebook-layouts/</t>
  </si>
  <si>
    <t>Desktop Publishing 101: Simplified Editing</t>
  </si>
  <si>
    <t>https://www.udemy.   /desktop-publishing-101-learn-editing-in-a-simplified-way/</t>
  </si>
  <si>
    <t>Create Professional Character Designs in Photoshop</t>
  </si>
  <si>
    <t>https://www.udemy.   /create-professional-character-designs-in-photoshop/</t>
  </si>
  <si>
    <t xml:space="preserve">How to Make a Custom Graphic From Sketches </t>
  </si>
  <si>
    <t>https://www.udemy.   /how-create-vector-art-from-drawings-by-hand/</t>
  </si>
  <si>
    <t>Getting Started with Illustrator CC</t>
  </si>
  <si>
    <t>https://www.udemy.   /getting-started-with-illustrator-cc2/</t>
  </si>
  <si>
    <t>Photoshop From Scratch to Logos, Digital Drawing &amp; Projects</t>
  </si>
  <si>
    <t>https://www.udemy.   /photoshop-from-scratch-to-logos-digital-drawing-projects/</t>
  </si>
  <si>
    <t>How to Make Your Own Children's Interactive eBook!</t>
  </si>
  <si>
    <t>https://www.udemy.   /make-your-own-childrens-interactive-picture-ebook/</t>
  </si>
  <si>
    <t>InDesign Basics for Beginners: Learn InDesign Quickly</t>
  </si>
  <si>
    <t>https://www.udemy.   /indesign-basics-how-to-use-indesign-like-a-pro/</t>
  </si>
  <si>
    <t>Create an Accelerated Learning Flowchart with Watercolors</t>
  </si>
  <si>
    <t>https://www.udemy.   /design-an-information-diet-plan-with-a-watercolor-flowchart/</t>
  </si>
  <si>
    <t>How to Create Vector Characters in Illustrator or Photoshop</t>
  </si>
  <si>
    <t>https://www.udemy.   /how-to-create-vector-characters-in-illustrator-or-photoshop/</t>
  </si>
  <si>
    <t>Photoshop Learn Concept Art Manipulation</t>
  </si>
  <si>
    <t>https://www.udemy.   /photoshop-learn-concept-art-manipulation/</t>
  </si>
  <si>
    <t>Make Logo design pay with illustrator in less than a day</t>
  </si>
  <si>
    <t>https://www.udemy.   /designing-logos-with-illustrator-beginners-to-advanced/</t>
  </si>
  <si>
    <t>Create a Majestic Bear on Adobe Illustrator</t>
  </si>
  <si>
    <t>https://www.udemy.   /bear-adobe-illustrator/</t>
  </si>
  <si>
    <t>Adobe Illustrator CC Beginner</t>
  </si>
  <si>
    <t>https://www.udemy.   /adobe-illustrator-beginner/</t>
  </si>
  <si>
    <t>Create Beveled Lettering in Adobe Illustrator</t>
  </si>
  <si>
    <t>https://www.udemy.   /create-beveled-lettering/</t>
  </si>
  <si>
    <t>Learn Adobe Illustrator and Premiere Pro in 1 hour</t>
  </si>
  <si>
    <t>https://www.udemy.   /learn-adobe-illustrator-and-premiere-pro-in-1-hour/</t>
  </si>
  <si>
    <t>Adobe photoshop The  Flying Land compositing</t>
  </si>
  <si>
    <t>https://www.udemy.   /adobe-photoshop-the-flying-land-compositing/</t>
  </si>
  <si>
    <t>Learn Mobile App Design in Photoshop</t>
  </si>
  <si>
    <t>https://www.udemy.   /design-iosandroid-icons/</t>
  </si>
  <si>
    <t>Photoshop: Real World Learning</t>
  </si>
  <si>
    <t>https://www.udemy.   /photoshop-practical-training/</t>
  </si>
  <si>
    <t>Adobe Illustrator Fast Track</t>
  </si>
  <si>
    <t>https://www.udemy.   /adobe-illustrator-fast-track/</t>
  </si>
  <si>
    <t>Mastering Text Animation in After Effect</t>
  </si>
  <si>
    <t>https://www.udemy.   /master-text-animation-in-ae/</t>
  </si>
  <si>
    <t>How to Design A 2D Character in Illustrator</t>
  </si>
  <si>
    <t>https://www.udemy.   /2d-character-in-illustrator/</t>
  </si>
  <si>
    <t>Design Efficiency Intensive</t>
  </si>
  <si>
    <t>https://www.udemy.   /fd-design-efficiency-intensive/</t>
  </si>
  <si>
    <t>Adobe Photoshop CC for Photographers Advanced</t>
  </si>
  <si>
    <t>https://www.udemy.   /adobe-photoshop-cc-for-photographers-advanced/</t>
  </si>
  <si>
    <t>Adobe InDesign Tips and Tricks</t>
  </si>
  <si>
    <t>https://www.udemy.   /adobe-indesign-best-tutorials/</t>
  </si>
  <si>
    <t>Photoshop CC Training - Creating Fantastic Album Cover Art</t>
  </si>
  <si>
    <t>https://www.udemy.   /photoshop-cc-training-creating-fantastic-album-cover-art/</t>
  </si>
  <si>
    <t>Beginner's Guide to Book Cover Designing.</t>
  </si>
  <si>
    <t>https://www.udemy.   /beginners-guide-to-book-cover-designing/</t>
  </si>
  <si>
    <t>Low Poly Portrait Illustration</t>
  </si>
  <si>
    <t>https://www.udemy.   /low-poly-portrait-illustration/</t>
  </si>
  <si>
    <t>Events Promotion Design</t>
  </si>
  <si>
    <t>https://www.udemy.   /eventspromotiondesign/</t>
  </si>
  <si>
    <t>Adobe Photoshop CC Introduction</t>
  </si>
  <si>
    <t>https://www.udemy.   /adobe-photoshop-cc-introduction/</t>
  </si>
  <si>
    <t>Ecover Mastery in 30 Minutes with NO photoshop skills needed</t>
  </si>
  <si>
    <t>https://www.udemy.   /ecover-mastery-in-30-minutes/</t>
  </si>
  <si>
    <t>Adobe Illustrator in Under 10: Fast info at your Fingertips!</t>
  </si>
  <si>
    <t>https://www.udemy.   /illustratorunder10/</t>
  </si>
  <si>
    <t>An Easy Introduction to Adobe Photoshop</t>
  </si>
  <si>
    <t>https://www.udemy.   /an-easy-introduction-to-adobe-photoshop/</t>
  </si>
  <si>
    <t>Create Beautiful Image Maps for Your Website</t>
  </si>
  <si>
    <t>https://www.udemy.   /how-to-create-hotspot-image-maps-for-your-website-and-wordpress/</t>
  </si>
  <si>
    <t>T-Shirt Design Workshop 02: Mixed Media Design</t>
  </si>
  <si>
    <t>https://www.udemy.   /t-shirt-design-workshop-part-2/</t>
  </si>
  <si>
    <t>Design a unique bookstore-quality Photo Book with Blurb</t>
  </si>
  <si>
    <t>https://www.udemy.   /photo-book-blurb/</t>
  </si>
  <si>
    <t>Learn to Create Deliverable Brand Identity Package</t>
  </si>
  <si>
    <t>https://www.udemy.   /learn-to-create-deliverable-brand-identity-package/</t>
  </si>
  <si>
    <t>How to Draw Pinups and Sexy Women</t>
  </si>
  <si>
    <t>https://www.udemy.   /how-to-draw-pinups/</t>
  </si>
  <si>
    <t>Design &amp; Create Text Logos in Adobe Photoshop CS5</t>
  </si>
  <si>
    <t>https://www.udemy.   /learn-how-to-design-create-text-logos-in-adobe-photoshop-cs5/</t>
  </si>
  <si>
    <t>Freelancing A-Z: How To Start A Successful Freelance Career</t>
  </si>
  <si>
    <t>https://www.udemy.   /freelance-freelancer-freelancing-freelance-web-designer/</t>
  </si>
  <si>
    <t>Character Concept Design for Beginners</t>
  </si>
  <si>
    <t>https://www.udemy.   /character-concept-design-from-beginner-to-pro/</t>
  </si>
  <si>
    <t>Icon &amp; Logo Symbol Design in Adobe Illustrator</t>
  </si>
  <si>
    <t>https://www.udemy.   /icondesign/</t>
  </si>
  <si>
    <t>How to Draw Majestic Animals: Cats</t>
  </si>
  <si>
    <t>https://www.udemy.   /draw-majestic-cats/</t>
  </si>
  <si>
    <t>Sketchbook Pro for Beginners</t>
  </si>
  <si>
    <t>https://www.udemy.   /learn-sketchbook-pro-in-a-weekend/</t>
  </si>
  <si>
    <t>Photoshop CC 2017 Full Course</t>
  </si>
  <si>
    <t>https://www.udemy.   /photoshop-cc-2017-full-course/</t>
  </si>
  <si>
    <t>Mobile App Design in Photoshop from Scratch - UI &amp; UX DESIGN</t>
  </si>
  <si>
    <t>https://www.udemy.   /mobile-app-design-in-photoshop-complete-music-app-design/</t>
  </si>
  <si>
    <t>Affinity Designer - making seamless patterns</t>
  </si>
  <si>
    <t>https://www.udemy.   /affinity-designer-making-seamless-patterns/</t>
  </si>
  <si>
    <t>Typography: Learn the Foundation and Designs</t>
  </si>
  <si>
    <t>https://www.udemy.   /typography-learn-the-foundation-and-designs/</t>
  </si>
  <si>
    <t>Sketch 3 - New Guide To iOS 8 Mobile App Design (2015)</t>
  </si>
  <si>
    <t>https://www.udemy.   /tutorial-design-youtube-app-ui-ux-sketch3-swift/</t>
  </si>
  <si>
    <t>How To Become An Etsy Wholesale Seller</t>
  </si>
  <si>
    <t>https://www.udemy.   /how-to-become-an-etsy-wholesale-seller/</t>
  </si>
  <si>
    <t>How to make Business Cards like a Pro</t>
  </si>
  <si>
    <t>https://www.udemy.   /the-secrets-of-making-business-cards-like-a-pro/</t>
  </si>
  <si>
    <t>Creating animation puzzles with Google Slides</t>
  </si>
  <si>
    <t>https://www.udemy.   /creating-an-animated-greeting-card-via-google-slides-4/</t>
  </si>
  <si>
    <t>iPhone icons gone awesome</t>
  </si>
  <si>
    <t>https://www.udemy.   /how-to-make-awesome-icons-for-your-iphone-app-in-60-seconds/</t>
  </si>
  <si>
    <t>Adobe After Effect: Create 15 Advance Motion Graphic Element</t>
  </si>
  <si>
    <t>https://www.udemy.   /15-advance-mograph-elements-with-after-effect/</t>
  </si>
  <si>
    <t>Learn Sketch 3 Mobile App Design From Scratch</t>
  </si>
  <si>
    <t>https://www.udemy.   /learn-sketch-3-graphic-design-from-scratch/</t>
  </si>
  <si>
    <t>Learn Real Graphic Design</t>
  </si>
  <si>
    <t>https://www.udemy.   /learn-real-design/</t>
  </si>
  <si>
    <t>Designing With Halftones: Create a Dot Pattern Portrait!</t>
  </si>
  <si>
    <t>https://www.udemy.   /halftones/</t>
  </si>
  <si>
    <t>A Beginners Guide to creating Vector Graphics With Photoshop</t>
  </si>
  <si>
    <t>https://www.udemy.   /beginners-guide-course-to-vector-graphics-with-adobe-photoshop-course/</t>
  </si>
  <si>
    <t>Adobe Photoshop CS6 para Iniciantes</t>
  </si>
  <si>
    <t>https://www.udemy.   /adobe-photoshop-cs6-para-iniciantes/</t>
  </si>
  <si>
    <t>PHOTOSHOP: Dessiner l'affiche du film Rogue One en style BD</t>
  </si>
  <si>
    <t>https://www.udemy.   /photoshop-dessiner-laffiche-du-film-rogue-one-en-style-bd/</t>
  </si>
  <si>
    <t>Doble exposiciÃ³n con Photoshop</t>
  </si>
  <si>
    <t>https://www.udemy.   /doble-exposicion-con-photoshop/</t>
  </si>
  <si>
    <t>DÃ©buter avec KRITA</t>
  </si>
  <si>
    <t>https://www.udemy.   /debuter-avec-krita/</t>
  </si>
  <si>
    <t>ä¼šå£°ä¼šå½±æ·±åº¦æ•™å­¦</t>
  </si>
  <si>
    <t>https://www.udemy.   /nice-ppt/</t>
  </si>
  <si>
    <t>Criando um poster com foto colagem digital</t>
  </si>
  <si>
    <t>https://www.udemy.   /criando-poster-digital-foto-colagem/</t>
  </si>
  <si>
    <t>Adobe InDesign CC 2017 Quick Start</t>
  </si>
  <si>
    <t>https://www.udemy.   /adobe-indesign-cc-2017-quick-start/</t>
  </si>
  <si>
    <t>åˆã‚ã¦ã®iDrawå…¥é–€</t>
  </si>
  <si>
    <t>https://www.udemy.   /first-idraw/</t>
  </si>
  <si>
    <t>Interiores Sostenibles 101</t>
  </si>
  <si>
    <t>https://www.udemy.   /interiores-sostenibles-101/</t>
  </si>
  <si>
    <t>Wordpress: Comment utiliser le thÃ¨me FABLE</t>
  </si>
  <si>
    <t>https://www.udemy.   /wordpress-comment-utiliser-le-theme-fable/</t>
  </si>
  <si>
    <t>Adobe InDesign CS6</t>
  </si>
  <si>
    <t>https://www.udemy.   /adobe-indesign-cs62/</t>
  </si>
  <si>
    <t>Aprende Photoshop con Ejercicios PrÃ¡cticos.</t>
  </si>
  <si>
    <t>https://www.udemy.   /aprende-photoshop-con-ejercicios-practicos/</t>
  </si>
  <si>
    <t>Typography Design: Learn Web Typography The Practical Way</t>
  </si>
  <si>
    <t>https://www.udemy.   /typography-design-learn-web-typography/</t>
  </si>
  <si>
    <t>Toon Boom Studio Tutorial - Cartoon Animation Made Simple</t>
  </si>
  <si>
    <t>https://www.udemy.   /toon-boom-studio-tutorial/</t>
  </si>
  <si>
    <t>Learn Logo Designing: 5 Types of Logo Designs in Illustrator</t>
  </si>
  <si>
    <t>https://www.udemy.   /learn-logo-design-tutorial-in-illustrator-beginners/</t>
  </si>
  <si>
    <t>Practical Font Design</t>
  </si>
  <si>
    <t>https://www.udemy.   /practical-font-design/</t>
  </si>
  <si>
    <t>Smashing Photoshop CC/CS</t>
  </si>
  <si>
    <t>https://www.udemy.   /smashing-photoshop/</t>
  </si>
  <si>
    <t>Sketching: How to Draw People, Hands, Eyes, Buildings &amp; Cars</t>
  </si>
  <si>
    <t>https://www.udemy.   /sketching-drawing/</t>
  </si>
  <si>
    <t>Converting Type to Outlines in Adobe InDesign</t>
  </si>
  <si>
    <t>https://www.udemy.   /type-to-outlines-indesign/</t>
  </si>
  <si>
    <t>Siemens NX Unigraphics (UG) Basic to Advance 3D Modelling</t>
  </si>
  <si>
    <t>https://www.udemy.   /siemens-nx-unigraphics-ug-basic-to-advance-3d-modelling/</t>
  </si>
  <si>
    <t>Typography From A to Z</t>
  </si>
  <si>
    <t>https://www.udemy.   /typography-from-a-to-z/</t>
  </si>
  <si>
    <t>Digital Asset Designer: Creating and Selling Mockups</t>
  </si>
  <si>
    <t>https://www.udemy.   /digital-asset-designer-mockups/</t>
  </si>
  <si>
    <t xml:space="preserve">Adobe Illustrator CC - From scratch </t>
  </si>
  <si>
    <t>https://www.udemy.   /adobe-illustrator-cc-from-scratch/</t>
  </si>
  <si>
    <t>Photoshop: 5 Practical Techniques to Improve Your Skills</t>
  </si>
  <si>
    <t>https://www.udemy.   /photoshop-5-practical-techniques-to-improve-your-skills/</t>
  </si>
  <si>
    <t>Easy Coloring Book Design</t>
  </si>
  <si>
    <t>https://www.udemy.   /easy-coloring-book-design/</t>
  </si>
  <si>
    <t>Make Patterns in Illustrator</t>
  </si>
  <si>
    <t>https://www.udemy.   /make-patterns-in-illustrator/</t>
  </si>
  <si>
    <t xml:space="preserve">Learn to create Text fire effect in Adobe Photoshop </t>
  </si>
  <si>
    <t>https://www.udemy.   /learn-to-create-text-fire-effect-in-adobe-photoshop/</t>
  </si>
  <si>
    <t>Professional Business Logo Design Using Free Online Tools</t>
  </si>
  <si>
    <t>https://www.udemy.   /professional-business-logo-design-using-free-online-tools/</t>
  </si>
  <si>
    <t>Beginners Guide to Kindle Ebook Covers Design With Fireworks</t>
  </si>
  <si>
    <t>https://www.udemy.   /beginners-guide-to-kindle-ebook-covers-design-with-fireworks/</t>
  </si>
  <si>
    <t>Photoshop isn't like what you imagine A to Z .</t>
  </si>
  <si>
    <t>https://www.udemy.   /photoshop-a-to-z/</t>
  </si>
  <si>
    <t>The Complete Adobe Spark Course</t>
  </si>
  <si>
    <t>https://www.udemy.   /the-complete-adobe-spark-course/</t>
  </si>
  <si>
    <t>The Art of Logo Design : Everything You Need to Know</t>
  </si>
  <si>
    <t>https://www.udemy.   /the-art-of-logo-design/</t>
  </si>
  <si>
    <t>Hand Lettering para Iniciantes</t>
  </si>
  <si>
    <t>https://www.udemy.   /hand-lettering-para-iniciantes/</t>
  </si>
  <si>
    <t>Aprende a utilizar Canva</t>
  </si>
  <si>
    <t>https://www.udemy.   /aprende-a-utilizar-canva/</t>
  </si>
  <si>
    <t>photoshop - CURSO DE PHOTOSHOP DO BÃSICO AO AVANÃ‡ADO</t>
  </si>
  <si>
    <t>https://www.udemy.   /photoshop-do-basico-ao-avancado/</t>
  </si>
  <si>
    <t>Photoshop - Revelando os segredos das FusÃµes</t>
  </si>
  <si>
    <t>https://www.udemy.   /curso-de-photoshop-gratuito/</t>
  </si>
  <si>
    <t>Create Mobile App Design from Scratch in Photoshop</t>
  </si>
  <si>
    <t>https://www.udemy.   /create-mobile-app-design-from-scratch-in-photoshop/</t>
  </si>
  <si>
    <t>Apple Watch Design</t>
  </si>
  <si>
    <t>https://www.udemy.   /apple-watch-design/</t>
  </si>
  <si>
    <t>Word Swag : Create Stunning Images with the Word Swag App</t>
  </si>
  <si>
    <t>https://www.udemy.   /word-swag/</t>
  </si>
  <si>
    <t>How to Draw Majestic Animals: Dogs</t>
  </si>
  <si>
    <t>https://www.udemy.   /how-to-draw-dogs/</t>
  </si>
  <si>
    <t>Photoshop Course: Design an eBook Cover in Photoshop</t>
  </si>
  <si>
    <t>https://www.udemy.   /ebook-cover-design/</t>
  </si>
  <si>
    <t>Digital Art for Beginners</t>
  </si>
  <si>
    <t>https://www.udemy.   /digital-art-101-from-beginner-to-pro/</t>
  </si>
  <si>
    <t>Learn How To Design a Logo in Adobe Illustrator in 30 Mins</t>
  </si>
  <si>
    <t>https://www.udemy.   /30minlogo/</t>
  </si>
  <si>
    <t>The most popular techniques in Photoshop</t>
  </si>
  <si>
    <t>https://www.udemy.   /the-most-popular-techniques-in-photoshop/</t>
  </si>
  <si>
    <t>Become a Professional Graphic Designer</t>
  </si>
  <si>
    <t>https://www.udemy.   /become-a-professional-graphic-designer-udemy/</t>
  </si>
  <si>
    <t>Adobe Illustrator CC 2017 for beginners</t>
  </si>
  <si>
    <t>https://www.udemy.   /adobe-illustrator-cc-2017/</t>
  </si>
  <si>
    <t>How to Draw Cute Cartoon Characters</t>
  </si>
  <si>
    <t>https://www.udemy.   /draw-cute-characters/</t>
  </si>
  <si>
    <t>How to Create awesome Cinema-graph With Adobe Photoshop?</t>
  </si>
  <si>
    <t>https://www.udemy.   /how-to-create-awesome-cinema-graph-with-adobe-photoshop/</t>
  </si>
  <si>
    <t>Learn to Create a Mandala with Adobe Illustrator</t>
  </si>
  <si>
    <t>https://www.udemy.   /learn-to-create-a-mandala-with-adobe-illustrator/</t>
  </si>
  <si>
    <t>15  Motion Graphic Elements in After Effect (Series 2)</t>
  </si>
  <si>
    <t>https://www.udemy.   /15-motion-graphic-elements-in-after-effect-series-2/</t>
  </si>
  <si>
    <t>Fantasy map design</t>
  </si>
  <si>
    <t>https://www.udemy.   /fantasy-map-design/</t>
  </si>
  <si>
    <t>Creating 2D Game Assets</t>
  </si>
  <si>
    <t>https://www.udemy.   /creating-2d-game-assets/</t>
  </si>
  <si>
    <t>create 9 professional logo design full version</t>
  </si>
  <si>
    <t>https://www.udemy.   /create-9-professional-logo-design-full-version-beginner/</t>
  </si>
  <si>
    <t>Stencil - Simple Graphic Design For Entrepreneurs</t>
  </si>
  <si>
    <t>https://www.udemy.   /stencil-graphic-design/</t>
  </si>
  <si>
    <t>Learn Adobe InDesign from Scratch</t>
  </si>
  <si>
    <t>https://www.udemy.   /learn-adobe-indesign-from-scratch/</t>
  </si>
  <si>
    <t>Getting the Life of an Instructional Designer</t>
  </si>
  <si>
    <t>https://www.udemy.   /getting-the-life-of-an-instructional-designer/</t>
  </si>
  <si>
    <t>Drawing for All Levels: How to Design Cartoon Women</t>
  </si>
  <si>
    <t>https://www.udemy.   /drawing-for-all-levels-how-to-design-cartoon-women/</t>
  </si>
  <si>
    <t>Photoshop Tools 101</t>
  </si>
  <si>
    <t>https://www.udemy.   /photoshoptools101/</t>
  </si>
  <si>
    <t>How to create gif animation in photoshop</t>
  </si>
  <si>
    <t>https://www.udemy.   /how-to-create-gif-animation-in-photoshop/</t>
  </si>
  <si>
    <t>How to Color Comic Books... with a Mouse</t>
  </si>
  <si>
    <t>https://www.udemy.   /how-to-color-comic-books-with-a-mouse/</t>
  </si>
  <si>
    <t>Bestseller! Learn Photoshop in 1 Hour (No Experience Needed)</t>
  </si>
  <si>
    <t>https://www.udemy.   /learn-photoshop-in-one-hour-no-experience-needed/</t>
  </si>
  <si>
    <t>How To Design A Fortune 500 Logo in Illustrator</t>
  </si>
  <si>
    <t>https://www.udemy.   /logo-logo-design-logos-logo-maker-graphic-design-logo-creator/</t>
  </si>
  <si>
    <t>Canva : Graphic Design Theory Volume2</t>
  </si>
  <si>
    <t>https://www.udemy.   /canva-course-graphic-design-theory-in-social-media-volume-2/</t>
  </si>
  <si>
    <t>Canva : Book Cover Design</t>
  </si>
  <si>
    <t>https://www.udemy.   /canva-book-cover-design/</t>
  </si>
  <si>
    <t>The Complete Figure Drawing Course HD</t>
  </si>
  <si>
    <t>https://www.udemy.   /the-complete-figure-drawing-course-hd/</t>
  </si>
  <si>
    <t>Mastering Logo Design - 20 Projects step-by-step</t>
  </si>
  <si>
    <t>https://www.udemy.   /mastering-logo-designing-20-projects-step-by-step/</t>
  </si>
  <si>
    <t>Graphic Design: Create Animated GIF Ad Banners in Photoshop</t>
  </si>
  <si>
    <t>https://www.udemy.   /create-cool-animated-gif-advertising-banners-with-photoshop/</t>
  </si>
  <si>
    <t>Learn Inkscape : Design Logos and Game Arts</t>
  </si>
  <si>
    <t>https://www.udemy.   /design-logos-and-game-arts-inkscape/</t>
  </si>
  <si>
    <t>Typography: Learn the Basics to Build a Solid Foundation</t>
  </si>
  <si>
    <t>https://www.udemy.   /typography-elements-course-a-beginner-guidelines-class/</t>
  </si>
  <si>
    <t>Master Manga Studio 5: Bonus Drawing and Painting</t>
  </si>
  <si>
    <t>https://www.udemy.   /master-manga-studio-5/</t>
  </si>
  <si>
    <t>Learn Adobe Photoshop from scratch to professional</t>
  </si>
  <si>
    <t>https://www.udemy.   /learn-adobe-photoshop-hot-skill-of-today/</t>
  </si>
  <si>
    <t>7 Secrets To Designing In Black and White</t>
  </si>
  <si>
    <t>https://www.udemy.   /secrets-to-designing-in-black-and-white/</t>
  </si>
  <si>
    <t>Photoshop CS 6 ile FotoÄŸraf Ä°ÅŸlemenin Temelleri</t>
  </si>
  <si>
    <t>https://www.udemy.   /photoshop-cs-6-ile-fotograf-islemenin-temelleri/</t>
  </si>
  <si>
    <t>èª°ã§ã‚‚ã‚ã‹ã‚‹ Adobe Illustrator CS6</t>
  </si>
  <si>
    <t>https://www.udemy.   /adobe-illustrator-cs6-j/</t>
  </si>
  <si>
    <t>Devenez le king de l'illustration automobile</t>
  </si>
  <si>
    <t>https://www.udemy.   /virtuel-car/</t>
  </si>
  <si>
    <t>Corel Draw X7 EÄŸitimi (Temelden Ä°leri Seviyeye)</t>
  </si>
  <si>
    <t>https://www.udemy.   /coreldraw-x8-egitimi-temel/</t>
  </si>
  <si>
    <t>è°ƒè‰²ä¸­çº§è¯¾ç¨‹</t>
  </si>
  <si>
    <t>https://www.udemy.   /ixlnjjvn/</t>
  </si>
  <si>
    <t>Drawing and paint  hot girl with photoshop</t>
  </si>
  <si>
    <t>https://www.udemy.   /drawing-and-paint-hot-girl-with-photoshop/</t>
  </si>
  <si>
    <t>Photoshop CC EÄŸitim Seti (YENÄ°)</t>
  </si>
  <si>
    <t>https://www.udemy.   /photoshop-cc-egitim-seti-yeni/</t>
  </si>
  <si>
    <t>Ù…Ø¯Ø®Ù„ ÙÙŠ Ø£Ø³Ø§Ø³ÙŠØ§Øª Ø§Ù„ÙÙˆØ·ÙˆØ´ÙˆØ¨ Ù„Ù„Ù…Ø¨ØªØ¯Ø¦ÙŠÙ† ÙÙ‚Ø·</t>
  </si>
  <si>
    <t>https://www.udemy.   /arabic-photoshop-for-beginers-easy/</t>
  </si>
  <si>
    <t>CreaciÃ³n de iconos con Illustrator</t>
  </si>
  <si>
    <t>https://www.udemy.   /creacion-de-iconos-con-illustrator/</t>
  </si>
  <si>
    <t>Adobe Illustrator Course in Urdu Basics Level Training</t>
  </si>
  <si>
    <t>https://www.udemy.   /adobe-illustrator-course-in-urdu-basics-level-training/</t>
  </si>
  <si>
    <t>GraphicDesign Studio</t>
  </si>
  <si>
    <t>https://www.udemy.   /graphic-design-studio/</t>
  </si>
  <si>
    <t>Aula de Photoshop - Aprenda como recortar imagens</t>
  </si>
  <si>
    <t>https://www.udemy.   /aula-de-photoshop-aprenda-como-recortar-imagens/</t>
  </si>
  <si>
    <t>Make your own great designs in PowerPoint: Quick &amp; Easy</t>
  </si>
  <si>
    <t>https://www.udemy.   /design-in-powerpoint/</t>
  </si>
  <si>
    <t>Create Kindle eBook Covers with PowerPoint</t>
  </si>
  <si>
    <t>https://www.udemy.   /create-kindle-ebook-covers-with-powerpoint/</t>
  </si>
  <si>
    <t>Magazine Design: Start your own magazine in less than 24hrs</t>
  </si>
  <si>
    <t>https://www.udemy.   /how-to-start-your-own-magazine/</t>
  </si>
  <si>
    <t>Essential Skills for Designers - Adobe Bridge</t>
  </si>
  <si>
    <t>https://www.udemy.   /essential-skills-for-designers-adobe-bridge/</t>
  </si>
  <si>
    <t>Learn to code in Python and learn Adobe Photoshop today!</t>
  </si>
  <si>
    <t>https://www.udemy.   /learn-to-code-in-python-and-learn-adobe-photoshop-today/</t>
  </si>
  <si>
    <t>How to draw Caricatures</t>
  </si>
  <si>
    <t>https://www.udemy.   /how-to-draw-caricatures/</t>
  </si>
  <si>
    <t>Essential Skills for Designers - Working with Type</t>
  </si>
  <si>
    <t>https://www.udemy.   /working-with-type/</t>
  </si>
  <si>
    <t>Affinity Designer for beginners</t>
  </si>
  <si>
    <t>https://www.udemy.   /affinity-designer-for-beginners-dc/</t>
  </si>
  <si>
    <t>How to Create Top Ranking Mobile App Icons - iOS Edition</t>
  </si>
  <si>
    <t>https://www.udemy.   /appicondesigner/</t>
  </si>
  <si>
    <t>Canva - Making Design Simple</t>
  </si>
  <si>
    <t>https://www.udemy.   /design-with-canva/</t>
  </si>
  <si>
    <t>Ribbon Lettering: From Sketch to Wordmark</t>
  </si>
  <si>
    <t>https://www.udemy.   /ribbon-lettering-from-sketch-to-wordmark/</t>
  </si>
  <si>
    <t xml:space="preserve">How to Make a Custom Graphic </t>
  </si>
  <si>
    <t>https://www.udemy.   /customgraphicsforbusiness/</t>
  </si>
  <si>
    <t xml:space="preserve">Create Flat Designs with Inkscape </t>
  </si>
  <si>
    <t>https://www.udemy.   /create-flat-designs-with-inkscape/</t>
  </si>
  <si>
    <t>:::Beginners Guide To Creating Amazing Images with Canva:::</t>
  </si>
  <si>
    <t>https://www.udemy.   /beginners-guide-to-creating-amazing-images-with-canva/</t>
  </si>
  <si>
    <t>Learn To Draw - The COMIC BOOK STYLE</t>
  </si>
  <si>
    <t>https://www.udemy.   /learn-to-draw/</t>
  </si>
  <si>
    <t>Adobe Illustrator Vectors For Hand Letterers</t>
  </si>
  <si>
    <t>https://www.udemy.   /adobe-illustrator-vectors-for-hand-letterers/</t>
  </si>
  <si>
    <t>How To Create Amazing YouTube Custom Thumbnail Images</t>
  </si>
  <si>
    <t>https://www.udemy.   /how-to-create-amazing-youtube-custom-thumbnail-images/</t>
  </si>
  <si>
    <t>Graphic Design Bootcamp: Professional Workflow &amp; Layout Tips</t>
  </si>
  <si>
    <t>https://www.udemy.   /graphic-design-bootcamp-layout-and-workflow-basics/</t>
  </si>
  <si>
    <t>Promotional Design Master Class</t>
  </si>
  <si>
    <t>https://www.udemy.   /promotional-design-master-class/</t>
  </si>
  <si>
    <t>Introduction to GIMP 2.8: Tutorials for Beginners</t>
  </si>
  <si>
    <t>https://www.udemy.   /introduction-to-gimp-for-beginners/</t>
  </si>
  <si>
    <t>48 Logo Designs and Techniques</t>
  </si>
  <si>
    <t>https://www.udemy.   /professional-logo-design-vol-2/</t>
  </si>
  <si>
    <t>Photoshop JumpStart</t>
  </si>
  <si>
    <t>https://www.udemy.   /photoshop-jumpstart/</t>
  </si>
  <si>
    <t>How To Sell Practically Anything: Professional Design Mockup</t>
  </si>
  <si>
    <t>https://www.udemy.   /how-to-sell-practically-anything-professional-design-mockup/</t>
  </si>
  <si>
    <t>Learn Calligraphy, Handwriting animation wz After Effects</t>
  </si>
  <si>
    <t>https://www.udemy.   /animate_calligraphy_art/</t>
  </si>
  <si>
    <t>LaTeX A-Z: from beginner to advance in less than 3 hour</t>
  </si>
  <si>
    <t>https://www.udemy.   /become-a-good-latex-user-to-create-professional-documents/</t>
  </si>
  <si>
    <t>Course Bundle | Exploring Art : Silhouette &amp; Linear Line Art</t>
  </si>
  <si>
    <t>https://www.udemy.   /course-bundle-exploring-art-silhouette-linear-line-art/</t>
  </si>
  <si>
    <t>How To Build Your Own Web Banner Design Business</t>
  </si>
  <si>
    <t>https://www.udemy.   /how-to-build-your-own-web-banner-design-business/</t>
  </si>
  <si>
    <t>Canva: Design and Sell Your Own Professional Canva Designs</t>
  </si>
  <si>
    <t>https://www.udemy.   /canva-design-and-sell-your-own-professional-graphic-designs/</t>
  </si>
  <si>
    <t>How to Design a Logo in Adobe Illustrator</t>
  </si>
  <si>
    <t>https://www.udemy.   /logoworkshop/</t>
  </si>
  <si>
    <t>Illustrator CC: Design and drawing from scratch to expert!</t>
  </si>
  <si>
    <t>https://www.udemy.   /illustrator-cc-design-and-drawing-from-scratch-to-expert/</t>
  </si>
  <si>
    <t>Logo design: How To Design an Awesome Logo in Illustrator</t>
  </si>
  <si>
    <t>https://www.udemy.   /designing-logos-learning-illustrator/</t>
  </si>
  <si>
    <t>Photoshop: Real World Hands-on Freelance Mastery</t>
  </si>
  <si>
    <t>https://www.udemy.   /photoshop-real-world-hands-on-graphic-and-web-design/</t>
  </si>
  <si>
    <t>Graphic Design: Beginner's Graphic Design Guide to Photoshop</t>
  </si>
  <si>
    <t>https://www.udemy.   /how-to-use-adobe-photoshop-for-beginners/</t>
  </si>
  <si>
    <t>Most Wanted Flat Design Techniques</t>
  </si>
  <si>
    <t>https://www.udemy.   /flat-design-flat-ui-design-flat-colors-flat-design-illustrator/</t>
  </si>
  <si>
    <t>3DS MAX - Learn 3Ds MAX tutorial for Beginners in Urdu Hindi</t>
  </si>
  <si>
    <t>https://www.udemy.   /learn-3ds-max-tutorial-for-beginners-in-urdu-hindi/</t>
  </si>
  <si>
    <t>Design your own Social Media Logo Icons in Adobe Illustrator</t>
  </si>
  <si>
    <t>https://www.udemy.   /design-social-media-logo-icons-in-adobe-illustrator/</t>
  </si>
  <si>
    <t>Mashup - Transform a scanned sketch into a digital painting</t>
  </si>
  <si>
    <t>https://www.udemy.   /mashup-transform-a-scanned-sketch-into-a-digital-painting/</t>
  </si>
  <si>
    <t>Motion Graphic With After Effect From Scratch in 5 Hours</t>
  </si>
  <si>
    <t>https://www.udemy.   /motion-graphic-with-ae/</t>
  </si>
  <si>
    <t>Introduction to Photoshop CC: Tutorials for Beginners</t>
  </si>
  <si>
    <t>https://www.udemy.   /introduction-to-photoshop-cc-tutorials-for-beginners/</t>
  </si>
  <si>
    <t>Making Killer Images in Photoshop that WOW Clients!</t>
  </si>
  <si>
    <t>https://www.udemy.   /killer-photoshop-images/</t>
  </si>
  <si>
    <t>Simple Photoshop CC: Smart Objects</t>
  </si>
  <si>
    <t>https://www.udemy.   /simple-photoshop-cc-smart-objects/</t>
  </si>
  <si>
    <t>Learn Photo Manipulation - Build 3 projects</t>
  </si>
  <si>
    <t>https://www.udemy.   /learn-photo-manipulation-build-3-projects/</t>
  </si>
  <si>
    <t>Zombie Apocalypse Photoshop Actions</t>
  </si>
  <si>
    <t>https://www.udemy.   /zombie-apocalypse-photoshop-actions/</t>
  </si>
  <si>
    <t>Creative Perspective Illustration with GIMP</t>
  </si>
  <si>
    <t>https://www.udemy.   /creative-perspective/</t>
  </si>
  <si>
    <t>iPhone icons in iOS7 - learn flat design</t>
  </si>
  <si>
    <t>https://www.udemy.   /iphone-icon-secrets-flat-design/</t>
  </si>
  <si>
    <t>How to draw professional manga artwork by Punix</t>
  </si>
  <si>
    <t>https://www.udemy.   /punix_drawface/</t>
  </si>
  <si>
    <t>How do I Create a Stylized Graphics from Images in Photoshop</t>
  </si>
  <si>
    <t>https://www.udemy.   /how-do-i-create-a-stylized-graphics-from-images-in-photoshop/</t>
  </si>
  <si>
    <t xml:space="preserve">Advance Design of Logos and Brand Identity   </t>
  </si>
  <si>
    <t>https://www.udemy.   /advance-design-of-logos-and-brand-identity/</t>
  </si>
  <si>
    <t>Como utilizar o Corel Draw por completo!</t>
  </si>
  <si>
    <t>https://www.udemy.   /como-utilizar-o-corel-draw-por-completo/</t>
  </si>
  <si>
    <t>Photoshopã€€ä¸­ç´šè€…ã€ä¸Šç´šè€…ãŒãƒ—ãƒ­ã«ãªã‚‹ãŸã‚ã«æœ€å¾Œã«å­¦ã¶ã€Œè¶…çµ¶æŠ€å·§ã€ãƒ†ã‚¯ãƒ‹ãƒƒã‚¯</t>
  </si>
  <si>
    <t>https://www.udemy.   /photoshop-s/</t>
  </si>
  <si>
    <t>Corel Draw X7: MÃ£o na Massa</t>
  </si>
  <si>
    <t>https://www.udemy.   /corel-draw-x7-mao-na-massa/</t>
  </si>
  <si>
    <t>Dibujo digital bÃ¡sico: cÃ³mo ilustrar en Photoshop</t>
  </si>
  <si>
    <t>https://www.udemy.   /dibujo-digital-basico-como-ilustrar-en-photoshop/</t>
  </si>
  <si>
    <t>Adobe Illustrator CS6 Ø¨Ø§Ù„Ù„ØºØ© Ø§Ù„Ø¹Ø±Ø¨ÙŠØ©</t>
  </si>
  <si>
    <t>https://www.udemy.   /adobe-illustrator-cs6-kottab/</t>
  </si>
  <si>
    <t>Creare un logo con Adobe Illustrator</t>
  </si>
  <si>
    <t>https://www.udemy.   /crea-il-tuo-logo-con-adobe-illustrator/</t>
  </si>
  <si>
    <t>Mestres do Photoshop</t>
  </si>
  <si>
    <t>https://www.udemy.   /mestres-do-photoshop/</t>
  </si>
  <si>
    <t>illustrator CC 2015.3 - Curso bÃ¡sico de ferramentas</t>
  </si>
  <si>
    <t>https://www.udemy.   /illustratorcc20153/</t>
  </si>
  <si>
    <t>Plantillas Powerpoint para Publicar en Mercadolibre y Ebay</t>
  </si>
  <si>
    <t>https://www.udemy.   /publicacion-rapida-y-profesional-en-mercadolibre/</t>
  </si>
  <si>
    <t>Crie seu CartÃ£o de Visita no CorelDRAW X8</t>
  </si>
  <si>
    <t>https://www.udemy.   /crie-seu-cartao-de-visita-no-coreldraw-x8/</t>
  </si>
  <si>
    <t>Curso de Maya 3D</t>
  </si>
  <si>
    <t>https://www.udemy.   /curso-de-maya-3d/</t>
  </si>
  <si>
    <t>Photoshop: OrganizaciÃ³n de eventos y decoraciÃ³n de fiestas</t>
  </si>
  <si>
    <t>https://www.udemy.   /curso-de-photoshop-como-hacer-todo-para-tu-fiesta-tematica/</t>
  </si>
  <si>
    <t>Podcast Cover Art | Design Like the Best</t>
  </si>
  <si>
    <t>https://www.udemy.   /podcast-graphic-design/</t>
  </si>
  <si>
    <t>Learn Drawing and Painting a Landscape with Oil Colours</t>
  </si>
  <si>
    <t>https://www.udemy.   /learn-drawing-and-painting-a-landscape-with-oil-colours/</t>
  </si>
  <si>
    <t>Enhance your chroma key with an animated Slides background</t>
  </si>
  <si>
    <t>https://www.udemy.   /enhance-your-chroma-key-with-an-animated-slides-background/</t>
  </si>
  <si>
    <t>The Complete Motion Graphic Course</t>
  </si>
  <si>
    <t>https://www.udemy.   /complete-motion-graphic-course/</t>
  </si>
  <si>
    <t>Making Corporate Flyers in Photoshop</t>
  </si>
  <si>
    <t>https://www.udemy.   /making-corporate-flyers-in-photoshop/</t>
  </si>
  <si>
    <t>Rock-Solid Brands</t>
  </si>
  <si>
    <t>https://www.udemy.   /rock-solid-brands/</t>
  </si>
  <si>
    <t>Typographic Poster Design - From Sketch to Vector</t>
  </si>
  <si>
    <t>https://www.udemy.   /typographic-poster-design-from-sketch-to-vector/</t>
  </si>
  <si>
    <t>Make Money With Photoshop: Logos, Business Cards &amp; Brochures</t>
  </si>
  <si>
    <t>https://www.udemy.   /make-money-with-photoshop-logos-business-cards-brochures/</t>
  </si>
  <si>
    <t>Photoshop the Art of Clipart</t>
  </si>
  <si>
    <t>https://www.udemy.   /photoshop-the-art-of-clipart/</t>
  </si>
  <si>
    <t>Adobe Illustrator Creative Cloud:  Mastering the Upgrades</t>
  </si>
  <si>
    <t>https://www.udemy.   /learn-illustrator-cc-updates/</t>
  </si>
  <si>
    <t>Illustrator 101: Learn Quickly and Easily to create Artwork</t>
  </si>
  <si>
    <t>https://www.udemy.   /make-money-freelancing-after-this-illustrator-course/</t>
  </si>
  <si>
    <t>Design Your Own Fonts. Plus A Bunch Of Typography Secrets.</t>
  </si>
  <si>
    <t>https://www.udemy.   /design-your-own-fonts/</t>
  </si>
  <si>
    <t>Easy Steps To Become A Photoshop Expert</t>
  </si>
  <si>
    <t>https://www.udemy.   /easy-steps-to-become-a-photoshop-expert/</t>
  </si>
  <si>
    <t>Intro to Adobe Illustrator</t>
  </si>
  <si>
    <t>https://www.udemy.   /intro-to-adobe-illustrator/</t>
  </si>
  <si>
    <t>Beginners Guide: Photoshop Poster/Artwork</t>
  </si>
  <si>
    <t>https://www.udemy.   /do-it-yourself-learn-photoshop-postersflyers-creation/</t>
  </si>
  <si>
    <t>Basic Graphic Design for PowerPoint</t>
  </si>
  <si>
    <t>https://www.udemy.   /basic-graphic-design-for-powerpoint/</t>
  </si>
  <si>
    <t>Master Graphic Design Using Photoshop with Rachael</t>
  </si>
  <si>
    <t>https://www.udemy.   /become-a-master-of-photoshop-in-3-hours-guaranteed/</t>
  </si>
  <si>
    <t>Adobe Illustrator CC - Print Design for Beginners</t>
  </si>
  <si>
    <t>https://www.udemy.   /adobe-illustrator-cc-print-design/</t>
  </si>
  <si>
    <t>Adobe Illustrator | Master in 3D</t>
  </si>
  <si>
    <t>https://www.udemy.   /adobe-illustrator-master-in-3d/</t>
  </si>
  <si>
    <t>From Drawing to Illustration</t>
  </si>
  <si>
    <t>https://www.udemy.   /from-drawing-to-illustration/</t>
  </si>
  <si>
    <t>Adobe Suite : Unleash your creativity &amp; benefit from it !</t>
  </si>
  <si>
    <t>https://www.udemy.   /learn-to-animate-design-earn-up-to-100-per-hour/</t>
  </si>
  <si>
    <t>Become a Logo Designer: Guide to Complimentary Logo Software</t>
  </si>
  <si>
    <t>https://www.udemy.   /become-a-logo-designer-guide-to-complimentary-logo-software/</t>
  </si>
  <si>
    <t>DIY Beautiful Social Graphics That Don't Require Photoshop</t>
  </si>
  <si>
    <t>https://www.udemy.   /diy-beautiful-social-graphics-that-dont-require-photoshop/</t>
  </si>
  <si>
    <t>Design while you learn InDesign CC</t>
  </si>
  <si>
    <t>https://www.udemy.   /design-while-you-learn-indesign-cc/</t>
  </si>
  <si>
    <t>R Graph Essentials</t>
  </si>
  <si>
    <t>https://www.udemy.   /r-graph-essentials/</t>
  </si>
  <si>
    <t>Car Sketching with Simple Analog Tools</t>
  </si>
  <si>
    <t>https://www.udemy.   /car-sketching-with-markers/</t>
  </si>
  <si>
    <t>Drawing Anime &amp; Manga Style</t>
  </si>
  <si>
    <t>https://www.udemy.   /drawing-anime-and-manga-style/</t>
  </si>
  <si>
    <t>Inkscape 101 for Beginners - Design Vector Graphics</t>
  </si>
  <si>
    <t>https://www.udemy.   /inkscape-101-for-beginners-design-vector-graphics/</t>
  </si>
  <si>
    <t>How to Fix Common Branding Mistakes, for Graphic Designers</t>
  </si>
  <si>
    <t>https://www.udemy.   /how-to-fix-common-branding-mistakes-for-graphic-designers/</t>
  </si>
  <si>
    <t>AutoCAD Course - Learn Online AutoCAD in Urdu Hindi</t>
  </si>
  <si>
    <t>https://www.udemy.   /autocad-course-in-urdu-hindi/</t>
  </si>
  <si>
    <t>Mind-Blowing Photoshop: Master Skills Season 1</t>
  </si>
  <si>
    <t>https://www.udemy.   /mind-blowing-photoshop-master-skills-season-1/</t>
  </si>
  <si>
    <t>Architectural Drawing For Creatives</t>
  </si>
  <si>
    <t>https://www.udemy.   /architectural-drawing-for-website-and-logo-designers/</t>
  </si>
  <si>
    <t>Adobe Photoshop (Complete Beginner)</t>
  </si>
  <si>
    <t>https://www.udemy.   /learn-adobe-photoshop-complete-beginner-to-a-fricken-master/</t>
  </si>
  <si>
    <t>Character Design</t>
  </si>
  <si>
    <t>https://www.udemy.   /character-design/</t>
  </si>
  <si>
    <t>Icon Design Masterclass: Learn Icon Design Principles</t>
  </si>
  <si>
    <t>https://www.udemy.   /icon-design-masterclass-learn-icon-design-principles/</t>
  </si>
  <si>
    <t>create stunning Photoshop compositions in minutes</t>
  </si>
  <si>
    <t>https://www.udemy.   /create-impressive-photoshop-compositions-in-minutes/</t>
  </si>
  <si>
    <t>Marvelous Logo Design</t>
  </si>
  <si>
    <t>https://www.udemy.   /marvelous-logo-design/</t>
  </si>
  <si>
    <t>Canva Complete Course For Graphics Design | 20 Projects</t>
  </si>
  <si>
    <t>https://www.udemy.   /canva-course-graphics-design/</t>
  </si>
  <si>
    <t>The Complete Video Production Guide - Learn Top Video Tools</t>
  </si>
  <si>
    <t>https://www.udemy.   /video-production-guide-learn-top-video-tools-to-create-awesome-videos/</t>
  </si>
  <si>
    <t>Drawing With Confidence</t>
  </si>
  <si>
    <t>https://www.udemy.   /drawing-with-confidence/</t>
  </si>
  <si>
    <t>Add realistic car paint to your pencil drawing in Photoshop!</t>
  </si>
  <si>
    <t>https://www.udemy.   /colorize-your-pencil-drawing-in-photoshop/</t>
  </si>
  <si>
    <t>T-Shirt Sales - Merch By Amazon Profit Formula With Canva</t>
  </si>
  <si>
    <t>https://www.udemy.   /merch-by-amazon-quick-start-t-shirt-sales-using-canva-design/</t>
  </si>
  <si>
    <t>Learn print production from start to finish</t>
  </si>
  <si>
    <t>https://www.udemy.   /print-production/</t>
  </si>
  <si>
    <t>Step by Step Gif animation in Photoshop</t>
  </si>
  <si>
    <t>https://www.udemy.   /step-by-step-gif-animation-in-photoshop/</t>
  </si>
  <si>
    <t>Adobe - Create a professional logo step-by-step (Farming)</t>
  </si>
  <si>
    <t>https://www.udemy.   /adobe-create-a-professional-logo-step-by-step-farming/</t>
  </si>
  <si>
    <t>Adobe Illustrator CC Advanced</t>
  </si>
  <si>
    <t>https://www.udemy.   /adobe-illustrator-advanced/</t>
  </si>
  <si>
    <t>Mastering Realistic Real Life Drawing with Pencil</t>
  </si>
  <si>
    <t>https://www.udemy.   /mastering-realistic-real-life-drawing-with-pencil/</t>
  </si>
  <si>
    <t>Silhouettes that Sells</t>
  </si>
  <si>
    <t>https://www.udemy.   /silhouettes-that-sells/</t>
  </si>
  <si>
    <t>FullPage: The Complete Guide to Flat Websites</t>
  </si>
  <si>
    <t>https://www.udemy.   /easy-flat-design/</t>
  </si>
  <si>
    <t>How to design professional PowerPoint business presentation</t>
  </si>
  <si>
    <t>https://www.udemy.   /how-to-design-professional-animated-powerpoint-presentation/</t>
  </si>
  <si>
    <t>Pic Monkey for Beginners - Graphic Design and Photo Editing</t>
  </si>
  <si>
    <t>https://www.udemy.   /pic-monkey-101/</t>
  </si>
  <si>
    <t>Corel Painter 2016</t>
  </si>
  <si>
    <t>https://www.udemy.   /corel-painter-2016/</t>
  </si>
  <si>
    <t>eBook Cover Design</t>
  </si>
  <si>
    <t>https://www.udemy.   /ebooks-cover-design/</t>
  </si>
  <si>
    <t>Photoshop tips and tricks, how to change clothes</t>
  </si>
  <si>
    <t>https://www.udemy.   /changing-clothes-with-photoshop/</t>
  </si>
  <si>
    <t>How to make Better Compositions: Take your art to new height</t>
  </si>
  <si>
    <t>https://www.udemy.   /better-compositions/</t>
  </si>
  <si>
    <t>Adobe Photoshop CC | The Essential Guide</t>
  </si>
  <si>
    <t>https://www.udemy.   /adobe-photoshop-cc-the-essential-guide/</t>
  </si>
  <si>
    <t>Learn to Composite a 2D Action Shot in Photoshop</t>
  </si>
  <si>
    <t>https://www.udemy.   /3dmotive-learn-to-composite-a-2d-action-shot-in-photoshop/</t>
  </si>
  <si>
    <t>Infographic Design: How To Create Your Own Infographic</t>
  </si>
  <si>
    <t>https://www.udemy.   /infographic-design-how-to-create-your-own-infographic/</t>
  </si>
  <si>
    <t xml:space="preserve">Autodesk Inventor 2016 : Complete Guide </t>
  </si>
  <si>
    <t>https://www.udemy.   /learn-autodesk-inventor-2016/</t>
  </si>
  <si>
    <t>Amazing Graphic Design for Beginners</t>
  </si>
  <si>
    <t>https://www.udemy.   /amazing-graphic-design-for-beginners/</t>
  </si>
  <si>
    <t>7 Ways A Beginner Guitarist Can Sound Better, Instantly!</t>
  </si>
  <si>
    <t>https://www.udemy.   /nationalguitaracademy/</t>
  </si>
  <si>
    <t>Instant Harmonica - Christmas. Play Jingle Bells Part 1 now</t>
  </si>
  <si>
    <t>https://www.udemy.   /instant-harmonica-christmas-play-jingle-bells-part-1-now/</t>
  </si>
  <si>
    <t>Playing Piano:  Popular Pieces Vol. II</t>
  </si>
  <si>
    <t>https://www.udemy.   /playing-piano-popular-pieces-volii/</t>
  </si>
  <si>
    <t>Ninja Chord Changes - Master your guitar chord changes</t>
  </si>
  <si>
    <t>https://www.udemy.   /ninja-chord-changes/</t>
  </si>
  <si>
    <t>Your First 10 Guitar Lessons - Learn how to play guitar</t>
  </si>
  <si>
    <t>https://www.udemy.   /your-first-10-guitar-lessons-learn-how-to-play-guitar/</t>
  </si>
  <si>
    <t>Pentatonic Scale Crash Course for Bass Guitar</t>
  </si>
  <si>
    <t>https://www.udemy.   /pentatonic-scale-crash-course-for-bass-guitar/</t>
  </si>
  <si>
    <t>Modal Theory for Guitar (Guitar Lessons from Lutz Academy)</t>
  </si>
  <si>
    <t>https://www.udemy.   /modal-theory-for-guitar/</t>
  </si>
  <si>
    <t>Learn Fun Dreamy Piano Techniques #1 -  Play White Christmas</t>
  </si>
  <si>
    <t>https://www.udemy.   /learn-piano-christmas-song-play-dreamy-piano-music-white-christmas/</t>
  </si>
  <si>
    <t>Learn Jazz Piano Today</t>
  </si>
  <si>
    <t>https://www.udemy.   /learn-jazz-piano-with-willie-today/</t>
  </si>
  <si>
    <t>Learn To Play The Drums Without A Drum Kit</t>
  </si>
  <si>
    <t>https://www.udemy.   /learn-to-play-the-drums-without-a-drum-kit/</t>
  </si>
  <si>
    <t>Learn Travis Picking From Scratch</t>
  </si>
  <si>
    <t>https://www.udemy.   /learn-travis-picking-from-scratch/</t>
  </si>
  <si>
    <t>Instant Harmonica - how to get single notes in 5 easy steps</t>
  </si>
  <si>
    <t>https://www.udemy.   /instant-harmonica-how-to-get-single-notes-in-5-easy-steps/</t>
  </si>
  <si>
    <t>Piano Runs &amp; Fills #3:  Jazzy Chromatic Chord Song Endings</t>
  </si>
  <si>
    <t>https://www.udemy.   /piano-runs-fills-3-jazz-chromatic-chords-songs-ending/</t>
  </si>
  <si>
    <t>Teaching Music : Start teaching an instrument successfully.</t>
  </si>
  <si>
    <t>https://www.udemy.   /teaching-piano-a-quick-guide-for-begginers/</t>
  </si>
  <si>
    <t>Strumming from scratch - Rhythm guitar lesson for Beginners</t>
  </si>
  <si>
    <t>https://www.udemy.   /strumming-from-scratch-rhythm-guitar-lesson-for-beginners/</t>
  </si>
  <si>
    <t>Blues Guitar Lessons - From Texas To Carolina</t>
  </si>
  <si>
    <t>https://www.udemy.   /jim-bruce-blues-guitar-lessons-texas-carolina/</t>
  </si>
  <si>
    <t>Instant Harmonica - play the groovy Beatles Yesterday today!</t>
  </si>
  <si>
    <t>https://www.udemy.   /instant-harmonica-play-the-groovy-beatles-yesterday-today/</t>
  </si>
  <si>
    <t>Beginner Guitar Quick-Start Course</t>
  </si>
  <si>
    <t>https://www.udemy.   /learn-guitar-in-30-minutes/</t>
  </si>
  <si>
    <t>Mike G's Beginner Drum Course: Part 1</t>
  </si>
  <si>
    <t>https://www.udemy.   /drumlessons/</t>
  </si>
  <si>
    <t>Guitar for Beginners - Learn the Basics</t>
  </si>
  <si>
    <t>https://www.udemy.   /learnguitar/</t>
  </si>
  <si>
    <t>How To Play The Djembe: For Beginners</t>
  </si>
  <si>
    <t>https://www.udemy.   /how-to-play-the-djembe-for-beginners/</t>
  </si>
  <si>
    <t>Blues Guitar Lessons - Volume 1 - Blues Shuffle Essentials</t>
  </si>
  <si>
    <t>https://www.udemy.   /blues-guitar-magic-volume-1/</t>
  </si>
  <si>
    <t>Beginner Guitar - 38 Easy Lessons You Needs to Get Started</t>
  </si>
  <si>
    <t>https://www.udemy.   /beginner-guitar-8-lessons-everyone-needs/</t>
  </si>
  <si>
    <t>Bass Guitar Lessons For Beginners</t>
  </si>
  <si>
    <t>https://www.udemy.   /the-music-coach-online-bass-guitar-lesson-program/</t>
  </si>
  <si>
    <t>Pure Pentatonic Power: Rock and Blues Guitar Soloing</t>
  </si>
  <si>
    <t>https://www.udemy.   /pure-pentatonic-power-a-masterclass-in-rock-and-blues/</t>
  </si>
  <si>
    <t>Rock Drumset Grooves: Level 1</t>
  </si>
  <si>
    <t>https://www.udemy.   /rock-drumset-grooves-101/</t>
  </si>
  <si>
    <t>Guitar: The Next Level</t>
  </si>
  <si>
    <t>https://www.udemy.   /guitar-the-next-level/</t>
  </si>
  <si>
    <t>Learn to Play Euphonium: Beginner to Pro in Under Five Hours</t>
  </si>
  <si>
    <t>https://www.udemy.   /beginning-euphonium/</t>
  </si>
  <si>
    <t>Learn Oud 1 (No Prior Music Knowledge Required!)</t>
  </si>
  <si>
    <t>https://www.udemy.   /learn-oud/</t>
  </si>
  <si>
    <t>Instant Harmonica - play Dylan's Blowing in the Wind today!</t>
  </si>
  <si>
    <t>https://www.udemy.   /instant-harmonica-play-dylans-blowing-in-the-wind-today/</t>
  </si>
  <si>
    <t>Improvise On The Piano In 30 Minutes</t>
  </si>
  <si>
    <t>https://www.udemy.   /improvise-on-the-piano-in-30-minutes/</t>
  </si>
  <si>
    <t>Cajon Step-by-Step: Beginner &gt; Intermediate &gt; Advanced</t>
  </si>
  <si>
    <t>https://www.udemy.   /cajon-step-by-step/</t>
  </si>
  <si>
    <t>Blues Guitar Lessons - Volume 2 - Slow Blues Essentials</t>
  </si>
  <si>
    <t>https://www.udemy.   /blues-guitar-lessons-volume-2-slow-blues-essentials/</t>
  </si>
  <si>
    <t>Instant Harmonica - play the gorgeous Skye Boat Song now!</t>
  </si>
  <si>
    <t>https://www.udemy.   /instant-harmonica-play-the-gorgeous-skye-boat-song-now/</t>
  </si>
  <si>
    <t>Learn to Play Trombone: Go From Beginner to Pro in No Time!</t>
  </si>
  <si>
    <t>https://www.udemy.   /intermediate-trombone/</t>
  </si>
  <si>
    <t>FingerstyleGuitar by Jacques Stotzem - Basic Level</t>
  </si>
  <si>
    <t>https://www.udemy.   /basic-fingerstyleguitar-jacques-stotzem/</t>
  </si>
  <si>
    <t xml:space="preserve">Instant Harmonica - play two Star Wars themes in 30 minutes </t>
  </si>
  <si>
    <t>https://www.udemy.   /instant-harmonica-play-two-star-wars-themes-in-30-minutes/</t>
  </si>
  <si>
    <t>Play Piano To-day! - Beginner Piano Lessons For Busy People!</t>
  </si>
  <si>
    <t>https://www.udemy.   /piano-for-busy-people/</t>
  </si>
  <si>
    <t>Learn to Play the Flute: Beginner to Pro in Under Five Hours</t>
  </si>
  <si>
    <t>https://www.udemy.   /beginnerflute/</t>
  </si>
  <si>
    <t>Play Piano 7: Improvise on For All We Know in F Key by Ear</t>
  </si>
  <si>
    <t>https://www.udemy.   /play-piano-7-improvise-on-for-all-we-know-in-f-key-by-ear/</t>
  </si>
  <si>
    <t>World's Fastest Piano Method - The Piano Revolution!</t>
  </si>
  <si>
    <t>https://www.udemy.   /decplay-the-fastest-way-to-learn-piano/</t>
  </si>
  <si>
    <t>Learn to Play the Trumpet: Beginner to Pro Made the Easy Way</t>
  </si>
  <si>
    <t>https://www.udemy.   /trumpet-a-beginners-guide/</t>
  </si>
  <si>
    <t>Learn to Play Clarinet: Beginner to Pro in Under Five Hours</t>
  </si>
  <si>
    <t>https://www.udemy.   /clarinet-a-beginners-guide/</t>
  </si>
  <si>
    <t>Learn To Play The Piano Using Pop, R&amp;B and Gospel Chords</t>
  </si>
  <si>
    <t>https://www.udemy.   /learn-to-play-the-piano-using-pop-rb-and-gospel-chords/</t>
  </si>
  <si>
    <t>Play By Ear #4: Play Song By Ear with 3 Chords Using Any Key</t>
  </si>
  <si>
    <t>https://www.udemy.   /play-by-ear-4-play-many-songs-by-ear-with-3-chords-sing/</t>
  </si>
  <si>
    <t>Worship Piano: From Beginner to Pro</t>
  </si>
  <si>
    <t>https://www.udemy.   /worship-piano-from-beginner-to-pro/</t>
  </si>
  <si>
    <t>Easy to play Christmas Songs for Guitar</t>
  </si>
  <si>
    <t>https://www.udemy.   /howtoplaychristmassongsontheguitar/</t>
  </si>
  <si>
    <t>Ultimate Blues Guitar Beginner Lessons</t>
  </si>
  <si>
    <t>https://www.udemy.   /ultimate-blues-guitar-beginners-course/</t>
  </si>
  <si>
    <t>How to Play Piano - Your First Lesson!</t>
  </si>
  <si>
    <t>https://www.udemy.   /how-to-play-piano-course/</t>
  </si>
  <si>
    <t>Playing Piano : Reading and Playing Classical Tunes Vol.I</t>
  </si>
  <si>
    <t>https://www.udemy.   /piano-playing-beggining-the-journey/</t>
  </si>
  <si>
    <t>Blues School! A Course For Beginners in Blues Piano &amp; Improv</t>
  </si>
  <si>
    <t>https://www.udemy.   /blues-piano-improvisation-amaze-yourself/</t>
  </si>
  <si>
    <t>Learn Fun Dreamy Piano Techniques # 2 - Play Silver Bells</t>
  </si>
  <si>
    <t>https://www.udemy.   /learn-piano-christmas-song-2-play-dreamy-silver-bells/</t>
  </si>
  <si>
    <t>31 Day Guitar Challenge</t>
  </si>
  <si>
    <t>https://www.udemy.   /31dayguitar/</t>
  </si>
  <si>
    <t>Percussive Fingerstyle Guitar</t>
  </si>
  <si>
    <t>https://www.udemy.   /percussive-fingerstyle-course/</t>
  </si>
  <si>
    <t>Learn to Play Saxophone: Beginner to Pro in Under Four Hours</t>
  </si>
  <si>
    <t>https://www.udemy.   /saxophone-a-beginners-guide/</t>
  </si>
  <si>
    <t xml:space="preserve">Learn BASS GUITAR- Have Fun, Amaze Your Friends- It's Easy! </t>
  </si>
  <si>
    <t>https://www.udemy.   /bassguitar/</t>
  </si>
  <si>
    <t>Guitar Insanity Workout - Eatmystrings!</t>
  </si>
  <si>
    <t>https://www.udemy.   /eatmystrings-guitar-insanity-workout/</t>
  </si>
  <si>
    <t>Playing Piano:  Play Chords and Popular Pieces Vol.I</t>
  </si>
  <si>
    <t>https://www.udemy.   /playing-piano-i-play-chords-and-popular-pieces/</t>
  </si>
  <si>
    <t>Guitar Chord Riot! Learn to Play Guitar Like a Guitar Jedi</t>
  </si>
  <si>
    <t>https://www.udemy.   /guitar-chord-riot-learn-to-play-guitar-like-a-guitar-jedi/</t>
  </si>
  <si>
    <t>Guitar: Learn 12 Must Know Beginner Rock Guitar Riffs</t>
  </si>
  <si>
    <t>https://www.udemy.   /beginner-electric-guitar/</t>
  </si>
  <si>
    <t>Guitar Fretboard Mastery for the Blues Guitarist</t>
  </si>
  <si>
    <t>https://www.udemy.   /fretboard-mastery-for-the-blues-guitarist/</t>
  </si>
  <si>
    <t>Quick &amp; Easy Piano Chords: Play more songs with more chords</t>
  </si>
  <si>
    <t>https://www.udemy.   /quick-and-easy-piano-chords/</t>
  </si>
  <si>
    <t>Instant Harmonica - play Scarborough Fair in 8 easy lectures</t>
  </si>
  <si>
    <t>https://www.udemy.   /instant-harmonica-play-scarborough-fair-in-8-easy-lectures/</t>
  </si>
  <si>
    <t>Piano With Willie: Blues n' Boogie Vol. 2</t>
  </si>
  <si>
    <t>https://www.udemy.   /piano-with-willie-blues-n-boogie-vol-2/</t>
  </si>
  <si>
    <t>Have Fun with Beginner Blues Piano</t>
  </si>
  <si>
    <t>https://www.udemy.   /have-fun-with-beginner-blues-piano/</t>
  </si>
  <si>
    <t>Learn to Play Harp: Beginners Course</t>
  </si>
  <si>
    <t>https://www.udemy.   /learn-to-play-harp-beginners-course/</t>
  </si>
  <si>
    <t>Instant Harmonica - play this classic 8 bar blues tune!</t>
  </si>
  <si>
    <t>https://www.udemy.   /instant-harmonica-play-trouble-in-mind-basic-8-bar-blues/</t>
  </si>
  <si>
    <t>Guitar Lessons - Learning The Neck - Fretboard Mastery</t>
  </si>
  <si>
    <t>https://www.udemy.   /guitar-lessons-learning-the-neck-fretboard-mastery/</t>
  </si>
  <si>
    <t>Take your double bass drum technique to the next level</t>
  </si>
  <si>
    <t>https://www.udemy.   /take-your-double-bass-drum-technique-to-the-next-level/</t>
  </si>
  <si>
    <t>How To Play The Cajon: For Beginners</t>
  </si>
  <si>
    <t>https://www.udemy.   /how-to-play-the-cajon-for-beginners/</t>
  </si>
  <si>
    <t>Slide Guitar- Slide Soloing Essentials</t>
  </si>
  <si>
    <t>https://www.udemy.   /slide-guitar/</t>
  </si>
  <si>
    <t>Learn Piano #8:  Use Augmented Chord Sub &amp; Whole Tone Scales</t>
  </si>
  <si>
    <t>https://www.udemy.   /learn-piano-8-use-augmented-chord-sub-whole-tone-scales/</t>
  </si>
  <si>
    <t>Learn Acoustic Guitar for Worship</t>
  </si>
  <si>
    <t>https://www.udemy.   /learn-acoustic-guitar-for-worship/</t>
  </si>
  <si>
    <t>Learn 3 - All Time A R Rahman Hits on Carnatic Flute!</t>
  </si>
  <si>
    <t>https://www.udemy.   /arrahman-hits/</t>
  </si>
  <si>
    <t>Guitar Lessons: The Essential Beginner &amp; Intermediate Course</t>
  </si>
  <si>
    <t>https://www.udemy.   /guitar-lessons-the-essential-beginner-intermediate-course/</t>
  </si>
  <si>
    <t>Instant Harmonica - play the groovy Irish Washerwoman now!</t>
  </si>
  <si>
    <t>https://www.udemy.   /instant-harmonica-play-the-groovy-irish-washerwoman-now/</t>
  </si>
  <si>
    <t>Music Fundamentals: Learn Beatmaking with Pen Tapping</t>
  </si>
  <si>
    <t>https://www.udemy.   /music-fundamentals-learn-beatmaking-with-pen-tapping/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</si>
  <si>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</si>
  <si>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   /learn-popular-piano-successfully-have-fun-making-music-now/</t>
  </si>
  <si>
    <t>Beginner Guitar Lessons by Paul Gronow</t>
  </si>
  <si>
    <t>https://www.udemy.   /beginner-guitar-lessons-by-paul-gronow/</t>
  </si>
  <si>
    <t>Guitar Fretboard Secrets</t>
  </si>
  <si>
    <t>https://www.udemy.   /guitar-fretboard-secrets/</t>
  </si>
  <si>
    <t>Learn to Play French Horn: Beginner to Pro Made the Easy Way</t>
  </si>
  <si>
    <t>https://www.udemy.   /beginninghorn/</t>
  </si>
  <si>
    <t>150 Rock Guitar Licks You MUST Know</t>
  </si>
  <si>
    <t>https://www.udemy.   /150-rock-guitar-licks-you-must-know/</t>
  </si>
  <si>
    <t>Didgeridoo - from zero to HERO! Part One - beginning</t>
  </si>
  <si>
    <t>https://www.udemy.   /didgeridoo-beginners/</t>
  </si>
  <si>
    <t>Learn Piano Scales: Play any song in any key! Like Pro's do</t>
  </si>
  <si>
    <t>https://www.udemy.   /learn-piano-scales/</t>
  </si>
  <si>
    <t>Instant Harmonica - play the groovy Valens La Bamba now!</t>
  </si>
  <si>
    <t>https://www.udemy.   /instant-harmonica-play-the-groovy-valens-la-bamba-now/</t>
  </si>
  <si>
    <t>Blues Master - Beginner's Techniques Piano Course</t>
  </si>
  <si>
    <t>https://www.udemy.   /blues-master-basic-techniques-piano-course/</t>
  </si>
  <si>
    <t>How to play Djembe, Drums &amp; Rhythm. Level 2</t>
  </si>
  <si>
    <t>https://www.udemy.   /how-to-play-djembe-drums-rhythm-level-2/</t>
  </si>
  <si>
    <t>Instant Harmonica - play Amazing Grace with grace and ease!</t>
  </si>
  <si>
    <t>https://www.udemy.   /instant-harmonica-play-amazing-grace-with-grace-and-ease/</t>
  </si>
  <si>
    <t>Instant Harmonica - play Amazing Grace + Ode to Joy now!</t>
  </si>
  <si>
    <t>https://www.udemy.   /instant-harmonica-play-amazing-grace-ode-to-joy-now/</t>
  </si>
  <si>
    <t>Play Thousands of Songs On The Guitar | Cheater Chords</t>
  </si>
  <si>
    <t>https://www.udemy.   /how-to-play-any-song-on-the-guitar-secret-chords/</t>
  </si>
  <si>
    <t>Piano Improvisation from Day One</t>
  </si>
  <si>
    <t>https://www.udemy.   /piano-improvisation-from-day-one/</t>
  </si>
  <si>
    <t>Classical Guitar Essentials - The Basics Part 1</t>
  </si>
  <si>
    <t>https://www.udemy.   /classical-guitar-essentials-the-basics-part1/</t>
  </si>
  <si>
    <t>Learn Piano #7- Learn Chromatic Chords &amp; Chromatic Scale Run</t>
  </si>
  <si>
    <t>https://www.udemy.   /learn-piano-7-learn-chromatic-chords-chromatic-scale-run/</t>
  </si>
  <si>
    <t>Play all major scales by ear - no notation required!</t>
  </si>
  <si>
    <t>https://www.udemy.   /piano-major-scales/</t>
  </si>
  <si>
    <t>How to play in a local Irish music session with confidence</t>
  </si>
  <si>
    <t>https://www.udemy.   /how-to-get-into-an-irish-music-session-with-confidence/</t>
  </si>
  <si>
    <t>The Total Beginner's Guitar Course</t>
  </si>
  <si>
    <t>https://www.udemy.   /total-beginner-guitar-lessons/</t>
  </si>
  <si>
    <t>Virtual Piano Lessons - A New Way To Learn Piano</t>
  </si>
  <si>
    <t>https://www.udemy.   /virtual-piano-lessons-a-new-way-to-learn-piano/</t>
  </si>
  <si>
    <t>16 Guitar Chords to Jam With - (Beginner - Intermediate)</t>
  </si>
  <si>
    <t>https://www.udemy.   /12-chords-to-jam-with/</t>
  </si>
  <si>
    <t>Free Beginner Electric Guitar Lessons</t>
  </si>
  <si>
    <t>https://www.udemy.   /beginner-electric-guitar-lessons/</t>
  </si>
  <si>
    <t>101 Awesome Rockabilly Guitar Licks</t>
  </si>
  <si>
    <t>https://www.udemy.   /101-awesome-rockabilly-guitar-licks/</t>
  </si>
  <si>
    <t>A beginner`s guide to fingerpicking and strumming guitar'</t>
  </si>
  <si>
    <t>https://www.udemy.   /guitar-domination-fingerpicking-strumming-beginners/</t>
  </si>
  <si>
    <t>Instant Harmonica - Basic 12 Bar Blues course, easy and fun!</t>
  </si>
  <si>
    <t>https://www.udemy.   /instant-harmonica-basic-12-bar-blues-course-easy-and-fun/</t>
  </si>
  <si>
    <t>Your First Course on Piano</t>
  </si>
  <si>
    <t>https://www.udemy.   /introduction-to-piano-and-music/</t>
  </si>
  <si>
    <t>Acoustic Guitar Basics</t>
  </si>
  <si>
    <t>https://www.udemy.   /acoustic-guitar-basics/</t>
  </si>
  <si>
    <t>Cracking the Violin Code!</t>
  </si>
  <si>
    <t>https://www.udemy.   /learnviolin/</t>
  </si>
  <si>
    <t>Instant Bodhran - part one; learn the basics of drumming now</t>
  </si>
  <si>
    <t>https://www.udemy.   /instant-bodhran-learn-irish-drum-for-fun-and-in-sessions/</t>
  </si>
  <si>
    <t>Play The Piano By Ear | Master Class, Learn By Doing</t>
  </si>
  <si>
    <t>https://www.udemy.   /playing-piano-by-ear-master-course-learn-by-doing/</t>
  </si>
  <si>
    <t xml:space="preserve">Discover Classical Guitar Level 2   </t>
  </si>
  <si>
    <t>https://www.udemy.   /discover-classical-guitar-level-2/</t>
  </si>
  <si>
    <t>Fingerpicking Classics - Great songs played fingerstyle!</t>
  </si>
  <si>
    <t>https://www.udemy.   /fingerpicking-learn-fingerstyle-guitar-songs/</t>
  </si>
  <si>
    <t>6 Must Know Tricks to Successful Solos</t>
  </si>
  <si>
    <t>https://www.udemy.   /6-secrets-to-successful-solos/</t>
  </si>
  <si>
    <t>CAGED System for Guitar (Guitar Lessons from Lutz Academy)</t>
  </si>
  <si>
    <t>https://www.udemy.   /caged-system-for-guitar/</t>
  </si>
  <si>
    <t>Learn the Violin - No Music Experience Necessary!</t>
  </si>
  <si>
    <t>https://www.udemy.   /learn-the-violin-no-music-experience-necessary/</t>
  </si>
  <si>
    <t>Your Second Course on Piano: Two Handed Playing</t>
  </si>
  <si>
    <t>https://www.udemy.   /learn-to-play-piano-level-1/</t>
  </si>
  <si>
    <t>How to Design Your Own Guitar</t>
  </si>
  <si>
    <t>https://www.udemy.   /how-to-design-your-own-guitar/</t>
  </si>
  <si>
    <t>How To Play Blues Guitar - Broonzy &amp; McGhee Blues Lessons</t>
  </si>
  <si>
    <t>https://www.udemy.   /swing-acoustic-blues-guitar-lessons/</t>
  </si>
  <si>
    <t>Play Sonny Terry style on Harmonica and dazzle your friends!</t>
  </si>
  <si>
    <t>https://www.udemy.   /benhewlettharmonicatuition60sonnyterryriffslevel1/</t>
  </si>
  <si>
    <t>Blues and Advanced Guitar Lessons</t>
  </si>
  <si>
    <t>https://www.udemy.   /blues-and-advanced-guitar-lessons/</t>
  </si>
  <si>
    <t xml:space="preserve">Learn basics of South Indian Carnatic Flute Step by Step </t>
  </si>
  <si>
    <t>https://www.udemy.   /carnatic-flute/</t>
  </si>
  <si>
    <t>Basic Piano Hymn Playing</t>
  </si>
  <si>
    <t>https://www.udemy.   /basic-piano-hymn-playing/</t>
  </si>
  <si>
    <t>#1 Piano Hand Coordination: Play 10th Ballad in Eb Key songs</t>
  </si>
  <si>
    <t>https://www.udemy.   /magic-of-eb-key-12-piano-tips-to-play-open-10-ballad-feel/</t>
  </si>
  <si>
    <t>Piano Music Theory (Back To Basics) by JFilt</t>
  </si>
  <si>
    <t>https://www.udemy.   /piano-music-theory-back-to-basics-by-jfilt/</t>
  </si>
  <si>
    <t>Guitar - 12  Strumming Patterns You Must Know For Guitar</t>
  </si>
  <si>
    <t>https://www.udemy.   /12-must-know-strumming-patterns/</t>
  </si>
  <si>
    <t>Guitar Lessons for complete beginners - super simple and fun</t>
  </si>
  <si>
    <t>https://www.udemy.   /guitar-lessons-for-complete-beginners/</t>
  </si>
  <si>
    <t>CAGED Pentatonic System for Guitar - Level 3</t>
  </si>
  <si>
    <t>https://www.udemy.   /caged-country-guitar/</t>
  </si>
  <si>
    <t>Classical Guitar Essentials - The Basics Part 2</t>
  </si>
  <si>
    <t>https://www.udemy.   /classical-guitar-essentials-the-basics-part-2/</t>
  </si>
  <si>
    <t>Introduction to Piano - By PGN Piano!</t>
  </si>
  <si>
    <t>https://www.udemy.   /introductiontopiano/</t>
  </si>
  <si>
    <t>Keyboard Instruments - Read Sheet Music for Piano Fast!</t>
  </si>
  <si>
    <t>https://www.udemy.   /play-songs-on-the-piano-from-sheet-music/</t>
  </si>
  <si>
    <t>How to Play the Guitar: Your 30-Day Guide to Learn Guitar</t>
  </si>
  <si>
    <t>https://www.udemy.   /absolute-beginners-30-day-guitar-challenge/</t>
  </si>
  <si>
    <t>Drumming Accelerator: How To Get The Best Start Possible</t>
  </si>
  <si>
    <t>https://www.udemy.   /drummingaccelerator/</t>
  </si>
  <si>
    <t>Play Piano 4: Improvise on popular song Yesterday chords</t>
  </si>
  <si>
    <t>https://www.udemy.   /play-piano-4-improvise-on-popular-song-yesterday-chords/</t>
  </si>
  <si>
    <t>Beginner's Guitar Lessons - Crash Course for Busy Adults</t>
  </si>
  <si>
    <t>https://www.udemy.   /guitar-crash-course-for-adult-beginners-who-want-to-play-now/</t>
  </si>
  <si>
    <t>Getting Started with the Guitar in 5 Days</t>
  </si>
  <si>
    <t>https://www.udemy.   /guitarin5days/</t>
  </si>
  <si>
    <t>Guitar Lessons - String Bending And Vibrato Essentials</t>
  </si>
  <si>
    <t>https://www.udemy.   /guitar-lessons-string-bending-and-vibrato-essentials/</t>
  </si>
  <si>
    <t>Piano With Willie: Blues n' Boogie Vol. 1</t>
  </si>
  <si>
    <t>https://www.udemy.   /piano-with-willie-blues-n-boogie-vol-1/</t>
  </si>
  <si>
    <t>Piano Runs &amp; Fills #4: C6 Rolling Waves &amp; Waterfall Runs</t>
  </si>
  <si>
    <t>https://www.udemy.   /piano-runs-fills-4-c6-rolling-waves-waterfall-runs-songs-ending/</t>
  </si>
  <si>
    <t>Chugging - it don't mean a thing if it ain't got that swing!</t>
  </si>
  <si>
    <t>https://www.udemy.   /getchugging/</t>
  </si>
  <si>
    <t>Make Your Own Ukulele</t>
  </si>
  <si>
    <t>https://www.udemy.   /make-ukulele/</t>
  </si>
  <si>
    <t>Beginner Violin 101: Care, Maintenance, and the Right Gear</t>
  </si>
  <si>
    <t>https://www.udemy.   /beginner-violin-101-care-maintenance-and-the-right-gear/</t>
  </si>
  <si>
    <t>Learn How To Play 25 Classic Hip Hop Songs</t>
  </si>
  <si>
    <t>https://www.udemy.   /learn-how-to-play-25-classic-hip-hop-songs/</t>
  </si>
  <si>
    <t>Learn Beethoven's Fur Elise on Piano</t>
  </si>
  <si>
    <t>https://www.udemy.   /furelise/</t>
  </si>
  <si>
    <t>Play Violin and Fiddle for beginners - it's fun  - Course 1</t>
  </si>
  <si>
    <t>https://www.udemy.   /play-violin-and-fiddle-for-beginners-its-fun-course-1/</t>
  </si>
  <si>
    <t>Piano With Willie Building Technique with Scales Vol. 1</t>
  </si>
  <si>
    <t>https://www.udemy.   /piano-with-willie-technique-builder-vol-1/</t>
  </si>
  <si>
    <t>Christmas Piano Songs For The Very Beginner Vol. I</t>
  </si>
  <si>
    <t>https://www.udemy.   /christmas-piano-songs-for-the-very-beginner-vol-i/</t>
  </si>
  <si>
    <t>Introduction to Gypsy Jazz Guitar</t>
  </si>
  <si>
    <t>https://www.udemy.   /gypsy-jazz-guitar-lessons/</t>
  </si>
  <si>
    <t>Learn How to Play Blues, Rock, &amp; Boogie Woogie Piano Today</t>
  </si>
  <si>
    <t>https://www.udemy.   /learn-how-to-play-blues-rock-boogie-woogie-piano-today/</t>
  </si>
  <si>
    <t>The Piano Chord Ladder | Learn to Play Thousands of Songs</t>
  </si>
  <si>
    <t>https://www.udemy.   /the-piano-chord-ladder-learn-to-play-thousands-of-songs/</t>
  </si>
  <si>
    <t>Play Piano 5: Improvise on Misty Eb Key Runs &amp; 2-5 Chords</t>
  </si>
  <si>
    <t>https://www.udemy.   /play-piano-5-improvise-on-misty-eb-key-runs-2-5-chords/</t>
  </si>
  <si>
    <t>Playing Piano: Scales and Arpeggios Vol.I : Major keys</t>
  </si>
  <si>
    <t>https://www.udemy.   /playing-piano-major-scales-and-arpeggios-voli/</t>
  </si>
  <si>
    <t>Drumming for Beginners - Simple Way To Learn How To Drum</t>
  </si>
  <si>
    <t>https://www.udemy.   /drumming-for-beginners-learn-how-to-drum-course/</t>
  </si>
  <si>
    <t>Get great playing HARMONICA - a fun new leisure time hobby !</t>
  </si>
  <si>
    <t>https://www.udemy.   /benhewlettharmonicatuitionb1/</t>
  </si>
  <si>
    <t>Fingerstyle Guitar Mastery: 3 Techniques You Need To Know</t>
  </si>
  <si>
    <t>https://www.udemy.   /3-fingerstyle-guitar-techniques-you-need-to-know/</t>
  </si>
  <si>
    <t>Play Piano 3: Improvise Chords to Enchanted Evening by Ear</t>
  </si>
  <si>
    <t>https://www.udemy.   /play-piano-3-improvise-chords-to-enchanted-evening-by-ear/</t>
  </si>
  <si>
    <t>Jazz Guitar Tips, Tricks and Licks</t>
  </si>
  <si>
    <t>https://www.udemy.   /jazz-guitar-tips-tricks-and-licks/</t>
  </si>
  <si>
    <t>Piano From Zero To Pro - Beginner Essentials To The Piano</t>
  </si>
  <si>
    <t>https://www.udemy.   /piano-from-zero-to-pro-beginner-essentials-to-play-by-ear-amosdoll/</t>
  </si>
  <si>
    <t>Piano: Learn 48 chords in 1 hour,  and always remember how</t>
  </si>
  <si>
    <t>https://www.udemy.   /piano-hack-28-chords-in-under-an-hour/</t>
  </si>
  <si>
    <t>Walking Bass - Quick Start Guide</t>
  </si>
  <si>
    <t>https://www.udemy.   /walking-bass-quick-start-guide/</t>
  </si>
  <si>
    <t>Beginner Guitar Lessons: Learn To Play Guitar Today (WAVE 1)</t>
  </si>
  <si>
    <t>https://www.udemy.   /beginner-guitar-lessons-learn-to-play-guitar-today/</t>
  </si>
  <si>
    <t>Blues Bass - Quick Start Guide</t>
  </si>
  <si>
    <t>https://www.udemy.   /blues-bass-quick-start-guide/</t>
  </si>
  <si>
    <t>How to speak Pianish (beginner level)</t>
  </si>
  <si>
    <t>https://www.udemy.   /pianish101/</t>
  </si>
  <si>
    <t>Gospel Piano Essentials</t>
  </si>
  <si>
    <t>https://www.udemy.   /gospel-piano-essentials/</t>
  </si>
  <si>
    <t>Instant Harmonica - play Leonard Cohen's Hallelujah now!</t>
  </si>
  <si>
    <t>https://www.udemy.   /instant-harmonica-play-leonard-cohens-hallelujah-now/</t>
  </si>
  <si>
    <t>Guitar Crash Course (No Experience Necessary)</t>
  </si>
  <si>
    <t>https://www.udemy.   /hub-guitar-crash-course/</t>
  </si>
  <si>
    <t>Beginner Guitar Lessons - Your Complete Foundation Course</t>
  </si>
  <si>
    <t>https://www.udemy.   /beginner-guitar-lessons-your-complete-foundation-course/</t>
  </si>
  <si>
    <t>Piano Building Blocks: Learn the 24 Most Common Chords</t>
  </si>
  <si>
    <t>https://www.udemy.   /pianobuildingblocks/</t>
  </si>
  <si>
    <t>Learn to Play the Oboe: Beginner to Pro in Under Four Hours</t>
  </si>
  <si>
    <t>https://www.udemy.   /oboe-a-beginners-guide/</t>
  </si>
  <si>
    <t>Playing Piano By Ear: Complete Guide for Aspiring Musicians</t>
  </si>
  <si>
    <t>https://www.udemy.   /learn-piano-by-ear/</t>
  </si>
  <si>
    <t>Discover the fun of Spoon playing, a beginners course</t>
  </si>
  <si>
    <t>https://www.udemy.   /learn-to-play-spoons/</t>
  </si>
  <si>
    <t>Country Guitar Fundamentals</t>
  </si>
  <si>
    <t>https://www.udemy.   /country-guitar-fundamentals/</t>
  </si>
  <si>
    <t>Discover Classical Guitar Level 1</t>
  </si>
  <si>
    <t>https://www.udemy.   /discover-classical-guitar-level-1/</t>
  </si>
  <si>
    <t>PI-101 Top 10 Classical Piano Pieces for Beginners</t>
  </si>
  <si>
    <t>https://www.udemy.   /pi-101-piano/</t>
  </si>
  <si>
    <t>Get started playing blues harmonica</t>
  </si>
  <si>
    <t>https://www.udemy.   /get-started-playing-blues-harmonica/</t>
  </si>
  <si>
    <t>Rockabilly Guitar For Beginners</t>
  </si>
  <si>
    <t>https://www.udemy.   /rockabilly-guitar-for-beginners/</t>
  </si>
  <si>
    <t>Beginner Piano</t>
  </si>
  <si>
    <t>https://www.udemy.   /beginner-piano/</t>
  </si>
  <si>
    <t>Step by Step Tabla Course- Indian Drums</t>
  </si>
  <si>
    <t>https://www.udemy.   /indian-classical-tabla/</t>
  </si>
  <si>
    <t>Play Piano 6 -Improvise on The Way We Were with Power Chords</t>
  </si>
  <si>
    <t>https://www.udemy.   /play-piano-6-improvise-on-the-way-we-were-with-powe-chords/</t>
  </si>
  <si>
    <t>101 Blues riffs - learn how the harmonica superstars do it</t>
  </si>
  <si>
    <t>https://www.udemy.   /play-harmonica-riffs-like-the-blues-harp-superstars-part-1/</t>
  </si>
  <si>
    <t>Learn To Play The Drums</t>
  </si>
  <si>
    <t>https://www.udemy.   /learndrums/</t>
  </si>
  <si>
    <t>Guitar: Master The Guitar Fretboard In 6 Easy Steps</t>
  </si>
  <si>
    <t>https://www.udemy.   /fretboard-mastery/</t>
  </si>
  <si>
    <t>Play Piano in 30 Days! - Start Playing NOW!</t>
  </si>
  <si>
    <t>https://www.udemy.   /flyingstart/</t>
  </si>
  <si>
    <t>Curso de Didgeridoo nivel principiante</t>
  </si>
  <si>
    <t>https://www.udemy.   /curso-de-didgeridoo-nivel-principiante/</t>
  </si>
  <si>
    <t>ãƒ–ãƒ«ãƒ¼ã‚¹ã‚®ã‚¿ãƒ¼å…¥é–€</t>
  </si>
  <si>
    <t>https://www.udemy.   /morimusictv/</t>
  </si>
  <si>
    <t>Pianoforall - Incredible New Way To Learn Piano &amp; Keyboard</t>
  </si>
  <si>
    <t>https://www.udemy.   /pianoforall-incredible-new-way-to-learn-piano-keyboard/</t>
  </si>
  <si>
    <t>The Professional Guitar Masterclass</t>
  </si>
  <si>
    <t>https://www.udemy.   /the-professional-guitar-masterclass/</t>
  </si>
  <si>
    <t>Modern Rock Guitar Techniques</t>
  </si>
  <si>
    <t>https://www.udemy.   /modern-rock-guitar-techniques/</t>
  </si>
  <si>
    <t>Complete Guitar System - Beginner to Advanced</t>
  </si>
  <si>
    <t>https://www.udemy.   /complete-guitar-system-beginner-to-advanced/</t>
  </si>
  <si>
    <t>Guitar Super System Level 1</t>
  </si>
  <si>
    <t>https://www.udemy.   /guitar-super-system-level-1-unlock-your-potential/</t>
  </si>
  <si>
    <t>How to play Piano - Go from a Beginner/Intermediate to a Pro</t>
  </si>
  <si>
    <t>https://www.udemy.   /how-to-play-piano-go-from-a-beginnerintermediate-to-a-pro/</t>
  </si>
  <si>
    <t>Guitar Super System Level 2</t>
  </si>
  <si>
    <t>https://www.udemy.   /guitarsupersystemlevel2/</t>
  </si>
  <si>
    <t>LEARN HARMONICA, amaze your friends and have fun - it's easy</t>
  </si>
  <si>
    <t>https://www.udemy.   /benhewlettharmonicatuitionultimate-harmonica-course/</t>
  </si>
  <si>
    <t>The Complete Piano &amp; Music Theory Beginners Course</t>
  </si>
  <si>
    <t>https://www.udemy.   /piano-lessons-music-theory-beginners-course/</t>
  </si>
  <si>
    <t>Ultimate Beginner Guitar Masterclass</t>
  </si>
  <si>
    <t>https://www.udemy.   /beginner-guitar-masterclass/</t>
  </si>
  <si>
    <t>Quicklessons Piano Course - Learn to Play Piano by Ear!</t>
  </si>
  <si>
    <t>https://www.udemy.   /quicklessons/</t>
  </si>
  <si>
    <t>Learn guitar the Right way! Complete 'KickStarter course"</t>
  </si>
  <si>
    <t>https://www.udemy.   /learn-guitar-the-right-way/</t>
  </si>
  <si>
    <t>CAGED Pentatonic System for Guitar - Level 1</t>
  </si>
  <si>
    <t>https://www.udemy.   /caged-system-guitar-level-1/</t>
  </si>
  <si>
    <t>CAGED Pentatonic System for Guitar - Level 2</t>
  </si>
  <si>
    <t>https://www.udemy.   /caged-system-guitar-level-2/</t>
  </si>
  <si>
    <t>Learn to Play Piano From a Concert Pianist - For Beginners</t>
  </si>
  <si>
    <t>https://www.udemy.   /learn-to-play-piano-from-a-concert-pianist-for-beginners/</t>
  </si>
  <si>
    <t>#12 Hand Coordination: Let your Hands dance with Ballad 9</t>
  </si>
  <si>
    <t>https://www.udemy.   /12-hand-coordination-let-your-hands-dance-with-ballad-9/</t>
  </si>
  <si>
    <t>How To Make Money With A Cover Band</t>
  </si>
  <si>
    <t>https://www.udemy.   /coverband/</t>
  </si>
  <si>
    <t>How To Play Guitar - For Absolute Beginners</t>
  </si>
  <si>
    <t>https://www.udemy.   /how-to-play-guitar-for-absolute-beginners/</t>
  </si>
  <si>
    <t>Learn How to Improvise on Guitar in 30 Days</t>
  </si>
  <si>
    <t>https://www.udemy.   /learn-how-to-improvise-on-guitar/</t>
  </si>
  <si>
    <t>Play Piano 8 - Play Over the Rainbow by Ear &amp; Free Improvise</t>
  </si>
  <si>
    <t>https://www.udemy.   /play-piano-8-play-over-the-rainbow-by-ear-free-improvise/</t>
  </si>
  <si>
    <t>The Best Beginner Guitar Course Ever</t>
  </si>
  <si>
    <t>https://www.udemy.   /the-best-beginner-guitar-course-ever/</t>
  </si>
  <si>
    <t>Piano For Singer/Songwriters 2: Pop/Rock Rhythm Immersion</t>
  </si>
  <si>
    <t>https://www.udemy.   /piano-singersongwriter-rhythm/</t>
  </si>
  <si>
    <t>Guitar: Learn 10 CCR Guitar Chord Progressions</t>
  </si>
  <si>
    <t>https://www.udemy.   /classic-ccr-style/</t>
  </si>
  <si>
    <t>Play Piano 2:  Play 'Love Me Tender By Ear with 2-5 Chords"</t>
  </si>
  <si>
    <t>https://www.udemy.   /play-piano-2-improvise-play-standards-by-ear-aura-lee/</t>
  </si>
  <si>
    <t>Learn Piano #10 Tritone Chord Substitution with Jazzy Sounds</t>
  </si>
  <si>
    <t>https://www.udemy.   /learn-piano-10-tritone-chord-substitution-with-jazzy-sounds/</t>
  </si>
  <si>
    <t>Getting Started with Playing Guitar</t>
  </si>
  <si>
    <t>https://www.udemy.   /getting-started-with-playing-guitar/</t>
  </si>
  <si>
    <t>Piano Playing: Reading and Playing Classical Tunes Vol.II</t>
  </si>
  <si>
    <t>https://www.udemy.   /piano-playing-reading-and-playing-classical-tunes-volii/</t>
  </si>
  <si>
    <t>Harmonica Jamz: The Only Course on Jammin' with Friends</t>
  </si>
  <si>
    <t>https://www.udemy.   /harmonicajamz/</t>
  </si>
  <si>
    <t>Guitar - Learn 10 Legendary Chord Progressions for Guitar</t>
  </si>
  <si>
    <t>https://www.udemy.   /10-beginner-chord-progressions-/</t>
  </si>
  <si>
    <t>Guitar - Blues Guitar for Beginners</t>
  </si>
  <si>
    <t>https://www.udemy.   /beginner-blues-guitar/</t>
  </si>
  <si>
    <t>Electric Guitar for Beginners - RockStarter Level 1</t>
  </si>
  <si>
    <t>https://www.udemy.   /electric-guitar-for-beginners-rockstarter-level-1/</t>
  </si>
  <si>
    <t>The Circle of Fifths for Guitarists</t>
  </si>
  <si>
    <t>https://www.udemy.   /the-circle-of-fifths-for-guitar/</t>
  </si>
  <si>
    <t>Piano Runs &amp; Fills #2: Play Rolling Cascading Runs for Intro</t>
  </si>
  <si>
    <t>https://www.udemy.   /piano-runs-fills-2-play-rolling-cascading-runs-for-intro/</t>
  </si>
  <si>
    <t>Piano - Circle of 5ths to Play A Song in 12 Keys in 12 Days</t>
  </si>
  <si>
    <t>https://www.udemy.   /use-circle-of-5ths-to-play-a-song-in-12-keys-in-12-days/</t>
  </si>
  <si>
    <t>Essential Theory and Technique for Guitar</t>
  </si>
  <si>
    <t>https://www.udemy.   /essential-theory-and-technique-for-guitar/</t>
  </si>
  <si>
    <t>Piano for Complete Beginners: Learn your first song today!</t>
  </si>
  <si>
    <t>https://www.udemy.   /playing-piano-for-complete-beginners/</t>
  </si>
  <si>
    <t>Master Class Piano Techniques: Tips To EZ Coordinate 2 Hands</t>
  </si>
  <si>
    <t>https://www.udemy.   /master-class-piano-techniques-tips-to-ez-coordinate-2-hands/</t>
  </si>
  <si>
    <t>Master Class # 11:  Play Piano Techniques Learn Piano 1 to10</t>
  </si>
  <si>
    <t>https://www.udemy.   /learn-piano-11-play-piano-techniques-master-class-1-to10/</t>
  </si>
  <si>
    <t>Learn all Piano Chords in all Piano Scales with logic</t>
  </si>
  <si>
    <t>https://www.udemy.   /how-to-find-scales-and-major-minor-chords-on-piano/</t>
  </si>
  <si>
    <t>Learn to play the piano or keyboard from scratch</t>
  </si>
  <si>
    <t>https://www.udemy.   /learn-to-play-the-piano-from-scratch/</t>
  </si>
  <si>
    <t>5 Exotic Guitar Scales and How to Use Them Effectively</t>
  </si>
  <si>
    <t>https://www.udemy.   /5-exotic-guitar-scales-and-how-to-use-them-effectively/</t>
  </si>
  <si>
    <t>Learn 4 Chords and Play Thousands of Songs!</t>
  </si>
  <si>
    <t>https://www.udemy.   /learn-4-chords-and-play-thousands-of-songs/</t>
  </si>
  <si>
    <t>#10 Hand Coordination - Transfer Chord Ballad 9 - C &amp; Bb Key</t>
  </si>
  <si>
    <t>https://www.udemy.   /10-hand-coordination-transfer-chord-ballad-9-he-is-lord/</t>
  </si>
  <si>
    <t>Acoustic Fingerstyle Guitar Course: Beginner to Advanced</t>
  </si>
  <si>
    <t>https://www.udemy.   /acoustic-fingerstyle-guitar/</t>
  </si>
  <si>
    <t>Guitar Chord Mastery!Turn Your Brain Into A Chord Encyclopia</t>
  </si>
  <si>
    <t>https://www.udemy.   /total-fretboard-mastery/</t>
  </si>
  <si>
    <t>Play Piano 1 Master Class Intro:  Standards 2-5 Power Chords</t>
  </si>
  <si>
    <t>https://www.udemy.   /play-piano-1-improvise-2-5-power-chords-on-popular-songs/</t>
  </si>
  <si>
    <t>Best Beginner Guitar Lessons by Sam Lyons</t>
  </si>
  <si>
    <t>https://www.udemy.   /best-beginner-guitar-lessons-by-sam-lyons-udemy/</t>
  </si>
  <si>
    <t>A new approach to piano and playing songs for beginners</t>
  </si>
  <si>
    <t>https://www.udemy.   /contemporary-piano/</t>
  </si>
  <si>
    <t>Learn Guitar: Zero to Guitar Fingerpicking in 30 days</t>
  </si>
  <si>
    <t>https://www.udemy.   /zero-to-guitar-fingerpicking/</t>
  </si>
  <si>
    <t>How to play Contemporary Piano</t>
  </si>
  <si>
    <t>https://www.udemy.   /how-to-play-contemporary-piano/</t>
  </si>
  <si>
    <t>Piano Technique Exercises Vol.1</t>
  </si>
  <si>
    <t>https://www.udemy.   /piano-skills-improve-your-piano-technique/</t>
  </si>
  <si>
    <t>Instant Harmonica - Learning the Basic 12 Bar Blues Bassline</t>
  </si>
  <si>
    <t>https://www.udemy.   /instant-harmonica-learning-the-basic-12-bar-blues-bassline/</t>
  </si>
  <si>
    <t>#5  Piano Hand Coordination:  Piano Runs in 2 Beats Eb Key</t>
  </si>
  <si>
    <t>https://www.udemy.   /learn-piano-technique-5-piano-runs-in-2-beats-in-eb-key/</t>
  </si>
  <si>
    <t>Modern Country Guitar: Technique Booster</t>
  </si>
  <si>
    <t>https://www.udemy.   /modern-country-guitar/</t>
  </si>
  <si>
    <t>Blues Guitar Lessons for Beginners: Chords, Rhythm and Lead</t>
  </si>
  <si>
    <t>https://www.udemy.   /blues-guitar-lessons-for-beginners-chords-rhythm-and-lead/</t>
  </si>
  <si>
    <t>#4 Piano Hand Coordination: Fun Piano Runs in 2 Beats C Key</t>
  </si>
  <si>
    <t>https://www.udemy.   /learn-piano-technique-4-piano-run-in-2-beats-in-c-key-song/</t>
  </si>
  <si>
    <t>3 step formula for playing guitar by ear</t>
  </si>
  <si>
    <t>https://www.udemy.   /3-step-formula-for-playing-guitar-by-ear/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</si>
  <si>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</si>
  <si>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   /learnpianotoday/</t>
  </si>
  <si>
    <t>Play Piano by Ear Today! SuperCourse</t>
  </si>
  <si>
    <t>https://www.udemy.   /play-piano-by-ear-today-supercourse/</t>
  </si>
  <si>
    <t>Learn to Read &amp; Write Music to play Piano &amp; more instruments</t>
  </si>
  <si>
    <t>https://www.udemy.   /the-complete-guide-to-how-to-read-write-music/</t>
  </si>
  <si>
    <t>The Complete Piano Course - Master The Piano</t>
  </si>
  <si>
    <t>https://www.udemy.   /the-complete-piano-course/</t>
  </si>
  <si>
    <t>Learn to play your favorite guitar songs by ear</t>
  </si>
  <si>
    <t>https://www.udemy.   /play-by-ear/</t>
  </si>
  <si>
    <t>Piano for Singer/Songwriters | Write Songs and Perform Live!</t>
  </si>
  <si>
    <t>https://www.udemy.   /pianoforsingersongwriters/</t>
  </si>
  <si>
    <t>Fun Beginner Ukulele Course</t>
  </si>
  <si>
    <t>https://www.udemy.   /beginner-ukulele/</t>
  </si>
  <si>
    <t>Learn Guitar in 21 Days</t>
  </si>
  <si>
    <t>https://www.udemy.   /learn-guitar-in-21-days/</t>
  </si>
  <si>
    <t>Fun Ukulele Strumming Course</t>
  </si>
  <si>
    <t>https://www.udemy.   /fun-ukulele-strumming-course/</t>
  </si>
  <si>
    <t>The Professional Bass Masterclass</t>
  </si>
  <si>
    <t>https://www.udemy.   /the-professional-bass-masterclass/</t>
  </si>
  <si>
    <t>The Allman Brothers Guitar Roots And Techniques</t>
  </si>
  <si>
    <t>https://www.udemy.   /allmanbrothersguitar/</t>
  </si>
  <si>
    <t>Blues Guitar Fundamentals</t>
  </si>
  <si>
    <t>https://www.udemy.   /blues-guitar/</t>
  </si>
  <si>
    <t>#6 Piano Hand Coordination: Play Open 10 Ballad to 9/4 Song</t>
  </si>
  <si>
    <t>https://www.udemy.   /piano-hand-coordination-6-play-open-10th-ballad-to-94-song/</t>
  </si>
  <si>
    <t>#7 Piano Hand Coordination: Play Piano Runs in 3 Beats 9/4</t>
  </si>
  <si>
    <t>https://www.udemy.   /learn-piano-hand-coordination-7-piano-runs-in-3-beats-94/</t>
  </si>
  <si>
    <t>Beginner Level Popular Piano Program - Month 1</t>
  </si>
  <si>
    <t>https://www.udemy.   /beginner-level-popular-piano-program-month-1/</t>
  </si>
  <si>
    <t>Piano Lessons for the R&amp;B Fan</t>
  </si>
  <si>
    <t>https://www.udemy.   /piano-lessons-for-the-rb-fan/</t>
  </si>
  <si>
    <t>Guitar Lessons - Blind Blake - King Of Ragtime Blues Guitar</t>
  </si>
  <si>
    <t>https://www.udemy.   /guitar-lessons-ragtime-blues-blind-blake/</t>
  </si>
  <si>
    <t>Darbuka Drumming: Learn how to play the Darbuka Dounbek</t>
  </si>
  <si>
    <t>https://www.udemy.   /learning-the-darbuka-dounbek-drum/</t>
  </si>
  <si>
    <t>Awesome Lead Guitar 1</t>
  </si>
  <si>
    <t>https://www.udemy.   /awesome-lead-guitar/</t>
  </si>
  <si>
    <t>The art of piano improvisation</t>
  </si>
  <si>
    <t>https://www.udemy.   /the-art-of-piano-improvisation/</t>
  </si>
  <si>
    <t>How To Build A Professional Djembe: Create Music Beauty &amp;Biz</t>
  </si>
  <si>
    <t>https://www.udemy.   /build-a-djembe/</t>
  </si>
  <si>
    <t>Advanced Euphonium Studies - Learn to Master the Euphonium!â€‹</t>
  </si>
  <si>
    <t>https://www.udemy.   /advanced-euphonium/</t>
  </si>
  <si>
    <t>Didgeridoo - from zero to HERO! Part Two. Intermediate.</t>
  </si>
  <si>
    <t>https://www.udemy.   /didgeridoo-intermediate/</t>
  </si>
  <si>
    <t>Fingerstyle Guitar by Jacques Stotzem - Advanced Level</t>
  </si>
  <si>
    <t>https://www.udemy.   /fingerstyleguitar-jacques-stotzem-advanced/</t>
  </si>
  <si>
    <t>Trumpet Pro Series - You're going to love practicing Trumpet</t>
  </si>
  <si>
    <t>https://www.udemy.   /trumpet-pro-series/</t>
  </si>
  <si>
    <t>A Guide to Analog Synths: For the modern EDM enthusiast.</t>
  </si>
  <si>
    <t>https://www.udemy.   /secrets-of-analog-synths/</t>
  </si>
  <si>
    <t>Acoustic Blues Guitar Lessons</t>
  </si>
  <si>
    <t>https://www.udemy.   /finger-picking-blues-guitar/</t>
  </si>
  <si>
    <t>Accelerate Your Guitar Learning With Metal Techniques</t>
  </si>
  <si>
    <t>https://www.udemy.   /learn-metal-guitar-techniques/</t>
  </si>
  <si>
    <t>Beginner Step by Step Keharwa Theka Tabla Course</t>
  </si>
  <si>
    <t>https://www.udemy.   /step-by-step-keharwa-theka-tabla-course-3-bonus-fillers/</t>
  </si>
  <si>
    <t>Just chords Piano: Learn to Play Piano Quickly - No Music</t>
  </si>
  <si>
    <t>https://www.udemy.   /just-chords-piano/</t>
  </si>
  <si>
    <t>Play Ukulele Now</t>
  </si>
  <si>
    <t>https://www.udemy.   /play-ukulele/</t>
  </si>
  <si>
    <t>https://www.udemy.   /jim-bruce-blues-guitar-lessons-36-pack/</t>
  </si>
  <si>
    <t>Piano Runs &amp; Fills #1: Play Dreamy Whole Tone Scale Runs</t>
  </si>
  <si>
    <t>https://www.udemy.   /learn-piano-scales-1-whole-tone-scales-whole-tone-runs/</t>
  </si>
  <si>
    <t>Play Piano Today - Easy Festive Favorites &amp; Piano Party Hits</t>
  </si>
  <si>
    <t>https://www.udemy.   /easy-piano-today-play-festive-favorites-christmas-party-hits/</t>
  </si>
  <si>
    <t>The 80/20 Beginner Guitar Course</t>
  </si>
  <si>
    <t>https://www.udemy.   /the-8020-beginner-guitar-course/</t>
  </si>
  <si>
    <t>Drums for Beginners</t>
  </si>
  <si>
    <t>https://www.udemy.   /drums-for-beginner/</t>
  </si>
  <si>
    <t>Digital Pianist Course-Learn Piano &amp; Keyboard Fast &amp; Easy</t>
  </si>
  <si>
    <t>https://www.udemy.   /digital-pianist-course-learn-piano-keyboard-fast-easy/</t>
  </si>
  <si>
    <t>Learn to play guitar and sing at the same time</t>
  </si>
  <si>
    <t>https://www.udemy.   /play-and-sing/</t>
  </si>
  <si>
    <t>Introduction to Ukulele 1</t>
  </si>
  <si>
    <t>https://www.udemy.   /introduction-to-ukulele/</t>
  </si>
  <si>
    <t>Learn Flute FAST!</t>
  </si>
  <si>
    <t>https://www.udemy.   /learn-flute-fast/</t>
  </si>
  <si>
    <t xml:space="preserve">Guitar Lessons - Soloing With Arpeggios - Essential Guide </t>
  </si>
  <si>
    <t>https://www.udemy.   /guitar-lessons-soloing-with-arpeggios-essential-guide/</t>
  </si>
  <si>
    <t>Piano With Willie: Blues n' Boogie Vol. 3</t>
  </si>
  <si>
    <t>https://www.udemy.   /piano-with-willie-blues-n-boogie-vol-3/</t>
  </si>
  <si>
    <t>Instant Harmonica - play The Kesh (pt 1) it's easy and fun!</t>
  </si>
  <si>
    <t>https://www.udemy.   /instant-harmonica-play-the-kesh-part-1-easy-and-fun/</t>
  </si>
  <si>
    <t>Piano Lessons For Beginners: Learn Piano Quickly And Easily</t>
  </si>
  <si>
    <t>https://www.udemy.   /pianolessons/</t>
  </si>
  <si>
    <t>The Easy Beginner Drum Course</t>
  </si>
  <si>
    <t>https://www.udemy.   /the-easy-beginner-drum-course/</t>
  </si>
  <si>
    <t>Instant Harmonica - play Somewhere Over the Rainbow now!</t>
  </si>
  <si>
    <t>https://www.udemy.   /instant-harmonica-play-somewhere-over-the-rainbow-now/</t>
  </si>
  <si>
    <t>Instant Harmonica - play The Kesh (part 2) - easy and fun!</t>
  </si>
  <si>
    <t>https://www.udemy.   /instant-harmonica-play-the-kesh-part-2-easy-and-fun/</t>
  </si>
  <si>
    <t>The 80/20 Guitar: Write Music and Play Guitar in 30 Days</t>
  </si>
  <si>
    <t>https://www.udemy.   /8020guitar/</t>
  </si>
  <si>
    <t>Ukulele 2 : Level 1 KEY OF C AND STRUMS</t>
  </si>
  <si>
    <t>https://www.udemy.   /ukulele-2-level-1-key-of-c-and-strums/</t>
  </si>
  <si>
    <t>Guitar for Music Educators: Learning How to Teach Guitar</t>
  </si>
  <si>
    <t>https://www.udemy.   /guitar-for-music-educators/</t>
  </si>
  <si>
    <t>Piano Tutorial : Ludovico Einaudi - Una Mattina</t>
  </si>
  <si>
    <t>https://www.udemy.   /piano-tutorial-ludovico-einaudi-una-mattina/</t>
  </si>
  <si>
    <t>Guitar Solo - Theory and Improvisation Lessons</t>
  </si>
  <si>
    <t>https://www.udemy.   /holistic-guitar-solo-essentials/</t>
  </si>
  <si>
    <t>Bluegrass Guitar Essentials: Webisodes 3 &amp; 4</t>
  </si>
  <si>
    <t>https://www.udemy.   /bluegrass-guitar-essentials-webisodes-3-4/</t>
  </si>
  <si>
    <t>Instant Harmonica - play Christmas + Birthday songs now!</t>
  </si>
  <si>
    <t>https://www.udemy.   /instant-harmonica-play-christmas-and-birthday-songs-now/</t>
  </si>
  <si>
    <t>Blues Master - Advanced Techniques Piano Course</t>
  </si>
  <si>
    <t>https://www.udemy.   /blues-master-advanced-techniques-piano-course/</t>
  </si>
  <si>
    <t>Bluegrass Guitar Essentials: Webisodes 5 &amp; 6</t>
  </si>
  <si>
    <t>https://www.udemy.   /bluegrass-guitar-essentials-webisodes-5-6/</t>
  </si>
  <si>
    <t>Trombone Lessons For Beginners</t>
  </si>
  <si>
    <t>https://www.udemy.   /the-music-coach-online-trombone-lesson-program/</t>
  </si>
  <si>
    <t>Rhythm to Rock Drum Lesson 6</t>
  </si>
  <si>
    <t>https://www.udemy.   /rhythm-to-rock-drum-lesson-6/</t>
  </si>
  <si>
    <t>Flute Pro Series - You're about to love practicing the flute</t>
  </si>
  <si>
    <t>https://www.udemy.   /flute-pro-series/</t>
  </si>
  <si>
    <t>How To Play Guitar - Everything You Need To Know To Start</t>
  </si>
  <si>
    <t>https://www.udemy.   /guitar101/</t>
  </si>
  <si>
    <t>Trombone Pro Series - Fall in love with the Trombone</t>
  </si>
  <si>
    <t>https://www.udemy.   /trombone-pro-series/</t>
  </si>
  <si>
    <t>Learn How To Play 25 Classic Hip Hop Songs Ch.2</t>
  </si>
  <si>
    <t>https://www.udemy.   /learn-how-to-play-25-hip-hop-classic-songs-ch2/</t>
  </si>
  <si>
    <t>Learn to play tunes by ear on harmonica - no written music</t>
  </si>
  <si>
    <t>https://www.udemy.   /benhewlettharmonicatuitionint4/</t>
  </si>
  <si>
    <t>Fingerpicking for Guitar</t>
  </si>
  <si>
    <t>https://www.udemy.   /fingerpicking-for-guitar/</t>
  </si>
  <si>
    <t>Music Theory, Guitar and Ear Training</t>
  </si>
  <si>
    <t>https://www.udemy.   /holistic-guitar-ear-essentials/</t>
  </si>
  <si>
    <t>Piano Unbound. Piano learning method, a course for beginners</t>
  </si>
  <si>
    <t>https://www.udemy.   /piano-unbound/</t>
  </si>
  <si>
    <t>Advanced Trombone Studies - Learn to Master the Trombone!</t>
  </si>
  <si>
    <t>https://www.udemy.   /advanced-trombone/</t>
  </si>
  <si>
    <t>Euphonium Solos: Learn to Perform Three Fun, Unique Pieces!</t>
  </si>
  <si>
    <t>https://www.udemy.   /intermediate-euphonium-solos/</t>
  </si>
  <si>
    <t>Piano With Willie: Tritones &amp; Phat Chords</t>
  </si>
  <si>
    <t>https://www.udemy.   /piano-with-willie-tritones-phat-chords/</t>
  </si>
  <si>
    <t>Piano for Kids: Developing Your Child's Creative Abilities</t>
  </si>
  <si>
    <t>https://www.udemy.   /piano-for-kids-developing-your-childs-creative-abilities/</t>
  </si>
  <si>
    <t>Piano Lessons For The Hip Hop Fan</t>
  </si>
  <si>
    <t>https://www.udemy.   /piano-lessons-for-the-hip-hop-fan/</t>
  </si>
  <si>
    <t>French Horn Solos: Learn how to Perform Three Fun Pieces!</t>
  </si>
  <si>
    <t>https://www.udemy.   /french-horn-solos/</t>
  </si>
  <si>
    <t>Bluegrass Guitar Essentials: Webisodes 9 &amp; 10</t>
  </si>
  <si>
    <t>https://www.udemy.   /bluegrass-guitar-essentials-webisodes-9-10/</t>
  </si>
  <si>
    <t>Clarinet Lessons For Beginners</t>
  </si>
  <si>
    <t>https://www.udemy.   /the-music-coach-online-clarinet-lesson-program/</t>
  </si>
  <si>
    <t>Play music on Harmonica using 8 notes - learn easy tunes!</t>
  </si>
  <si>
    <t>https://www.udemy.   /benhewlettharmonicatuitionfunkynursery/</t>
  </si>
  <si>
    <t>Learn Piano Online-A Quiet Solace Piano Solo</t>
  </si>
  <si>
    <t>https://www.udemy.   /learn-piano-online-a-quiet-solace-piano-solo/</t>
  </si>
  <si>
    <t>Bluegrass Guitar Essentials: Webisodes 7 &amp; 8</t>
  </si>
  <si>
    <t>https://www.udemy.   /bluegrass-guitar-essentials-webisodes-7-8/</t>
  </si>
  <si>
    <t>The Art of the Blues Shuffle - A Guitarist's Guide</t>
  </si>
  <si>
    <t>https://www.udemy.   /the-art-of-the-blues-shuffle-a-guitarists-guide/</t>
  </si>
  <si>
    <t>Learn Piano Online-Ambiance Piano Solo</t>
  </si>
  <si>
    <t>https://www.udemy.   /learn-piano-online-ambiance-piano-solo/</t>
  </si>
  <si>
    <t>Piano Lessons For Beginners</t>
  </si>
  <si>
    <t>https://www.udemy.   /the-music-coach-online-piano-lesson-program/</t>
  </si>
  <si>
    <t>The Theory &amp; Practice of Modes on the Guitar</t>
  </si>
  <si>
    <t>https://www.udemy.   /thefretbuzzmodes/</t>
  </si>
  <si>
    <t>Learn How To Play The Trumpet</t>
  </si>
  <si>
    <t>https://www.udemy.   /learn-how-to-play-the-trumpet/</t>
  </si>
  <si>
    <t>Violin for Beginners</t>
  </si>
  <si>
    <t>https://www.udemy.   /violin-for-beginners/</t>
  </si>
  <si>
    <t>Beginner Acoustic Guitar Lessons</t>
  </si>
  <si>
    <t>https://www.udemy.   /beginner-guitar-lessons/</t>
  </si>
  <si>
    <t>Aprendiendo Piano: Tocando piezas populares Vol.I</t>
  </si>
  <si>
    <t>https://www.udemy.   /aprendiendo-piano-i-tocando-piezas-populares/</t>
  </si>
  <si>
    <t>Curso de Bateria - Explorando Diferentes DivisÃµes</t>
  </si>
  <si>
    <t>https://www.udemy.   /diegogil-edd/</t>
  </si>
  <si>
    <t>Escalas PentatÃ³nicas para guitarristas</t>
  </si>
  <si>
    <t>https://www.udemy.   /escalas-pentatonicas-para-guitarristas/</t>
  </si>
  <si>
    <t>Brass Master Class</t>
  </si>
  <si>
    <t>https://www.udemy.   /brass-master-class-german/</t>
  </si>
  <si>
    <t xml:space="preserve">EnseÃ±ando mÃºsica: mejora tus clases de instrumento </t>
  </si>
  <si>
    <t>https://www.udemy.   /ensenandopiano/</t>
  </si>
  <si>
    <t>Ukelele exprÃ©s: aprende a tocar en menos de un mes</t>
  </si>
  <si>
    <t>https://www.udemy.   /ukelele-expres-gratis/</t>
  </si>
  <si>
    <t>Curso de Guitarra para Principiantes</t>
  </si>
  <si>
    <t>https://www.udemy.   /curso-de-guitarra-para-principiantes-p/</t>
  </si>
  <si>
    <t>Mundharmonika spielen - mein schÃ¶nstes Hobby</t>
  </si>
  <si>
    <t>https://www.udemy.   /mundharmonika-spielen-mein-schonstes-hobby/</t>
  </si>
  <si>
    <t>Aprende el acordeÃ³n de oÃ­do y con tÃ©cnica â€“Nivel Intermedioâ€“</t>
  </si>
  <si>
    <t>https://www.udemy.   /aprende-el-acordeon-de-oido-y-con-tecnica-nivel-intermedio/</t>
  </si>
  <si>
    <t>PrÃ©sentation du Banjo TÃ©nor</t>
  </si>
  <si>
    <t>https://www.udemy.   /presentation-du-banjo-tenor/</t>
  </si>
  <si>
    <t>Aprende a tocar el acordeÃ³n de botones</t>
  </si>
  <si>
    <t>https://www.udemy.   /aprende-a-tocar-el-acordeon-de-botones/</t>
  </si>
  <si>
    <t>Aprendiendo piano: Lectura de piezas clÃ¡sicas Vol.I</t>
  </si>
  <si>
    <t>https://www.udemy.   /aprendiendo-piano/</t>
  </si>
  <si>
    <t>Pedais de efeito para Contrabaixo</t>
  </si>
  <si>
    <t>https://www.udemy.   /pedais-de-efeito-para-contrabaixo/</t>
  </si>
  <si>
    <t>Mantenimiento y octavaciÃ³n para guitarras elÃ©ctricas</t>
  </si>
  <si>
    <t>https://www.udemy.   /mantenimiento-y-octavacion-para-guitarras-electricas/</t>
  </si>
  <si>
    <t>Aprende a tocar el violÃ­n desde cero</t>
  </si>
  <si>
    <t>https://www.udemy.   /aprende-a-tocar-el-violin-desde-cero/</t>
  </si>
  <si>
    <t>Aprende a tocar el teclado como los expertos</t>
  </si>
  <si>
    <t>https://www.udemy.   /aprende-a-tocar-el-teclado-desde-cero/</t>
  </si>
  <si>
    <t>Aprende a tocar el saxofÃ³n como siempre has querido</t>
  </si>
  <si>
    <t>https://www.udemy.   /aprende-a-tocar-el-saxofon-tips-para-saxofonistas/</t>
  </si>
  <si>
    <t>Guitarra para principiantes</t>
  </si>
  <si>
    <t>https://www.udemy.   /guitarra-para-principiantes/</t>
  </si>
  <si>
    <t>Aprende a tocar flauta transversal sin complicaciones</t>
  </si>
  <si>
    <t>https://www.udemy.   /aprende-a-tocar-flauta-transversal-curso-en-video/</t>
  </si>
  <si>
    <t>Aprende a tocar las escalas en el acordeÃ³n de botones.</t>
  </si>
  <si>
    <t>https://www.udemy.   /las-escalas-en-el-acordeon-de-botones/</t>
  </si>
  <si>
    <t>Curso de ViolÃ£o PrÃ¡tico</t>
  </si>
  <si>
    <t>https://www.udemy.   /harmonia-tonal/</t>
  </si>
  <si>
    <t>Aprende a tocar percusiones: congas, bongÃ³s, maracas y mÃ¡s</t>
  </si>
  <si>
    <t>https://www.udemy.   /aprende-a-tocar-percusiones-congas-bongos-maracas-y-mas/</t>
  </si>
  <si>
    <t>Gitarre spielen - mein schÃ¶nstes Hobby</t>
  </si>
  <si>
    <t>https://www.udemy.   /gitarre-spielen-mein-schonstes-hobby/</t>
  </si>
  <si>
    <t>Aprende a tocar la guitarra acÃºstica como un profesional</t>
  </si>
  <si>
    <t>https://www.udemy.   /aprende-a-tocar-la-guitarra-acustica-como-un-profesional/</t>
  </si>
  <si>
    <t>Guitar Lesson - Five Steps to Learn Barre Chords</t>
  </si>
  <si>
    <t>https://www.udemy.   /five-steps-to-learn-barre-chords/</t>
  </si>
  <si>
    <t>Easy Piano Basicsâ„¢ - Learn Piano, No Prior Experience Needed</t>
  </si>
  <si>
    <t>https://www.udemy.   /easy-piano-basics-with-willie/</t>
  </si>
  <si>
    <t>Guitar Technique Mastery: The Ultimate Chop Building Workout</t>
  </si>
  <si>
    <t>https://www.udemy.   /the-ultimate-chop-building-workout-for-the-blues-guitarist/</t>
  </si>
  <si>
    <t>Inside Drum Technique</t>
  </si>
  <si>
    <t>https://www.udemy.   /insidedrumtechnique/</t>
  </si>
  <si>
    <t>Learn to Play Tarrega, Bach, and Sor on Classical Guitar</t>
  </si>
  <si>
    <t>https://www.udemy.   /guitar-pieces/</t>
  </si>
  <si>
    <t>Create Beautiful Music On The Piano Like a Pro In Minutes</t>
  </si>
  <si>
    <t>https://www.udemy.   /create-beautiful-music-on-the-piano-like-a-pro-in-minutes/</t>
  </si>
  <si>
    <t>Instant Harmonica - play the great Irish tune Molly Malone!</t>
  </si>
  <si>
    <t>https://www.udemy.   /instant-harmonica-play-the-irish-tune-molly-molone-today/</t>
  </si>
  <si>
    <t>Instant Harmonica - play 'Can't Help Falling in Love' now!</t>
  </si>
  <si>
    <t>https://www.udemy.   /instant-harmonica-play-cant-help-falling-in-love-now/</t>
  </si>
  <si>
    <t>Arpeggios for Guitar made Easy! Dominate the Fretboard</t>
  </si>
  <si>
    <t>https://www.udemy.   /arpeggios-for-guitar-made-easy/</t>
  </si>
  <si>
    <t>Guitar Lessons - The Modal System - Modes Essentials</t>
  </si>
  <si>
    <t>https://www.udemy.   /guitar-lessons-the-modal-system-modes-essentials/</t>
  </si>
  <si>
    <t>Learn to Play Percussion: Beginner to Pro made the Easy Way!</t>
  </si>
  <si>
    <t>https://www.udemy.   /percussion/</t>
  </si>
  <si>
    <t>Modern Piano Lessons For Beginners</t>
  </si>
  <si>
    <t>https://www.udemy.   /modern-piano-lessons-for-beginners/</t>
  </si>
  <si>
    <t>World Percussion: Complete Lessons for Everyone</t>
  </si>
  <si>
    <t>https://www.udemy.   /world-percussion-lessons-for-everyone/</t>
  </si>
  <si>
    <t>Learn Lion (Saroo) Soundtrack On The Piano By Ear</t>
  </si>
  <si>
    <t>https://www.udemy.   /learn-lion-saroo-soundtrack-on-the-piano-by-ear/</t>
  </si>
  <si>
    <t>https://www.udemy.   /acoustic-blues-guitar-lessons/</t>
  </si>
  <si>
    <t>Play Guitar and Understand Music Quick &amp; Easy in 28 Days!</t>
  </si>
  <si>
    <t>https://www.udemy.   /how-to-play-guitar-really-understand-music/</t>
  </si>
  <si>
    <t>Learn How to Play the Violin - Violin Basics</t>
  </si>
  <si>
    <t>https://www.udemy.   /violin-basics/</t>
  </si>
  <si>
    <t>Swing Low - The 101 Authentic Nashville Piano Style Course</t>
  </si>
  <si>
    <t>https://www.udemy.   /swing-low-nashville-piano-style/</t>
  </si>
  <si>
    <t>Guitar:Play 5 Easy Christmas Chord Progressions On Guitar</t>
  </si>
  <si>
    <t>https://www.udemy.   /christmas-songs/</t>
  </si>
  <si>
    <t xml:space="preserve">Get Piano Skills TODAY!!! </t>
  </si>
  <si>
    <t>https://www.udemy.   /how-to-play-piano2/</t>
  </si>
  <si>
    <t>Learn the Violin - Scales and Fundamentals</t>
  </si>
  <si>
    <t>https://www.udemy.   /learn-the-violin-scales-and-fundamentals/</t>
  </si>
  <si>
    <t>Piano With Willie Building Technique with Scales Vol. 2</t>
  </si>
  <si>
    <t>https://www.udemy.   /piano-with-willie-technique-builder-vol-2/</t>
  </si>
  <si>
    <t>Master Flute Playing: Intermediate Instruction Made Simple!</t>
  </si>
  <si>
    <t>https://www.udemy.   /intermediateflute/</t>
  </si>
  <si>
    <t>How to Sing and Play the Guitar (at the same time)</t>
  </si>
  <si>
    <t>https://www.udemy.   /how-to-sing-and-play-the-guitar-at-the-same-time/</t>
  </si>
  <si>
    <t>Super Beginner Guitar - start right, start awesome</t>
  </si>
  <si>
    <t>https://www.udemy.   /super-beginner-guitar-start-right-start-awesome/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</si>
  <si>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</si>
  <si>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   /learning-how-to-play-guitar/</t>
  </si>
  <si>
    <t>Rhythm to Rock Drum Lesson 5</t>
  </si>
  <si>
    <t>https://www.udemy.   /rhythm-to-rock-drum-lesson-5/</t>
  </si>
  <si>
    <t>Gibson's Learn &amp; Master Guitar</t>
  </si>
  <si>
    <t>https://www.udemy.   /learnandmasterguitar/</t>
  </si>
  <si>
    <t>Master the Trombone: Intermediate Instruction Made Simple!</t>
  </si>
  <si>
    <t>https://www.udemy.   /beginning-trombone/</t>
  </si>
  <si>
    <t>Walking Bass Fundamentals</t>
  </si>
  <si>
    <t>https://www.udemy.   /walking-bass-fundamentals/</t>
  </si>
  <si>
    <t>Circular Breathing for musicians - practical skills</t>
  </si>
  <si>
    <t>https://www.udemy.   /circular-breathing-for-musicians-practical-skills/</t>
  </si>
  <si>
    <t>Electric Bass for Busy Beginners Course 1</t>
  </si>
  <si>
    <t>https://www.udemy.   /bassforbusybeginners/</t>
  </si>
  <si>
    <t>Guitar for Absolute Beginners (Class 1)</t>
  </si>
  <si>
    <t>https://www.udemy.   /guitar-for-absolute-beginners-class-1/</t>
  </si>
  <si>
    <t>Tenor Banjo for Absolute Beginners</t>
  </si>
  <si>
    <t>https://www.udemy.   /tenor-banjo-for-absolute-beginners/</t>
  </si>
  <si>
    <t>Guitar Lessons - 50 Essential Fast Legato Licks</t>
  </si>
  <si>
    <t>https://www.udemy.   /guitar-lessons-50-essential-fast-legato-licks/</t>
  </si>
  <si>
    <t>Aprenda a tocar Pandeiro - Curso Iniciante - Samba/Choro</t>
  </si>
  <si>
    <t>https://www.udemy.   /aprenda-a-tocar-pandeiro-curso-iniciante-sambachoro/</t>
  </si>
  <si>
    <t>Aprende baterÃ­a con el nuevo mÃ©todo IDT</t>
  </si>
  <si>
    <t>https://www.udemy.   /idtbateria/</t>
  </si>
  <si>
    <t>5 lecciones que todo guitarrista debe tomar</t>
  </si>
  <si>
    <t>https://www.udemy.   /5-lecciones-que-todo-guitarrista-debe-tomar/</t>
  </si>
  <si>
    <t>Los 7 Acordes para Tocarlo Todo en un fin de semana</t>
  </si>
  <si>
    <t>https://www.udemy.   /los-7-acordes-para-tocarlo-todo/</t>
  </si>
  <si>
    <t>Curso de ViolÃ£o Popular</t>
  </si>
  <si>
    <t>https://www.udemy.   /curso-de-violao/</t>
  </si>
  <si>
    <t>Aprendiendo Piano: Ejercicios de calentamiento</t>
  </si>
  <si>
    <t>https://www.udemy.   /aprendiendo-piano-ejercicios-de-calentamiento/</t>
  </si>
  <si>
    <t>Aprendiendo piano: Lectura de piezas clÃ¡sicas Vol.II</t>
  </si>
  <si>
    <t>https://www.udemy.   /aprendiendo-piano-lectura-de-piezas-clasicas-volii/</t>
  </si>
  <si>
    <t>Aprende a tocar el AcordeÃ³n 'de oÃ­do y con tÃ©cnica",https://www.udemy.com/aprende-a-tocar-el-acordeon-de-oido-y-con-tecnica/,true,25,93,21,34,Beginner Level,4 hours,2014-09-16T19:51:45Z
263432,Aprende los Secretos de la ArmÃ³nica con HARP&amp;SOUL"</t>
  </si>
  <si>
    <t>https://www.udemy.   /aprende-los-secretos-de-la-armonica-con-harp-and-soul/</t>
  </si>
  <si>
    <t>Guitarra Desde Cero - PARTE 1</t>
  </si>
  <si>
    <t>https://www.udemy.   /guitarra-desde-cero-parte-1-curso-de-guitarra-principiantes/</t>
  </si>
  <si>
    <t>Super-Curso de Guitarra PrÃ¡ctico Para Principiantes</t>
  </si>
  <si>
    <t>https://www.udemy.   /super-curso-de-guitarra-practico-para-principiantes/</t>
  </si>
  <si>
    <t>ExplosÃ£o PentatÃ´nica</t>
  </si>
  <si>
    <t>https://www.udemy.   /explosao-pentatonica/</t>
  </si>
  <si>
    <t>Complete Beginners Introduction to Guitar</t>
  </si>
  <si>
    <t>https://www.udemy.   /complete-beginners-introduction-to-guitar/</t>
  </si>
  <si>
    <t>Learn 10 Scottish Tunes Piano Easy Level</t>
  </si>
  <si>
    <t>https://www.udemy.   /learn-10-scottish-tunes-piano-easy-level/</t>
  </si>
  <si>
    <t>Fingerpicking Fundamentals</t>
  </si>
  <si>
    <t>https://www.udemy.   /fingerpicking-fundamentals/</t>
  </si>
  <si>
    <t>Piano With A Pro</t>
  </si>
  <si>
    <t>https://www.udemy.   /piano-with-a-pro/</t>
  </si>
  <si>
    <t>Piano Lessons for Beginners: Play the Piano AND Read Music!</t>
  </si>
  <si>
    <t>https://www.udemy.   /your-first-10-piano-pieces/</t>
  </si>
  <si>
    <t>Master the Tuba - Intermediate Instruction Made Simple!</t>
  </si>
  <si>
    <t>https://www.udemy.   /intermediate-tuba/</t>
  </si>
  <si>
    <t>The Fun and Effective Piano Course</t>
  </si>
  <si>
    <t>https://www.udemy.   /the-serious-piano-course/</t>
  </si>
  <si>
    <t>Advanced Flute Studies - Learn to Master the Flute!â€‹</t>
  </si>
  <si>
    <t>https://www.udemy.   /advanced-flute/</t>
  </si>
  <si>
    <t>Alternate Picking Speed &amp; Accuracy</t>
  </si>
  <si>
    <t>https://www.udemy.   /alternate-picking-speed-accuracy/</t>
  </si>
  <si>
    <t>Master the Euphonium with Simple, Intermediate Instruction!</t>
  </si>
  <si>
    <t>https://www.udemy.   /intermediate-euphonium/</t>
  </si>
  <si>
    <t>Master the Clarinet: Intermediate Instruction Made Simple!</t>
  </si>
  <si>
    <t>https://www.udemy.   /clarinet-beyond-beginner/</t>
  </si>
  <si>
    <t>Advanced Clarinet Studies - Learn to Master the Clarinet!</t>
  </si>
  <si>
    <t>https://www.udemy.   /clarinet-etudes/</t>
  </si>
  <si>
    <t>Aprende a tocar ritmo pop en el piano y teclado</t>
  </si>
  <si>
    <t>https://www.udemy.   /aprende-a-tocar-ritmo-pop-en-el-piano-y-teclado/</t>
  </si>
  <si>
    <t>Aprendiendo Piano: Tocando piezas populares Vol.II</t>
  </si>
  <si>
    <t>https://www.udemy.   /aprendiendo-piano-tocando-piezas-populares-volii/</t>
  </si>
  <si>
    <t>Comment jouer du Pianoforte</t>
  </si>
  <si>
    <t>https://www.udemy.   /comment-jouer-du-pianoforte/</t>
  </si>
  <si>
    <t>Aprende a tocar blues en el piano y teclado</t>
  </si>
  <si>
    <t>https://www.udemy.   /aprende-a-tocar-blues-en-el-piano-y-teclado/</t>
  </si>
  <si>
    <t>ABC DO VIOLÃƒO E GUITARRA</t>
  </si>
  <si>
    <t>https://www.udemy.   /abc-do-violao-e-guitarra/</t>
  </si>
  <si>
    <t>Suonare la Chitarra</t>
  </si>
  <si>
    <t>https://www.udemy.   /suonare-la-chitarra/</t>
  </si>
  <si>
    <t>Aprende todos los secretos de la guitarra flamenca</t>
  </si>
  <si>
    <t>https://www.udemy.   /aprender-a-tocar-la-guitarra-flamenca/</t>
  </si>
  <si>
    <t>ã“ã©ã‚‚ã‚®ã‚¿ãƒ¼ãƒ¬ãƒƒã‚¹ãƒ³ã€€ãƒªãƒˆãƒ«ã‚®ã‚¿ãƒªã‚¹ãƒˆâ… </t>
  </si>
  <si>
    <t>https://www.udemy.   /takalittle1/</t>
  </si>
  <si>
    <t>Aprende cÃ³mo tocar el Bajo Sexto</t>
  </si>
  <si>
    <t>https://www.udemy.   /aprende-como-tocar-el-bajo-sexto-curso-en-video/</t>
  </si>
  <si>
    <t>Coach Guitar - Apprendre la GUITARE facile avec des COULEURS</t>
  </si>
  <si>
    <t>https://www.udemy.   /coach-guitar-apprendre-la-guitare-facile-avec-des-couleurs/</t>
  </si>
  <si>
    <t>Sistema Completo De Guitarra RÃ­tmica Para Principiantes</t>
  </si>
  <si>
    <t>https://www.udemy.   /sistema-completo-de-guitarra-ritmica-para-principiantes/</t>
  </si>
  <si>
    <t>Curso de baterÃ­a online de Patricio Iglesias (Santa Sabina)</t>
  </si>
  <si>
    <t>https://www.udemy.   /cursodebateriaonlinedepatricioiglesias/</t>
  </si>
  <si>
    <t>Learn Piano with Beyer, 15 Minutes Challenge</t>
  </si>
  <si>
    <t>https://www.udemy.   /playpianowithbeyer/</t>
  </si>
  <si>
    <t>Classical Guitar Master Class: 'Alman  "</t>
  </si>
  <si>
    <t>https://www.udemy.   /classical-guitar-master-class-alman/</t>
  </si>
  <si>
    <t>Blues Accelerator - 21 Days to Blues Guitar Mastery</t>
  </si>
  <si>
    <t>https://www.udemy.   /blues-accelerator-21-days-to-blues-mastery/</t>
  </si>
  <si>
    <t>Alto Saxophone Lessons For Beginners</t>
  </si>
  <si>
    <t>https://www.udemy.   /the-music-coach-online-alto-saxophone-lesson-program/</t>
  </si>
  <si>
    <t>Instant Harmonica - Christmas; play Jingle Bells part 2 now!</t>
  </si>
  <si>
    <t>https://www.udemy.   /instant-harmonica-christmas-play-jingle-bells-part-2-now/</t>
  </si>
  <si>
    <t>Piano With Willie: Jazz &amp; Gospel Exercises</t>
  </si>
  <si>
    <t>https://www.udemy.   /piano-with-willie-jazz-gospel-exercises/</t>
  </si>
  <si>
    <t>Bending the blue notes to give you killer sound on harmonica</t>
  </si>
  <si>
    <t>https://www.udemy.   /benhewlettharmonicatuitionint2/</t>
  </si>
  <si>
    <t>Beginner's Guitar: Tuning, Strumming, and Chords!</t>
  </si>
  <si>
    <t>https://www.udemy.   /beginners-guitar-tuning-strumming-and-chords/</t>
  </si>
  <si>
    <t>Instant Harmonica - play The Lion Sleeps Tonight - today!</t>
  </si>
  <si>
    <t>https://www.udemy.   /instant-harmonica-play-the-lion-sleeps-tonight-today/</t>
  </si>
  <si>
    <t>Piano With Willie Building Technique with Scales Vol. 3</t>
  </si>
  <si>
    <t>https://www.udemy.   /piano-with-willie-technique-builder-vol-3/</t>
  </si>
  <si>
    <t>Instant Bodhran - part two; learning further drumming skills</t>
  </si>
  <si>
    <t>https://www.udemy.   /instant-bodhran-part-two-learning-further-drumming-skills/</t>
  </si>
  <si>
    <t>Guitar Essentials</t>
  </si>
  <si>
    <t>https://www.udemy.   /guitar-essentials/</t>
  </si>
  <si>
    <t>Rhythm to Rock Drum Lessons</t>
  </si>
  <si>
    <t>https://www.udemy.   /drum-lesson-1-quarter-notes/</t>
  </si>
  <si>
    <t>Learn to play and improve 12 bar blues harmonica solos</t>
  </si>
  <si>
    <t>https://www.udemy.   /learn-to-play-and-improve-12-bar-blues-harmonica-solos/</t>
  </si>
  <si>
    <t>Learn to improvise on your harmonica - in nice easy steps</t>
  </si>
  <si>
    <t>https://www.udemy.   /benhewlettharmonicatuitionb4/</t>
  </si>
  <si>
    <t>Learning Electric Guitar for Absolute Beginners</t>
  </si>
  <si>
    <t>https://www.udemy.   /electricguitarforabsolutebeginners/</t>
  </si>
  <si>
    <t>Advanced Bassoon Studies - Learn to Master the Bassoon!â€‹</t>
  </si>
  <si>
    <t>https://www.udemy.   /advanced-bassoon/</t>
  </si>
  <si>
    <t>Blues Guitar Lessons: Play Like the Greats - All Levels</t>
  </si>
  <si>
    <t>https://www.udemy.   /guitar-greats-professional-guitar-masterclass/</t>
  </si>
  <si>
    <t>Instant Harmonica - play Whiskey in the Jar + Molly Malone!</t>
  </si>
  <si>
    <t>https://www.udemy.   /instant-harmonica-play-whiskey-in-the-jar-molly-malone/</t>
  </si>
  <si>
    <t>Learn To Play Trumpet Fast Using The Passive Trumpet Tutor</t>
  </si>
  <si>
    <t>https://www.udemy.   /passive-trumpet-lessons/</t>
  </si>
  <si>
    <t>Electric Bass Right From The Start</t>
  </si>
  <si>
    <t>https://www.udemy.   /electric-bass-right-from-the-start/</t>
  </si>
  <si>
    <t>Beginner Guitar Essentials</t>
  </si>
  <si>
    <t>https://www.udemy.   /beginner-guitar-essentials/</t>
  </si>
  <si>
    <t>Advanced Tuba Studies - Become a Master of the Tuba!â€‹</t>
  </si>
  <si>
    <t>https://www.udemy.   /advanced-tuba/</t>
  </si>
  <si>
    <t>'Greensleeves' Creative Piano Lessons Course</t>
  </si>
  <si>
    <t>https://www.udemy.   /greensleeves-creative-piano-lessons-course/</t>
  </si>
  <si>
    <t>Rhythm to Rock Drum Lesson 4</t>
  </si>
  <si>
    <t>https://www.udemy.   /rhythm-to-rock-drum-lesson-4/</t>
  </si>
  <si>
    <t>Hands On Guitar: Beyond Beginner</t>
  </si>
  <si>
    <t>https://www.udemy.   /hands-on-guitar-beyond-beginner/</t>
  </si>
  <si>
    <t>Instant harmonica - play Auld Lang Syne the neet (tonight)!</t>
  </si>
  <si>
    <t>https://www.udemy.   /instant-harmonica-play-auld-lang-syne-the-neet-tonight/</t>
  </si>
  <si>
    <t>Piano The Hard Way -  Fast Way To Life Long Piano Enjoyment</t>
  </si>
  <si>
    <t>https://www.udemy.   /piano-the-hard-way/</t>
  </si>
  <si>
    <t>The Ultimate Method for Learning Modern Piano &amp; Keyboards</t>
  </si>
  <si>
    <t>https://www.udemy.   /pianoandsynths/</t>
  </si>
  <si>
    <t>Master the Bassoon - Intermediate Instruction Made Simple!</t>
  </si>
  <si>
    <t>https://www.udemy.   /intermediate-bassoon/</t>
  </si>
  <si>
    <t>Oboe Pro Series - You're going to love practicing the Oboe</t>
  </si>
  <si>
    <t>https://www.udemy.   /oboe-pro-series/</t>
  </si>
  <si>
    <t>Instant Harmonica - play this classic GAME OF THRONES theme!</t>
  </si>
  <si>
    <t>https://www.udemy.   /instant-harmonica-play-this-classic-game-of-thrones-theme/</t>
  </si>
  <si>
    <t>Trumpet Solos: Learn how to Perform Three Fun, Unique Pieces</t>
  </si>
  <si>
    <t>https://www.udemy.   /trumpet-solos/</t>
  </si>
  <si>
    <t>Learn 4 Vital things that will make your DRUM PLAYING EASIER</t>
  </si>
  <si>
    <t>https://www.udemy.   /etidrumminggbc/</t>
  </si>
  <si>
    <t>Sax Solos: Learn how to Perform Three Fun and Unique Pieces!</t>
  </si>
  <si>
    <t>https://www.udemy.   /saxophone-solos/</t>
  </si>
  <si>
    <t>Traditional-Style Electric Blues Guitar For Beginners</t>
  </si>
  <si>
    <t>https://www.udemy.   /traditional-style-electric-blues-guitar-for-beginners/</t>
  </si>
  <si>
    <t>Aprende a tocar los mejores solos en la guitarra elÃ©ctrica</t>
  </si>
  <si>
    <t>https://www.udemy.   /aprende-a-tocar-los-mejores-solos-en-la-guitarra-electrica/</t>
  </si>
  <si>
    <t>Aprende a tocar la guitarra</t>
  </si>
  <si>
    <t>https://www.udemy.   /aprende-a-tocar-la-guitarra/</t>
  </si>
  <si>
    <t>Aprende a tocar el piano desde cero</t>
  </si>
  <si>
    <t>https://www.udemy.   /aprende-a-tocar-el-piano-desde-cero/</t>
  </si>
  <si>
    <t xml:space="preserve">Aprende a tocar el clarinete.  </t>
  </si>
  <si>
    <t>https://www.udemy.   /aprende-a-tocar-el-clarinete-curso-en-video/</t>
  </si>
  <si>
    <t>Ahora aprende a tocar jazz en el piano</t>
  </si>
  <si>
    <t>https://www.udemy.   /ahora-aprende-a-tocar-jazz-en-el-piano/</t>
  </si>
  <si>
    <t>ã“ã©ã‚‚ã‚®ã‚¿ãƒ¼ãƒ¬ãƒƒã‚¹ãƒ³ã€€ãƒªãƒˆãƒ«ã‚®ã‚¿ãƒªã‚¹ãƒˆâ…¡</t>
  </si>
  <si>
    <t>https://www.udemy.   /takalittle2/</t>
  </si>
  <si>
    <t>Aprende a tocar el contrabajo sin complicaciones</t>
  </si>
  <si>
    <t>https://www.udemy.   /aprende-a-tocar-el-contrabajo-sin-complicaciones/</t>
  </si>
  <si>
    <t>Aprende a tocar la guitarra elÃ©ctrica</t>
  </si>
  <si>
    <t>https://www.udemy.   /aprende-a-tocar-la-guitarra-electrica/</t>
  </si>
  <si>
    <t>Aprende a improvisar en la guitarra elÃ©ctrica</t>
  </si>
  <si>
    <t>https://www.udemy.   /aprende-a-improvisar-en-la-guitarra-electrica/</t>
  </si>
  <si>
    <t>Curso de Teclado</t>
  </si>
  <si>
    <t>https://www.udemy.   /curso-de-teclado-gospel-modulo-1/</t>
  </si>
  <si>
    <t>Guitarra AcÃºstica en Siete DÃ­as</t>
  </si>
  <si>
    <t>https://www.udemy.   /guitarra-acustica-en-siete-dias/</t>
  </si>
  <si>
    <t>improvisaciÃ³n de Guitarra</t>
  </si>
  <si>
    <t>https://www.udemy.   /improvisacion-de-guitarra/</t>
  </si>
  <si>
    <t>Step by Step Classical Guitar Course</t>
  </si>
  <si>
    <t>https://www.udemy.   /step-by-step-classical-guitar-course/</t>
  </si>
  <si>
    <t>Piano With Willie Building Technique with Scales Vol. 4</t>
  </si>
  <si>
    <t>https://www.udemy.   /piano-with-willie-technique-builder-vol-4/</t>
  </si>
  <si>
    <t>Back In Black the AC/DC Classic Rock Track</t>
  </si>
  <si>
    <t>https://www.udemy.   /back-in-black-the-acdc-classic-rock-track/</t>
  </si>
  <si>
    <t>Keyboard Basics</t>
  </si>
  <si>
    <t>https://www.udemy.   /keyboard-basics/</t>
  </si>
  <si>
    <t>Beginner Guitar Lessons</t>
  </si>
  <si>
    <t>https://www.udemy.   /joeteachesguitar/</t>
  </si>
  <si>
    <t>Guitar Fundamentals for Beginners</t>
  </si>
  <si>
    <t>https://www.udemy.   /guitar-fundamentals-for-beginners/</t>
  </si>
  <si>
    <t>Easy Piano - learn and play along</t>
  </si>
  <si>
    <t>https://www.udemy.   /easy-piano-learn-and-play-along/</t>
  </si>
  <si>
    <t>Learn Piano: The Basics of Keyboards</t>
  </si>
  <si>
    <t>https://www.udemy.   /takelessons-learn-beginner-piano-keyboards/</t>
  </si>
  <si>
    <t>Bassoon Pro Series - You're going to love practicing Bassoon</t>
  </si>
  <si>
    <t>https://www.udemy.   /bassoon-pro-series/</t>
  </si>
  <si>
    <t>Acoustic Guitar Lessons For Beginners</t>
  </si>
  <si>
    <t>https://www.udemy.   /the-music-coach-online-guitar-lesson-program/</t>
  </si>
  <si>
    <t>Coach Guitar - Amazing New Way To Learn Guitar With Colors</t>
  </si>
  <si>
    <t>https://www.udemy.   /coach-guitar-amazing-new-way-to-learn-guitar-with-colors/</t>
  </si>
  <si>
    <t>Mastering the Art of Guitar Chords</t>
  </si>
  <si>
    <t>https://www.udemy.   /mastering-the-art-of-guitar-chords/</t>
  </si>
  <si>
    <t>30 Day Guitar Jump Start for Success</t>
  </si>
  <si>
    <t>https://www.udemy.   /30-day-guitar-jump-start-for-success/</t>
  </si>
  <si>
    <t>Learn to Play Bassoon: Beginner to Pro in Under Four Hours!</t>
  </si>
  <si>
    <t>https://www.udemy.   /beginning-bassoon/</t>
  </si>
  <si>
    <t>The 7 Day Guitar Method</t>
  </si>
  <si>
    <t>https://www.udemy.   /7-day-guitar-method/</t>
  </si>
  <si>
    <t>Instant Harmonica - play Star Wars + the Lion Sleeps now!</t>
  </si>
  <si>
    <t>https://www.udemy.   /instant-harmonica-play-star-wars-and-the-lion-sleeps-now/</t>
  </si>
  <si>
    <t>Instant harmonica - play Adele's wonderful 'Hello' today!</t>
  </si>
  <si>
    <t>https://www.udemy.   /instant-harmonica-play-adeles-wonderful-hello-today/</t>
  </si>
  <si>
    <t>Guitar Strumming 101 - Have More Fun Playing Songs You Love</t>
  </si>
  <si>
    <t>https://www.udemy.   /guitar-strumming-101-have-more-fun-playing-songs-you-love/</t>
  </si>
  <si>
    <t>Master Oboe Playing: Intermediate Instruction Made Simple!</t>
  </si>
  <si>
    <t>https://www.udemy.   /oboe-beyond-beginner/</t>
  </si>
  <si>
    <t>Drum Set for Beginners</t>
  </si>
  <si>
    <t>https://www.udemy.   /drum-set-for-beginners/</t>
  </si>
  <si>
    <t>Guitar Lessons - Economy Picking Essentials</t>
  </si>
  <si>
    <t>https://www.udemy.   /guitar-lessons-economy-picking-essentials/</t>
  </si>
  <si>
    <t>Blues Guitar Lessons - Blues Guitar - Robert Johnson</t>
  </si>
  <si>
    <t>https://www.udemy.   /robert-johnson-scrapper-blackwell-guitar-lessons/</t>
  </si>
  <si>
    <t>TAKE NOTE BEGINNER CLARINET!  â€“  Fun with Fundamental Skills</t>
  </si>
  <si>
    <t>https://www.udemy.   /take-note-beginner-clarinet/</t>
  </si>
  <si>
    <t>Learn to Play Irish Fiddle</t>
  </si>
  <si>
    <t>https://www.udemy.   /learn-to-play-irish-fiddle/</t>
  </si>
  <si>
    <t>Hands-On Guitar: The Beginner's Guide</t>
  </si>
  <si>
    <t>https://www.udemy.   /hands-on-guitar-the-beginners-guide/</t>
  </si>
  <si>
    <t>Slap Bass For Beginners</t>
  </si>
  <si>
    <t>https://www.udemy.   /slap-bass-for-beginners/</t>
  </si>
  <si>
    <t>Piano Lessons for Beginners Made Easy</t>
  </si>
  <si>
    <t>https://www.udemy.   /piano-lessons-for-beginners-made-easy/</t>
  </si>
  <si>
    <t>Horn Pro Series - You're going to love playing French Horn</t>
  </si>
  <si>
    <t>https://www.udemy.   /horn-pro-series/</t>
  </si>
  <si>
    <t>Instant Harmonica - play the Irish tune Whiskey in the Jar!</t>
  </si>
  <si>
    <t>https://www.udemy.   /instant-harmonica-play-the-irish-tune-whiskey-in-the-jar/</t>
  </si>
  <si>
    <t>Didgeridoo - from zero to HERO! Part Three. Advanced level.</t>
  </si>
  <si>
    <t>https://www.udemy.   /didgeridoo-from-beginner-to-advanced-in-easy-stages/</t>
  </si>
  <si>
    <t>Saxophone Pro Series - You're going to love practicing Sax</t>
  </si>
  <si>
    <t>https://www.udemy.   /saxophone-pro-series/</t>
  </si>
  <si>
    <t>Easy Piano for Kids - Complete Beginner Piano Course</t>
  </si>
  <si>
    <t>https://www.udemy.   /easy-piano-for-kids-pinogi/</t>
  </si>
  <si>
    <t>Guitar Lessons - Two Handed Tapping Essentials</t>
  </si>
  <si>
    <t>https://www.udemy.   /guitar-lessons-two-handed-tapping-essentials/</t>
  </si>
  <si>
    <t>Clarinet Pro Series - Fall in love with the Clarinet</t>
  </si>
  <si>
    <t>https://www.udemy.   /clarinet-pro-series/</t>
  </si>
  <si>
    <t>Advanced Trumpet Studies - Learn to Master the Trumpet!â€‹</t>
  </si>
  <si>
    <t>https://www.udemy.   /trumpet-etudes-allegretto/</t>
  </si>
  <si>
    <t>Poldark TV series Soundtracks for Piano-Quicklessons</t>
  </si>
  <si>
    <t>https://www.udemy.   /poldark-tv-series-soundtracks-for-piano-quicklessons/</t>
  </si>
  <si>
    <t>Master the Saxophone: Intermediate Instruction Made Simple!</t>
  </si>
  <si>
    <t>https://www.udemy.   /saxophone-beyond-beginner-a-guide-from-musicprofessor/</t>
  </si>
  <si>
    <t>You Can Play Jazz Saxophone</t>
  </si>
  <si>
    <t>https://www.udemy.   /you-can-play-jazz-saxophone/</t>
  </si>
  <si>
    <t>Improvise PucciniÂ´s 'E Lucevan le Stelle on Piano"</t>
  </si>
  <si>
    <t>https://www.udemy.   /compose-and-improvise-through-puccini/</t>
  </si>
  <si>
    <t>Building Up To Barre Chords</t>
  </si>
  <si>
    <t>https://www.udemy.   /building-up-to-barre-chords/</t>
  </si>
  <si>
    <t>Learn the Violin - Bowing Techniques</t>
  </si>
  <si>
    <t>https://www.udemy.   /learn-the-violin-bowing-techniques/</t>
  </si>
  <si>
    <t>Blues Guitar Lessons - Volume 3 - Minor Blues Essentials</t>
  </si>
  <si>
    <t>https://www.udemy.   /blues-guitar-lessons-volume-3-minor-blues-essentials/</t>
  </si>
  <si>
    <t>Back 2 The Basics</t>
  </si>
  <si>
    <t>https://www.udemy.   /gospel-piano-101/</t>
  </si>
  <si>
    <t>Play the Jews Harp - instant skills for non musicians.</t>
  </si>
  <si>
    <t>https://www.udemy.   /play-the-jews-harp/</t>
  </si>
  <si>
    <t>Master Trumpet Playing: Intermediate Instruction Made Simple</t>
  </si>
  <si>
    <t>https://www.udemy.   /trumpet-beyond-beginner/</t>
  </si>
  <si>
    <t>Practical Guitar Theory: Level 1</t>
  </si>
  <si>
    <t>https://www.udemy.   /practical-guitar-theory-level-1/</t>
  </si>
  <si>
    <t>Instant harmonica - enjoy playing Silent Night tonight!</t>
  </si>
  <si>
    <t>https://www.udemy.   /instant-harmonica-enjoy-playing-silent-night-tonight/</t>
  </si>
  <si>
    <t>HARP&amp;SOUL  |  Learn the Secrets of the Harmonica</t>
  </si>
  <si>
    <t>https://www.udemy.   /harp-and-soul-learn-the-secrets-of-the-harmonica/</t>
  </si>
  <si>
    <t>Play Leyenda, Canarios, and Bach on Classical Guitar</t>
  </si>
  <si>
    <t>https://www.udemy.   /play-leyenda-canarios-and-bach-on-classical-guitar/</t>
  </si>
  <si>
    <t>Instant Harmonica - play the cool tune Dirty Old Town now!</t>
  </si>
  <si>
    <t>https://www.udemy.   /instant-harmonica-play-the-cool-celtic-tune-dirty-old-town/</t>
  </si>
  <si>
    <t xml:space="preserve">Ultimate Beginner Guitar Guide - Both Acoustic &amp; Electric </t>
  </si>
  <si>
    <t>https://www.udemy.   /ultimate-beginner-guitar-guide/</t>
  </si>
  <si>
    <t>Guitar Lessons : Rock Guitar in 1 Day!</t>
  </si>
  <si>
    <t>https://www.udemy.   /rock-guitar/</t>
  </si>
  <si>
    <t>Tenor Banjo</t>
  </si>
  <si>
    <t>https://www.udemy.   /tenor-banjo/</t>
  </si>
  <si>
    <t>Introduction to Lead Guitar</t>
  </si>
  <si>
    <t>https://www.udemy.   /introduction-to-lead-guitar/</t>
  </si>
  <si>
    <t>Piano With Willie: Basics of Improvisation</t>
  </si>
  <si>
    <t>https://www.udemy.   /piano-with-willie-basics-of-improvisation/</t>
  </si>
  <si>
    <t>Euphonium Pro Series - Fall in love with the Euphonium</t>
  </si>
  <si>
    <t>https://www.udemy.   /euphonium-pro-series/</t>
  </si>
  <si>
    <t>Pure Rock Guitar : Play Like the Gods of Rock!</t>
  </si>
  <si>
    <t>https://www.udemy.   /pure-rock-guitar-play-like-the-gods-of-rock/</t>
  </si>
  <si>
    <t>Master the French Horn: Intermediate Instruction Made Simple</t>
  </si>
  <si>
    <t>https://www.udemy.   /intermediatehorn/</t>
  </si>
  <si>
    <t>Classical Guitar Technique: 80/20</t>
  </si>
  <si>
    <t>https://www.udemy.   /classical-guitar-technique-8020/</t>
  </si>
  <si>
    <t>Total beginner to intermediate guitar - Learn to play by ear</t>
  </si>
  <si>
    <t>https://www.udemy.   /beginner-guitar-learn-to-play-by-ear/</t>
  </si>
  <si>
    <t>Aprende escalas y arpegios  Vol. I: Modo mayor</t>
  </si>
  <si>
    <t>https://www.udemy.   /aprendiendo-piano-escalas-y-arpegios-mayores-vol-i/</t>
  </si>
  <si>
    <t>Aprende a tocar Guitarra RAPIDO y FACIL con Guitarsimple</t>
  </si>
  <si>
    <t>https://www.udemy.   /aprende-a-tocar-guitarra-rapido-y-facil-con-guitarsimple/</t>
  </si>
  <si>
    <t>Ukulele lernen fÃ¼r Papas mit Bruder Jakob</t>
  </si>
  <si>
    <t>https://www.udemy.   /ukulele-lernen-fuer-papas/</t>
  </si>
  <si>
    <t>Tin Whistle BÃ¡sico</t>
  </si>
  <si>
    <t>https://www.udemy.   /tin-whistle-basico/</t>
  </si>
  <si>
    <t>Leve a sua tÃ©cnica de pedal duplo para um novo patamar</t>
  </si>
  <si>
    <t>https://www.udemy.   /leve-a-sua-tecnica-de-pedal-duplo-para-um-novo-patamar/</t>
  </si>
  <si>
    <t>Sevillanas con CastaÃ±uelas - Baile y toque al mismo tiempo</t>
  </si>
  <si>
    <t>https://www.udemy.   /sevillanas-con-castanuelas/</t>
  </si>
  <si>
    <t>è¦‹ã¦ã‚ã‹ã‚‹ï¼ã‚„ã•ã—ãç‹¬ç¿’ã‚¢ã‚³ã‚®ï¼ˆå…¥é–€ç·¨ï¼‰TAKAå…ˆç”Ÿã®ã‚¢ã‚³ãƒ¼ã‚¹ãƒ†ã‚£ãƒƒã‚¯ã‚®ã‚¿ãƒ¼ãƒ¬ãƒƒã‚¹ãƒ³â… </t>
  </si>
  <si>
    <t>https://www.udemy.   /takaacousticguitar/</t>
  </si>
  <si>
    <t>ã€ã™ãã«è¦šãˆã‚‹ï¼ã€‘ASALATO-ã‚¢ã‚µãƒ©ãƒˆ(æ‰“æ¥½å™¨)åˆå¿ƒè€…å‘ã‘å…¥é–€è¬›åº§</t>
  </si>
  <si>
    <t>https://www.udemy.   /haqzhind/</t>
  </si>
  <si>
    <t>Aprende a Tocar Teclado - Piano</t>
  </si>
  <si>
    <t>https://www.udemy.   /solfeo-musical/</t>
  </si>
  <si>
    <t>CastaÃ±uelas por Sevillanas - Curso del toque de castaÃ±uelas</t>
  </si>
  <si>
    <t>https://www.udemy.   /castanuelas-por-sevillanas/</t>
  </si>
  <si>
    <t>https://www.udemy.   /aprende-a-tocar-el-acordeon-de-botones-i/</t>
  </si>
  <si>
    <t>Aprende a tocar MÃºsica Cristiana en el piano y teclado</t>
  </si>
  <si>
    <t>https://www.udemy.   /aprende-a-tocar-musica-cristiana-en-el-piano-y-teclado/</t>
  </si>
  <si>
    <t>Easy Guitar Songwriting And Harmony</t>
  </si>
  <si>
    <t>https://www.udemy.   /easy-guitar-songwriting/</t>
  </si>
  <si>
    <t>How to play easy tunes on the harmonica - just the basics</t>
  </si>
  <si>
    <t>https://www.udemy.   /benhewlett-phb2/</t>
  </si>
  <si>
    <t>Rhythm to Rock Drum Lessons 2</t>
  </si>
  <si>
    <t>https://www.udemy.   /rhythm-to-rock-drum-lessons-2/</t>
  </si>
  <si>
    <t>Instant Harmonica - play Over the Rainbow + Skye Boat now!</t>
  </si>
  <si>
    <t>https://www.udemy.   /instant-harmonica-play-over-the-rainbow-skye-boat-now/</t>
  </si>
  <si>
    <t>Bagpipe Instruction For Beginners</t>
  </si>
  <si>
    <t>https://www.udemy.   /bagpipe-instruction-for-beginners/</t>
  </si>
  <si>
    <t>Flute Solos: Learn how to Perform Three Fun, Unique Pieces</t>
  </si>
  <si>
    <t>https://www.udemy.   /flute-solos/</t>
  </si>
  <si>
    <t>Rhythm to Rock Drum Lessons 3</t>
  </si>
  <si>
    <t>https://www.udemy.   /rhythm-to-rock-drum-lessons-3/</t>
  </si>
  <si>
    <t>Guitar Lessons - Sweep Picking Arpeggio Essentials</t>
  </si>
  <si>
    <t>https://www.udemy.   /guitar-lessons-sweep-picking-arpeggio-essentials/</t>
  </si>
  <si>
    <t>Painless Piano!</t>
  </si>
  <si>
    <t>https://www.udemy.   /painless-piano/</t>
  </si>
  <si>
    <t>Beginning Flute Lessons</t>
  </si>
  <si>
    <t>https://www.udemy.   /beginning-flute-lessons/</t>
  </si>
  <si>
    <t>Piano Lesson Variety</t>
  </si>
  <si>
    <t>https://www.udemy.   /piano-lesson-variety/</t>
  </si>
  <si>
    <t>Pop and Jazz Keyboards and Harmony (beginner level)</t>
  </si>
  <si>
    <t>https://www.udemy.   /pop-and-jazz-keyboards-and-harmony-beginner-level/</t>
  </si>
  <si>
    <t xml:space="preserve">Starting to play the blues on your harmonica in easy steps </t>
  </si>
  <si>
    <t>https://www.udemy.   /benhewlettharmonicatuitionint1/</t>
  </si>
  <si>
    <t>Learn the Viola - Scales and Fundamentals</t>
  </si>
  <si>
    <t>https://www.udemy.   /learn-the-viola-scales-and-fundamentals/</t>
  </si>
  <si>
    <t>Learn to Play 'Let It Snow on Piano"</t>
  </si>
  <si>
    <t>https://www.udemy.   /learn-to-play-let-it-snow-on-piano/</t>
  </si>
  <si>
    <t>Instant Harmonica - play the Irish anthem Danny Boy today!</t>
  </si>
  <si>
    <t>https://www.udemy.   /instant-harmonica-play-the-irish-anthem-danny-boy-today/</t>
  </si>
  <si>
    <t>Piano Building Blocks: Learn Chord Additions &amp; Variations</t>
  </si>
  <si>
    <t>https://www.udemy.   /pbbchordvariations/</t>
  </si>
  <si>
    <t>Advanced Saxophone Studies - Learn to Master the Saxophone!</t>
  </si>
  <si>
    <t>https://www.udemy.   /saxophone-etude-adagio-con-espressione/</t>
  </si>
  <si>
    <t xml:space="preserve">Killer Harmonica sounds using the tongue and bending notes </t>
  </si>
  <si>
    <t>https://www.udemy.   /benhewlettharmonicatuitionint3/</t>
  </si>
  <si>
    <t>Instant Harmonica - play When the Saints on harmonica now!</t>
  </si>
  <si>
    <t>https://www.udemy.   /instant-harmonica-play-when-the-saints-on-harmonica-now/</t>
  </si>
  <si>
    <t>Strumming the Guitar - 5 Lessons on Strum Patterns</t>
  </si>
  <si>
    <t>https://www.udemy.   /strumming-the-guitar-5-lessons-on-strum-patterns/</t>
  </si>
  <si>
    <t>Learn Piano Online-Keys to the Keyboard</t>
  </si>
  <si>
    <t>https://www.udemy.   /learn-piano-online-keys-to-the-keyboard/</t>
  </si>
  <si>
    <t>Ukulele Lessons For Beginners - Fast Track Your Learning</t>
  </si>
  <si>
    <t>https://www.udemy.   /ukulele-lessons/</t>
  </si>
  <si>
    <t>Blues Guitar Lessons - Ragtime Blues Guitar</t>
  </si>
  <si>
    <t>https://www.udemy.   /guitar-lessons-learn-ragtime-blues-guitar/</t>
  </si>
  <si>
    <t>Getting Started with Power Chords</t>
  </si>
  <si>
    <t>https://www.udemy.   /getting-started-with-power-chords/</t>
  </si>
  <si>
    <t>Blues Master - Professional Techniques Piano Course</t>
  </si>
  <si>
    <t>https://www.udemy.   /blues-master-professional-techniques-piano-course/</t>
  </si>
  <si>
    <t>Drumming 101: The Essential Elements</t>
  </si>
  <si>
    <t>https://www.udemy.   /drums-101/</t>
  </si>
  <si>
    <t>Flute Lessons For Beginners</t>
  </si>
  <si>
    <t>https://www.udemy.   /the-music-coach-online-flute-lesson-program/</t>
  </si>
  <si>
    <t>Guitar for Christmas!</t>
  </si>
  <si>
    <t>https://www.udemy.   /guitar-for-christmas/</t>
  </si>
  <si>
    <t>Learn Piano Online-Nocturnal Piano Solo</t>
  </si>
  <si>
    <t>https://www.udemy.   /learn-piano-online-nocturnal-piano-solo/</t>
  </si>
  <si>
    <t>Guitar Chords and Basic Strumming</t>
  </si>
  <si>
    <t>https://www.udemy.   /guitar-chords-and-basic-strumming/</t>
  </si>
  <si>
    <t>Getting Started on the Acoustic Guitar</t>
  </si>
  <si>
    <t>https://www.udemy.   /getting-started-on-the-acoustic-guitar/</t>
  </si>
  <si>
    <t>Learn Piano Online-In the Garden Piano Solo</t>
  </si>
  <si>
    <t>https://www.udemy.   /learn-piano-online-in-the-garden-piano-solo/</t>
  </si>
  <si>
    <t>Saxophone Essentials: Beginners Course</t>
  </si>
  <si>
    <t>https://www.udemy.   /saxophone-essentials-beginners-course/</t>
  </si>
  <si>
    <t>Learn To Play The Guitar In A Day</t>
  </si>
  <si>
    <t>https://www.udemy.   /learn-to-play-the-guitar-in-a-day/</t>
  </si>
  <si>
    <t>88 Logic - The Essential Guide To Learning Piano</t>
  </si>
  <si>
    <t>https://www.udemy.   /88-logic-the-ultimate-course-for-learning-piano/</t>
  </si>
  <si>
    <t>Tuba Solos: Learn how to Perform Three Fun and Unique Pieces</t>
  </si>
  <si>
    <t>https://www.udemy.   /intermediate-tuba-solos/</t>
  </si>
  <si>
    <t>Instant Harmonica - play Dylan's Like a Rolling Stone now!</t>
  </si>
  <si>
    <t>https://www.udemy.   /instant-harmonica-play-dylans-like-a-rolling-stone-now/</t>
  </si>
  <si>
    <t>Advanced Oboe Studies - Become a Master Oboist!â€‹</t>
  </si>
  <si>
    <t>https://www.udemy.   /advanced-oboe/</t>
  </si>
  <si>
    <t>Instant Harmonica - play 'I just called to say I love you'</t>
  </si>
  <si>
    <t>https://www.udemy.   /instant-harmonica-play-i-just-called-to-say-i-love-you/</t>
  </si>
  <si>
    <t>Jazz piano improvisation: The girl form Ipanema. Bossa nova</t>
  </si>
  <si>
    <t>https://www.udemy.   /girl_from_ipanema/</t>
  </si>
  <si>
    <t>Drum Lessons For Beginners</t>
  </si>
  <si>
    <t>https://www.udemy.   /the-music-coach-online-drum-lesson-program/</t>
  </si>
  <si>
    <t>Piano With Willie: Jazz Kids - Vol 3</t>
  </si>
  <si>
    <t>https://www.udemy.   /piano-with-willie-jazz-kids-vol-3/</t>
  </si>
  <si>
    <t>Quick Piano Lessons - Tutorials for Drake's Greatest Hits</t>
  </si>
  <si>
    <t>https://www.udemy.   /quick-piano-lessons-tutorials-for-drakes-greatest-hits/</t>
  </si>
  <si>
    <t>Bluegrass Guitar Essentials: Webisodes 13, 14, &amp; 15</t>
  </si>
  <si>
    <t>https://www.udemy.   /bluegrass-guitar-essentials-webisodes-13-14-15/</t>
  </si>
  <si>
    <t>Guitar - Rock - Beginner with Marc Seal</t>
  </si>
  <si>
    <t>https://www.udemy.   /guitar-rock-beginner-with-marc-seal/</t>
  </si>
  <si>
    <t>Oboe Solos: Learn to Perform Three Fun, Unique Pieces!</t>
  </si>
  <si>
    <t>https://www.udemy.   /oboe-solos/</t>
  </si>
  <si>
    <t>Bluegrass Guitar Essentials: Webisodes 11 &amp; 12</t>
  </si>
  <si>
    <t>https://www.udemy.   /bluegrass-guitar-essentials-webisodes-11-12/</t>
  </si>
  <si>
    <t>Advanced Horn Studies - Learn to Master the French Horn!â€‹</t>
  </si>
  <si>
    <t>https://www.udemy.   /advanced-french-horn/</t>
  </si>
  <si>
    <t>Learn To Play Guitar Complete Beginners Quick Start</t>
  </si>
  <si>
    <t>https://www.udemy.   /learn-to-play-guitar-for-free-quick-start-guitar-course/</t>
  </si>
  <si>
    <t>Piano With Willie: Jazz Kids - Vol 4</t>
  </si>
  <si>
    <t>https://www.udemy.   /piano-with-willie-jazz-kids-vol-4/</t>
  </si>
  <si>
    <t>Instant Harmonica - play the old Popeye Spinach song now !</t>
  </si>
  <si>
    <t>https://www.udemy.   /instant-harmonica-play-the-old-popeye-spinach-song-now/</t>
  </si>
  <si>
    <t>Piano With Willie: Jazz Kids - Vol 2</t>
  </si>
  <si>
    <t>https://www.udemy.   /piano-with-willie-jazz-kids-vol-2/</t>
  </si>
  <si>
    <t>Practice guitar with no previous experience and become a pro</t>
  </si>
  <si>
    <t>https://www.udemy.   /practice-guitar-with-no-previous-experience-and-become-a-pro/</t>
  </si>
  <si>
    <t>The Music Coach Online Spirit Drum Course</t>
  </si>
  <si>
    <t>https://www.udemy.   /the-music-coach-online-spirit-drum-course-i/</t>
  </si>
  <si>
    <t>Make Electronic Music with the iPad</t>
  </si>
  <si>
    <t>https://www.udemy.   /playspacemusic/</t>
  </si>
  <si>
    <t>Learn Loreena McKennitt Songs-Quicklessons Piano Course</t>
  </si>
  <si>
    <t>https://www.udemy.   /learn-loreena-mckennitt-songs-quicklessons-piano-course/</t>
  </si>
  <si>
    <t>Guitar 201: Breakthroughs</t>
  </si>
  <si>
    <t>https://www.udemy.   /guitar-201-breakthroughs/</t>
  </si>
  <si>
    <t>Major Scales and Modes for Chromatic Harmonica</t>
  </si>
  <si>
    <t>https://www.udemy.   /the-major-scales-for-chromatic-harmonica/</t>
  </si>
  <si>
    <t>Play Guitar with Rhythm - 5 Easy Lessons</t>
  </si>
  <si>
    <t>https://www.udemy.   /play-guitar-with-rhythm-5-easy-lessons/</t>
  </si>
  <si>
    <t>Coaching Bundle: Guitar for Music Educators: Part 1</t>
  </si>
  <si>
    <t>https://www.udemy.   /coaching-bundle-guitar-for-music-educators-part-1/</t>
  </si>
  <si>
    <t>Coaching Bundle: Guitar for Music Educators: Part 2</t>
  </si>
  <si>
    <t>https://www.udemy.   /coaching-bundle-guitar-for-music-educators-part-2/</t>
  </si>
  <si>
    <t>Ukulele 3:  Intermediate</t>
  </si>
  <si>
    <t>https://www.udemy.   /ukulele-3-songs-to-learn-in-7-days/</t>
  </si>
  <si>
    <t>Beginners Guitar Course - 'Try it and love it method"</t>
  </si>
  <si>
    <t>https://www.udemy.   /beginners-guitar-course-try-it-and-love-it-method/</t>
  </si>
  <si>
    <t>Coaching Course: Rhythm Instruction for Music Educators P1</t>
  </si>
  <si>
    <t>https://www.udemy.   /coaching-bundle-rhythm-instruction-for-music-educators-p1/</t>
  </si>
  <si>
    <t>Learn Pirates of the Caribbean by Ear on the Piano</t>
  </si>
  <si>
    <t>https://www.udemy.   /learn-pirates-of-the-caribbean-by-ear-on-the-piano/</t>
  </si>
  <si>
    <t>Coaching Course: Rhythm Instruction for Music Educators P2</t>
  </si>
  <si>
    <t>https://www.udemy.   /coaching-bundle-rhythm-instruction-for-music-educators-p2/</t>
  </si>
  <si>
    <t>4 Week Rhythm Mastery</t>
  </si>
  <si>
    <t>https://www.udemy.   /4-week-rhythm-mastery/</t>
  </si>
  <si>
    <t>Tune that Sour Note on Your Piano</t>
  </si>
  <si>
    <t>https://www.udemy.   /how-to-tune-your-own-piano/</t>
  </si>
  <si>
    <t>Learn Vikings Soundtracks on the Piano by Ear</t>
  </si>
  <si>
    <t>https://www.udemy.   /learn-vikings-soundtracks-on-the-piano-by-ear/</t>
  </si>
  <si>
    <t>Learn to Play Piano Like a Pro - Easy Piano Course 1</t>
  </si>
  <si>
    <t>https://www.udemy.   /learn-to-play-piano-like-a-pro/</t>
  </si>
  <si>
    <t>ABRSM Grade III Piano Class - Handel Sonatina in G 2017-2018</t>
  </si>
  <si>
    <t>https://www.udemy.   /abrsm-grade-iii-piano-class-handel-sonatina-in-g-2017-2018/</t>
  </si>
  <si>
    <t>Instant Harmonica - play 12 bar blues Big Walter style now!</t>
  </si>
  <si>
    <t>https://www.udemy.   /instant-harmonica-play-12-bar-blues-big-walter-style-now/</t>
  </si>
  <si>
    <t>Fingerpicking Blues Guitar Lessons - Bottleneck Guitar</t>
  </si>
  <si>
    <t>https://www.udemy.   /open-g-and-d-guitar-lessons/</t>
  </si>
  <si>
    <t xml:space="preserve">Spice up your playing with some easy Flamenco techniques! </t>
  </si>
  <si>
    <t>https://www.udemy.   /flamenco-guitar-essentials/</t>
  </si>
  <si>
    <t>Beginners Guide to Playing Guitar - Step-by-step System</t>
  </si>
  <si>
    <t>https://www.udemy.   /beginners-guide-to-playing-guitar/</t>
  </si>
  <si>
    <t>Guitar Kick Start</t>
  </si>
  <si>
    <t>https://www.udemy.   /guitar-kick-start/</t>
  </si>
  <si>
    <t>Instant Harmonica â€“ play Beethovenâ€™s Ode to Joy right now!</t>
  </si>
  <si>
    <t>https://www.udemy.   /instant-harmonica-play-beethovens-ode-to-joy-right-now/</t>
  </si>
  <si>
    <t>Funk Rhythm Guitar Techniques</t>
  </si>
  <si>
    <t>https://www.udemy.   /funk-rhythm-guitar-techniques/</t>
  </si>
  <si>
    <t>Flamenco Guitar</t>
  </si>
  <si>
    <t>https://www.udemy.   /flamenco-guitar-a/</t>
  </si>
  <si>
    <t>Learn to play the Bouzouki - Greek Bouzouki Lessons</t>
  </si>
  <si>
    <t>https://www.udemy.   /greek-bouzouki-lessons/</t>
  </si>
  <si>
    <t>Guitar Looper Basic Training</t>
  </si>
  <si>
    <t>https://www.udemy.   /guitar-looper-basic-training/</t>
  </si>
  <si>
    <t>Piano With Willie: Jazz Kids - Vol 1</t>
  </si>
  <si>
    <t>https://www.udemy.   /piano-with-willie-jazz-kids-vol-1/</t>
  </si>
  <si>
    <t xml:space="preserve">Instant Harmonica - play the Drunken Sailor sea shanty now! </t>
  </si>
  <si>
    <t>https://www.udemy.   /instant-harmonica-play-the-drunken-sailor-sea-shanty-now/</t>
  </si>
  <si>
    <t>Learn to Play Sweet Child of Mine</t>
  </si>
  <si>
    <t>https://www.udemy.   /learn-to-play-sweet-child-of-mine/</t>
  </si>
  <si>
    <t>Bluegrass Guitar Essentials: Webisodes 1 &amp; 2</t>
  </si>
  <si>
    <t>https://www.udemy.   /bluegrass-guitar-essentials-webisodes-1-2/</t>
  </si>
  <si>
    <t>Learn Monster GODJ</t>
  </si>
  <si>
    <t>https://www.udemy.   /learn-monster-godj/</t>
  </si>
  <si>
    <t>What you can learn before Piano Lessons</t>
  </si>
  <si>
    <t>https://www.udemy.   /what-you-can-learn-before-piano-lessons/</t>
  </si>
  <si>
    <t>Learn to Play Tabla - The Indian drums</t>
  </si>
  <si>
    <t>https://www.udemy.   /learn-to-play-tabla/</t>
  </si>
  <si>
    <t>Gitarre spielen wie die Profis</t>
  </si>
  <si>
    <t>https://www.udemy.   /gitarrenakkordespielenwiedieprofis/</t>
  </si>
  <si>
    <t>Curso de piano 101 - Tocando partituras y acordes -</t>
  </si>
  <si>
    <t>https://www.udemy.   /curso-de-piano-101-tocando-partituras-y-acordes/</t>
  </si>
  <si>
    <t>Sintetizadores e SÃ­ntese Subtrativa</t>
  </si>
  <si>
    <t>https://www.udemy.   /sintetizadores-e-sintese-subtrativa/</t>
  </si>
  <si>
    <t>Spielend Klavier lernen mit Freude und Erfolg</t>
  </si>
  <si>
    <t>https://www.udemy.   /spielend-klavier-lernen/</t>
  </si>
  <si>
    <t>Curso de ejercicios tÃ©cnicos al piano Vol.2</t>
  </si>
  <si>
    <t>https://www.udemy.   /curso-de-ejercicios-tecnicos-al-piano-vol2/</t>
  </si>
  <si>
    <t>Curso de ejercicios tÃ©cnicos al piano Vol.1</t>
  </si>
  <si>
    <t>https://www.udemy.   /aprendiendo-piano-curso-de-ejercicios-tecnicos/</t>
  </si>
  <si>
    <t>Aprende escalas y arpegios Vol.2 : Modo menor</t>
  </si>
  <si>
    <t>https://www.udemy.   /aprende-escalas-y-arpegios-vol2-modo-menor/</t>
  </si>
  <si>
    <t>Instant Harmonica - play Blowing in the Wind + Popeye theme!</t>
  </si>
  <si>
    <t>https://www.udemy.   /instant-harmonica-play-blowing-in-the-wind-popeye-theme/</t>
  </si>
  <si>
    <t>Instant Harmonica - play jazzy Autumn Leaves now (part one)</t>
  </si>
  <si>
    <t>https://www.udemy.   /instant-harmonica-play-jazzy-autumn-leaves-now-part-one/</t>
  </si>
  <si>
    <t>Trumpet Lessons For Beginners</t>
  </si>
  <si>
    <t>https://www.udemy.   /the-music-coach-online-trumpet-lesson-program/</t>
  </si>
  <si>
    <t>Guitar - Rock - Beginner/Intermediate with Marc Seal</t>
  </si>
  <si>
    <t>https://www.udemy.   /guitar-rock-beginner-intermediate-with-marc-seal/</t>
  </si>
  <si>
    <t>Learn to play in the Key of G on any Bluegrass Instrument</t>
  </si>
  <si>
    <t>https://www.udemy.   /how-to-improvise-in-the-key-of-g-on-any-bluegrass-instrument/</t>
  </si>
  <si>
    <t>Beginner Guitar Method</t>
  </si>
  <si>
    <t>https://www.udemy.   /beginner-guitar/</t>
  </si>
  <si>
    <t>How to Play Dan Fogelberg Songs on Guitar</t>
  </si>
  <si>
    <t>https://www.udemy.   /how-to-play-dan-fogelberg-songs-on-guitar/</t>
  </si>
  <si>
    <t>Jews Harp - Advanced course</t>
  </si>
  <si>
    <t>https://www.udemy.   /jews-harp-advanced-course/</t>
  </si>
  <si>
    <t>Instant Harmonica - play jazzy Autumn Leaves now (part two)</t>
  </si>
  <si>
    <t>https://www.udemy.   /instant-harmonica-play-jazzy-autumn-leaves-now-part-two/</t>
  </si>
  <si>
    <t>Jazz Guitar Reharmonization for Autumn Leaves</t>
  </si>
  <si>
    <t>https://www.udemy.   /jazz-guitar-reharmonization-for-autumn-leaves/</t>
  </si>
  <si>
    <t>Tenor Saxophone Lessons For Beginners</t>
  </si>
  <si>
    <t>https://www.udemy.   /the-music-coach-online-tenor-saxophone-lesson-program/</t>
  </si>
  <si>
    <t>Mike G's Beginner Drum Course: Part 2</t>
  </si>
  <si>
    <t>https://www.udemy.   /drumlessons2/</t>
  </si>
  <si>
    <t>Instant Harmonica - play Summertime + Drunken Sailor now!</t>
  </si>
  <si>
    <t>https://www.udemy.   /instant-harmonica-play-summertime-and-drunken-sailor-now/</t>
  </si>
  <si>
    <t>Add Slide To Your Guitar Playing</t>
  </si>
  <si>
    <t>https://www.udemy.   /add-slide-to-your-guitar-playing/</t>
  </si>
  <si>
    <t>Piano With Willie: Piano Chords Vol. 2</t>
  </si>
  <si>
    <t>https://www.udemy.   /piano-with-willie-piano-chords-vol-2/</t>
  </si>
  <si>
    <t>https://www.udemy.   /drum-lessons-for-beginners/</t>
  </si>
  <si>
    <t>Classical Guitar Finger-Picking: Right Hand Arpeggios</t>
  </si>
  <si>
    <t>https://www.udemy.   /guitar-lessons/</t>
  </si>
  <si>
    <t>Rapidly Learn &amp; Master Acoustic Guitar, Classic Fingerstyle</t>
  </si>
  <si>
    <t>https://www.udemy.   /learn-acoustic-guitar-beginners-course/</t>
  </si>
  <si>
    <t>Play tunes on harmonica and learn how to bend some notes</t>
  </si>
  <si>
    <t>https://www.udemy.   /benhewlettharmonicatuitionb3/</t>
  </si>
  <si>
    <t>Instant Harmonica - play Yesterday + Scarborough Fair today!</t>
  </si>
  <si>
    <t>https://www.udemy.   /instant-harmonica-play-yesterday-scarborough-fair-today/</t>
  </si>
  <si>
    <t>Violin lessons for beginners</t>
  </si>
  <si>
    <t>https://www.udemy.   /violin-lessons-for-beginners/</t>
  </si>
  <si>
    <t>Old-Time Banjo for the Absolute Beginner</t>
  </si>
  <si>
    <t>https://www.udemy.   /old-time-banjo-for-the-absolute-beginner/</t>
  </si>
  <si>
    <t>Learn Guitar The Easy Way, It's Faster</t>
  </si>
  <si>
    <t>https://www.udemy.   /learn-guitar-the-easy-way-its-faster/</t>
  </si>
  <si>
    <t>Learn Oud 2</t>
  </si>
  <si>
    <t>https://www.udemy.   /oud-lessons/</t>
  </si>
  <si>
    <t>The Essentials of Acoustic Guitar Strumming Patterns</t>
  </si>
  <si>
    <t>https://www.udemy.   /strumming-mastery/</t>
  </si>
  <si>
    <t>Acoustic Guitar After The Basics</t>
  </si>
  <si>
    <t>https://www.udemy.   /acoustic-guitar-after-the-basics/</t>
  </si>
  <si>
    <t>Bossa Nova - Guitar for Beginners</t>
  </si>
  <si>
    <t>https://www.udemy.   /bossanovaguitarforbeginners/</t>
  </si>
  <si>
    <t>Piano With Willie: Piano Chords Vol. 1</t>
  </si>
  <si>
    <t>https://www.udemy.   /piano-with-willie-piano-chords-vol-1/</t>
  </si>
  <si>
    <t>Instant Harmonica - play Summertime in 8 fun &amp; easy lessons</t>
  </si>
  <si>
    <t>https://www.udemy.   /instant-harmonica-play-summertime-in-8-fun-easy-lessons/</t>
  </si>
  <si>
    <t>Learn to Play the Tuba: Beginner to Pro in Under Five Hours!</t>
  </si>
  <si>
    <t>https://www.udemy.   /beginner-tuba/</t>
  </si>
  <si>
    <t>Play Autumn Leaves' falling notes on piano with no reading!</t>
  </si>
  <si>
    <t>https://www.udemy.   /autumnleaves/</t>
  </si>
  <si>
    <t>Learn Basics of South Indian Carnatic Flute - Level 2</t>
  </si>
  <si>
    <t>https://www.udemy.   /carnatic-flute-basics/</t>
  </si>
  <si>
    <t>A Year's Worth of Piano Lessons in One Weekend</t>
  </si>
  <si>
    <t>https://www.udemy.   /a-years-worth-of-piano-lessons-in-one-weekend/</t>
  </si>
  <si>
    <t>Bones of the Blues - learn 4 cool tunes to expert level now!</t>
  </si>
  <si>
    <t>https://www.udemy.   /bones-of-the-blues/</t>
  </si>
  <si>
    <t>GUITAR #1: Beginner Basics and Beyond</t>
  </si>
  <si>
    <t>https://www.udemy.   /guitar-1-beginner-basics-and-beyond/</t>
  </si>
  <si>
    <t>Pure Modal Magic: The Complete Guitar Modes Solution</t>
  </si>
  <si>
    <t>https://www.udemy.   /pure-modal-magic/</t>
  </si>
  <si>
    <t>Aprende diferentes ritmos con la guitarra rÃ­tmica</t>
  </si>
  <si>
    <t>https://www.udemy.   /curso-de-guitarra-electrica-guitarra-ritmica/</t>
  </si>
  <si>
    <t>Aprender a tocar la baterÃ­a sin salir de casa</t>
  </si>
  <si>
    <t>https://www.udemy.   /aprender-a-tocar-la-bateria-curso-online/</t>
  </si>
  <si>
    <t xml:space="preserve">Aprende a tocar el bajo elÃ©ctrico </t>
  </si>
  <si>
    <t>https://www.udemy.   /aprende-a-tocar-el-bajo-electrico/</t>
  </si>
  <si>
    <t>Aprende todos los secretos de la salsa para piano</t>
  </si>
  <si>
    <t>https://www.udemy.   /aprende-a-tocar-salsa-en-el-piano/</t>
  </si>
  <si>
    <t>Aprende a tocar ritmos latinos en el teclado</t>
  </si>
  <si>
    <t>https://www.udemy.   /aprende-a-tocar-ritmos-latinos-en-el-teclado/</t>
  </si>
  <si>
    <t>Ukulele lernen fÃ¼r Papas mit Aram sam sam</t>
  </si>
  <si>
    <t>https://www.udemy.   /ukulele-lernen-fur-papas-mit-aram-sam-sam/</t>
  </si>
  <si>
    <t>Aprende a tocar la trompeta</t>
  </si>
  <si>
    <t>https://www.udemy.   /aprende-a-tocar-la-trompeta-desde-cero/</t>
  </si>
  <si>
    <t>Curso de guitarra para principiantes.</t>
  </si>
  <si>
    <t>https://www.udemy.   /curso-de-guitarra-para-principiantes2/</t>
  </si>
  <si>
    <t>Aprende a tocar Jazz y Ritmos Latinos en la guitarra</t>
  </si>
  <si>
    <t>https://www.udemy.   /aprende-a-tocar-jazz-y-ritmos-latinos-en-la-guitarra/</t>
  </si>
  <si>
    <t>ã“ã©ã‚‚ã‚®ã‚¿ãƒ¼ãƒ¬ãƒƒã‚¹ãƒ³ã€€ãƒªãƒˆãƒ«ã‚®ã‚¿ãƒªã‚¹ãƒˆâ…¢ï¼ˆå®Œçµç·¨ï¼‰</t>
  </si>
  <si>
    <t>https://www.udemy.   /takalittle3/</t>
  </si>
  <si>
    <t>Aprende a tocar la flauta dulce de forma sencilla y gradual</t>
  </si>
  <si>
    <t>https://www.udemy.   /aprende-a-tocar-la-flauta-dulce-curso-en-video/</t>
  </si>
  <si>
    <t>Aprende a tocar jazz, salsa y blues en el piano</t>
  </si>
  <si>
    <t>https://www.udemy.   /aprende-a-tocar-jazz-salsa-y-blues-en-el-piano/</t>
  </si>
  <si>
    <t>Learn Web Designing &amp; HTML5/CSS3 Essentials in 4-Hours</t>
  </si>
  <si>
    <t>https://www.udemy.   /build-beautiful-html5-website/</t>
  </si>
  <si>
    <t>Learning Dynamic Website Design - PHP MySQL and JavaScript</t>
  </si>
  <si>
    <t>https://www.udemy.   /learning-dynamic-website-design/</t>
  </si>
  <si>
    <t>ChatBots: Messenger ChatBot with API.AI and Node.JS</t>
  </si>
  <si>
    <t>https://www.udemy.   /chatbots/</t>
  </si>
  <si>
    <t>Projects in HTML5</t>
  </si>
  <si>
    <t>https://www.udemy.   /projects-in-html5/</t>
  </si>
  <si>
    <t>Programming Foundations: HTML5 + CSS3 for Entrepreneurs 2015</t>
  </si>
  <si>
    <t>https://www.udemy.   /html-css-more/</t>
  </si>
  <si>
    <t>How To Make A Wordpress Website 2017 | Divi Theme Tutorial</t>
  </si>
  <si>
    <t>https://www.udemy.   /how-to-make-a-wordpress-website-2017-divi-theme-tutorial/</t>
  </si>
  <si>
    <t>Build Your Own Backend REST API using Django REST Framework</t>
  </si>
  <si>
    <t>https://www.udemy.   /django-python/</t>
  </si>
  <si>
    <t>Angular and Firebase - Build a Web App with Typescript</t>
  </si>
  <si>
    <t>https://www.udemy.   /angular-firebase-application/</t>
  </si>
  <si>
    <t>Web Development Masterclass - Complete Certificate Course</t>
  </si>
  <si>
    <t>https://www.udemy.   /web-development-masterclass-complete-certificate-course/</t>
  </si>
  <si>
    <t>Spring Boot Tutorial For Beginners</t>
  </si>
  <si>
    <t>https://www.udemy.   /spring-boot-tutorial-for-beginners/</t>
  </si>
  <si>
    <t>The Complete Bootstrap Masterclass Course - Build 4 Projects</t>
  </si>
  <si>
    <t>https://www.udemy.   /bootstrapcourse/</t>
  </si>
  <si>
    <t>Scaling Docker on AWS</t>
  </si>
  <si>
    <t>https://www.udemy.   /scaling-docker-on-aws/</t>
  </si>
  <si>
    <t>Learn JavaScript for beginners</t>
  </si>
  <si>
    <t>https://www.udemy.   /learn-javascript-course/</t>
  </si>
  <si>
    <t>HTML Tutorial: HTML &amp; CSS for Beginners</t>
  </si>
  <si>
    <t>https://www.udemy.   /learn-html5/</t>
  </si>
  <si>
    <t>Learn by Doing: Vue JS 2.0 the Right Way</t>
  </si>
  <si>
    <t>https://www.udemy.   /learn-by-doing-vue-js-2-the-right-way/</t>
  </si>
  <si>
    <t>Learn Complete Web Development From Scratch</t>
  </si>
  <si>
    <t>https://www.udemy.   /learn-complete-web-development-from-scratch/</t>
  </si>
  <si>
    <t>Introduction to Web Development: HTML</t>
  </si>
  <si>
    <t>https://www.udemy.   /webdevelopment101_html/</t>
  </si>
  <si>
    <t>Web Site for Beginners - Learn Web Building like knitting</t>
  </si>
  <si>
    <t>https://www.udemy.   /web-design-for-grandmothers-with-html/</t>
  </si>
  <si>
    <t>How To Make A Wordpress Website 2017 - Divi Theme Tutorial</t>
  </si>
  <si>
    <t>https://www.udemy.   /how-to-make-a-wordpress-website-2017-divi-theme-tutorial-for-beginners/</t>
  </si>
  <si>
    <t>Web Programming with Python</t>
  </si>
  <si>
    <t>https://www.udemy.   /web-programming-with-python/</t>
  </si>
  <si>
    <t>PHP Login and Registration System - Email Confirm Activation</t>
  </si>
  <si>
    <t>https://www.udemy.   /php-mysql-login-and-registration-system-with-email-confirm-activation/</t>
  </si>
  <si>
    <t>PSD to Responsive HTML5: Beginner to Advanced</t>
  </si>
  <si>
    <t>https://www.udemy.   /psd-to-html5-beginner-to-advanced/</t>
  </si>
  <si>
    <t>Ultimate Web Developer Course Build 10 Websites from Scratch</t>
  </si>
  <si>
    <t>https://www.udemy.   /ultimate-web-developer-course-build-10-websites-from-scratch/</t>
  </si>
  <si>
    <t>Rapid Website Design with Bootstrap</t>
  </si>
  <si>
    <t>https://www.udemy.   /responsive-website-design/</t>
  </si>
  <si>
    <t>Build Enterprise Applications with Angular 2 (and Angular 4)</t>
  </si>
  <si>
    <t>https://www.udemy.   /angular2-advanced/</t>
  </si>
  <si>
    <t>Angular 4 (2+) Crash Course for Beginners</t>
  </si>
  <si>
    <t>https://www.udemy.   /angular-crash-course-for-beginners/</t>
  </si>
  <si>
    <t>Accelerated JavaScript Training</t>
  </si>
  <si>
    <t>https://www.udemy.   /javascript-bootcamp-2016/</t>
  </si>
  <si>
    <t>Beginner API development in Node, Express, ES6, &amp; MongoDB</t>
  </si>
  <si>
    <t>https://www.udemy.   /api-development/</t>
  </si>
  <si>
    <t>React JS and Redux - Mastering Web Apps</t>
  </si>
  <si>
    <t>https://www.udemy.   /react-js-and-redux-mastering-web-apps/</t>
  </si>
  <si>
    <t>Web Development w/ Googleâ€™s Go (golang) Programming Language</t>
  </si>
  <si>
    <t>https://www.udemy.   /go-programming-language/</t>
  </si>
  <si>
    <t>Git a Web Developer Job: Mastering the Modern Workflow</t>
  </si>
  <si>
    <t>https://www.udemy.   /git-a-web-developer-job-mastering-the-modern-workflow/</t>
  </si>
  <si>
    <t>The Complete WordPress Website Business Course</t>
  </si>
  <si>
    <t>https://www.udemy.   /the-complete-wordpress-website-business-course/</t>
  </si>
  <si>
    <t>The Complete HTML and CSS Course For Beginners</t>
  </si>
  <si>
    <t>https://www.udemy.   /the-complete-html-and-css-course-for-beginners/</t>
  </si>
  <si>
    <t>Learn  Bootstrap Development By Building 10 Projects</t>
  </si>
  <si>
    <t>https://www.udemy.   /learn-bootstrap-development-by-building-10-projects/</t>
  </si>
  <si>
    <t>Advanced Javascript</t>
  </si>
  <si>
    <t>https://www.udemy.   /top-javascript-interview-questions-and-answers/</t>
  </si>
  <si>
    <t>Dissecting Ruby on Rails 5 - Become a Professional Developer</t>
  </si>
  <si>
    <t>https://www.udemy.   /professional-rails-5-development-course/</t>
  </si>
  <si>
    <t>The Complete Wordpress Course - Build Your Own Website Today</t>
  </si>
  <si>
    <t>https://www.udemy.   /wordpresscourse/</t>
  </si>
  <si>
    <t>JQuery Essentials core training for Dynamic Interactive web</t>
  </si>
  <si>
    <t>https://www.udemy.   /jquery-essentials-core-training-for-dynamic-interactive-web/</t>
  </si>
  <si>
    <t>Node.js: The Essentials + API Frameworks Express KOA Sails</t>
  </si>
  <si>
    <t>https://www.udemy.   /nodejs-up-and-running/</t>
  </si>
  <si>
    <t>The Complete PHP Bootcamp Course With Video Sharing Project</t>
  </si>
  <si>
    <t>https://www.udemy.   /php-bootcamp/</t>
  </si>
  <si>
    <t>Build a Single Page Application with jQuery &amp; AJAX</t>
  </si>
  <si>
    <t>https://www.udemy.   /jquery-ajax/</t>
  </si>
  <si>
    <t xml:space="preserve">Practical CSS Website Development: Crash Course </t>
  </si>
  <si>
    <t>https://www.udemy.   /css-website-development-crash-course/</t>
  </si>
  <si>
    <t>Successful website creation - everything you need to know</t>
  </si>
  <si>
    <t>https://www.udemy.   /total-guide-to-creating-websites-and-an-online-web-business/</t>
  </si>
  <si>
    <t>Start Writing JavaScript Today - Beginner JavaScript Course</t>
  </si>
  <si>
    <t>https://www.udemy.   /start-writing-javascript-today/</t>
  </si>
  <si>
    <t>HTML5 Essentials for Beginners</t>
  </si>
  <si>
    <t>https://www.udemy.   /html5-essentials-for-beginners/</t>
  </si>
  <si>
    <t>Code a personal splash page in 1 hour</t>
  </si>
  <si>
    <t>https://www.udemy.   /intro-to-html-and-css/</t>
  </si>
  <si>
    <t>Step-by-step HTML and CSS for Absolute Beginners</t>
  </si>
  <si>
    <t>https://www.udemy.   /step-by-step-html-and-css-for-absolute-beginners/</t>
  </si>
  <si>
    <t>Angular 4 Development Decoded</t>
  </si>
  <si>
    <t>https://www.udemy.   /marutiangular4/</t>
  </si>
  <si>
    <t>Javascript ES6! A Complete Reference Guide to Javascript ES6</t>
  </si>
  <si>
    <t>https://www.udemy.   /javascript-es6-a-complete-reference-guide-to-javascript-es6/</t>
  </si>
  <si>
    <t>Reactive JS:  Are you ready for the next big paradigm shift?</t>
  </si>
  <si>
    <t>https://www.udemy.   /reactive-js-getting-ready-for-the-next-big-paradigm-shift/</t>
  </si>
  <si>
    <t>Learn Python and Django: Payment Processing</t>
  </si>
  <si>
    <t>https://www.udemy.   /learn-django-code-accept-payments-with-stripe/</t>
  </si>
  <si>
    <t>Code your first Website using HTML &amp; CSS: Project Learning</t>
  </si>
  <si>
    <t>https://www.udemy.   /code-your-first-website-using-html-css-project-learning/</t>
  </si>
  <si>
    <t>React.js: Building Production Ready Apps, Start to Finish</t>
  </si>
  <si>
    <t>https://www.udemy.   /reactjs-building-production-ready-apps-start-to-finish/</t>
  </si>
  <si>
    <t>Learn Object Oriented Programming PHP fundamentals bootcamp</t>
  </si>
  <si>
    <t>https://www.udemy.   /learn-object-oriented-programming-php-fundamentals-bootcamp/</t>
  </si>
  <si>
    <t>Javascript Intermediate level 2 - Mastering Functions</t>
  </si>
  <si>
    <t>https://www.udemy.   /javascript-intermediate-mastering-functions/</t>
  </si>
  <si>
    <t>1 Hour CSS</t>
  </si>
  <si>
    <t>https://www.udemy.   /1-hour-css/</t>
  </si>
  <si>
    <t>Become a Full Stack Developer with Spring, AWS and Stripe</t>
  </si>
  <si>
    <t>https://www.udemy.   /become-a-full-stack-developer-with-spring-aws-and-stripe/</t>
  </si>
  <si>
    <t>Complete JQuery And JQuery UI Course For Beginner</t>
  </si>
  <si>
    <t>https://www.udemy.   /complete-jquery-and-jquery-ui-course-for-beginner/</t>
  </si>
  <si>
    <t>Learn JavaScript for Web Development</t>
  </si>
  <si>
    <t>https://www.udemy.   /javascript-learn-javascript-essentials-and-build-project/</t>
  </si>
  <si>
    <t>Complete AJAX Using Bootstrap, PHP From Basic To Advanced.</t>
  </si>
  <si>
    <t>https://www.udemy.   /complete-ajax-using-bootstrap-php-from-basic-to-advanced/</t>
  </si>
  <si>
    <t>Complete Wordpress Theme Development Course</t>
  </si>
  <si>
    <t>https://www.udemy.   /complete-wordpress-theme-development-course/</t>
  </si>
  <si>
    <t>How to Optimise Your WordPress Website's Speed &amp; Security to Improve SEO &amp; User Experience</t>
  </si>
  <si>
    <t>https://www.udemy.   /how-to-make-your-wordpress-site-blazing-fast/</t>
  </si>
  <si>
    <t>Build A Web App With Spring Framework and Angular 2</t>
  </si>
  <si>
    <t>https://www.udemy.   /build-a-web-app-with-spring-boot-and-angular-2/</t>
  </si>
  <si>
    <t>Projects in Laravel: Learn Laravel Building 10 Projects</t>
  </si>
  <si>
    <t>https://www.udemy.   /projects-in-laravel-learn-laravel-building-10-projects/</t>
  </si>
  <si>
    <t>Javascript Intermediate level 3 - JSON</t>
  </si>
  <si>
    <t>https://www.udemy.   /javascript-intermediate-json-course/</t>
  </si>
  <si>
    <t>Develop Your First App in an Hour</t>
  </si>
  <si>
    <t>https://www.udemy.   /develop-your-first-app-in-an-hour/</t>
  </si>
  <si>
    <t>PHP: Ultimate guide to PHP for everyone</t>
  </si>
  <si>
    <t>https://www.udemy.   /basic-php/</t>
  </si>
  <si>
    <t>JavaScript DOM Dynamic Web interactive content Boot Camp</t>
  </si>
  <si>
    <t>https://www.udemy.   /javascript-dom-dynamic-web-interactive-content-boot-camp/</t>
  </si>
  <si>
    <t>Master JavaScript Programming, 3 Projects Included !!</t>
  </si>
  <si>
    <t>https://www.udemy.   /master-javascript-programming-extended-course/</t>
  </si>
  <si>
    <t>HTML CSS Learn to create a website from scratch</t>
  </si>
  <si>
    <t>https://www.udemy.   /html-css-learn-to-create-a-website-from-scratch/</t>
  </si>
  <si>
    <t>Complete Codeigniter: From Beginner to Advanced</t>
  </si>
  <si>
    <t>https://www.udemy.   /complete-codeigniter-course-from-basic-to-advanced/</t>
  </si>
  <si>
    <t>HTML 5: How I made websites in HTML5</t>
  </si>
  <si>
    <t>https://www.udemy.   /html5-certification/</t>
  </si>
  <si>
    <t>Build Responsive Website Using HTML5, CSS3, JS And Bootstrap</t>
  </si>
  <si>
    <t>https://www.udemy.   /build-responsive-website-using-html5-css3-js-and-bootstrap/</t>
  </si>
  <si>
    <t>Complete React JS web developer with ES6 - Build 10 projects</t>
  </si>
  <si>
    <t>https://www.udemy.   /complete-react-js-course/</t>
  </si>
  <si>
    <t>Complete WordPress Theme Developer Course With Bootstrap</t>
  </si>
  <si>
    <t>https://www.udemy.   /the-complete-wordpress-theme-developer-course/</t>
  </si>
  <si>
    <t>The Complete Ethical Hacking Course 2.0: Python &amp; Kali Linux</t>
  </si>
  <si>
    <t>https://www.udemy.   /penetration-testing-ethical-hacking-course-python-kali-linux/</t>
  </si>
  <si>
    <t>Dynamic JavaScript Master Class AJAX JSON Simple APIs</t>
  </si>
  <si>
    <t>https://www.udemy.   /ajax-course/</t>
  </si>
  <si>
    <t>Vue JS - Mastering Web Apps</t>
  </si>
  <si>
    <t>https://www.udemy.   /vue-web-apps/</t>
  </si>
  <si>
    <t>Angular NgRx Store Masterclass - Covers Angular 4</t>
  </si>
  <si>
    <t>https://www.udemy.   /angular-ngrx-course/</t>
  </si>
  <si>
    <t>JavaScript the Basics - JavaScript for Beginners</t>
  </si>
  <si>
    <t>https://www.udemy.   /javascript-the-basics-for-beginners/</t>
  </si>
  <si>
    <t>Complete E-Commerce Course - Java,Spring,Hibernate and MySQL</t>
  </si>
  <si>
    <t>https://www.udemy.   /complete-e-commerce-course-javaspringhibernate-and-mysql/</t>
  </si>
  <si>
    <t>Learn SVG Animation - With HTML, CSS &amp; Javascript</t>
  </si>
  <si>
    <t>https://www.udemy.   /learn-svg-animation/</t>
  </si>
  <si>
    <t>Build a Responsive Website with HTML5, CSS3 and Bootstrap 4</t>
  </si>
  <si>
    <t>https://www.udemy.   /build-a-responsive-website-with-html5-css3-and-bootstrap-4/</t>
  </si>
  <si>
    <t>CSS Development (with CSS3!)</t>
  </si>
  <si>
    <t>https://www.udemy.   /css-development-with-css3/</t>
  </si>
  <si>
    <t>Angular 2 &amp; TypeScript Beginner Web Development</t>
  </si>
  <si>
    <t>https://www.udemy.   /angular2/</t>
  </si>
  <si>
    <t>The Docker for DevOps course: From development to production</t>
  </si>
  <si>
    <t>https://www.udemy.   /the-docker-for-devops-course-from-development-to-production/</t>
  </si>
  <si>
    <t>Beginner Full Stack Web Development: HTML, CSS, React &amp; Node</t>
  </si>
  <si>
    <t>https://www.udemy.   /ultimate-web/</t>
  </si>
  <si>
    <t>Learn Angular 2 Development By Building 12 Apps</t>
  </si>
  <si>
    <t>https://www.udemy.   /learn-angular-2-development-by-building-10-apps/</t>
  </si>
  <si>
    <t>Server API Development in Swift, Kitura, &amp; Bluemix</t>
  </si>
  <si>
    <t>https://www.udemy.   /swift-kitura/</t>
  </si>
  <si>
    <t>React VR - Creating Virtual Reality Apps</t>
  </si>
  <si>
    <t>https://www.udemy.   /react-vr/</t>
  </si>
  <si>
    <t>RxJs &amp; Reactive Programming Angular Masterclass - Angular 4</t>
  </si>
  <si>
    <t>https://www.udemy.   /rxjs-reactive-angular-course/</t>
  </si>
  <si>
    <t>Coding for Entrepreneurs: Learn Python, Django, and More.</t>
  </si>
  <si>
    <t>https://www.udemy.   /coding-for-entrepreneurs/</t>
  </si>
  <si>
    <t>React and Flux Web Development for Beginners</t>
  </si>
  <si>
    <t>https://www.udemy.   /react-flux/</t>
  </si>
  <si>
    <t>The Full Stack Web Development</t>
  </si>
  <si>
    <t>https://www.udemy.   /the-full-stack-web-development/</t>
  </si>
  <si>
    <t>Learn Nodejs by building 12 projects</t>
  </si>
  <si>
    <t>https://www.udemy.   /learn-nodejs-by-building-10-projects/</t>
  </si>
  <si>
    <t xml:space="preserve">How to Make an Online Portfolio Website from Scratch </t>
  </si>
  <si>
    <t>https://www.udemy.   /how-to-make-a-portfolio-website-photographers-designers/</t>
  </si>
  <si>
    <t>How To Make A Web Page With No Code</t>
  </si>
  <si>
    <t>https://www.udemy.   /how-to-make-a-web-page-with-no-code/</t>
  </si>
  <si>
    <t>Spring Framework 4 And Dependency Injection For Beginners</t>
  </si>
  <si>
    <t>https://www.udemy.   /spring-framework-video-tutorial/</t>
  </si>
  <si>
    <t>Joomla 3 - The Basics</t>
  </si>
  <si>
    <t>https://www.udemy.   /joomla-3-the-basics/</t>
  </si>
  <si>
    <t>jQuery in Action: Build 8 jQuery Projects</t>
  </si>
  <si>
    <t>https://www.udemy.   /jquery-web-development-made-easy/</t>
  </si>
  <si>
    <t>Master WordPress Plugins: Shortcodes Ultimate - The Basics</t>
  </si>
  <si>
    <t>https://www.udemy.   /master-popular-wordpress-plugin-shortcodes-ultimate/</t>
  </si>
  <si>
    <t>ASP.NET C# - Enterprise Web Systems From Novice to Expert</t>
  </si>
  <si>
    <t>https://www.udemy.   /aspnet-c-enterprise-web-systems-from-novice-to-expert/</t>
  </si>
  <si>
    <t>Wordpress - Create an Outstanding Website in 2 hours</t>
  </si>
  <si>
    <t>https://www.udemy.   /wordpress-business-website/</t>
  </si>
  <si>
    <t>Complete Website &amp; CMS in PHP &amp; MySQL From Scratch!</t>
  </si>
  <si>
    <t>https://www.udemy.   /cms-admin-panel-in-php-mysql/</t>
  </si>
  <si>
    <t>The Complete Web Development Tutorial Using React and Redux</t>
  </si>
  <si>
    <t>https://www.udemy.   /the-complete-web-development-tutorial-using-react-and-redux/</t>
  </si>
  <si>
    <t>Create and Deploy a Web App in 3 Hours</t>
  </si>
  <si>
    <t>https://www.udemy.   /create-and-deploy-a-web-app-in-3-hours/</t>
  </si>
  <si>
    <t>HTML &amp; CSS From Scratch in 30 Days</t>
  </si>
  <si>
    <t>https://www.udemy.   /html5-css3-responsive/</t>
  </si>
  <si>
    <t>Getting Started with Craft CMS</t>
  </si>
  <si>
    <t>https://www.udemy.   /craft-cms/</t>
  </si>
  <si>
    <t>JavaScript For Absolute Beginners - Level One</t>
  </si>
  <si>
    <t>https://www.udemy.   /javascript-for-absolute-beginners-level-one/</t>
  </si>
  <si>
    <t>Effective Personal Website Building and Hosting</t>
  </si>
  <si>
    <t>https://www.udemy.   /effective-personal-website-building-and-hosting/</t>
  </si>
  <si>
    <t>Web Design for Web Developers: Build Beautiful Websites!</t>
  </si>
  <si>
    <t>https://www.udemy.   /web-design-secrets/</t>
  </si>
  <si>
    <t>Learn Rails: Quickly Code, Style and Launch 4 Web Apps</t>
  </si>
  <si>
    <t>https://www.udemy.   /learn-rails/</t>
  </si>
  <si>
    <t>Getting Started with NodeJS for Beginners</t>
  </si>
  <si>
    <t>https://www.udemy.   /getting-started-with-nodejs-for-beginners/</t>
  </si>
  <si>
    <t>Quickstart AngularJS</t>
  </si>
  <si>
    <t>https://www.udemy.   /quickstart-angularjs/</t>
  </si>
  <si>
    <t>Byte-Sized-Chunks: Cascading Style Sheets (CSS) with HTML</t>
  </si>
  <si>
    <t>https://www.udemy.   /css-with-html/</t>
  </si>
  <si>
    <t>Learn Building Your Own Website Without Coding</t>
  </si>
  <si>
    <t>https://www.udemy.   /learn-building-your-own-website-without-coding/</t>
  </si>
  <si>
    <t>Practical Guide to Web Development</t>
  </si>
  <si>
    <t>https://www.udemy.   /designers-guide-to-web-development/</t>
  </si>
  <si>
    <t>The Complete HTML5 and CSS3 Course</t>
  </si>
  <si>
    <t>https://www.udemy.   /the-complete-html5-and-css3-course/</t>
  </si>
  <si>
    <t>HTML &amp; CSS for beginners: Build 3 projects from scratch</t>
  </si>
  <si>
    <t>https://www.udemy.   /learn-html-css-by-building-3-real-projects/</t>
  </si>
  <si>
    <t>Code a 'Coming Soon' Landing Page in Bootstrap 4</t>
  </si>
  <si>
    <t>https://www.udemy.   /code-a-coming-soon-landing-page-in-bootstrap-4/</t>
  </si>
  <si>
    <t>Introduction to Bootstrap 3</t>
  </si>
  <si>
    <t>https://www.udemy.   /introduction-to-bootstrap-3/</t>
  </si>
  <si>
    <t>Master ExpressJS to Build Web Apps with NodeJS&amp;JavaScript</t>
  </si>
  <si>
    <t>https://www.udemy.   /expressjs/</t>
  </si>
  <si>
    <t xml:space="preserve">Learn XML Crash Course: Discover Essential XML Fundamentals </t>
  </si>
  <si>
    <t>https://www.udemy.   /learn-xml-crash-course/</t>
  </si>
  <si>
    <t>HTML5 CSS3 JQUERY Single Page Website Project from Scratch</t>
  </si>
  <si>
    <t>https://www.udemy.   /html5-css3-jquery-single-page-website-project-from-scratch/</t>
  </si>
  <si>
    <t>Scrape Websites using PhantomJS and CasperJS</t>
  </si>
  <si>
    <t>https://www.udemy.   /scrape-websites-phantomjs-casperjs/</t>
  </si>
  <si>
    <t>Amazon s3 Mastery - THE How-To' Guides For Amazon S3</t>
  </si>
  <si>
    <t>https://www.udemy.   /amazon-s3-mastery/</t>
  </si>
  <si>
    <t>HTML and CSS Crash Course for Beginners</t>
  </si>
  <si>
    <t>https://www.udemy.   /html-and-css-crash-course-for-beginners/</t>
  </si>
  <si>
    <t xml:space="preserve">EMMET Faster HTML &amp; CSS workflow - Best Tool For Developers </t>
  </si>
  <si>
    <t>https://www.udemy.   /emmet-start-coding-html-and-css-fast-and-easy/</t>
  </si>
  <si>
    <t>Introduction to Web Development</t>
  </si>
  <si>
    <t>https://www.udemy.   /introduction-to-web-development2/</t>
  </si>
  <si>
    <t>AngularJS For ASP.NET MVC Developers</t>
  </si>
  <si>
    <t>https://www.udemy.   /angularjs-for-aspnet-mvc-developers/</t>
  </si>
  <si>
    <t>Serverless Workflow Management with AWS Step Functions</t>
  </si>
  <si>
    <t>https://www.udemy.   /aws-step-functions/</t>
  </si>
  <si>
    <t>How to set up a Web Server From Scratch to One Fully Managed</t>
  </si>
  <si>
    <t>https://www.udemy.   /how-to-setup-a-web-server/</t>
  </si>
  <si>
    <t>The Complete PHP MySQL Professional Course with 5 Projects</t>
  </si>
  <si>
    <t>https://www.udemy.   /the-complete-php-mysql-professional-course/</t>
  </si>
  <si>
    <t>Angular Masterclass</t>
  </si>
  <si>
    <t>https://www.udemy.   /angular-2-fundamentals-with-typescript-for-pro-developers-systemjs/</t>
  </si>
  <si>
    <t>Become a Professional Web Developer | Version 3.0</t>
  </si>
  <si>
    <t>https://www.udemy.   /web-development-tutorials/</t>
  </si>
  <si>
    <t>Build Incredible Chatbots</t>
  </si>
  <si>
    <t>https://www.udemy.   /build-incredible-chatbots/</t>
  </si>
  <si>
    <t>Try Django 1.10 | Create a URL Shortening Service</t>
  </si>
  <si>
    <t>https://www.udemy.   /try-django-1-10/</t>
  </si>
  <si>
    <t>Projects in CSS</t>
  </si>
  <si>
    <t>https://www.udemy.   /projects-in-css/</t>
  </si>
  <si>
    <t>Ruby on Rails: Training and Skills to Build Web Applications</t>
  </si>
  <si>
    <t>https://www.udemy.   /the-startups-guide-to-web-development-with-ruby-on-rails/</t>
  </si>
  <si>
    <t>Learn and Understand React</t>
  </si>
  <si>
    <t>https://www.udemy.   /learn-and-understand-react-and-redux-i/</t>
  </si>
  <si>
    <t>Learn Javascript &amp; JQuery From Scratch</t>
  </si>
  <si>
    <t>https://www.udemy.   /learn-javascript-jquery-from-scratch/</t>
  </si>
  <si>
    <t>Learn to use JSON</t>
  </si>
  <si>
    <t>https://www.udemy.   /learn-to-use-json/</t>
  </si>
  <si>
    <t>The Ultimate Web Developer How To Guide</t>
  </si>
  <si>
    <t>https://www.udemy.   /learn-web-development-complete-step-by-step-guide-to-success/</t>
  </si>
  <si>
    <t>Build A Complete CRUD Application With PHP, MYSQL &amp; JQUERY</t>
  </si>
  <si>
    <t>https://www.udemy.   /build-a-complete-crud-application-with-php-mysql-jquery/</t>
  </si>
  <si>
    <t>jQuery Crash Course: Learn the Essentials of jQuery Fast</t>
  </si>
  <si>
    <t>https://www.udemy.   /learn-jquery-crash-course/</t>
  </si>
  <si>
    <t>Drupal Tutorial : Drupal 8 Beginner to Expert in 8 PROJECTS</t>
  </si>
  <si>
    <t>https://www.udemy.   /drupal-tutorial/</t>
  </si>
  <si>
    <t>The Complete PHP CodeIgniter Course: Beginner To Advanced</t>
  </si>
  <si>
    <t>https://www.udemy.   /codeignitercourse/</t>
  </si>
  <si>
    <t>JavaScript For Beginners : Learn JavaScript From Scratch</t>
  </si>
  <si>
    <t>https://www.udemy.   /javascript-course-for-beginners/</t>
  </si>
  <si>
    <t>Mastering 'Native CSS Shapes To Build Modern Web Pages"</t>
  </si>
  <si>
    <t>https://www.udemy.   /mastering-native-css-shapes/</t>
  </si>
  <si>
    <t>WordPress Development For Beginners</t>
  </si>
  <si>
    <t>https://www.udemy.   /wordpress-basic/</t>
  </si>
  <si>
    <t>WordPress local server setup and site migration online</t>
  </si>
  <si>
    <t>https://www.udemy.   /wordpress-local-install-and-two-methods-to-migrate-online/</t>
  </si>
  <si>
    <t>PHP Fundamentals - Start Earning The Top Dollars You Deserve</t>
  </si>
  <si>
    <t>https://www.udemy.   /php-fundamentals/</t>
  </si>
  <si>
    <t>Interactive Dynamic JavaScript for beginners DOM</t>
  </si>
  <si>
    <t>https://www.udemy.   /javascript-dom/</t>
  </si>
  <si>
    <t>Javascript Intermediate level 1 - Mastering the DOM</t>
  </si>
  <si>
    <t>https://www.udemy.   /javascript-intermediate-mastering-the-dom/</t>
  </si>
  <si>
    <t>Sublime Text for Rapid Web Development</t>
  </si>
  <si>
    <t>https://www.udemy.   /sublime-text-for-rapid-web-development/</t>
  </si>
  <si>
    <t>Servlets and JSPs Tutorial: Learn Web Applications With Java</t>
  </si>
  <si>
    <t>https://www.udemy.   /javawebtut/</t>
  </si>
  <si>
    <t>Projects in PHP and MySQL</t>
  </si>
  <si>
    <t>https://www.udemy.   /the-complete-web-development-course-learn-by-building-apps/</t>
  </si>
  <si>
    <t>PHP OOP: Object Oriented Programming for beginners + Project</t>
  </si>
  <si>
    <t>https://www.udemy.   /oop-php-object-oriented-programing-with-project-1-course/</t>
  </si>
  <si>
    <t>React Redux React-Router: From Beginner to Paid Professional</t>
  </si>
  <si>
    <t>https://www.udemy.   /react-redux-react-router/</t>
  </si>
  <si>
    <t>Django Core | A Reference Guide to Core Django Concepts</t>
  </si>
  <si>
    <t>https://www.udemy.   /django-core/</t>
  </si>
  <si>
    <t>Angular 2 Complete E-Commerce App Course - Java,Spring,MySQL</t>
  </si>
  <si>
    <t>https://www.udemy.   /build-angular-2-complete-e-comerce-app-java-spring-mysql/</t>
  </si>
  <si>
    <t>Build An Online Bank With Java, Angular 2, Spring and More</t>
  </si>
  <si>
    <t>https://www.udemy.   /build-an-online-bank-with-java-angular-2-spring-and-more/</t>
  </si>
  <si>
    <t>The Complete jQuery Course: From Beginner To Advanced!</t>
  </si>
  <si>
    <t>https://www.udemy.   /jquery-tutorial/</t>
  </si>
  <si>
    <t>Projects in AngularJS - Learn by building 10 Projects</t>
  </si>
  <si>
    <t>https://www.udemy.   /learn-angularjs-development/</t>
  </si>
  <si>
    <t>The Ultimate Vue JS 2 Developers Course</t>
  </si>
  <si>
    <t>https://www.udemy.   /vuejs-2-essentials/</t>
  </si>
  <si>
    <t>React JS - Build real world JS apps &amp; deploy on cloud</t>
  </si>
  <si>
    <t>https://www.udemy.   /reactjs-for-beginners-build-real-world-react-apps-deploy-on-cloud/</t>
  </si>
  <si>
    <t>Angular 4 Front To Back</t>
  </si>
  <si>
    <t>https://www.udemy.   /angular-4-front-to-back/</t>
  </si>
  <si>
    <t>Modern Web Development with SASS, Gulp, NPM &amp; Web Workflows</t>
  </si>
  <si>
    <t>https://www.udemy.   /modern-web-development-with-sass-gulp-npm-web-workflows/</t>
  </si>
  <si>
    <t>HTML5, CSS3 And JavaScript Fundamentals 2016</t>
  </si>
  <si>
    <t>https://www.udemy.   /html5-css3-and-javascript-fundamentals-2016/</t>
  </si>
  <si>
    <t>Angular 4 - Concepts, Code and Collective Wisdom</t>
  </si>
  <si>
    <t>https://www.udemy.   /angular-2-concepts-code-and-collective-wisdom/</t>
  </si>
  <si>
    <t>Learn E-Commerce Website in PHP &amp; MySQL From Scratch!</t>
  </si>
  <si>
    <t>https://www.udemy.   /ecommerce-website-in-php-mysqli/</t>
  </si>
  <si>
    <t>JavaScript Game Development: Create Your Own Breakout Game</t>
  </si>
  <si>
    <t>https://www.udemy.   /javascript-game-development-create-your-own-breakout-game/</t>
  </si>
  <si>
    <t>HTML and HTML5 For Beginners 2016</t>
  </si>
  <si>
    <t>https://www.udemy.   /html-and-html5-for-beginners-2016/</t>
  </si>
  <si>
    <t>A Very Complete Introduction To Laravel</t>
  </si>
  <si>
    <t>https://www.udemy.   /laravel-4-beginners/</t>
  </si>
  <si>
    <t>Learn to code, Become a Web Developer and Master JavaScript!</t>
  </si>
  <si>
    <t>https://www.udemy.   /master-javascript-today/</t>
  </si>
  <si>
    <t>Serverless Architecture on Amazon Web Services</t>
  </si>
  <si>
    <t>https://www.udemy.   /serverless-architecture-on-aws/</t>
  </si>
  <si>
    <t>jQuery Essentials: Learn the Fundamental of jQuery</t>
  </si>
  <si>
    <t>https://www.udemy.   /jquery-essentials/</t>
  </si>
  <si>
    <t>Expert Guide : Mastering Functions in JavaScript !</t>
  </si>
  <si>
    <t>https://www.udemy.   /functions-in-javascript/</t>
  </si>
  <si>
    <t>Learn Angular 4 from Scratch</t>
  </si>
  <si>
    <t>https://www.udemy.   /learn-angular-from-scratch/</t>
  </si>
  <si>
    <t>Discover HTML Essential guide to HTML how to create webpages</t>
  </si>
  <si>
    <t>https://www.udemy.   /intro-to-html-beginners-guide-to-html-how-to-create-webpages/</t>
  </si>
  <si>
    <t>HTML5 and CSS3 for beginners: Create a Website from Scratch</t>
  </si>
  <si>
    <t>https://www.udemy.   /html5-and-css3-for-beginners-create-a-website-from-scratch/</t>
  </si>
  <si>
    <t>https://www.udemy.   /introduction-to-web-development/</t>
  </si>
  <si>
    <t>jQuery Fundamentals Powerful Bootcamp for beginners</t>
  </si>
  <si>
    <t>https://www.udemy.   /jquery-fundamentals-bootcamp-learn-how-to-use-jquery/</t>
  </si>
  <si>
    <t>The Complete HTML &amp; CSS Course - From Novice To Professional</t>
  </si>
  <si>
    <t>https://www.udemy.   /htmlwebsite/</t>
  </si>
  <si>
    <t>JavaScript Basics Web Development Building Blocks</t>
  </si>
  <si>
    <t>https://www.udemy.   /javascript-basics-web-development-building-blocks/</t>
  </si>
  <si>
    <t>Bootstrap unleash the power faster &amp; easier web development</t>
  </si>
  <si>
    <t>https://www.udemy.   /bootstrap-3-responsive-design-tutorial-fundamentals/</t>
  </si>
  <si>
    <t>JavaScript Design Patterns: 20 Patterns for Expert Code</t>
  </si>
  <si>
    <t>https://www.udemy.   /javascript-design-patterns-20-patterns-for-expert-code/</t>
  </si>
  <si>
    <t>Fix Google's New 'Not Secure' Warning with Let's Encrypt!</t>
  </si>
  <si>
    <t>https://www.udemy.   /fix-googles-new-not-secure-warning-with-lets-encrypt/</t>
  </si>
  <si>
    <t>JavaScript for Beginners Welcome to learning JavaScript</t>
  </si>
  <si>
    <t>https://www.udemy.   /javascript-for-beginners-course/</t>
  </si>
  <si>
    <t>Benefits of Thinking Mobile First Future of Website Design</t>
  </si>
  <si>
    <t>https://www.udemy.   /thinking-mobile-websites-smart-design-tutorial/</t>
  </si>
  <si>
    <t>Javascript from Beginner to Advanced Level</t>
  </si>
  <si>
    <t>https://www.udemy.   /javascript-from-beginner-to-advanced-level/</t>
  </si>
  <si>
    <t>AJAX Development</t>
  </si>
  <si>
    <t>https://www.udemy.   /ajax-development/</t>
  </si>
  <si>
    <t>Interaction Design Specialist For Web Developers</t>
  </si>
  <si>
    <t>https://www.udemy.   /interaction-design-specialist-for-web-developers/</t>
  </si>
  <si>
    <t>PHP Security</t>
  </si>
  <si>
    <t>https://www.udemy.   /php-security/</t>
  </si>
  <si>
    <t>The Bubble Course - Create Complete Web Apps without Coding</t>
  </si>
  <si>
    <t>https://www.udemy.   /bubble-course/</t>
  </si>
  <si>
    <t>The Complete HTML5 &amp; CSS3 Course Build Professional Websites</t>
  </si>
  <si>
    <t>https://www.udemy.   /html5css3/</t>
  </si>
  <si>
    <t>CSS Web Development Crash Course</t>
  </si>
  <si>
    <t>https://www.udemy.   /css-course/</t>
  </si>
  <si>
    <t>Mastering DevOps</t>
  </si>
  <si>
    <t>https://www.udemy.   /mastering-devops/</t>
  </si>
  <si>
    <t>Building Websites Create a fully functional Web contact form</t>
  </si>
  <si>
    <t>https://www.udemy.   /how-to-create-a-fully-functional-web-contact-form/</t>
  </si>
  <si>
    <t>Create a Dynamic User Registration Form from scratch</t>
  </si>
  <si>
    <t>https://www.udemy.   /create-a-dynamic-user-registration-form-from-scratch/</t>
  </si>
  <si>
    <t>A 13 Hour SQL Server 2014 /ASP.NET/CSS/C#/jQuery Course</t>
  </si>
  <si>
    <t>https://www.udemy.   /learnsqlwithsqlserver2014/</t>
  </si>
  <si>
    <t>HTML Workshop</t>
  </si>
  <si>
    <t>https://www.udemy.   /html-workshop/</t>
  </si>
  <si>
    <t>Python for Beginners: Python Programming Language | Tutorial</t>
  </si>
  <si>
    <t>https://www.udemy.   /python-course/</t>
  </si>
  <si>
    <t>Creating Animations using HTML5 Canvas</t>
  </si>
  <si>
    <t>https://www.udemy.   /hmtl5-canvas-animations/</t>
  </si>
  <si>
    <t>Bootstrap 4: Exploring New Features</t>
  </si>
  <si>
    <t>https://www.udemy.   /bootstrap-40exploring-new-features/</t>
  </si>
  <si>
    <t>Bootstrap 3 -&gt; Profitable WordPress Theme Development!</t>
  </si>
  <si>
    <t>https://www.udemy.   /bootstrap-wordpress/</t>
  </si>
  <si>
    <t>Intro to Git</t>
  </si>
  <si>
    <t>https://www.udemy.   /intro-to-git/</t>
  </si>
  <si>
    <t>WordPress Domination #2: Leads &amp; Scarcity</t>
  </si>
  <si>
    <t>https://www.udemy.   /wordpress-domination-2-leads-and-scarcity/</t>
  </si>
  <si>
    <t>Learn How to Manage &amp; Customize  Web Sites By Drupal CMS</t>
  </si>
  <si>
    <t>https://www.udemy.   /drupal-course/</t>
  </si>
  <si>
    <t>Using Modern JavaScript Today</t>
  </si>
  <si>
    <t>https://www.udemy.   /using-modern-javascript/</t>
  </si>
  <si>
    <t>Up and Running with jQuery</t>
  </si>
  <si>
    <t>https://www.udemy.   /up-and-running-with-jquery/</t>
  </si>
  <si>
    <t>Learn How To Build A Professional Web Site By Using Joomla</t>
  </si>
  <si>
    <t>https://www.udemy.   /learn-how-to-build-a-professional-web-site-by-using-joomla/</t>
  </si>
  <si>
    <t>Power up HTML5 with JavaScript</t>
  </si>
  <si>
    <t>https://www.udemy.   /power-up-html5-with-javascript/</t>
  </si>
  <si>
    <t>Node Package Manager Course: Build and Publish NPM Modules</t>
  </si>
  <si>
    <t>https://www.udemy.   /node-package-manager-course-build-and-publish-npm-modules/</t>
  </si>
  <si>
    <t>WordPress Look and Feel with Themes</t>
  </si>
  <si>
    <t>https://www.udemy.   /learn-wordpress-customize-look-and-feel-with-themes/</t>
  </si>
  <si>
    <t>PHP with Laravel for beginners - Become a Master in Laravel</t>
  </si>
  <si>
    <t>https://www.udemy.   /php-with-laravel-for-beginners-become-a-master-in-laravel/</t>
  </si>
  <si>
    <t>JavaScript 2017: Become Top Rated Web Developer</t>
  </si>
  <si>
    <t>https://www.udemy.   /become-professional-javascript-developer/</t>
  </si>
  <si>
    <t>The Complete Web Developer Bootcamp - Beginner to Expert</t>
  </si>
  <si>
    <t>https://www.udemy.   /job-ready-web-developer/</t>
  </si>
  <si>
    <t>Full-Stack Web Apps with Meteor and React</t>
  </si>
  <si>
    <t>https://www.udemy.   /meteor-react/</t>
  </si>
  <si>
    <t>Angular 4: From Theory to Practice &amp; FREE E-Book</t>
  </si>
  <si>
    <t>https://www.udemy.   /angular-2-from-theory-to-practice/</t>
  </si>
  <si>
    <t>The Complete Sass &amp; SCSS Course: From Beginner to Advanced</t>
  </si>
  <si>
    <t>https://www.udemy.   /sasscourse/</t>
  </si>
  <si>
    <t>Become a Certified Web Developer</t>
  </si>
  <si>
    <t>https://www.udemy.   /become-a-certified-web-developer/</t>
  </si>
  <si>
    <t>Become a Web Developer from Scratch</t>
  </si>
  <si>
    <t>https://www.udemy.   /how-to-become-a-web-developer-from-scratch/</t>
  </si>
  <si>
    <t>Ultimate Angular 4 (previously Angular 2) with Bootstrap 4</t>
  </si>
  <si>
    <t>https://www.udemy.   /ultimate-angular-2/</t>
  </si>
  <si>
    <t>The Ultimate Beginner's Guide to Django</t>
  </si>
  <si>
    <t>https://www.udemy.   /the-ultimate-beginners-guide-to-django-python-web-dev-website/</t>
  </si>
  <si>
    <t>React JS - Mastering Redux</t>
  </si>
  <si>
    <t>https://www.udemy.   /react-js-mastering-redux/</t>
  </si>
  <si>
    <t>Professional Ruby on Rails Developer with Rails 5</t>
  </si>
  <si>
    <t>https://www.udemy.   /pro-ruby-on-rails-rails5/</t>
  </si>
  <si>
    <t>Ruby on Rails 5 - BDD, RSpec and Capybara</t>
  </si>
  <si>
    <t>https://www.udemy.   /ruby-rails-5-bdd-rspec-capybara/</t>
  </si>
  <si>
    <t>Back to School Web Development and Programming Bundle</t>
  </si>
  <si>
    <t>https://www.udemy.   /back-to-school-web-development-and-programming-bundle/</t>
  </si>
  <si>
    <t>Complete ASP NET MVC Web Development - Newbie to Ninja!</t>
  </si>
  <si>
    <t>https://www.udemy.   /better-web-development-pro-techniques-for-success/</t>
  </si>
  <si>
    <t>The Complete DevOps Engineer Course 2.0 - Java &amp; Kubernetes</t>
  </si>
  <si>
    <t>https://www.udemy.   /the-complete-devops-engineer-course-20-java-kubernetes/</t>
  </si>
  <si>
    <t>All about NodeJS</t>
  </si>
  <si>
    <t>https://www.udemy.   /all-about-nodejs/</t>
  </si>
  <si>
    <t>How To Create A Wordpress Website 2016 | NEW Divi Theme 3.0!</t>
  </si>
  <si>
    <t>https://www.udemy.   /how-to-create-a-wordpress-website-2016-new-divi-theme-30/</t>
  </si>
  <si>
    <t>The Complete jQuery Course - From Beginner to Professional!</t>
  </si>
  <si>
    <t>https://www.udemy.   /complete-jquery-developer-course-beginner-to-pro/</t>
  </si>
  <si>
    <t>Build a complete Fiverr clone with Node + Algolia + Paypal</t>
  </si>
  <si>
    <t>https://www.udemy.   /web-developer-build-fiverr-twitter-and-mvp-with-nodejs/</t>
  </si>
  <si>
    <t>The Ultimate Web Development Course</t>
  </si>
  <si>
    <t>https://www.udemy.   /build-an-instant-update-database-interface-with-jquery-ajax/</t>
  </si>
  <si>
    <t>React From The Ground Up</t>
  </si>
  <si>
    <t>https://www.udemy.   /reactjs-from-the-ground-up/</t>
  </si>
  <si>
    <t>Javascript for Beginners Learn by Doing Practical Exercises</t>
  </si>
  <si>
    <t>https://www.udemy.   /javascript-for-beginners-introduction-learn-fast-easy/</t>
  </si>
  <si>
    <t xml:space="preserve">8 Beautiful Ruby on Rails Apps in 30 Days &amp; TDD - Immersive </t>
  </si>
  <si>
    <t>https://www.udemy.   /8-beautiful-ruby-on-rails-apps-in-30-days/</t>
  </si>
  <si>
    <t>Wordpress Website Mastery 2017</t>
  </si>
  <si>
    <t>https://www.udemy.   /wordpress-website-mastery-2017/</t>
  </si>
  <si>
    <t>How To Make an eCommerce Website With Wordpress 2017</t>
  </si>
  <si>
    <t>https://www.udemy.   /how-to-make-an-ecommerce-website-with-wordpress-2017/</t>
  </si>
  <si>
    <t>Mastering ASP.NET MVC 5 From Scratch Using C#</t>
  </si>
  <si>
    <t>https://www.udemy.   /masteringaspnetmvc5/</t>
  </si>
  <si>
    <t>Start Web Development with GIS Map in JavaScript</t>
  </si>
  <si>
    <t>https://www.udemy.   /start-web-development-with-gis-map-in-javascript/</t>
  </si>
  <si>
    <t>Learn to Build Websites using Twitter Bootstrap</t>
  </si>
  <si>
    <t>https://www.udemy.   /learn-to-build-websites-using-twitter-bootstrap/</t>
  </si>
  <si>
    <t>Web Development Tools the Pros Use: Code Productivity Hacks</t>
  </si>
  <si>
    <t>https://www.udemy.   /web-development-tools/</t>
  </si>
  <si>
    <t>WordPress : An Overview</t>
  </si>
  <si>
    <t>https://www.udemy.   /what-is-wordpress/</t>
  </si>
  <si>
    <t>Create Startup Landing Page with Viral Marketing Strategies</t>
  </si>
  <si>
    <t>https://www.udemy.   /create-startup-landing-page-with-viral-marketing-strategies/</t>
  </si>
  <si>
    <t>JavaScript : JavaScript Awesomeness</t>
  </si>
  <si>
    <t>https://www.udemy.   /javascript-javascript/</t>
  </si>
  <si>
    <t>Mastering CSS 3.0 Selectors</t>
  </si>
  <si>
    <t>https://www.udemy.   /css3-selectors/</t>
  </si>
  <si>
    <t>WordPress Backup And Restore Fundamentals</t>
  </si>
  <si>
    <t>https://www.udemy.   /wordpress-backup-and-restore-fundamentals/</t>
  </si>
  <si>
    <t>Learn HTML and CSS to make a Website</t>
  </si>
  <si>
    <t>https://www.udemy.   /learn-html-and-css-to-make-website/</t>
  </si>
  <si>
    <t>1 Hour HTML</t>
  </si>
  <si>
    <t>https://www.udemy.   /1-hour-html/</t>
  </si>
  <si>
    <t>Angular 2 Crash Course with TypeScript</t>
  </si>
  <si>
    <t>https://www.udemy.   /angular-2-crash-course/</t>
  </si>
  <si>
    <t>Boost your website speed without any coding!</t>
  </si>
  <si>
    <t>https://www.udemy.   /boost-your-website-speed-without-any-coding/</t>
  </si>
  <si>
    <t>Professional Rails Code Along</t>
  </si>
  <si>
    <t>https://www.udemy.   /professional-ruby-on-rails-coding-course/</t>
  </si>
  <si>
    <t>ASP.NET Web API 2 Hands-On</t>
  </si>
  <si>
    <t>https://www.udemy.   /aspnet-web-api-2-hands-on/</t>
  </si>
  <si>
    <t>Create a MEAN App by Example - Full Stack Course</t>
  </si>
  <si>
    <t>https://www.udemy.   /full-stack-course-mean-app/</t>
  </si>
  <si>
    <t>The Original Complete Web Developer Course.</t>
  </si>
  <si>
    <t>https://www.udemy.   /thecompletewebdeveloper/</t>
  </si>
  <si>
    <t>Angular 2 From The Ground Up</t>
  </si>
  <si>
    <t>https://www.udemy.   /angular-2-from-the-ground-up/</t>
  </si>
  <si>
    <t>Complete Web Development Course + Building 5 Websites!</t>
  </si>
  <si>
    <t>https://www.udemy.   /creating-5-web-development-projects-in-html5-and-css3/</t>
  </si>
  <si>
    <t>WP Plugin Development - Build your own plugin!</t>
  </si>
  <si>
    <t>https://www.udemy.   /wp-plugin-development-build-your-own-plugin/</t>
  </si>
  <si>
    <t>Sass: From Beginner to Advanced</t>
  </si>
  <si>
    <t>https://www.udemy.   /sass-from-beginner-to-advanced/</t>
  </si>
  <si>
    <t>Build Flat Responsive Website from Scratch - Complete Course</t>
  </si>
  <si>
    <t>https://www.udemy.   /build-flat-responsive-website-from-scratch-complete-course/</t>
  </si>
  <si>
    <t>Wordpress for Beginners - Build a Live Website from Scratch</t>
  </si>
  <si>
    <t>https://www.udemy.   /wordpress_for_beginners/</t>
  </si>
  <si>
    <t>Essential JavaScript, jQuery and AngularJS Training</t>
  </si>
  <si>
    <t>https://www.udemy.   /essential-javascript-jquery-angularjs-training/</t>
  </si>
  <si>
    <t>The Pro Ruby on Rails Starter</t>
  </si>
  <si>
    <t>https://www.udemy.   /pro-rubyonrails-starter/</t>
  </si>
  <si>
    <t>Unit Testing AngularJS: Build Bugfree Apps That Always Work!</t>
  </si>
  <si>
    <t>https://www.udemy.   /unit-testing-angularjs/</t>
  </si>
  <si>
    <t>WordPress Blog : Create a WordPress Website for Beginners</t>
  </si>
  <si>
    <t>https://www.udemy.   /wordpress-website-for-beginners/</t>
  </si>
  <si>
    <t>Introduction to HTML5 Canvas basics of drawing</t>
  </si>
  <si>
    <t>https://www.udemy.   /introduction-to-html5-canvas-basics-of-drawing/</t>
  </si>
  <si>
    <t>Thoughtful Web Development Course: HTML, Vue.js, PHP, MySQL</t>
  </si>
  <si>
    <t>https://www.udemy.   /web-development-html5-css3-php-oop-and-mysql-database/</t>
  </si>
  <si>
    <t>Kids Coding - Beginners CSS</t>
  </si>
  <si>
    <t>https://www.udemy.   /kids-coding-beginners-css/</t>
  </si>
  <si>
    <t>PHP &amp; MySQL - Learn The Easy Way. Master PHP &amp; MySQL Quickly</t>
  </si>
  <si>
    <t>https://www.udemy.   /learning-php-and-mysql-development-the-easy-way/</t>
  </si>
  <si>
    <t>Learning Path: Magento: Master and Test Magento 2 with Ease</t>
  </si>
  <si>
    <t>https://www.udemy.   /learning-path-magento-master-and-test-magento-2-with-ease/</t>
  </si>
  <si>
    <t>The Complete hapiJS Course - Go From Beginner To Advanced!</t>
  </si>
  <si>
    <t>https://www.udemy.   /hapijs-course/</t>
  </si>
  <si>
    <t>Ruby On Rails For Web Development</t>
  </si>
  <si>
    <t>https://www.udemy.   /ruby-on-rails-for-web-development/</t>
  </si>
  <si>
    <t>Create eye-catching WordPress website from scratch</t>
  </si>
  <si>
    <t>https://www.udemy.   /create-eye-catching-wordpress-website-from-scratch/</t>
  </si>
  <si>
    <t>Become A Web Developer And Seller - Build Websites With HTML</t>
  </si>
  <si>
    <t>https://www.udemy.   /the-ultimate-building-and-selling-websites-course/</t>
  </si>
  <si>
    <t>WordPress Tips and Tricks</t>
  </si>
  <si>
    <t>https://www.udemy.   /wordpress-tips-and-tricks/</t>
  </si>
  <si>
    <t>HTML Tutorials : HTML Code for Website Creating</t>
  </si>
  <si>
    <t>https://www.udemy.   /html-code-for-website/</t>
  </si>
  <si>
    <t>Complete HTML5 and CSS3 Course +1 Start to Finish Project</t>
  </si>
  <si>
    <t>https://www.udemy.   /complete-html5-and-css3-course-1-start-to-finish-project/</t>
  </si>
  <si>
    <t>Web Development With HTML CSS BOOTSTRAP JQUERY for Beginners</t>
  </si>
  <si>
    <t>https://www.udemy.   /web-development-with-html-css-bootstrap-jquery-for-beginners/</t>
  </si>
  <si>
    <t>HTML5 Specialist: Comprehensive HTML5 Training</t>
  </si>
  <si>
    <t>https://www.udemy.   /html5-specialist/</t>
  </si>
  <si>
    <t>CSS and CSS3 For Absolute Beginners</t>
  </si>
  <si>
    <t>https://www.udemy.   /css-and-css3-for-absolute-beginners/</t>
  </si>
  <si>
    <t>Build a Complete JQuery Plugin (Image Pop-up Dialog)</t>
  </si>
  <si>
    <t>https://www.udemy.   /build-a-complete-jquery-plugin-image-pop-up-dialog/</t>
  </si>
  <si>
    <t>How to create HTML Forms</t>
  </si>
  <si>
    <t>https://www.udemy.   /how-to-create-html-forms/</t>
  </si>
  <si>
    <t>ReactJS and Flux: Learn By Building 10 Projects</t>
  </si>
  <si>
    <t>https://www.udemy.   /reactjs-and-flux-learn-by-building-10-projects/</t>
  </si>
  <si>
    <t>How To Make A Business Website In 1 Day With Wix FAST &amp; EASY</t>
  </si>
  <si>
    <t>https://www.udemy.   /how-i-make-a-professional-website-in-1-day-or-less-with-wix/</t>
  </si>
  <si>
    <t>PHP Date and Time Course by Edwin Diaz</t>
  </si>
  <si>
    <t>https://www.udemy.   /crash-course-learn-to-create-date-and-time-in-php-easily/</t>
  </si>
  <si>
    <t xml:space="preserve">Start Your Own Forum Website in 15 Minutes </t>
  </si>
  <si>
    <t>https://www.udemy.   /forum-web-development/</t>
  </si>
  <si>
    <t>Hit the ground running with AngularJS with Dion Yang</t>
  </si>
  <si>
    <t>https://www.udemy.   /hit-the-ground-running-with-angularjs-with-dion-yang/</t>
  </si>
  <si>
    <t xml:space="preserve">Learn CSS Transition and Animation </t>
  </si>
  <si>
    <t>https://www.udemy.   /css-transition-and-animation/</t>
  </si>
  <si>
    <t>Learn JavaScript from scratch</t>
  </si>
  <si>
    <t>https://www.udemy.   /learn-javascript-from-scratch/</t>
  </si>
  <si>
    <t>WordPress for Beginners - Tutorial - From Novice to Know-How</t>
  </si>
  <si>
    <t>https://www.udemy.   /wordpress-for-beginners-tutorial-from-novice-to-know-how/</t>
  </si>
  <si>
    <t>RESTful API with Laravel</t>
  </si>
  <si>
    <t>https://www.udemy.   /laravel-5-php-framework-agile-and-practical-php-restful-api/</t>
  </si>
  <si>
    <t>Learn Ruby on Rails for Absolute Beginners</t>
  </si>
  <si>
    <t>https://www.udemy.   /learn-ruby-on-rails-for-absolute-beginners/</t>
  </si>
  <si>
    <t>JavaScript Tutorial</t>
  </si>
  <si>
    <t>https://www.udemy.   /lets-learn-javascript-by-coding/</t>
  </si>
  <si>
    <t>Shopping Cart Website from Scratch Ecommerce</t>
  </si>
  <si>
    <t>https://www.udemy.   /shopping-cart/</t>
  </si>
  <si>
    <t>Learn By Example: Angular JS</t>
  </si>
  <si>
    <t>https://www.udemy.   /learn-by-example-angular-js/</t>
  </si>
  <si>
    <t>The Complete front end web developer Bootcamp - 14 projects</t>
  </si>
  <si>
    <t>https://www.udemy.   /complete-front-end-web-developer-bootcamp/</t>
  </si>
  <si>
    <t>WordPress LMS: E-Learning Website Made Easy</t>
  </si>
  <si>
    <t>https://www.udemy.   /wordpress-learning-management-system-create-a-learning-site/</t>
  </si>
  <si>
    <t>Create An HTML5 Video Player From Scratch</t>
  </si>
  <si>
    <t>https://www.udemy.   /html5-video-player/</t>
  </si>
  <si>
    <t>In Depth Web Development Made Easy</t>
  </si>
  <si>
    <t>https://www.udemy.   /in-depth-web-development-from-scratch/</t>
  </si>
  <si>
    <t>Jquery :basics for beginners</t>
  </si>
  <si>
    <t>https://www.udemy.   /jquery-basics-for-beginners/</t>
  </si>
  <si>
    <t>Web Development By Doing: HTML / CSS From Scratch</t>
  </si>
  <si>
    <t>https://www.udemy.   /web-development-learn-by-doing-html5-css3-from-scratch-introductory/</t>
  </si>
  <si>
    <t>Build Your First Website in 1 Week with HTML5 and CSS3</t>
  </si>
  <si>
    <t>https://www.udemy.   /build-your-first-website-in-1-week/</t>
  </si>
  <si>
    <t>ASP.NET Core MVC, Quick and Practical</t>
  </si>
  <si>
    <t>https://www.udemy.   /aspnet-core-mvc-quick-and-practical/</t>
  </si>
  <si>
    <t>Better way towards CSS using Less and Sass</t>
  </si>
  <si>
    <t>https://www.udemy.   /better-way-towards-css-using-less-and-sass/</t>
  </si>
  <si>
    <t>JavaScript Complete for beginners with real world Apps</t>
  </si>
  <si>
    <t>https://www.udemy.   /javascript-complete-and-comprehensive/</t>
  </si>
  <si>
    <t>Creating a Responsive HTML Email</t>
  </si>
  <si>
    <t>https://www.udemy.   /creating-responsive-html-email/</t>
  </si>
  <si>
    <t>Angular 2 Demystified</t>
  </si>
  <si>
    <t>https://www.udemy.   /introduction-to-angular2/</t>
  </si>
  <si>
    <t>Learn HTML Fast and Easy!</t>
  </si>
  <si>
    <t>https://www.udemy.   /learn-to-code-html/</t>
  </si>
  <si>
    <t>How To Setup a Micro-Blog in 3 Easy Steps</t>
  </si>
  <si>
    <t>https://www.udemy.   /setup-your-own-micro-blog-in-3-easy-steps/</t>
  </si>
  <si>
    <t>Ruby on Rails for Complete Beginners</t>
  </si>
  <si>
    <t>https://www.udemy.   /ruby-on-rails-tutorial-for-complete-beginners/</t>
  </si>
  <si>
    <t>Wordpress for Non-Technical People</t>
  </si>
  <si>
    <t>https://www.udemy.   /wordpress-for-non-technical-people/</t>
  </si>
  <si>
    <t>ASP NET CORE - ANGULAR 2 E-Commerce App</t>
  </si>
  <si>
    <t>https://www.udemy.   /build-a-full-e-commerce-app-in-aspnet-core-mvc-6/</t>
  </si>
  <si>
    <t>Introductory JavaScript Made Easy Training Tutorial</t>
  </si>
  <si>
    <t>https://www.udemy.   /introductory-javascript-made-easy-training-tutorial/</t>
  </si>
  <si>
    <t>Become a Heroku Rails Ninja: Expert Level Deployment Tools</t>
  </si>
  <si>
    <t>https://www.udemy.   /become-a-heroku-rails-ninja/</t>
  </si>
  <si>
    <t>Complete RESPONSIVE Website Design with HTML5 &amp; CSS3</t>
  </si>
  <si>
    <t>https://www.udemy.   /website_design/</t>
  </si>
  <si>
    <t>Pimcore Developer: Implement a Blog from a Bootstrap Theme</t>
  </si>
  <si>
    <t>https://www.udemy.   /enterprise-cms-applied-implement-a-website-with-pimcore/</t>
  </si>
  <si>
    <t>Inspirational Web Development - A Beginner Approach -</t>
  </si>
  <si>
    <t>https://www.udemy.   /inspirational-web-development-level-0/</t>
  </si>
  <si>
    <t>Learn HTML, A practical guide from scratch to HTML 5</t>
  </si>
  <si>
    <t>https://www.udemy.   /learn-html-a-practical-guide-from-scratch-to-html-5/</t>
  </si>
  <si>
    <t>JavaScript Tutorial: Learn JavaScript Code for Beginners</t>
  </si>
  <si>
    <t>https://www.udemy.   /javascript-tutorial-for-beginners/</t>
  </si>
  <si>
    <t>Website Secrets: Get a Gorgeous Website on the Cheap</t>
  </si>
  <si>
    <t>https://www.udemy.   /how-to-get-an-excellent-website-at-a-lower-cost/</t>
  </si>
  <si>
    <t>Ultimate WordPress Plugin Course</t>
  </si>
  <si>
    <t>https://www.udemy.   /wordpress-plugin-course/</t>
  </si>
  <si>
    <t>PHP for Beginners: How to Build an E-Commerce Store</t>
  </si>
  <si>
    <t>https://www.udemy.   /php-for-beginners-how-to-build-an-ecommerce-store/</t>
  </si>
  <si>
    <t>Build Realtime Apps | React Js, Golang &amp; RethinkDB</t>
  </si>
  <si>
    <t>https://www.udemy.   /realtime-apps-with-reactjs-golang-rethinkdb/</t>
  </si>
  <si>
    <t>Master Electron: Desktop Apps using HTML, JavaScript &amp; CSS</t>
  </si>
  <si>
    <t>https://www.udemy.   /master-electron/</t>
  </si>
  <si>
    <t>The Complete Web Developer Masterclass: Beginner To Advanced</t>
  </si>
  <si>
    <t>https://www.udemy.   /webdevelopercourse/</t>
  </si>
  <si>
    <t>Mastering Micro Services Using Java Spring Boot</t>
  </si>
  <si>
    <t>https://www.udemy.   /mastering-micro-services-using-java-sprint-boot/</t>
  </si>
  <si>
    <t>How to Create A Website: An HTML Tutorial and CSS Tutorial</t>
  </si>
  <si>
    <t>https://www.udemy.   /html-tutorial/</t>
  </si>
  <si>
    <t>The Advanced Web Developer Course</t>
  </si>
  <si>
    <t>https://www.udemy.   /the-advanced-web-developer-course/</t>
  </si>
  <si>
    <t>Projects in MongoDB - Learn MongoDB Building Projects</t>
  </si>
  <si>
    <t>https://www.udemy.   /projects-in-mongodb/</t>
  </si>
  <si>
    <t>Learning JavaScript Programming Tutorial. A Definitive Guide</t>
  </si>
  <si>
    <t>https://www.udemy.   /programming-javascript/</t>
  </si>
  <si>
    <t>The Complete JavaScript, HTML and CSS Tutorial For Beginners</t>
  </si>
  <si>
    <t>https://www.udemy.   /the-complete-javascript-html-and-css-tutorial-for-beginners/</t>
  </si>
  <si>
    <t>Build Modern Responsive Website With HTML5, CSS3 &amp; Bootstrap</t>
  </si>
  <si>
    <t>https://www.udemy.   /build-modern-responsive-website-with-html5-css3-bootstrap/</t>
  </si>
  <si>
    <t>The Complete JavaScript Course For Web Development Beginners</t>
  </si>
  <si>
    <t>https://www.udemy.   /javascriptcourse/</t>
  </si>
  <si>
    <t>Email Marketing: Send Unlimited Emails via Own Mail Server</t>
  </si>
  <si>
    <t>https://www.udemy.   /email-marketing-send-unlimited-emails-via-own-mail-server/</t>
  </si>
  <si>
    <t>Getting started with JavaScript</t>
  </si>
  <si>
    <t>https://www.udemy.   /javascript-code/</t>
  </si>
  <si>
    <t>Learn the basics of the Web development: Coding Tactics</t>
  </si>
  <si>
    <t>https://www.udemy.   /learn-the-basics-of-the-web-development-in-2-hours/</t>
  </si>
  <si>
    <t>RESTful API with Laravel 5.4: Definitive Guide</t>
  </si>
  <si>
    <t>https://www.udemy.   /restful-api-with-laravel-php-homestead-passport-hateoas/</t>
  </si>
  <si>
    <t>Learn AngularJS Step By Step</t>
  </si>
  <si>
    <t>https://www.udemy.   /maruti-angularjs/</t>
  </si>
  <si>
    <t>Learn React : The World's Most Lucrative JavaScript Library</t>
  </si>
  <si>
    <t>https://www.udemy.   /learn-react-the-worlds-most-lucrative-javascript-library/</t>
  </si>
  <si>
    <t>Master Regular Expressions from scratch - All languages</t>
  </si>
  <si>
    <t>https://www.udemy.   /master-regular-expressions-from-scratch/</t>
  </si>
  <si>
    <t>Try AngularJS: Beginner's Guide to Front End Web Development</t>
  </si>
  <si>
    <t>https://www.udemy.   /try-angularjs/</t>
  </si>
  <si>
    <t>JavaScript Step by Step how to apply it to your web pages</t>
  </si>
  <si>
    <t>https://www.udemy.   /javascript-fundamentals-bootcamp-learn-how-to-use-javascript/</t>
  </si>
  <si>
    <t>Explore JavaScript Beginners Guide to Coding JavaScript</t>
  </si>
  <si>
    <t>https://www.udemy.   /javascript-beginners-course/</t>
  </si>
  <si>
    <t>Learn Web Scraping with Node.js</t>
  </si>
  <si>
    <t>https://www.udemy.   /web-scraping-nodejs/</t>
  </si>
  <si>
    <t>Getting Started with WordPress 2016</t>
  </si>
  <si>
    <t>https://www.udemy.   /getting-started-with-wordpress-cms/</t>
  </si>
  <si>
    <t>Learn HTML5 Programming From Scratch</t>
  </si>
  <si>
    <t>https://www.udemy.   /learn-html5-programming-from-scratch/</t>
  </si>
  <si>
    <t>Getting Started with LESS - Beginner Crash Course</t>
  </si>
  <si>
    <t>https://www.udemy.   /getting-started-with-less-beginner-crash-course/</t>
  </si>
  <si>
    <t>Master ECMAScript 2015 (ES6)</t>
  </si>
  <si>
    <t>https://www.udemy.   /ecmascript2015/</t>
  </si>
  <si>
    <t>Learn to Setup Websites from Scratch</t>
  </si>
  <si>
    <t>https://www.udemy.   /learn-to-setup-websites-from-scratch/</t>
  </si>
  <si>
    <t>Create Fast RESTful APIs with Lumen and Homestead by Laravel</t>
  </si>
  <si>
    <t>https://www.udemy.   /lumen-restful-api-and-homestead-for-lumen-by-laravel-and-php/</t>
  </si>
  <si>
    <t>Build Modern Websites Quick With HTML,CSS and Bootstrap</t>
  </si>
  <si>
    <t>https://www.udemy.   /build-modern-websites-quick-with-htmlcss-and-bootstrap/</t>
  </si>
  <si>
    <t>Twitter Integration customize Tweets with developer API</t>
  </si>
  <si>
    <t>https://www.udemy.   /twitter-integration-customize-tweets-with-developer-api/</t>
  </si>
  <si>
    <t>Build a Responsive Website with a Modern Flat Design</t>
  </si>
  <si>
    <t>https://www.udemy.   /build-responsive-website-designs-with-html5-and-css/</t>
  </si>
  <si>
    <t>The Ultimate WordPress Boot Camp: Build 7 Websites</t>
  </si>
  <si>
    <t>https://www.udemy.   /the-ultimate-wordpress-boot-camp-build-multiple-websites/</t>
  </si>
  <si>
    <t>Master the Basics of HTML5 &amp; CSS3: Beginner Web Development</t>
  </si>
  <si>
    <t>https://www.udemy.   /master-the-basics-of-html5-css3-beginner-web-development/</t>
  </si>
  <si>
    <t>Become A Full Stack Web Developer in 14 Days</t>
  </si>
  <si>
    <t>https://www.udemy.   /become-a-full-stack-web-developer-in-14-days/</t>
  </si>
  <si>
    <t>Projects In ReactJS - The Complete React Learning Course</t>
  </si>
  <si>
    <t>https://www.udemy.   /projects-in-reactjs-the-complete-react-learning-course/</t>
  </si>
  <si>
    <t>Beginning Web development Learn the basics of HTML</t>
  </si>
  <si>
    <t>https://www.udemy.   /learn-the-basics-of-html-in-less-than-a-week/</t>
  </si>
  <si>
    <t>Step by Step Build Your Template by Bootstrap 4 from scratch</t>
  </si>
  <si>
    <t>https://www.udemy.   /bootstrap-v4/</t>
  </si>
  <si>
    <t>Hosting your static website on Amazon AWS S3 service</t>
  </si>
  <si>
    <t>https://www.udemy.   /hosting-a-static-website-on-amazon-aws-s3-service/</t>
  </si>
  <si>
    <t>JavaScript Rockstar How to create Incredible Useful code</t>
  </si>
  <si>
    <t>https://www.udemy.   /javascript-projects-from-scratch-step-by-step-guide-to-learn/</t>
  </si>
  <si>
    <t>Spring Core DevOps on AWS</t>
  </si>
  <si>
    <t>https://www.udemy.   /spring-core-devops-on-aws/</t>
  </si>
  <si>
    <t>How to Create a Website Without Coding - WordPress 2016</t>
  </si>
  <si>
    <t>https://www.udemy.   /how-to-create-a-website-wordpress-2016/</t>
  </si>
  <si>
    <t>PHP Graphic Techniques: CAPTCHA/ Create a verification code</t>
  </si>
  <si>
    <t>https://www.udemy.   /php-graphic-techniques-captcha-watermark-crop-thumbnail/</t>
  </si>
  <si>
    <t>Introductory To HTML and CSS</t>
  </si>
  <si>
    <t>https://www.udemy.   /introductory-to-html-and-css/</t>
  </si>
  <si>
    <t>Learn how to convert PSD to HTML and CSS responsive</t>
  </si>
  <si>
    <t>https://www.udemy.   /learn-how-to-convert-psd-to-html-and-css-responsive/</t>
  </si>
  <si>
    <t>PHP User Login Registration Script With All Features</t>
  </si>
  <si>
    <t>https://www.udemy.   /php-user-login-registration-system/</t>
  </si>
  <si>
    <t>AJAX : Let's build a COOL project</t>
  </si>
  <si>
    <t>https://www.udemy.   /ajax-for-beginners-with-jquery-php-mysql-tutorial/</t>
  </si>
  <si>
    <t>Advanced WordPress Topics: Post Types Taxonomies &amp; Metaboxes</t>
  </si>
  <si>
    <t>https://www.udemy.   /advanced-wordpress-topics-post-types-taxonomies-metaboxes/</t>
  </si>
  <si>
    <t>Laravel Homestead</t>
  </si>
  <si>
    <t>https://www.udemy.   /laravel-homestead/</t>
  </si>
  <si>
    <t>The Complete TypeScript Programming Guide for Web Developers</t>
  </si>
  <si>
    <t>https://www.udemy.   /typescript-programming/</t>
  </si>
  <si>
    <t>JavaScript with BackboneJS and Bootstrap CSS - Advanced</t>
  </si>
  <si>
    <t>https://www.udemy.   /advanced-javascript-with-backbonejs-and-bootstrap-css/</t>
  </si>
  <si>
    <t>Ruby on Rails Tutorial: Learn 6 Ruby on Rails SEO Techniques</t>
  </si>
  <si>
    <t>https://www.udemy.   /ruby-on-rails-seo/</t>
  </si>
  <si>
    <t>XML DOM :basics for beginners</t>
  </si>
  <si>
    <t>https://www.udemy.   /xml-dom-basics-for-beginners/</t>
  </si>
  <si>
    <t>Learn HTML Basics From Scratch</t>
  </si>
  <si>
    <t>https://www.udemy.   /learn-html-from-scratch/</t>
  </si>
  <si>
    <t>Byte-Sized-Chunks: Dynamic Prototypes in Javascript</t>
  </si>
  <si>
    <t>https://www.udemy.   /dynamic-prototypes-in-javascript/</t>
  </si>
  <si>
    <t>Build Websites from Scratch with Squarespace</t>
  </si>
  <si>
    <t>https://www.udemy.   /build-websites-from-scratch-with-squarespace/</t>
  </si>
  <si>
    <t>Introduction to web programming for GIS applications</t>
  </si>
  <si>
    <t>https://www.udemy.   /introduction-to-web-programming-for-gis-applications/</t>
  </si>
  <si>
    <t>Java Spring Security</t>
  </si>
  <si>
    <t>https://www.udemy.   /how-to-use-spring-security-to-secure-your-java-applications/</t>
  </si>
  <si>
    <t>Responsive Html5 Theme Development</t>
  </si>
  <si>
    <t>https://www.udemy.   /responsive-html5-theme-development/</t>
  </si>
  <si>
    <t>Whatâ€™s New in Bootstrap 4</t>
  </si>
  <si>
    <t>https://www.udemy.   /bootstrap4/</t>
  </si>
  <si>
    <t>ReactJS Course: Learn JavaScript Library Used by Facebook&amp;IG</t>
  </si>
  <si>
    <t>https://www.udemy.   /react-js/</t>
  </si>
  <si>
    <t>Building a Ruby on Rails Application with Neo4j</t>
  </si>
  <si>
    <t>https://www.udemy.   /building-a-ruby-on-rails-application-with-neo4j/</t>
  </si>
  <si>
    <t>Sara Learns to Code.  Making an App from Scratch</t>
  </si>
  <si>
    <t>https://www.udemy.   /sara-learns-to-code-making-an-app-from-scratch/</t>
  </si>
  <si>
    <t>Ajax  for Beginners: A Very Basic Introduction</t>
  </si>
  <si>
    <t>https://www.udemy.   /ajax-for-beginners-a-very-basic-introduction/</t>
  </si>
  <si>
    <t>Wordpress Essentials: Useful Plugins</t>
  </si>
  <si>
    <t>https://www.udemy.   /wordpress-essentials-useful-plugins/</t>
  </si>
  <si>
    <t>Django by Example</t>
  </si>
  <si>
    <t>https://www.udemy.   /django-by-example/</t>
  </si>
  <si>
    <t>Build A Great Wordpress Website For Your Business in 2 Hours</t>
  </si>
  <si>
    <t>https://www.udemy.   /build-a-great-wordpress-website-for-your-business-in-2-hours/</t>
  </si>
  <si>
    <t xml:space="preserve">Wordpress on AWS: The Easy way to AWS for Free Fast hosting </t>
  </si>
  <si>
    <t>https://www.udemy.   /wordpress-on-aws-the-easy-way-to-aws-for-free-fast-hosting-amazon/</t>
  </si>
  <si>
    <t>Mastering TypeScript</t>
  </si>
  <si>
    <t>https://www.udemy.   /mastering-typescript/</t>
  </si>
  <si>
    <t>Mastering AngularJS UI Development</t>
  </si>
  <si>
    <t>https://www.udemy.   /mastering-angularjs-ui-development/</t>
  </si>
  <si>
    <t>Custom Theme Creation for WordPress using HTML5 and CSS3</t>
  </si>
  <si>
    <t>https://www.udemy.   /custom-theme-creation-for-wordpress/</t>
  </si>
  <si>
    <t>Create a PHP Contact Form in Bootstrap</t>
  </si>
  <si>
    <t>https://www.udemy.   /bootstrap-php-contact-form/</t>
  </si>
  <si>
    <t>Introduction To Data Analytics Using Microsoft Power BI</t>
  </si>
  <si>
    <t>https://www.udemy.   /data-analytics-powerbi/</t>
  </si>
  <si>
    <t>HTML Made Simple For Beginners: Create a One Page Website</t>
  </si>
  <si>
    <t>https://www.udemy.   /html-made-simple-create-your-own-webpage-step-by-step/</t>
  </si>
  <si>
    <t>https://www.udemy.   /web-development-course-learn-in-just-1-day-by-pooja-thakar/</t>
  </si>
  <si>
    <t>Website Builder Software Previews</t>
  </si>
  <si>
    <t>https://www.udemy.   /website-builder-software-reviews-weebly-vs-squarespace-vs-wix/</t>
  </si>
  <si>
    <t>Learn How to Create Your Own Social Network</t>
  </si>
  <si>
    <t>https://www.udemy.   /create-your-own-social-network/</t>
  </si>
  <si>
    <t>Learn By Example: The Foundations of HTML, CSS &amp; Javascript</t>
  </si>
  <si>
    <t>https://www.udemy.   /learn-by-example-html-css-javascript/</t>
  </si>
  <si>
    <t>JavaScript manipulation of the DOM Document Object Model</t>
  </si>
  <si>
    <t>https://www.udemy.   /javascript-manipulation-of-the-dom-document-object-model/</t>
  </si>
  <si>
    <t>Create Jekyll blog and host it on Github like a Ninja</t>
  </si>
  <si>
    <t>https://www.udemy.   /create-free-jekyll-blog-on-github-pages-like-a-ninja/</t>
  </si>
  <si>
    <t>Learn React JS from scratch</t>
  </si>
  <si>
    <t>https://www.udemy.   /learn-react-js-from-scratch/</t>
  </si>
  <si>
    <t>Web Security: Common Vulnerabilities And Their Mitigation</t>
  </si>
  <si>
    <t>https://www.udemy.   /web-security-common-vulnerabilities-and-their-mitigation/</t>
  </si>
  <si>
    <t>PHP for Beginners</t>
  </si>
  <si>
    <t>https://www.udemy.   /learn-php-via-examples-and-mini-tasks/</t>
  </si>
  <si>
    <t>Make a professional website - 30 Day Guarantee. Discounted!</t>
  </si>
  <si>
    <t>https://www.udemy.   /make-your-own-business-website-beginner-and-intermediate/</t>
  </si>
  <si>
    <t>Symfony 3: Build a PHP Application with Symfony</t>
  </si>
  <si>
    <t>https://www.udemy.   /learn-symfony/</t>
  </si>
  <si>
    <t>Learn ASP.Net Web API 2 for Absolute Beginner</t>
  </si>
  <si>
    <t>https://www.udemy.   /learn-aspnet-web-api-2-for-absolute-beginner/</t>
  </si>
  <si>
    <t>Build a Website in 30 Minutes</t>
  </si>
  <si>
    <t>https://www.udemy.   /30-minute-website/</t>
  </si>
  <si>
    <t>Google Blogger : How to Create a Blog</t>
  </si>
  <si>
    <t>https://www.udemy.   /google-blogger-how-to-create-a-blog/</t>
  </si>
  <si>
    <t>How to Make a Website Without Coding- WordPress &amp; Web Skills</t>
  </si>
  <si>
    <t>https://www.udemy.   /make-a-website-without-code-wordpress-course/</t>
  </si>
  <si>
    <t>Learn WCF And Web APIs From Scratch</t>
  </si>
  <si>
    <t>https://www.udemy.   /learn-wcf-and-web-apis-from-scratch/</t>
  </si>
  <si>
    <t>How To Build A Website From Scratch + Blogging Blueprint</t>
  </si>
  <si>
    <t>https://www.udemy.   /how-to-build-a-website-from-scratch-blogging-blueprint/</t>
  </si>
  <si>
    <t xml:space="preserve">Learn To Create Different Website Layouts &amp; Media Queries </t>
  </si>
  <si>
    <t>https://www.udemy.   /websitelayouts/</t>
  </si>
  <si>
    <t>Build Sign Up and Login Forms With Bootstrap Modal</t>
  </si>
  <si>
    <t>https://www.udemy.   /build-sign-up-and-login-forms-with-bootstrap-modal/</t>
  </si>
  <si>
    <t>Build a Real Time web app in node.js , Angular.js, mongoDB</t>
  </si>
  <si>
    <t>https://www.udemy.   /realtime-meanstack/</t>
  </si>
  <si>
    <t>Superb jQuery Course - Become Certified jQuery Developer</t>
  </si>
  <si>
    <t>https://www.udemy.   /superb-jquery-course/</t>
  </si>
  <si>
    <t>How To Build A Facebook Messenger Chat Bot From Scratch</t>
  </si>
  <si>
    <t>https://www.udemy.   /how-to-build-a-facebook-messenger-chat-bot-from-scratch/</t>
  </si>
  <si>
    <t>Build Your Own Calculator App with Javascript, HTML5 &amp; CSS</t>
  </si>
  <si>
    <t>https://www.udemy.   /create-a-calculator-web-app-with-javascript-html-css/</t>
  </si>
  <si>
    <t>The Complete WordPress Development &amp; Customization Course</t>
  </si>
  <si>
    <t>https://www.udemy.   /the-complete-wordpress-development-customization-course/</t>
  </si>
  <si>
    <t>HTML CSS Easy steps to create a web template from scratch</t>
  </si>
  <si>
    <t>https://www.udemy.   /html-css-easy-steps-to-create-a-web-template-from-scratch/</t>
  </si>
  <si>
    <t>Learn jQuery AJAX in 1 hour</t>
  </si>
  <si>
    <t>https://www.udemy.   /jquery-ajax-course/</t>
  </si>
  <si>
    <t>Develop Competitive Plugins for WordPress and WooCommerce</t>
  </si>
  <si>
    <t>https://www.udemy.   /develop-competitive-plugins-for-wordpress-and-woocommerce/</t>
  </si>
  <si>
    <t>Get Results - Core Principles of Web Development Tricks Tips</t>
  </si>
  <si>
    <t>https://www.udemy.   /web-development-foundations-base-for-your-coding-environment/</t>
  </si>
  <si>
    <t>JSON Faster Sleeker &amp; Easier Discover the benefits learn it</t>
  </si>
  <si>
    <t>https://www.udemy.   /introduction-to-json-javascript-object-notation-tutorial/</t>
  </si>
  <si>
    <t>Get to know HTML Learn HTML Basics</t>
  </si>
  <si>
    <t>https://www.udemy.   /html-online-course/</t>
  </si>
  <si>
    <t>Ultimate Css &amp; JQuery Form Designing From Beginner to Expert</t>
  </si>
  <si>
    <t>https://www.udemy.   /ultimate-css-web-form-designing-from-beginner-to-expert/</t>
  </si>
  <si>
    <t>PHP: Complete Registration and Login with Email Verification</t>
  </si>
  <si>
    <t>https://www.udemy.   /php-complete-registration-and-login-with-email-verification/</t>
  </si>
  <si>
    <t>JavaScript from Beginner to Expert</t>
  </si>
  <si>
    <t>https://www.udemy.   /javascript-from-beginner-to-expert-bring-life-to-your-site/</t>
  </si>
  <si>
    <t>Build a website HTML5 CSS3 Beginner Course</t>
  </si>
  <si>
    <t>https://www.udemy.   /how-to-build-a-website-html5-css3-beginner-course/</t>
  </si>
  <si>
    <t>Learn Ruby on Rails: Stripe Payment Processing</t>
  </si>
  <si>
    <t>https://www.udemy.   /learn-ruby-on-rails-stripe-payment-processing/</t>
  </si>
  <si>
    <t>WordPress For Beginners | No Coding Required</t>
  </si>
  <si>
    <t>https://www.udemy.   /wordpress-for-beginners-no-coding-required/</t>
  </si>
  <si>
    <t>jQuery For Beginners : A Basic Introduction</t>
  </si>
  <si>
    <t>https://www.udemy.   /jquery-for-beginners-a-basic-introduction/</t>
  </si>
  <si>
    <t>WordPress Plugins and Widgets</t>
  </si>
  <si>
    <t>https://www.udemy.   /wordpress-plugins-and-widgets/</t>
  </si>
  <si>
    <t>PHP Essential How to create build Amazing websites with PHP</t>
  </si>
  <si>
    <t>https://www.udemy.   /php-essential-how-to-create-build-amazing-websites-with-php/</t>
  </si>
  <si>
    <t>HTML CSS JavaScript: Most popular ways to code HTML CSS JS</t>
  </si>
  <si>
    <t>https://www.udemy.   /html-css-javascript/</t>
  </si>
  <si>
    <t>Bootstrap 3 Beginners: Create a Professional Landing Page</t>
  </si>
  <si>
    <t>https://www.udemy.   /bootstrap-beginners-landing-page/</t>
  </si>
  <si>
    <t>Introduction to Node.js for Beginners</t>
  </si>
  <si>
    <t>https://www.udemy.   /introduction-to-nodejs-for-beginners/</t>
  </si>
  <si>
    <t>Introduction to Coding with Ruby</t>
  </si>
  <si>
    <t>https://www.udemy.   /newbie-to-ruby/</t>
  </si>
  <si>
    <t>Complete PHP and MySql Course: From Beginner to Professional</t>
  </si>
  <si>
    <t>https://www.udemy.   /complete-php-mysql-course-for-beginners-start-to-finish/</t>
  </si>
  <si>
    <t>Angular JS Essentials</t>
  </si>
  <si>
    <t>https://www.udemy.   /angular-js-crash-course/</t>
  </si>
  <si>
    <t>How To Setup Web Hosting</t>
  </si>
  <si>
    <t>https://www.udemy.   /how-to-setup-web-hosting/</t>
  </si>
  <si>
    <t>Web Application Development using Redis, Express, and Socket</t>
  </si>
  <si>
    <t>https://www.udemy.   /web-application-development-using-redis-express-and-socket/</t>
  </si>
  <si>
    <t>How to Start a WordPress Blog - Complete Beginners Guide!</t>
  </si>
  <si>
    <t>https://www.udemy.   /how-to-start-a-blog-complete-beginners-guide/</t>
  </si>
  <si>
    <t>CSS3 Gradients for Web Designers</t>
  </si>
  <si>
    <t>https://www.udemy.   /css3-gradients/</t>
  </si>
  <si>
    <t>Learn ASP NET MVC 5 step by step</t>
  </si>
  <si>
    <t>https://www.udemy.   /maruti-mvc5/</t>
  </si>
  <si>
    <t>Tumult Hype Pro Basics: HTML5 Animations Made Easier</t>
  </si>
  <si>
    <t>https://www.udemy.   /tumult-hype-pro-basics-html5-animations-made-easier/</t>
  </si>
  <si>
    <t>Web Hosting Set Up and WordPress Installation For Beginners</t>
  </si>
  <si>
    <t>https://www.udemy.   /web-hosting-wordpress-installation-for-beginners/</t>
  </si>
  <si>
    <t>Ruby on Rails 4---A Test-Driven Approach</t>
  </si>
  <si>
    <t>https://www.udemy.   /ruby-on-rails-4-a-test-driven-approach/</t>
  </si>
  <si>
    <t>AJAX :basics for beginners</t>
  </si>
  <si>
    <t>https://www.udemy.   /ajaxbasics/</t>
  </si>
  <si>
    <t>Let's JavaScript!  Code a calculator</t>
  </si>
  <si>
    <t>https://www.udemy.   /lets-javascript-beginners-coding-projects/</t>
  </si>
  <si>
    <t>JavaScript from Beginner to Advanced</t>
  </si>
  <si>
    <t>https://www.udemy.   /javascript-from-beginner-to-advanced/</t>
  </si>
  <si>
    <t>WordPress Theme Academy with Bootstrap</t>
  </si>
  <si>
    <t>https://www.udemy.   /bootstrap-to-wordpress-build-custom-responsive-themes/</t>
  </si>
  <si>
    <t>Building a eCommerce Startup in 4 Hours [Livestream]</t>
  </si>
  <si>
    <t>https://www.udemy.   /4-hour-startup-building-an-ecommerce-startup-and-marketing-it/</t>
  </si>
  <si>
    <t>Responsive PHP Registration Form: From Scratch</t>
  </si>
  <si>
    <t>https://www.udemy.   /responsive-php-registration-form/</t>
  </si>
  <si>
    <t>A-Frame WebVR Programming Tutorial Series (Virtual Reality)</t>
  </si>
  <si>
    <t>https://www.udemy.   /a-frame-webvr/</t>
  </si>
  <si>
    <t>Learn Bootstrap And Make Responsive Websites</t>
  </si>
  <si>
    <t>https://www.udemy.   /learn-bootstrap-and-make-responsive-websites/</t>
  </si>
  <si>
    <t>HTML Web Development Crash Course</t>
  </si>
  <si>
    <t>https://www.udemy.   /html-tutorials/</t>
  </si>
  <si>
    <t>Bootstrap Basics: Program Responsive Websites</t>
  </si>
  <si>
    <t>https://www.udemy.   /code-responsive-website-twitter-bootstrap/</t>
  </si>
  <si>
    <t>Projects with JSON and APIs</t>
  </si>
  <si>
    <t>https://www.udemy.   /projects-with-json-and-apis/</t>
  </si>
  <si>
    <t>Web Design HTML CSS How to Create a Website from Scratch</t>
  </si>
  <si>
    <t>https://www.udemy.   /html-css-how-to-create-a-website-from-scratch/</t>
  </si>
  <si>
    <t>Create Complete Sign up System using PHP, jQuery and Ajax</t>
  </si>
  <si>
    <t>https://www.udemy.   /create-sign-up-system-using-jquery-ajax-and-php/</t>
  </si>
  <si>
    <t>Adobe Flash for Beginners - Build Flash Website From Scratch</t>
  </si>
  <si>
    <t>https://www.udemy.   /adobe-flash-for-beginners-build-flash-website-from-scratch/</t>
  </si>
  <si>
    <t>Learn Complete WordPress for Building a Professional Sites</t>
  </si>
  <si>
    <t>https://www.udemy.   /learn-complete-wordpress-for-building-a-professional-sites/</t>
  </si>
  <si>
    <t>Devtools 2017: Beginner to Expert w/ Chrome Developer Tools</t>
  </si>
  <si>
    <t>https://www.udemy.   /master-google-chrome-developer-tools/</t>
  </si>
  <si>
    <t>Bootstrap Essential Training - Create Your Very Own Website</t>
  </si>
  <si>
    <t>https://www.udemy.   /ultimate-bootstrap-basics-course-with-2-projects/</t>
  </si>
  <si>
    <t>Angular 2 Jump Start With Typescript</t>
  </si>
  <si>
    <t>https://www.udemy.   /angular-2-jump-start-with-typescript/</t>
  </si>
  <si>
    <t>Learn Plugin Development in WordPress By Building  Projects</t>
  </si>
  <si>
    <t>https://www.udemy.   /learn-plugin-development-in-wordpress-by-building-projects/</t>
  </si>
  <si>
    <t>Build Your Startup with No Coding (Design, Develop &amp; Ship)</t>
  </si>
  <si>
    <t>https://www.udemy.   /buildastartup/</t>
  </si>
  <si>
    <t>The Web Developers Guide: Learn HTML &amp; CSS Fundamentals</t>
  </si>
  <si>
    <t>https://www.udemy.   /become-a-professional-html-and-css-web-developer/</t>
  </si>
  <si>
    <t>Learn PHP Programming for Absolute Beginners - Lite</t>
  </si>
  <si>
    <t>https://www.udemy.   /learn-php-programming-for-absolute-beginners-lite/</t>
  </si>
  <si>
    <t>Learn Drupal 8 - With a Live Project</t>
  </si>
  <si>
    <t>https://www.udemy.   /learn-drupal-8-with-a-live-project/</t>
  </si>
  <si>
    <t>Supreme NodeJS Course - For Beginners</t>
  </si>
  <si>
    <t>https://www.udemy.   /supreme-node-js-course/</t>
  </si>
  <si>
    <t>CSS3 for beginners</t>
  </si>
  <si>
    <t>https://www.udemy.   /css-learn-css-from-scratch/</t>
  </si>
  <si>
    <t>Javascript for beginners</t>
  </si>
  <si>
    <t>https://www.udemy.   /java-script-quick-beginner-introduction/</t>
  </si>
  <si>
    <t>Become a Bootstrap Expert: Build 20 Layouts!</t>
  </si>
  <si>
    <t>https://www.udemy.   /become-a-bootstrap-expert-build-20-layouts/</t>
  </si>
  <si>
    <t>PHP : Learn to upload files to Amazon S3 and use CloudFront</t>
  </si>
  <si>
    <t>https://www.udemy.   /php-learn-to-upload-files-to-amazon-s3-and-use-cloudfront/</t>
  </si>
  <si>
    <t>PHP MySQL: Learn PHP MySQL with Project</t>
  </si>
  <si>
    <t>https://www.udemy.   /php-mysql-project-learning/</t>
  </si>
  <si>
    <t>How to Set Up a Self-Hosted Wordpress Website in 30 Minutes</t>
  </si>
  <si>
    <t>https://www.udemy.   /how-to-set-up-a-wordpress-website-custom-domain-in-30-mins/</t>
  </si>
  <si>
    <t>Projects in Django and Python</t>
  </si>
  <si>
    <t>https://www.udemy.   /projects-in-django-and-python/</t>
  </si>
  <si>
    <t>Create, Update and Manage Your Own Website Using Drupal 7</t>
  </si>
  <si>
    <t>https://www.udemy.   /getting-to-know-drupal/</t>
  </si>
  <si>
    <t>Learn HTML - The programming language to build a webpage!</t>
  </si>
  <si>
    <t>https://www.udemy.   /takethefirststep/</t>
  </si>
  <si>
    <t>Learn To Program JavaScript (in ten easy steps)</t>
  </si>
  <si>
    <t>https://www.udemy.   /learn-to-program-javascript-in-ten-easy-steps/</t>
  </si>
  <si>
    <t>Bootstrap :basics for beginners</t>
  </si>
  <si>
    <t>https://www.udemy.   /bootstrap-basics-for-beginners/</t>
  </si>
  <si>
    <t>Introduction to CSS Development</t>
  </si>
  <si>
    <t>https://www.udemy.   /refactoru-intro-to-css/</t>
  </si>
  <si>
    <t>PHP :basics for beginners</t>
  </si>
  <si>
    <t>https://www.udemy.   /php-basics-for-beginners-new/</t>
  </si>
  <si>
    <t>Beginning Oracle WebLogic for Administrators</t>
  </si>
  <si>
    <t>https://www.udemy.   /learn-oracle-weblogic-12c-essentials/</t>
  </si>
  <si>
    <t>Build an HTML5 and CSS3 Website in 35 Minutes</t>
  </si>
  <si>
    <t>https://www.udemy.   /build-an-html5-and-css3-website-in-35-minutes/</t>
  </si>
  <si>
    <t>Angular 2 Routing: Up And Running</t>
  </si>
  <si>
    <t>https://www.udemy.   /angular-2-routing-up-and-running/</t>
  </si>
  <si>
    <t xml:space="preserve">Advanced Prezi: Make Amazing Presentations </t>
  </si>
  <si>
    <t>https://www.udemy.   /prezi-advanced/</t>
  </si>
  <si>
    <t>1 hour jQuery</t>
  </si>
  <si>
    <t>https://www.udemy.   /1-hour-jquery/</t>
  </si>
  <si>
    <t>The WpFASTER WordPress Speed Optimization Master Course</t>
  </si>
  <si>
    <t>https://www.udemy.   /make-your-wordpress-sites-fastest-in-world/</t>
  </si>
  <si>
    <t xml:space="preserve">How to Build Your Own Website with WordPress: A Step-by-Step Guide </t>
  </si>
  <si>
    <t>https://www.udemy.   /build-your-own-website-with-wordpress-a-step-by-step-guide/</t>
  </si>
  <si>
    <t>Build Apps with ReactJS: The Complete Course</t>
  </si>
  <si>
    <t>https://www.udemy.   /build-apps-with-reactjs-the-complete-course/</t>
  </si>
  <si>
    <t>Learn SASS: from beginner to expert</t>
  </si>
  <si>
    <t>https://www.udemy.   /learn-sass-from-beginner-to-expert/</t>
  </si>
  <si>
    <t>The complete HTML5 course</t>
  </si>
  <si>
    <t>https://www.udemy.   /learn-html-by-building-websites/</t>
  </si>
  <si>
    <t>Create a Responsive Website with Bootstrap 3</t>
  </si>
  <si>
    <t>https://www.udemy.   /create-a-responsive-website-with-bootstrap-3/</t>
  </si>
  <si>
    <t>Lerning PHP by building website</t>
  </si>
  <si>
    <t>https://www.udemy.   /lerning-php-by-building-website/</t>
  </si>
  <si>
    <t>Learn PHP Object Oriented Features with Simple Examples</t>
  </si>
  <si>
    <t>https://www.udemy.   /learn-php-object-oriented-features-with-simple-examples/</t>
  </si>
  <si>
    <t>Crash Course - Learn to Create a PHP MVC Framework</t>
  </si>
  <si>
    <t>https://www.udemy.   /crash-course-learn-to-create-a-php-mvc-framework/</t>
  </si>
  <si>
    <t>JSON :basics for beginners</t>
  </si>
  <si>
    <t>https://www.udemy.   /learn-json/</t>
  </si>
  <si>
    <t>CSSCasts; CSS libraries Plugins Tips &amp; Tricks for Developers</t>
  </si>
  <si>
    <t>https://www.udemy.   /csscasts-css-libraries-plugins-tips-tricks-for-developers/</t>
  </si>
  <si>
    <t>Complete Guide to Front-End Web Development and Design</t>
  </si>
  <si>
    <t>https://www.udemy.   /complete-guide-to-front-end-web-development-and-design/</t>
  </si>
  <si>
    <t>Build Ajax Web Apps with Laravel 5.2, Bootstrap and jQuery</t>
  </si>
  <si>
    <t>https://www.udemy.   /learn-laravel-by-doing/</t>
  </si>
  <si>
    <t>Javascript for Beginners</t>
  </si>
  <si>
    <t>https://www.udemy.   /beginning-javascript/</t>
  </si>
  <si>
    <t>MongooseJS Essentials - Learn MongoDB for Node.js</t>
  </si>
  <si>
    <t>https://www.udemy.   /mongoosejs-essentials/</t>
  </si>
  <si>
    <t>Regular Expressions for Beginners - Universal</t>
  </si>
  <si>
    <t>https://www.udemy.   /regular-expressions-for-beginners-universal/</t>
  </si>
  <si>
    <t>Learn Redis from Scratch</t>
  </si>
  <si>
    <t>https://www.udemy.   /learn-redis-from-scratch/</t>
  </si>
  <si>
    <t>WordPress Plugin Development -&gt; Deep dive discovery!</t>
  </si>
  <si>
    <t>https://www.udemy.   /wordpress-plugin/</t>
  </si>
  <si>
    <t>Learn Ajax and jquery with PHP</t>
  </si>
  <si>
    <t>https://www.udemy.   /learn-ajax-and-jquery-with-php/</t>
  </si>
  <si>
    <t>Create a business website with WordPress</t>
  </si>
  <si>
    <t>https://www.udemy.   /create-a-business-website-with-wordpress/</t>
  </si>
  <si>
    <t>DesktopServer : Install WordPress Locally  - Work Anywhere!</t>
  </si>
  <si>
    <t>https://www.udemy.   /desktopserver/</t>
  </si>
  <si>
    <t>Understand PHP Arrays and HTTP Request in a Better Way</t>
  </si>
  <si>
    <t>https://www.udemy.   /understand-php-arrays-and-http-request-in-a-better-way/</t>
  </si>
  <si>
    <t>Mastering CSS</t>
  </si>
  <si>
    <t>https://www.udemy.   /mastering-css/</t>
  </si>
  <si>
    <t>The Complete Wordpress Theme Development Guide</t>
  </si>
  <si>
    <t>https://www.udemy.   /the-complete-wordpress-theme-development-guide/</t>
  </si>
  <si>
    <t>The Complete HMTL5 Course - Go From Beginner To Advanced!</t>
  </si>
  <si>
    <t>https://www.udemy.   /complete-hmtl5-course/</t>
  </si>
  <si>
    <t xml:space="preserve">Learn Jquery from Scratch 2-Hour Training </t>
  </si>
  <si>
    <t>https://www.udemy.   /jquery_complete/</t>
  </si>
  <si>
    <t>How to Create a Wordpress Website from Scratch - No Coding</t>
  </si>
  <si>
    <t>https://www.udemy.   /how-to-create-a-wordpress-website-from-scratch-no-coding/</t>
  </si>
  <si>
    <t>Learn PHP CodeIgniter Framework with AJAX and Bootstrap</t>
  </si>
  <si>
    <t>https://www.udemy.   /learn-php-codeigniter-framework-with-ajax-and-bootstrap/</t>
  </si>
  <si>
    <t>The Complete Guide to JavaScript Development</t>
  </si>
  <si>
    <t>https://www.udemy.   /the-complete-javascript-development-course/</t>
  </si>
  <si>
    <t>Basic HTML CSS and Web Design</t>
  </si>
  <si>
    <t>https://www.udemy.   /basic-html-css-web-design/</t>
  </si>
  <si>
    <t>Build Professional WordPress Website</t>
  </si>
  <si>
    <t>https://www.udemy.   /wordpress-no-coding/</t>
  </si>
  <si>
    <t>Ultimate CSS3 Course - From Beginners To Professional</t>
  </si>
  <si>
    <t>https://www.udemy.   /ultimate-css3-course/</t>
  </si>
  <si>
    <t>Code &amp; Grow Rich:  Earn More As An Entrepreneur Or Developer</t>
  </si>
  <si>
    <t>https://www.udemy.   /code-grow-rich-earn-more-as-an-entrepreneur-or-developer/</t>
  </si>
  <si>
    <t>Learn by Example : ReactJS</t>
  </si>
  <si>
    <t>https://www.udemy.   /learn-by-example-reactjs/</t>
  </si>
  <si>
    <t>React.js Quickly: Developing Scalable Web User Interfaces</t>
  </si>
  <si>
    <t>https://www.udemy.   /react-quickly/</t>
  </si>
  <si>
    <t>JavaScript - Tricks and Workarounds</t>
  </si>
  <si>
    <t>https://www.udemy.   /javascript-tricks-and-workarounds/</t>
  </si>
  <si>
    <t>Kids Coding - Beginner HTML</t>
  </si>
  <si>
    <t>https://www.udemy.   /kids-coding-beginner-html/</t>
  </si>
  <si>
    <t>Learn PHP from scratch!!</t>
  </si>
  <si>
    <t>https://www.udemy.   /learn-php-from-scratch-by-niveditajain/</t>
  </si>
  <si>
    <t>PHP with PDO - ULTIMATE Crash Course</t>
  </si>
  <si>
    <t>https://www.udemy.   /php-with-pdo-ultimate-crash-course/</t>
  </si>
  <si>
    <t>JavaScript for beginners with live examples</t>
  </si>
  <si>
    <t>https://www.udemy.   /javascript-from-basic-fundamentals-to-advanced/</t>
  </si>
  <si>
    <t>Bootstrap 3 Introduction : Create RESPONSIVE Websites Fast</t>
  </si>
  <si>
    <t>https://www.udemy.   /bootstrap-3-introduction-make-responsive-websites-fast/</t>
  </si>
  <si>
    <t>Laravel(5.2) PHP Framework  Jump Start for beginners</t>
  </si>
  <si>
    <t>https://www.udemy.   /laravel-php-framework-jump-start-for-beginners/</t>
  </si>
  <si>
    <t>Professional WordPress Theme Development For 2017</t>
  </si>
  <si>
    <t>https://www.udemy.   /advanced-wordpress-theme-development-next-level-of-theming/</t>
  </si>
  <si>
    <t>Learn Laravel PHP Framework Building Multi User SEO Blog APP</t>
  </si>
  <si>
    <t>https://www.udemy.   /learn-laravel-php-framework-building-multi-user-seo-blog-app/</t>
  </si>
  <si>
    <t>Javascript Specialist</t>
  </si>
  <si>
    <t>https://www.udemy.   /javascript-specialist/</t>
  </si>
  <si>
    <t>Write PHP Like a Pro: Build a PHP MVC Framework From Scratch</t>
  </si>
  <si>
    <t>https://www.udemy.   /php-mvc-from-scratch/</t>
  </si>
  <si>
    <t>JavaScript Intro to learning JavaScript web programming</t>
  </si>
  <si>
    <t>https://www.udemy.   /javascript-intro-to-learning-javascript/</t>
  </si>
  <si>
    <t>Crash Course: Fundamentals Of HTML &amp; CSS From Scratch.</t>
  </si>
  <si>
    <t>https://www.udemy.   /beginner-crash-course-fundamentals-of-html-css-in-60-mins/</t>
  </si>
  <si>
    <t>Laravel, the complete guide with real world projects</t>
  </si>
  <si>
    <t>https://www.udemy.   /best-laravel/</t>
  </si>
  <si>
    <t>VueJS V1 Introduction to VueJS JavaScript Framework</t>
  </si>
  <si>
    <t>https://www.udemy.   /vuejs-introduction-to-vuejs-javascript-framework/</t>
  </si>
  <si>
    <t>HTML CSS: Essential steps to learn HTML CSS</t>
  </si>
  <si>
    <t>https://www.udemy.   /html-and-css-basics/</t>
  </si>
  <si>
    <t>Learn HTML 5 in 1 hour</t>
  </si>
  <si>
    <t>https://www.udemy.   /learn-html-5-in-1-hour/</t>
  </si>
  <si>
    <t>Learn Html5 &amp; CSS3 from scratch</t>
  </si>
  <si>
    <t>https://www.udemy.   /learn-html5-css3-from-scratch/</t>
  </si>
  <si>
    <t>Responsive Web Design: Made Easy</t>
  </si>
  <si>
    <t>https://www.udemy.   /responsive-web-design-made-easy/</t>
  </si>
  <si>
    <t>Parse Server: From Front End to Full Stack</t>
  </si>
  <si>
    <t>https://www.udemy.   /parse-server/</t>
  </si>
  <si>
    <t>Codeigniter: How to use Codeigniter that drives knowledge</t>
  </si>
  <si>
    <t>https://www.udemy.   /codeigniter/</t>
  </si>
  <si>
    <t>jQuery for Beginners - Create Website Animations Easily</t>
  </si>
  <si>
    <t>https://www.udemy.   /jquery-for-beginners-fundamentals-training-tutorial-course/</t>
  </si>
  <si>
    <t>How to Build Chat Bots: From Beginner to Intermediate</t>
  </si>
  <si>
    <t>https://www.udemy.   /how-to-build-chats-bots-from-beginner-to-expert/</t>
  </si>
  <si>
    <t>Web Development with BootStrap - 16 Instant Themes Included!</t>
  </si>
  <si>
    <t>https://www.udemy.   /bootstrap-course/</t>
  </si>
  <si>
    <t>Install a Wordpress Theme the Correct Way &amp; Charge Others</t>
  </si>
  <si>
    <t>https://www.udemy.   /how-to-install-a-wordpress-theme-the-right-way/</t>
  </si>
  <si>
    <t>Coding for Entrepreneurs Basic</t>
  </si>
  <si>
    <t>https://www.udemy.   /coding-for-entrepreneurs-basic/</t>
  </si>
  <si>
    <t>The CSS and CSS3 Crash Course</t>
  </si>
  <si>
    <t>https://www.udemy.   /the-css-and-css3-crash-course/</t>
  </si>
  <si>
    <t>Build a Business or Personal Website Using Wordpress</t>
  </si>
  <si>
    <t>https://www.udemy.   /build-professional-business-personal-website-wordpress-create/</t>
  </si>
  <si>
    <t>Learn By Example: PHP For Dynamic Websites</t>
  </si>
  <si>
    <t>https://www.udemy.   /learn-by-example-php-for-dynamic-websites/</t>
  </si>
  <si>
    <t>Learn ReactJS: Code Like A Facebook Developer</t>
  </si>
  <si>
    <t>https://www.udemy.   /learn-react-js/</t>
  </si>
  <si>
    <t>Learn to Build Web Apps using D3JS</t>
  </si>
  <si>
    <t>https://www.udemy.   /learn-to-build-web-apps-using-d3js/</t>
  </si>
  <si>
    <t>How to create awesome website and e-commerce in 1 hour</t>
  </si>
  <si>
    <t>https://www.udemy.   /how-to-create-awesome-websites-and-e-commerce-in-1-hour/</t>
  </si>
  <si>
    <t>Joomla for Beginners - Learn how to build a website with CMS</t>
  </si>
  <si>
    <t>https://www.udemy.   /joomla-for-beginners-build-a-website-with-joomla-cms/</t>
  </si>
  <si>
    <t>Learning Drupal 8</t>
  </si>
  <si>
    <t>https://www.udemy.   /learning-drupal-8/</t>
  </si>
  <si>
    <t>Learn How To Build a Web Application Without Coding</t>
  </si>
  <si>
    <t>https://www.udemy.   /learn-how-to-build-a-web-application-without-coding/</t>
  </si>
  <si>
    <t>Rock Solid Wordpress Security - Secure Web Development</t>
  </si>
  <si>
    <t>https://www.udemy.   /rock-solid-wordpress-security-secure-wordpress-easily/</t>
  </si>
  <si>
    <t>Mastering JavaScript</t>
  </si>
  <si>
    <t>https://www.udemy.   /mastering-javascript/</t>
  </si>
  <si>
    <t>PHP Laravel 5:Creating a CRUD application</t>
  </si>
  <si>
    <t>https://www.udemy.   /laravel-5creating-a-crud-application/</t>
  </si>
  <si>
    <t>XQUERY :basics for beginners</t>
  </si>
  <si>
    <t>https://www.udemy.   /xquery-basics-for-beginners/</t>
  </si>
  <si>
    <t>PHP Development with the Laravel Framework</t>
  </si>
  <si>
    <t>https://www.udemy.   /php-development-with-laravel-4/</t>
  </si>
  <si>
    <t>WordPress Development - Themes and Plugins Complete Guide</t>
  </si>
  <si>
    <t>https://www.udemy.   /wordpress-theme-and-plugin-development-course/</t>
  </si>
  <si>
    <t>Basic JavaScript: Build 4 Basic JavaScript Projects</t>
  </si>
  <si>
    <t>https://www.udemy.   /practical-javascript-javascript-basics/</t>
  </si>
  <si>
    <t>HTML and CSS for Beginning Web Developers</t>
  </si>
  <si>
    <t>https://www.udemy.   /html-and-css-for-beginning-web-developers/</t>
  </si>
  <si>
    <t>Popular JavaScript Framework:Learn The Language Of Angular 2</t>
  </si>
  <si>
    <t>https://www.udemy.   /popular-javascript-frameworklearn-the-language-of-angular-2/</t>
  </si>
  <si>
    <t>The Ultimate Guide to the Best WordPress Plugins Part 1</t>
  </si>
  <si>
    <t>https://www.udemy.   /wordpress-plugins-a-guide-on-the-best-plugins-part-1/</t>
  </si>
  <si>
    <t>XSLT :basics for beginners</t>
  </si>
  <si>
    <t>https://www.udemy.   /xslt-basics-for-beginners/</t>
  </si>
  <si>
    <t>The Complete Wordpress Plugin Development Course - 8 Plugins</t>
  </si>
  <si>
    <t>https://www.udemy.   /wordpress-plugin-development/</t>
  </si>
  <si>
    <t>JSON Crash Course for Beginners</t>
  </si>
  <si>
    <t>https://www.udemy.   /json-crash-course-for-beginners-learn-json-in-one-hour/</t>
  </si>
  <si>
    <t>You can create Incredible Websites with HTML CSS learn how</t>
  </si>
  <si>
    <t>https://www.udemy.   /learn-to-create-html-css-web-templates-create-web-pages/</t>
  </si>
  <si>
    <t>JavaScript Tricks how to create code projects from scratch</t>
  </si>
  <si>
    <t>https://www.udemy.   /learn-javascript-code-create-projects-from-scratch/</t>
  </si>
  <si>
    <t>The Sass Course! Learn Sass for Real-World Websites</t>
  </si>
  <si>
    <t>https://www.udemy.   /learn-sass/</t>
  </si>
  <si>
    <t>Web Design How to Create a Website HTML CSS Bootstrap</t>
  </si>
  <si>
    <t>https://www.udemy.   /how-to-create-a-website-html-css-bootstrap/</t>
  </si>
  <si>
    <t>Master Angular 4 by Example - Build 7 Awesome Apps!</t>
  </si>
  <si>
    <t>https://www.udemy.   /learn-angular-4/</t>
  </si>
  <si>
    <t>Create A Custom Responsive WordPress Website For A Client</t>
  </si>
  <si>
    <t>https://www.udemy.   /create-custom-responsive-wordpress-website-client/</t>
  </si>
  <si>
    <t>Mastering HTML5 Programming - The Easier Way</t>
  </si>
  <si>
    <t>https://www.udemy.   /html5-programming-tutorials/</t>
  </si>
  <si>
    <t>How to Launch Your Own Website Builder Service</t>
  </si>
  <si>
    <t>https://www.udemy.   /how-to-launch-your-own-website-builder-service/</t>
  </si>
  <si>
    <t>Getting Started with HTML</t>
  </si>
  <si>
    <t>https://www.udemy.   /html-basics-course/</t>
  </si>
  <si>
    <t>Spring Framework 4 (Java Enterprise JEE) with AngularJS</t>
  </si>
  <si>
    <t>https://www.udemy.   /java-spring-mvc-framework-with-angularjs-by-google-and-html5/</t>
  </si>
  <si>
    <t>Build A Weather App With Ajax Using Open Weather Map API</t>
  </si>
  <si>
    <t>https://www.udemy.   /build-a-weather-app-with-ajax-using-open-weather-map-api/</t>
  </si>
  <si>
    <t>Essentials of JavaScript Practice Coding Exercises Tips</t>
  </si>
  <si>
    <t>https://www.udemy.   /essentials-of-javascript-practice-coding-exercises-tips/</t>
  </si>
  <si>
    <t>Learn and Earn with HTML &amp; CSS</t>
  </si>
  <si>
    <t>https://www.udemy.   /learn-and-earn-with-html-css/</t>
  </si>
  <si>
    <t>Get started Creating Websites Everything you need provided</t>
  </si>
  <si>
    <t>https://www.udemy.   /get-started-creating-websites-everything-you-need-provided/</t>
  </si>
  <si>
    <t>JavaScript in Action JavaScript Projects</t>
  </si>
  <si>
    <t>https://www.udemy.   /javascript-in-action-learn-javascript-projects/</t>
  </si>
  <si>
    <t>Modern Web Development with Laravel 5.2 (PHP Framework)</t>
  </si>
  <si>
    <t>https://www.udemy.   /modern-web-development-with-laravel/</t>
  </si>
  <si>
    <t>Programming for Entrepreneurs - JavaScript</t>
  </si>
  <si>
    <t>https://www.udemy.   /javascript-tutorial/</t>
  </si>
  <si>
    <t>Create a Website from Scratch using HTML CSS step by step</t>
  </si>
  <si>
    <t>https://www.udemy.   /create-a-website-from-scratch-using-html-css-in-1-hour/</t>
  </si>
  <si>
    <t>Complete AJAX Course: Learn AJAX Techniques Using Bootstrap</t>
  </si>
  <si>
    <t>https://www.udemy.   /ajaxcourse/</t>
  </si>
  <si>
    <t>Learn jQuery by Example Course</t>
  </si>
  <si>
    <t>https://www.udemy.   /complete-jquery-course/</t>
  </si>
  <si>
    <t>Bootstrap 4 Theme Development Masterclass</t>
  </si>
  <si>
    <t>https://www.udemy.   /bootstrap-theme-development-masterclass/</t>
  </si>
  <si>
    <t>Wordpress Theme Development for Beginners</t>
  </si>
  <si>
    <t>https://www.udemy.   /wordpress-theme-development-for-beginners/</t>
  </si>
  <si>
    <t>Web Design Creating websites from scratch</t>
  </si>
  <si>
    <t>https://www.udemy.   /web-design-creating-websites-from-scratch/</t>
  </si>
  <si>
    <t>HTML Learning the Basics Intro to HTML website coding</t>
  </si>
  <si>
    <t>https://www.udemy.   /html-learning-the-basics-intro-to-html-website-coding/</t>
  </si>
  <si>
    <t>Learn how to use Javascript Components with PHP and Symfony</t>
  </si>
  <si>
    <t>https://www.udemy.   /learn-how-to-use-javascript-components-with-php-and-symfony/</t>
  </si>
  <si>
    <t>So you think you know JavaScript?</t>
  </si>
  <si>
    <t>https://www.udemy.   /so-you-think-you-know-javascript-1/</t>
  </si>
  <si>
    <t>Learn Node.js by building Udemy: Stripe + MailChimp + Wistia</t>
  </si>
  <si>
    <t>https://www.udemy.   /use-javascript-to-build-udemy-stripe-mailchimp-wistia/</t>
  </si>
  <si>
    <t>Learn jQuery: An In-depth Course For Beginners</t>
  </si>
  <si>
    <t>https://www.udemy.   /jquery/</t>
  </si>
  <si>
    <t>JavaScript for Beginning Web Developers</t>
  </si>
  <si>
    <t>https://www.udemy.   /learn-javascript-programming/</t>
  </si>
  <si>
    <t>JQuery Create Overlay Popups from scratch using Jquery</t>
  </si>
  <si>
    <t>https://www.udemy.   /jquery-create-modal-popup-windows-from-scratch-using-jquery/</t>
  </si>
  <si>
    <t>Vue JS 2: From Beginner to Professional</t>
  </si>
  <si>
    <t>https://www.udemy.   /vuejs-from-beginner-to-professional/</t>
  </si>
  <si>
    <t>Ultimate AngularJS: Build a Real-World App from Scratch</t>
  </si>
  <si>
    <t>https://www.udemy.   /ultimate-angularjs-course/</t>
  </si>
  <si>
    <t>Wordpress Site Migration</t>
  </si>
  <si>
    <t>https://www.udemy.   /wordpress-site-migration-tutorial/</t>
  </si>
  <si>
    <t>introduction to HTML Course</t>
  </si>
  <si>
    <t>https://www.udemy.   /introduction-to-html-course/</t>
  </si>
  <si>
    <t>Create Single Page Website using Twitter Bootstrap 3</t>
  </si>
  <si>
    <t>https://www.udemy.   /create-single-page-website-using-twitter-bootstrap/</t>
  </si>
  <si>
    <t>The All-In-One Web Development Course</t>
  </si>
  <si>
    <t>https://www.udemy.   /the-all-in-one-web-development-course/</t>
  </si>
  <si>
    <t>Code a Responsive Website Using HTML5 and CSS for Beginners</t>
  </si>
  <si>
    <t>https://www.udemy.   /how-to-code-a-responsive-website-using-html5-and-css/</t>
  </si>
  <si>
    <t>AngularJS for the Real World - Learn by creating a WebApp</t>
  </si>
  <si>
    <t>https://www.udemy.   /angularjs-for-the-real-world-learn-to-create-a-webapp/</t>
  </si>
  <si>
    <t xml:space="preserve">Wordpress Tutorial   </t>
  </si>
  <si>
    <t>https://www.udemy.   /responsive-design/</t>
  </si>
  <si>
    <t>Create a REAL Social Network like Facebook in PHP + MySQL</t>
  </si>
  <si>
    <t>https://www.udemy.   /make-a-social-media-website/</t>
  </si>
  <si>
    <t>Advanced Node.js Development</t>
  </si>
  <si>
    <t>https://www.udemy.   /refactoru-adv-nodejs/</t>
  </si>
  <si>
    <t>ASP.NET MVC 5 Project - Facebook Clone</t>
  </si>
  <si>
    <t>https://www.udemy.   /aspnet-mvc-5-project-facebook-clone/</t>
  </si>
  <si>
    <t>Bootstrap For Beginners: A  Basic Introduction</t>
  </si>
  <si>
    <t>https://www.udemy.   /bootstrap-for-beginners-a-basic-introduction/</t>
  </si>
  <si>
    <t>jQuery for Beginners</t>
  </si>
  <si>
    <t>https://www.udemy.   /jquery-for-beginners_sre/</t>
  </si>
  <si>
    <t>JavaScript Basics For Web Developers</t>
  </si>
  <si>
    <t>https://www.udemy.   /javascript-basics-for-web-developers/</t>
  </si>
  <si>
    <t>Learn PHP from Scratch</t>
  </si>
  <si>
    <t>https://www.udemy.   /learn-php-from-scratch-in-1-3-hr/</t>
  </si>
  <si>
    <t>Learn Express</t>
  </si>
  <si>
    <t>https://www.udemy.   /learn-express/</t>
  </si>
  <si>
    <t>Build A Web App with VueJS, Spring Framework and MongoDB</t>
  </si>
  <si>
    <t>https://www.udemy.   /build-a-message-board-app-with-vue-spring-and-mongodb/</t>
  </si>
  <si>
    <t>Zend Framework 2: Learn the PHP framework ZF2 from scratch</t>
  </si>
  <si>
    <t>https://www.udemy.   /zend-framework-2-from-beginner-to-professional/</t>
  </si>
  <si>
    <t>Improved SEO with Rich Snippets and MicroData</t>
  </si>
  <si>
    <t>https://www.udemy.   /improved-seo-with-rich-snippets-and-microdata/</t>
  </si>
  <si>
    <t>X theme for WordPress: Responsive web design without code!</t>
  </si>
  <si>
    <t>https://www.udemy.   /x-theme-for-wordpress-responsive-websites-without-code/</t>
  </si>
  <si>
    <t>Become a HTML and CSS Developer - Build a Responsive Site</t>
  </si>
  <si>
    <t>https://www.udemy.   /learn-to-code-in-html-and-css/</t>
  </si>
  <si>
    <t>How to Make a Wordpress Website 2017</t>
  </si>
  <si>
    <t>https://www.udemy.   /wordpress-4-for-beginners/</t>
  </si>
  <si>
    <t>Install Wordpress</t>
  </si>
  <si>
    <t>https://www.udemy.   /learn-how-to-install-wordpress/</t>
  </si>
  <si>
    <t>CSS Specialist: Comprehensive CSS Training</t>
  </si>
  <si>
    <t>https://www.udemy.   /css-specialist-comprehensive-css-training/</t>
  </si>
  <si>
    <t>Introduction to Laravel 4</t>
  </si>
  <si>
    <t>https://www.udemy.   /introduction-to-laravel-4/</t>
  </si>
  <si>
    <t>Introduction to Elm</t>
  </si>
  <si>
    <t>https://www.udemy.   /introduction-to-elm/</t>
  </si>
  <si>
    <t>Learn to Freelance with People Per hour  (URDU)</t>
  </si>
  <si>
    <t>https://www.udemy.   /learn-to-freelance-with-people-per-hour-in-30-minutes/</t>
  </si>
  <si>
    <t>Learn Wordpress 4 from Scratch : Create Awesome Websites</t>
  </si>
  <si>
    <t>https://www.udemy.   /learn-wordpress-from-scratch-and-create-websites/</t>
  </si>
  <si>
    <t>Amazon Alexa Development: From Beginner to Intermediate</t>
  </si>
  <si>
    <t>https://www.udemy.   /amazon-alexa-development-from-beginner-to-intermediate/</t>
  </si>
  <si>
    <t>The Build a SAAS App with Flask Course</t>
  </si>
  <si>
    <t>https://www.udemy.   /the-build-a-saas-app-with-flask-course/</t>
  </si>
  <si>
    <t>Learn JSON with JavaScript Objects and APIs in 1 hour</t>
  </si>
  <si>
    <t>https://www.udemy.   /json-course/</t>
  </si>
  <si>
    <t>1 Hour JavaScript</t>
  </si>
  <si>
    <t>https://www.udemy.   /1-hour-javascript/</t>
  </si>
  <si>
    <t>Building An E-Commerce Store Using Java Spring Framework</t>
  </si>
  <si>
    <t>https://www.udemy.   /building-an-e-commerce-store-using-java-spring-framework/</t>
  </si>
  <si>
    <t>Typescript Masterclass &amp; FREE E-Book</t>
  </si>
  <si>
    <t>https://www.udemy.   /complete-typescript-2-course/</t>
  </si>
  <si>
    <t>PHP MVC Framework CodeIgniter Tutorial for Beginners Project</t>
  </si>
  <si>
    <t>https://www.udemy.   /php-mvc-framework-codeigniter-tutorial-for-beginners-project/</t>
  </si>
  <si>
    <t>JavaScript - Become Higly Paid Front End Developer</t>
  </si>
  <si>
    <t>https://www.udemy.   /javascript-become-higly-paid-front-end-developer/</t>
  </si>
  <si>
    <t>Object Oriented Programming (OOP) in PHP - Build An OOP Site</t>
  </si>
  <si>
    <t>https://www.udemy.   /object-oriented-programming-in-php/</t>
  </si>
  <si>
    <t>Beginners Introduction to Web Development</t>
  </si>
  <si>
    <t>https://www.udemy.   /explore-web-development/</t>
  </si>
  <si>
    <t>Django + AngularJS for a Powerful Web Application</t>
  </si>
  <si>
    <t>https://www.udemy.   /django-angularjs/</t>
  </si>
  <si>
    <t>WordPress Academy: Learn WordPress step by step</t>
  </si>
  <si>
    <t>https://www.udemy.   /wordpress-academy-course/</t>
  </si>
  <si>
    <t>Web Development Essential Skills - Complete HTML and CSS</t>
  </si>
  <si>
    <t>https://www.udemy.   /complete-html5-css3-course-newbie-to-pro/</t>
  </si>
  <si>
    <t>Byte-Sized-Chunks: Closures in Javascript</t>
  </si>
  <si>
    <t>https://www.udemy.   /closures-in-javascript/</t>
  </si>
  <si>
    <t>Laravel Account Activation Project</t>
  </si>
  <si>
    <t>https://www.udemy.   /laravel-account-activation-project/</t>
  </si>
  <si>
    <t>WordPress: Create an Amazing Website With Ease</t>
  </si>
  <si>
    <t>https://www.udemy.   /wordpress-basic-to-advanced-tutorials/</t>
  </si>
  <si>
    <t>Mastering the Google Chrome Developer Tools</t>
  </si>
  <si>
    <t>https://www.udemy.   /mastering-chrome-developer-tools/</t>
  </si>
  <si>
    <t>Kali Linux Web App Testing</t>
  </si>
  <si>
    <t>https://www.udemy.   /kali-linux-web-app-testing/</t>
  </si>
  <si>
    <t>Learn Ruby Programming The Easy Way - Lite</t>
  </si>
  <si>
    <t>https://www.udemy.   /learn-ruby-programming-the-easy-way-lite/</t>
  </si>
  <si>
    <t>Web Scraping with Python, Ruby &amp; import. io</t>
  </si>
  <si>
    <t>https://www.udemy.   /web-scraping-with-python-ruby-import-io-for-fun-profit/</t>
  </si>
  <si>
    <t>Sending email with PHP: from Basic to Advanced</t>
  </si>
  <si>
    <t>https://www.udemy.   /php-email/</t>
  </si>
  <si>
    <t>WordPress 2016 for Beginners : Build awesome websites!</t>
  </si>
  <si>
    <t>https://www.udemy.   /build-your-own-wordpress-website-in-less-than-90-minutes/</t>
  </si>
  <si>
    <t>Learn to make websites with Google's Material Design Lite</t>
  </si>
  <si>
    <t>https://www.udemy.   /learn-googles-material-design-lite/</t>
  </si>
  <si>
    <t>Joomla 3 : Develop a Professional Website in 3 Simple Steps!</t>
  </si>
  <si>
    <t>https://www.udemy.   /develop-a-professional-hotel-website-using-joomla-3x/</t>
  </si>
  <si>
    <t>Complete Python Web Course: Build 8 Python Web Apps</t>
  </si>
  <si>
    <t>https://www.udemy.   /the-complete-python-web-course-learn-by-building-8-apps/</t>
  </si>
  <si>
    <t>Web Design for Beginners: Real World Coding in HTML &amp; CSS</t>
  </si>
  <si>
    <t>https://www.udemy.   /web-design-for-beginners-real-world-coding-in-html-css/</t>
  </si>
  <si>
    <t>Ethereum Developer: Build A Decentralised Blockchain App</t>
  </si>
  <si>
    <t>https://www.udemy.   /ethereum-developer/</t>
  </si>
  <si>
    <t>The Complete Web Development Course -  Build 15 Projects</t>
  </si>
  <si>
    <t>https://www.udemy.   /complete-web-development-course/</t>
  </si>
  <si>
    <t>Angular 2 + Rails 5 Bootcamp</t>
  </si>
  <si>
    <t>https://www.udemy.   /angular-on-rails-course/</t>
  </si>
  <si>
    <t>Javascript - From Beginner to Pro-Build real world JS apps</t>
  </si>
  <si>
    <t>https://www.udemy.   /javascript-from-beginner-to-pro-best-course/</t>
  </si>
  <si>
    <t>Redux in Angular (2 and 4+)</t>
  </si>
  <si>
    <t>https://www.udemy.   /redux-in-angular/</t>
  </si>
  <si>
    <t>The complete JavaScript developer: MEAN stack zero-to-hero</t>
  </si>
  <si>
    <t>https://www.udemy.   /the-complete-javascript-developer-mean-stack-zero-to-hero/</t>
  </si>
  <si>
    <t>Running a Web Development Business: The Complete Guide</t>
  </si>
  <si>
    <t>https://www.udemy.   /the-complete-guide-to-running-a-web-development-business/</t>
  </si>
  <si>
    <t>Projects In JavaScript &amp; JQuery</t>
  </si>
  <si>
    <t>https://www.udemy.   /projects-in-javascript-jquery/</t>
  </si>
  <si>
    <t>Learn To Build Beautiful HTML5 And CSS3 Websites In 1 Month</t>
  </si>
  <si>
    <t>https://www.udemy.   /learn-to-build-beautiful-html5-and-css3-websites-in-1-month/</t>
  </si>
  <si>
    <t>Full stack Universal React with Redux, Node js and MongoDB</t>
  </si>
  <si>
    <t>https://www.udemy.   /full-stack-universal-react-with-redux-express-and-mongodb/</t>
  </si>
  <si>
    <t>Creating an MP3 Player with HTML5</t>
  </si>
  <si>
    <t>https://www.udemy.   /creating-an-mp3-player-with-html5/</t>
  </si>
  <si>
    <t>Be a Bootstrap Developer from scratch</t>
  </si>
  <si>
    <t>https://www.udemy.   /be-a-bootstrap-developer-from-scratch/</t>
  </si>
  <si>
    <t>Create Your First Wordpress Site in Under an Hour</t>
  </si>
  <si>
    <t>https://www.udemy.   /how-to-install-wordpress-/</t>
  </si>
  <si>
    <t>Learn Coding as RF or Telecom Engineer - Build Real Program</t>
  </si>
  <si>
    <t>https://www.udemy.   /learn-coding-as-rf-or-telecom-engineer-build-real-program/</t>
  </si>
  <si>
    <t>Creating FaceBook Design Using Bootstrap - Handson Project</t>
  </si>
  <si>
    <t>https://www.udemy.   /facebook-design-using-bootstrap/</t>
  </si>
  <si>
    <t>Building HTML5 Canvas projects from scratch</t>
  </si>
  <si>
    <t>https://www.udemy.   /building-html5-canvas-projects-from-scratch/</t>
  </si>
  <si>
    <t>Learn How To Become a Web Developer From Scratch</t>
  </si>
  <si>
    <t>https://www.udemy.   /learn-how-to-become-a-front-end-web-developer-from-scratch/</t>
  </si>
  <si>
    <t>Earn Big Profits With Web Development, Simple and Easy!</t>
  </si>
  <si>
    <t>https://www.udemy.   /earn-big-profits-by-building-simple-and-easy-websites/</t>
  </si>
  <si>
    <t>BDD with Ruby on Rails using RSpec 3 and Capybara</t>
  </si>
  <si>
    <t>https://www.udemy.   /rubyonrails-bdd-rspec-capybara/</t>
  </si>
  <si>
    <t>Learn By Example: jQuery</t>
  </si>
  <si>
    <t>https://www.udemy.   /learn-by-example-jquery/</t>
  </si>
  <si>
    <t>Professional Python Web Development Using Flask</t>
  </si>
  <si>
    <t>https://www.udemy.   /python-flask-course/</t>
  </si>
  <si>
    <t>JavaScript HTML CSS Project make a Quiz Tutorial</t>
  </si>
  <si>
    <t>https://www.udemy.   /javascript-html-css-project-make-a-quiz-tutorial/</t>
  </si>
  <si>
    <t>Voiceover Audio Secrets - Your Way to Top Audio Quality</t>
  </si>
  <si>
    <t>https://www.udemy.   /professional-audio-recording-processing-for-course-creation/</t>
  </si>
  <si>
    <t>jQuery UI In Depth</t>
  </si>
  <si>
    <t>https://www.udemy.   /jquery-ui-in-depth/</t>
  </si>
  <si>
    <t>Codeless Website Development with Adobe Muse</t>
  </si>
  <si>
    <t>https://www.udemy.   /codeless-website-development-with-adobe-muse/</t>
  </si>
  <si>
    <t>Learn To Build A Google Map App Using Angular 2</t>
  </si>
  <si>
    <t>https://www.udemy.   /learn-to-build-a-google-map-app-using-angular-2/</t>
  </si>
  <si>
    <t>Learn Reactivex From Ground Up</t>
  </si>
  <si>
    <t>https://www.udemy.   /learn-reactivex-from-ground-up/</t>
  </si>
  <si>
    <t>Learn HTML in 59 Minutes - Your intro to front-end dev</t>
  </si>
  <si>
    <t>https://www.udemy.   /learn-html-in-59-minutes/</t>
  </si>
  <si>
    <t>WordPress Theme Customization 101 (for beginners)</t>
  </si>
  <si>
    <t>https://www.udemy.   /wordpress-theme-customization-101-for-beginners/</t>
  </si>
  <si>
    <t>Supercharging Development With Atom Text Editor</t>
  </si>
  <si>
    <t>https://www.udemy.   /atom-text-editor/</t>
  </si>
  <si>
    <t>Master WCF 4.0 From Scratch Using C#</t>
  </si>
  <si>
    <t>https://www.udemy.   /masterwcf/</t>
  </si>
  <si>
    <t>Drupal 7 for Beginners</t>
  </si>
  <si>
    <t>https://www.udemy.   /drupal-for-beginners/</t>
  </si>
  <si>
    <t>Critical Web Dev Skills &amp; Tools for the Non-Tech Hustler</t>
  </si>
  <si>
    <t>https://www.udemy.   /critical-web-dev-skills-tools-for-the-non-tech-hustler/</t>
  </si>
  <si>
    <t>Install WordPress on Computer using XAMPP</t>
  </si>
  <si>
    <t>https://www.udemy.   /wordpress-xampp/</t>
  </si>
  <si>
    <t>Java Web Services Part 2</t>
  </si>
  <si>
    <t>https://www.udemy.   /javawebservicespart2/</t>
  </si>
  <si>
    <t>Complete PHP Course With Bootstrap3 CMS System &amp; Admin Panel</t>
  </si>
  <si>
    <t>https://www.udemy.   /complete-php-course/</t>
  </si>
  <si>
    <t>Learn To Create WordPress Themes By Building 10 Projects</t>
  </si>
  <si>
    <t>https://www.udemy.   /learn-to-create-wordpress-themes-by-building-10-projects/</t>
  </si>
  <si>
    <t>The Complete NodeJS Course: Build a Full Business Rating App</t>
  </si>
  <si>
    <t>https://www.udemy.   /learn-nodejs-by-building-an-employee-to-business-rating-app/</t>
  </si>
  <si>
    <t>Master the MEAN Stack - Learn By Example</t>
  </si>
  <si>
    <t>https://www.udemy.   /master-the-mean-stack/</t>
  </si>
  <si>
    <t>First Web Application with Spring Boot</t>
  </si>
  <si>
    <t>https://www.udemy.   /spring-boot-first-web-application/</t>
  </si>
  <si>
    <t>HTML5 and CSS3: Learn Web Design with HTML + CSS + Bootstrap</t>
  </si>
  <si>
    <t>https://www.udemy.   /html-css-bootstrap-build-your-first-website-today/</t>
  </si>
  <si>
    <t>Backbone Tutorial: Learn Backbonejs from Scratch</t>
  </si>
  <si>
    <t>https://www.udemy.   /backbonejs-tutorial/</t>
  </si>
  <si>
    <t>AngularJS Custom Directives with Dan Wahlin</t>
  </si>
  <si>
    <t>https://www.udemy.   /angularjs-custom-directives/</t>
  </si>
  <si>
    <t>Angular 2+ with Typescript - Essential Training</t>
  </si>
  <si>
    <t>https://www.udemy.   /angular-2-training/</t>
  </si>
  <si>
    <t>Learn Angular 2 from Beginner to Advanced</t>
  </si>
  <si>
    <t>https://www.udemy.   /learn-angular-2-from-beginner-to-advanced/</t>
  </si>
  <si>
    <t>Create an eCommerce Wordpress Website 2016 - New Divi Theme!</t>
  </si>
  <si>
    <t>https://www.udemy.   /create-an-ecommerce-wordpress-website-2016-new-divi-theme/</t>
  </si>
  <si>
    <t>HTML5 and CSS3 : Landing Pages for Entrepreneurs 2016</t>
  </si>
  <si>
    <t>https://www.udemy.   /landing-pages-for-entrepreneurs/</t>
  </si>
  <si>
    <t>Learning Docker and Kubernetes by Lab</t>
  </si>
  <si>
    <t>https://www.udemy.   /learning-docker-and-k8s-by-practice/</t>
  </si>
  <si>
    <t>Projects in ExpressJS - Learn ExpressJs building 10 projects</t>
  </si>
  <si>
    <t>https://www.udemy.   /projects-in-expressjs-learn-expressjs-building-10-projects/</t>
  </si>
  <si>
    <t>PHP For Beginners : Learn PHP From Scratch!</t>
  </si>
  <si>
    <t>https://www.udemy.   /php-fundamentals-course/</t>
  </si>
  <si>
    <t>Bootstrap 4.0 New Features: Build Responsive Website</t>
  </si>
  <si>
    <t>https://www.udemy.   /bootstrap4-new-features/</t>
  </si>
  <si>
    <t>ASP.NET MVC 5 Project - CMS and Shopping Cart with Paypal</t>
  </si>
  <si>
    <t>https://www.udemy.   /aspnet-mvc-5-project-cms-and-shopping-cart-with-paypal/</t>
  </si>
  <si>
    <t>Professional RESTful API Design using Python Flask</t>
  </si>
  <si>
    <t>https://www.udemy.   /restful-api-flask-course/</t>
  </si>
  <si>
    <t xml:space="preserve">HTML5 APIs For JavaScript - A Course For Web Developers </t>
  </si>
  <si>
    <t>https://www.udemy.   /html5-apis-for-javascript-a-course-for-web-developers/</t>
  </si>
  <si>
    <t>Learn Python Django - A Hands-On Course</t>
  </si>
  <si>
    <t>https://www.udemy.   /learn-python-django-a-hands-on-course/</t>
  </si>
  <si>
    <t>Comprehensive JavaScript Programming</t>
  </si>
  <si>
    <t>https://www.udemy.   /comprehensive-javascript-programming/</t>
  </si>
  <si>
    <t>Security for your WordPress site</t>
  </si>
  <si>
    <t>https://www.udemy.   /security-for-your-wordpress-site/</t>
  </si>
  <si>
    <t>Try Django 1.9 | Build a Blog and Learn Python's #1 Library</t>
  </si>
  <si>
    <t>https://www.udemy.   /try-django/</t>
  </si>
  <si>
    <t>Accelerated ES6 JavaScript Training</t>
  </si>
  <si>
    <t>https://www.udemy.   /es6-bootcamp-next-generation-javascript/</t>
  </si>
  <si>
    <t>AWS Serverless APIs &amp; Apps - A Complete Introduction</t>
  </si>
  <si>
    <t>https://www.udemy.   /aws-serverless-a-complete-introduction/</t>
  </si>
  <si>
    <t>Python and Django Full Stack Web Developer Bootcamp</t>
  </si>
  <si>
    <t>https://www.udemy.   /python-and-django-full-stack-web-developer-bootcamp/</t>
  </si>
  <si>
    <t>The Complete Elixir and Phoenix Bootcamp</t>
  </si>
  <si>
    <t>https://www.udemy.   /the-complete-elixir-and-phoenix-bootcamp-and-tutorial/</t>
  </si>
  <si>
    <t>Build a Real-world App with ASP.NET Core and Angular 2 (4+)</t>
  </si>
  <si>
    <t>https://www.udemy.   /aspnet-core-angular/</t>
  </si>
  <si>
    <t>REST APIs with Flask and Python</t>
  </si>
  <si>
    <t>https://www.udemy.   /rest-api-flask-and-python/</t>
  </si>
  <si>
    <t>Angular 4 (formerly Angular 2) - The Complete Guide</t>
  </si>
  <si>
    <t>https://www.udemy.   /the-complete-guide-to-angular-2/</t>
  </si>
  <si>
    <t>Build Websites from Scratch with HTML &amp; CSS</t>
  </si>
  <si>
    <t>https://www.udemy.   /build-website-scratch/</t>
  </si>
  <si>
    <t>PHP for Beginners -Become a PHP Master - Project Included</t>
  </si>
  <si>
    <t>https://www.udemy.   /php-for-complete-beginners-includes-msql-object-oriented/</t>
  </si>
  <si>
    <t>The Professional Ruby on Rails Developer</t>
  </si>
  <si>
    <t>https://www.udemy.   /pro-rubyonrails/</t>
  </si>
  <si>
    <t>The Complete Ruby on Rails Developer Course</t>
  </si>
  <si>
    <t>https://www.udemy.   /the-complete-ruby-on-rails-developer-course/</t>
  </si>
  <si>
    <t>Docker Technologies for DevOps and Developers</t>
  </si>
  <si>
    <t>https://www.udemy.   /docker-tutorial-for-devops-run-docker-containers/</t>
  </si>
  <si>
    <t>JavaScript programming: JavaScript for beginners</t>
  </si>
  <si>
    <t>https://www.udemy.   /learn-javascript-online/</t>
  </si>
  <si>
    <t>JSON in Action: Build JSON-Based Applications</t>
  </si>
  <si>
    <t>https://www.udemy.   /json-in-action/</t>
  </si>
  <si>
    <t>Learn Ruby Programming The Easy Way</t>
  </si>
  <si>
    <t>https://www.udemy.   /learn-ruby-programming-the-easy-way/</t>
  </si>
  <si>
    <t>Learn OAuth 2.0 - Get started as an API Security Expert</t>
  </si>
  <si>
    <t>https://www.udemy.   /learn-oauth-2/</t>
  </si>
  <si>
    <t>AngularJS For .Net Developers From Scratch</t>
  </si>
  <si>
    <t>https://www.udemy.   /angularjs-for-dotnet-developers-from-scratch/</t>
  </si>
  <si>
    <t>Jekyll: make fast, secure static sites and blogs with Jekyll</t>
  </si>
  <si>
    <t>https://www.udemy.   /static-website-generator-fast-secure-sites-blogs-with-jekyll/</t>
  </si>
  <si>
    <t>HTML and CSS BootCamp for Beginners</t>
  </si>
  <si>
    <t>https://www.udemy.   /html-and-css-bootcamp-for-beginners/</t>
  </si>
  <si>
    <t>Hosting Django: Amazon Web Services (AWS) Fundamentals</t>
  </si>
  <si>
    <t>https://www.udemy.   /django-tutorial-amazon-web-services/</t>
  </si>
  <si>
    <t>Angular Advanced MasterClass &amp; FREE E-Book</t>
  </si>
  <si>
    <t>https://www.udemy.   /angular-advanced-masterclass/</t>
  </si>
  <si>
    <t>Learn Responsive Web Development from Scratch</t>
  </si>
  <si>
    <t>https://www.udemy.   /learn-responsive-web-development-from-scratch/</t>
  </si>
  <si>
    <t>Build WordPress Plugin to extend Beaver Builder</t>
  </si>
  <si>
    <t>https://www.udemy.   /build-wordpress-plugin-to-extend-beaver-builder/</t>
  </si>
  <si>
    <t>Coding Made Easy: A Beginners Guide To JavaScript</t>
  </si>
  <si>
    <t>https://www.udemy.   /coding-made-easy-a-beginners-guide-to-javascript/</t>
  </si>
  <si>
    <t>The Complete Developers Guide to MongoDB</t>
  </si>
  <si>
    <t>https://www.udemy.   /the-complete-developers-guide-to-mongodb/</t>
  </si>
  <si>
    <t>Electron for Desktop Apps: The Complete Developer's Guide</t>
  </si>
  <si>
    <t>https://www.udemy.   /electron-react-tutorial/</t>
  </si>
  <si>
    <t>Vue JS 2 - The Complete Guide (incl. Vue Router &amp; Vuex)</t>
  </si>
  <si>
    <t>https://www.udemy.   /vuejs-2-the-complete-guide/</t>
  </si>
  <si>
    <t>React JS, Angular &amp; Vue JS - Quickstart &amp; Comparison</t>
  </si>
  <si>
    <t>https://www.udemy.   /angular-reactjs-vuejs-quickstart-comparison/</t>
  </si>
  <si>
    <t>The Complete JavaScript Course: Build a Real-World Project</t>
  </si>
  <si>
    <t>https://www.udemy.   /the-complete-javascript-course/</t>
  </si>
  <si>
    <t>Angular (Angular 2 or 4) &amp; NodeJS - The MEAN Stack Guide</t>
  </si>
  <si>
    <t>https://www.udemy.   /angular-2-and-nodejs-the-practical-guide/</t>
  </si>
  <si>
    <t>Angular 2 with TypeScript for Beginners: The Pragmatic Guide</t>
  </si>
  <si>
    <t>https://www.udemy.   /angular-2-tutorial-for-beginners/</t>
  </si>
  <si>
    <t>Meteor and React for Realtime Apps</t>
  </si>
  <si>
    <t>https://www.udemy.   /meteor-react-tutorial/</t>
  </si>
  <si>
    <t>The Web Developer Bootcamp</t>
  </si>
  <si>
    <t>https://www.udemy.   /the-web-developer-bootcamp/</t>
  </si>
  <si>
    <t>AngularJS JumpStart with Dan Wahlin</t>
  </si>
  <si>
    <t>https://www.udemy.   /angularjs-jumpstart/</t>
  </si>
  <si>
    <t>The Complete Web Developer Course 2.0</t>
  </si>
  <si>
    <t>https://www.udemy.   /the-complete-web-developer-course-2/</t>
  </si>
  <si>
    <t>Ultimate Web Designer &amp; Developer Course: Build 23 Projects!</t>
  </si>
  <si>
    <t>https://www.udemy.   /web-developer-course/</t>
  </si>
  <si>
    <t>ExpressJS Fundamentals</t>
  </si>
  <si>
    <t>https://www.udemy.   /expressjs-fundamentals/</t>
  </si>
  <si>
    <t>REST WCF Service in ASP.NET</t>
  </si>
  <si>
    <t>https://www.udemy.   /rest-wcf-service-in-aspnet/</t>
  </si>
  <si>
    <t>Projects in Node.js - Learn by Example</t>
  </si>
  <si>
    <t>https://www.udemy.   /projects-in-nodejs/</t>
  </si>
  <si>
    <t>Building Data Visualizations with D3 and Angular 2</t>
  </si>
  <si>
    <t>https://www.udemy.   /building-data-visualizations-with-d3-and-angular-2/</t>
  </si>
  <si>
    <t>Learn Object Oriented PHP By Building a Complete Website</t>
  </si>
  <si>
    <t>https://www.udemy.   /learn-object-oriented-php-by-building-a-complete-website/</t>
  </si>
  <si>
    <t>Web Programming Course : Asp.Net MVC</t>
  </si>
  <si>
    <t>https://www.udemy.   /mvc-course/</t>
  </si>
  <si>
    <t>Learn Spring Framework Practically - Hands On Recipies</t>
  </si>
  <si>
    <t>https://www.udemy.   /learn-spring-framework-practically-hands-on-recipies/</t>
  </si>
  <si>
    <t>One-stop Ruby on Rails: Build Web Applications from Scratch</t>
  </si>
  <si>
    <t>https://www.udemy.   /build-etsy-yelp-craigslist-and-a-web-scraper-from-scratch/</t>
  </si>
  <si>
    <t>Learn what's new in PHP 7</t>
  </si>
  <si>
    <t>https://www.udemy.   /php7-new-features/</t>
  </si>
  <si>
    <t>Dive Into Docker: The Docker Course for Developers</t>
  </si>
  <si>
    <t>https://www.udemy.   /dive-into-docker-the-complete-docker-course-for-developers/</t>
  </si>
  <si>
    <t>Basic Concepts of Web Development, HTTP and Java Servlets</t>
  </si>
  <si>
    <t>https://www.udemy.   /web-application-and-java-servlet-concepts/</t>
  </si>
  <si>
    <t>The Most Comprehensive Web Development Course</t>
  </si>
  <si>
    <t>https://www.udemy.   /comprehensive-web-developer-course/</t>
  </si>
  <si>
    <t>Learn and Understand AngularJS</t>
  </si>
  <si>
    <t>https://www.udemy.   /learn-angularjs/</t>
  </si>
  <si>
    <t>JavaScript: Understanding the Weird Parts</t>
  </si>
  <si>
    <t>https://www.udemy.   /understand-javascript/</t>
  </si>
  <si>
    <t>Webpack 2: The Complete Developer's Guide</t>
  </si>
  <si>
    <t>https://www.udemy.   /webpack-2-the-complete-developers-guide/</t>
  </si>
  <si>
    <t>Build Responsive Real World Websites with HTML5 and CSS3</t>
  </si>
  <si>
    <t>https://www.udemy.   /design-and-develop-a-killer-website-with-html5-and-css3/</t>
  </si>
  <si>
    <t>ES6 Javascript: The Complete Developer's Guide</t>
  </si>
  <si>
    <t>https://www.udemy.   /javascript-es6-tutorial/</t>
  </si>
  <si>
    <t>Learn and Understand NodeJS</t>
  </si>
  <si>
    <t>https://www.udemy.   /understand-nodejs/</t>
  </si>
  <si>
    <t>Understanding TypeScript</t>
  </si>
  <si>
    <t>https://www.udemy.   /understanding-typescript/</t>
  </si>
  <si>
    <t>Advanced React and Redux</t>
  </si>
  <si>
    <t>https://www.udemy.   /react-redux-tutorial/</t>
  </si>
  <si>
    <t>Modern React with Redux</t>
  </si>
  <si>
    <t>https://www.udemy.   /react-redux/</t>
  </si>
  <si>
    <t>Angular Styling &amp; Animations (for Angular 2 and Angular 4)</t>
  </si>
  <si>
    <t>https://www.udemy.   /angular-styling-animations-for-angular-2-and-angular-4/</t>
  </si>
  <si>
    <t>The Complete ASP.NET MVC 5 Course</t>
  </si>
  <si>
    <t>https://www.udemy.   /the-complete-aspnet-mvc-5-course/</t>
  </si>
  <si>
    <t>GraphQL with React: The Complete Developers Guide</t>
  </si>
  <si>
    <t>https://www.udemy.   /graphql-with-react-course/</t>
  </si>
  <si>
    <t>Create a Simple Photo Gallery with Dropzonejs, Slick and PHP</t>
  </si>
  <si>
    <t>https://www.udemy.   /create-a-simple-photo-gallery-with-dropzonejs-slick-and-php/</t>
  </si>
  <si>
    <t>WordPress in under an hour - Create/manage your own website!</t>
  </si>
  <si>
    <t>https://www.udemy.   /learn-wordpress-in-57-minutes/</t>
  </si>
  <si>
    <t>Twitter Bootstrap 2 for Beginners</t>
  </si>
  <si>
    <t>https://www.udemy.   /twitter-bootstrap/</t>
  </si>
  <si>
    <t>Bootstrap Tutorial - Essentials From Basic to Advanced</t>
  </si>
  <si>
    <t>https://www.udemy.   /bootstrap-tutorial-essentials-from-basic-to-advanced/</t>
  </si>
  <si>
    <t>Create an Engaging Website with Twitter Bootstrap 2.x</t>
  </si>
  <si>
    <t>https://www.udemy.   /create-an-engaging-website-with-twitter-bootstrap/</t>
  </si>
  <si>
    <t>Javascript :basics for beginners</t>
  </si>
  <si>
    <t>https://www.udemy.   /learn-javascript-fast/</t>
  </si>
  <si>
    <t>CSS Tutorial For Beginners: Style Your Wordpress Templates</t>
  </si>
  <si>
    <t>https://www.udemy.   /css-tutorial-for-beginners-style-your-wordpress-templates/</t>
  </si>
  <si>
    <t>HTML5 And CSS3 - Build Modern Responsive Websites</t>
  </si>
  <si>
    <t>https://www.udemy.   /html5-and-css3-build-modern-responsive-websites/</t>
  </si>
  <si>
    <t xml:space="preserve">PSD to HTML5/CSS3 using Twitter Bootstrap 3! </t>
  </si>
  <si>
    <t>https://www.udemy.   /psd-to-html5css3-using-twitter-bootstrap-3/</t>
  </si>
  <si>
    <t>Web Development: Make A Website That Will Sell For Thousands</t>
  </si>
  <si>
    <t>https://www.udemy.   /web-development-by-doing-html5-css3-complete-from-scratch/</t>
  </si>
  <si>
    <t>WordPress Basics to Business: Share and Sell your Expertise</t>
  </si>
  <si>
    <t>https://www.udemy.   /wordpress-basics-to-business/</t>
  </si>
  <si>
    <t>PHP Zend Framework 2:Creating a CRUD Application</t>
  </si>
  <si>
    <t>https://www.udemy.   /zend-framework-2creating-a-crud-application/</t>
  </si>
  <si>
    <t>JavaScript Fundamentals</t>
  </si>
  <si>
    <t>https://www.udemy.   /javascriptfundamentals/</t>
  </si>
  <si>
    <t>Building a Website With Jekyll</t>
  </si>
  <si>
    <t>https://www.udemy.   /building-a-website-with-jekyll/</t>
  </si>
  <si>
    <t>Big Data and Apache Hadoop for Developers - Fundamentals</t>
  </si>
  <si>
    <t>https://www.udemy.   /learn-big-data-and-apache-hadoop-for-developers-online/</t>
  </si>
  <si>
    <t>Wordpress Development : Create a Custom Wordpress Website</t>
  </si>
  <si>
    <t>https://www.udemy.   /create-local-server-and-install-wordpress/</t>
  </si>
  <si>
    <t>https://www.udemy.   /how-to-wordpress/</t>
  </si>
  <si>
    <t>RESTful Services with ASP.NET Web API</t>
  </si>
  <si>
    <t>https://www.udemy.   /restful-services-with-aspnet-web-api/</t>
  </si>
  <si>
    <t>Web Hosting Fundamentals</t>
  </si>
  <si>
    <t>https://www.udemy.   /web-hosting-fundamentals/</t>
  </si>
  <si>
    <t>Learning Path: React: Make Stunning React Websites</t>
  </si>
  <si>
    <t>https://www.udemy.   /learning-path-react-make-stunning-react-websites/</t>
  </si>
  <si>
    <t>Administering Microsoft SQL Server 2012 Databases - 70-462</t>
  </si>
  <si>
    <t>https://www.udemy.   /administering-microsoft-sql-server-2012-databases-70-462/</t>
  </si>
  <si>
    <t>PHP CodeIgniter:CRUD concepts in MVC</t>
  </si>
  <si>
    <t>https://www.udemy.   /codeignitercrud-concepts-in-mvc/</t>
  </si>
  <si>
    <t>Adobe Experience Manager CMS Basics</t>
  </si>
  <si>
    <t>https://www.udemy.   /adobe-experience-manager-basics/</t>
  </si>
  <si>
    <t>Introduction to Frontend Web Development For  Beginners</t>
  </si>
  <si>
    <t>https://www.udemy.   /programming-for-web-development-from-scratch/</t>
  </si>
  <si>
    <t>PHP: Complete Login and Registration System with PHP &amp; MYSQL</t>
  </si>
  <si>
    <t>https://www.udemy.   /user-authentication-code-a-simple-login-system-with-php/</t>
  </si>
  <si>
    <t>JavaScript Complete Guide to learning JavaScript</t>
  </si>
  <si>
    <t>https://www.udemy.   /javascript-complete-guide-to-learning-javascript/</t>
  </si>
  <si>
    <t>Advanced Scalable Python Web Development Using Flask</t>
  </si>
  <si>
    <t>https://www.udemy.   /advanced-python-flask/</t>
  </si>
  <si>
    <t>jQuery for Absolute Beginners - Lite</t>
  </si>
  <si>
    <t>https://www.udemy.   /jquery-for-absolute-beginners-lite/</t>
  </si>
  <si>
    <t>HTML Complete Course - Beginner to Expert</t>
  </si>
  <si>
    <t>https://www.udemy.   /the-complete-html-developer-course/</t>
  </si>
  <si>
    <t>Cross-Platform Development with ASP.NET Core 1.0 MVC</t>
  </si>
  <si>
    <t>https://www.udemy.   /crossplatformaspnetcoremvc/</t>
  </si>
  <si>
    <t>Build a Photo Blog with Ruby on Rails</t>
  </si>
  <si>
    <t>https://www.udemy.   /build-a-photo-blog-with-ruby-on-rails/</t>
  </si>
  <si>
    <t>Practical PHP: Master the Basics and Code Dynamic Websites</t>
  </si>
  <si>
    <t>https://www.udemy.   /code-dynamic-websites/</t>
  </si>
  <si>
    <t>Sass Workflow</t>
  </si>
  <si>
    <t>https://www.udemy.   /sass-workflow/</t>
  </si>
  <si>
    <t>Learn PHP Fundamentals From Scratch</t>
  </si>
  <si>
    <t>https://www.udemy.   /learn-php-fundamentals-from-scratch/</t>
  </si>
  <si>
    <t>XML For Absolute Beginners: Learn to create your own tags</t>
  </si>
  <si>
    <t>https://www.udemy.   /xml-for-absolute-beginners-learn-to-create-your-own-tags/</t>
  </si>
  <si>
    <t>Joomla: Create a Joomla Website This Weekend With NO CODING!</t>
  </si>
  <si>
    <t>https://www.udemy.   /joomla-create-a-joomla-website-this-weekend-with-no-coding/</t>
  </si>
  <si>
    <t>JavaScript for beginners - A Complete Guide</t>
  </si>
  <si>
    <t>https://www.udemy.   /javascript-a-complete-guide/</t>
  </si>
  <si>
    <t>Laravel Deployment - Launch your Laravel Application Online</t>
  </si>
  <si>
    <t>https://www.udemy.   /laravel-deployment/</t>
  </si>
  <si>
    <t>WordPress Development Crash Course: From Zero To Hero</t>
  </si>
  <si>
    <t>https://www.udemy.   /wordpress-development-crash-course/</t>
  </si>
  <si>
    <t>Learn how to create a WordPress theme using Pinegrow</t>
  </si>
  <si>
    <t>https://www.udemy.   /learn-how-to-create-a-wordpress-theme-using-pinegrow/</t>
  </si>
  <si>
    <t>Learn to Build Web Apps using Laravel Framework</t>
  </si>
  <si>
    <t>https://www.udemy.   /learn-to-build-web-apps-using-laravel-framework/</t>
  </si>
  <si>
    <t>Flexbox: The complete guide</t>
  </si>
  <si>
    <t>https://www.udemy.   /flexbox-the-complete-guide/</t>
  </si>
  <si>
    <t>How to Safely Copy and Move Your WordPress Website</t>
  </si>
  <si>
    <t>https://www.udemy.   /how-to-safely-copy-and-move-your-wordpress-website/</t>
  </si>
  <si>
    <t>AngularJs :basics for beginners</t>
  </si>
  <si>
    <t>https://www.udemy.   /angularjs-basics-for-beginners/</t>
  </si>
  <si>
    <t>JSON For Beginners: A Very Basic Introduction</t>
  </si>
  <si>
    <t>https://www.udemy.   /json-for-beginners-a-very-basic-introduction/</t>
  </si>
  <si>
    <t>Learn SASS and improve your CSS</t>
  </si>
  <si>
    <t>https://www.udemy.   /write-clean-css-using-sass/</t>
  </si>
  <si>
    <t>Angular Tutorial For Beginners</t>
  </si>
  <si>
    <t>https://www.udemy.   /angular-tutorial-for-beginners/</t>
  </si>
  <si>
    <t>HTML and CSS for Absolute Beginners</t>
  </si>
  <si>
    <t>https://www.udemy.   /html-and-css-for-absolute-beginners-with-examples/</t>
  </si>
  <si>
    <t>JavaScript, jQuery and Ajax</t>
  </si>
  <si>
    <t>https://www.udemy.   /ajax-calls-the-simplest-way/</t>
  </si>
  <si>
    <t>Laravel Blog Development Starter</t>
  </si>
  <si>
    <t>https://www.udemy.   /laravel-blog-development/</t>
  </si>
  <si>
    <t>React: Learn ReactJS Fundamentals for Front-End Developers</t>
  </si>
  <si>
    <t>https://www.udemy.   /react-fundamentals-frontend-developers/</t>
  </si>
  <si>
    <t>JavaScript For Absolute Beginners - Level Two</t>
  </si>
  <si>
    <t>https://www.udemy.   /javascript-for-absolute-beginners-level-two/</t>
  </si>
  <si>
    <t>How To Create A Real Estate Website With Wordpress 2017</t>
  </si>
  <si>
    <t>https://www.udemy.   /how-to-create-a-real-estate-website-with-wordpress-2017/</t>
  </si>
  <si>
    <t>The Complete HTML5 and CSS3 Course - with 8 Websites Design</t>
  </si>
  <si>
    <t>https://www.udemy.   /build-responsive-websites-with-html5-and-css3-from-scratch/</t>
  </si>
  <si>
    <t>Introduction to Modern Programming with PHP</t>
  </si>
  <si>
    <t>https://www.udemy.   /introduction-to-modern-programming-with-php/</t>
  </si>
  <si>
    <t>HTML Introduction Course: Learn HTML in 2 hours!!!</t>
  </si>
  <si>
    <t>https://www.udemy.   /html-introduction-course-learn-html-in-2-hours/</t>
  </si>
  <si>
    <t>Learn HTML &amp; CSS: How To Start Your Web Development Career</t>
  </si>
  <si>
    <t>https://www.udemy.   /how-i-landed-a-web-development-job-earned-5k-freelancing/</t>
  </si>
  <si>
    <t>React vs Angular vs Vue.js by Example</t>
  </si>
  <si>
    <t>https://www.udemy.   /react-vs-angular-vs-vuejs-by-example/</t>
  </si>
  <si>
    <t>Create WordPress Plugins</t>
  </si>
  <si>
    <t>https://www.udemy.   /create-wordpress-plugins/</t>
  </si>
  <si>
    <t>Build and Deploy a LAMP server on AWS</t>
  </si>
  <si>
    <t>https://www.udemy.   /build-and-deploy-a-lamp-server-on-aws/</t>
  </si>
  <si>
    <t>Build your own Beautiful Blog in WordPress + SEO</t>
  </si>
  <si>
    <t>https://www.udemy.   /learn-to-create-an-amazing-wordpress-blog-start-to-finish/</t>
  </si>
  <si>
    <t>AngularJS Authentication: Secure Your App with Auth0</t>
  </si>
  <si>
    <t>https://www.udemy.   /angularjs-authentication-with-auth0/</t>
  </si>
  <si>
    <t>Learn Bootstrap 4 by Example</t>
  </si>
  <si>
    <t>https://www.udemy.   /learn-bootstrap-4-by-example/</t>
  </si>
  <si>
    <t>Complete WooCommerce Plugin Tutorial For Wordpress 2017</t>
  </si>
  <si>
    <t>https://www.udemy.   /complete-woocommerce-plugin-tutorial-for-wordpress-2017/</t>
  </si>
  <si>
    <t>How To Build And Make A Wordpress Website From Scratch 2017</t>
  </si>
  <si>
    <t>https://www.udemy.   /how-to-build-and-make-a-wordpress-website-from-scratch-2017/</t>
  </si>
  <si>
    <t>Docker for Developers - Newest Version 1.12 with Swarm Mode</t>
  </si>
  <si>
    <t>https://www.udemy.   /docker-for-developers/</t>
  </si>
  <si>
    <t>Angular Material - Quickstart</t>
  </si>
  <si>
    <t>https://www.udemy.   /styling-angular-applications-with-angular-material/</t>
  </si>
  <si>
    <t>HTML and CSS for Beginners - Build a Website &amp; Launch ONLINE</t>
  </si>
  <si>
    <t>https://www.udemy.   /html-and-css-for-beginners-crash-course-learn-fast-easy/</t>
  </si>
  <si>
    <t>Core: A Web App Reference Guide for Django, Python, and More</t>
  </si>
  <si>
    <t>https://www.udemy.   /coding-for-entrepreneurs-core/</t>
  </si>
  <si>
    <t>JSON with Java APIs, jQuery and JSON REST Web Services</t>
  </si>
  <si>
    <t>https://www.udemy.   /learn-json-with-java-apis-jquery-and-rest/</t>
  </si>
  <si>
    <t>Bootstrap 4 Quick Start: Code Modern Responsive Websites</t>
  </si>
  <si>
    <t>https://www.udemy.   /bootstrap-4/</t>
  </si>
  <si>
    <t>Learn Symfony 3 framework by practical examples</t>
  </si>
  <si>
    <t>https://www.udemy.   /learn-symfony-3-framework-by-practical-examples/</t>
  </si>
  <si>
    <t>Complete Web Development with HTML, CSS and Javascript</t>
  </si>
  <si>
    <t>https://www.udemy.   /complete-web-development-with-html-css-and-javascript/</t>
  </si>
  <si>
    <t>Web Hosting Introduction: How to Publish Your Website Online</t>
  </si>
  <si>
    <t>https://www.udemy.   /web-hosting-introduction/</t>
  </si>
  <si>
    <t>Django For Beginners</t>
  </si>
  <si>
    <t>https://www.udemy.   /django-for-beginners/</t>
  </si>
  <si>
    <t>Introduction to QGIS Python Programming</t>
  </si>
  <si>
    <t>https://www.udemy.   /introduction-to-qgis-python-programming/</t>
  </si>
  <si>
    <t>Learning Object-Oriented JavaScript</t>
  </si>
  <si>
    <t>https://www.udemy.   /learning-object-oriented-javascript/</t>
  </si>
  <si>
    <t>Bootstrap Tutorial for Beginners</t>
  </si>
  <si>
    <t>https://www.udemy.   /bootstrap-tutorial-for-beginners/</t>
  </si>
  <si>
    <t>Learn Bootstrap3 With Multi Purposes Single Page Layout</t>
  </si>
  <si>
    <t>https://www.udemy.   /single-page-layout-with-bootstrap/</t>
  </si>
  <si>
    <t>HTML for Beginners</t>
  </si>
  <si>
    <t>https://www.udemy.   /hmtl5-training/</t>
  </si>
  <si>
    <t>How to Build WordPress Themes: A Web Designer's Guide</t>
  </si>
  <si>
    <t>https://www.udemy.   /how-to-build-wordpress-themes/</t>
  </si>
  <si>
    <t>XML DTD :basics for beginners</t>
  </si>
  <si>
    <t>https://www.udemy.   /xml-dtd-basics-for-beginners/</t>
  </si>
  <si>
    <t>Learn to make an HTML 5 website with a video background</t>
  </si>
  <si>
    <t>https://www.udemy.   /learn-to-make-an-html-5-website-with-a-video-background/</t>
  </si>
  <si>
    <t>Learn Authentication With ASP.NET Identity Security 2017</t>
  </si>
  <si>
    <t>https://www.udemy.   /learn-authentication-with-aspnet-identity-security-2016/</t>
  </si>
  <si>
    <t>HTML and CSS Foundations</t>
  </si>
  <si>
    <t>https://www.udemy.   /html-and-css-foundations/</t>
  </si>
  <si>
    <t>Python Web Programming</t>
  </si>
  <si>
    <t>https://www.udemy.   /python-web-programming/</t>
  </si>
  <si>
    <t>Build a Complete Registration and Login System using PHP MVC</t>
  </si>
  <si>
    <t>https://www.udemy.   /php-mvc-login/</t>
  </si>
  <si>
    <t>ES6 / EcmaScript 6 for beginners an introduction</t>
  </si>
  <si>
    <t>https://www.udemy.   /es6-ecmascript-6-for-beginners/</t>
  </si>
  <si>
    <t>React for visual learners</t>
  </si>
  <si>
    <t>https://www.udemy.   /react-for-visual-learners/</t>
  </si>
  <si>
    <t>Learn to Create Advance Responsive Websites With Bootstrap</t>
  </si>
  <si>
    <t>https://www.udemy.   /responsive-website-with-bootstrap/</t>
  </si>
  <si>
    <t>Master the Art of Web Design with HTML &amp; CSS</t>
  </si>
  <si>
    <t>https://www.udemy.   /html-css-beginners/</t>
  </si>
  <si>
    <t>Sell Courses On Your Own Website - No Coding Required!</t>
  </si>
  <si>
    <t>https://www.udemy.   /sell-courses-on-your-own-website-no-coding-required/</t>
  </si>
  <si>
    <t xml:space="preserve">Implementing a Data Warehouse with SQL Server 2012 </t>
  </si>
  <si>
    <t>https://www.udemy.   /implementing-a-data-warehouse-with-sql-server-2012/</t>
  </si>
  <si>
    <t>Learning 200 jQuery Functions with 800 Examples</t>
  </si>
  <si>
    <t>https://www.udemy.   /jquery-foundation/</t>
  </si>
  <si>
    <t>Create Complete Web Applications easily with APEX 5</t>
  </si>
  <si>
    <t>https://www.udemy.   /create-web-apps-with-apex-5/</t>
  </si>
  <si>
    <t>Learn Gulp, The Streaming Build System</t>
  </si>
  <si>
    <t>https://www.udemy.   /gulp-101/</t>
  </si>
  <si>
    <t>Perfect React JS Course - Understand Relevant Details</t>
  </si>
  <si>
    <t>https://www.udemy.   /perfect-react-js-course/</t>
  </si>
  <si>
    <t>Create a classified website in 2 hours - guaranteed</t>
  </si>
  <si>
    <t>https://www.udemy.   /create-a-classified-website-in-2-hours-guaranteed/</t>
  </si>
  <si>
    <t>Learn HTML And CSS From Scratch</t>
  </si>
  <si>
    <t>https://www.udemy.   /html-and-css-from-scratch/</t>
  </si>
  <si>
    <t>Become a Certified Web Developer - Beginner to Expert</t>
  </si>
  <si>
    <t>https://www.udemy.   /jquery101/</t>
  </si>
  <si>
    <t>Complete Bootstrap 4 course - build 3 projects</t>
  </si>
  <si>
    <t>https://www.udemy.   /bootstrap-4-tutorials/</t>
  </si>
  <si>
    <t>Up and Running with Phalcon</t>
  </si>
  <si>
    <t>https://www.udemy.   /up-and-running-with-phalcon-php/</t>
  </si>
  <si>
    <t>HTML : HTML Awesomeness</t>
  </si>
  <si>
    <t>https://www.udemy.   /html-awesomeness/</t>
  </si>
  <si>
    <t>Build CRUD Application - PHP &amp; Mysql</t>
  </si>
  <si>
    <t>https://www.udemy.   /build-crud-application-php-mysql/</t>
  </si>
  <si>
    <t>All You Need To Know About AngularJS - Training On AngularJS</t>
  </si>
  <si>
    <t>https://www.udemy.   /angularjs/</t>
  </si>
  <si>
    <t>PSD To a Creative Landing Page Using Twitter Bootstrap 3</t>
  </si>
  <si>
    <t>https://www.udemy.   /psd-to-responsive-html5-css3-with-bootstrap-3/</t>
  </si>
  <si>
    <t>Ready for Production with Spring Boot Actuator</t>
  </si>
  <si>
    <t>https://www.udemy.   /ready-for-production-with-spring-boot-actuator/</t>
  </si>
  <si>
    <t>AngularJS For Beginners</t>
  </si>
  <si>
    <t>https://www.udemy.   /angularjs-for-beginners-udemy/</t>
  </si>
  <si>
    <t>Learning Path: Akka: Building Applications and Microservices</t>
  </si>
  <si>
    <t>https://www.udemy.   /learning-path-akka-building-applications-and-microservices/</t>
  </si>
  <si>
    <t>Set up a localhost Web Server for Faster Website Development</t>
  </si>
  <si>
    <t>https://www.udemy.   /localhost-web-server/</t>
  </si>
  <si>
    <t>Mastering Meteor: Reactive Full Stack JavaScript</t>
  </si>
  <si>
    <t>https://www.udemy.   /mastering-meteor-reactive-full-stack-javascript/</t>
  </si>
  <si>
    <t>Build A Professional Wordpress Website In An Hour</t>
  </si>
  <si>
    <t>https://www.udemy.   /build-a-professional-wordpress-website-in-an-hour/</t>
  </si>
  <si>
    <t xml:space="preserve">Build a file hosting/sharing site in less than 2 hours </t>
  </si>
  <si>
    <t>https://www.udemy.   /build-a-file-hosting-site-in-less-than-2-hours/</t>
  </si>
  <si>
    <t>Introduction to Java Programming for Online Learners</t>
  </si>
  <si>
    <t>https://www.udemy.   /learning-to-program-in-java-a-supplement-for-online-academic-learners/</t>
  </si>
  <si>
    <t>Create full featured Landing Page in Ruby on Rails in 3 hour</t>
  </si>
  <si>
    <t>https://www.udemy.   /rails-1-landing-page/</t>
  </si>
  <si>
    <t>How to create a  video blog with WordPress</t>
  </si>
  <si>
    <t>https://www.udemy.   /how-to-create-a-blog-with-wordpress-video-blog/</t>
  </si>
  <si>
    <t>PHP For WordPress Development</t>
  </si>
  <si>
    <t>https://www.udemy.   /php-for-wordpress-development/</t>
  </si>
  <si>
    <t>Create a Professional Website Without Programming/Coding</t>
  </si>
  <si>
    <t>https://www.udemy.   /create-professional-websites/</t>
  </si>
  <si>
    <t>How to Build an Autocomplete System Like Google</t>
  </si>
  <si>
    <t>https://www.udemy.   /how-to-build-an-autocomplete-system-using-javascript-and-php/</t>
  </si>
  <si>
    <t>Master EmberJS : Learn Ember JS From Scratch</t>
  </si>
  <si>
    <t>https://www.udemy.   /master-emberjs/</t>
  </si>
  <si>
    <t>How To Make A Modern Wordpress BLOG 2017! Create Your Blog!</t>
  </si>
  <si>
    <t>https://www.udemy.   /how-to-make-a-modern-wordpress-blog-2017-create-your-blog/</t>
  </si>
  <si>
    <t>Learn Top Ten PHP FrameWorks By Building Projects</t>
  </si>
  <si>
    <t>https://www.udemy.   /learn-top-ten-php-frameworks-by-building-projects/</t>
  </si>
  <si>
    <t xml:space="preserve">How to Make a Video Blog Website From Scratch w/ Wordpress </t>
  </si>
  <si>
    <t>https://www.udemy.   /how-to-make-a-video-blog-website/</t>
  </si>
  <si>
    <t>Build Websites And Apps By Outsourcing</t>
  </si>
  <si>
    <t>https://www.udemy.   /outsourcing-development-work/</t>
  </si>
  <si>
    <t>Learning Path: Web Applications with Spring and Angular</t>
  </si>
  <si>
    <t>https://www.udemy.   /learning-path-web-applications-with-spring-and-angular/</t>
  </si>
  <si>
    <t>Learn Ruby on Rails By Building Projects</t>
  </si>
  <si>
    <t>https://www.udemy.   /learn-ruby-on-rails-building-projects/</t>
  </si>
  <si>
    <t>Canvas image Creator HTML5 JavaScript project from Scratch</t>
  </si>
  <si>
    <t>https://www.udemy.   /canvas-image-maker-html5-javascript-project-from-scratch/</t>
  </si>
  <si>
    <t>Javascript Essentials</t>
  </si>
  <si>
    <t>https://www.udemy.   /javascript-essentials/</t>
  </si>
  <si>
    <t>Devtools 2017: The Basics of Chrome Developer Tools</t>
  </si>
  <si>
    <t>https://www.udemy.   /devtools-2017-the-basics-of-chrome-developer-tools/</t>
  </si>
  <si>
    <t>Chrome Extensions : Develop 5 chrome extensions from scratch</t>
  </si>
  <si>
    <t>https://www.udemy.   /chrome-extension-dev/</t>
  </si>
  <si>
    <t>Learn how to quickly build websites using Wordpress</t>
  </si>
  <si>
    <t>https://www.udemy.   /learn-how-to-quickly-build-websites-using-wordpress/</t>
  </si>
  <si>
    <t>Advance Unix : File Processing: AWK | SED | GREP | CUT | VIM</t>
  </si>
  <si>
    <t>https://www.udemy.   /advance-unix-commands/</t>
  </si>
  <si>
    <t>Develop a Professional OnePage WordPress site With No Coding</t>
  </si>
  <si>
    <t>https://www.udemy.   /develop-a-professional-onepage-wordpress-site-with-no-coding/</t>
  </si>
  <si>
    <t>PHP Specialist (2017 Edition)</t>
  </si>
  <si>
    <t>https://www.udemy.   /php-specialist-2017/</t>
  </si>
  <si>
    <t>Python Programming: Create an Digital Marketplace in Django</t>
  </si>
  <si>
    <t>https://www.udemy.   /coding-for-entrepreneurs-marketplace-daily-deals/</t>
  </si>
  <si>
    <t>Create Ajax Chat App with PHP &amp; Mysql</t>
  </si>
  <si>
    <t>https://www.udemy.   /create-ajax-chat-app-with-php-mysql/</t>
  </si>
  <si>
    <t>Mastering Thymeleaf with Spring</t>
  </si>
  <si>
    <t>https://www.udemy.   /mastering-thymeleaf-with-spring/</t>
  </si>
  <si>
    <t>Learn Rails Programming in Less than 2 Hours</t>
  </si>
  <si>
    <t>https://www.udemy.   /learn-rails-programming-in-less-than-2-hours/</t>
  </si>
  <si>
    <t>Wordpress Backup &amp; Restore</t>
  </si>
  <si>
    <t>https://www.udemy.   /wordpress-backup-restore/</t>
  </si>
  <si>
    <t>Learn JavaScript Dynamic Interactive Projects for Beginners</t>
  </si>
  <si>
    <t>https://www.udemy.   /learn-javascript-dynamic-interactive-projects-for-beginners/</t>
  </si>
  <si>
    <t>Build Modern Websites Super Fast</t>
  </si>
  <si>
    <t>https://www.udemy.   /build-modern-websites-in-1-hour/</t>
  </si>
  <si>
    <t>SAP - Learn SAPUI5 Professional Development</t>
  </si>
  <si>
    <t>https://www.udemy.   /learn-sapui5/</t>
  </si>
  <si>
    <t>Wordpress Security</t>
  </si>
  <si>
    <t>https://www.udemy.   /easy-wordpress-security/</t>
  </si>
  <si>
    <t>Learn HTML5 At Your Own Pace. Ideal for Beginners</t>
  </si>
  <si>
    <t>https://www.udemy.   /learning-html5/</t>
  </si>
  <si>
    <t>Build an Amazon clone: Nodejs + MongoDB + Stripe Payment</t>
  </si>
  <si>
    <t>https://www.udemy.   /build-an-amazon-clone-nodejs-stripe-elasticsearch/</t>
  </si>
  <si>
    <t>Build Real World Websites from Scratch using HTML5 and CSS3</t>
  </si>
  <si>
    <t>https://www.udemy.   /web-development-html5-css3/</t>
  </si>
  <si>
    <t>How to become an App Developer</t>
  </si>
  <si>
    <t>https://www.udemy.   /how-to-become-an-app-developer/</t>
  </si>
  <si>
    <t>Modern JavaScript: Building Real-World, Real-Time Apps</t>
  </si>
  <si>
    <t>https://www.udemy.   /real-world-real-time-modern-javascript/</t>
  </si>
  <si>
    <t>JavaScript Introduction to Object Oriented JavaScript</t>
  </si>
  <si>
    <t>https://www.udemy.   /javascript-introduction-to-object-oriented-javascript/</t>
  </si>
  <si>
    <t xml:space="preserve">Core HTML How to get online quickly HTML to HTML5 </t>
  </si>
  <si>
    <t>https://www.udemy.   /web-development-introduction-html-html5-course/</t>
  </si>
  <si>
    <t>Building Websites JavaScript and the DOM</t>
  </si>
  <si>
    <t>https://www.udemy.   /building-websites-learn-javascript-and-the-dom/</t>
  </si>
  <si>
    <t>Complete Login and Registration System in PHP and MYSQL</t>
  </si>
  <si>
    <t>https://www.udemy.   /login-and-registration-system-in-php-and-mysql-step-by-step/</t>
  </si>
  <si>
    <t>The Complete E-Commerce Web Developer Course 5.0</t>
  </si>
  <si>
    <t>https://www.udemy.   /e-commerce-web-developer-course/</t>
  </si>
  <si>
    <t>HTML5 canvas Bootcamp for beginners 25 easy steps</t>
  </si>
  <si>
    <t>https://www.udemy.   /html5-canvas-course-for-beginners/</t>
  </si>
  <si>
    <t>Advanced HTML5 Tutorial for Web Developers</t>
  </si>
  <si>
    <t>https://www.udemy.   /advanced-html5-for-web-developers/</t>
  </si>
  <si>
    <t>Learn the Basics of Programming for Marketers</t>
  </si>
  <si>
    <t>https://www.udemy.   /basic-programming-for-marketers/</t>
  </si>
  <si>
    <t>Css For Beginners</t>
  </si>
  <si>
    <t>https://www.udemy.   /css-made-simple-for-beginners-learn-to-style-a-website-page/</t>
  </si>
  <si>
    <t>GRUNT js: Automate web development tasks and save your time</t>
  </si>
  <si>
    <t>https://www.udemy.   /gruntjs-automate-web-development-tasks-and-save-your-time/</t>
  </si>
  <si>
    <t>Mastering Web and Mobile Debugging Using Chrome Dev Tools</t>
  </si>
  <si>
    <t>https://www.udemy.   /mastering-web-and-mobile-debugging-using-chrome-dev-tools/</t>
  </si>
  <si>
    <t>HTML : Beginner Guide to HTML writing</t>
  </si>
  <si>
    <t>https://www.udemy.   /html-beginner-guide/</t>
  </si>
  <si>
    <t>Build Web Apps Using EmberJS: The Complete Course</t>
  </si>
  <si>
    <t>https://www.udemy.   /build-web-apps-using-emberjs-the-complete-course/</t>
  </si>
  <si>
    <t>SharePoint 2013 Development using C# - Part I</t>
  </si>
  <si>
    <t>https://www.udemy.   /sharepoint2013development/</t>
  </si>
  <si>
    <t>SAP Crystal Reports with ASP.Net (Step by step)</t>
  </si>
  <si>
    <t>https://www.udemy.   /sap-crystalreports-for-beginners/</t>
  </si>
  <si>
    <t>Building Responsive Data Visualizations with D3 JS</t>
  </si>
  <si>
    <t>https://www.udemy.   /building-responsive-data-visualizations-with-d3js/</t>
  </si>
  <si>
    <t>Learn Rails Programming in Less than 30 Minute - Lite</t>
  </si>
  <si>
    <t>https://www.udemy.   /learn-rails-programming-in-less-than-30-minute-lite/</t>
  </si>
  <si>
    <t>SASS - Beginner Crash Course</t>
  </si>
  <si>
    <t>https://www.udemy.   /sass-beginner-crash-course/</t>
  </si>
  <si>
    <t>Angular 2 Fundamentals for Web Developers</t>
  </si>
  <si>
    <t>https://www.udemy.   /angular-2-fundamentals-for-web-developers/</t>
  </si>
  <si>
    <t>Easily Learn Web Development With Drop &amp; Drag: OptimizePress</t>
  </si>
  <si>
    <t>https://www.udemy.   /optimizepress/</t>
  </si>
  <si>
    <t>XML XSLT - Crash Course for Beginners</t>
  </si>
  <si>
    <t>https://www.udemy.   /xml-xslt-crash-course-for-beginners/</t>
  </si>
  <si>
    <t>Create Your Own Successful Online School To Sell Courses</t>
  </si>
  <si>
    <t>https://www.udemy.   /create-an-online-school-website-with-joomla/</t>
  </si>
  <si>
    <t>Flask Tutorial Step by Step</t>
  </si>
  <si>
    <t>https://www.udemy.   /python-flask-tutorial-step-by-step/</t>
  </si>
  <si>
    <t xml:space="preserve">Ruby on Rails a Beginners Guide </t>
  </si>
  <si>
    <t>https://www.udemy.   /ruby-on-rails-a-beginners-guide-free/</t>
  </si>
  <si>
    <t>Mastering Basic CSS Selectors.</t>
  </si>
  <si>
    <t>https://www.udemy.   /mastering-basic-css-selectors/</t>
  </si>
  <si>
    <t>Create a Website Similar to Facebook from Scratch!</t>
  </si>
  <si>
    <t>https://www.udemy.   /clone-facebook/</t>
  </si>
  <si>
    <t>Comprehensive TypeScript</t>
  </si>
  <si>
    <t>https://www.udemy.   /typescript101/</t>
  </si>
  <si>
    <t>Essential HTML, CSS &amp; HTML5 Training</t>
  </si>
  <si>
    <t>https://www.udemy.   /essential-html-css-html5-training/</t>
  </si>
  <si>
    <t>HTML 5 and CSS 3 - tricks and workarounds</t>
  </si>
  <si>
    <t>https://www.udemy.   /html5-css3-tricks-and-workarounds/</t>
  </si>
  <si>
    <t>How to Register a Domain, Set Up Hosting, and Edit Web Pages</t>
  </si>
  <si>
    <t>https://www.udemy.   /register-domain-setup-hosting-create-web-page/</t>
  </si>
  <si>
    <t>WordPress Plugins Treasure Chest</t>
  </si>
  <si>
    <t>https://www.udemy.   /best-wordpress-plugins-treasure-chest/</t>
  </si>
  <si>
    <t>Practical Understanding of PHP and MySQL</t>
  </si>
  <si>
    <t>https://www.udemy.   /practical-understanding-of-php-and-myqsl-demo/</t>
  </si>
  <si>
    <t>AngularJS for Beginners, Single-Page Applications Made Easy</t>
  </si>
  <si>
    <t>https://www.udemy.   /angularjs-tutorial/</t>
  </si>
  <si>
    <t>Building a Social Network in PHP &amp; MySQL From Scratch</t>
  </si>
  <si>
    <t>https://www.udemy.   /social-network-in-php-mysql/</t>
  </si>
  <si>
    <t>XML DOM - Crash Course for Beginners</t>
  </si>
  <si>
    <t>https://www.udemy.   /xml-dom-crash-course-for-beginners/</t>
  </si>
  <si>
    <t>Create a Powerful Website with the Cool Bootstrap Framework</t>
  </si>
  <si>
    <t>https://www.udemy.   /e107-tutorial-for-beginner-build-bootstrap-website/</t>
  </si>
  <si>
    <t>HTML5 and CSS3 -Start building beautiful websites</t>
  </si>
  <si>
    <t>https://www.udemy.   /html5-and-css3-crash-course/</t>
  </si>
  <si>
    <t>Getting Started as a Web Developer</t>
  </si>
  <si>
    <t>https://www.udemy.   /refactoru-getting-started-as-a-web-developer/</t>
  </si>
  <si>
    <t>Learn Laravel: Create Your Web App Step-By-Step</t>
  </si>
  <si>
    <t>https://www.udemy.   /laravel-5-course-learn-php-laravel/</t>
  </si>
  <si>
    <t>Professional Web Scraping with Java</t>
  </si>
  <si>
    <t>https://www.udemy.   /learn-web-scraping-with-java-in-just-1-hour/</t>
  </si>
  <si>
    <t>3D Programming with WebGL and Babylon.js for Beginners</t>
  </si>
  <si>
    <t>https://www.udemy.   /webgl-tutorial/</t>
  </si>
  <si>
    <t>Learn to make a colorful one page website</t>
  </si>
  <si>
    <t>https://www.udemy.   /learn-to-make-a-colorful-one-page-website/</t>
  </si>
  <si>
    <t>WordPress Plugin Tutorial</t>
  </si>
  <si>
    <t>https://www.udemy.   /wordpress-plugin-tutorial/</t>
  </si>
  <si>
    <t>Introduction to HTML</t>
  </si>
  <si>
    <t>https://www.udemy.   /refactoru-intro-html/</t>
  </si>
  <si>
    <t>Learn JavaScript From Scratch:Become Top Rated Web Developer</t>
  </si>
  <si>
    <t>https://www.udemy.   /learnjsandbecometopratedwebdeveloper/</t>
  </si>
  <si>
    <t>Installing Wordpress 4 - Installation, Registrars &amp; Hosting</t>
  </si>
  <si>
    <t>https://www.udemy.   /installing-wordpress-domain-registrars-and-web-hosting/</t>
  </si>
  <si>
    <t>Learn PHP Programming for Absolute Beginners</t>
  </si>
  <si>
    <t>https://www.udemy.   /learn-php-programming-for-absolute-beginners/</t>
  </si>
  <si>
    <t>WordPress for Beginners 2017 + Google AdSense Implementation</t>
  </si>
  <si>
    <t>https://www.udemy.   /wordpress-tutorial-for-beginners-and-google-adsense-implementation/</t>
  </si>
  <si>
    <t>JavaScript for beginners in 1 hour</t>
  </si>
  <si>
    <t>https://www.udemy.   /learn-javascript-in-1-hour-and-create-a-game-in-javascript/</t>
  </si>
  <si>
    <t>HTML5 and CSS for Beginner To Expert</t>
  </si>
  <si>
    <t>https://www.udemy.   /html5-and-css-for-beginner-to-expert/</t>
  </si>
  <si>
    <t>Become a Kick-Ass Web Developer: From Newbie to Pro</t>
  </si>
  <si>
    <t>https://www.udemy.   /become-a-web-developer/</t>
  </si>
  <si>
    <t xml:space="preserve">Django Tutorial: Build Your First App Fast &amp; Free! </t>
  </si>
  <si>
    <t>https://www.udemy.   /create-your-first-django-website-fast-free/</t>
  </si>
  <si>
    <t>Create a social network using PHP Mysqli HTML Css and JQuery</t>
  </si>
  <si>
    <t>https://www.udemy.   /create-a-social-network-using-php-mysqli-html-css-and-jquery/</t>
  </si>
  <si>
    <t>PHP - Send and Receive Mobile Text Messages (SMS)</t>
  </si>
  <si>
    <t>https://www.udemy.   /php-send-and-receive-mobile-text-messages-sms/</t>
  </si>
  <si>
    <t>Complete PHP Course with OOP Start to Finish!</t>
  </si>
  <si>
    <t>https://www.udemy.   /complete-object-oriented-programming-in-php-start-to-finish/</t>
  </si>
  <si>
    <t>Coding Made Easy: HTML &amp; CSS For Beginners</t>
  </si>
  <si>
    <t>https://www.udemy.   /coding-made-easy-html-css-for-beginners/</t>
  </si>
  <si>
    <t>WordPress Security - The Ultimate Security Guide</t>
  </si>
  <si>
    <t>https://www.udemy.   /wordpress-the-ultimate-security-guide/</t>
  </si>
  <si>
    <t>How to Make a Single Page Website for Freelancers &amp; Agencies</t>
  </si>
  <si>
    <t>https://www.udemy.   /how-to-make-a-portfolio-website-for-freelancers-agencies/</t>
  </si>
  <si>
    <t>Learn to Use jQuery UI Widgets</t>
  </si>
  <si>
    <t>https://www.udemy.   /learn-to-use-jquery-ui-widgets/</t>
  </si>
  <si>
    <t>Learn to Create Responsive Layouts in 30 Minutes</t>
  </si>
  <si>
    <t>https://www.udemy.   /learn-to-create-responsive-layouts-in-30-minutes/</t>
  </si>
  <si>
    <t>Web Building Starter Pack. Html Css and JQuery Animations</t>
  </si>
  <si>
    <t>https://www.udemy.   /web-building-starter-pack-html-css-and-jquery-animations/</t>
  </si>
  <si>
    <t>Getting Started with Angular 2+</t>
  </si>
  <si>
    <t>https://www.udemy.   /getting-started-with-angular-2/</t>
  </si>
  <si>
    <t>Intro to PHP Web Application Development with Symfony</t>
  </si>
  <si>
    <t>https://www.udemy.   /symfony-development/</t>
  </si>
  <si>
    <t>Learn OAuth 2.0 - Theory and Hands On</t>
  </si>
  <si>
    <t>https://www.udemy.   /learn-oauth-20-theory-and-hands-on/</t>
  </si>
  <si>
    <t>Learning CSS3 - A Comprehensive Tutorial For Web Developers</t>
  </si>
  <si>
    <t>https://www.udemy.   /learning-css3/</t>
  </si>
  <si>
    <t>Professional WordPress Theme Development from Scratch</t>
  </si>
  <si>
    <t>https://www.udemy.   /photoshop-psd-to-wordpress-theme-development-from-scratch/</t>
  </si>
  <si>
    <t>PHP Zend Framework 1.11:Creating a CRUD Application</t>
  </si>
  <si>
    <t>https://www.udemy.   /zend-framework-111creating-a-crud-application/</t>
  </si>
  <si>
    <t>Write quicker HTML5 and CSS 3; productivity hacks with emmet</t>
  </si>
  <si>
    <t>https://www.udemy.   /write-quicker-html5-and-css-3-productivity-hacks-with-emmet/</t>
  </si>
  <si>
    <t>The Ultimate jQuery Course</t>
  </si>
  <si>
    <t>https://www.udemy.   /essential-jquery-training/</t>
  </si>
  <si>
    <t>Build an Advanced Single Page with Bootstrap &amp; WordPress</t>
  </si>
  <si>
    <t>https://www.udemy.   /single-page-design-with-bootstrap-css-html5-js-parallax/</t>
  </si>
  <si>
    <t>Master all PHP ideas 2017 to build any project</t>
  </si>
  <si>
    <t>https://www.udemy.   /master-all-php-ideas-2017-to-build-any-project/</t>
  </si>
  <si>
    <t>A Beginner's Guide to the Meteor JavaScript Framework</t>
  </si>
  <si>
    <t>https://www.udemy.   /meteorjs/</t>
  </si>
  <si>
    <t>Create an E-commerce website without any coding</t>
  </si>
  <si>
    <t>https://www.udemy.   /create-an-e-commerce-website-without-any-coding/</t>
  </si>
  <si>
    <t>Learn To Build Apps Using Play Framework</t>
  </si>
  <si>
    <t>https://www.udemy.   /learn-to-build-apps-using-play-framework/</t>
  </si>
  <si>
    <t>Introducing Ionic 2</t>
  </si>
  <si>
    <t>https://www.udemy.   /introducing-ionic-2/</t>
  </si>
  <si>
    <t>Learn Laravel with Database Migration &amp; Seeding &amp; Faker</t>
  </si>
  <si>
    <t>https://www.udemy.   /laravel-53-migra-migration-seeding-faker-tinker/</t>
  </si>
  <si>
    <t>Create a Client Network by Hosting WordPress Sites</t>
  </si>
  <si>
    <t>https://www.udemy.   /create-a-client-network-by-hosting-wordpress-sites/</t>
  </si>
  <si>
    <t>Introduction to PHP Slim Microframework</t>
  </si>
  <si>
    <t>https://www.udemy.   /introduction-to-php-slim-microframework/</t>
  </si>
  <si>
    <t>ASP :basics for beginners</t>
  </si>
  <si>
    <t>https://www.udemy.   /asp-basics-for-beginners/</t>
  </si>
  <si>
    <t>WordPress Development With NodeJS, Gulp, Composer &amp; More</t>
  </si>
  <si>
    <t>https://www.udemy.   /wordpress-development-with-nodejs-gulpjs-composer-sass-more/</t>
  </si>
  <si>
    <t>Become PHP Facebook Developer: Password-Less Authentication</t>
  </si>
  <si>
    <t>https://www.udemy.   /php-facebook-developer-password-less-authentication/</t>
  </si>
  <si>
    <t>How To Create Your Very First Website With HTML and CSS</t>
  </si>
  <si>
    <t>https://www.udemy.   /how-to-create-a-website-with-html-and-css/</t>
  </si>
  <si>
    <t>Learn JSON for beginners with JavaScript</t>
  </si>
  <si>
    <t>https://www.udemy.   /json-javascript-course/</t>
  </si>
  <si>
    <t xml:space="preserve">Ultimate guide to Social Media Web development integration </t>
  </si>
  <si>
    <t>https://www.udemy.   /ultimate-guide-to-social-media-web-development-integration/</t>
  </si>
  <si>
    <t>A Complete Laravel basics from beginner to expert</t>
  </si>
  <si>
    <t>https://www.udemy.   /learn-laravel-from-beginner-to-expert/</t>
  </si>
  <si>
    <t>JQuery Basics - Learn JQuery From Scratch</t>
  </si>
  <si>
    <t>https://www.udemy.   /jquery-basics-learn-jquery-from-scratch/</t>
  </si>
  <si>
    <t>Learn MeteorJS By Building 10 Real World Projects</t>
  </si>
  <si>
    <t>https://www.udemy.   /learn-meteorjs-by-building-10-real-world-projects/</t>
  </si>
  <si>
    <t>JavaScript Basics for Beginners Introduction to coding</t>
  </si>
  <si>
    <t>https://www.udemy.   /learn-javascript-for-beginners-introduction-to-coding-course/</t>
  </si>
  <si>
    <t>AngularJS Masterclass - Deep Dive &amp; Understand AngularJS</t>
  </si>
  <si>
    <t>https://www.udemy.   /angularjs-masterclass/</t>
  </si>
  <si>
    <t>HTML5 for beginners</t>
  </si>
  <si>
    <t>https://www.udemy.   /html-complete-html-course-for-beginners/</t>
  </si>
  <si>
    <t>All in one HTML CSS and JQuery</t>
  </si>
  <si>
    <t>https://www.udemy.   /all-in-one-html-css-and-jquery/</t>
  </si>
  <si>
    <t>Responsive Design with NEW Materialize</t>
  </si>
  <si>
    <t>https://www.udemy.   /responsive-design-with-new-google-materialize/</t>
  </si>
  <si>
    <t>Create a Responsive Business Website with WordPress</t>
  </si>
  <si>
    <t>https://www.udemy.   /creating-a-business-website-with-a-responsive-design/</t>
  </si>
  <si>
    <t>PHP webservices</t>
  </si>
  <si>
    <t>https://www.udemy.   /php-webservices/</t>
  </si>
  <si>
    <t>JavaScript Promises: Applications in ES6 and AngularJS</t>
  </si>
  <si>
    <t>https://www.udemy.   /javascript-promises-applications-in-es6-and-angularjs/</t>
  </si>
  <si>
    <t>Learn to build 20 websites and build 14 iOS9 apps with swift</t>
  </si>
  <si>
    <t>https://www.udemy.   /learn-to-build-20-websites-and-build-14-ios9-apps-with-swift/</t>
  </si>
  <si>
    <t>Professional CSS Flexbox</t>
  </si>
  <si>
    <t>https://www.udemy.   /css-flexbox/</t>
  </si>
  <si>
    <t>XML :basics for beginners</t>
  </si>
  <si>
    <t>https://www.udemy.   /xml-basics-for-beginners/</t>
  </si>
  <si>
    <t>How to create Paypal and Credit card Payment Buttons</t>
  </si>
  <si>
    <t>https://www.udemy.   /how-to-create-paypal-and-credit-card-payment-buttons/</t>
  </si>
  <si>
    <t>Customizr - Learn WordPress with the ultimate creative theme</t>
  </si>
  <si>
    <t>https://www.udemy.   /wpcustomizrcourse/</t>
  </si>
  <si>
    <t>How To Create a Local Wordpress Environment</t>
  </si>
  <si>
    <t>https://www.udemy.   /how-to-create-a-local-wordpress-environment/</t>
  </si>
  <si>
    <t>Fun and creative web engineering with Python and Web2py</t>
  </si>
  <si>
    <t>https://www.udemy.   /web-engineering-with-python-and-web2py/</t>
  </si>
  <si>
    <t>WordPress for Beginners - Build Your First Website in 2017</t>
  </si>
  <si>
    <t>https://www.udemy.   /from-novice-to-ninja-the-complete-wordpress-training-course/</t>
  </si>
  <si>
    <t>Learn to Make an Animated Image Gallery using HTML5</t>
  </si>
  <si>
    <t>https://www.udemy.   /learn-to-make-an-animated-image-gallery-using-html5/</t>
  </si>
  <si>
    <t>Projects in Foundation Framework - Learn By Building 10 Apps</t>
  </si>
  <si>
    <t>https://www.udemy.   /foundation-framework-course/</t>
  </si>
  <si>
    <t>Drupal for Beginners</t>
  </si>
  <si>
    <t>https://www.udemy.   /getting-started-with-drupal-for-total-beginners/</t>
  </si>
  <si>
    <t>Laravel : CRUD Application Using AJAX In Laravel 5.3</t>
  </si>
  <si>
    <t>https://www.udemy.   /laravel-53-crud-application-with-ajax/</t>
  </si>
  <si>
    <t>Foundations of Front-End Web Development</t>
  </si>
  <si>
    <t>https://www.udemy.   /foundations-of-front-end-development/</t>
  </si>
  <si>
    <t>Angular 2 - Superheroic Framework</t>
  </si>
  <si>
    <t>https://www.udemy.   /marutiangular2/</t>
  </si>
  <si>
    <t>Social Network Web Development</t>
  </si>
  <si>
    <t>https://www.udemy.   /how-to-create-a-social-network-site-from-scratch/</t>
  </si>
  <si>
    <t>For Free - Deploy Quickly Spring Boot on Heroku With MySQL</t>
  </si>
  <si>
    <t>https://www.udemy.   /learn-quickly-deploying-spring-boot-app-on-heroku-with-mysql/</t>
  </si>
  <si>
    <t>Building Web Applications with Spring MVC</t>
  </si>
  <si>
    <t>https://www.udemy.   /building-web-applications-with-spring-mvc/</t>
  </si>
  <si>
    <t>HTML5, CSS3 &amp; Bootstrap - How to Create a Responsive Website</t>
  </si>
  <si>
    <t>https://www.udemy.   /html5-css3-bootstrap-how-to-create-a-responsive-website/</t>
  </si>
  <si>
    <t xml:space="preserve">HTML &amp; CSS - Learn to build sleek websites </t>
  </si>
  <si>
    <t>https://www.udemy.   /html-css-learn-to-build-sleek-websites/</t>
  </si>
  <si>
    <t>Master Angular 2 - The No Nonsense Course</t>
  </si>
  <si>
    <t>https://www.udemy.   /angular-2-tutorial/</t>
  </si>
  <si>
    <t>Master ASP . NET 4 from scratch</t>
  </si>
  <si>
    <t>https://www.udemy.   /masteraspnet/</t>
  </si>
  <si>
    <t>CoffeeScript: The Good Partsâ€”Write Better javaScript</t>
  </si>
  <si>
    <t>https://www.udemy.   /coffeescript/</t>
  </si>
  <si>
    <t>Mastering Magento</t>
  </si>
  <si>
    <t>https://www.udemy.   /mastering-magento/</t>
  </si>
  <si>
    <t>Ultimate JavaScript Strings</t>
  </si>
  <si>
    <t>https://www.udemy.   /js-strings/</t>
  </si>
  <si>
    <t>Your Own Site in 45 Min: The Complete Wordpress Course</t>
  </si>
  <si>
    <t>https://www.udemy.   /wordpress-sites/</t>
  </si>
  <si>
    <t>Redirect Your Visitors By Country Easily -Wordpress Tutorial</t>
  </si>
  <si>
    <t>https://www.udemy.   /redirect-your-visitors-by-country-easily-wordpress-tutorial/</t>
  </si>
  <si>
    <t>Learn Knockout JS Framework from GroundUp</t>
  </si>
  <si>
    <t>https://www.udemy.   /learn-knockout-js-framework-from-groundup/</t>
  </si>
  <si>
    <t>Build Responsive Websites  in an Hour using Portalfin</t>
  </si>
  <si>
    <t>https://www.udemy.   /build-website/</t>
  </si>
  <si>
    <t>Master Riot: Learn Riot.js from Scratch</t>
  </si>
  <si>
    <t>https://www.udemy.   /master-riot/</t>
  </si>
  <si>
    <t>Learn W3.CSS</t>
  </si>
  <si>
    <t>https://www.udemy.   /learn-w3css/</t>
  </si>
  <si>
    <t>Learning Axure RP</t>
  </si>
  <si>
    <t>https://www.udemy.   /learning-axure-rp/</t>
  </si>
  <si>
    <t>Complete guide to install Wordpress, PHP on Cloud,AWS or VPS</t>
  </si>
  <si>
    <t>https://www.udemy.   /a-complete-guide-to-install-wordpress-php-on-cloud-server-aws-or-vps/</t>
  </si>
  <si>
    <t>Kids Coding -Introduction to HTML, CSS and JavaScript</t>
  </si>
  <si>
    <t>https://www.udemy.   /kids-coding-introduction-to-html-css-and-javascript/</t>
  </si>
  <si>
    <t>Introduction to Voice Design with Amazon's Alexa</t>
  </si>
  <si>
    <t>https://www.udemy.   /amazonalexa/</t>
  </si>
  <si>
    <t>How to Create a Social Network For a Niche-Related Community</t>
  </si>
  <si>
    <t>https://www.udemy.   /how-to-create-a-social-network/</t>
  </si>
  <si>
    <t>Webpack 1 &amp; 2 - The Complete Guide</t>
  </si>
  <si>
    <t>https://www.udemy.   /webpack-complete-guide/</t>
  </si>
  <si>
    <t>Star Rating Project AJAX with JSON response from PHP MySQL</t>
  </si>
  <si>
    <t>https://www.udemy.   /star-rating-project-ajax-with-json-response-from-php-mysql/</t>
  </si>
  <si>
    <t xml:space="preserve">Wordpress for beginners :Build Websites Fast without Coding </t>
  </si>
  <si>
    <t>https://www.udemy.   /wordpress-create-websites-fast-wo-coding-and-make-money/</t>
  </si>
  <si>
    <t>ASP.Net MVC Quick Start</t>
  </si>
  <si>
    <t>https://www.udemy.   /aspnet-mvc-quick-start/</t>
  </si>
  <si>
    <t>Build a Chatbot integrated Website using Bootstrap 4</t>
  </si>
  <si>
    <t>https://www.udemy.   /build-a-chatbot-integrated-website-using-bootstrap-4/</t>
  </si>
  <si>
    <t>How To Create A WordPress Website Without Paying A Developer</t>
  </si>
  <si>
    <t>https://www.udemy.   /wordpress-website-in-under-one-hour/</t>
  </si>
  <si>
    <t>PSD to Bootstrap 3 for Beginners using HTML &amp; CSS</t>
  </si>
  <si>
    <t>https://www.udemy.   /psd-to-bootstrap/</t>
  </si>
  <si>
    <t>Build Advanced Responsive Websites with Foundation 6 &amp; SASS</t>
  </si>
  <si>
    <t>https://www.udemy.   /foundation-5-sass-learn-by-building-a-complete-website/</t>
  </si>
  <si>
    <t>Learn Essential Javascript Fundamentals - Lite</t>
  </si>
  <si>
    <t>https://www.udemy.   /learn-essential-javascript-fundamentals-lite/</t>
  </si>
  <si>
    <t>Learn HTML in 2 hours!</t>
  </si>
  <si>
    <t>https://www.udemy.   /learn-html5-in-2-hours/</t>
  </si>
  <si>
    <t>Laravel 4 try and enjoy php coding</t>
  </si>
  <si>
    <t>https://www.udemy.   /laravel-4-try-and-enjoy-php-coding/</t>
  </si>
  <si>
    <t>Wordpress Beginner Tutorial: Build Your First Website</t>
  </si>
  <si>
    <t>https://www.udemy.   /wordpress-beginner-tutorial-build-your-first-website/</t>
  </si>
  <si>
    <t>Build Complex Express Sites with Redis and Socket IO</t>
  </si>
  <si>
    <t>https://www.udemy.   /build-complex-express-sites-with-redis-and-socket-io/</t>
  </si>
  <si>
    <t>Building a ASP.NET MVC 5 Membership Website</t>
  </si>
  <si>
    <t>https://www.udemy.   /building-a-mvc-5-membership-website/</t>
  </si>
  <si>
    <t>Drupal Views: Introduction to Enhancing Your Drupal Website</t>
  </si>
  <si>
    <t>https://www.udemy.   /drupalviews/</t>
  </si>
  <si>
    <t>Bootstrap Bootcamp - Responsive web development- 8 projects</t>
  </si>
  <si>
    <t>https://www.udemy.   /bootstrap-bootcamp-with-projects/</t>
  </si>
  <si>
    <t>Self Advertise Using PowerPoint Twitter and Facebook on ios</t>
  </si>
  <si>
    <t>https://www.udemy.   /the-basic-roadmap-to-power-point-advertising-for-mac/</t>
  </si>
  <si>
    <t>Learning Bootstrap 3 - Tutorial From Infinite Skills</t>
  </si>
  <si>
    <t>https://www.udemy.   /bootstrap-3/</t>
  </si>
  <si>
    <t>Practical Web Development: Make Websites Quickly And Easily</t>
  </si>
  <si>
    <t>https://www.udemy.   /make-beautiful-websites-in-a-few-hours/</t>
  </si>
  <si>
    <t>Learn animation using CSS3, Javascript and HTML5</t>
  </si>
  <si>
    <t>https://www.udemy.   /animating-css-javascript/</t>
  </si>
  <si>
    <t>Creating Interactive HTML5 Video</t>
  </si>
  <si>
    <t>https://www.udemy.   /creating-interactive-html5-video/</t>
  </si>
  <si>
    <t>Optimizing Wordpress for More Speed and Revenue</t>
  </si>
  <si>
    <t>https://www.udemy.   /optimizing-wordpress-for-more-speed-and-revenue/</t>
  </si>
  <si>
    <t>JavaScript project Learn to create a memory Game and more</t>
  </si>
  <si>
    <t>https://www.udemy.   /javascript-project-learn-to-create-a-memory-game-and-more/</t>
  </si>
  <si>
    <t>The Complete JavaScript Bootcamp</t>
  </si>
  <si>
    <t>https://www.udemy.   /the-complete-javascript-bootcamp/</t>
  </si>
  <si>
    <t>JavaScript for Absolute Beginners</t>
  </si>
  <si>
    <t>https://www.udemy.   /javascript-for-absolute-beginners/</t>
  </si>
  <si>
    <t>Complete JavaScript Course for Beginners with Easy Examples</t>
  </si>
  <si>
    <t>https://www.udemy.   /javascript-for-dummies-and-newbies/</t>
  </si>
  <si>
    <t>Angular 2 Master Class with Alejandro Rangel</t>
  </si>
  <si>
    <t>https://www.udemy.   /angular-2-master-class-with-alejandro-rangel/</t>
  </si>
  <si>
    <t>Quick learning jQuery web development</t>
  </si>
  <si>
    <t>https://www.udemy.   /quick-learning-jquery-web-development/</t>
  </si>
  <si>
    <t>Google Blogger Course</t>
  </si>
  <si>
    <t>https://www.udemy.   /free-blogger-course/</t>
  </si>
  <si>
    <t>Ajax in JavaScript and JQuery, with PHP - Creating Chat App</t>
  </si>
  <si>
    <t>https://www.udemy.   /ajax-in-javascript-and-jquery-with-php/</t>
  </si>
  <si>
    <t>PHP Tutorial: Learn PHP Basic Programming for Beginners</t>
  </si>
  <si>
    <t>https://www.udemy.   /php-tutorial-beginners/</t>
  </si>
  <si>
    <t>Mastering Modern Web Development Using React</t>
  </si>
  <si>
    <t>https://www.udemy.   /mastering-modern-web-development-using-react/</t>
  </si>
  <si>
    <t>Full Stack JavaScript: Learn Backbone.js, Node.js &amp; MongoDB</t>
  </si>
  <si>
    <t>https://www.udemy.   /fullstack-javascript/</t>
  </si>
  <si>
    <t>The Essential Web Developer Course - Build 12 Websites</t>
  </si>
  <si>
    <t>https://www.udemy.   /the-essential-web-developer-course/</t>
  </si>
  <si>
    <t>Build Powerful Websites &amp; Blogs using WordPress - No Coding</t>
  </si>
  <si>
    <t>https://www.udemy.   /powerful-websites-blogs-using-wordpress-no-coding/</t>
  </si>
  <si>
    <t>Learn to Build Web Apps using UnderscoreJS : Code Like a Pro</t>
  </si>
  <si>
    <t>https://www.udemy.   /learn-to-build-web-apps-using-underscorejs-code-like-a-pro/</t>
  </si>
  <si>
    <t>Building Web Apps Using Flask and Neo4j</t>
  </si>
  <si>
    <t>https://www.udemy.   /building-web-apps-using-flask-and-neo4j/</t>
  </si>
  <si>
    <t>Learn Web Animation the Easy Way: An Intro to SVG and GSAP</t>
  </si>
  <si>
    <t>https://www.udemy.   /learn-web-animation-with-svg-and-gsap/</t>
  </si>
  <si>
    <t>Build Your Own Membership Website With Joomla</t>
  </si>
  <si>
    <t>https://www.udemy.   /build-your-own-membership-website-with-joomla/</t>
  </si>
  <si>
    <t>Learn Spring Security 4 Basics - Hands On</t>
  </si>
  <si>
    <t>https://www.udemy.   /learn-spring-security-4-basics-hands-on/</t>
  </si>
  <si>
    <t>Display and analyze GIS data on the web with Leaflet.js</t>
  </si>
  <si>
    <t>https://www.udemy.   /display-and-analyze-gis-data-on-the-web/</t>
  </si>
  <si>
    <t>How to Build a CMS with PHP</t>
  </si>
  <si>
    <t>https://www.udemy.   /make-a-cms/</t>
  </si>
  <si>
    <t>Responsive Web Design with HTML5 and CSS3 - Introduction</t>
  </si>
  <si>
    <t>https://www.udemy.   /responsive-web-design-with-html5-and-css3-introduction/</t>
  </si>
  <si>
    <t>Master Typescript : Learn Typescript from scratch</t>
  </si>
  <si>
    <t>https://www.udemy.   /master-typescript/</t>
  </si>
  <si>
    <t>XSD :basics for beginners</t>
  </si>
  <si>
    <t>https://www.udemy.   /xsd-basics-for-beginners/</t>
  </si>
  <si>
    <t>Angularjs-WebApi2-EFCodeFirst Web App On 3-Tier Architecture</t>
  </si>
  <si>
    <t>https://www.udemy.   /angularjs-webapi2-efcodefirst-web-app-on-3-tier-architecture/</t>
  </si>
  <si>
    <t>Css Positioning For Absolute Beginners: A Basic Introduction</t>
  </si>
  <si>
    <t>https://www.udemy.   /learn-how-css-positioning-works-a/</t>
  </si>
  <si>
    <t>Creating User Authentication System in CodeIgniter</t>
  </si>
  <si>
    <t>https://www.udemy.   /codeigniter-user-authentication-system/</t>
  </si>
  <si>
    <t>How to easily Manage your WordPress Website</t>
  </si>
  <si>
    <t>https://www.udemy.   /manage-wordpress-website/</t>
  </si>
  <si>
    <t>Wordpress For Beginners: Create a Professional Website</t>
  </si>
  <si>
    <t>https://www.udemy.   /learn-how-to-create-a-website-with-wordpress/</t>
  </si>
  <si>
    <t xml:space="preserve">Building a Portfolio in 90 minutes ( HTML, CSS, Js ) </t>
  </si>
  <si>
    <t>https://www.udemy.   /build-a-portfolio-website-in-90-minutes-html-css-js/</t>
  </si>
  <si>
    <t>Automate Web Development With Gulp JS</t>
  </si>
  <si>
    <t>https://www.udemy.   /learn-gulp/</t>
  </si>
  <si>
    <t>Bootstrap 4 Responsive Web Design and Development</t>
  </si>
  <si>
    <t>https://www.udemy.   /bootstrap-4-responsive-web-design-and-development/</t>
  </si>
  <si>
    <t>Intro To HTML &amp; CSS: Web Development For Beginners</t>
  </si>
  <si>
    <t>https://www.udemy.   /intro-to-html-and-css-basics/</t>
  </si>
  <si>
    <t>Become Exceptional in HTML and HTML5</t>
  </si>
  <si>
    <t>https://www.udemy.   /become-exceptional-in-html-html5/</t>
  </si>
  <si>
    <t>Become a Rockstar Web Developer - Learn By Coding</t>
  </si>
  <si>
    <t>https://www.udemy.   /become-rockstar-php-developer/</t>
  </si>
  <si>
    <t>Spring 4 Mastercourse: Covers Annotation &amp; XML Configuration</t>
  </si>
  <si>
    <t>https://www.udemy.   /java-spring-framework/</t>
  </si>
  <si>
    <t>WordPress Plugin Development for 2017 - Build 14 Plugins</t>
  </si>
  <si>
    <t>https://www.udemy.   /advanced-wordpress-development-take-control-of-the-back-end/</t>
  </si>
  <si>
    <t>Single Page Application of MVC 5 Using AngularJS</t>
  </si>
  <si>
    <t>https://www.udemy.   /maruti-spa-angularjs/</t>
  </si>
  <si>
    <t>Learn to Code in HTML5, CSS3, and JavaScript</t>
  </si>
  <si>
    <t>https://www.udemy.   /learn-to-code-in-html5-css3-and-javascript/</t>
  </si>
  <si>
    <t>Web Application Development - Learn by Building 3 Web Apps</t>
  </si>
  <si>
    <t>https://www.udemy.   /build-3-web-applications-in-90-minutes/</t>
  </si>
  <si>
    <t>Rails Ecommerce App with HTML Template from Themeforest</t>
  </si>
  <si>
    <t>https://www.udemy.   /rails-ecommerce-app-with-html-template-from-themeforest/</t>
  </si>
  <si>
    <t>Writing CSS with {LESS} - Tutorial From Infinite Skills</t>
  </si>
  <si>
    <t>https://www.udemy.   /writing-css-with-less-tutorial-from-infinite-skills/</t>
  </si>
  <si>
    <t>Login and Registration from Scratch with PHP and MySQL</t>
  </si>
  <si>
    <t>https://www.udemy.   /authentication-from-scratch-with-php-and-mysql/</t>
  </si>
  <si>
    <t>Getting Started with Magento</t>
  </si>
  <si>
    <t>https://www.udemy.   /getting-started-with-magento/</t>
  </si>
  <si>
    <t>Ruby on Rails Foundations</t>
  </si>
  <si>
    <t>https://www.udemy.   /how-to-learn-ruby-on-rails/</t>
  </si>
  <si>
    <t>Core Concepts in HTML 5</t>
  </si>
  <si>
    <t>https://www.udemy.   /core-concepts-in-html-5/</t>
  </si>
  <si>
    <t>Learn Azure Cloud Step by Step</t>
  </si>
  <si>
    <t>https://www.udemy.   /marutiazure/</t>
  </si>
  <si>
    <t>Learn Facebook Flux Architecture for Web Applications</t>
  </si>
  <si>
    <t>https://www.udemy.   /learn-facebook-flux-architecture-for-web-applications/</t>
  </si>
  <si>
    <t>Create free, fast and secure static website</t>
  </si>
  <si>
    <t>https://www.udemy.   /create-free-fast-and-secure-static-website/</t>
  </si>
  <si>
    <t>Object Orientation in PHP</t>
  </si>
  <si>
    <t>https://www.udemy.   /object-orientation/</t>
  </si>
  <si>
    <t>Creating Custom Web Maps</t>
  </si>
  <si>
    <t>https://www.udemy.   /creating-custom-web-maps/</t>
  </si>
  <si>
    <t>Build A YouTube Downloader With C# And GitHub</t>
  </si>
  <si>
    <t>https://www.udemy.   /youtubedownloader/</t>
  </si>
  <si>
    <t>Querying Microsoft SQL Server 2012 - (Exam No. 70-461)</t>
  </si>
  <si>
    <t>https://www.udemy.   /querying-sql-server-2012-70-461/</t>
  </si>
  <si>
    <t>HTTP Clients with Laravel: Use and Consume Services and APIs</t>
  </si>
  <si>
    <t>https://www.udemy.   /http-clients-with-laravel-use-and-consume-services-and-apis/</t>
  </si>
  <si>
    <t>Modern E-Commerce Store In php &amp; mysqli With Bootstrap</t>
  </si>
  <si>
    <t>https://www.udemy.   /modern-e-commerce-store-in-php-mysqli-with-bootstrap/</t>
  </si>
  <si>
    <t>Simple And Easy: Wordpress For Beginners</t>
  </si>
  <si>
    <t>https://www.udemy.   /simple-and-easy-wordpress-101/</t>
  </si>
  <si>
    <t>Create Website from scratch in Urdu &amp; Hindi</t>
  </si>
  <si>
    <t>https://www.udemy.   /create-website-from-scratch-in-urdu-hindi/</t>
  </si>
  <si>
    <t>Advance Unix : File Processing: AWK | GREP | VIM</t>
  </si>
  <si>
    <t>https://www.udemy.   /advance-unix-file-processing/</t>
  </si>
  <si>
    <t>Introduction to Node.js Development</t>
  </si>
  <si>
    <t>https://www.udemy.   /refactoru-intro-nodejs/</t>
  </si>
  <si>
    <t>Advance JavaScript for Coders: Learn OOP in JavaScript</t>
  </si>
  <si>
    <t>https://www.udemy.   /advance-javascript-for-coders-learn-oop-in-javascript/</t>
  </si>
  <si>
    <t>Web Development With Google Maps</t>
  </si>
  <si>
    <t>https://www.udemy.   /webdevelopmentwithgooglemaps/</t>
  </si>
  <si>
    <t>jQuery UI Ultimate:Design Amazing Interfaces Using jQuery UI</t>
  </si>
  <si>
    <t>https://www.udemy.   /jquery-ui-ultimatedesign-amazing-interfaces-using-jquery-ui/</t>
  </si>
  <si>
    <t>Learn Spring Security 4 Intermediate - Hands On</t>
  </si>
  <si>
    <t>https://www.udemy.   /learn-spring-security-4-intermediate-hands-on/</t>
  </si>
  <si>
    <t>Learning Path: The Road to Elasticsearch</t>
  </si>
  <si>
    <t>https://www.udemy.   /learning-path-the-road-to-elasticsearch/</t>
  </si>
  <si>
    <t>HTML/CSS Bootcamp</t>
  </si>
  <si>
    <t>https://www.udemy.   /html-css-code-bootcamp/</t>
  </si>
  <si>
    <t>JavaScript High Performance</t>
  </si>
  <si>
    <t>https://www.udemy.   /javascript-high-performance/</t>
  </si>
  <si>
    <t>Node:js : Building Rest Apis with Sails.js</t>
  </si>
  <si>
    <t>https://www.udemy.   /building-rest-apis-with-sailsjs-and-nodejs/</t>
  </si>
  <si>
    <t>Fundamentals of Angular 2 Full Stack Design</t>
  </si>
  <si>
    <t>https://www.udemy.   /fundamentals-of-angular-2-full-stack-design/</t>
  </si>
  <si>
    <t>Create Newsletter Subscription Form with PHP/AJAX in 40 Min</t>
  </si>
  <si>
    <t>https://www.udemy.   /php-ajax-form-with-validation-email-ip-tracking-in-40-minutes/</t>
  </si>
  <si>
    <t>AppML :basics for beginners</t>
  </si>
  <si>
    <t>https://www.udemy.   /appml-basics-for-beginners/</t>
  </si>
  <si>
    <t>How to manage your own VPS and create websites</t>
  </si>
  <si>
    <t>https://www.udemy.   /manage-vps/</t>
  </si>
  <si>
    <t>Learn BuddyPress: Build A Social Network with WordPress</t>
  </si>
  <si>
    <t>https://www.udemy.   /learn-buddypress-build-a-social-network-with-wordpress/</t>
  </si>
  <si>
    <t>HTML FOR BEGINNERS</t>
  </si>
  <si>
    <t>https://www.udemy.   /html-5-for-beginners/</t>
  </si>
  <si>
    <t>XML XQuery - Crash Course for Beginners</t>
  </si>
  <si>
    <t>https://www.udemy.   /xml-xquery-crash-course-for-beginners/</t>
  </si>
  <si>
    <t>Simplified Cross Browser Web Testing Using VirtualBox</t>
  </si>
  <si>
    <t>https://www.udemy.   /cross-browser-web-testing-virtualbox/</t>
  </si>
  <si>
    <t>JavaScript and jQuery Basics: Start The Journey</t>
  </si>
  <si>
    <t>https://www.udemy.   /learn-javacript/</t>
  </si>
  <si>
    <t>How to Install WordPress From Scratch</t>
  </si>
  <si>
    <t>https://www.udemy.   /install-wordpress/</t>
  </si>
  <si>
    <t>CSS :basics for beginners</t>
  </si>
  <si>
    <t>https://www.udemy.   /learn-css-fast/</t>
  </si>
  <si>
    <t>WordPress Development - Themes, Plugins &amp; Single Page Apps</t>
  </si>
  <si>
    <t>https://www.udemy.   /wordpress-development-create-wordpress-themes-and-plugins/</t>
  </si>
  <si>
    <t>Learn Effective HTML in No Time!</t>
  </si>
  <si>
    <t>https://www.udemy.   /learn-effective-html-in-no-time/</t>
  </si>
  <si>
    <t>HTML5 Geolocation in Depth:Build 7 HTML5 Geolocation Apps</t>
  </si>
  <si>
    <t>https://www.udemy.   /html5-geolocation-in-depth-build-location-aware-applications/</t>
  </si>
  <si>
    <t>Building a Search Engine in PHP &amp; MySQL</t>
  </si>
  <si>
    <t>https://www.udemy.   /creating-a-search-engine-in-php/</t>
  </si>
  <si>
    <t>create a search engine for your website!</t>
  </si>
  <si>
    <t>https://www.udemy.   /create-a-simple-php-mysql-search-engine/</t>
  </si>
  <si>
    <t>Learn basics of HTML in 30 Minutes</t>
  </si>
  <si>
    <t>https://www.udemy.   /learn-basics-of-html/</t>
  </si>
  <si>
    <t>JavaScript from Scratch for Very Beginners</t>
  </si>
  <si>
    <t>https://www.udemy.   /javascript-basics-for-begginers/</t>
  </si>
  <si>
    <t>Learn Web Development by Creating a Social Network</t>
  </si>
  <si>
    <t>https://www.udemy.   /meteor-tutorial/</t>
  </si>
  <si>
    <t>CSS Image filters - The modern web images color manipulation</t>
  </si>
  <si>
    <t>https://www.udemy.   /super-awesome-images-with-css-image-filters/</t>
  </si>
  <si>
    <t>Building Responsive Websites with Bootstrap 3 Framework</t>
  </si>
  <si>
    <t>https://www.udemy.   /building-responsive-websites-with-bootstrap-3-framework/</t>
  </si>
  <si>
    <t>Create a Membership Site with Wishlist Member &amp; Wordpress</t>
  </si>
  <si>
    <t>https://www.udemy.   /create-a-membership-site-with-wishlist-member/</t>
  </si>
  <si>
    <t>Convert HTML Websites into PHP: Learn by Doing in 40 Minutes</t>
  </si>
  <si>
    <t>https://www.udemy.   /convert-static-websites-from-html-to-php-for-web-designers/</t>
  </si>
  <si>
    <t>17 Complete JavaScript   projects explained step by step</t>
  </si>
  <si>
    <t>https://www.udemy.   /17-complete-javascript-projects-explained-step-by-step/</t>
  </si>
  <si>
    <t>Mastering Unix : AWK Commands</t>
  </si>
  <si>
    <t>https://www.udemy.   /mastering-unix-commands/</t>
  </si>
  <si>
    <t>Cakephp:Creating a CRUD application</t>
  </si>
  <si>
    <t>https://www.udemy.   /cakephpcreating-a-crud-application/</t>
  </si>
  <si>
    <t>HTML and CSS: A Guide to Web Design</t>
  </si>
  <si>
    <t>https://www.udemy.   /html-and-css-a-guide-to-web-design/</t>
  </si>
  <si>
    <t>Drupal 8 Site Building</t>
  </si>
  <si>
    <t>https://www.udemy.   /drupal-8-site-building/</t>
  </si>
  <si>
    <t>Learn Bootstrap 4 The Most Popular HTML5 CSS3 &amp; JS Framework</t>
  </si>
  <si>
    <t>https://www.udemy.   /learn-bootstrap-4-the-most-popular-html5-css3-js-framework/</t>
  </si>
  <si>
    <t>Essentials of Spring 5.0 for Developers</t>
  </si>
  <si>
    <t>https://www.udemy.   /essentials-of-spring-50-for-developers/</t>
  </si>
  <si>
    <t>The Extreme Web Development Course - For Beginners</t>
  </si>
  <si>
    <t>https://www.udemy.   /the-extreme-web-development-course/</t>
  </si>
  <si>
    <t>JQuery DOM and Ajax Concept Explained for Beginners</t>
  </si>
  <si>
    <t>https://www.udemy.   /jquery-dom-and-ajax-concept-explained-for-beginners/</t>
  </si>
  <si>
    <t xml:space="preserve">HTML Forms For Beginners: A Basic Introduction  </t>
  </si>
  <si>
    <t>https://www.udemy.   /html-forms-for-beginners-a-basic-introduction/</t>
  </si>
  <si>
    <t>Ultimate JavaScript Objects</t>
  </si>
  <si>
    <t>https://www.udemy.   /js-objects/</t>
  </si>
  <si>
    <t>The Complete Web Developer Course - Build 20 Websites</t>
  </si>
  <si>
    <t>https://www.udemy.   /the-complete-web-developer-course-build-20-websites/</t>
  </si>
  <si>
    <t>Simple Javascript: Learn by Doing, Beginners Welcome!</t>
  </si>
  <si>
    <t>https://www.udemy.   /simple-javascript-learn-by-doing/</t>
  </si>
  <si>
    <t>Learn HTML, CSS, and Ruby on Rails: Build Your First Blog</t>
  </si>
  <si>
    <t>https://www.udemy.   /learn-html-css-and-ruby-on-rails-build-your-first-blog/</t>
  </si>
  <si>
    <t>Learn HTML5 Canvas for beginners</t>
  </si>
  <si>
    <t>https://www.udemy.   /learn-html5-canvas-for-beginners/</t>
  </si>
  <si>
    <t>Bootstrap 4 Beginners: Code a Responsive Landing Page</t>
  </si>
  <si>
    <t>https://www.udemy.   /bootstrap-4-beginners-code-a-responsive-landing-page/</t>
  </si>
  <si>
    <t>Build Wordpress CMS Clone with Laravel 5</t>
  </si>
  <si>
    <t>https://www.udemy.   /build-blog-cms-with-laravel-5/</t>
  </si>
  <si>
    <t>XML DTD - Crash Course for Beginners</t>
  </si>
  <si>
    <t>https://www.udemy.   /xml-dtd-crash-course-for-beginners/</t>
  </si>
  <si>
    <t>Beginner Photoshop to HTML5 and CSS3</t>
  </si>
  <si>
    <t>https://www.udemy.   /psd-html5-css3/</t>
  </si>
  <si>
    <t>XPATH :basics for beginners</t>
  </si>
  <si>
    <t>https://www.udemy.   /xpath-basics-for-beginners/</t>
  </si>
  <si>
    <t>The Fastest Way to Create a Website Using Godaddy</t>
  </si>
  <si>
    <t>https://www.udemy.   /create-your-own-website/</t>
  </si>
  <si>
    <t>A how to guide in HTML</t>
  </si>
  <si>
    <t>https://www.udemy.   /a-how-to-guide-in-html/</t>
  </si>
  <si>
    <t>Building Better APIs with GraphQL</t>
  </si>
  <si>
    <t>https://www.udemy.   /building-better-apis-with-graphql/</t>
  </si>
  <si>
    <t>Learn Grunt with Examples: Automate Your Front End Workflow</t>
  </si>
  <si>
    <t>https://www.udemy.   /learn-grunt-automate-your-front-end-workflow/</t>
  </si>
  <si>
    <t>Build A Stock Downloader With Visual Studio 2015 And C#</t>
  </si>
  <si>
    <t>https://www.udemy.   /csharpyahoostockdownloader/</t>
  </si>
  <si>
    <t>jQuery UI in Action: Build 5 jQuery UI Projects</t>
  </si>
  <si>
    <t>https://www.udemy.   /jquery-ui-practical-build-jquery-ui-projects/</t>
  </si>
  <si>
    <t>Learn jQuery from Scratch - Master of JavaScript library</t>
  </si>
  <si>
    <t>https://www.udemy.   /easy-jquery-for-beginner-learn-from-scratch-step-by-step/</t>
  </si>
  <si>
    <t>How To Design A WordPress Website With No Coding At All</t>
  </si>
  <si>
    <t>https://www.udemy.   /how-to-make-a-wordpress-website-course/</t>
  </si>
  <si>
    <t>Learn and Build using Polymer</t>
  </si>
  <si>
    <t>https://www.udemy.   /learn-and-build-using-polymer/</t>
  </si>
  <si>
    <t>CSS Animations: Create Amazing Effects on Your Website</t>
  </si>
  <si>
    <t>https://www.udemy.   /css-animations-create-amazing-effects-on-your-website/</t>
  </si>
  <si>
    <t>Using MODX CMS to Build Websites: A Beginner's Guide</t>
  </si>
  <si>
    <t>https://www.udemy.   /using-modx-cms-to-build-websites-a-beginners-guide/</t>
  </si>
  <si>
    <t>Subject_id</t>
  </si>
  <si>
    <t>Subject_desc</t>
  </si>
  <si>
    <t>All levels</t>
  </si>
  <si>
    <t>Beginner Level</t>
  </si>
  <si>
    <t>Expert Level</t>
  </si>
  <si>
    <t>Intermediate Level</t>
  </si>
  <si>
    <t>Business Finance</t>
  </si>
  <si>
    <t>Graphic Design</t>
  </si>
  <si>
    <t>Musical Instruments</t>
  </si>
  <si>
    <t>Web Development</t>
  </si>
  <si>
    <t>published_date</t>
  </si>
  <si>
    <t>average</t>
  </si>
  <si>
    <t>count</t>
  </si>
  <si>
    <t>sum</t>
  </si>
  <si>
    <t>min</t>
  </si>
  <si>
    <t>max</t>
  </si>
  <si>
    <t>small letters</t>
  </si>
  <si>
    <t>all caps</t>
  </si>
  <si>
    <t>num of char</t>
  </si>
  <si>
    <t>no spaces</t>
  </si>
  <si>
    <t>left</t>
  </si>
  <si>
    <t>right</t>
  </si>
  <si>
    <t>middle</t>
  </si>
  <si>
    <t>correct url</t>
  </si>
  <si>
    <t>day</t>
  </si>
  <si>
    <t>year</t>
  </si>
  <si>
    <t>month</t>
  </si>
  <si>
    <t>how many days</t>
  </si>
  <si>
    <t>num of lectures</t>
  </si>
  <si>
    <t>course name</t>
  </si>
  <si>
    <t>free or not</t>
  </si>
  <si>
    <t>cost</t>
  </si>
  <si>
    <t>תוויות שורה</t>
  </si>
  <si>
    <t>סכום כולל</t>
  </si>
  <si>
    <t>subject</t>
  </si>
  <si>
    <t>נושאים</t>
  </si>
  <si>
    <t>מינימום של num_lectures</t>
  </si>
  <si>
    <t>FALSE</t>
  </si>
  <si>
    <t>TRUE</t>
  </si>
  <si>
    <t>סכום של num_subscribers</t>
  </si>
  <si>
    <t>מקסימום של num_subscribers</t>
  </si>
  <si>
    <t>מינימום של num_subscribers</t>
  </si>
  <si>
    <t>ממוצע של num_reviews</t>
  </si>
  <si>
    <t>ממוצע של content_duration</t>
  </si>
  <si>
    <t>min duration</t>
  </si>
  <si>
    <t>Udemy Courses-Dataset Analyze</t>
  </si>
  <si>
    <t>course ID:</t>
  </si>
  <si>
    <t>num of courses</t>
  </si>
  <si>
    <t>תוויות עמודה</t>
  </si>
  <si>
    <t>ספירה של num_lectures</t>
  </si>
  <si>
    <t>מינימום של price</t>
  </si>
  <si>
    <t>ממוצע של price2</t>
  </si>
  <si>
    <t>total income</t>
  </si>
  <si>
    <t>courses cost</t>
  </si>
  <si>
    <t>ספירה של course_id</t>
  </si>
  <si>
    <t>Written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</si>
</sst>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$-409]#,##0.00"/>
    <numFmt numFmtId="165" formatCode="[$-1010000]d/m/yyyy;@"/>
    <numFmt numFmtId="166" formatCode="yyyy\-mm\-dd;@"/>
    <numFmt numFmtId="167" formatCode="[$$-409]#,##0"/>
    <numFmt numFmtId="168" formatCode="[$$-409]#,##0.0"/>
  </numFmts>
  <fonts count="10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1"/>
      <name val="Calibri"/>
      <family val="2"/>
    </font>
    <font>
      <b/>
      <sz val="18"/>
      <color theme="1"/>
      <name val="Arial"/>
      <family val="2"/>
      <scheme val="minor"/>
    </font>
    <font>
      <sz val="8"/>
      <name val="Arial"/>
      <family val="2"/>
      <scheme val="minor"/>
    </font>
    <font>
      <sz val="11"/>
      <color theme="1"/>
      <name val="Arial"/>
      <family val="2"/>
      <scheme val="minor"/>
    </font>
    <font>
      <b/>
      <u/>
      <sz val="20"/>
      <color theme="1"/>
      <name val="Calibri"/>
      <family val="2"/>
    </font>
    <font>
      <b/>
      <sz val="12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b/>
      <u/>
      <sz val="18"/>
      <color theme="1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32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49" fontId="0" fillId="0" borderId="0" xfId="0" applyNumberFormat="1"/>
    <xf numFmtId="164" fontId="0" fillId="0" borderId="0" xfId="0" applyNumberFormat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0" fontId="3" fillId="0" borderId="0" xfId="0" applyFont="1"/>
    <xf numFmtId="0" fontId="0" fillId="3" borderId="1" xfId="0" applyFill="1" applyBorder="1"/>
    <xf numFmtId="0" fontId="0" fillId="0" borderId="0" xfId="0" applyAlignment="1">
      <alignment wrapText="1"/>
    </xf>
    <xf numFmtId="166" fontId="2" fillId="0" borderId="0" xfId="0" applyNumberFormat="1" applyFont="1"/>
    <xf numFmtId="166" fontId="0" fillId="0" borderId="0" xfId="0" applyNumberFormat="1"/>
    <xf numFmtId="2" fontId="0" fillId="0" borderId="0" xfId="0" applyNumberFormat="1"/>
    <xf numFmtId="1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6" fillId="0" borderId="0" xfId="0" applyFont="1" applyAlignment="1">
      <alignment horizontal="left" vertical="center" readingOrder="1"/>
    </xf>
    <xf numFmtId="9" fontId="0" fillId="0" borderId="0" xfId="1" applyFont="1"/>
    <xf numFmtId="2" fontId="0" fillId="0" borderId="0" xfId="1" applyNumberFormat="1" applyFont="1"/>
    <xf numFmtId="0" fontId="0" fillId="4" borderId="1" xfId="0" applyFill="1" applyBorder="1"/>
    <xf numFmtId="168" fontId="0" fillId="4" borderId="1" xfId="0" applyNumberFormat="1" applyFill="1" applyBorder="1"/>
    <xf numFmtId="167" fontId="0" fillId="4" borderId="1" xfId="0" applyNumberFormat="1" applyFill="1" applyBorder="1"/>
    <xf numFmtId="0" fontId="0" fillId="5" borderId="1" xfId="0" applyFill="1" applyBorder="1"/>
    <xf numFmtId="164" fontId="0" fillId="5" borderId="1" xfId="0" applyNumberFormat="1" applyFill="1" applyBorder="1"/>
    <xf numFmtId="0" fontId="0" fillId="6" borderId="1" xfId="0" applyFill="1" applyBorder="1"/>
    <xf numFmtId="0" fontId="7" fillId="6" borderId="1" xfId="0" applyFont="1" applyFill="1" applyBorder="1"/>
    <xf numFmtId="0" fontId="7" fillId="4" borderId="1" xfId="0" applyFont="1" applyFill="1" applyBorder="1"/>
    <xf numFmtId="0" fontId="9" fillId="0" borderId="4" xfId="2" applyFont="1" applyBorder="1" applyAlignment="1">
      <alignment horizontal="center"/>
    </xf>
    <xf numFmtId="0" fontId="9" fillId="0" borderId="2" xfId="2" applyFont="1" applyBorder="1" applyAlignment="1">
      <alignment horizontal="center"/>
    </xf>
    <xf numFmtId="0" fontId="9" fillId="0" borderId="3" xfId="2" applyFont="1" applyBorder="1" applyAlignment="1">
      <alignment horizontal="center"/>
    </xf>
  </cellXfs>
  <cellStyles count="3">
    <cellStyle name="Normal" xfId="0" builtinId="0"/>
    <cellStyle name="Percent" xfId="1" builtinId="5"/>
    <cellStyle name="היפר-קישור" xfId="2" builtinId="8"/>
  </cellStyles>
  <dxfs count="30">
    <dxf>
      <numFmt numFmtId="3" formatCode="#,##0"/>
    </dxf>
    <dxf>
      <numFmt numFmtId="2" formatCode="0.00"/>
    </dxf>
    <dxf>
      <numFmt numFmtId="3" formatCode="#,##0"/>
    </dxf>
    <dxf>
      <numFmt numFmtId="3" formatCode="#,##0"/>
    </dxf>
    <dxf>
      <numFmt numFmtId="14" formatCode="0.00%"/>
    </dxf>
    <dxf>
      <numFmt numFmtId="2" formatCode="0.00"/>
    </dxf>
    <dxf>
      <numFmt numFmtId="164" formatCode="[$$-409]#,##0.00"/>
    </dxf>
    <dxf>
      <numFmt numFmtId="0" formatCode="General"/>
    </dxf>
    <dxf>
      <numFmt numFmtId="165" formatCode="[$-1010000]d/m/yyyy;@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66" formatCode="yyyy\-mm\-dd;@"/>
    </dxf>
    <dxf>
      <numFmt numFmtId="1" formatCode="0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164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[sammary_excrcise.xlsx]general info!PivotTable1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Courses</a:t>
            </a:r>
            <a:r>
              <a:rPr lang="en-US" baseline="0"/>
              <a:t> Amount</a:t>
            </a:r>
            <a:endParaRPr lang="he-IL"/>
          </a:p>
        </c:rich>
      </c:tx>
      <c:layout>
        <c:manualLayout>
          <c:xMode val="edge"/>
          <c:yMode val="edge"/>
          <c:x val="0.3851348705251661"/>
          <c:y val="4.7275209558496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532955779989237"/>
          <c:y val="0.26104819527417505"/>
          <c:w val="0.73703928121269613"/>
          <c:h val="0.545302794537275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'general info'!$B$1:$B$2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'general info'!$A$3:$A$7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'general info'!$B$3:$B$7</c:f>
              <c:numCache>
                <c:formatCode>General</c:formatCode>
                <c:ptCount val="4"/>
                <c:pt idx="0">
                  <c:v>693</c:v>
                </c:pt>
                <c:pt idx="1">
                  <c:v>298</c:v>
                </c:pt>
                <c:pt idx="2">
                  <c:v>276</c:v>
                </c:pt>
                <c:pt idx="3">
                  <c:v>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1-42F2-84C1-2D9FF3976B56}"/>
            </c:ext>
          </c:extLst>
        </c:ser>
        <c:ser>
          <c:idx val="1"/>
          <c:order val="1"/>
          <c:tx>
            <c:strRef>
              <c:f>'general info'!$C$1:$C$2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'general info'!$A$3:$A$7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'general info'!$C$3:$C$7</c:f>
              <c:numCache>
                <c:formatCode>General</c:formatCode>
                <c:ptCount val="4"/>
                <c:pt idx="0">
                  <c:v>339</c:v>
                </c:pt>
                <c:pt idx="1">
                  <c:v>242</c:v>
                </c:pt>
                <c:pt idx="2">
                  <c:v>296</c:v>
                </c:pt>
                <c:pt idx="3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1-42F2-84C1-2D9FF3976B56}"/>
            </c:ext>
          </c:extLst>
        </c:ser>
        <c:ser>
          <c:idx val="2"/>
          <c:order val="2"/>
          <c:tx>
            <c:strRef>
              <c:f>'general info'!$D$1:$D$2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'general info'!$A$3:$A$7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'general info'!$D$3:$D$7</c:f>
              <c:numCache>
                <c:formatCode>General</c:formatCode>
                <c:ptCount val="4"/>
                <c:pt idx="0">
                  <c:v>31</c:v>
                </c:pt>
                <c:pt idx="1">
                  <c:v>5</c:v>
                </c:pt>
                <c:pt idx="2">
                  <c:v>7</c:v>
                </c:pt>
                <c:pt idx="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1-42F2-84C1-2D9FF3976B56}"/>
            </c:ext>
          </c:extLst>
        </c:ser>
        <c:ser>
          <c:idx val="3"/>
          <c:order val="3"/>
          <c:tx>
            <c:strRef>
              <c:f>'general info'!$E$1:$E$2</c:f>
              <c:strCache>
                <c:ptCount val="1"/>
                <c:pt idx="0">
                  <c:v>Intermediate Level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'general info'!$A$3:$A$7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'general info'!$E$3:$E$7</c:f>
              <c:numCache>
                <c:formatCode>General</c:formatCode>
                <c:ptCount val="4"/>
                <c:pt idx="0">
                  <c:v>128</c:v>
                </c:pt>
                <c:pt idx="1">
                  <c:v>57</c:v>
                </c:pt>
                <c:pt idx="2">
                  <c:v>101</c:v>
                </c:pt>
                <c:pt idx="3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D1-42F2-84C1-2D9FF3976B5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59858448"/>
        <c:axId val="459859152"/>
      </c:barChart>
      <c:catAx>
        <c:axId val="459858448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59859152"/>
        <c:crosses val="autoZero"/>
        <c:auto val="1"/>
        <c:lblAlgn val="ctr"/>
        <c:lblOffset val="100"/>
        <c:noMultiLvlLbl val="0"/>
      </c:catAx>
      <c:valAx>
        <c:axId val="45985915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5985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9.6212121212121207E-3"/>
          <c:y val="0.13655866072305312"/>
          <c:w val="0.27645530303030302"/>
          <c:h val="0.4227159814550167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prst="angle"/>
    </a:sp3d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[sammary_excrcise.xlsx]general info!PivotTable7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Payed</a:t>
            </a:r>
            <a:r>
              <a:rPr lang="en-US" baseline="0"/>
              <a:t> or not</a:t>
            </a:r>
          </a:p>
        </c:rich>
      </c:tx>
      <c:layout>
        <c:manualLayout>
          <c:xMode val="edge"/>
          <c:yMode val="edge"/>
          <c:x val="0.34327106481481484"/>
          <c:y val="6.0702115728421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079861111111112"/>
          <c:y val="0.31823287052027721"/>
          <c:w val="0.70346342592592592"/>
          <c:h val="0.40368692315745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'general info'!$H$1:$H$2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'general info'!$G$3:$G$7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'general info'!$H$3:$H$7</c:f>
              <c:numCache>
                <c:formatCode>#,##0</c:formatCode>
                <c:ptCount val="4"/>
                <c:pt idx="0">
                  <c:v>96</c:v>
                </c:pt>
                <c:pt idx="1">
                  <c:v>35</c:v>
                </c:pt>
                <c:pt idx="2">
                  <c:v>46</c:v>
                </c:pt>
                <c:pt idx="3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9-4BC0-9771-8B546D45CEBE}"/>
            </c:ext>
          </c:extLst>
        </c:ser>
        <c:ser>
          <c:idx val="1"/>
          <c:order val="1"/>
          <c:tx>
            <c:strRef>
              <c:f>'general info'!$I$1:$I$2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'general info'!$G$3:$G$7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'general info'!$I$3:$I$7</c:f>
              <c:numCache>
                <c:formatCode>#,##0</c:formatCode>
                <c:ptCount val="4"/>
                <c:pt idx="0">
                  <c:v>1095</c:v>
                </c:pt>
                <c:pt idx="1">
                  <c:v>567</c:v>
                </c:pt>
                <c:pt idx="2">
                  <c:v>634</c:v>
                </c:pt>
                <c:pt idx="3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C9-4BC0-9771-8B546D45CEB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76995416"/>
        <c:axId val="476992600"/>
      </c:barChart>
      <c:catAx>
        <c:axId val="476995416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76992600"/>
        <c:crosses val="autoZero"/>
        <c:auto val="1"/>
        <c:lblAlgn val="ctr"/>
        <c:lblOffset val="100"/>
        <c:noMultiLvlLbl val="0"/>
      </c:catAx>
      <c:valAx>
        <c:axId val="47699260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7699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3518518518518518E-2"/>
          <c:y val="0.15137468380933369"/>
          <c:w val="0.12971016566709997"/>
          <c:h val="0.2502098504216391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prst="angle"/>
    </a:sp3d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[sammary_excrcise.xlsx]price saumarry!PivotTable2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courses price</a:t>
            </a:r>
          </a:p>
        </c:rich>
      </c:tx>
      <c:layout>
        <c:manualLayout>
          <c:xMode val="edge"/>
          <c:yMode val="edge"/>
          <c:x val="0.23389166666666666"/>
          <c:y val="5.36605697993602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'price saumarry'!$E$3:$E$4</c:f>
              <c:strCache>
                <c:ptCount val="1"/>
                <c:pt idx="0">
                  <c:v>TRUE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D31-4638-8E30-0431B0A8C899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D31-4638-8E30-0431B0A8C899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D31-4638-8E30-0431B0A8C899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D31-4638-8E30-0431B0A8C89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'price saumarry'!$D$5:$D$9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'price saumarry'!$E$5:$E$9</c:f>
              <c:numCache>
                <c:formatCode>0.00%</c:formatCode>
                <c:ptCount val="4"/>
                <c:pt idx="0">
                  <c:v>1.0348873271257859</c:v>
                </c:pt>
                <c:pt idx="1">
                  <c:v>0.85132223543901819</c:v>
                </c:pt>
                <c:pt idx="2">
                  <c:v>0.73623234966192275</c:v>
                </c:pt>
                <c:pt idx="3">
                  <c:v>1.2001194743130226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31-4638-8E30-0431B0A8C89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l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prst="angle"/>
    </a:sp3d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[sammary_excrcise.xlsx]users!PivotTable11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subscribers</a:t>
            </a:r>
            <a:endParaRPr lang="he-IL"/>
          </a:p>
        </c:rich>
      </c:tx>
      <c:layout>
        <c:manualLayout>
          <c:xMode val="edge"/>
          <c:yMode val="edge"/>
          <c:x val="0.34293125112188116"/>
          <c:y val="6.51173117686444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14370051257503"/>
          <c:y val="0.18837289981925348"/>
          <c:w val="0.81699375735455437"/>
          <c:h val="0.639960589629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users!$B$9:$B$10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rgbClr val="C00000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users!$A$11:$A$15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users!$B$11:$B$15</c:f>
              <c:numCache>
                <c:formatCode>#,##0</c:formatCode>
                <c:ptCount val="4"/>
                <c:pt idx="0">
                  <c:v>603228</c:v>
                </c:pt>
                <c:pt idx="1">
                  <c:v>284821</c:v>
                </c:pt>
                <c:pt idx="2">
                  <c:v>304735</c:v>
                </c:pt>
                <c:pt idx="3">
                  <c:v>2382741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7-4A4F-BCD2-71B4EBD84875}"/>
            </c:ext>
          </c:extLst>
        </c:ser>
        <c:ser>
          <c:idx val="1"/>
          <c:order val="1"/>
          <c:tx>
            <c:strRef>
              <c:f>users!$C$9:$C$10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rgbClr val="FFC000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users!$A$11:$A$15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users!$C$11:$C$15</c:f>
              <c:numCache>
                <c:formatCode>#,##0</c:formatCode>
                <c:ptCount val="4"/>
                <c:pt idx="0">
                  <c:v>1265483</c:v>
                </c:pt>
                <c:pt idx="1">
                  <c:v>778327</c:v>
                </c:pt>
                <c:pt idx="2">
                  <c:v>541954</c:v>
                </c:pt>
                <c:pt idx="3">
                  <c:v>5554546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7-4A4F-BCD2-71B4EBD84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476999992"/>
        <c:axId val="477001752"/>
      </c:barChart>
      <c:catAx>
        <c:axId val="47699999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77001752"/>
        <c:crosses val="autoZero"/>
        <c:auto val="1"/>
        <c:lblAlgn val="ctr"/>
        <c:lblOffset val="100"/>
        <c:noMultiLvlLbl val="0"/>
      </c:catAx>
      <c:valAx>
        <c:axId val="47700175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476999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prst="angle"/>
    </a:sp3d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[sammary_excrcise.xlsx]users!PivotTable12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Reviews</a:t>
            </a:r>
            <a:endParaRPr lang="he-I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>
            <a:noFill/>
          </a:ln>
          <a:effectLst>
            <a:innerShdw dist="12700" dir="16200000">
              <a:schemeClr val="l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users!$G$7:$G$8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users!$F$9:$F$13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users!$G$9:$G$13</c:f>
              <c:numCache>
                <c:formatCode>0.00</c:formatCode>
                <c:ptCount val="4"/>
                <c:pt idx="0">
                  <c:v>251.35416666666666</c:v>
                </c:pt>
                <c:pt idx="1">
                  <c:v>302.17142857142858</c:v>
                </c:pt>
                <c:pt idx="2">
                  <c:v>148.45652173913044</c:v>
                </c:pt>
                <c:pt idx="3">
                  <c:v>680.47368421052636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E-4C8D-BC21-397109A8F819}"/>
            </c:ext>
          </c:extLst>
        </c:ser>
        <c:ser>
          <c:idx val="1"/>
          <c:order val="1"/>
          <c:tx>
            <c:strRef>
              <c:f>users!$H$7:$H$8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strRef>
              <c:f>users!$F$9:$F$13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users!$H$9:$H$13</c:f>
              <c:numCache>
                <c:formatCode>0.00</c:formatCode>
                <c:ptCount val="4"/>
                <c:pt idx="0">
                  <c:v>47.280365296803652</c:v>
                </c:pt>
                <c:pt idx="1">
                  <c:v>46.726631393298057</c:v>
                </c:pt>
                <c:pt idx="2">
                  <c:v>39.266561514195587</c:v>
                </c:pt>
                <c:pt idx="3">
                  <c:v>318.00844277673548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8E-4C8D-BC21-397109A8F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48344"/>
        <c:axId val="836847288"/>
      </c:areaChart>
      <c:catAx>
        <c:axId val="83684834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836847288"/>
        <c:crosses val="autoZero"/>
        <c:auto val="1"/>
        <c:lblAlgn val="ctr"/>
        <c:lblOffset val="100"/>
        <c:noMultiLvlLbl val="0"/>
      </c:catAx>
      <c:valAx>
        <c:axId val="83684728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836848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>
      <a:bevelT prst="angle"/>
    </a:sp3d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339682</xdr:colOff>
      <xdr:row>2</xdr:row>
      <xdr:rowOff>8288</xdr:rowOff>
    </xdr:from>
    <xdr:to>
      <xdr:col>9</xdr:col>
      <xdr:colOff>41500</xdr:colOff>
      <xdr:row>15</xdr:row>
      <xdr:rowOff>97717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D1947AD-D538-489B-0110-1836FE494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274367</xdr:colOff>
      <xdr:row>2</xdr:row>
      <xdr:rowOff>6391</xdr:rowOff>
    </xdr:from>
    <xdr:to>
      <xdr:col>15</xdr:col>
      <xdr:colOff>635925</xdr:colOff>
      <xdr:row>15</xdr:row>
      <xdr:rowOff>95820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89A86016-7350-40F9-B0F2-9BD0E188B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226723</xdr:colOff>
      <xdr:row>2</xdr:row>
      <xdr:rowOff>14395</xdr:rowOff>
    </xdr:from>
    <xdr:to>
      <xdr:col>21</xdr:col>
      <xdr:colOff>240314</xdr:colOff>
      <xdr:row>15</xdr:row>
      <xdr:rowOff>102833</xdr:rowOff>
    </xdr:to>
    <xdr:graphicFrame macro="">
      <xdr:nvGraphicFramePr>
        <xdr:cNvPr id="4" name="תרשים 1">
          <a:extLst>
            <a:ext uri="{FF2B5EF4-FFF2-40B4-BE49-F238E27FC236}">
              <a16:creationId xmlns:a16="http://schemas.microsoft.com/office/drawing/2014/main" id="{C8D81F5C-90B1-993B-99B3-F115560D0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790537</xdr:colOff>
      <xdr:row>17</xdr:row>
      <xdr:rowOff>77862</xdr:rowOff>
    </xdr:from>
    <xdr:to>
      <xdr:col>7</xdr:col>
      <xdr:colOff>32791</xdr:colOff>
      <xdr:row>33</xdr:row>
      <xdr:rowOff>98380</xdr:rowOff>
    </xdr:to>
    <xdr:graphicFrame macro="">
      <xdr:nvGraphicFramePr>
        <xdr:cNvPr id="6" name="תרשים 2">
          <a:extLst>
            <a:ext uri="{FF2B5EF4-FFF2-40B4-BE49-F238E27FC236}">
              <a16:creationId xmlns:a16="http://schemas.microsoft.com/office/drawing/2014/main" id="{447AA2B8-EE17-5519-9D86-0DDD2D28B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430086</xdr:colOff>
      <xdr:row>17</xdr:row>
      <xdr:rowOff>84784</xdr:rowOff>
    </xdr:from>
    <xdr:to>
      <xdr:col>14</xdr:col>
      <xdr:colOff>477269</xdr:colOff>
      <xdr:row>33</xdr:row>
      <xdr:rowOff>102812</xdr:rowOff>
    </xdr:to>
    <xdr:graphicFrame macro="">
      <xdr:nvGraphicFramePr>
        <xdr:cNvPr id="7" name="תרשים 3">
          <a:extLst>
            <a:ext uri="{FF2B5EF4-FFF2-40B4-BE49-F238E27FC236}">
              <a16:creationId xmlns:a16="http://schemas.microsoft.com/office/drawing/2014/main" id="{18CA15A4-DFF0-345F-BA87-7E4EAE4D9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15</xdr:col>
      <xdr:colOff>136927</xdr:colOff>
      <xdr:row>17</xdr:row>
      <xdr:rowOff>89706</xdr:rowOff>
    </xdr:from>
    <xdr:to>
      <xdr:col>17</xdr:col>
      <xdr:colOff>465070</xdr:colOff>
      <xdr:row>22</xdr:row>
      <xdr:rowOff>169930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ubject_id">
              <a:extLst>
                <a:ext uri="{FF2B5EF4-FFF2-40B4-BE49-F238E27FC236}">
                  <a16:creationId xmlns:a16="http://schemas.microsoft.com/office/drawing/2014/main" id="{2791A85D-56DC-1ADC-22CC-E49BC1ACD2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ject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69321" y="3318368"/>
              <a:ext cx="1651805" cy="9745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143634</xdr:colOff>
      <xdr:row>23</xdr:row>
      <xdr:rowOff>114301</xdr:rowOff>
    </xdr:from>
    <xdr:to>
      <xdr:col>17</xdr:col>
      <xdr:colOff>472372</xdr:colOff>
      <xdr:row>29</xdr:row>
      <xdr:rowOff>16661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level_id">
              <a:extLst>
                <a:ext uri="{FF2B5EF4-FFF2-40B4-BE49-F238E27FC236}">
                  <a16:creationId xmlns:a16="http://schemas.microsoft.com/office/drawing/2014/main" id="{5536CF64-B3E5-A2E7-821C-A6BB67246E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evel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76028" y="4416202"/>
              <a:ext cx="1652400" cy="975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a" refreshedDate="45035.453374652781" createdVersion="8" refreshedVersion="8" minRefreshableVersion="3" recordCount="3672" xr:uid="{83408C94-89EE-48CF-A472-9019BF462257}">
  <cacheSource type="worksheet">
    <worksheetSource name="טבלה1"/>
  </cacheSource>
  <cacheFields count="29">
    <cacheField name="course_id" numFmtId="0">
      <sharedItems containsSemiMixedTypes="0" containsString="0" containsNumber="1" containsInteger="1" minValue="8324" maxValue="1282064" count="3672">
        <n v="8324"/>
        <n v="8325"/>
        <n v="11153"/>
        <n v="11174"/>
        <n v="11475"/>
        <n v="12214"/>
        <n v="12975"/>
        <n v="13216"/>
        <n v="14571"/>
        <n v="15285"/>
        <n v="15467"/>
        <n v="15611"/>
        <n v="16151"/>
        <n v="16646"/>
        <n v="16689"/>
        <n v="16714"/>
        <n v="17349"/>
        <n v="17887"/>
        <n v="17922"/>
        <n v="18448"/>
        <n v="19164"/>
        <n v="19260"/>
        <n v="19332"/>
        <n v="19421"/>
        <n v="19422"/>
        <n v="19603"/>
        <n v="19653"/>
        <n v="20150"/>
        <n v="20185"/>
        <n v="20387"/>
        <n v="20461"/>
        <n v="21080"/>
        <n v="21386"/>
        <n v="22445"/>
        <n v="22825"/>
        <n v="23683"/>
        <n v="23742"/>
        <n v="23861"/>
        <n v="24334"/>
        <n v="24815"/>
        <n v="24877"/>
        <n v="25615"/>
        <n v="25794"/>
        <n v="26648"/>
        <n v="26845"/>
        <n v="26956"/>
        <n v="27681"/>
        <n v="28172"/>
        <n v="28295"/>
        <n v="28556"/>
        <n v="30240"/>
        <n v="30243"/>
        <n v="30261"/>
        <n v="30318"/>
        <n v="30911"/>
        <n v="31150"/>
        <n v="32033"/>
        <n v="32649"/>
        <n v="32908"/>
        <n v="34332"/>
        <n v="34882"/>
        <n v="35131"/>
        <n v="35409"/>
        <n v="37684"/>
        <n v="37821"/>
        <n v="38456"/>
        <n v="40039"/>
        <n v="40495"/>
        <n v="40670"/>
        <n v="41145"/>
        <n v="41295"/>
        <n v="41356"/>
        <n v="41884"/>
        <n v="41890"/>
        <n v="41961"/>
        <n v="41973"/>
        <n v="42040"/>
        <n v="42146"/>
        <n v="42197"/>
        <n v="42251"/>
        <n v="42255"/>
        <n v="42271"/>
        <n v="42491"/>
        <n v="42634"/>
        <n v="42640"/>
        <n v="42642"/>
        <n v="42643"/>
        <n v="42645"/>
        <n v="42651"/>
        <n v="43291"/>
        <n v="43319"/>
        <n v="43441"/>
        <n v="43778"/>
        <n v="44319"/>
        <n v="44836"/>
        <n v="45136"/>
        <n v="45139"/>
        <n v="45941"/>
        <n v="46010"/>
        <n v="46524"/>
        <n v="46927"/>
        <n v="46933"/>
        <n v="47004"/>
        <n v="47504"/>
        <n v="47963"/>
        <n v="48841"/>
        <n v="49553"/>
        <n v="49798"/>
        <n v="49886"/>
        <n v="50522"/>
        <n v="50528"/>
        <n v="50587"/>
        <n v="51752"/>
        <n v="52118"/>
        <n v="52457"/>
        <n v="53157"/>
        <n v="53211"/>
        <n v="53256"/>
        <n v="53277"/>
        <n v="53549"/>
        <n v="53556"/>
        <n v="54246"/>
        <n v="54677"/>
        <n v="55136"/>
        <n v="55569"/>
        <n v="56058"/>
        <n v="56259"/>
        <n v="56513"/>
        <n v="56585"/>
        <n v="56926"/>
        <n v="56970"/>
        <n v="57415"/>
        <n v="58653"/>
        <n v="58791"/>
        <n v="58977"/>
        <n v="59014"/>
        <n v="59535"/>
        <n v="59725"/>
        <n v="59922"/>
        <n v="60792"/>
        <n v="62252"/>
        <n v="62497"/>
        <n v="62721"/>
        <n v="63612"/>
        <n v="63712"/>
        <n v="64078"/>
        <n v="64173"/>
        <n v="64422"/>
        <n v="64585"/>
        <n v="64605"/>
        <n v="64739"/>
        <n v="65033"/>
        <n v="65105"/>
        <n v="65110"/>
        <n v="65113"/>
        <n v="65330"/>
        <n v="65355"/>
        <n v="65492"/>
        <n v="65493"/>
        <n v="65596"/>
        <n v="65802"/>
        <n v="66383"/>
        <n v="68876"/>
        <n v="69414"/>
        <n v="70640"/>
        <n v="71912"/>
        <n v="72262"/>
        <n v="72644"/>
        <n v="73030"/>
        <n v="73044"/>
        <n v="73046"/>
        <n v="73068"/>
        <n v="73080"/>
        <n v="73860"/>
        <n v="73898"/>
        <n v="73938"/>
        <n v="73962"/>
        <n v="74004"/>
        <n v="74016"/>
        <n v="74028"/>
        <n v="74782"/>
        <n v="75182"/>
        <n v="76052"/>
        <n v="76524"/>
        <n v="77532"/>
        <n v="77642"/>
        <n v="77896"/>
        <n v="79120"/>
        <n v="79154"/>
        <n v="79364"/>
        <n v="80844"/>
        <n v="80940"/>
        <n v="81064"/>
        <n v="81278"/>
        <n v="82412"/>
        <n v="82778"/>
        <n v="82960"/>
        <n v="83736"/>
        <n v="86558"/>
        <n v="90132"/>
        <n v="92194"/>
        <n v="92760"/>
        <n v="93484"/>
        <n v="93850"/>
        <n v="94428"/>
        <n v="94430"/>
        <n v="94432"/>
        <n v="94532"/>
        <n v="95176"/>
        <n v="97338"/>
        <n v="98066"/>
        <n v="98140"/>
        <n v="98706"/>
        <n v="99324"/>
        <n v="99826"/>
        <n v="99946"/>
        <n v="99986"/>
        <n v="100526"/>
        <n v="100916"/>
        <n v="101038"/>
        <n v="101234"/>
        <n v="101496"/>
        <n v="101498"/>
        <n v="101500"/>
        <n v="101504"/>
        <n v="101864"/>
        <n v="103144"/>
        <n v="103662"/>
        <n v="104304"/>
        <n v="105350"/>
        <n v="105972"/>
        <n v="106156"/>
        <n v="106178"/>
        <n v="106358"/>
        <n v="108384"/>
        <n v="109622"/>
        <n v="109988"/>
        <n v="112296"/>
        <n v="112314"/>
        <n v="112602"/>
        <n v="113518"/>
        <n v="113706"/>
        <n v="113712"/>
        <n v="113888"/>
        <n v="114518"/>
        <n v="115752"/>
        <n v="116128"/>
        <n v="116924"/>
        <n v="117004"/>
        <n v="118836"/>
        <n v="119276"/>
        <n v="121490"/>
        <n v="123242"/>
        <n v="123566"/>
        <n v="125162"/>
        <n v="125806"/>
        <n v="128384"/>
        <n v="128946"/>
        <n v="128950"/>
        <n v="129274"/>
        <n v="130064"/>
        <n v="130168"/>
        <n v="130298"/>
        <n v="130366"/>
        <n v="130694"/>
        <n v="131512"/>
        <n v="131562"/>
        <n v="132570"/>
        <n v="132878"/>
        <n v="132950"/>
        <n v="133536"/>
        <n v="133968"/>
        <n v="134144"/>
        <n v="134690"/>
        <n v="136244"/>
        <n v="137650"/>
        <n v="138004"/>
        <n v="138228"/>
        <n v="138336"/>
        <n v="138560"/>
        <n v="139772"/>
        <n v="139778"/>
        <n v="139784"/>
        <n v="139788"/>
        <n v="139790"/>
        <n v="139792"/>
        <n v="139794"/>
        <n v="140168"/>
        <n v="140238"/>
        <n v="140368"/>
        <n v="142666"/>
        <n v="143028"/>
        <n v="144222"/>
        <n v="145178"/>
        <n v="145220"/>
        <n v="145812"/>
        <n v="146450"/>
        <n v="146454"/>
        <n v="146852"/>
        <n v="147104"/>
        <n v="147174"/>
        <n v="147404"/>
        <n v="147754"/>
        <n v="147908"/>
        <n v="148028"/>
        <n v="148982"/>
        <n v="149042"/>
        <n v="149602"/>
        <n v="149716"/>
        <n v="149728"/>
        <n v="151027"/>
        <n v="151120"/>
        <n v="151668"/>
        <n v="151956"/>
        <n v="152244"/>
        <n v="153210"/>
        <n v="153230"/>
        <n v="153926"/>
        <n v="155344"/>
        <n v="155616"/>
        <n v="155640"/>
        <n v="157336"/>
        <n v="158140"/>
        <n v="158444"/>
        <n v="158830"/>
        <n v="158934"/>
        <n v="159070"/>
        <n v="159388"/>
        <n v="159760"/>
        <n v="160322"/>
        <n v="161986"/>
        <n v="162274"/>
        <n v="164102"/>
        <n v="164554"/>
        <n v="165122"/>
        <n v="165964"/>
        <n v="166842"/>
        <n v="167316"/>
        <n v="168358"/>
        <n v="169144"/>
        <n v="169662"/>
        <n v="171598"/>
        <n v="172298"/>
        <n v="172898"/>
        <n v="172906"/>
        <n v="173134"/>
        <n v="173462"/>
        <n v="173548"/>
        <n v="173776"/>
        <n v="173888"/>
        <n v="174562"/>
        <n v="174790"/>
        <n v="174800"/>
        <n v="175278"/>
        <n v="176136"/>
        <n v="176432"/>
        <n v="177214"/>
        <n v="177472"/>
        <n v="177584"/>
        <n v="177614"/>
        <n v="177912"/>
        <n v="178044"/>
        <n v="178602"/>
        <n v="178640"/>
        <n v="178776"/>
        <n v="179446"/>
        <n v="179500"/>
        <n v="179820"/>
        <n v="179824"/>
        <n v="179978"/>
        <n v="180360"/>
        <n v="180362"/>
        <n v="180372"/>
        <n v="180384"/>
        <n v="180547"/>
        <n v="180680"/>
        <n v="181264"/>
        <n v="181268"/>
        <n v="181294"/>
        <n v="182940"/>
        <n v="184088"/>
        <n v="184324"/>
        <n v="184780"/>
        <n v="185092"/>
        <n v="185266"/>
        <n v="185500"/>
        <n v="185526"/>
        <n v="185528"/>
        <n v="185538"/>
        <n v="186096"/>
        <n v="186556"/>
        <n v="188064"/>
        <n v="188418"/>
        <n v="188498"/>
        <n v="188584"/>
        <n v="188604"/>
        <n v="188692"/>
        <n v="188828"/>
        <n v="189160"/>
        <n v="189996"/>
        <n v="190816"/>
        <n v="190906"/>
        <n v="191588"/>
        <n v="191854"/>
        <n v="192576"/>
        <n v="192724"/>
        <n v="192726"/>
        <n v="192870"/>
        <n v="193916"/>
        <n v="194692"/>
        <n v="195196"/>
        <n v="195576"/>
        <n v="196164"/>
        <n v="196234"/>
        <n v="196620"/>
        <n v="197610"/>
        <n v="197828"/>
        <n v="197836"/>
        <n v="198660"/>
        <n v="198690"/>
        <n v="198692"/>
        <n v="199450"/>
        <n v="199500"/>
        <n v="199822"/>
        <n v="200108"/>
        <n v="200598"/>
        <n v="200722"/>
        <n v="200742"/>
        <n v="200854"/>
        <n v="201472"/>
        <n v="201812"/>
        <n v="201894"/>
        <n v="201942"/>
        <n v="202290"/>
        <n v="204014"/>
        <n v="205764"/>
        <n v="205810"/>
        <n v="206088"/>
        <n v="206332"/>
        <n v="206592"/>
        <n v="206986"/>
        <n v="207166"/>
        <n v="207304"/>
        <n v="207408"/>
        <n v="207440"/>
        <n v="208126"/>
        <n v="210020"/>
        <n v="211026"/>
        <n v="211052"/>
        <n v="211714"/>
        <n v="211780"/>
        <n v="211874"/>
        <n v="212374"/>
        <n v="212376"/>
        <n v="212394"/>
        <n v="212398"/>
        <n v="212438"/>
        <n v="212492"/>
        <n v="212506"/>
        <n v="212520"/>
        <n v="212624"/>
        <n v="212952"/>
        <n v="213154"/>
        <n v="213532"/>
        <n v="213984"/>
        <n v="214046"/>
        <n v="214218"/>
        <n v="214328"/>
        <n v="214418"/>
        <n v="214770"/>
        <n v="214794"/>
        <n v="214828"/>
        <n v="215728"/>
        <n v="217010"/>
        <n v="217320"/>
        <n v="217540"/>
        <n v="217628"/>
        <n v="217978"/>
        <n v="218416"/>
        <n v="218540"/>
        <n v="218596"/>
        <n v="218658"/>
        <n v="218856"/>
        <n v="219306"/>
        <n v="219756"/>
        <n v="219838"/>
        <n v="219844"/>
        <n v="219878"/>
        <n v="220604"/>
        <n v="221306"/>
        <n v="221872"/>
        <n v="221920"/>
        <n v="222062"/>
        <n v="222976"/>
        <n v="223884"/>
        <n v="226084"/>
        <n v="226534"/>
        <n v="228268"/>
        <n v="228934"/>
        <n v="229360"/>
        <n v="231176"/>
        <n v="231256"/>
        <n v="231970"/>
        <n v="233294"/>
        <n v="233900"/>
        <n v="235104"/>
        <n v="235112"/>
        <n v="235990"/>
        <n v="236070"/>
        <n v="236080"/>
        <n v="238934"/>
        <n v="239268"/>
        <n v="239416"/>
        <n v="240256"/>
        <n v="241590"/>
        <n v="242176"/>
        <n v="242382"/>
        <n v="242574"/>
        <n v="244000"/>
        <n v="245722"/>
        <n v="245822"/>
        <n v="246154"/>
        <n v="247558"/>
        <n v="247940"/>
        <n v="248338"/>
        <n v="249126"/>
        <n v="249376"/>
        <n v="249934"/>
        <n v="249950"/>
        <n v="250902"/>
        <n v="252396"/>
        <n v="252950"/>
        <n v="253246"/>
        <n v="253810"/>
        <n v="255046"/>
        <n v="255170"/>
        <n v="255280"/>
        <n v="255592"/>
        <n v="255604"/>
        <n v="255878"/>
        <n v="256094"/>
        <n v="256200"/>
        <n v="257996"/>
        <n v="258174"/>
        <n v="258232"/>
        <n v="258886"/>
        <n v="258894"/>
        <n v="258954"/>
        <n v="260066"/>
        <n v="260444"/>
        <n v="260470"/>
        <n v="260756"/>
        <n v="260900"/>
        <n v="261148"/>
        <n v="262370"/>
        <n v="262818"/>
        <n v="263672"/>
        <n v="263818"/>
        <n v="263846"/>
        <n v="264396"/>
        <n v="264790"/>
        <n v="265960"/>
        <n v="266004"/>
        <n v="266252"/>
        <n v="266682"/>
        <n v="267286"/>
        <n v="267560"/>
        <n v="267984"/>
        <n v="269006"/>
        <n v="269082"/>
        <n v="269638"/>
        <n v="269830"/>
        <n v="269832"/>
        <n v="270808"/>
        <n v="270844"/>
        <n v="270976"/>
        <n v="271652"/>
        <n v="273256"/>
        <n v="273448"/>
        <n v="275294"/>
        <n v="276680"/>
        <n v="277770"/>
        <n v="278948"/>
        <n v="280194"/>
        <n v="280842"/>
        <n v="281690"/>
        <n v="281844"/>
        <n v="282044"/>
        <n v="282050"/>
        <n v="283014"/>
        <n v="283038"/>
        <n v="283780"/>
        <n v="284076"/>
        <n v="284118"/>
        <n v="285638"/>
        <n v="286070"/>
        <n v="286160"/>
        <n v="286424"/>
        <n v="286508"/>
        <n v="286898"/>
        <n v="287010"/>
        <n v="288110"/>
        <n v="288256"/>
        <n v="288258"/>
        <n v="288466"/>
        <n v="288850"/>
        <n v="288854"/>
        <n v="288942"/>
        <n v="289230"/>
        <n v="292462"/>
        <n v="294292"/>
        <n v="294294"/>
        <n v="294408"/>
        <n v="294794"/>
        <n v="294914"/>
        <n v="295843"/>
        <n v="295909"/>
        <n v="297044"/>
        <n v="297390"/>
        <n v="297602"/>
        <n v="297702"/>
        <n v="297742"/>
        <n v="297762"/>
        <n v="297930"/>
        <n v="298044"/>
        <n v="298522"/>
        <n v="298558"/>
        <n v="300466"/>
        <n v="301442"/>
        <n v="301686"/>
        <n v="302450"/>
        <n v="302456"/>
        <n v="302468"/>
        <n v="302484"/>
        <n v="302562"/>
        <n v="303042"/>
        <n v="303514"/>
        <n v="304000"/>
        <n v="304410"/>
        <n v="304414"/>
        <n v="304420"/>
        <n v="304422"/>
        <n v="304424"/>
        <n v="304426"/>
        <n v="304490"/>
        <n v="305368"/>
        <n v="306360"/>
        <n v="306556"/>
        <n v="307080"/>
        <n v="308690"/>
        <n v="308694"/>
        <n v="308696"/>
        <n v="309370"/>
        <n v="309820"/>
        <n v="309854"/>
        <n v="310652"/>
        <n v="311530"/>
        <n v="311538"/>
        <n v="311638"/>
        <n v="311846"/>
        <n v="311916"/>
        <n v="312834"/>
        <n v="312860"/>
        <n v="313484"/>
        <n v="313512"/>
        <n v="314462"/>
        <n v="314698"/>
        <n v="315576"/>
        <n v="315716"/>
        <n v="315812"/>
        <n v="316704"/>
        <n v="316750"/>
        <n v="317030"/>
        <n v="317278"/>
        <n v="317572"/>
        <n v="318638"/>
        <n v="319020"/>
        <n v="320238"/>
        <n v="320798"/>
        <n v="321410"/>
        <n v="322118"/>
        <n v="322332"/>
        <n v="323196"/>
        <n v="323828"/>
        <n v="323916"/>
        <n v="323950"/>
        <n v="324224"/>
        <n v="324226"/>
        <n v="324656"/>
        <n v="325834"/>
        <n v="326244"/>
        <n v="326310"/>
        <n v="326326"/>
        <n v="326338"/>
        <n v="326428"/>
        <n v="326948"/>
        <n v="327310"/>
        <n v="327666"/>
        <n v="327788"/>
        <n v="327962"/>
        <n v="328476"/>
        <n v="328842"/>
        <n v="328960"/>
        <n v="330900"/>
        <n v="331600"/>
        <n v="331968"/>
        <n v="331970"/>
        <n v="332252"/>
        <n v="332690"/>
        <n v="332848"/>
        <n v="333046"/>
        <n v="334530"/>
        <n v="334820"/>
        <n v="334838"/>
        <n v="335280"/>
        <n v="335902"/>
        <n v="336446"/>
        <n v="336938"/>
        <n v="337072"/>
        <n v="337320"/>
        <n v="338308"/>
        <n v="338926"/>
        <n v="339086"/>
        <n v="339382"/>
        <n v="339560"/>
        <n v="340362"/>
        <n v="340844"/>
        <n v="341952"/>
        <n v="342084"/>
        <n v="342398"/>
        <n v="343816"/>
        <n v="343818"/>
        <n v="343886"/>
        <n v="344180"/>
        <n v="344224"/>
        <n v="344234"/>
        <n v="344348"/>
        <n v="347104"/>
        <n v="348116"/>
        <n v="348920"/>
        <n v="349142"/>
        <n v="349144"/>
        <n v="349586"/>
        <n v="352150"/>
        <n v="352748"/>
        <n v="352774"/>
        <n v="352782"/>
        <n v="353044"/>
        <n v="353224"/>
        <n v="354324"/>
        <n v="355374"/>
        <n v="355622"/>
        <n v="355798"/>
        <n v="356060"/>
        <n v="356840"/>
        <n v="357726"/>
        <n v="358062"/>
        <n v="358326"/>
        <n v="358508"/>
        <n v="358998"/>
        <n v="359926"/>
        <n v="360916"/>
        <n v="361286"/>
        <n v="361620"/>
        <n v="362360"/>
        <n v="362530"/>
        <n v="363058"/>
        <n v="363078"/>
        <n v="363404"/>
        <n v="364034"/>
        <n v="364206"/>
        <n v="364426"/>
        <n v="364428"/>
        <n v="364566"/>
        <n v="364616"/>
        <n v="364716"/>
        <n v="364810"/>
        <n v="364986"/>
        <n v="365292"/>
        <n v="365426"/>
        <n v="365816"/>
        <n v="365926"/>
        <n v="366194"/>
        <n v="366514"/>
        <n v="366608"/>
        <n v="366720"/>
        <n v="367460"/>
        <n v="368340"/>
        <n v="368679"/>
        <n v="368786"/>
        <n v="368908"/>
        <n v="368916"/>
        <n v="368958"/>
        <n v="369132"/>
        <n v="369662"/>
        <n v="369726"/>
        <n v="370440"/>
        <n v="370752"/>
        <n v="371074"/>
        <n v="371490"/>
        <n v="371574"/>
        <n v="371828"/>
        <n v="371896"/>
        <n v="371900"/>
        <n v="372234"/>
        <n v="372416"/>
        <n v="372442"/>
        <n v="372518"/>
        <n v="373556"/>
        <n v="373636"/>
        <n v="373716"/>
        <n v="374404"/>
        <n v="374566"/>
        <n v="374590"/>
        <n v="374652"/>
        <n v="375136"/>
        <n v="375594"/>
        <n v="375830"/>
        <n v="376712"/>
        <n v="377370"/>
        <n v="378464"/>
        <n v="378924"/>
        <n v="379196"/>
        <n v="379682"/>
        <n v="379722"/>
        <n v="379814"/>
        <n v="380092"/>
        <n v="380178"/>
        <n v="380206"/>
        <n v="380542"/>
        <n v="380582"/>
        <n v="380596"/>
        <n v="380668"/>
        <n v="380970"/>
        <n v="381330"/>
        <n v="381828"/>
        <n v="382204"/>
        <n v="382258"/>
        <n v="382786"/>
        <n v="382824"/>
        <n v="382856"/>
        <n v="383204"/>
        <n v="383414"/>
        <n v="383852"/>
        <n v="384078"/>
        <n v="384318"/>
        <n v="384928"/>
        <n v="385462"/>
        <n v="385604"/>
        <n v="385662"/>
        <n v="385684"/>
        <n v="385686"/>
        <n v="386922"/>
        <n v="387064"/>
        <n v="387348"/>
        <n v="388104"/>
        <n v="388164"/>
        <n v="388286"/>
        <n v="388712"/>
        <n v="389018"/>
        <n v="389108"/>
        <n v="389240"/>
        <n v="389834"/>
        <n v="390096"/>
        <n v="390198"/>
        <n v="390472"/>
        <n v="390510"/>
        <n v="390866"/>
        <n v="391546"/>
        <n v="392478"/>
        <n v="392526"/>
        <n v="392836"/>
        <n v="392958"/>
        <n v="393850"/>
        <n v="394636"/>
        <n v="394832"/>
        <n v="395140"/>
        <n v="395652"/>
        <n v="396204"/>
        <n v="396238"/>
        <n v="396888"/>
        <n v="396890"/>
        <n v="397204"/>
        <n v="397946"/>
        <n v="398224"/>
        <n v="398456"/>
        <n v="398522"/>
        <n v="398798"/>
        <n v="399170"/>
        <n v="399228"/>
        <n v="399640"/>
        <n v="399938"/>
        <n v="400130"/>
        <n v="400280"/>
        <n v="400464"/>
        <n v="400976"/>
        <n v="401784"/>
        <n v="402508"/>
        <n v="402836"/>
        <n v="403078"/>
        <n v="403100"/>
        <n v="403106"/>
        <n v="403468"/>
        <n v="403602"/>
        <n v="403604"/>
        <n v="403628"/>
        <n v="403764"/>
        <n v="405282"/>
        <n v="405488"/>
        <n v="405818"/>
        <n v="405840"/>
        <n v="405926"/>
        <n v="406054"/>
        <n v="406424"/>
        <n v="406504"/>
        <n v="406820"/>
        <n v="406922"/>
        <n v="407658"/>
        <n v="407796"/>
        <n v="407984"/>
        <n v="408118"/>
        <n v="408232"/>
        <n v="408440"/>
        <n v="408894"/>
        <n v="409618"/>
        <n v="409818"/>
        <n v="410196"/>
        <n v="410576"/>
        <n v="410974"/>
        <n v="411168"/>
        <n v="411778"/>
        <n v="411986"/>
        <n v="412108"/>
        <n v="412856"/>
        <n v="412864"/>
        <n v="412952"/>
        <n v="412970"/>
        <n v="413180"/>
        <n v="413182"/>
        <n v="413494"/>
        <n v="413618"/>
        <n v="413713"/>
        <n v="414246"/>
        <n v="414744"/>
        <n v="415802"/>
        <n v="416282"/>
        <n v="416548"/>
        <n v="416738"/>
        <n v="417088"/>
        <n v="417914"/>
        <n v="418386"/>
        <n v="418732"/>
        <n v="419308"/>
        <n v="419318"/>
        <n v="420652"/>
        <n v="420926"/>
        <n v="420982"/>
        <n v="421018"/>
        <n v="421054"/>
        <n v="421546"/>
        <n v="422012"/>
        <n v="422546"/>
        <n v="422918"/>
        <n v="424770"/>
        <n v="424864"/>
        <n v="425084"/>
        <n v="425086"/>
        <n v="425126"/>
        <n v="425338"/>
        <n v="425910"/>
        <n v="426196"/>
        <n v="427040"/>
        <n v="427066"/>
        <n v="427530"/>
        <n v="428220"/>
        <n v="429080"/>
        <n v="429308"/>
        <n v="429364"/>
        <n v="429366"/>
        <n v="429482"/>
        <n v="429662"/>
        <n v="429866"/>
        <n v="429952"/>
        <n v="430962"/>
        <n v="430968"/>
        <n v="430992"/>
        <n v="430994"/>
        <n v="431562"/>
        <n v="431576"/>
        <n v="433084"/>
        <n v="434100"/>
        <n v="434774"/>
        <n v="435138"/>
        <n v="435626"/>
        <n v="436210"/>
        <n v="436488"/>
        <n v="436496"/>
        <n v="436568"/>
        <n v="437398"/>
        <n v="438420"/>
        <n v="439210"/>
        <n v="439362"/>
        <n v="439968"/>
        <n v="440006"/>
        <n v="441016"/>
        <n v="441106"/>
        <n v="441112"/>
        <n v="441996"/>
        <n v="442114"/>
        <n v="442504"/>
        <n v="442580"/>
        <n v="443502"/>
        <n v="443584"/>
        <n v="443746"/>
        <n v="444644"/>
        <n v="445102"/>
        <n v="445118"/>
        <n v="445534"/>
        <n v="445916"/>
        <n v="446022"/>
        <n v="446134"/>
        <n v="446478"/>
        <n v="446608"/>
        <n v="446736"/>
        <n v="446936"/>
        <n v="447136"/>
        <n v="447210"/>
        <n v="447362"/>
        <n v="448250"/>
        <n v="449788"/>
        <n v="450068"/>
        <n v="450246"/>
        <n v="451938"/>
        <n v="452092"/>
        <n v="452182"/>
        <n v="452514"/>
        <n v="452684"/>
        <n v="454724"/>
        <n v="455054"/>
        <n v="455120"/>
        <n v="455452"/>
        <n v="455676"/>
        <n v="455680"/>
        <n v="456284"/>
        <n v="456388"/>
        <n v="456988"/>
        <n v="457206"/>
        <n v="459207"/>
        <n v="459468"/>
        <n v="459804"/>
        <n v="459888"/>
        <n v="459922"/>
        <n v="459926"/>
        <n v="459946"/>
        <n v="460056"/>
        <n v="460652"/>
        <n v="461160"/>
        <n v="461176"/>
        <n v="462474"/>
        <n v="462668"/>
        <n v="463354"/>
        <n v="463834"/>
        <n v="464002"/>
        <n v="464184"/>
        <n v="464844"/>
        <n v="465210"/>
        <n v="465870"/>
        <n v="466558"/>
        <n v="466632"/>
        <n v="466774"/>
        <n v="467186"/>
        <n v="467238"/>
        <n v="467408"/>
        <n v="467426"/>
        <n v="468182"/>
        <n v="468726"/>
        <n v="469526"/>
        <n v="469678"/>
        <n v="469848"/>
        <n v="470288"/>
        <n v="470412"/>
        <n v="470472"/>
        <n v="470482"/>
        <n v="471136"/>
        <n v="471328"/>
        <n v="471352"/>
        <n v="471428"/>
        <n v="471440"/>
        <n v="471446"/>
        <n v="471546"/>
        <n v="471556"/>
        <n v="471588"/>
        <n v="472526"/>
        <n v="472592"/>
        <n v="473160"/>
        <n v="473338"/>
        <n v="473474"/>
        <n v="473548"/>
        <n v="473622"/>
        <n v="474076"/>
        <n v="474150"/>
        <n v="474212"/>
        <n v="474238"/>
        <n v="474928"/>
        <n v="475032"/>
        <n v="475214"/>
        <n v="475912"/>
        <n v="475914"/>
        <n v="476000"/>
        <n v="476256"/>
        <n v="476268"/>
        <n v="476324"/>
        <n v="476408"/>
        <n v="476622"/>
        <n v="476880"/>
        <n v="476988"/>
        <n v="477250"/>
        <n v="477634"/>
        <n v="477702"/>
        <n v="478598"/>
        <n v="479496"/>
        <n v="479688"/>
        <n v="479760"/>
        <n v="480752"/>
        <n v="481002"/>
        <n v="481696"/>
        <n v="482208"/>
        <n v="482334"/>
        <n v="482404"/>
        <n v="482534"/>
        <n v="482834"/>
        <n v="482924"/>
        <n v="484132"/>
        <n v="484134"/>
        <n v="484670"/>
        <n v="484872"/>
        <n v="484896"/>
        <n v="485889"/>
        <n v="486240"/>
        <n v="486412"/>
        <n v="488220"/>
        <n v="488818"/>
        <n v="489114"/>
        <n v="489146"/>
        <n v="490392"/>
        <n v="492344"/>
        <n v="492818"/>
        <n v="492954"/>
        <n v="493014"/>
        <n v="494058"/>
        <n v="494078"/>
        <n v="494330"/>
        <n v="494510"/>
        <n v="494800"/>
        <n v="495484"/>
        <n v="495678"/>
        <n v="495958"/>
        <n v="496006"/>
        <n v="496302"/>
        <n v="496430"/>
        <n v="497236"/>
        <n v="497268"/>
        <n v="498360"/>
        <n v="498488"/>
        <n v="499504"/>
        <n v="499632"/>
        <n v="499904"/>
        <n v="500628"/>
        <n v="501140"/>
        <n v="501384"/>
        <n v="501412"/>
        <n v="501502"/>
        <n v="501960"/>
        <n v="501996"/>
        <n v="502204"/>
        <n v="502240"/>
        <n v="502588"/>
        <n v="502772"/>
        <n v="504036"/>
        <n v="504168"/>
        <n v="504316"/>
        <n v="504620"/>
        <n v="505126"/>
        <n v="505144"/>
        <n v="505208"/>
        <n v="505780"/>
        <n v="506164"/>
        <n v="506568"/>
        <n v="507486"/>
        <n v="507600"/>
        <n v="507726"/>
        <n v="507778"/>
        <n v="507992"/>
        <n v="508570"/>
        <n v="508796"/>
        <n v="509512"/>
        <n v="510098"/>
        <n v="510178"/>
        <n v="510784"/>
        <n v="511378"/>
        <n v="511838"/>
        <n v="511934"/>
        <n v="511942"/>
        <n v="511952"/>
        <n v="512000"/>
        <n v="512004"/>
        <n v="512400"/>
        <n v="513046"/>
        <n v="513212"/>
        <n v="513528"/>
        <n v="513782"/>
        <n v="513846"/>
        <n v="513958"/>
        <n v="514036"/>
        <n v="514398"/>
        <n v="514496"/>
        <n v="514844"/>
        <n v="515188"/>
        <n v="515256"/>
        <n v="515260"/>
        <n v="515262"/>
        <n v="515326"/>
        <n v="516062"/>
        <n v="516064"/>
        <n v="516168"/>
        <n v="516394"/>
        <n v="516790"/>
        <n v="517148"/>
        <n v="517366"/>
        <n v="517466"/>
        <n v="517866"/>
        <n v="517938"/>
        <n v="518188"/>
        <n v="518870"/>
        <n v="518886"/>
        <n v="519212"/>
        <n v="519442"/>
        <n v="519694"/>
        <n v="519776"/>
        <n v="519952"/>
        <n v="519968"/>
        <n v="520116"/>
        <n v="520302"/>
        <n v="520308"/>
        <n v="520468"/>
        <n v="520766"/>
        <n v="520870"/>
        <n v="520876"/>
        <n v="521072"/>
        <n v="521234"/>
        <n v="521342"/>
        <n v="521440"/>
        <n v="521952"/>
        <n v="522426"/>
        <n v="522784"/>
        <n v="523216"/>
        <n v="523312"/>
        <n v="524248"/>
        <n v="524748"/>
        <n v="525034"/>
        <n v="525114"/>
        <n v="525446"/>
        <n v="525818"/>
        <n v="527834"/>
        <n v="527952"/>
        <n v="528104"/>
        <n v="528488"/>
        <n v="528784"/>
        <n v="529028"/>
        <n v="529424"/>
        <n v="529718"/>
        <n v="529828"/>
        <n v="530092"/>
        <n v="530246"/>
        <n v="530426"/>
        <n v="530430"/>
        <n v="530436"/>
        <n v="530768"/>
        <n v="531290"/>
        <n v="531360"/>
        <n v="531710"/>
        <n v="531954"/>
        <n v="532008"/>
        <n v="532140"/>
        <n v="532216"/>
        <n v="532572"/>
        <n v="532836"/>
        <n v="533416"/>
        <n v="533458"/>
        <n v="534376"/>
        <n v="535650"/>
        <n v="536166"/>
        <n v="536780"/>
        <n v="537008"/>
        <n v="537282"/>
        <n v="537286"/>
        <n v="537748"/>
        <n v="537878"/>
        <n v="537884"/>
        <n v="537886"/>
        <n v="537888"/>
        <n v="537896"/>
        <n v="538540"/>
        <n v="538560"/>
        <n v="540724"/>
        <n v="541824"/>
        <n v="542028"/>
        <n v="542254"/>
        <n v="542950"/>
        <n v="543090"/>
        <n v="543212"/>
        <n v="543242"/>
        <n v="543346"/>
        <n v="544176"/>
        <n v="544234"/>
        <n v="544556"/>
        <n v="544944"/>
        <n v="545036"/>
        <n v="545524"/>
        <n v="545918"/>
        <n v="546124"/>
        <n v="546656"/>
        <n v="546832"/>
        <n v="546848"/>
        <n v="546924"/>
        <n v="547190"/>
        <n v="547298"/>
        <n v="548044"/>
        <n v="548068"/>
        <n v="548278"/>
        <n v="548764"/>
        <n v="549064"/>
        <n v="549094"/>
        <n v="550360"/>
        <n v="550842"/>
        <n v="551072"/>
        <n v="551170"/>
        <n v="551702"/>
        <n v="551910"/>
        <n v="551962"/>
        <n v="551964"/>
        <n v="551968"/>
        <n v="552058"/>
        <n v="552198"/>
        <n v="552258"/>
        <n v="552504"/>
        <n v="552594"/>
        <n v="552598"/>
        <n v="552606"/>
        <n v="552650"/>
        <n v="552700"/>
        <n v="553582"/>
        <n v="553832"/>
        <n v="554136"/>
        <n v="554384"/>
        <n v="554570"/>
        <n v="555122"/>
        <n v="555340"/>
        <n v="555952"/>
        <n v="556068"/>
        <n v="556076"/>
        <n v="556248"/>
        <n v="556922"/>
        <n v="557208"/>
        <n v="557436"/>
        <n v="558432"/>
        <n v="559046"/>
        <n v="559204"/>
        <n v="559328"/>
        <n v="559438"/>
        <n v="559512"/>
        <n v="560218"/>
        <n v="560472"/>
        <n v="560662"/>
        <n v="560990"/>
        <n v="560996"/>
        <n v="561136"/>
        <n v="561188"/>
        <n v="561774"/>
        <n v="561800"/>
        <n v="562668"/>
        <n v="563020"/>
        <n v="563248"/>
        <n v="563650"/>
        <n v="563668"/>
        <n v="563708"/>
        <n v="563880"/>
        <n v="564268"/>
        <n v="564366"/>
        <n v="564446"/>
        <n v="564546"/>
        <n v="564966"/>
        <n v="565000"/>
        <n v="565282"/>
        <n v="565384"/>
        <n v="566248"/>
        <n v="566678"/>
        <n v="566856"/>
        <n v="566910"/>
        <n v="566920"/>
        <n v="567070"/>
        <n v="567558"/>
        <n v="568322"/>
        <n v="568524"/>
        <n v="569436"/>
        <n v="570188"/>
        <n v="570416"/>
        <n v="570844"/>
        <n v="570848"/>
        <n v="570996"/>
        <n v="571394"/>
        <n v="571506"/>
        <n v="571730"/>
        <n v="572268"/>
        <n v="572270"/>
        <n v="572744"/>
        <n v="572992"/>
        <n v="573064"/>
        <n v="573716"/>
        <n v="574082"/>
        <n v="574132"/>
        <n v="574194"/>
        <n v="574428"/>
        <n v="574876"/>
        <n v="574974"/>
        <n v="575040"/>
        <n v="575476"/>
        <n v="575644"/>
        <n v="575676"/>
        <n v="575880"/>
        <n v="576054"/>
        <n v="576108"/>
        <n v="576636"/>
        <n v="576646"/>
        <n v="576694"/>
        <n v="576722"/>
        <n v="576906"/>
        <n v="576946"/>
        <n v="577198"/>
        <n v="577256"/>
        <n v="577796"/>
        <n v="578534"/>
        <n v="578750"/>
        <n v="578900"/>
        <n v="579182"/>
        <n v="579202"/>
        <n v="579338"/>
        <n v="579642"/>
        <n v="580068"/>
        <n v="580466"/>
        <n v="581256"/>
        <n v="581352"/>
        <n v="581498"/>
        <n v="581598"/>
        <n v="581662"/>
        <n v="582390"/>
        <n v="582392"/>
        <n v="582636"/>
        <n v="583224"/>
        <n v="583752"/>
        <n v="584410"/>
        <n v="584468"/>
        <n v="584522"/>
        <n v="584758"/>
        <n v="584786"/>
        <n v="585174"/>
        <n v="585208"/>
        <n v="585496"/>
        <n v="585566"/>
        <n v="585752"/>
        <n v="585946"/>
        <n v="586490"/>
        <n v="586680"/>
        <n v="586914"/>
        <n v="587232"/>
        <n v="587902"/>
        <n v="588264"/>
        <n v="588764"/>
        <n v="589248"/>
        <n v="589342"/>
        <n v="589778"/>
        <n v="589900"/>
        <n v="590406"/>
        <n v="590622"/>
        <n v="590794"/>
        <n v="591116"/>
        <n v="591724"/>
        <n v="591880"/>
        <n v="592122"/>
        <n v="592338"/>
        <n v="592352"/>
        <n v="592594"/>
        <n v="592606"/>
        <n v="593128"/>
        <n v="593460"/>
        <n v="593544"/>
        <n v="593962"/>
        <n v="594852"/>
        <n v="594854"/>
        <n v="594936"/>
        <n v="595258"/>
        <n v="595728"/>
        <n v="595818"/>
        <n v="595876"/>
        <n v="596026"/>
        <n v="596192"/>
        <n v="596598"/>
        <n v="597084"/>
        <n v="597164"/>
        <n v="597256"/>
        <n v="597424"/>
        <n v="597716"/>
        <n v="597868"/>
        <n v="598094"/>
        <n v="598266"/>
        <n v="598516"/>
        <n v="598722"/>
        <n v="598846"/>
        <n v="598970"/>
        <n v="599504"/>
        <n v="599532"/>
        <n v="599628"/>
        <n v="599652"/>
        <n v="599684"/>
        <n v="600206"/>
        <n v="600316"/>
        <n v="600366"/>
        <n v="600486"/>
        <n v="601092"/>
        <n v="601230"/>
        <n v="601260"/>
        <n v="601912"/>
        <n v="602032"/>
        <n v="602218"/>
        <n v="602450"/>
        <n v="602702"/>
        <n v="602812"/>
        <n v="603408"/>
        <n v="603902"/>
        <n v="604044"/>
        <n v="605074"/>
        <n v="606494"/>
        <n v="606756"/>
        <n v="606928"/>
        <n v="607048"/>
        <n v="607056"/>
        <n v="607360"/>
        <n v="607362"/>
        <n v="607800"/>
        <n v="607876"/>
        <n v="608090"/>
        <n v="608436"/>
        <n v="609642"/>
        <n v="609992"/>
        <n v="610202"/>
        <n v="610812"/>
        <n v="610890"/>
        <n v="611308"/>
        <n v="611370"/>
        <n v="611420"/>
        <n v="611518"/>
        <n v="611688"/>
        <n v="611804"/>
        <n v="612528"/>
        <n v="613422"/>
        <n v="613944"/>
        <n v="614472"/>
        <n v="614510"/>
        <n v="614668"/>
        <n v="615084"/>
        <n v="615106"/>
        <n v="615204"/>
        <n v="615206"/>
        <n v="615226"/>
        <n v="615600"/>
        <n v="615602"/>
        <n v="615920"/>
        <n v="616564"/>
        <n v="616818"/>
        <n v="617158"/>
        <n v="617886"/>
        <n v="617976"/>
        <n v="618334"/>
        <n v="618370"/>
        <n v="618396"/>
        <n v="618586"/>
        <n v="619296"/>
        <n v="619610"/>
        <n v="619716"/>
        <n v="619786"/>
        <n v="619792"/>
        <n v="619856"/>
        <n v="620372"/>
        <n v="621014"/>
        <n v="621022"/>
        <n v="622122"/>
        <n v="622284"/>
        <n v="624016"/>
        <n v="624118"/>
        <n v="624356"/>
        <n v="624578"/>
        <n v="624662"/>
        <n v="625204"/>
        <n v="625568"/>
        <n v="625670"/>
        <n v="625920"/>
        <n v="625974"/>
        <n v="627332"/>
        <n v="627540"/>
        <n v="627706"/>
        <n v="627772"/>
        <n v="627782"/>
        <n v="628222"/>
        <n v="628356"/>
        <n v="628430"/>
        <n v="628440"/>
        <n v="628606"/>
        <n v="628786"/>
        <n v="628798"/>
        <n v="628876"/>
        <n v="628944"/>
        <n v="629044"/>
        <n v="629060"/>
        <n v="629082"/>
        <n v="629088"/>
        <n v="629142"/>
        <n v="629704"/>
        <n v="630734"/>
        <n v="631128"/>
        <n v="631148"/>
        <n v="631276"/>
        <n v="631416"/>
        <n v="631444"/>
        <n v="631472"/>
        <n v="631480"/>
        <n v="631754"/>
        <n v="632136"/>
        <n v="632234"/>
        <n v="632368"/>
        <n v="632488"/>
        <n v="632702"/>
        <n v="633606"/>
        <n v="634480"/>
        <n v="634754"/>
        <n v="634932"/>
        <n v="635248"/>
        <n v="635570"/>
        <n v="635716"/>
        <n v="636418"/>
        <n v="636548"/>
        <n v="636842"/>
        <n v="636846"/>
        <n v="636858"/>
        <n v="637066"/>
        <n v="637176"/>
        <n v="637402"/>
        <n v="637430"/>
        <n v="637452"/>
        <n v="637840"/>
        <n v="637842"/>
        <n v="637922"/>
        <n v="637974"/>
        <n v="638040"/>
        <n v="638100"/>
        <n v="638204"/>
        <n v="638966"/>
        <n v="638980"/>
        <n v="639126"/>
        <n v="639654"/>
        <n v="639848"/>
        <n v="640062"/>
        <n v="640100"/>
        <n v="640164"/>
        <n v="640426"/>
        <n v="640428"/>
        <n v="640496"/>
        <n v="641236"/>
        <n v="641732"/>
        <n v="641868"/>
        <n v="642060"/>
        <n v="642410"/>
        <n v="642656"/>
        <n v="642696"/>
        <n v="642940"/>
        <n v="643970"/>
        <n v="644020"/>
        <n v="644654"/>
        <n v="644820"/>
        <n v="644914"/>
        <n v="645202"/>
        <n v="645634"/>
        <n v="645714"/>
        <n v="645890"/>
        <n v="646056"/>
        <n v="646906"/>
        <n v="646918"/>
        <n v="647276"/>
        <n v="647336"/>
        <n v="647338"/>
        <n v="647442"/>
        <n v="647520"/>
        <n v="647564"/>
        <n v="647884"/>
        <n v="648118"/>
        <n v="648174"/>
        <n v="648350"/>
        <n v="648492"/>
        <n v="648506"/>
        <n v="648628"/>
        <n v="648826"/>
        <n v="649404"/>
        <n v="650222"/>
        <n v="650328"/>
        <n v="650720"/>
        <n v="650836"/>
        <n v="651014"/>
        <n v="651032"/>
        <n v="651352"/>
        <n v="651780"/>
        <n v="651990"/>
        <n v="652376"/>
        <n v="652438"/>
        <n v="652768"/>
        <n v="653754"/>
        <n v="653846"/>
        <n v="653852"/>
        <n v="654038"/>
        <n v="654422"/>
        <n v="654680"/>
        <n v="654832"/>
        <n v="655198"/>
        <n v="655298"/>
        <n v="655300"/>
        <n v="655958"/>
        <n v="656364"/>
        <n v="656522"/>
        <n v="656914"/>
        <n v="657050"/>
        <n v="657130"/>
        <n v="657518"/>
        <n v="657710"/>
        <n v="657734"/>
        <n v="657764"/>
        <n v="658276"/>
        <n v="658764"/>
        <n v="658766"/>
        <n v="658816"/>
        <n v="659340"/>
        <n v="659918"/>
        <n v="660460"/>
        <n v="660690"/>
        <n v="660846"/>
        <n v="660876"/>
        <n v="661628"/>
        <n v="661774"/>
        <n v="661780"/>
        <n v="661802"/>
        <n v="661814"/>
        <n v="661878"/>
        <n v="662318"/>
        <n v="662450"/>
        <n v="662996"/>
        <n v="663022"/>
        <n v="663696"/>
        <n v="663702"/>
        <n v="663710"/>
        <n v="663810"/>
        <n v="664764"/>
        <n v="665042"/>
        <n v="665278"/>
        <n v="665686"/>
        <n v="665866"/>
        <n v="666254"/>
        <n v="666322"/>
        <n v="666910"/>
        <n v="667122"/>
        <n v="667332"/>
        <n v="667744"/>
        <n v="667992"/>
        <n v="669174"/>
        <n v="669270"/>
        <n v="669346"/>
        <n v="669536"/>
        <n v="670034"/>
        <n v="670376"/>
        <n v="670640"/>
        <n v="671548"/>
        <n v="671552"/>
        <n v="671578"/>
        <n v="671960"/>
        <n v="672086"/>
        <n v="672090"/>
        <n v="672112"/>
        <n v="672894"/>
        <n v="673016"/>
        <n v="673142"/>
        <n v="673196"/>
        <n v="673420"/>
        <n v="673702"/>
        <n v="673750"/>
        <n v="674040"/>
        <n v="674350"/>
        <n v="674352"/>
        <n v="674354"/>
        <n v="674608"/>
        <n v="674646"/>
        <n v="676432"/>
        <n v="676554"/>
        <n v="676650"/>
        <n v="676764"/>
        <n v="677802"/>
        <n v="678142"/>
        <n v="678150"/>
        <n v="679158"/>
        <n v="679238"/>
        <n v="679992"/>
        <n v="680044"/>
        <n v="680046"/>
        <n v="680180"/>
        <n v="681390"/>
        <n v="681514"/>
        <n v="681692"/>
        <n v="681878"/>
        <n v="682060"/>
        <n v="682484"/>
        <n v="682514"/>
        <n v="682986"/>
        <n v="683394"/>
        <n v="683606"/>
        <n v="684794"/>
        <n v="685190"/>
        <n v="686430"/>
        <n v="686764"/>
        <n v="687248"/>
        <n v="687466"/>
        <n v="687642"/>
        <n v="687742"/>
        <n v="688092"/>
        <n v="688244"/>
        <n v="688872"/>
        <n v="688874"/>
        <n v="688968"/>
        <n v="689868"/>
        <n v="690546"/>
        <n v="690788"/>
        <n v="690918"/>
        <n v="690966"/>
        <n v="691180"/>
        <n v="691641"/>
        <n v="691760"/>
        <n v="692176"/>
        <n v="692268"/>
        <n v="692658"/>
        <n v="692722"/>
        <n v="692812"/>
        <n v="692918"/>
        <n v="692920"/>
        <n v="693726"/>
        <n v="693812"/>
        <n v="695656"/>
        <n v="696016"/>
        <n v="696342"/>
        <n v="696616"/>
        <n v="696630"/>
        <n v="697798"/>
        <n v="698278"/>
        <n v="699376"/>
        <n v="699380"/>
        <n v="699382"/>
        <n v="699618"/>
        <n v="700080"/>
        <n v="700140"/>
        <n v="700942"/>
        <n v="701468"/>
        <n v="701570"/>
        <n v="701634"/>
        <n v="701636"/>
        <n v="701662"/>
        <n v="702138"/>
        <n v="702278"/>
        <n v="702800"/>
        <n v="703770"/>
        <n v="704582"/>
        <n v="704732"/>
        <n v="705264"/>
        <n v="705444"/>
        <n v="705890"/>
        <n v="706670"/>
        <n v="706942"/>
        <n v="707054"/>
        <n v="707224"/>
        <n v="707644"/>
        <n v="707682"/>
        <n v="707688"/>
        <n v="707962"/>
        <n v="708514"/>
        <n v="708558"/>
        <n v="708578"/>
        <n v="708674"/>
        <n v="708696"/>
        <n v="709160"/>
        <n v="709180"/>
        <n v="709324"/>
        <n v="709460"/>
        <n v="709500"/>
        <n v="709536"/>
        <n v="709816"/>
        <n v="710420"/>
        <n v="710486"/>
        <n v="711210"/>
        <n v="711592"/>
        <n v="711688"/>
        <n v="712960"/>
        <n v="712994"/>
        <n v="713098"/>
        <n v="713258"/>
        <n v="713416"/>
        <n v="713492"/>
        <n v="714188"/>
        <n v="714678"/>
        <n v="714724"/>
        <n v="715476"/>
        <n v="715516"/>
        <n v="716136"/>
        <n v="716310"/>
        <n v="716828"/>
        <n v="717278"/>
        <n v="718338"/>
        <n v="718426"/>
        <n v="719002"/>
        <n v="719698"/>
        <n v="719920"/>
        <n v="720072"/>
        <n v="720144"/>
        <n v="720300"/>
        <n v="720356"/>
        <n v="720814"/>
        <n v="720994"/>
        <n v="721202"/>
        <n v="721274"/>
        <n v="721746"/>
        <n v="722174"/>
        <n v="722176"/>
        <n v="722274"/>
        <n v="722682"/>
        <n v="722754"/>
        <n v="723510"/>
        <n v="723522"/>
        <n v="723818"/>
        <n v="723878"/>
        <n v="724062"/>
        <n v="724436"/>
        <n v="724596"/>
        <n v="724824"/>
        <n v="725566"/>
        <n v="725658"/>
        <n v="725872"/>
        <n v="725906"/>
        <n v="726290"/>
        <n v="726314"/>
        <n v="727510"/>
        <n v="729128"/>
        <n v="729464"/>
        <n v="729552"/>
        <n v="730414"/>
        <n v="730542"/>
        <n v="730702"/>
        <n v="731150"/>
        <n v="732556"/>
        <n v="733654"/>
        <n v="733694"/>
        <n v="733878"/>
        <n v="733922"/>
        <n v="734280"/>
        <n v="735550"/>
        <n v="735796"/>
        <n v="736250"/>
        <n v="736836"/>
        <n v="736940"/>
        <n v="737182"/>
        <n v="737468"/>
        <n v="737514"/>
        <n v="737642"/>
        <n v="737758"/>
        <n v="737832"/>
        <n v="738198"/>
        <n v="738360"/>
        <n v="738552"/>
        <n v="738726"/>
        <n v="738900"/>
        <n v="738910"/>
        <n v="739090"/>
        <n v="739390"/>
        <n v="739770"/>
        <n v="739910"/>
        <n v="739964"/>
        <n v="739972"/>
        <n v="740762"/>
        <n v="740764"/>
        <n v="741172"/>
        <n v="741316"/>
        <n v="741388"/>
        <n v="741898"/>
        <n v="742096"/>
        <n v="742106"/>
        <n v="742142"/>
        <n v="742300"/>
        <n v="742392"/>
        <n v="742602"/>
        <n v="742712"/>
        <n v="742764"/>
        <n v="743568"/>
        <n v="743634"/>
        <n v="743674"/>
        <n v="743846"/>
        <n v="743884"/>
        <n v="743914"/>
        <n v="743932"/>
        <n v="743970"/>
        <n v="744034"/>
        <n v="744080"/>
        <n v="744618"/>
        <n v="744696"/>
        <n v="745110"/>
        <n v="745120"/>
        <n v="745306"/>
        <n v="745468"/>
        <n v="745832"/>
        <n v="746014"/>
        <n v="746366"/>
        <n v="746432"/>
        <n v="746790"/>
        <n v="747552"/>
        <n v="747650"/>
        <n v="749468"/>
        <n v="749542"/>
        <n v="749560"/>
        <n v="749616"/>
        <n v="749686"/>
        <n v="750934"/>
        <n v="751100"/>
        <n v="751230"/>
        <n v="752432"/>
        <n v="752658"/>
        <n v="752706"/>
        <n v="753154"/>
        <n v="753610"/>
        <n v="753774"/>
        <n v="753934"/>
        <n v="753940"/>
        <n v="754028"/>
        <n v="754156"/>
        <n v="754524"/>
        <n v="755198"/>
        <n v="755680"/>
        <n v="755932"/>
        <n v="756050"/>
        <n v="756150"/>
        <n v="756520"/>
        <n v="756914"/>
        <n v="757284"/>
        <n v="757450"/>
        <n v="757508"/>
        <n v="757900"/>
        <n v="758208"/>
        <n v="758216"/>
        <n v="758582"/>
        <n v="759130"/>
        <n v="759262"/>
        <n v="759972"/>
        <n v="760066"/>
        <n v="760300"/>
        <n v="760306"/>
        <n v="760452"/>
        <n v="760698"/>
        <n v="760752"/>
        <n v="760990"/>
        <n v="761122"/>
        <n v="761584"/>
        <n v="761768"/>
        <n v="761770"/>
        <n v="761808"/>
        <n v="761938"/>
        <n v="762240"/>
        <n v="762374"/>
        <n v="762482"/>
        <n v="762648"/>
        <n v="763100"/>
        <n v="763774"/>
        <n v="764010"/>
        <n v="764042"/>
        <n v="764076"/>
        <n v="764164"/>
        <n v="764534"/>
        <n v="765056"/>
        <n v="765238"/>
        <n v="765562"/>
        <n v="765916"/>
        <n v="766320"/>
        <n v="766592"/>
        <n v="766906"/>
        <n v="767256"/>
        <n v="767400"/>
        <n v="767656"/>
        <n v="768028"/>
        <n v="768366"/>
        <n v="768612"/>
        <n v="768940"/>
        <n v="769270"/>
        <n v="769314"/>
        <n v="769340"/>
        <n v="769390"/>
        <n v="769518"/>
        <n v="770486"/>
        <n v="770526"/>
        <n v="770622"/>
        <n v="771044"/>
        <n v="771198"/>
        <n v="771276"/>
        <n v="771880"/>
        <n v="772224"/>
        <n v="772480"/>
        <n v="772618"/>
        <n v="772950"/>
        <n v="773016"/>
        <n v="773060"/>
        <n v="773144"/>
        <n v="773156"/>
        <n v="773174"/>
        <n v="773502"/>
        <n v="773650"/>
        <n v="773824"/>
        <n v="773934"/>
        <n v="774174"/>
        <n v="774570"/>
        <n v="774648"/>
        <n v="774910"/>
        <n v="775252"/>
        <n v="775618"/>
        <n v="777276"/>
        <n v="777444"/>
        <n v="777650"/>
        <n v="777654"/>
        <n v="777932"/>
        <n v="778084"/>
        <n v="778112"/>
        <n v="778226"/>
        <n v="778682"/>
        <n v="779000"/>
        <n v="779678"/>
        <n v="780056"/>
        <n v="780058"/>
        <n v="780150"/>
        <n v="781532"/>
        <n v="781954"/>
        <n v="782192"/>
        <n v="782194"/>
        <n v="782256"/>
        <n v="782430"/>
        <n v="782458"/>
        <n v="782460"/>
        <n v="783158"/>
        <n v="783292"/>
        <n v="783438"/>
        <n v="783686"/>
        <n v="783746"/>
        <n v="783748"/>
        <n v="783778"/>
        <n v="784478"/>
        <n v="784544"/>
        <n v="785210"/>
        <n v="785328"/>
        <n v="785388"/>
        <n v="786494"/>
        <n v="786984"/>
        <n v="787096"/>
        <n v="787204"/>
        <n v="787236"/>
        <n v="787340"/>
        <n v="787508"/>
        <n v="787686"/>
        <n v="788514"/>
        <n v="788720"/>
        <n v="788722"/>
        <n v="788756"/>
        <n v="788796"/>
        <n v="789324"/>
        <n v="789670"/>
        <n v="789820"/>
        <n v="790034"/>
        <n v="791030"/>
        <n v="791414"/>
        <n v="791422"/>
        <n v="791436"/>
        <n v="791574"/>
        <n v="791610"/>
        <n v="792216"/>
        <n v="792232"/>
        <n v="792703"/>
        <n v="793000"/>
        <n v="793084"/>
        <n v="793234"/>
        <n v="793246"/>
        <n v="794036"/>
        <n v="794151"/>
        <n v="794398"/>
        <n v="795278"/>
        <n v="796010"/>
        <n v="796188"/>
        <n v="796450"/>
        <n v="796486"/>
        <n v="797038"/>
        <n v="797040"/>
        <n v="797762"/>
        <n v="797832"/>
        <n v="798740"/>
        <n v="799434"/>
        <n v="799912"/>
        <n v="800148"/>
        <n v="801186"/>
        <n v="801486"/>
        <n v="801702"/>
        <n v="802038"/>
        <n v="802040"/>
        <n v="802268"/>
        <n v="803028"/>
        <n v="803058"/>
        <n v="803074"/>
        <n v="803378"/>
        <n v="803664"/>
        <n v="804096"/>
        <n v="804298"/>
        <n v="805336"/>
        <n v="805630"/>
        <n v="805706"/>
        <n v="805882"/>
        <n v="806020"/>
        <n v="806122"/>
        <n v="806536"/>
        <n v="806638"/>
        <n v="806640"/>
        <n v="806642"/>
        <n v="806922"/>
        <n v="807494"/>
        <n v="807874"/>
        <n v="807934"/>
        <n v="808292"/>
        <n v="808506"/>
        <n v="808542"/>
        <n v="808622"/>
        <n v="808808"/>
        <n v="809216"/>
        <n v="809492"/>
        <n v="809968"/>
        <n v="810234"/>
        <n v="810550"/>
        <n v="810576"/>
        <n v="811416"/>
        <n v="811452"/>
        <n v="811534"/>
        <n v="812370"/>
        <n v="812588"/>
        <n v="812602"/>
        <n v="812610"/>
        <n v="812616"/>
        <n v="812798"/>
        <n v="812914"/>
        <n v="813142"/>
        <n v="813360"/>
        <n v="813516"/>
        <n v="814068"/>
        <n v="814200"/>
        <n v="814206"/>
        <n v="814474"/>
        <n v="814848"/>
        <n v="815182"/>
        <n v="815482"/>
        <n v="815672"/>
        <n v="817074"/>
        <n v="818572"/>
        <n v="818786"/>
        <n v="818838"/>
        <n v="818958"/>
        <n v="818990"/>
        <n v="820086"/>
        <n v="820194"/>
        <n v="821108"/>
        <n v="821526"/>
        <n v="821788"/>
        <n v="822444"/>
        <n v="822514"/>
        <n v="822670"/>
        <n v="822808"/>
        <n v="822926"/>
        <n v="823236"/>
        <n v="823494"/>
        <n v="823860"/>
        <n v="823996"/>
        <n v="824020"/>
        <n v="824034"/>
        <n v="824044"/>
        <n v="824412"/>
        <n v="824592"/>
        <n v="825186"/>
        <n v="825354"/>
        <n v="825752"/>
        <n v="826168"/>
        <n v="826202"/>
        <n v="826366"/>
        <n v="826568"/>
        <n v="826912"/>
        <n v="828042"/>
        <n v="828254"/>
        <n v="828596"/>
        <n v="828740"/>
        <n v="829182"/>
        <n v="829206"/>
        <n v="829616"/>
        <n v="829962"/>
        <n v="830568"/>
        <n v="830834"/>
        <n v="830870"/>
        <n v="830994"/>
        <n v="831066"/>
        <n v="831170"/>
        <n v="831294"/>
        <n v="831640"/>
        <n v="831940"/>
        <n v="832410"/>
        <n v="832478"/>
        <n v="832514"/>
        <n v="832832"/>
        <n v="832862"/>
        <n v="832870"/>
        <n v="833182"/>
        <n v="833398"/>
        <n v="833442"/>
        <n v="833770"/>
        <n v="834114"/>
        <n v="834226"/>
        <n v="834422"/>
        <n v="834558"/>
        <n v="834600"/>
        <n v="834606"/>
        <n v="834836"/>
        <n v="834924"/>
        <n v="835082"/>
        <n v="835212"/>
        <n v="835346"/>
        <n v="835616"/>
        <n v="835712"/>
        <n v="836044"/>
        <n v="836926"/>
        <n v="837322"/>
        <n v="837722"/>
        <n v="837798"/>
        <n v="837950"/>
        <n v="838260"/>
        <n v="838320"/>
        <n v="838418"/>
        <n v="838896"/>
        <n v="839026"/>
        <n v="839028"/>
        <n v="839030"/>
        <n v="839032"/>
        <n v="839536"/>
        <n v="840300"/>
        <n v="842058"/>
        <n v="842728"/>
        <n v="843536"/>
        <n v="843620"/>
        <n v="843854"/>
        <n v="844458"/>
        <n v="845518"/>
        <n v="845794"/>
        <n v="846156"/>
        <n v="846210"/>
        <n v="846214"/>
        <n v="846412"/>
        <n v="846578"/>
        <n v="846832"/>
        <n v="846962"/>
        <n v="847808"/>
        <n v="848664"/>
        <n v="849632"/>
        <n v="849896"/>
        <n v="850294"/>
        <n v="850426"/>
        <n v="850726"/>
        <n v="851106"/>
        <n v="851288"/>
        <n v="851560"/>
        <n v="851712"/>
        <n v="851868"/>
        <n v="852060"/>
        <n v="852426"/>
        <n v="854690"/>
        <n v="854692"/>
        <n v="854694"/>
        <n v="854696"/>
        <n v="854746"/>
        <n v="854756"/>
        <n v="854764"/>
        <n v="855172"/>
        <n v="855188"/>
        <n v="855764"/>
        <n v="855816"/>
        <n v="856490"/>
        <n v="856526"/>
        <n v="856530"/>
        <n v="856950"/>
        <n v="856968"/>
        <n v="857144"/>
        <n v="857162"/>
        <n v="857270"/>
        <n v="858064"/>
        <n v="858762"/>
        <n v="858764"/>
        <n v="859422"/>
        <n v="859446"/>
        <n v="859742"/>
        <n v="859936"/>
        <n v="860656"/>
        <n v="860812"/>
        <n v="860890"/>
        <n v="861122"/>
        <n v="861444"/>
        <n v="861528"/>
        <n v="861566"/>
        <n v="861624"/>
        <n v="861742"/>
        <n v="861764"/>
        <n v="862428"/>
        <n v="862478"/>
        <n v="862786"/>
        <n v="863812"/>
        <n v="863954"/>
        <n v="863976"/>
        <n v="863998"/>
        <n v="864482"/>
        <n v="865438"/>
        <n v="865630"/>
        <n v="865634"/>
        <n v="866384"/>
        <n v="866460"/>
        <n v="866528"/>
        <n v="866584"/>
        <n v="866696"/>
        <n v="866796"/>
        <n v="867440"/>
        <n v="867682"/>
        <n v="868112"/>
        <n v="868128"/>
        <n v="868686"/>
        <n v="869312"/>
        <n v="869448"/>
        <n v="869652"/>
        <n v="869716"/>
        <n v="870368"/>
        <n v="870936"/>
        <n v="871358"/>
        <n v="871682"/>
        <n v="872204"/>
        <n v="872262"/>
        <n v="872816"/>
        <n v="873296"/>
        <n v="873386"/>
        <n v="873824"/>
        <n v="873844"/>
        <n v="874012"/>
        <n v="874166"/>
        <n v="874312"/>
        <n v="874656"/>
        <n v="874960"/>
        <n v="875194"/>
        <n v="875882"/>
        <n v="876396"/>
        <n v="876444"/>
        <n v="876544"/>
        <n v="876646"/>
        <n v="876850"/>
        <n v="876898"/>
        <n v="877036"/>
        <n v="877106"/>
        <n v="877124"/>
        <n v="877968"/>
        <n v="880202"/>
        <n v="880564"/>
        <n v="881062"/>
        <n v="881210"/>
        <n v="881378"/>
        <n v="881778"/>
        <n v="882128"/>
        <n v="882276"/>
        <n v="882488"/>
        <n v="883000"/>
        <n v="883002"/>
        <n v="883138"/>
        <n v="883324"/>
        <n v="883394"/>
        <n v="883706"/>
        <n v="883828"/>
        <n v="884658"/>
        <n v="884946"/>
        <n v="884988"/>
        <n v="885342"/>
        <n v="885413"/>
        <n v="885443"/>
        <n v="885479"/>
        <n v="885974"/>
        <n v="886300"/>
        <n v="886614"/>
        <n v="888668"/>
        <n v="888698"/>
        <n v="888716"/>
        <n v="888852"/>
        <n v="889066"/>
        <n v="889438"/>
        <n v="889824"/>
        <n v="890810"/>
        <n v="891484"/>
        <n v="891490"/>
        <n v="892446"/>
        <n v="892898"/>
        <n v="893056"/>
        <n v="893978"/>
        <n v="894336"/>
        <n v="895030"/>
        <n v="895040"/>
        <n v="895096"/>
        <n v="895244"/>
        <n v="895302"/>
        <n v="895394"/>
        <n v="895936"/>
        <n v="896742"/>
        <n v="896858"/>
        <n v="897146"/>
        <n v="897162"/>
        <n v="897238"/>
        <n v="897314"/>
        <n v="899240"/>
        <n v="899492"/>
        <n v="899534"/>
        <n v="899702"/>
        <n v="900434"/>
        <n v="900472"/>
        <n v="900794"/>
        <n v="901082"/>
        <n v="902150"/>
        <n v="902300"/>
        <n v="902474"/>
        <n v="902476"/>
        <n v="902480"/>
        <n v="902748"/>
        <n v="902888"/>
        <n v="903140"/>
        <n v="903326"/>
        <n v="903526"/>
        <n v="904076"/>
        <n v="904144"/>
        <n v="904240"/>
        <n v="904462"/>
        <n v="904818"/>
        <n v="904890"/>
        <n v="905096"/>
        <n v="905244"/>
        <n v="905850"/>
        <n v="906700"/>
        <n v="906760"/>
        <n v="907386"/>
        <n v="907408"/>
        <n v="907416"/>
        <n v="907444"/>
        <n v="907716"/>
        <n v="907966"/>
        <n v="908324"/>
        <n v="908664"/>
        <n v="908996"/>
        <n v="909244"/>
        <n v="909486"/>
        <n v="909836"/>
        <n v="909970"/>
        <n v="910624"/>
        <n v="910650"/>
        <n v="910838"/>
        <n v="911318"/>
        <n v="911474"/>
        <n v="911712"/>
        <n v="912254"/>
        <n v="912946"/>
        <n v="912996"/>
        <n v="913194"/>
        <n v="913768"/>
        <n v="913966"/>
        <n v="914164"/>
        <n v="915206"/>
        <n v="915964"/>
        <n v="916902"/>
        <n v="917172"/>
        <n v="917176"/>
        <n v="917432"/>
        <n v="917724"/>
        <n v="918688"/>
        <n v="918870"/>
        <n v="919354"/>
        <n v="919906"/>
        <n v="920194"/>
        <n v="920306"/>
        <n v="920424"/>
        <n v="920544"/>
        <n v="920604"/>
        <n v="921474"/>
        <n v="921560"/>
        <n v="922092"/>
        <n v="922464"/>
        <n v="922600"/>
        <n v="922750"/>
        <n v="922828"/>
        <n v="923146"/>
        <n v="923184"/>
        <n v="923616"/>
        <n v="923902"/>
        <n v="924216"/>
        <n v="924704"/>
        <n v="925286"/>
        <n v="925854"/>
        <n v="926206"/>
        <n v="927186"/>
        <n v="927336"/>
        <n v="927442"/>
        <n v="928040"/>
        <n v="928858"/>
        <n v="929016"/>
        <n v="929130"/>
        <n v="929146"/>
        <n v="929260"/>
        <n v="929526"/>
        <n v="930416"/>
        <n v="931152"/>
        <n v="931588"/>
        <n v="931626"/>
        <n v="932274"/>
        <n v="932454"/>
        <n v="932804"/>
        <n v="932842"/>
        <n v="933110"/>
        <n v="933260"/>
        <n v="933394"/>
        <n v="933666"/>
        <n v="933812"/>
        <n v="933814"/>
        <n v="933816"/>
        <n v="933818"/>
        <n v="933888"/>
        <n v="934570"/>
        <n v="934574"/>
        <n v="934614"/>
        <n v="934790"/>
        <n v="935014"/>
        <n v="935108"/>
        <n v="935900"/>
        <n v="936182"/>
        <n v="936298"/>
        <n v="936328"/>
        <n v="936504"/>
        <n v="936884"/>
        <n v="937134"/>
        <n v="937150"/>
        <n v="937206"/>
        <n v="937586"/>
        <n v="938260"/>
        <n v="938560"/>
        <n v="938680"/>
        <n v="939536"/>
        <n v="939636"/>
        <n v="939668"/>
        <n v="939882"/>
        <n v="939962"/>
        <n v="941120"/>
        <n v="941310"/>
        <n v="941520"/>
        <n v="941990"/>
        <n v="941998"/>
        <n v="942366"/>
        <n v="942768"/>
        <n v="943306"/>
        <n v="943386"/>
        <n v="943426"/>
        <n v="943724"/>
        <n v="944156"/>
        <n v="944534"/>
        <n v="944550"/>
        <n v="944594"/>
        <n v="944804"/>
        <n v="944886"/>
        <n v="944906"/>
        <n v="945194"/>
        <n v="945320"/>
        <n v="945336"/>
        <n v="945602"/>
        <n v="945750"/>
        <n v="945978"/>
        <n v="946310"/>
        <n v="946326"/>
        <n v="947098"/>
        <n v="947116"/>
        <n v="947120"/>
        <n v="947204"/>
        <n v="947498"/>
        <n v="948204"/>
        <n v="948294"/>
        <n v="948440"/>
        <n v="948974"/>
        <n v="949134"/>
        <n v="949282"/>
        <n v="949504"/>
        <n v="950748"/>
        <n v="950750"/>
        <n v="950894"/>
        <n v="951050"/>
        <n v="951060"/>
        <n v="951304"/>
        <n v="951608"/>
        <n v="951912"/>
        <n v="952106"/>
        <n v="953152"/>
        <n v="953220"/>
        <n v="953432"/>
        <n v="953442"/>
        <n v="953490"/>
        <n v="954036"/>
        <n v="954710"/>
        <n v="954842"/>
        <n v="954948"/>
        <n v="955138"/>
        <n v="955194"/>
        <n v="955242"/>
        <n v="955748"/>
        <n v="955818"/>
        <n v="955914"/>
        <n v="956002"/>
        <n v="956102"/>
        <n v="956888"/>
        <n v="957362"/>
        <n v="957422"/>
        <n v="958132"/>
        <n v="958750"/>
        <n v="958982"/>
        <n v="959144"/>
        <n v="959200"/>
        <n v="959586"/>
        <n v="959604"/>
        <n v="960326"/>
        <n v="960786"/>
        <n v="960898"/>
        <n v="961508"/>
        <n v="961630"/>
        <n v="961684"/>
        <n v="961774"/>
        <n v="961996"/>
        <n v="963094"/>
        <n v="963378"/>
        <n v="963412"/>
        <n v="963664"/>
        <n v="964118"/>
        <n v="964478"/>
        <n v="964732"/>
        <n v="964828"/>
        <n v="965306"/>
        <n v="965528"/>
        <n v="965832"/>
        <n v="965870"/>
        <n v="966268"/>
        <n v="966522"/>
        <n v="966794"/>
        <n v="967058"/>
        <n v="967380"/>
        <n v="967410"/>
        <n v="967422"/>
        <n v="967424"/>
        <n v="967486"/>
        <n v="968026"/>
        <n v="968056"/>
        <n v="968268"/>
        <n v="968278"/>
        <n v="968292"/>
        <n v="968304"/>
        <n v="969170"/>
        <n v="969348"/>
        <n v="970252"/>
        <n v="970462"/>
        <n v="970600"/>
        <n v="970874"/>
        <n v="970880"/>
        <n v="971022"/>
        <n v="971110"/>
        <n v="971260"/>
        <n v="971962"/>
        <n v="972126"/>
        <n v="972704"/>
        <n v="973932"/>
        <n v="974704"/>
        <n v="974954"/>
        <n v="975046"/>
        <n v="975060"/>
        <n v="975074"/>
        <n v="975414"/>
        <n v="975626"/>
        <n v="975906"/>
        <n v="975910"/>
        <n v="975916"/>
        <n v="975982"/>
        <n v="976284"/>
        <n v="976598"/>
        <n v="976854"/>
        <n v="977470"/>
        <n v="977474"/>
        <n v="977516"/>
        <n v="978272"/>
        <n v="978462"/>
        <n v="978576"/>
        <n v="978728"/>
        <n v="978850"/>
        <n v="978852"/>
        <n v="979616"/>
        <n v="980114"/>
        <n v="980408"/>
        <n v="981600"/>
        <n v="981684"/>
        <n v="982328"/>
        <n v="982860"/>
        <n v="983418"/>
        <n v="983444"/>
        <n v="983534"/>
        <n v="984072"/>
        <n v="985104"/>
        <n v="985922"/>
        <n v="986024"/>
        <n v="986034"/>
        <n v="986272"/>
        <n v="986406"/>
        <n v="986442"/>
        <n v="986742"/>
        <n v="986832"/>
        <n v="987064"/>
        <n v="987666"/>
        <n v="987682"/>
        <n v="987865"/>
        <n v="988678"/>
        <n v="988804"/>
        <n v="988982"/>
        <n v="989452"/>
        <n v="990284"/>
        <n v="990440"/>
        <n v="990532"/>
        <n v="991094"/>
        <n v="991290"/>
        <n v="991416"/>
        <n v="991630"/>
        <n v="992114"/>
        <n v="993134"/>
        <n v="993146"/>
        <n v="993148"/>
        <n v="993160"/>
        <n v="993510"/>
        <n v="993754"/>
        <n v="993892"/>
        <n v="994050"/>
        <n v="994118"/>
        <n v="994312"/>
        <n v="994362"/>
        <n v="994634"/>
        <n v="994666"/>
        <n v="994740"/>
        <n v="994754"/>
        <n v="995016"/>
        <n v="995384"/>
        <n v="995562"/>
        <n v="996320"/>
        <n v="996542"/>
        <n v="996612"/>
        <n v="996868"/>
        <n v="996888"/>
        <n v="997128"/>
        <n v="997470"/>
        <n v="997750"/>
        <n v="997814"/>
        <n v="997916"/>
        <n v="997964"/>
        <n v="998100"/>
        <n v="998580"/>
        <n v="998706"/>
        <n v="998872"/>
        <n v="999262"/>
        <n v="1000010"/>
        <n v="1000116"/>
        <n v="1000136"/>
        <n v="1000574"/>
        <n v="1000966"/>
        <n v="1000988"/>
        <n v="1001010"/>
        <n v="1002030"/>
        <n v="1002210"/>
        <n v="1002272"/>
        <n v="1002282"/>
        <n v="1002676"/>
        <n v="1003250"/>
        <n v="1003568"/>
        <n v="1004008"/>
        <n v="1004134"/>
        <n v="1004512"/>
        <n v="1004788"/>
        <n v="1005312"/>
        <n v="1005610"/>
        <n v="1005658"/>
        <n v="1006314"/>
        <n v="1006894"/>
        <n v="1007396"/>
        <n v="1007622"/>
        <n v="1007766"/>
        <n v="1008054"/>
        <n v="1008098"/>
        <n v="1008100"/>
        <n v="1008246"/>
        <n v="1008654"/>
        <n v="1009068"/>
        <n v="1009166"/>
        <n v="1009236"/>
        <n v="1009254"/>
        <n v="1009452"/>
        <n v="1009622"/>
        <n v="1009802"/>
        <n v="1010274"/>
        <n v="1010988"/>
        <n v="1011058"/>
        <n v="1011550"/>
        <n v="1012040"/>
        <n v="1012096"/>
        <n v="1012262"/>
        <n v="1013190"/>
        <n v="1013314"/>
        <n v="1013380"/>
        <n v="1013558"/>
        <n v="1013676"/>
        <n v="1013762"/>
        <n v="1013838"/>
        <n v="1014776"/>
        <n v="1015274"/>
        <n v="1015308"/>
        <n v="1016388"/>
        <n v="1016420"/>
        <n v="1016536"/>
        <n v="1016650"/>
        <n v="1016996"/>
        <n v="1017116"/>
        <n v="1017568"/>
        <n v="1018358"/>
        <n v="1018380"/>
        <n v="1018530"/>
        <n v="1019276"/>
        <n v="1019552"/>
        <n v="1019918"/>
        <n v="1020244"/>
        <n v="1020722"/>
        <n v="1020760"/>
        <n v="1021104"/>
        <n v="1021594"/>
        <n v="1021760"/>
        <n v="1021834"/>
        <n v="1022032"/>
        <n v="1022108"/>
        <n v="1022582"/>
        <n v="1022682"/>
        <n v="1022796"/>
        <n v="1023062"/>
        <n v="1023070"/>
        <n v="1023196"/>
        <n v="1023650"/>
        <n v="1023668"/>
        <n v="1023670"/>
        <n v="1024800"/>
        <n v="1024844"/>
        <n v="1024862"/>
        <n v="1024888"/>
        <n v="1025026"/>
        <n v="1025536"/>
        <n v="1026206"/>
        <n v="1026760"/>
        <n v="1026762"/>
        <n v="1027016"/>
        <n v="1027080"/>
        <n v="1027276"/>
        <n v="1027342"/>
        <n v="1027480"/>
        <n v="1027678"/>
        <n v="1027812"/>
        <n v="1028030"/>
        <n v="1028656"/>
        <n v="1029062"/>
        <n v="1029322"/>
        <n v="1029436"/>
        <n v="1029440"/>
        <n v="1029554"/>
        <n v="1030440"/>
        <n v="1030774"/>
        <n v="1030976"/>
        <n v="1031620"/>
        <n v="1031626"/>
        <n v="1031648"/>
        <n v="1031696"/>
        <n v="1031698"/>
        <n v="1031780"/>
        <n v="1032234"/>
        <n v="1032648"/>
        <n v="1032864"/>
        <n v="1033670"/>
        <n v="1033686"/>
        <n v="1033944"/>
        <n v="1034074"/>
        <n v="1034080"/>
        <n v="1034414"/>
        <n v="1034520"/>
        <n v="1034560"/>
        <n v="1034636"/>
        <n v="1035402"/>
        <n v="1035472"/>
        <n v="1035638"/>
        <n v="1035923"/>
        <n v="1035940"/>
        <n v="1036028"/>
        <n v="1036170"/>
        <n v="1036338"/>
        <n v="1036400"/>
        <n v="1036456"/>
        <n v="1036766"/>
        <n v="1037666"/>
        <n v="1037868"/>
        <n v="1038538"/>
        <n v="1038786"/>
        <n v="1039062"/>
        <n v="1039442"/>
        <n v="1039596"/>
        <n v="1039930"/>
        <n v="1040596"/>
        <n v="1041176"/>
        <n v="1041426"/>
        <n v="1041522"/>
        <n v="1041926"/>
        <n v="1042110"/>
        <n v="1042382"/>
        <n v="1045726"/>
        <n v="1045862"/>
        <n v="1045886"/>
        <n v="1045942"/>
        <n v="1046540"/>
        <n v="1046722"/>
        <n v="1046724"/>
        <n v="1046768"/>
        <n v="1046940"/>
        <n v="1046992"/>
        <n v="1047408"/>
        <n v="1047436"/>
        <n v="1047508"/>
        <n v="1047750"/>
        <n v="1047968"/>
        <n v="1048182"/>
        <n v="1048188"/>
        <n v="1048302"/>
        <n v="1048496"/>
        <n v="1049092"/>
        <n v="1049344"/>
        <n v="1049380"/>
        <n v="1049760"/>
        <n v="1050168"/>
        <n v="1050632"/>
        <n v="1051430"/>
        <n v="1051570"/>
        <n v="1051672"/>
        <n v="1051856"/>
        <n v="1052118"/>
        <n v="1052180"/>
        <n v="1052304"/>
        <n v="1052518"/>
        <n v="1053272"/>
        <n v="1053406"/>
        <n v="1053462"/>
        <n v="1054814"/>
        <n v="1055322"/>
        <n v="1055424"/>
        <n v="1056242"/>
        <n v="1056848"/>
        <n v="1057040"/>
        <n v="1057242"/>
        <n v="1058262"/>
        <n v="1058530"/>
        <n v="1058852"/>
        <n v="1062048"/>
        <n v="1062092"/>
        <n v="1062144"/>
        <n v="1062686"/>
        <n v="1063430"/>
        <n v="1063722"/>
        <n v="1064104"/>
        <n v="1064904"/>
        <n v="1065198"/>
        <n v="1065250"/>
        <n v="1066002"/>
        <n v="1067516"/>
        <n v="1068590"/>
        <n v="1068664"/>
        <n v="1068902"/>
        <n v="1068986"/>
        <n v="1069348"/>
        <n v="1069866"/>
        <n v="1070886"/>
        <n v="1070968"/>
        <n v="1070976"/>
        <n v="1071060"/>
        <n v="1072156"/>
        <n v="1072220"/>
        <n v="1072248"/>
        <n v="1073430"/>
        <n v="1073793"/>
        <n v="1075366"/>
        <n v="1075570"/>
        <n v="1075662"/>
        <n v="1075808"/>
        <n v="1076222"/>
        <n v="1076244"/>
        <n v="1076424"/>
        <n v="1076920"/>
        <n v="1077836"/>
        <n v="1078208"/>
        <n v="1078254"/>
        <n v="1078520"/>
        <n v="1078522"/>
        <n v="1079040"/>
        <n v="1079078"/>
        <n v="1079370"/>
        <n v="1079624"/>
        <n v="1080466"/>
        <n v="1080584"/>
        <n v="1082352"/>
        <n v="1082996"/>
        <n v="1083744"/>
        <n v="1083784"/>
        <n v="1084454"/>
        <n v="1084642"/>
        <n v="1084894"/>
        <n v="1085064"/>
        <n v="1085580"/>
        <n v="1085646"/>
        <n v="1086834"/>
        <n v="1087244"/>
        <n v="1087466"/>
        <n v="1088102"/>
        <n v="1088178"/>
        <n v="1088656"/>
        <n v="1088924"/>
        <n v="1089062"/>
        <n v="1089610"/>
        <n v="1089652"/>
        <n v="1089744"/>
        <n v="1090194"/>
        <n v="1090408"/>
        <n v="1090788"/>
        <n v="1090870"/>
        <n v="1091360"/>
        <n v="1092632"/>
        <n v="1092766"/>
        <n v="1093446"/>
        <n v="1093608"/>
        <n v="1093734"/>
        <n v="1093760"/>
        <n v="1094930"/>
        <n v="1094964"/>
        <n v="1095116"/>
        <n v="1095488"/>
        <n v="1095700"/>
        <n v="1097288"/>
        <n v="1097486"/>
        <n v="1097778"/>
        <n v="1098994"/>
        <n v="1099956"/>
        <n v="1100054"/>
        <n v="1100628"/>
        <n v="1100746"/>
        <n v="1101204"/>
        <n v="1101382"/>
        <n v="1101522"/>
        <n v="1101806"/>
        <n v="1102396"/>
        <n v="1102436"/>
        <n v="1102462"/>
        <n v="1102962"/>
        <n v="1103272"/>
        <n v="1103448"/>
        <n v="1103526"/>
        <n v="1103590"/>
        <n v="1103718"/>
        <n v="1103954"/>
        <n v="1104492"/>
        <n v="1104494"/>
        <n v="1104496"/>
        <n v="1104500"/>
        <n v="1104858"/>
        <n v="1105216"/>
        <n v="1105344"/>
        <n v="1105636"/>
        <n v="1105778"/>
        <n v="1105794"/>
        <n v="1105904"/>
        <n v="1106148"/>
        <n v="1106490"/>
        <n v="1106646"/>
        <n v="1107524"/>
        <n v="1107904"/>
        <n v="1107954"/>
        <n v="1107986"/>
        <n v="1108666"/>
        <n v="1109150"/>
        <n v="1109736"/>
        <n v="1109926"/>
        <n v="1110256"/>
        <n v="1110470"/>
        <n v="1110756"/>
        <n v="1111552"/>
        <n v="1111562"/>
        <n v="1111630"/>
        <n v="1111844"/>
        <n v="1112604"/>
        <n v="1112844"/>
        <n v="1113008"/>
        <n v="1113036"/>
        <n v="1113170"/>
        <n v="1113442"/>
        <n v="1113702"/>
        <n v="1113822"/>
        <n v="1114060"/>
        <n v="1114164"/>
        <n v="1114470"/>
        <n v="1114722"/>
        <n v="1115064"/>
        <n v="1115126"/>
        <n v="1115128"/>
        <n v="1115132"/>
        <n v="1115222"/>
        <n v="1115348"/>
        <n v="1115504"/>
        <n v="1116196"/>
        <n v="1116366"/>
        <n v="1116700"/>
        <n v="1117796"/>
        <n v="1117834"/>
        <n v="1119092"/>
        <n v="1119610"/>
        <n v="1119920"/>
        <n v="1120410"/>
        <n v="1120554"/>
        <n v="1121580"/>
        <n v="1121650"/>
        <n v="1121696"/>
        <n v="1122146"/>
        <n v="1122224"/>
        <n v="1122306"/>
        <n v="1122792"/>
        <n v="1122832"/>
        <n v="1123098"/>
        <n v="1123184"/>
        <n v="1123226"/>
        <n v="1123250"/>
        <n v="1124244"/>
        <n v="1124276"/>
        <n v="1124280"/>
        <n v="1124590"/>
        <n v="1124970"/>
        <n v="1125728"/>
        <n v="1125814"/>
        <n v="1126016"/>
        <n v="1127048"/>
        <n v="1127944"/>
        <n v="1127988"/>
        <n v="1128050"/>
        <n v="1128560"/>
        <n v="1128662"/>
        <n v="1128984"/>
        <n v="1129652"/>
        <n v="1131122"/>
        <n v="1131732"/>
        <n v="1131780"/>
        <n v="1132162"/>
        <n v="1132342"/>
        <n v="1132572"/>
        <n v="1132694"/>
        <n v="1133648"/>
        <n v="1133716"/>
        <n v="1133764"/>
        <n v="1134330"/>
        <n v="1134390"/>
        <n v="1134456"/>
        <n v="1134692"/>
        <n v="1134842"/>
        <n v="1134864"/>
        <n v="1135126"/>
        <n v="1135712"/>
        <n v="1136038"/>
        <n v="1136446"/>
        <n v="1136912"/>
        <n v="1137310"/>
        <n v="1137738"/>
        <n v="1138162"/>
        <n v="1139400"/>
        <n v="1139792"/>
        <n v="1140232"/>
        <n v="1140532"/>
        <n v="1141560"/>
        <n v="1141614"/>
        <n v="1141708"/>
        <n v="1142202"/>
        <n v="1142428"/>
        <n v="1142570"/>
        <n v="1143032"/>
        <n v="1143148"/>
        <n v="1143414"/>
        <n v="1144288"/>
        <n v="1144726"/>
        <n v="1144780"/>
        <n v="1145206"/>
        <n v="1145430"/>
        <n v="1145736"/>
        <n v="1146014"/>
        <n v="1146166"/>
        <n v="1146288"/>
        <n v="1146368"/>
        <n v="1147064"/>
        <n v="1147458"/>
        <n v="1147664"/>
        <n v="1148342"/>
        <n v="1148412"/>
        <n v="1148774"/>
        <n v="1149202"/>
        <n v="1149334"/>
        <n v="1149564"/>
        <n v="1149656"/>
        <n v="1150468"/>
        <n v="1151092"/>
        <n v="1151326"/>
        <n v="1151342"/>
        <n v="1151398"/>
        <n v="1152012"/>
        <n v="1152334"/>
        <n v="1153326"/>
        <n v="1153710"/>
        <n v="1153854"/>
        <n v="1153876"/>
        <n v="1154754"/>
        <n v="1155262"/>
        <n v="1156530"/>
        <n v="1156648"/>
        <n v="1156778"/>
        <n v="1157298"/>
        <n v="1158572"/>
        <n v="1158690"/>
        <n v="1158836"/>
        <n v="1158854"/>
        <n v="1159822"/>
        <n v="1159988"/>
        <n v="1160004"/>
        <n v="1160066"/>
        <n v="1160196"/>
        <n v="1161118"/>
        <n v="1161864"/>
        <n v="1162656"/>
        <n v="1163242"/>
        <n v="1163644"/>
        <n v="1163768"/>
        <n v="1163894"/>
        <n v="1164488"/>
        <n v="1164568"/>
        <n v="1164570"/>
        <n v="1164720"/>
        <n v="1164832"/>
        <n v="1164876"/>
        <n v="1165016"/>
        <n v="1165096"/>
        <n v="1165268"/>
        <n v="1165588"/>
        <n v="1165780"/>
        <n v="1166070"/>
        <n v="1167536"/>
        <n v="1167710"/>
        <n v="1168172"/>
        <n v="1168910"/>
        <n v="1169062"/>
        <n v="1169188"/>
        <n v="1169196"/>
        <n v="1169378"/>
        <n v="1169848"/>
        <n v="1170074"/>
        <n v="1170198"/>
        <n v="1170626"/>
        <n v="1170690"/>
        <n v="1170894"/>
        <n v="1170920"/>
        <n v="1171720"/>
        <n v="1171966"/>
        <n v="1171994"/>
        <n v="1172166"/>
        <n v="1172370"/>
        <n v="1172740"/>
        <n v="1173716"/>
        <n v="1174084"/>
        <n v="1174086"/>
        <n v="1174446"/>
        <n v="1174974"/>
        <n v="1175694"/>
        <n v="1176460"/>
        <n v="1176686"/>
        <n v="1177156"/>
        <n v="1177670"/>
        <n v="1178150"/>
        <n v="1178226"/>
        <n v="1178394"/>
        <n v="1178762"/>
        <n v="1178820"/>
        <n v="1179104"/>
        <n v="1179546"/>
        <n v="1180960"/>
        <n v="1181578"/>
        <n v="1181652"/>
        <n v="1181900"/>
        <n v="1182108"/>
        <n v="1182330"/>
        <n v="1182624"/>
        <n v="1182900"/>
        <n v="1183094"/>
        <n v="1184664"/>
        <n v="1185390"/>
        <n v="1185535"/>
        <n v="1185898"/>
        <n v="1185936"/>
        <n v="1186514"/>
        <n v="1187084"/>
        <n v="1187758"/>
        <n v="1188178"/>
        <n v="1188410"/>
        <n v="1188742"/>
        <n v="1189280"/>
        <n v="1189288"/>
        <n v="1189508"/>
        <n v="1189592"/>
        <n v="1189926"/>
        <n v="1190334"/>
        <n v="1190448"/>
        <n v="1191088"/>
        <n v="1191504"/>
        <n v="1191750"/>
        <n v="1191946"/>
        <n v="1193056"/>
        <n v="1193288"/>
        <n v="1193536"/>
        <n v="1193538"/>
        <n v="1193886"/>
        <n v="1193950"/>
        <n v="1194232"/>
        <n v="1194244"/>
        <n v="1194426"/>
        <n v="1195742"/>
        <n v="1195812"/>
        <n v="1196538"/>
        <n v="1196544"/>
        <n v="1196700"/>
        <n v="1196728"/>
        <n v="1196816"/>
        <n v="1196852"/>
        <n v="1197206"/>
        <n v="1197650"/>
        <n v="1197810"/>
        <n v="1198166"/>
        <n v="1198302"/>
        <n v="1198654"/>
        <n v="1198704"/>
        <n v="1199774"/>
        <n v="1199780"/>
        <n v="1199928"/>
        <n v="1200374"/>
        <n v="1200530"/>
        <n v="1200856"/>
        <n v="1200874"/>
        <n v="1201054"/>
        <n v="1201118"/>
        <n v="1201912"/>
        <n v="1202746"/>
        <n v="1203040"/>
        <n v="1203894"/>
        <n v="1204208"/>
        <n v="1204590"/>
        <n v="1205894"/>
        <n v="1206414"/>
        <n v="1207112"/>
        <n v="1207382"/>
        <n v="1208148"/>
        <n v="1208638"/>
        <n v="1209556"/>
        <n v="1209694"/>
        <n v="1210062"/>
        <n v="1210098"/>
        <n v="1210588"/>
        <n v="1210652"/>
        <n v="1211160"/>
        <n v="1211198"/>
        <n v="1211366"/>
        <n v="1211800"/>
        <n v="1211960"/>
        <n v="1214144"/>
        <n v="1214670"/>
        <n v="1214702"/>
        <n v="1215926"/>
        <n v="1216132"/>
        <n v="1216164"/>
        <n v="1216340"/>
        <n v="1216554"/>
        <n v="1216752"/>
        <n v="1217064"/>
        <n v="1217408"/>
        <n v="1217778"/>
        <n v="1217948"/>
        <n v="1218130"/>
        <n v="1218552"/>
        <n v="1219326"/>
        <n v="1219520"/>
        <n v="1219814"/>
        <n v="1219820"/>
        <n v="1220862"/>
        <n v="1221032"/>
        <n v="1221942"/>
        <n v="1222836"/>
        <n v="1223000"/>
        <n v="1223012"/>
        <n v="1223240"/>
        <n v="1223310"/>
        <n v="1223336"/>
        <n v="1223570"/>
        <n v="1224186"/>
        <n v="1224262"/>
        <n v="1225030"/>
        <n v="1225194"/>
        <n v="1225564"/>
        <n v="1225674"/>
        <n v="1225686"/>
        <n v="1226008"/>
        <n v="1226182"/>
        <n v="1226332"/>
        <n v="1226518"/>
        <n v="1227322"/>
        <n v="1227578"/>
        <n v="1227748"/>
        <n v="1227792"/>
        <n v="1228708"/>
        <n v="1228900"/>
        <n v="1229274"/>
        <n v="1229488"/>
        <n v="1230950"/>
        <n v="1231872"/>
        <n v="1231958"/>
        <n v="1232282"/>
        <n v="1232312"/>
        <n v="1232356"/>
        <n v="1232382"/>
        <n v="1232390"/>
        <n v="1232728"/>
        <n v="1233302"/>
        <n v="1233314"/>
        <n v="1233350"/>
        <n v="1233894"/>
        <n v="1234108"/>
        <n v="1234656"/>
        <n v="1236254"/>
        <n v="1236562"/>
        <n v="1236576"/>
        <n v="1236746"/>
        <n v="1237912"/>
        <n v="1239022"/>
        <n v="1239068"/>
        <n v="1239206"/>
        <n v="1240148"/>
        <n v="1240408"/>
        <n v="1240522"/>
        <n v="1240730"/>
        <n v="1241254"/>
        <n v="1241518"/>
        <n v="1242604"/>
        <n v="1242692"/>
        <n v="1243016"/>
        <n v="1243162"/>
        <n v="1243448"/>
        <n v="1243474"/>
        <n v="1244302"/>
        <n v="1245244"/>
        <n v="1245356"/>
        <n v="1245392"/>
        <n v="1246168"/>
        <n v="1246208"/>
        <n v="1246252"/>
        <n v="1246518"/>
        <n v="1246622"/>
        <n v="1246636"/>
        <n v="1246684"/>
        <n v="1247394"/>
        <n v="1247828"/>
        <n v="1247992"/>
        <n v="1248172"/>
        <n v="1248974"/>
        <n v="1249146"/>
        <n v="1249164"/>
        <n v="1249378"/>
        <n v="1249968"/>
        <n v="1250694"/>
        <n v="1250742"/>
        <n v="1250824"/>
        <n v="1250934"/>
        <n v="1251582"/>
        <n v="1251654"/>
        <n v="1251786"/>
        <n v="1252318"/>
        <n v="1252410"/>
        <n v="1252630"/>
        <n v="1253224"/>
        <n v="1253650"/>
        <n v="1253868"/>
        <n v="1254172"/>
        <n v="1254852"/>
        <n v="1255114"/>
        <n v="1256136"/>
        <n v="1257502"/>
        <n v="1257870"/>
        <n v="1257976"/>
        <n v="1258402"/>
        <n v="1258666"/>
        <n v="1259422"/>
        <n v="1260288"/>
        <n v="1260674"/>
        <n v="1261122"/>
        <n v="1261210"/>
        <n v="1262470"/>
        <n v="1263966"/>
        <n v="1264512"/>
        <n v="1265678"/>
        <n v="1265814"/>
        <n v="1266148"/>
        <n v="1266306"/>
        <n v="1266468"/>
        <n v="1266892"/>
        <n v="1267892"/>
        <n v="1268616"/>
        <n v="1269190"/>
        <n v="1269590"/>
        <n v="1270222"/>
        <n v="1270392"/>
        <n v="1271182"/>
        <n v="1271430"/>
        <n v="1272282"/>
        <n v="1273896"/>
        <n v="1274210"/>
        <n v="1274846"/>
        <n v="1275790"/>
        <n v="1275872"/>
        <n v="1276020"/>
        <n v="1276182"/>
        <n v="1276364"/>
        <n v="1277924"/>
        <n v="1282064"/>
      </sharedItems>
    </cacheField>
    <cacheField name="course_title" numFmtId="0">
      <sharedItems count="3658">
        <s v="Javascript for Beginners"/>
        <s v="HTML Tutorial: HTML &amp; CSS for Beginners"/>
        <s v="Learn jQuery: An In-depth Course For Beginners"/>
        <s v="Become a Web Developer from Scratch"/>
        <s v="Become a Certified Web Developer"/>
        <s v="Back 2 The Basics"/>
        <s v="Introduction to Java Programming for Online Learners"/>
        <s v="Aprende a Tocar Teclado - Piano"/>
        <s v="Learn HTML5 At Your Own Pace. Ideal for Beginners"/>
        <s v="HTML Workshop"/>
        <s v="Learn To Draw - The COMIC BOOK STYLE"/>
        <s v="Discover the 7 Secrets to Figure Drawing: Draw Awesome ..."/>
        <s v="AJAX Development"/>
        <s v="Web Programming with Python"/>
        <s v="Drawing With Confidence"/>
        <s v="Color Basics for Print Designers"/>
        <s v="Figure Drawing From Life Using The Reilly Technique."/>
        <s v="JavaScript with BackboneJS and Bootstrap CSS - Advanced"/>
        <s v="Play Ukulele Now"/>
        <s v="Learning CSS3 - A Comprehensive Tutorial For Web Developers"/>
        <s v="Graphic Design Secrets Revealed"/>
        <s v="Create an Engaging Website with Twitter Bootstrap 2.x"/>
        <s v="The Original Complete Web Developer Course."/>
        <s v="Free Beginner Electric Guitar Lessons"/>
        <s v="Drupal 7 for Beginners"/>
        <s v="Learning Dynamic Website Design - PHP MySQL and JavaScript"/>
        <s v="Accounting Skills for Managers"/>
        <s v="iPhone icons gone awesome"/>
        <s v="The Complete Forex Trader"/>
        <s v="Guitar Insanity Workout - Eatmystrings!"/>
        <s v="How to Design a Logo - a Beginners Course"/>
        <s v="Guitar Essentials"/>
        <s v="Beginner Photoshop to HTML5 and CSS3"/>
        <s v="Learn to Design a Letterhead - A Beginners Course"/>
        <s v="Beginner Guitar Method"/>
        <s v="Guitar - Rock - Beginner with Marc Seal"/>
        <s v="Servlets and JSPs Tutorial: Learn Web Applications With Java"/>
        <s v="Guitar - Rock - Beginner/Intermediate with Marc Seal"/>
        <s v="CSS Development (with CSS3!)"/>
        <s v="Harnessing the Power of Growth Stocks"/>
        <s v="Introductory Financial Accounting"/>
        <s v="Login and Registration from Scratch with PHP and MySQL"/>
        <s v="How To Crowdfund"/>
        <s v="Play Guitar and Understand Music Quick &amp; Easy in 28 Days!"/>
        <s v="Advanced HTML5 Tutorial for Web Developers"/>
        <s v="Learn Guitar in 21 Days"/>
        <s v="Piano Improvisation from Day One"/>
        <s v="Practical Trading on Financial Futures &amp; Options Markets"/>
        <s v="Learn Web Designing &amp; HTML5/CSS3 Essentials in 4-Hours"/>
        <s v="Discover How to Draw and paint Comics"/>
        <s v="The Ultimate Web Development Course"/>
        <s v="Mastering HTML5 Programming - The Easier Way"/>
        <s v="Kids Coding -Introduction to HTML, CSS and JavaScript"/>
        <s v="Learning JavaScript Programming Tutorial. A Definitive Guide"/>
        <s v="HTML5 APIs For JavaScript - A Course For Web Developers "/>
        <s v="Advance Design of Logos and Brand Identity   "/>
        <s v="Aprende baterÃ­a con el nuevo mÃ©todo IDT"/>
        <s v="PHP &amp; MySQL - Learn The Easy Way. Master PHP &amp; MySQL Quickly"/>
        <s v="Finance and Accounting for Startups"/>
        <s v="Aprende a tocar la guitarra"/>
        <s v="Creating an MP3 Player with HTML5"/>
        <s v="Introduction to Small Business Accounting Training Tutorial"/>
        <s v="Profits Turbo"/>
        <s v="Learn To Program JavaScript (in ten easy steps)"/>
        <s v="Quick and Quirky Caricatures - Learn in an Hour!"/>
        <s v="Essential Options: Strategies for Mastering the Stock Market"/>
        <s v="Comprehensive Forex Mastery Program"/>
        <s v="World's Fastest Piano Method - The Piano Revolution!"/>
        <s v="Professional Trader's Mindset - Complete Forex Course"/>
        <s v="Learn Call Options and Put Options - Introduction to Options"/>
        <s v="Learn HTML5 Programming From Scratch"/>
        <s v="Create a Responsive Business Website with WordPress"/>
        <s v="Getting Started with Playing Guitar"/>
        <s v="Beginners Guide to Playing Guitar - Step-by-step System"/>
        <s v="Options Foundation - Time Decay, Implied Volatility, Greeks"/>
        <s v="Silver, Gold, and Inflation"/>
        <s v="Buying Call and Put Options - Options beginner strategies"/>
        <s v="Advanced Finance and Accounting for Startups"/>
        <s v="Options Spreads Bundle-  the heart of Options Trading"/>
        <s v="Blues and Advanced Guitar Lessons"/>
        <s v="Old-Time Banjo for the Absolute Beginner"/>
        <s v="Complete Guitar System - Beginner to Advanced"/>
        <s v="CREDIT SPREAD SURGERY - Bear Call and Bull Put Mastery "/>
        <s v="Advanced Options Concepts - Probability, Greeks, Simulation"/>
        <s v="Technical Analysis - A practical approach for trade entry"/>
        <s v="The Basics Of Volume Analysis"/>
        <s v="Master Iron Condors - Double the credit for half the risk"/>
        <s v="Backspreads, Diagonals and Butterflies - Advanced Strategies"/>
        <s v="Straddles and Strangles - Volatility moves in any direction"/>
        <s v="La costruzione del budget di una proposta comunitaria"/>
        <s v="Options Trading Basics (3-Course Bundle)"/>
        <s v="Master 'Technical Analysis and Chart reading skills Bundle&quot;"/>
        <s v="Buying, Selling, and Storing Precious Metal"/>
        <s v="Master Calendar Spreads with this live trade on Gold (GLD)"/>
        <s v="Option Spreads and Credit Spreads Bundle"/>
        <s v="Weekly Options and study of Options expiration dynamics"/>
        <s v="Get to know the VIX Index (aka 'The Fear Index)&quot;"/>
        <s v="The CSS and CSS3 Crash Course"/>
        <s v="TechniTrader Leading Hybrid Indicator Trading"/>
        <s v="Rock-Solid Brands"/>
        <s v="Basics of Business Finance"/>
        <s v="Business Accounts For Managers"/>
        <s v="Photoshop Course: Design an eBook Cover in Photoshop"/>
        <s v="Use Crowdfunding Effectively With Indiegogo and Kickstarter"/>
        <s v="Coding for Entrepreneurs: Learn Python, Django, and More."/>
        <s v="Accounting in 60 Minutes - A Brief Introduction"/>
        <s v="Essential Skills for Designers - Masking"/>
        <s v="Bitcoin or How I Learned to Stop Worrying and Love Crypto"/>
        <s v="Business Analysis:  Working with Use Cases"/>
        <s v="Become Exceptional in HTML and HTML5"/>
        <s v="The Complete Wordpress Plugin Development Course - 8 Plugins"/>
        <s v="HTML &amp; CSS From Scratch in 30 Days"/>
        <s v="Just chords Piano: Learn to Play Piano Quickly - No Music"/>
        <s v="Multiply your returns using 'Value Investing&quot;,https://www.udemy.com/multiply-your-returns-using-value-investing/,true,20,1942,19,63,All Levels,4.5 hours,2015-07-23T00:08:33Z_x000a_874284,Weekly Forex Analysis by Baraq FX&quot;"/>
        <s v="The Logo Design Process From Start To Finish"/>
        <s v="Beginning Flute Lessons"/>
        <s v="MatemÃ¡tica Financeira de um jeito fÃ¡cil"/>
        <s v="Bootstrap Basics: Program Responsive Websites"/>
        <s v="Guitar for Music Educators: Learning How to Teach Guitar"/>
        <s v="Essential Skills for Designers - Mastering the Pen Tool"/>
        <s v="Essential Skills for Designers - Working with Type"/>
        <s v="3 documentos clave para administrar tu empresa con Ã©xito"/>
        <s v="Revealed: Profitable Principles of Successful Traders "/>
        <s v="Precious Metal Equities"/>
        <s v="Los 7 Acordes para Tocarlo Todo en un fin de semana"/>
        <s v="Surpassing Your Kickstarter Goals"/>
        <s v="jQuery UI In Depth"/>
        <s v="Social Network Web Development"/>
        <s v="Twitter Bootstrap 2 for Beginners"/>
        <s v="School of Raising Capital: Agile Financial Modeling"/>
        <s v="Drum Set for Beginners"/>
        <s v="Interpreting Financial Statements"/>
        <s v="How to Build a CMS with PHP"/>
        <s v="Toon Boom Studio Tutorial - Cartoon Animation Made Simple"/>
        <s v="Financial Statements Made Easy"/>
        <s v="Coding for Entrepreneurs Basic"/>
        <s v="HTML for Beginners"/>
        <s v="Small Business and Managerial Accounting Training Tutorial"/>
        <s v="Best Beginner Guitar Lessons by Sam Lyons"/>
        <s v="Learn to Use jQuery UI Widgets"/>
        <s v="Improvise PucciniÂ´s 'E Lucevan le Stelle on Piano&quot;"/>
        <s v="How to Draw Cute Cartoon Characters"/>
        <s v="Anatomy for Figure Drawing: Mastering the Human Figure"/>
        <s v="1 Hour JavaScript"/>
        <s v="create 9 professional logo design full version"/>
        <s v="iPhone icons in iOS7 - learn flat design"/>
        <s v="Trading: How Transformative Learning Drives Expertise"/>
        <s v="1 Hour HTML"/>
        <s v="Gospel Piano Essentials"/>
        <s v="1 Hour CSS"/>
        <s v="Professional Risk Manager (PRM) Certification: Level 1"/>
        <s v="Virtual Piano Lessons - A New Way To Learn Piano"/>
        <s v="Professional Risk Manager (PRM) Certification: Level 2"/>
        <s v="Professional Risk Manager (PRM) Certification: Level 3"/>
        <s v="Professional Risk Manager (PRM) Certification: Level 4"/>
        <s v="Web Development By Doing: HTML / CSS From Scratch"/>
        <s v="Web Development: Make A Website That Will Sell For Thousands"/>
        <s v="Kids Coding - Beginner HTML"/>
        <s v="Kids Coding - Beginners CSS"/>
        <s v="Learn to create beautiful web interfaces and logos"/>
        <s v="Financial Risk Manager (FRM) Certification: Level II"/>
        <s v="A Beginners Guide to Technical Analysis of Stock Charts"/>
        <s v="How to Create Top Ranking Mobile App Icons - iOS Edition"/>
        <s v="Creating a Responsive HTML Email"/>
        <s v="Python Programming: Create an Digital Marketplace in Django"/>
        <s v="Have Fun with Beginner Blues Piano"/>
        <s v="1 hour jQuery"/>
        <s v="Complete Claritas Investment Certificate"/>
        <s v="Get to grips with the CFA calculator"/>
        <s v="CFA Level I Foundation: Introduction to Financial Reporting"/>
        <s v="CFA Level I Foundation Course: Introduction to Quants"/>
        <s v="Introduction to the CFA Program"/>
        <s v="Step-by-step HTML and CSS for Absolute Beginners"/>
        <s v="Financial Risk Manager (FRM) Certification: Level I"/>
        <s v="CFA Level I Workshop 1: Ethics and Quantitative Methods"/>
        <s v="CFA Level I Workshop 2: Financial Reporting &amp; Analysis I "/>
        <s v="CFA Level I Workshop 3: Financial Reporting &amp; Analysis II"/>
        <s v="CFA Level I Workshop 4: Fixed Income and Equity"/>
        <s v="CFA Level I Workshop 5: Corp Finance, Quants II &amp; Derivative"/>
        <s v="CFA Level I Workshop 6: Alternatives, PM and Economics "/>
        <s v="How To Create Amazing YouTube Custom Thumbnail Images"/>
        <s v="Trade Show Samurai"/>
        <s v="Try Django 1.9 | Build a Blog and Learn Python's #1 Library"/>
        <s v="A new approach to piano and playing songs for beginners"/>
        <s v="Graphic Design for Entrepreneurs...Who Can't Draw"/>
        <s v="Learn HTML 5 in 1 hour"/>
        <s v="Typography Fundamentals - Feel confident with type!"/>
        <s v="LaTeX for Professional Publications"/>
        <s v="Back to School Web Development and Programming Bundle"/>
        <s v="Your Business by the Numbers"/>
        <s v="Beginner Guitar - 38 Easy Lessons You Needs to Get Started"/>
        <s v="Build Websites from Scratch with HTML &amp; CSS"/>
        <s v="Easy Forex and Futures Trading"/>
        <s v="How to draw Caricatures"/>
        <s v="Intro to PHP Web Application Development with Symfony"/>
        <s v="All about NodeJS"/>
        <s v="Mastering the Art of Guitar Chords"/>
        <s v="Small Biz Doers' Guide to Small Biz Accounting + Bookkeeping"/>
        <s v="The Art Of Financial Valuation With Certificate"/>
        <s v="Didgeridoo - from zero to HERO! Part Three. Advanced level."/>
        <s v="Create a classified website in 2 hours - guaranteed"/>
        <s v="Crash Course: Fundamentals Of HTML &amp; CSS From Scratch."/>
        <s v="Drawing Cartoony Characters"/>
        <s v="Financial Modeling - Facebook Case Study"/>
        <s v="Learn Complete Web Development From Scratch"/>
        <s v="Learn Javascript &amp; JQuery From Scratch"/>
        <s v="Learn PHP Fundamentals From Scratch"/>
        <s v="Beginner Financial Analysis: Invest Like Warren Buffett"/>
        <s v="ChalkTalk: Financial Accounting"/>
        <s v="Forex Basics"/>
        <s v="Complete Website &amp; CMS in PHP &amp; MySQL From Scratch!"/>
        <s v="Introduction to Bootstrap 3"/>
        <s v="Stock Market for Beginners. Learn to trade"/>
        <s v="Acoustic Blues Guitar Lessons"/>
        <s v="Become A Web Developer And Seller - Build Websites With HTML"/>
        <s v="Fingerpicking Blues Guitar Lessons - Bottleneck Guitar"/>
        <s v="Introduction to Web Development"/>
        <s v="Winning Options Trading System"/>
        <s v="Blues Guitar Lessons - Blues Guitar - Robert Johnson"/>
        <s v="Bitesize Bookkeeping for busy people"/>
        <s v="The Smart Option Trader"/>
        <s v="How To Play Blues Guitar - Broonzy &amp; McGhee Blues Lessons"/>
        <s v="Blues Guitar Lessons - From Texas To Carolina"/>
        <s v="Guitar Lessons - Blind Blake - King Of Ragtime Blues Guitar"/>
        <s v="Blues Guitar Lessons - Ragtime Blues Guitar"/>
        <s v="Programming for Entrepreneurs - JavaScript"/>
        <s v="Forex Elite Trading"/>
        <s v="Introduction to Lead Guitar"/>
        <s v="Learn To Play The Piano Using Pop, R&amp;B and Gospel Chords"/>
        <s v="Play Piano Today - Easy Festive Favorites &amp; Piano Party Hits"/>
        <s v="Foundation of Options Trading and Investing"/>
        <s v="Create, Update and Manage Your Own Website Using Drupal 7"/>
        <s v="Become a Heroku Rails Ninja: Expert Level Deployment Tools"/>
        <s v="Learn To Play Guitar Complete Beginners Quick Start"/>
        <s v="How to Make a Custom Graphic "/>
        <s v="Finance - Ratios Analysis &amp; Interpretations"/>
        <s v="Understand Banks &amp; Financial Markets "/>
        <s v="Mergers and Acquisitions M&amp;A Essentials You Need to Know"/>
        <s v="Learn Guitar The Easy Way, It's Faster"/>
        <s v="CSS and CSS3 For Absolute Beginners"/>
        <s v="Build Flat Responsive Website from Scratch - Complete Course"/>
        <s v="International Trade and New Geographic Economy"/>
        <s v="Writing CSS with {LESS} - Tutorial From Infinite Skills"/>
        <s v="Improve Your Financial Literacy"/>
        <s v="Straight From Business School: Create Financial Statements"/>
        <s v="CPA 101: How To Master Affiliate Marketing In No Time"/>
        <s v="Gana en la Bolsa con AnÃ¡lisis TÃ©cnico"/>
        <s v="How to Draw Pinups and Sexy Women"/>
        <s v="FX Trading for Beginners"/>
        <s v="Aprende a hacer paper trading (simulaciÃ³n) con Ninja Trader"/>
        <s v="FullPage: The Complete Guide to Flat Websites"/>
        <s v="Surviving Introduction to Finance"/>
        <s v="Learning Bootstrap 3 - Tutorial From Infinite Skills"/>
        <s v="Create and Deploy a Web App in 3 Hours"/>
        <s v="Comprehensive JavaScript Programming"/>
        <s v="Big Data and Apache Hadoop for Developers - Fundamentals"/>
        <s v="Learn Responsive Web Development from Scratch"/>
        <s v="Learn to Build Websites using Twitter Bootstrap"/>
        <s v="Aprende a Ganar Dinero en la Bolsa"/>
        <s v="Practical PHP: Master the Basics and Code Dynamic Websites"/>
        <s v="HTML and CSS for Beginning Web Developers"/>
        <s v="Financial Modeling in Excel for Startups"/>
        <s v="Trading: High-ROI Trading"/>
        <s v="Web Hosting Fundamentals"/>
        <s v="Inside Drum Technique"/>
        <s v="Piano With A Pro"/>
        <s v="Basic Piano Hymn Playing"/>
        <s v="Play Guitar with Rhythm - 5 Easy Lessons"/>
        <s v="Strumming the Guitar - 5 Lessons on Strum Patterns"/>
        <s v="Stock Market Investing for Beginners"/>
        <s v="Web Elements Design With Photoshop"/>
        <s v="Ruby on Rails: Training and Skills to Build Web Applications"/>
        <s v="Learn Drawing and Painting a Landscape with Oil Colours"/>
        <s v="Triple P Trading Course"/>
        <s v="Web Application Development - Learn by Building 3 Web Apps"/>
        <s v="Accounting Concepts For Technocrats"/>
        <s v="Get great playing HARMONICA - a fun new leisure time hobby !"/>
        <s v="Piano The Hard Way -  Fast Way To Life Long Piano Enjoyment"/>
        <s v="Credit Repair from a Financial Institution"/>
        <s v="How to play easy tunes on the harmonica - just the basics"/>
        <s v="Play tunes on harmonica and learn how to bend some notes"/>
        <s v="Learn to improvise on your harmonica - in nice easy steps"/>
        <s v="Starting to play the blues on your harmonica in easy steps "/>
        <s v="Bending the blue notes to give you killer sound on harmonica"/>
        <s v="Learn to play tunes by ear on harmonica - no written music"/>
        <s v="Killer Harmonica sounds using the tongue and bending notes "/>
        <s v="Learn to Play Tarrega, Bach, and Sor on Classical Guitar"/>
        <s v="Become a Professional Web Developer | Version 3.0"/>
        <s v="Adobe Illustrator CC for beginners"/>
        <s v="Improved SEO with Rich Snippets and MicroData"/>
        <s v="Code a Responsive Website Using HTML5 and CSS for Beginners"/>
        <s v="YOU can Draw, Shade and Paint a Mixed Media Girl...today!"/>
        <s v="Learn Real Graphic Design"/>
        <s v="1. Principles of Simple Interest "/>
        <s v="A Year's Worth of Piano Lessons in One Weekend"/>
        <s v="2. Principles of Simple Interest - advanced problems"/>
        <s v="Easy Piano Basicsâ„¢ - Learn Piano, No Prior Experience Needed"/>
        <s v="Aprende a tocar Guitarra RAPIDO y FACIL con Guitarsimple"/>
        <s v="Blues Accelerator - 21 Days to Blues Guitar Mastery"/>
        <s v="Guitar Fretboard Mastery for the Blues Guitarist"/>
        <s v="Guitar Technique Mastery: The Ultimate Chop Building Workout"/>
        <s v="JavaScript for Beginning Web Developers"/>
        <s v="Become a Career Day Trader: Asian-Pacific Futures Markets"/>
        <s v="Mashup - Transform a scanned sketch into a digital painting"/>
        <s v="JavaScript for Absolute Beginners"/>
        <s v="Learn To Play Trumpet Fast Using The Passive Trumpet Tutor"/>
        <s v="Learn to Play Fernando Sor's 'Study in B minor&quot;,https://www.udemy.com/study-in-b-minor/,true,115,1403,5,9,Intermediate Level,43 mins,2014-01-27T20:58:16Z_x000a_398746,Piano: The Chord Based System - Learn To Play As The Pros Do&quot;"/>
        <s v="Learn Jazz Piano Today"/>
        <s v="Introduction to Guitar 'A Course for Beginners&quot;,https://www.udemy.com/introduction-to-guitar/,true,25,163,11,56,Beginner Level,2.5 hours,2014-10-30T15:59:39Z_x000a_650804,Guitar  Master Class Learning How to Play Guitar from A to Z&quot;"/>
        <s v="Rhythm to Rock Drum Lessons"/>
        <s v="Introduction to Financial Modeling"/>
        <s v="Responsive Web Design: Made Easy"/>
        <s v="Responsive Web Design with HTML5 and CSS3 - Introduction"/>
        <s v="Learn Accounting. Understand Business."/>
        <s v="Swing Low - The 101 Authentic Nashville Piano Style Course"/>
        <s v="BITCOIN VISUALLY. Part I."/>
        <s v="Introduction to Bookkeeping (Accounting)"/>
        <s v="4. Ordinary Simple Annuities: The Basics"/>
        <s v="Building a Search Engine in PHP &amp; MySQL"/>
        <s v="10.  Bonds and Bond Pricing"/>
        <s v="9. Sinking Funds"/>
        <s v="Breakout Patterns Workshop by Pattern Trader"/>
        <s v="Samuel and Co Trading - Stock &amp; Forex Trading"/>
        <s v="Code a personal splash page in 1 hour"/>
        <s v="Introduction to Web Development: HTML"/>
        <s v="3. Compound Interest "/>
        <s v="Create A Custom Responsive WordPress Website For A Client"/>
        <s v="Basics of Finance and Budgeting"/>
        <s v="Learn Building Your Own Website Without Coding"/>
        <s v="Joomla 3 - The Basics"/>
        <s v="CFP - Introduction to Financial Planning"/>
        <s v="AngularJS JumpStart with Dan Wahlin"/>
        <s v="Trade Recap I - A Real Look at Futures Options Markets"/>
        <s v="Stock Trading Ninja: Complete System For Trading Success"/>
        <s v="6. Annuities Due and Deferred"/>
        <s v="TRADER BOT: IntroduÃ§Ã£o Ã  Linguagem MQL5"/>
        <s v="Basel II"/>
        <s v="How to easily Manage your WordPress Website"/>
        <s v="Capital Market Immersion"/>
        <s v="Rhythm to Rock Drum Lessons 2"/>
        <s v="8. Amortization Schedules"/>
        <s v="Fundamental Financial Math"/>
        <s v="Practical Font Design"/>
        <s v="Adobe Flash for Beginners - Build Flash Website From Scratch"/>
        <s v="Aprende a invertir y deja que tu dinero trabaje para ti"/>
        <s v="Build Your First Website in 1 Week with HTML5 and CSS3"/>
        <s v="Ultimate Blues Guitar Beginner Lessons"/>
        <s v="AngularJS for the Real World - Learn by creating a WebApp"/>
        <s v="Learn to Play Saxophone: Beginner to Pro in Under Four Hours"/>
        <s v="Accounting 102: Guide to Business Accounting"/>
        <s v="Accounting 101: Guide to Business Accounting"/>
        <s v="How to Design Your Own Guitar"/>
        <s v="Trade for a Living"/>
        <s v="HTML5 Essentials for Beginners"/>
        <s v="An Introduction to Management of Portfolios (MoP)"/>
        <s v="Nuke X: Aprende composiciÃ³n digital"/>
        <s v="Adobe InDesign CS6"/>
        <s v="Super Textos con Photoshop"/>
        <s v="All You Need To Know About AngularJS - Training On AngularJS"/>
        <s v="How To Make Graphics For A Website"/>
        <s v="Capital Market Road Map"/>
        <s v="Fixed Income Securities"/>
        <s v="Commercial Credit Analysis"/>
        <s v="Interest Rate Swaps"/>
        <s v="Introduction to Futures &amp; Options"/>
        <s v="Equity Products"/>
        <s v="How to Make IT Work Successfully in Capital Markets"/>
        <s v="Equity Swaps"/>
        <s v="The Securities Trade Lifecycle"/>
        <s v="Mortgage Backed Securities"/>
        <s v="Yield Curve Dynamics"/>
        <s v="PHP Development with the Laravel Framework"/>
        <s v="Master the Saxophone: Intermediate Instruction Made Simple!"/>
        <s v="Photoshop: Creando elemental de agua"/>
        <s v="Photoshop: Creando elemental de aire"/>
        <s v="Photoshop: Creando efectos de luz"/>
        <s v="Modern Piano Lessons For Beginners"/>
        <s v="Sax Solos: Learn how to Perform Three Fun and Unique Pieces!"/>
        <s v="Advanced Saxophone Studies - Learn to Master the Saxophone!"/>
        <s v="Learn to Play the Trumpet: Beginner to Pro Made the Easy Way"/>
        <s v="Design while you learn InDesign CC"/>
        <s v="Master Trumpet Playing: Intermediate Instruction Made Simple"/>
        <s v="IntroducciÃ³n al retrato realista con Photoshop"/>
        <s v="MicroStation - CÃ©lulas"/>
        <s v="InÃ­ciate en Microstation"/>
        <s v="MicroStation - Niveles"/>
        <s v="Core: A Web App Reference Guide for Django, Python, and More"/>
        <s v="CFAÂ® Level 1 2014 â€“ Alternative Investments"/>
        <s v="Trumpet Solos: Learn how to Perform Three Fun, Unique Pieces"/>
        <s v="Tape Reading: Learn how to read the tape for day trading"/>
        <s v="Advanced Trumpet Studies - Learn to Master the Trumpet!â€‹"/>
        <s v="Letras en Adobe Illustrator"/>
        <s v="Crea personajes fantÃ¡sticos con Photoshop"/>
        <s v="Build a Responsive Website with a Modern Flat Design"/>
        <s v="Web Hosting Set Up and WordPress Installation For Beginners"/>
        <s v="Financial Analysis:  A Recipe for Success"/>
        <s v="Introduction to Digital Payments "/>
        <s v="IAS 18 - Revenue"/>
        <s v="The Theory &amp; Practice of Modes on the Guitar"/>
        <s v="IAS 10 - Events After Reporting Date"/>
        <s v="Stock Market Foundations"/>
        <s v="Certificate Program In Management Accounting"/>
        <s v="Certificate Program in Financial Accounting"/>
        <s v="Logo Design for Entrepreneurs "/>
        <s v="Trading Penny Stocks: A Guide for All Levels In 2017"/>
        <s v="How to be A High Performance Insurance Broker Part 2"/>
        <s v="Quicklessons Piano Course - Learn to Play Piano by Ear!"/>
        <s v="Aprende a improvisar en la guitarra elÃ©ctrica"/>
        <s v="Learn To Play The Drums Without A Drum Kit"/>
        <s v="Studying the CFA Program exams (Mandarin language version)"/>
        <s v="Easy Piano - learn and play along"/>
        <s v="Como Investir em AÃ§Ãµes para Iniciantes"/>
        <s v="TÃ©cnicas Photoshop: Reformar Campo de golf"/>
        <s v="Learn to Setup Websites from Scratch"/>
        <s v="Projects in HTML5"/>
        <s v="Tenor Banjo for Absolute Beginners"/>
        <s v="Acoustic Guitar Basics"/>
        <s v="Acoustic Guitar After The Basics"/>
        <s v="Elite Trend Trader: Learn To Trade Stocks, Options &amp; Forex"/>
        <s v="Play Autumn Leaves' falling notes on piano with no reading!"/>
        <s v="IAS 12 - Accounting for Income Taxes (Basics)"/>
        <s v="Guitar for Absolute Beginners (Class 1)"/>
        <s v="LEARN HARMONICA, amaze your friends and have fun - it's easy"/>
        <s v="Jazz Guitar Reharmonization for Autumn Leaves"/>
        <s v="Create Single Page Website using Twitter Bootstrap 3"/>
        <s v="HTML and CSS Crash Course for Beginners"/>
        <s v="Keyboard Basics"/>
        <s v="Design Beautiful &amp; Professional Ebooks Using FREE Software"/>
        <s v="Add Slide To Your Guitar Playing"/>
        <s v="Bitcoins - Past, Present, Future"/>
        <s v="Stock Market Mastery"/>
        <s v="Aprende a tocar el piano desde cero"/>
        <s v="Rhythm to Rock Drum Lessons 3"/>
        <s v="Beginners Binary Options Course"/>
        <s v="Guitar Chord Mastery!Turn Your Brain Into A Chord Encyclopia"/>
        <s v="Rock Drumset Grooves: Level 1"/>
        <s v=":::Beginners Guide To Creating Amazing Images with Canva:::"/>
        <s v="Piano Lessons for Beginners Made Easy"/>
        <s v="How to Copy the Best Traders on Etoro"/>
        <s v="Aprende a tocar la guitarra elÃ©ctrica"/>
        <s v="Aprende a tocar la guitarra acÃºstica como un profesional"/>
        <s v="Super-Curso de Guitarra PrÃ¡ctico Para Principiantes"/>
        <s v="Aprende a tocar los mejores solos en la guitarra elÃ©ctrica"/>
        <s v="Drum Lessons For Beginners"/>
        <s v="Aprende a tocar Jazz y Ritmos Latinos en la guitarra"/>
        <s v="Aprende todos los secretos de la guitarra flamenca"/>
        <s v="Aprende diferentes ritmos con la guitarra rÃ­tmica"/>
        <s v="Aprende a tocar el teclado como los expertos"/>
        <s v="Business finances"/>
        <s v="Introduction to CSS Development"/>
        <s v="Getting Started as a Web Developer"/>
        <s v="Introduction to Node.js Development"/>
        <s v="Advanced Node.js Development"/>
        <s v="Aprende todos los secretos de la salsa para piano"/>
        <s v="Aprende a tocar blues en el piano y teclado"/>
        <s v="Ahora aprende a tocar jazz en el piano"/>
        <s v="Aprende a tocar ritmos latinos en el teclado"/>
        <s v="Introduction to HTML"/>
        <s v="ãƒ“ãƒƒãƒˆã‚³ã‚¤ãƒ³ç”Ÿæ…‹ç³»ï½œæ—¢å­˜é€šè²¨ãŒä¸»å½¹ã‚’ã‚„ã‚ã‚‹æ—¥"/>
        <s v="Automate Your Finances"/>
        <s v="How to speak Pianish (beginner level)"/>
        <s v="Aprender a tocar la baterÃ­a sin salir de casa"/>
        <s v="Option Trading for Rookies: The Covered Call Option Strategy"/>
        <s v="Aprende a tocar jazz, salsa y blues en el piano"/>
        <s v="Piano Lessons for the R&amp;B Fan"/>
        <s v="Piano Lessons For The Hip Hop Fan"/>
        <s v="Aprende a tocar MÃºsica Cristiana en el piano y teclado"/>
        <s v="Aprende a tocar ritmo pop en el piano y teclado"/>
        <s v="Aprende a tocar percusiones: congas, bongÃ³s, maracas y mÃ¡s"/>
        <s v="Shark Accounting - Building a Business by the Numbers!"/>
        <s v="Website Secrets: Get a Gorgeous Website on the Cheap"/>
        <s v="Aprende a tocar el saxofÃ³n como siempre has querido"/>
        <s v="Aprende a tocar el bajo elÃ©ctrico "/>
        <s v="Aprende a tocar el acordeÃ³n de botones"/>
        <s v="ãƒ–ãƒ«ãƒ¼ã‚¹ã‚®ã‚¿ãƒ¼å…¥é–€"/>
        <s v="Trading Binary Options for Fun and Profit"/>
        <s v="Aprende a tocar el violÃ­n desde cero"/>
        <s v="Aprende a tocar la trompeta"/>
        <s v="Aprende cÃ³mo tocar el Bajo Sexto"/>
        <s v="Aprende a tocar la flauta dulce de forma sencilla y gradual"/>
        <s v="Learn about it"/>
        <s v="Aprende a tocar flauta transversal sin complicaciones"/>
        <s v="Learn XML Crash Course: Discover Essential XML Fundamentals "/>
        <s v="Aprende a tocar el clarinete.  "/>
        <s v="Aprende a tocar el contrabajo sin complicaciones"/>
        <s v="Pixelmator - Create Vector Graphics From Scratch"/>
        <s v="Accounting Is Easy (for Beginners)"/>
        <s v="Working Capital Management for Entrepreneurs"/>
        <s v="A Beginner's Guide to the Meteor JavaScript Framework"/>
        <s v="Tenor Banjo"/>
        <s v="Create Kindle eBook Covers with PowerPoint"/>
        <s v="åˆã‚ã¦ã®iDrawå…¥é–€"/>
        <s v="IAS37 - Provisions, Contingents Liabilities &amp; Assets"/>
        <s v="WordPress Backup And Restore Fundamentals"/>
        <s v="Play music on Harmonica using 8 notes - learn easy tunes!"/>
        <s v="PSD to HTML5/CSS3 using Twitter Bootstrap 3! "/>
        <s v="Level 1 2014 CFAÂ® Program â€“ Corporate Finance"/>
        <s v="Learn To Build Beautiful HTML5 And CSS3 Websites In 1 Month"/>
        <s v="FOREX Currency Trading For Beginners"/>
        <s v="Drawing Perspective For Beginners"/>
        <s v="Financial Translation"/>
        <s v="Get Started With Penny Stocks -Step by Step Guide to Trading"/>
        <s v="Responsive Html5 Theme Development"/>
        <s v="Forex - Catch the Big Market Moves in Forex"/>
        <s v="Build A Great Wordpress Website For Your Business in 2 Hours"/>
        <s v="Forex Harmonic Trading- With Multiple Forex Chart Examples"/>
        <s v="Elliott Wave -Forex Trading With The Elliott Wave Theory"/>
        <s v="Pianoforall - Incredible New Way To Learn Piano &amp; Keyboard"/>
        <s v="Level 1 2014 CFAÂ® Program â€“ Equity Investments"/>
        <s v="Level 1 2014 CFAÂ® Program â€“ Derivatives"/>
        <s v="Forex Breakout Profits: The Definitive Guide"/>
        <s v="Make a professional website - 30 Day Guarantee. Discounted!"/>
        <s v="Si eres nuevo en Photoshop...Este es tu curso NÂº1"/>
        <s v="Learn Beethoven's Fur Elise on Piano"/>
        <s v="Object Oriented Programming (OOP) in PHP - Build An OOP Site"/>
        <s v="Forex Trading: The High ROI Forex Trading End of Day Course"/>
        <s v="Painless Piano!"/>
        <s v="Day Trading Market Structure Signals"/>
        <s v="Web Design for Beginners: Real World Coding in HTML &amp; CSS"/>
        <s v="A Complete Guide to Becoming a Trader on the Forex Market"/>
        <s v="Monetizing Your Website: How to Add Cost-Per-Action (CPA) "/>
        <s v="Introduction to Day Trading"/>
        <s v="Logo Design Essentials "/>
        <s v="IFRIC 13-Customer Loyalty Programmes (Revenue)"/>
        <s v="Finance for Non Finance Executives"/>
        <s v="Binary Options Course - Level 2"/>
        <s v="Nest Egg Investing"/>
        <s v="How to Pick The Right Penny Stocks To Invest In 2017"/>
        <s v="Chartered Financial Analyst (CFA) - Level 1 - FRA"/>
        <s v="Core Concepts in HTML 5"/>
        <s v="IAS 8-Accounting Policies ,Changes in Accounting Estimates"/>
        <s v="Investments and Financial Markets"/>
        <s v="Bitcoin - The Complete Guide"/>
        <s v="WE WILL PAY YOU TO TRADE WITH US"/>
        <s v="GuÃ­a prÃ¡ctica para comprar acciones en la Bolsa de USA"/>
        <s v="Intro to Illustrator"/>
        <s v="Learn to Create Advance Responsive Websites With Bootstrap"/>
        <s v="Financial Management - Ratio Analysis"/>
        <s v="How To Start Trading Penny Stocks In 10 Easy Steps 2017"/>
        <s v="Bookkeeping made simple"/>
        <s v="Accounting for Depreciation (Collage Level)"/>
        <s v="Algorithmic Trading In Forex: Create Your First Forex Robot!"/>
        <s v="HTML5 Geolocation in Depth:Build 7 HTML5 Geolocation Apps"/>
        <s v="How to Read a Balance Sheet"/>
        <s v="CFA Level 1 - Derivatives"/>
        <s v="Banking Credit Analysis Process (for Bankers)"/>
        <s v="Build a file hosting/sharing site in less than 2 hours "/>
        <s v="Forex Robots: Expect To Earn 175% P.A. Forex Robot Included!"/>
        <s v="The Essential Web Developer Course - Build 12 Websites"/>
        <s v="Quick &amp; Easy Piano Chords: Play more songs with more chords"/>
        <s v="create a search engine for your website!"/>
        <s v="Accounting: Get Hired Without Work Experience"/>
        <s v="Simple Options Trading System"/>
        <s v="Classical Guitar Finger-Picking: Right Hand Arpeggios"/>
        <s v="Learn to Play French Horn: Beginner to Pro Made the Easy Way"/>
        <s v="Master the French Horn: Intermediate Instruction Made Simple"/>
        <s v="Learn How to Play the Violin - Violin Basics"/>
        <s v="How to Install WordPress From Scratch"/>
        <s v="Fundamentals of Forex Trading"/>
        <s v="Rhythm to Rock Drum Lesson 4"/>
        <s v="Projects in PHP and MySQL"/>
        <s v="HARP&amp;SOUL  |  Learn the Secrets of the Harmonica"/>
        <s v="Basic Concepts of Web Development, HTTP and Java Servlets"/>
        <s v="Learn E-Commerce Website in PHP &amp; MySQL From Scratch!"/>
        <s v="Accounting 101: Learn Business Finance Forecasting in 60mins"/>
        <s v="Learn Html5 &amp; CSS3 from scratch"/>
        <s v="Photoshop: Real World Hands-on Freelance Mastery"/>
        <s v="Codeigniter: How to use Codeigniter that drives knowledge"/>
        <s v="Rhythm to Rock Drum Lesson 5"/>
        <s v="Rhythm to Rock Drum Lesson 6"/>
        <s v="Projects in Django and Python"/>
        <s v="IAS 1-Presentation of Financial Statements "/>
        <s v="A how to guide in HTML"/>
        <s v="How To Play The Djembe: For Beginners"/>
        <s v="Mind-Blowing Photoshop: Master Skills Season 1"/>
        <s v="Learn How to Profit In Forex With Market Rhythms"/>
        <s v="FastTrack to Stock Trading Strategies"/>
        <s v="CÃ³mo DiseÃ±ar Logos"/>
        <s v="Electric Bass Right From The Start"/>
        <s v="Become a Professional Graphic Designer"/>
        <s v="Become a Graphic Designer, and earn a living from it"/>
        <s v="Take Your Career to the Next Level with MBA Finance"/>
        <s v="A Very Complete Introduction To Laravel"/>
        <s v="How to Pick Stocks"/>
        <s v="Introduction to the 8 Pillars for Accountants"/>
        <s v="The Day Trader: Learn to Trade The Stock Market and Forex"/>
        <s v="HTML 5: How I made websites in HTML5"/>
        <s v="Adobe Illustrator CS6 Ø¨Ø§Ù„Ù„ØºØ© Ø§Ù„Ø¹Ø±Ø¨ÙŠØ©"/>
        <s v="Build a DCF Model from Scratch"/>
        <s v="Automate Web Development With Gulp JS"/>
        <s v="VPS for Forex Trading - Protect Your Forex Robots"/>
        <s v="Learn to Trade for Profit:Trading with Japanese Candlesticks"/>
        <s v="5 lecciones que todo guitarrista debe tomar"/>
        <s v="Making Killer Images in Photoshop that WOW Clients!"/>
        <s v="Learn to Design a Logo in Adobe Illustrator"/>
        <s v="Graphic design - The Quick Guide"/>
        <s v="Aprende a tocar el AcordeÃ³n 'de oÃ­do y con tÃ©cnica&quot;,https://www.udemy.com/aprende-a-tocar-el-acordeon-de-oido-y-con-tecnica/,true,25,93,21,34,Beginner Level,4 hours,2014-09-16T19:51:45Z_x000a_263432,Aprende los Secretos de la ArmÃ³nica con HARP&amp;SOUL&quot;"/>
        <s v="HTML &amp; CSS - Learn to build sleek websites "/>
        <s v="Illustrator - Creating stylised images from a photo"/>
        <s v="Trade Stocks, Forex &amp; Financial Markets like a Professional"/>
        <s v="Learn to Code in HTML5, CSS3, and JavaScript"/>
        <s v="Become a Kick-Ass Web Developer: From Newbie to Pro"/>
        <s v="Make Logo design pay with illustrator in less than a day"/>
        <s v="Beginner's Guitar: Tuning, Strumming, and Chords!"/>
        <s v="#1 Piano Hand Coordination: Play 10th Ballad in Eb Key songs"/>
        <s v="Learn and Understand AngularJS"/>
        <s v="Learn to Raise the Funds You Need via Crowdfunding"/>
        <s v="Technical Analysis 101: Ten Primary Candlestick Reversals"/>
        <s v="Effective iOS &amp; Android App Icon Design"/>
        <s v="Learn to Make an Animated Image Gallery using HTML5"/>
        <s v="Create An HTML5 Video Player From Scratch"/>
        <s v="Debt Collection Management: Get Paid On Time EVERY TIME!"/>
        <s v="Introduction to Laravel 4"/>
        <s v="Legal Accounting"/>
        <s v="Learn WCF And Web APIs From Scratch"/>
        <s v="Joomla: Create a Joomla Website This Weekend With NO CODING!"/>
        <s v="Using MODX CMS to Build Websites: A Beginner's Guide"/>
        <s v="Earn and Learn to create Logo designs in Illustrator quickly"/>
        <s v="Build a DCF Valuation Model"/>
        <s v="Build a Trading Comps Valuation Model"/>
        <s v="The art of piano improvisation"/>
        <s v="Accounting for everyone! "/>
        <s v="Navigate the 10-K and Other Financial Reports"/>
        <s v="Advanced Accounting for Investment Banking"/>
        <s v="Turn Your Photos Into Professional And Modern Artworks"/>
        <s v="Black Algo Trading: Build Your Trading Robot"/>
        <s v="Super Beginner Guitar - start right, start awesome"/>
        <s v="10 Numbers Every Business Owner Should Know"/>
        <s v="How to read a Profit &amp; Loss Account and Balance Sheet"/>
        <s v="A Practical Guide to Wealth Creation"/>
        <s v="Introduction to Accounting: The Language of Business"/>
        <s v="Photoshop CS 6 ile FotoÄŸraf Ä°ÅŸlemenin Temelleri"/>
        <s v="Projects in CSS"/>
        <s v="Financial Modelling for entrepreneurs"/>
        <s v="Credit Control Procedures"/>
        <s v="Bookkeeping Systems"/>
        <s v="Breakeven Analysis and Pricing"/>
        <s v="Flow Management and Forecasting"/>
        <s v="Numbers for the  Business Plan"/>
        <s v="Bank Reconciliation &amp; VAT on Excel"/>
        <s v="A 13 Hour SQL Server 2014 /ASP.NET/CSS/C#/jQuery Course"/>
        <s v="NPV and IRR Techniques for CA / CFA / CPA Exams"/>
        <s v="How to Read Financial Statements:  Build Financial Literacy."/>
        <s v="Backbone Tutorial: Learn Backbonejs from Scratch"/>
        <s v="IntroducciÃ³n a la contabilidad"/>
        <s v="Forex Trading A-Zâ„¢ - With LIVE Examples of Forex Trading"/>
        <s v="Forex Strategies: Kelly Criterion, Larry Williams and more!"/>
        <s v="Forex MetaTrader 4: Master MT4 Like A Pro Forex Trader"/>
        <s v="Bootstrap 3 -&gt; Profitable WordPress Theme Development!"/>
        <s v="ASP.Net MVC Quick Start"/>
        <s v="How to invest in Russian equity market"/>
        <s v="How To Sell Practically Anything: Professional Design Mockup"/>
        <s v="Learn How to Play Blues, Rock, &amp; Boogie Woogie Piano Today"/>
        <s v="Foundations of Front-End Web Development"/>
        <s v="Joomla 3 : Develop a Professional Website in 3 Simple Steps!"/>
        <s v="How to Create Vector Characters in Illustrator or Photoshop"/>
        <s v="Create a Responsive Website with Bootstrap 3"/>
        <s v="Professional Trading With Institutional Supply &amp; Demand"/>
        <s v="IAS 16-Property,Plant and Equipment "/>
        <s v="Laravel 4 try and enjoy php coding"/>
        <s v="Financial Reporting - Fundamentals/Basics"/>
        <s v="Quickstart AngularJS"/>
        <s v="Learn Photoshop Quickly (For Bloggers &amp; Web Images)"/>
        <s v="Guitar Crash Course (No Experience Necessary)"/>
        <s v="15 Mandamientos para ganar dinero en Bolsa"/>
        <s v="Gibson's Learn &amp; Master Guitar"/>
        <s v="Introductory JavaScript Made Easy Training Tutorial"/>
        <s v="Technical Analysis 101: Master the Basics of Trading"/>
        <s v="Learn how to double your Forex Trading Account in one trade"/>
        <s v="Typographic Logos: Typography and Lettering for Logo Design"/>
        <s v="Accounting 1 Simplified for You"/>
        <s v="Projects In JavaScript &amp; JQuery"/>
        <s v="Investing: How I Consistently Beat The Stock Market"/>
        <s v="Jazz piano improvisation: The girl form Ipanema. Bossa nova"/>
        <s v="How To Create A WordPress Website Without Paying A Developer"/>
        <s v="Beginner to Pro in Excel: Financial Modeling and Valuation"/>
        <s v="IFRS Financial Reporting"/>
        <s v="Learn To Invest In 7 Steps"/>
        <s v="Master Finance in Three Hours"/>
        <s v="An Introduction: MT4 Email, Sound, Notification Forex Alerts"/>
        <s v="Learn How To use Channels to find amazing Forex Entries"/>
        <s v="Use the Magic Multiple Moving Average Forex Trading system"/>
        <s v="Learn to Play the Flute: Beginner to Pro in Under Five Hours"/>
        <s v="Master Flute Playing: Intermediate Instruction Made Simple!"/>
        <s v="Forex Trading"/>
        <s v="Learn to Trade for Profit: Find and Trade Winning Stocks"/>
        <s v="Installing Wordpress 4 - Installation, Registrars &amp; Hosting"/>
        <s v="Get Piano Skills TODAY!!! "/>
        <s v="SharePoint 2013 Development using C# - Part I"/>
        <s v="OpenCV Computer Vision Application Programming "/>
        <s v="Learn Piano Scales: Play any song in any key! Like Pro's do"/>
        <s v="Working Capital Management for CA / CFA / CPA Exams"/>
        <s v="Design Efficiency Intensive"/>
        <s v="Digital Art for Beginners"/>
        <s v="Bitcoin - A Comprehensive Guide"/>
        <s v="Forex Trading Profitably"/>
        <s v="Complete ASP NET MVC Web Development - Newbie to Ninja!"/>
        <s v="Learn to invest in the Stock Market"/>
        <s v="Your Own Site in 45 Min: The Complete Wordpress Course"/>
        <s v="Learn Grunt with Examples: Automate Your Front End Workflow"/>
        <s v="Learn Bookkeeping From Scratch"/>
        <s v="Trading: From Wall Street to Your Street"/>
        <s v="Learn Oud 1 (No Prior Music Knowledge Required!)"/>
        <s v="AngularJS for Beginners, Single-Page Applications Made Easy"/>
        <s v="Introduction to Trade Theory (Technical Analysis) For Stocks"/>
        <s v="Tax Strategy: Financial Planning for Beginners"/>
        <s v="The Ultimate Method for Learning Modern Piano &amp; Keyboards"/>
        <s v="Illustrator 101: Learn Quickly and Easily to create Artwork"/>
        <s v="Learn to Pick the Right Stock Broker Account"/>
        <s v="Economics - CFA Level 1 - 2014"/>
        <s v="How to Safely Copy and Move Your WordPress Website"/>
        <s v="eBook Cover Design"/>
        <s v="Circular Breathing for musicians - practical skills"/>
        <s v="Learn How To Build a Web Application Without Coding"/>
        <s v="Bestseller! Learn Photoshop in 1 Hour (No Experience Needed)"/>
        <s v="Cash Flow Valuation: Develop Your Financial Literacy"/>
        <s v="Master Graphic Design Using Photoshop with Rachael"/>
        <s v="Learn to Play Clarinet: Beginner to Pro in Under Five Hours"/>
        <s v="WordPress Security - The Ultimate Security Guide"/>
        <s v="Guitar for Christmas!"/>
        <s v="How to design professional PowerPoint business presentation"/>
        <s v="Learn Ruby on Rails By Building Projects"/>
        <s v="Learn HTML &amp; CSS: How To Start Your Web Development Career"/>
        <s v="Mastering Photoshop: From Beginner to Industry Professional"/>
        <s v="Start Your Own Forum Website in 15 Minutes "/>
        <s v="Learn the Violin - No Music Experience Necessary!"/>
        <s v="Learn SASS and improve your CSS"/>
        <s v="Understanding The Stock Market: For Beginners"/>
        <s v="Accounting Standard 3 - An Analysis"/>
        <s v="Play the Jews Harp - instant skills for non musicians."/>
        <s v="Java Spring Security"/>
        <s v="Learn Piano #7- Learn Chromatic Chords &amp; Chromatic Scale Run"/>
        <s v="Master the Clarinet: Intermediate Instruction Made Simple!"/>
        <s v="Learn to Play the Oboe: Beginner to Pro in Under Four Hours"/>
        <s v="Photoshop In-Depth: Master all of Photoshop's Tools Easily"/>
        <s v="Create Your Own Successful Online School To Sell Courses"/>
        <s v="Master Oboe Playing: Intermediate Instruction Made Simple!"/>
        <s v="Photoshop: Learn Digital Painting Basics in Photoshop"/>
        <s v="Master Manga Studio 5: Bonus Drawing and Painting"/>
        <s v="Learn to Trade for Profit: Ten Most Profitable Trading Rules"/>
        <s v="Getting Started with Magento"/>
        <s v="RESTful Services with ASP.NET Web API"/>
        <s v="ãƒˆãƒ¬ãƒ¼ãƒ‡ã‚£ãƒ³ã‚°ãƒ“ãƒ¥ãƒ¼å¾¹åº•æ”»ç•¥2017å¹´ç‰ˆ"/>
        <s v="Investing 101: The Complete Online Investing Course"/>
        <s v="The Best Beginner Guitar Course Ever"/>
        <s v="Accounting 2 Simplified for You"/>
        <s v="Fund Flow Analysis for CA / CFA / CPA Exams"/>
        <s v="Trade Forex 13 Patterns - Golden Ratios Secret Revealed"/>
        <s v="Learn Accounting by Specific Examples - Part 1"/>
        <s v="Learn Piano #8:  Use Augmented Chord Sub &amp; Whole Tone Scales"/>
        <s v="Logo design: How To Design an Awesome Logo in Illustrator"/>
        <s v="Spring Framework 4 And Dependency Injection For Beginners"/>
        <s v="Financial Modeling: Build a Complete DCF Valuation Model"/>
        <s v="Dividend Investing: Build Your Portfolio for a Better Future"/>
        <s v="Create Jekyll blog and host it on Github like a Ninja"/>
        <s v="Sketch 3: Design a mobile application from scratch"/>
        <s v="UK Tax Returns with HMRC"/>
        <s v="Hot Trading Investing Strategy: ETF and Futures"/>
        <s v="Wealth Management"/>
        <s v="Wordpress Tutorial   "/>
        <s v="Build Your Own Membership Website With Joomla"/>
        <s v="Public Speaking: You Can Give Great Financial Presentations"/>
        <s v="Technical Trading and Investing Made Easy"/>
        <s v="Capital Structuring Techiques for CA / CFA / CPA Exams"/>
        <s v="Futures/Commodity Training (Basics)"/>
        <s v="Finanzas y AnÃ¡lisis Financiero: Manejo Seguro de Negocios"/>
        <s v="Media Training for Financial Service Professionals"/>
        <s v="JavaScript: Understanding the Weird Parts"/>
        <s v="CFA Corporate Finance Level 1 (Part 1)"/>
        <s v="MCA Accountancy and Financial Management -Paper MCS 35 IGNOU"/>
        <s v="Learn how to quickly build websites using Wordpress"/>
        <s v="Beginner Violin 101: Care, Maintenance, and the Right Gear"/>
        <s v="Double your Forex Account using the MAGIC MA trading robot"/>
        <s v="Apple Watch Design"/>
        <s v="Play Sonny Terry style on Harmonica and dazzle your friends!"/>
        <s v="Build A Professional Wordpress Website In An Hour"/>
        <s v="Build Professional WordPress Website"/>
        <s v="Events Promotion Design"/>
        <s v="Complete Portrait and Figure Drawing (step-by-step)"/>
        <s v="A Value Investing Approach to the Stock Market"/>
        <s v="Building Web Applications with Spring MVC"/>
        <s v="CSS Image filters - The modern web images color manipulation"/>
        <s v="Complete Digital Painting Training with Corel Painter"/>
        <s v="Professional Python Web Development Using Flask"/>
        <s v="Mastering Magento"/>
        <s v="Drupal for Beginners"/>
        <s v="JavaScript from Scratch for Very Beginners"/>
        <s v="Step by step guide to understand how business perform"/>
        <s v="Advanced Graphic Design-Photoshop CC 2014 for Photographers"/>
        <s v="One-stop Ruby on Rails: Build Web Applications from Scratch"/>
        <s v="Running a Web Development Business: The Complete Guide"/>
        <s v="CÃ³mo ganar dinero invirtiendo en bolsa"/>
        <s v="Bitcoin For Beginners"/>
        <s v="How to Make a Wordpress Website 2017"/>
        <s v="Sketch 3 from A to Z: Become an App Designer"/>
        <s v="Graphic Design: Create Animated GIF Ad Banners in Photoshop"/>
        <s v="Cost Accounting Basics (Professional Course Level)"/>
        <s v="Manual Bookkeeping"/>
        <s v="Learn to Play Trombone: Go From Beginner to Pro in No Time!"/>
        <s v="Learn to create Text fire effect in Adobe Photoshop "/>
        <s v="Hands-on Financial Modeling (With 6 Excel Templates)"/>
        <s v="Piano: Learn 48 chords in 1 hour,  and always remember how"/>
        <s v="Create an E-commerce website without any coding"/>
        <s v="Ruby On Rails For Web Development"/>
        <s v="Advanced Clarinet Studies - Learn to Master the Clarinet!"/>
        <s v="Master the Trombone: Intermediate Instruction Made Simple!"/>
        <s v="Forex Basics (Professional Course Level)"/>
        <s v="Fundamentos de la TipografÃ­a - Para un diseÃ±o eficaz"/>
        <s v="Learn to Play Percussion: Beginner to Pro made the Easy Way!"/>
        <s v="Create a Professional Website Without Programming/Coding"/>
        <s v="Sketch 3 - New Guide To iOS 8 Mobile App Design (2015)"/>
        <s v="Rock Solid Wordpress Security - Secure Web Development"/>
        <s v="Financial Management - A Complete Study"/>
        <s v="Guitarra Desde Cero - PARTE 1"/>
        <s v="Finanzas personales: Logrando la Libertad Financiera"/>
        <s v="Learn to Trade the Stock Market without Blowing Your Profits"/>
        <s v="Accounting for CA CPT Exams Part I"/>
        <s v="Learn animation using CSS3, Javascript and HTML5"/>
        <s v="Binary Options Beginners Guide : Nadex"/>
        <s v="Project Funding Modelling (for Professionals)"/>
        <s v="jQuery Crash Course: Learn the Essentials of jQuery Fast"/>
        <s v="Sketching: How to Draw People, Hands, Eyes, Buildings &amp; Cars"/>
        <s v="HTML &amp; CSS for beginners: Build 3 projects from scratch"/>
        <s v="Web Hosting Introduction: How to Publish Your Website Online"/>
        <s v="Stock Trading Essentials for Day Traders"/>
        <s v="Day Trading in Stocks: Strategies for Beginner Investors"/>
        <s v="Learn OAuth 2.0 - Get started as an API Security Expert"/>
        <s v="Learn Piano: The Basics of Keyboards"/>
        <s v="All-in-One Premium Design Course - Scratch to Pro+ Edition"/>
        <s v="The Complete Bitcoin Course: Get .001 Bitcoin In Your Wallet"/>
        <s v="Live Account - ETF Trading System - Hacking The Stock Market"/>
        <s v="Learn Mobile App Design in Photoshop"/>
        <s v="Learn How To Successfully Trade Stocks: In 5 Simple Steps"/>
        <s v="Ruby on Rails 4---A Test-Driven Approach"/>
        <s v="Sass Workflow"/>
        <s v="Investment Banking Operations : Securities Trade Life Cycle"/>
        <s v="Create Startup Landing Page with Viral Marketing Strategies"/>
        <s v="The Professional Ruby on Rails Developer"/>
        <s v="Beginner to Pro in PowerPoint: Complete PowerPoint Training"/>
        <s v="88 Logic - The Essential Guide To Learning Piano"/>
        <s v="Learn HTML Fast and Easy!"/>
        <s v="WordPress for Beginners - Build Your First Website in 2017"/>
        <s v="101 Blues riffs - learn how the harmonica superstars do it"/>
        <s v="Logo Designing for Your Business in an Hour"/>
        <s v="Introduction to Financial Consolidation under IFRS"/>
        <s v="Learn print production from start to finish"/>
        <s v="Guitar Kick Start"/>
        <s v="Basics of Business Statistics (College Level)"/>
        <s v="Seeing the Big Picture: Understanding Financial Statements"/>
        <s v="Guitarra para principiantes"/>
        <s v="Financial Statement Fundamentals for Small Biz &amp; Investors"/>
        <s v="Gimp In-Depth Essential Training Course: Free Photoshop Alt."/>
        <s v="Basics of Economics (College Level)"/>
        <s v="CoffeeScript: The Good Partsâ€”Write Better javaScript"/>
        <s v="Learn To Play The Guitar In A Day"/>
        <s v="How to Create a Wordpress Website from Scratch - No Coding"/>
        <s v="Stock Market - Swing Trading Strategies for Wall Street"/>
        <s v="How to Make a Website Without Coding- WordPress &amp; Web Skills"/>
        <s v="Stock Trading:Â Ultimate Guide to swing trading stocks"/>
        <s v="How to Fund your Million Dollar Idea: Equity, Debt, Unfund"/>
        <s v="Get out of Debt - The Power of Using Compounding Interest"/>
        <s v="How To Set Up A Limited Company In The UK"/>
        <s v="Tax made simple for Limited Company Owners and Contractors"/>
        <s v="The Complete Web Developer Bootcamp - Beginner to Expert"/>
        <s v="Learn Python and Django: Payment Processing"/>
        <s v="Startup Business: How To Raise Seed Capital"/>
        <s v="Learn Effective HTML in No Time!"/>
        <s v="Easily Learn Web Development With Drop &amp; Drag: OptimizePress"/>
        <s v="Learn To Play The Drums"/>
        <s v="CreaciÃ³n de iconos con Illustrator"/>
        <s v="Accounting for Deferred Taxes (Professional Course Level)"/>
        <s v="Fun and creative web engineering with Python and Web2py"/>
        <s v="Design and Animate a Gamer UI"/>
        <s v="R Graph Essentials"/>
        <s v="Graphic Design Masterclass: Learn Graphic Design in Projects"/>
        <s v="Learn BASS GUITAR- Have Fun, Amaze Your Friends- It's Easy! "/>
        <s v="IntroducciÃ³n a las Finanzas"/>
        <s v="Typography Design: Learn Web Typography The Practical Way"/>
        <s v="Easy Steps To Become A Photoshop Expert"/>
        <s v="Classical Guitar Master Class: 'Alman  &quot;"/>
        <s v="Bootstrap 3 Introduction : Create RESPONSIVE Websites Fast"/>
        <s v="Learn the Violin - Scales and Fundamentals"/>
        <s v="Forex: Learn to Trade Forex and FX Consistently"/>
        <s v="Small Business Owners: Drive a Productive Business and Grow"/>
        <s v="Learn to code, Become a Web Developer and Master JavaScript!"/>
        <s v="Intro To HTML &amp; CSS: Web Development For Beginners"/>
        <s v="Professional Logo Design in Adobe Illustrator"/>
        <s v="The Business Graphic Design with Photoshop &amp; Illustrator"/>
        <s v="WordPress : An Overview"/>
        <s v="IntroducciÃ³n al trading de opciones"/>
        <s v="Bitcoin Trading 101"/>
        <s v="Options Trading Introduction: Day Trade Stock Options"/>
        <s v="Codeless Website Development with Adobe Muse"/>
        <s v="Accounting 101: How to read an Accounting Balance Sheet"/>
        <s v="Percussive Fingerstyle Guitar"/>
        <s v="Trading Stock Chart Patterns For Immediate, Explosive Gains"/>
        <s v="Learn BuddyPress: Build A Social Network with WordPress"/>
        <s v="Financial Accounting: The Complete Introductory Crash Course"/>
        <s v="Forex Killing Divergence - How to trade with precision"/>
        <s v="Web Development with BootStrap - 16 Instant Themes Included!"/>
        <s v="Bookkeeping to Command Senior Bookkeeping Wages"/>
        <s v="Learn Sketch 3 Mobile App Design From Scratch"/>
        <s v="PHP for Beginners -Become a PHP Master - Project Included"/>
        <s v="Photoshop para novatos:  Â¡desde cero hasta experto!"/>
        <s v="Javascript for Beginners Learn by Doing Practical Exercises"/>
        <s v="Regular Expressions for Beginners - Universal"/>
        <s v="HTML and CSS for Beginners - Build a Website &amp; Launch ONLINE"/>
        <s v="Photoshop: Real World Learning"/>
        <s v="Photoshop, Illustrator, InDesign &amp; Graphic Design Principles"/>
        <s v="Become an InDesign Pro in 10 Skills"/>
        <s v="RESTful API with Laravel"/>
        <s v="How to Invest in Stocks + Billionaire Investing Tips"/>
        <s v="Read financial statements as a stock investor"/>
        <s v="Redirect Your Visitors By Country Easily -Wordpress Tutorial"/>
        <s v="Financial Model Basics: Build a model from start to finish"/>
        <s v="Marvelous Logo Design"/>
        <s v="CFAÂ® Level 1 2014 â€“ Quantitative Methods"/>
        <s v="How to Win 97% of Your Options Trades"/>
        <s v="Basics of Tax in India  (College Level)"/>
        <s v="Build a Real Time web app in node.js , Angular.js, mongoDB"/>
        <s v="Get started playing blues harmonica"/>
        <s v="DIY: Reduce Unpaid Federal Tax thru  IRS Offer in Compromise"/>
        <s v="CFAÂ® Level 1 2014 â€“ Portfolio Management"/>
        <s v="Learn  After Effects and master 3d layers in after effects"/>
        <s v="Trading Inside Bars - Master 1 Easy Pattern To Be Successful"/>
        <s v="Basics of investing in Mutual Funds"/>
        <s v="Rapidly Learn &amp; Master Acoustic Guitar, Classic Fingerstyle"/>
        <s v="Trading Intradiario basado en Precio y Volumen"/>
        <s v="Stock Market Option Trading: How Sell Options For Premium"/>
        <s v="Typography 101: Picking the Right Fonts for Business Success"/>
        <s v="AngularJS For ASP.NET MVC Developers"/>
        <s v="Classical Guitar Essentials - The Basics Part 1"/>
        <s v="Digital Painting for Cartoon Characters"/>
        <s v="Play By Ear #4: Play Song By Ear with 3 Chords Using Any Key"/>
        <s v="Getting Started with LESS - Beginner Crash Course"/>
        <s v="SASS - Beginner Crash Course"/>
        <s v="A Complete Guide to Successful Freelance Logo Design Career"/>
        <s v="Bitcoin for Accountants"/>
        <s v="Learn How to File Taxes for Uber and Lyft Drivers"/>
        <s v="Accounting Standards Basics (Professional Course Level)"/>
        <s v="How to Build Your Own Website with WordPress: A Step-by-Step Guide "/>
        <s v="Logo Design Masterclass: Learn Logo Design + Illustrator"/>
        <s v="Create a Client Network by Hosting WordPress Sites"/>
        <s v="Do Your Own Accounts"/>
        <s v="GRUNT js: Automate web development tasks and save your time"/>
        <s v="Create a REAL Social Network like Facebook in PHP + MySQL"/>
        <s v="Hedge Fund Trading System"/>
        <s v="TRADING TACTICS"/>
        <s v="AngularJS Masterclass - Deep Dive &amp; Understand AngularJS"/>
        <s v="AngularJS Custom Directives with Dan Wahlin"/>
        <s v="CFAÂ® Level 1 2014 â€“ Financial Reporting and Analysis"/>
        <s v="Learning 200 jQuery Functions with 800 Examples"/>
        <s v="Learning Object-Oriented JavaScript"/>
        <s v="Auditing Basics (Professional Course Level)"/>
        <s v="à¸ªà¸­à¸™à¹€à¸—à¸£à¸”à¹„à¸šà¸™à¸²à¸£à¸µà¹ˆ à¸­à¹Šà¸­à¸Ÿà¸Šà¸±à¹ˆà¸™à¸­à¸¢à¹ˆà¸²à¸‡à¸‡à¹ˆà¸²à¸¢"/>
        <s v="Querying Microsoft SQL Server 2012 - (Exam No. 70-461)"/>
        <s v="Piano - Circle of 5ths to Play A Song in 12 Keys in 12 Days"/>
        <s v="Essentials of Finance and Investment in 2 hours"/>
        <s v="Book Design With MS Word And Canva "/>
        <s v="Write PHP Like a Pro: Build a PHP MVC Framework From Scratch"/>
        <s v="Administering Microsoft SQL Server 2012 Databases - 70-462"/>
        <s v="Implementing a Data Warehouse with SQL Server 2012 "/>
        <s v="Year-end QuickBooks Procedures"/>
        <s v="Basics of Trading"/>
        <s v="How to Optimise Your WordPress Website's Speed &amp; Security to Improve SEO &amp; User Experience"/>
        <s v="JavaScript from Beginner to Expert"/>
        <s v="Investiere in Tax Liens-Hohe Zinsen gesetzl. festgeschrieben"/>
        <s v="Flamenco Guitar"/>
        <s v="Learn  Bootstrap Development By Building 10 Projects"/>
        <s v="How To Make Professional eBook Covers For FREE"/>
        <s v="Understanding Financial Derivatives"/>
        <s v="Read financial statements like a pro"/>
        <s v="Master the Basics of HTML5 &amp; CSS3: Beginner Web Development"/>
        <s v="Become a Logo Designer: Guide to Complimentary Logo Software"/>
        <s v="Fundraise the Simplified Way: A Crowdfunding Blueprint"/>
        <s v="Trend Following Stocks: A Complete Trading System"/>
        <s v="From Drawing to Illustration"/>
        <s v="The Complete Financial Model Builder Course-Build 7 Models"/>
        <s v="Brass Master Class"/>
        <s v="Financial Management Capital Market Instruments"/>
        <s v="Mundharmonika spielen - mein schÃ¶nstes Hobby"/>
        <s v="Gitarre spielen - mein schÃ¶nstes Hobby"/>
        <s v="Photoshop: 5 Practical Techniques to Improve Your Skills"/>
        <s v="Building a Social Network in PHP &amp; MySQL From Scratch"/>
        <s v="DIY Beautiful Social Graphics That Don't Require Photoshop"/>
        <s v="CFAÂ® Level 1 2014 â€“ FI"/>
        <s v="Options Trading Stocks: Proven Toolbox For Financial Success"/>
        <s v="Adobe Illustrator Creative Cloud:  Mastering the Upgrades"/>
        <s v="A Beginners Guide to creating Vector Graphics With Photoshop"/>
        <s v="The Pro Ruby on Rails Starter"/>
        <s v="Futures/Commodity Trading"/>
        <s v="SAP Crystal Reports with ASP.Net (Step by step)"/>
        <s v="DiseÃ±o de logo para principiantes"/>
        <s v="Build Responsive Real World Websites with HTML5 and CSS3"/>
        <s v="Ultimate Guide on Freelancing Career in Photoshop Design"/>
        <s v="Law Matters"/>
        <s v="Professional Options Trading, Simplified"/>
        <s v="Magazine Design: Start your own magazine in less than 24hrs"/>
        <s v="X theme for WordPress: Responsive web design without code!"/>
        <s v="Filing with Companies House UK"/>
        <s v="Photoshop tips and tricks, how to change clothes"/>
        <s v="Accounting Basics in 66 Minutes (absolutely for beginners)"/>
        <s v="Bones of the Blues - learn 4 cool tunes to expert level now!"/>
        <s v="Take Control By Learning The Stock Market Now"/>
        <s v="Build an HTML5 and CSS3 Website in 35 Minutes"/>
        <s v="Master ASP . NET 4 from scratch"/>
        <s v="Essential Finance For Managers"/>
        <s v="Option selling trading as income source. Beginners friendly"/>
        <s v="The WpFASTER WordPress Speed Optimization Master Course"/>
        <s v="Learn to play the Bouzouki - Greek Bouzouki Lessons"/>
        <s v="Converting Type to Outlines in Adobe InDesign"/>
        <s v="Guitar Lesson - Five Steps to Learn Barre Chords"/>
        <s v="Learn AngularJS Step By Step"/>
        <s v="Excel Dashboard - Interactive Excel Dashboard and Charts"/>
        <s v="InDesign Basics for Beginners: Learn InDesign Quickly"/>
        <s v="Ultimate Web Designer &amp; Developer Course: Build 23 Projects!"/>
        <s v="Learn basics of South Indian Carnatic Flute Step by Step "/>
        <s v="AJAX : Let's build a COOL project"/>
        <s v="Amazon s3 Mastery - THE How-To' Guides For Amazon S3"/>
        <s v="Creative logo design with Inkscape for free"/>
        <s v="Mastering the Google Chrome Developer Tools"/>
        <s v="Photoshop | GIMP: Quick &amp; Easy Image Hacks for Beginners"/>
        <s v="Create Your Own Hedge Fund: Trade Stocks Like A Fund Manager"/>
        <s v="improvisaciÃ³n de Guitarra"/>
        <s v="Graphic Design: Beginner's Graphic Design Guide to Photoshop"/>
        <s v="Build a Photo Blog with Ruby on Rails"/>
        <s v="Back In Black the AC/DC Classic Rock Track"/>
        <s v="How To Setup a Micro-Blog in 3 Easy Steps"/>
        <s v="Adobe Illustrator: Create a Quick &amp; Easy Unique Illustration"/>
        <s v="How to Make a Custom Graphic From Sketches "/>
        <s v="Beginner Guitar Lessons"/>
        <s v="jQuery for Beginners - Create Website Animations Easily"/>
        <s v="Cost Accounting Marginal Costing Theory and Practice"/>
        <s v="Ninja Chord Changes - Master your guitar chord changes"/>
        <s v="Life Coach Business Basics: Finance and Operations"/>
        <s v="Accounting, Finance and Banking - A Comprehensive Study"/>
        <s v="Electric Bass for Busy Beginners Course 1"/>
        <s v="Create a Membership Site with Wishlist Member &amp; Wordpress"/>
        <s v="The Professional Guitar Masterclass"/>
        <s v="Adobe Photoshop CC | The Essential Guide"/>
        <s v="Graphic Design Bootcamp: Professional Workflow &amp; Layout Tips"/>
        <s v="Learn to Play Bassoon: Beginner to Pro in Under Four Hours!"/>
        <s v="Master the Bassoon - Intermediate Instruction Made Simple!"/>
        <s v="Advanced Bassoon Studies - Learn to Master the Bassoon!â€‹"/>
        <s v="Learn to Play the Tuba: Beginner to Pro in Under Five Hours!"/>
        <s v="Master the Tuba - Intermediate Instruction Made Simple!"/>
        <s v="The Complete Web Developer Course - Build 20 Websites"/>
        <s v="Advanced Tuba Studies - Become a Master of the Tuba!â€‹"/>
        <s v="Tuba Solos: Learn how to Perform Three Fun and Unique Pieces"/>
        <s v="Learn the Basics of Programming for Marketers"/>
        <s v="Financial and Business Simulation with Microsoft Excel"/>
        <s v="Learn and Understand NodeJS"/>
        <s v="Build an Advanced Single Page with Bootstrap &amp; WordPress"/>
        <s v="Business Banking 101"/>
        <s v="How To Build A Website From Scratch + Blogging Blueprint"/>
        <s v="Editorial Illustration Tutorial: From Drawing to Photoshop"/>
        <s v="Cost Accounting Overheads (Professional Course Level)"/>
        <s v="Optimize! Make Best Decisions with Microsoft Excel"/>
        <s v="Expert Guide : Mastering Photoshop Smart Objects in depth !"/>
        <s v="Discover Classical Guitar Level 1"/>
        <s v="Ruby on Rails Tutorial: Learn 6 Ruby on Rails SEO Techniques"/>
        <s v="Beginning Oracle WebLogic for Administrators"/>
        <s v="Bonds For Beginners - A Guide To The Bond Markets"/>
        <s v="Stock Markets: How I Became Rich By Changing How I Trade"/>
        <s v="Learn About Bitcoin and Bitcoin Mining"/>
        <s v="HTML5 and CSS3 -Start building beautiful websites"/>
        <s v="Advance Technical Analysis"/>
        <s v="How to play Djembe, Drums &amp; Rhythm. Level 2"/>
        <s v="Become a Certified Web Developer - Beginner to Expert"/>
        <s v="IlustraciÃ³n de la A a la Z"/>
        <s v="Learning Axure RP"/>
        <s v="Trading Biotech Stocks - Understanding the Healthcare Sector"/>
        <s v="Wordpress on AWS: The Easy way to AWS for Free Fast hosting "/>
        <s v="Einnahmen aus Udemy-Kursen als Dozent korrekt versteuern"/>
        <s v="EMMET Faster HTML &amp; CSS workflow - Best Tool For Developers "/>
        <s v="Essential HTML, CSS &amp; HTML5 Training"/>
        <s v="Learn to Play Euphonium: Beginner to Pro in Under Five Hours"/>
        <s v="Master the Euphonium with Simple, Intermediate Instruction!"/>
        <s v="Creating 2D Game Assets"/>
        <s v="Advanced Euphonium Studies - Learn to Master the Euphonium!â€‹"/>
        <s v="Euphonium Solos: Learn to Perform Three Fun, Unique Pieces!"/>
        <s v="Crash Course on Cost of Capital and Capital Structuring"/>
        <s v="Accounting and Finance for Bankers - A Comprehensive Study"/>
        <s v="Cost Accounting Crash Course"/>
        <s v="Crash Course on Working Capital Management"/>
        <s v="Financial Management Budgeting Techniques"/>
        <s v="Learn how to INVEST for huge profits or make it big trading!"/>
        <s v="PHP for Beginners"/>
        <s v="App Design + Web Design + Photoshop = Combined Course"/>
        <s v="Web Design for Web Developers: Build Beautiful Websites!"/>
        <s v="Wordpress Security"/>
        <s v="Mastering Realistic Real Life Drawing with Pencil"/>
        <s v="PHP OOP: Object Oriented Programming for beginners + Project"/>
        <s v="Comprehensive TypeScript"/>
        <s v="Expert Retina / HiDPI Graphics in Photoshop &amp; Illustrator"/>
        <s v="Technical Analysis tools for Stocks and Options trading"/>
        <s v="High performance Stock Trading using key Options techniques"/>
        <s v="Excel functions to analyze and visualize data"/>
        <s v="Intermediate Options trading concepts for Stocks and Options"/>
        <s v="Collection of Advanced Options concepts for Options traders"/>
        <s v="Text based Logo Design for Business Using Adobe Photoshop"/>
        <s v="Master The Stock Market with practice"/>
        <s v="Chugging - it don't mean a thing if it ain't got that swing!"/>
        <s v="Easy Piano for Kids - Complete Beginner Piano Course"/>
        <s v="Stock Options Trades Using Interactive Brokers"/>
        <s v="Options Trading 3 : Advanced Stock Profit and Success Method"/>
        <s v="Guitar - Learn 10 Legendary Chord Progressions for Guitar"/>
        <s v="Learn HTML, A practical guide from scratch to HTML 5"/>
        <s v="Basel Norms (Basel 1/ Basel 2/ Basel 3) Simplified"/>
        <s v="Financial Model Fundamentals-Learn the Essential Skills"/>
        <s v="Guitar - Blues Guitar for Beginners"/>
        <s v="Learn Gulp, The Streaming Build System"/>
        <s v="Adobe Illustrator CC - Print Design for Beginners"/>
        <s v="Python for Beginners: Python Programming Language | Tutorial"/>
        <s v="Forex Prep Academy for Beginners-Real trades!"/>
        <s v="Basic Technical Analysis"/>
        <s v="Cost Accounting Labour Costing (Professional Course Level)"/>
        <s v="Podcast Cover Art | Design Like the Best"/>
        <s v="Investing In Stocks With 10 Simple Rules"/>
        <s v="Learn Nodejs by building 12 projects"/>
        <s v="Code &amp; Grow Rich:  Earn More As An Entrepreneur Or Developer"/>
        <s v="Learn Photoshop CC Essentials"/>
        <s v="Fingerpicking for Guitar"/>
        <s v="CSS3 for beginners"/>
        <s v="Ultimate Retirement: Build Your Own Dynamic Retirement Plan"/>
        <s v="HTML5 for beginners"/>
        <s v="Mastering Retouching and Restoration (15 projects Included)"/>
        <s v="MBA Accounting and Finance for Managers(Paper MS04 of IGNOU)"/>
        <s v="Cost Accounting Operating Costing(Professional Course Level)"/>
        <s v="Guitar Super System Level 1"/>
        <s v="Learn How to Create Your Own Social Network"/>
        <s v="Desktop Publishing 101: Simplified Editing"/>
        <s v="Cost Accounting - A Comprehensive Study"/>
        <s v="2 Easy Steps To Investment And Avoiding Traps"/>
        <s v="Learning Electric Guitar for Absolute Beginners"/>
        <s v="Drupal Views: Introduction to Enhancing Your Drupal Website"/>
        <s v="QuickBooks 2015 Training for Newbies"/>
        <s v="The Complete Video Production Guide - Learn Top Video Tools"/>
        <s v="Practical Finance"/>
        <s v="Getting Started with Illustrator CC"/>
        <s v="CÃ³mo Crear PolÃ­ticas Contables bajo NIIF para PYMES"/>
        <s v="Professional WordPress Theme Development For 2017"/>
        <s v="è¦‹ã¦ã‚ã‹ã‚‹ï¼ã‚„ã•ã—ãç‹¬ç¿’ã‚¢ã‚³ã‚®ï¼ˆå…¥é–€ç·¨ï¼‰TAKAå…ˆç”Ÿã®ã‚¢ã‚³ãƒ¼ã‚¹ãƒ†ã‚£ãƒƒã‚¯ã‚®ã‚¿ãƒ¼ãƒ¬ãƒƒã‚¹ãƒ³â… "/>
        <s v="Financial modeling: Build a forward looking financial model"/>
        <s v="Expert Guide : Mastering Shapes Creation with Illustrator"/>
        <s v="Expert Guide : Mastering Functions in JavaScript !"/>
        <s v="Bookkeeping Made Easy"/>
        <s v="WordPress Plugin Tutorial"/>
        <s v="Accounting Basics - A Complete Study"/>
        <s v="JavaScript for beginners with live examples"/>
        <s v="JavaScript for beginners - A Complete Guide"/>
        <s v="Build Advanced Responsive Websites with Foundation 6 &amp; SASS"/>
        <s v="Learn Laravel: Create Your Web App Step-By-Step"/>
        <s v="Designing an eBook Cover that Sells"/>
        <s v="Infographic Design: How To Create Your Own Infographic"/>
        <s v="Raise Your Credit Score to 800 Or More...."/>
        <s v="Photoshop the Art of Clipart"/>
        <s v="Trading For Busy People"/>
        <s v="Your First Successful Forex Trades - With Case Studies"/>
        <s v="Disminuye deudas en tu hogar en menos de 30 dÃ­as"/>
        <s v="Benefits of Thinking Mobile First Future of Website Design"/>
        <s v="Create full featured Landing Page in Ruby on Rails in 3 hour"/>
        <s v="Angular 2 Demystified"/>
        <s v="Illustrator CC para novatos: Â¡desde cero hasta experto! "/>
        <s v="Essentials Of Swing Trading Stocks"/>
        <s v="Play Piano by Ear Today! SuperCourse"/>
        <s v="Learn Financial Accounting Different"/>
        <s v="Binary, Forex, Stock and Bitcoin Trading Strategy"/>
        <s v="Aprende a invertir practicando"/>
        <s v="Dibujo digital bÃ¡sico: cÃ³mo ilustrar en Photoshop"/>
        <s v="Value Investing, Taught by Six Superinvestors"/>
        <s v="Learn GIMP"/>
        <s v="The Complete Value Investing Course: A Proven Approach"/>
        <s v="Short Selling: Learn To Sell Stocks Before The Fall"/>
        <s v="Learn Flute FAST!"/>
        <s v="Learn Jquery from Scratch 2-Hour Training "/>
        <s v="Mortgage Acceleration"/>
        <s v="Discover Classical Guitar Level 2   "/>
        <s v="Eu Funding: Module 2 - Introduction to Horizon 2020"/>
        <s v="Programming Foundations: HTML5 + CSS3 for Entrepreneurs 2015"/>
        <s v="How to Register a Domain, Set Up Hosting, and Edit Web Pages"/>
        <s v="Mastering Photoshop Elements 13 Made Easy Training Tutorial"/>
        <s v="Create A Business From Home Trading Stocks Today In 2017"/>
        <s v="Technical Analysis 101: Secrets of Trading Revealed"/>
        <s v="Stock Trading Strategies Using a D.A.R.T."/>
        <s v="Typography: Learn the Basics to Build a Solid Foundation"/>
        <s v="How to become a successful day trader"/>
        <s v="Wordpress For Beginners: Create a Professional Website"/>
        <s v="Step by Step Gif animation in Photoshop"/>
        <s v="Accounting for School Students"/>
        <s v="Forex For Beginners - A Guide To Currency Trading"/>
        <s v="Create Beautiful Music On The Piano Like a Pro In Minutes"/>
        <s v="Accounting Bank Reconciliation Statement (College Level)"/>
        <s v="WordPress 2016 for Beginners : Build awesome websites!"/>
        <s v="Learn CSS Transition and Animation "/>
        <s v="The Advanced Web Developer Course"/>
        <s v="AngularJS For Beginners"/>
        <s v="Master EmberJS : Learn Ember JS From Scratch"/>
        <s v="Investment Banking: How to Land a Job on Wall Street"/>
        <s v="WordPress Theme Academy with Bootstrap"/>
        <s v="TRADING TRUTHS"/>
        <s v="EFT for Stock Options Trading Success &amp; Making Better Trades"/>
        <s v="Learn The ABC's Of Investing And Understanding True Financial Value"/>
        <s v="Adobe InDesign Tips and Tricks"/>
        <s v="Curso de guitarra para principiantes."/>
        <s v="Removing Backgrounds From Images using Adobe Photoshop"/>
        <s v="ï¼—æ—¥ã§ãƒžã‚¹ã‚¿ãƒ¼  ãƒ“ã‚®ãƒŠãƒ¼å‘ã‘ Adobe Illustratorã€€ã©ãã©ãã‚»ãƒŸãƒŠãƒ¼"/>
        <s v="Complete JavaScript Course for Beginners with Easy Examples"/>
        <s v="Crystal ball trading - foresee price with seasonal patterns"/>
        <s v="Finalize Production Files | Photoshop Illustrator InDesign"/>
        <s v="Canva - Making Design Simple"/>
        <s v="Contabilidad Financiera: Conoce el Lenguaje de los Negocios."/>
        <s v="HTML Learning the Basics Intro to HTML website coding"/>
        <s v="Guitar - 12  Strumming Patterns You Must Know For Guitar"/>
        <s v="Guitar: Master The Guitar Fretboard In 6 Easy Steps"/>
        <s v="Guitar: Learn 12 Must Know Beginner Rock Guitar Riffs"/>
        <s v="Financial analysis: Compare performance of companies"/>
        <s v="JavaScript Intro to learning JavaScript web programming"/>
        <s v="Learn Express"/>
        <s v="Budget preparation for an EU project proposal"/>
        <s v="Book Covers and Graphic Design with PowerPoint 2013/2016/365"/>
        <s v="HTML and CSS: A Guide to Web Design"/>
        <s v="Acoustic Fingerstyle Guitar Course: Beginner to Advanced"/>
        <s v="Guitar for Beginners - Learn the Basics"/>
        <s v="Day Trading: High ROI Day Trading "/>
        <s v="How to create gif animation in photoshop"/>
        <s v="Algorithmic Trading in MATLAB: WFAToolbox App GUI (Finance)"/>
        <s v="An Easy Introduction to Adobe Photoshop"/>
        <s v="How to create flat design icons in 15 minutes in Illustrator"/>
        <s v="MQL4 Tutorial Golden Goose"/>
        <s v="Awesome Lead Guitar 1"/>
        <s v="The Complete Ruby on Rails Developer Course"/>
        <s v="Discover the fun of Spoon playing, a beginners course"/>
        <s v="How to Build a Massive Stock Portfolio from Zero!"/>
        <s v="PHP: Complete Login and Registration System with PHP &amp; MYSQL"/>
        <s v="Expert Guide : Mastering Types feature in illustrator !"/>
        <s v="The Complete WordPress Website Business Course"/>
        <s v="Learn to make an HTML 5 website with a video background"/>
        <s v="Learn to make a colorful one page website"/>
        <s v="Canva : Graphic Design Theory Volume1"/>
        <s v="Canva : Graphic Design Theory Volume2"/>
        <s v="WordPress Theme Customization 101 (for beginners)"/>
        <s v="Plantillas Powerpoint para Publicar en Mercadolibre y Ebay"/>
        <s v="Keyboard Instruments - Read Sheet Music for Piano Fast!"/>
        <s v="Accounting Books of Accounts (College Level)"/>
        <s v="Succeed in Forex Even if You Don't Know Where to Start!"/>
        <s v="The Essentials of Acoustic Guitar Strumming Patterns"/>
        <s v="Ultimate Guide To Trading Engulfing Candlestick Strategy"/>
        <s v="Design &amp; Create Vector Graphics With Inkscape 2016"/>
        <s v="Create an Accelerated Learning Flowchart with Watercolors"/>
        <s v="The Fastest Way to Create a Website Using Godaddy"/>
        <s v="Python Web Programming"/>
        <s v="How to Create a Social Network For a Niche-Related Community"/>
        <s v="Photoshop JumpStart"/>
        <s v="Kali Linux Web App Testing"/>
        <s v="Building Responsive Data Visualizations with D3 JS"/>
        <s v="Draw a Kitten"/>
        <s v="JavaScript High Performance"/>
        <s v="HTML5, CSS3 &amp; Bootstrap - How to Create a Responsive Website"/>
        <s v="PHP for Beginners: How to Build an E-Commerce Store"/>
        <s v="Stock Trading Strategies: Profitable Trading in 7 Days."/>
        <s v="Introduction to Equity Markets"/>
        <s v="Stock market Investing Encyclopedia: How to invest in stocks"/>
        <s v="WordPress Plugin Development for 2017 - Build 14 Plugins"/>
        <s v="How to Become a Financial Analyst from Scratch!"/>
        <s v="Forex - Elliott Wave Theory with Fibonacci. "/>
        <s v="Python for Trading &amp; Investing"/>
        <s v="Mastering CSS"/>
        <s v="Learn To Invest In Index Funds and ETFs In 7 Easy Steps"/>
        <s v="Become A Logo Designer "/>
        <s v="Fundraising 101"/>
        <s v="InDesign: DiseÃ±o de proyectos paso a paso"/>
        <s v="Advanced Stock Options for Serious Equity Investors!"/>
        <s v="Essential JavaScript, jQuery and AngularJS Training"/>
        <s v="BDD with Ruby on Rails using RSpec 3 and Capybara"/>
        <s v="Accounting and the Triple Bottom Line"/>
        <s v="Projects in AngularJS - Learn by building 10 Projects"/>
        <s v="Web Development Essential Skills - Complete HTML and CSS"/>
        <s v="Getting Started With Photoshop CC"/>
        <s v="Raising Capital for Your Business"/>
        <s v="Ukulele 2 : Level 1 KEY OF C AND STRUMS"/>
        <s v="How to Build a Massive Retirement Plan from Scratch!"/>
        <s v="Build Powerful Websites &amp; Blogs using WordPress - No Coding"/>
        <s v="How to Obtain a Business Loan"/>
        <s v="Get Results - Core Principles of Web Development Tricks Tips"/>
        <s v="Accelerate Your Guitar Learning With Metal Techniques"/>
        <s v="TRADING MARKET MAP"/>
        <s v="Adobe Illustrator CC - From scratch "/>
        <s v="Be a Bootstrap Developer from scratch"/>
        <s v="Hosting Django: Amazon Web Services (AWS) Fundamentals"/>
        <s v="Learn the Basics of the Wave Principle:"/>
        <s v="What is Bitcoin"/>
        <s v="CFA Corporate Finance Level 2"/>
        <s v="Leasing - A Comprehensive Study (Professional Course Level)"/>
        <s v="Portfolio Management for CA / CS / CFA exams"/>
        <s v="Risk in Forex Transactions - for CA / CS / CFA exams"/>
        <s v="Risk Analysis - Capital Budgeting for CA / CS / CFA exams"/>
        <s v="Forex Trading vs Option Trading"/>
        <s v="Stocks For Beginners - A Guide To Investing"/>
        <s v="How To Setup Web Hosting"/>
        <s v="FX Commodity Chart Trading Patterns for Success"/>
        <s v="MQL4 Tutorial Bootcamp - Trading Robot Coding in Metatrader4"/>
        <s v="Web Programming Course : Asp.Net MVC"/>
        <s v="MQL4 Bootcamp Tutorial- Trading Robot Coding in Metatrader4"/>
        <s v="Introduction to Coding with Ruby"/>
        <s v="Forex Trading using professional indicators by TOP traders"/>
        <s v="Learn to Trade The News"/>
        <s v="ReactJS Course: Learn JavaScript Library Used by Facebook&amp;IG"/>
        <s v="Trading strategies with common sense technical analysis"/>
        <s v="Mike G's Beginner Drum Course: Part 1"/>
        <s v="Stock Trading: Insider Tips For Determining Market Direction"/>
        <s v="How to illustrate in Flash "/>
        <s v="Saxophone Essentials: Beginners Course"/>
        <s v="Build Websites And Apps By Outsourcing"/>
        <s v="Stock Market Leverage: How to Start Trading Options Wisely"/>
        <s v="Drawing Anime &amp; Manga Style"/>
        <s v="How to Trade Commodity and Financial Futures for a Living!"/>
        <s v="Learn Adobe Photoshop in 1 Hour"/>
        <s v="Learn to code in Python and learn Adobe Photoshop today!"/>
        <s v="Trading Economic Indicators - Complete Trading System"/>
        <s v="Amazing Graphic Design for Beginners"/>
        <s v="WordPress LMS: E-Learning Website Made Easy"/>
        <s v="Corporation Tax Returns UK"/>
        <s v="JavaScript Fundamentals"/>
        <s v="The Complete Web Development Course -  Build 15 Projects"/>
        <s v="ACCA FA1 Recording Financial Transactions"/>
        <s v="Web Development Tools the Pros Use: Code Productivity Hacks"/>
        <s v="Install a Wordpress Theme the Correct Way &amp; Charge Others"/>
        <s v="GIMP for Beginners. Make Your Own Professional Book Covers"/>
        <s v="16 Guitar Chords to Jam With - (Beginner - Intermediate)"/>
        <s v="Build Websites from Scratch with Squarespace"/>
        <s v="Your First Course on Piano"/>
        <s v="Learn to make websites with Google's Material Design Lite"/>
        <s v="SEASON 2 MQL4 Tutorial Bootcamp - Metatrader4 Trading Robots"/>
        <s v="Learn HTML in 59 Minutes - Your intro to front-end dev"/>
        <s v="Drawing for All Levels: How to Design Cartoon Women"/>
        <s v="The Blueprint for Successful Stock Trading"/>
        <s v="Analyze Real Estate Investments | Financial Modeling"/>
        <s v="Complete Login and Registration System in PHP and MYSQL"/>
        <s v="Professional WordPress Theme Development from Scratch"/>
        <s v="Introduction to Options - Strategies For Consistent Profits"/>
        <s v="Create Complete Web Applications easily with APEX 5"/>
        <s v="WordPress in under an hour - Create/manage your own website!"/>
        <s v="Beginner Guitar Essentials"/>
        <s v="Beginner Piano"/>
        <s v="Your Second Course on Piano: Two Handed Playing"/>
        <s v="Learn JavaScript from scratch"/>
        <s v="Create Professional Character Designs in Photoshop"/>
        <s v="Building Responsive Websites with Bootstrap 3 Framework"/>
        <s v="Spring Framework 4 (Java Enterprise JEE) with AngularJS"/>
        <s v="Building a Portfolio in 90 minutes ( HTML, CSS, Js ) "/>
        <s v="jQuery in Action: Build 8 jQuery Projects"/>
        <s v="Play Piano in 30 Days! - Start Playing NOW!"/>
        <s v="Learn UI/UX and Mobile App Design in Photoshop from Scratch"/>
        <s v="Option Trading - How To Earn If You Can't Predict The Market"/>
        <s v="How To Play Guitar - Everything You Need To Know To Start"/>
        <s v="The Complete HTML &amp; CSS Course - From Novice To Professional"/>
        <s v="Learn Ruby on Rails: Stripe Payment Processing"/>
        <s v="Accounting - Basic Costing "/>
        <s v="ACCA MA1 Management Information"/>
        <s v="Easy Typography Tips to Beautify and Strengthen Your Work"/>
        <s v="Basic Graphic Design for PowerPoint"/>
        <s v="Photoshop Quickstart Guide to Digital Sketching"/>
        <s v="CÃ³mo usar Metatrader 4 para hacer trading?"/>
        <s v="Instant Harmonica â€“ play Beethovenâ€™s Ode to Joy right now!"/>
        <s v="The Complete HTML5 &amp; CSS3 Course Build Professional Websites"/>
        <s v="Introduction to Financial Statements"/>
        <s v="Trading Tips from Hedge Fund Manager"/>
        <s v="Instant Harmonica - how to get single notes in 5 easy steps"/>
        <s v="JavaScript DOM Dynamic Web interactive content Boot Camp"/>
        <s v="You can create Incredible Websites with HTML CSS learn how"/>
        <s v="Responsive Design with NEW Materialize"/>
        <s v="Photoshop CC for Beginners - A Comprehensive Crash Course"/>
        <s v="Instant Harmonica - play the great Irish tune Molly Malone!"/>
        <s v="Intro to Adobe Illustrator"/>
        <s v="Financial Accounting Made Easy for All"/>
        <s v="Learn to build 20 websites and build 14 iOS9 apps with swift"/>
        <s v="JavaScript Step by Step how to apply it to your web pages"/>
        <s v="Instant Harmonica - play Scarborough Fair in 8 easy lectures"/>
        <s v="Learn how to create a WordPress theme using Pinegrow"/>
        <s v="Bestseller!! Learn Illustrator CC in 1 Hour"/>
        <s v="Single Page Application of MVC 5 Using AngularJS"/>
        <s v="Projects in Foundation Framework - Learn By Building 10 Apps"/>
        <s v="Ajax in JavaScript and JQuery, with PHP - Creating Chat App"/>
        <s v="Instant Harmonica - play two Star Wars themes in 30 minutes "/>
        <s v="Learn PHP from Scratch"/>
        <s v="The Complete Chart Pattern Trading Course: A Proven Approach"/>
        <s v="Learn MeteorJS By Building 10 Real World Projects"/>
        <s v="Learn To Create Different Website Layouts &amp; Media Queries "/>
        <s v="Introduction to Modern Programming with PHP"/>
        <s v="jQuery Fundamentals Powerful Bootcamp for beginners"/>
        <s v="Learn 4 Chords and Play Thousands of Songs!"/>
        <s v="Learn Monster GODJ"/>
        <s v="How to Launch Your Own Website Builder Service"/>
        <s v="WordPress for Beginners - Tutorial - From Novice to Know-How"/>
        <s v="Accounting Made Easy 2"/>
        <s v="Instant Harmonica - play Amazing Grace with grace and ease!"/>
        <s v="How to Play Dan Fogelberg Songs on Guitar"/>
        <s v="WordPress Plugins Treasure Chest"/>
        <s v="How to Become an Accountant from scratch!"/>
        <s v="Low Poly Portrait Illustration"/>
        <s v="JSON Faster Sleeker &amp; Easier Discover the benefits learn it"/>
        <s v="Learn Basic Concepts of Economics Step by Step - Complete"/>
        <s v="WordPress Plugin Development -&gt; Deep dive discovery!"/>
        <s v="Finance Fundamentals for Non Finance Leaders"/>
        <s v="QuickBooks Online: Complete Guide &amp; Certification tips"/>
        <s v="ProTrader -  Advanced Technical Analysis"/>
        <s v="Invierte en la Bolsa Mexicana y de USA"/>
        <s v="AngularJS For .Net Developers From Scratch"/>
        <s v="Angularjs-WebApi2-EFCodeFirst Web App On 3-Tier Architecture"/>
        <s v="Trend Traders Club: How To Find And Trade Fast Moving Trends"/>
        <s v="Investing: How to Fix Hidden Flaws Inside Your Portfolio"/>
        <s v="Photoshop in Ease: Create World Amazing  Graphic Designs"/>
        <s v="Learn PHP Programming for Absolute Beginners"/>
        <s v="Web Scraping with Python, Ruby &amp; import. io"/>
        <s v="Como utilizar o Corel Draw por completo!"/>
        <s v="Manipulate Photos with GIMP"/>
        <s v="Fingerpicking Classics - Great songs played fingerstyle!"/>
        <s v="Get started Creating Websites Everything you need provided"/>
        <s v="The Complete Piano Course - Master The Piano"/>
        <s v="Typography From A to Z"/>
        <s v="Forex trading made simple"/>
        <s v="Building a Ruby on Rails Application with Neo4j"/>
        <s v="Fundamentals of Investing!"/>
        <s v="The Complete Wordpress Course - Build Your Own Website Today"/>
        <s v="WordPress Development - Themes, Plugins &amp; Single Page Apps"/>
        <s v="Introduction to PHP Slim Microframework"/>
        <s v="Build your own Naked Trading Forex Robot"/>
        <s v="Create Fast RESTful APIs with Lumen and Homestead by Laravel"/>
        <s v="Ultimate WordPress Plugin Course"/>
        <s v="Simple And Easy: Wordpress For Beginners"/>
        <s v="Technical Analysis Primer for trading Stocks, Bonds &amp; Forex"/>
        <s v="Introduction to bookkeeping and Accounting"/>
        <s v="Asset Protection Using Offshore Companies"/>
        <s v="Accounting Department's Tips &amp; Tricks - Beginner to Advanced"/>
        <s v="Simple Javascript: Learn by Doing, Beginners Welcome!"/>
        <s v="The Intelligent Investor"/>
        <s v="Learn 4 Vital things that will make your DRUM PLAYING EASIER"/>
        <s v="Learn Wordpress 4 from Scratch : Create Awesome Websites"/>
        <s v="Wordpress Essentials: Useful Plugins"/>
        <s v="How to make Business Cards like a Pro"/>
        <s v="Learn Object Oriented Programming PHP fundamentals bootcamp"/>
        <s v="Professional Trading - Consistent Profits with Low Risk!"/>
        <s v="Handle difficult questions the bank manager will ask you"/>
        <s v="Complete PHP Course With Bootstrap3 CMS System &amp; Admin Panel"/>
        <s v="Django Tutorial: Build Your First App Fast &amp; Free! "/>
        <s v="Creating Icons with Adobe Illustrator"/>
        <s v="Contabilidad Gubernamental en MÃ©xico"/>
        <s v="Commodity Futures Day Trading Strategies"/>
        <s v="Stock Trading with this Strategy"/>
        <s v="Instant Harmonica - play When the Saints on harmonica now!"/>
        <s v="JavaScript Basics Web Development Building Blocks"/>
        <s v="Bootstrap unleash the power faster &amp; easier web development"/>
        <s v="Instant Harmonica - play The Kesh (pt 1) it's easy and fun!"/>
        <s v="Introduction to Piano - By PGN Piano!"/>
        <s v="The Ultimate Guide to Dividend &amp; Dividend Growth Investing"/>
        <s v="Instant Harmonica - play The Kesh (part 2) - easy and fun!"/>
        <s v="Voiceover Audio Secrets - Your Way to Top Audio Quality"/>
        <s v="Bootstrap 3 Beginners: Create a Professional Landing Page"/>
        <s v="JavaScript HTML CSS Project make a Quiz Tutorial"/>
        <s v="Adobe Illustrator Fast Track"/>
        <s v="Basics of Economics For Beginners A to Z - A Complete Course"/>
        <s v="Ultimate AngularJS: Build a Real-World App from Scratch"/>
        <s v="Master Adobe Photoshop Lightroom CC - From Beginner to Advan"/>
        <s v="Forex Trading Secrets |MT4 Robot (EA) inside, no coding"/>
        <s v="Beginner Guitar Lessons by Paul Gronow"/>
        <s v="Instant Harmonica - play Summertime in 8 fun &amp; easy lessons"/>
        <s v="Mestres do Photoshop"/>
        <s v="Aprende Photoshop con Ejercicios PrÃ¡cticos."/>
        <s v="Simple Linear Regression Analysis ( A Complete Course )"/>
        <s v="Core HTML How to get online quickly HTML to HTML5 "/>
        <s v="Instant Harmonica - play The Lion Sleeps Tonight - today!"/>
        <s v="Stock Options Day Trading Mindset for Success"/>
        <s v="Instant Harmonica - play Somewhere Over the Rainbow now!"/>
        <s v="Learn HTML - The programming language to build a webpage!"/>
        <s v="How to Read Financial Statements"/>
        <s v="The 7 Day Guitar Method"/>
        <s v="Learn ReactJS: Code Like A Facebook Developer"/>
        <s v="Logo Design - Guide to Logo Design in Photoshop"/>
        <s v="Illustrator Quick Tipï¼š10åˆ†ã§Kawaiiã‚«ãƒ¡ãƒ¬ã‚ªãƒ³ã‚’æã“ã†"/>
        <s v="Master Typescript : Learn Typescript from scratch"/>
        <s v="Financial Market Environment &amp; Investment Strategies"/>
        <s v="1 - Concepts of Statistics For Beginners Step by Step"/>
        <s v="What you can learn before Piano Lessons"/>
        <s v="Forex Trading Secrets of the Pros With Amazon's AWS"/>
        <s v="Supercharging Development With Atom Text Editor"/>
        <s v="3D Programming with WebGL and Babylon.js for Beginners"/>
        <s v="Spielend Klavier lernen mit Freude und Erfolg"/>
        <s v="Install WordPress on Computer using XAMPP"/>
        <s v="Successful Day Trading with Fibonacci"/>
        <s v="PHP MVC Framework CodeIgniter Tutorial for Beginners Project"/>
        <s v="Stock Fundamental Analysis with Excel"/>
        <s v="Getting Started with Power Chords"/>
        <s v="Getting Started on the Acoustic Guitar"/>
        <s v="Algorithmic futures trading - Investing with no experience"/>
        <s v="Finance for Non-Finance: Learn Quick and Easy"/>
        <s v="Complete HTML5 and CSS3 Course +1 Start to Finish Project"/>
        <s v="Laravel Account Activation Project"/>
        <s v="Logo Design in Adobe Illustrator - for Beginners &amp; Beyond"/>
        <s v="Trade for Profit: Find-Trade Stocks Successfully Arabic Ø¹Ø±Ø¨ÙŠ"/>
        <s v="PSD To a Creative Landing Page Using Twitter Bootstrap 3"/>
        <s v="Basic Excel for Basic Bookkeeping and Accounting"/>
        <s v="Don't Let Your Customers Run Your Business"/>
        <s v="Learn to Trade for Profit: Finding Winning Stocks - Chinese"/>
        <s v="Learn Ruby Programming The Easy Way"/>
        <s v="Sell like a Pro: Insider Secrets of Successful Selling!"/>
        <s v="Trade Pullback Candlestick Strategy - Make Consistent Pips"/>
        <s v="ã“ã©ã‚‚ã‚®ã‚¿ãƒ¼ãƒ¬ãƒƒã‚¹ãƒ³ã€€ãƒªãƒˆãƒ«ã‚®ã‚¿ãƒªã‚¹ãƒˆâ… "/>
        <s v="Crowdfunding to Win"/>
        <s v="Trading for everyone - The Independent Investor Course I"/>
        <s v="jQuery for Beginners"/>
        <s v="Build, Grow, and Protect Your Assets: A Step-by-Step Guide"/>
        <s v="Forex para Principiantes-Ejemplos en VIVO de Trading Real"/>
        <s v="Whatâ€™s New in Bootstrap 4"/>
        <s v="Advanced Scalable Python Web Development Using Flask"/>
        <s v="How to Set Up a Self-Hosted Wordpress Website in 30 Minutes"/>
        <s v="How to manage your own VPS and create websites"/>
        <s v="48 Logo Designs and Techniques"/>
        <s v="Profitable binary option trading strategy"/>
        <s v="Business Accounting Made Easy"/>
        <s v="High-Frequency Trading #1: Basics, History &amp; Strategies"/>
        <s v="Turn your animated greeting card carousel into a music video"/>
        <s v="Teoria Basica del Arte. Como Pintar Ilustraciones Digitales"/>
        <s v="Curso de DiseÃ±o e Ilustracion de Armas para Videojuegos"/>
        <s v="Guitar:Play 5 Easy Christmas Chord Progressions On Guitar"/>
        <s v="Mastering AngularJS UI Development"/>
        <s v="TRADING: 5K CHALLENGE"/>
        <s v="Ultimate Stock Market Investing: Learn How to Value Stocks"/>
        <s v="Mastering JavaScript"/>
        <s v="6 Must Know Tricks to Successful Solos"/>
        <s v="Wordpress for beginners :Build Websites Fast without Coding "/>
        <s v="Music Theory, Guitar and Ear Training"/>
        <s v="Learn to Freelance with People Per hour  (URDU)"/>
        <s v="Curso de Didgeridoo nivel principiante"/>
        <s v="Wordpress for Beginners - Build a Live Website from Scratch"/>
        <s v="Advanced Flute Studies - Learn to Master the Flute!â€‹"/>
        <s v="The 80/20 Beginner Guitar Course"/>
        <s v="Projects in ExpressJS - Learn ExpressJs building 10 projects"/>
        <s v="7 Deadly Mistakes of Investing that Will Slash Your Profits!"/>
        <s v="Essentials of JavaScript Practice Coding Exercises Tips"/>
        <s v="JavaScript Introduction to Object Oriented JavaScript"/>
        <s v="Learn Oud 2"/>
        <s v="Accounting 101-Master Class for Understanding Business"/>
        <s v="Introduction To The World Of Equity Finance"/>
        <s v="Mastering Candlestick Charting : High Probability Trading"/>
        <s v="Adobe Illustrator For Beginners: Design A Typographic Logo"/>
        <s v="PrÃ©sentation du Banjo TÃ©nor"/>
        <s v="Ferramentas Visuais"/>
        <s v="HTML CSS: Essential steps to learn HTML CSS"/>
        <s v="Wordpress Development : Create a Custom Wordpress Website"/>
        <s v="Portfolio Management CFA L1 2016"/>
        <s v="TRADING PSYCHOLOGY: Trading Mindset Mastery"/>
        <s v="Complete PHP and MySql Course: From Beginner to Professional"/>
        <s v="Quote Images for Pinterest, Facebook, &amp; Instagram"/>
        <s v="Statistics - Measures of Dispersion for CA / CS / CFA exams"/>
        <s v="Learn ASP NET MVC 5 step by step"/>
        <s v="PSD to Bootstrap 3 for Beginners using HTML &amp; CSS"/>
        <s v="Primeros Pasos con Photoshop CC"/>
        <s v="Corporate Finance and Alternative Investment for CFA L1"/>
        <s v="Business Economics - Basics (College Level)"/>
        <s v="How to trade options"/>
        <s v="The Advanced Forex Course for Smart Traders"/>
        <s v="Forex Rate -Why it fluctuates -for CA / CMA / CS / CFA Exams"/>
        <s v="8 Steps To Achieve Financial Freedom And Escape Debt"/>
        <s v="Laravel(5.2) PHP Framework  Jump Start for beginners"/>
        <s v="Ultimate guide to Social Media Web development integration "/>
        <s v="Professional Bookkeeping &amp; Accounting 2 - Bank Daybook"/>
        <s v="Professional Bookkeeping &amp; Accounting 1: Sales &amp; Purchases"/>
        <s v="Play Leyenda, Canarios, and Bach on Classical Guitar"/>
        <s v="Sensitivity &amp; Scenario Analysis for CA / CFA / CPA Exams"/>
        <s v="Valuation of Goodwill for CA / CFA / CMA Exams"/>
        <s v="In Depth Web Development Made Easy"/>
        <s v="entiende la contabilidad y consigue un aumento de salario"/>
        <s v="JavaScript and jQuery Basics: Start The Journey"/>
        <s v="Unit Testing AngularJS: Build Bugfree Apps That Always Work!"/>
        <s v="Learn Rails Programming in Less than 2 Hours"/>
        <s v="Curso Completo del Mercado FOREX"/>
        <s v="Instant Harmonica - play jazzy Autumn Leaves now (part one)"/>
        <s v="Instant Harmonica - play jazzy Autumn Leaves now (part two)"/>
        <s v="Instant Harmonica - play the Drunken Sailor sea shanty now! "/>
        <s v="Flute Solos: Learn how to Perform Three Fun, Unique Pieces"/>
        <s v="CFA: Fast Track your career in Finance"/>
        <s v="Advanced Horn Studies - Learn to Master the French Horn!â€‹"/>
        <s v="Easy Market Profits: 3 Step Stock Investing Strategy"/>
        <s v="Profit During Crashing Markets: A Step-by-Step Guide"/>
        <s v="Start Now: A Rescue Plan for Retirement Late Savers"/>
        <s v="French Horn Solos: Learn how to Perform Three Fun Pieces!"/>
        <s v="Piano for Kids: Developing Your Child's Creative Abilities"/>
        <s v="System of Asset Management for Professionals (SAMP)"/>
        <s v="Projects in MongoDB - Learn MongoDB Building Projects"/>
        <s v="Make your own great designs in PowerPoint: Quick &amp; Easy"/>
        <s v="How do I Create a Stylized Graphics from Images in Photoshop"/>
        <s v="TRADING FOR A LIVING: Trading Full-Time Transition Guide"/>
        <s v="Music Fundamentals: Learn Beatmaking with Pen Tapping"/>
        <s v="How to make Better Compositions: Take your art to new height"/>
        <s v="Guitar: The Next Level"/>
        <s v="The Web Developer Bootcamp"/>
        <s v="Charting for Beginners 101: Technical Analysis Demystified"/>
        <s v="Technical Charting"/>
        <s v="Make tech circles in Photoshop in 30 minutes!"/>
        <s v="Total beginner to intermediate guitar - Learn to play by ear"/>
        <s v="Mutual Funds for Investors in Retirement Accounts"/>
        <s v="Options Trading - How to Win with Weekly Options"/>
        <s v="Awaken the Accountant in You | Master the Accounting Basics"/>
        <s v="Learn Illustrator By Recreating Top 3 Logos - Beginner Guide"/>
        <s v="How to Make an Online Portfolio Website from Scratch "/>
        <s v="Learn Web Animation the Easy Way: An Intro to SVG and GSAP"/>
        <s v="JavaScript project Learn to create a memory Game and more"/>
        <s v="Inkscape For Beginners 2016/2017"/>
        <s v="Piano Lessons for Beginners: Play the Piano AND Read Music!"/>
        <s v="Adobe Illustrator Advanced Vector Artwork"/>
        <s v="Learn Piano with Beyer, 15 Minutes Challenge"/>
        <s v="Practical Web Development: Make Websites Quickly And Easily"/>
        <s v="Situational Trading: Proven Option Strategy for any Scenario"/>
        <s v="Inspirational Web Development - A Beginner Approach -"/>
        <s v="Trading Trends in ANY Market"/>
        <s v="Discover HTML Essential guide to HTML how to create webpages"/>
        <s v="Code your first Website using HTML &amp; CSS: Project Learning"/>
        <s v="The Ultimate Web Developer How To Guide"/>
        <s v="Quick Piano Lessons - Tutorials for Drake's Greatest Hits"/>
        <s v="How To Play The Cajon: For Beginners"/>
        <s v="Complete Python Web Course: Build 8 Python Web Apps"/>
        <s v="Create Beautiful Compelling Social Media Banners With Canva"/>
        <s v="High-Frequency Trading #2: Market Structure &amp; Instruments"/>
        <s v="Learn Fun Dreamy Piano Techniques #1 -  Play White Christmas"/>
        <s v="Aprendiendo piano: Lectura de piezas clÃ¡sicas Vol.I"/>
        <s v="DesktopServer : Install WordPress Locally  - Work Anywhere!"/>
        <s v="EnseÃ±ando mÃºsica: mejora tus clases de instrumento "/>
        <s v="Zend Framework 2: Learn the PHP framework ZF2 from scratch"/>
        <s v="Drawing in PowerPoint: Block diagram + Experiments + Cartoon"/>
        <s v="Guitar Chords and Basic Strumming"/>
        <s v="Monatlich Geld anlegen fÃ¼r spÃ¤ter!"/>
        <s v="Spice up your playing with some easy Flamenco techniques! "/>
        <s v="Adobe Suite : Unleash your creativity &amp; benefit from it !"/>
        <s v="The Ultimate jQuery Course"/>
        <s v="Typographic Poster Design - From Sketch to Vector"/>
        <s v="HTML Made Simple For Beginners: Create a One Page Website"/>
        <s v="InversiÃ³n: Fundamentos del Trading para Principiantes"/>
        <s v="Learn and Build using Polymer"/>
        <s v="A Guide to Analog Synths: For the modern EDM enthusiast."/>
        <s v="Typography: Learn the Foundation and Designs"/>
        <s v="Learn Ruby on Rails for Absolute Beginners"/>
        <s v="Kindle eBook Cover Design and Book Illustration Guide"/>
        <s v="FingerstyleGuitar by Jacques Stotzem - Basic Level"/>
        <s v="Instant Harmonica - play the old Popeye Spinach song now !"/>
        <s v="Instant Harmonica - play the gorgeous Skye Boat Song now!"/>
        <s v="Learn Digital Drawing in Photoshop"/>
        <s v="Build Financial Models &amp; Value Companies The Easy Way"/>
        <s v="Drawing in Perspective"/>
        <s v="Learn the basics of preparing accounting statements"/>
        <s v="Complete Guide to Business Loans"/>
        <s v="Learn Knockout JS Framework from GroundUp"/>
        <s v="Playing Piano : Reading and Playing Classical Tunes Vol.I"/>
        <s v="Venture Capital. What is it and Why it Matters to You!"/>
        <s v="Master ExpressJS to Build Web Apps with NodeJS&amp;JavaScript"/>
        <s v="Adobe Photoshop Essentials: Master Adobe Photoshop CS6"/>
        <s v="Fingerstyle Guitar by Jacques Stotzem - Advanced Level"/>
        <s v="Playing Piano By Ear: Complete Guide for Aspiring Musicians"/>
        <s v="188% Profit in 1Year - Forex ALGO Robot Trading no indicator"/>
        <s v="Option Trading: How to Adjust Delta-Neutral Strangles!"/>
        <s v="ï¼–æ™‚é–“ã§ã‚¤ãƒ³ã‚¿ãƒ¼ãƒãƒ³ã‚¯å¸‚å ´ã‚’æ”»ç•¥ï¼æœ€çŸ­è·é›¢ã§ãƒˆãƒ¬ãƒ¼ãƒ‰åŸºç¤ŽåŠ›"/>
        <s v="How to Make a Single Page Website for Freelancers &amp; Agencies"/>
        <s v="PHP Graphic Techniques: CAPTCHA/ Create a verification code"/>
        <s v="Accounting Made Easy: A Quick Guide to Financial Accounting"/>
        <s v="Accounting &amp; Financial Statement Analysis: Complete Training"/>
        <s v="Doble exposiciÃ³n con Photoshop"/>
        <s v="Make Tech circles in Adobe Photoshop and Illustrator"/>
        <s v="Make tech circles in Adobe Illustrator in 30 minutes"/>
        <s v="Teaching Music : Start teaching an instrument successfully."/>
        <s v="Basic JavaScript: Build 4 Basic JavaScript Projects"/>
        <s v="Css For Beginners"/>
        <s v="The Docker for DevOps course: From development to production"/>
        <s v="Tradeonomics - Four Steps to Mastering Economic Indicators"/>
        <s v="The Complete Bootstrap Masterclass Course - Build 4 Projects"/>
        <s v="How to Create Kindle &amp; Ebook Covers with Canva"/>
        <s v="Build a Website in 30 Minutes"/>
        <s v="Build A YouTube Downloader With C# And GitHub"/>
        <s v="Instant Harmonica - Christmas. Play Jingle Bells Part 1 now"/>
        <s v="Curso de IniciaciÃ³n al Trading"/>
        <s v="Learn Basics of South Indian Carnatic Flute - Level 2"/>
        <s v="Fingerpicking Fundamentals"/>
        <s v="Digital Illustration: Make A Custom Character Illustration"/>
        <s v="The Total Beginner's Guitar Course"/>
        <s v="How to Build Profitable FOREX Automated Trading Strategies!"/>
        <s v="Build Apps with ReactJS: The Complete Course"/>
        <s v="Aprende desde cero a operar el mercado de divisas FOREX"/>
        <s v="How to Make a Video Blog Website From Scratch w/ Wordpress "/>
        <s v="Playing Piano:  Play Chords and Popular Pieces Vol.I"/>
        <s v="Aprendiendo Piano: Tocando piezas populares Vol.I"/>
        <s v="Country Guitar Fundamentals"/>
        <s v="How To Make Money With A Cover Band"/>
        <s v="Successful website creation - everything you need to know"/>
        <s v="èª°ã§ã‚‚ã‚ã‹ã‚‹ Adobe Illustrator CS6"/>
        <s v="React: Learn ReactJS Fundamentals for Front-End Developers"/>
        <s v="Beginner Acoustic Guitar Lessons"/>
        <s v="JavaScript Rockstar How to create Incredible Useful code"/>
        <s v="BuchfÃ¼hrung lernen leicht gemacht"/>
        <s v="Curso Blender 3D  do BÃ¡sico ao AvanÃ§ado "/>
        <s v="Guitar Lessons : Rock Guitar in 1 Day!"/>
        <s v="Blues Guitar Fundamentals"/>
        <s v="Learn Fun Dreamy Piano Techniques # 2 - Play Silver Bells"/>
        <s v="The Complete Financial Analyst Course 2017"/>
        <s v="Ribbon Lettering: From Sketch to Wordmark"/>
        <s v="The Complete HTML5 and CSS3 Course - with 8 Websites Design"/>
        <s v="JavaScript Complete for beginners with real world Apps"/>
        <s v="Creare un logo con Adobe Illustrator"/>
        <s v="Introduction to Ukulele 1"/>
        <s v="Adobe Photoshop (Complete Beginner)"/>
        <s v="Wordpress - Create an Outstanding Website in 2 hours"/>
        <s v="Curso de Maya 3D"/>
        <s v="jQuery For Beginners : A Basic Introduction"/>
        <s v="Install Wordpress"/>
        <s v="Learn Essential Javascript Fundamentals - Lite"/>
        <s v="The Complete PHP CodeIgniter Course: Beginner To Advanced"/>
        <s v="Trading: Basics of Trading for Beginners"/>
        <s v="Css Positioning For Absolute Beginners: A Basic Introduction"/>
        <s v="Master the MEAN Stack - Learn By Example"/>
        <s v="Bootstrap For Beginners: A  Basic Introduction"/>
        <s v="How To Sell Your Art Online With ETSY"/>
        <s v="Create a PHP Contact Form in Bootstrap"/>
        <s v="JavaScript Tricks how to create code projects from scratch"/>
        <s v="HTML Forms For Beginners: A Basic Introduction  "/>
        <s v="Siemens NX Unigraphics (UG) Basic to Advance 3D Modelling"/>
        <s v="Learn Facebook Flux Architecture for Web Applications"/>
        <s v="Accounting for Beginners : Learn Basics in under 1 Hour"/>
        <s v="Instant Harmonica - Christmas; play Jingle Bells part 2 now!"/>
        <s v="Piano Runs &amp; Fills #1: Play Dreamy Whole Tone Scale Runs"/>
        <s v="Ruby on Rails Foundations"/>
        <s v="Cartoon Game Logo Design using Photoshop"/>
        <s v="Caza los Enormes Movimientos del Mercado"/>
        <s v="Trading Mindset, and Three Steps To Profitable Trading"/>
        <s v="Cracking the Violin Code!"/>
        <s v="Ruby on Rails for Complete Beginners"/>
        <s v="Complete AJAX Course: Learn AJAX Techniques Using Bootstrap"/>
        <s v="Digital Photo Manipulation Art And Cover Design In PhotoShop"/>
        <s v="Piano for Singer/Songwriters | Write Songs and Perform Live!"/>
        <s v="Forex Management - Detailed Study for CA / CS / CFA Exams"/>
        <s v="Advanced Financial Management for CA / CS / CFA /CPA Exams"/>
        <s v="Learn How to Improvise on Guitar in 30 Days"/>
        <s v="Pic Monkey for Beginners - Graphic Design and Photo Editing"/>
        <s v="Piano Runs &amp; Fills #2: Play Rolling Cascading Runs for Intro"/>
        <s v="Piano for Complete Beginners: Learn your first song today!"/>
        <s v="Piano Building Blocks: Learn the 24 Most Common Chords"/>
        <s v="Five steps to becoming a winner in stock investing"/>
        <s v="Graphic Design - An Overview of the Field"/>
        <s v="Logo Design: Mastering the Wordmark"/>
        <s v="JSON in Action: Build JSON-Based Applications"/>
        <s v="JavaScript Promises: Applications in ES6 and AngularJS"/>
        <s v="JavaScript Design Patterns: 20 Patterns for Expert Code"/>
        <s v="Piano Runs &amp; Fills #3:  Jazzy Chromatic Chord Song Endings"/>
        <s v="Learn to Build Web Apps using Laravel Framework"/>
        <s v="Learn Quickbooks to maintain books properly"/>
        <s v="How I Trade Forex Successfully"/>
        <s v="The Tax Advantaged Investor: A Guide to Legal Tax Reduction!"/>
        <s v="Investing Internationally into Real Estate, Stocks and Bonds"/>
        <s v="Blues Guitar Lessons: Play Like the Greats - All Levels"/>
        <s v="Graphic Design: Double Your Sales With Canva"/>
        <s v="How To Build A Professional Djembe: Create Music Beauty &amp;Biz"/>
        <s v="Piano Runs &amp; Fills #4: C6 Rolling Waves &amp; Waterfall Runs"/>
        <s v="Mike G's Beginner Drum Course: Part 2"/>
        <s v="8 Beautiful Ruby on Rails Apps in 30 Days &amp; TDD - Immersive "/>
        <s v="Walking Bass - Quick Start Guide"/>
        <s v="Create Newsletter Subscription Form with PHP/AJAX in 40 Min"/>
        <s v="Investment Portfolio Analysis with Excel"/>
        <s v="Curso Avanzado de Trading"/>
        <s v="Learn to Play Piano From a Concert Pianist - For Beginners"/>
        <s v="Demystifying Your Personal Tax Return"/>
        <s v="Build A Stock Downloader With Visual Studio 2015 And C#"/>
        <s v="Robots de Forex: espere ganar 175%p.a! Incluye Robot de Fx! "/>
        <s v="Convert HTML Websites into PHP: Learn by Doing in 40 Minutes"/>
        <s v="Learn Symfony 3 framework by practical examples"/>
        <s v="Intro to Photoshop for Merch by Amazon"/>
        <s v="JQuery Essentials core training for Dynamic Interactive web"/>
        <s v="Self Advertise Using PowerPoint Twitter and Facebook on ios"/>
        <s v="Hit the ground running with AngularJS with Dion Yang"/>
        <s v="Advanced Javascript"/>
        <s v="Piano Tutorial : Ludovico Einaudi - Una Mattina"/>
        <s v="31 Day Guitar Challenge"/>
        <s v="Accounting Basics 101 for Understanding Business"/>
        <s v="React and Flux Web Development for Beginners"/>
        <s v="Forex SOS Course: Trading Tweaks And Working Forex Strategy"/>
        <s v="Angular 2 Jump Start With Typescript"/>
        <s v="èª°ã§ã‚‚ã‚ã‹ã‚‹ Adobe Photoshop CS5"/>
        <s v="Learn to Build Web Apps using UnderscoreJS : Code Like a Pro"/>
        <s v="èª°ã§ã‚‚ã‚ã‹ã‚‹ Adobe Illustrator CS5"/>
        <s v="Christmas Piano Songs For The Very Beginner Vol. I"/>
        <s v="Build A Career In Forex Trading- Learn Fundamental Analysis"/>
        <s v="master course - realistisch zeichnen lernen"/>
        <s v="Introduction to Frontend Web Development For  Beginners"/>
        <s v="HTML CSS JavaScript: Most popular ways to code HTML CSS JS"/>
        <s v="Como hacer empresa en 10 sesiones prÃ¡cticas"/>
        <s v="How to invest in Forex Trading &amp; add an additional income"/>
        <s v="Bootstrap Tutorial - Essentials From Basic to Advanced"/>
        <s v="Mastering Futures Options for Beginners - Your Top 5 Plays!"/>
        <s v="Trading Robot Forex Programs in Your Sleep in Live Examples!"/>
        <s v="Invest Like a Pro!"/>
        <s v="The Complete Web Developer Masterclass: Beginner To Advanced"/>
        <s v="PHP Essential How to create build Amazing websites with PHP"/>
        <s v="Violin lessons for beginners"/>
        <s v="Master WCF 4.0 From Scratch Using C#"/>
        <s v="Corso introduttivo al trading profittevole"/>
        <s v="Create Your Own Automated Stock Trading Robot In EXCEL!"/>
        <s v="Adventure Capital: How to pay off debt "/>
        <s v="PHP Login and Registration System - Email Confirm Activation"/>
        <s v="Laravel Homestead"/>
        <s v="Build your own Beautiful Blog in WordPress + SEO"/>
        <s v="Day Trading - Learn to Day Trade / Swing Trade In One Hour."/>
        <s v="Building Better APIs with GraphQL"/>
        <s v="Binary Options: Trading Strategies, 90% Accuracy and Signals"/>
        <s v="Curso Completo de Opciones Binarias: Estrategias 90% Acierto"/>
        <s v="Learn to Build Web Apps using D3JS"/>
        <s v="Practice guitar with no previous experience and become a pro"/>
        <s v="Complete PHP Course with OOP Start to Finish!"/>
        <s v="Guitar Super System Level 2"/>
        <s v="Devenez le king de l'illustration automobile"/>
        <s v="Calligraphy for Beginners: Creating Strong Lines"/>
        <s v="Create a Website from Scratch using HTML CSS step by step"/>
        <s v="Professional Forex strategy"/>
        <s v="Effective Debt Collection Strategies"/>
        <s v="The complete HTML5 course"/>
        <s v="The Ultimate WordPress Boot Camp: Build 7 Websites"/>
        <s v="Build Web Apps Using EmberJS: The Complete Course"/>
        <s v="Crowdfunding for Filmmakers"/>
        <s v="Curso de Corel Draw: Como Hacer Todo para tu Fiesta TemÃ¡tica"/>
        <s v="Learn Plugin Development in WordPress By Building  Projects"/>
        <s v="3 step formula for playing guitar by ear"/>
        <s v="The complete JavaScript developer: MEAN stack zero-to-hero"/>
        <s v="Custom Theme Creation for WordPress using HTML5 and CSS3"/>
        <s v="ã“ã©ã‚‚ã‚®ã‚¿ãƒ¼ãƒ¬ãƒƒã‚¹ãƒ³ã€€ãƒªãƒˆãƒ«ã‚®ã‚¿ãƒªã‚¹ãƒˆâ…¡"/>
        <s v="JQuery Create Overlay Popups from scratch using Jquery"/>
        <s v="How I Make Money Writing About Stocks Online"/>
        <s v="XML For Absolute Beginners: Learn to create your own tags"/>
        <s v="JSON For Beginners: A Very Basic Introduction"/>
        <s v="PHP with PDO - ULTIMATE Crash Course"/>
        <s v="The Binary Institute -  Binary Options Trading Course"/>
        <s v="UK Self Assessment Tax Return Filing Online"/>
        <s v="Learn PHP Programming for Absolute Beginners - Lite"/>
        <s v="Domina el DiseÃ±o GrÃ¡fico para Web con Photoshop CC"/>
        <s v="Learn Azure Cloud Step by Step"/>
        <s v="An Abundance Mindset: How to Craft Yours"/>
        <s v="Typografie - Die besten Schriftarten im GeschÃ¤ftsalltag"/>
        <s v="Ajax  for Beginners: A Very Basic Introduction"/>
        <s v="Apply finance concepts for smart project management"/>
        <s v="Learn Business Finance: Win more work as a Business Coach "/>
        <s v="Easy to play Christmas Songs for Guitar"/>
        <s v="Technical Analysis 101: How to Profit During Market Crashes"/>
        <s v="Play all major scales by ear - no notation required!"/>
        <s v="Enhance your chroma key with an animated Slides background"/>
        <s v="Creating an animated greeting card via Google Slides"/>
        <s v="Mastering Meteor: Reactive Full Stack JavaScript"/>
        <s v="Master App Icon Design for iPhone (IOS) &amp; Android Devices"/>
        <s v="The Complete JavaScript Course For Web Development Beginners"/>
        <s v="HTML CSS Easy steps to create a web template from scratch"/>
        <s v="FOREX: From Zero To Hero"/>
        <s v="Stock Market for Beginners - Complete Starter Toolkit"/>
        <s v="7 Ways A Beginner Guitarist Can Sound Better, Instantly!"/>
        <s v="Complete guide to install Wordpress, PHP on Cloud,AWS or VPS"/>
        <s v="Financial Statements Analysis: Learn to Invest Like a Pro!"/>
        <s v="Creating animation puzzles with Google Slides"/>
        <s v="Learn HTML And CSS From Scratch"/>
        <s v="Budgeting for Business"/>
        <s v="Developing A Trading Strategy: Your Guide to Trading Success"/>
        <s v="Curso bÃ¡sico de Gimp; software gratis de diseÃ±o grÃ¡fico"/>
        <s v="Photoshopãƒžã‚¹ã‚¿ãƒ¼ã‚³ãƒ¼ã‚¹ã€€åŸºç¤Žã‹ã‚‰ä¸Šç´šã¾ã§ã€€ã‚¹ãƒ†ãƒƒãƒ—ãƒã‚¤ã‚¹ãƒ†ãƒƒãƒ—ã§Photoshopã®ã™ã¹ã¦ã‚’å­¦ã¼ã†"/>
        <s v="Build Real World Websites from Scratch using HTML5 and CSS3"/>
        <s v="ExpressJS Fundamentals"/>
        <s v="Learn Web Scraping with Node.js"/>
        <s v="Instant Harmonica - play the Irish tune Whiskey in the Jar!"/>
        <s v="Bitcoin Investing: The Complete Buy &amp; Hold Strategy"/>
        <s v="The Big Volatility Short: The Best Trade On Wall Street!"/>
        <s v="Forex: Presentation and  Analysis (Fundamental &amp; Technical)"/>
        <s v="MQL4 Programming for Traders: Build Robust Trading Robots!"/>
        <s v="Jekyll: make fast, secure static sites and blogs with Jekyll"/>
        <s v="Learn and Earn with HTML &amp; CSS"/>
        <s v="Modern React with Redux"/>
        <s v="Adobe Photoshop CC - Fundamentos"/>
        <s v="Instant Harmonica - play Dylan's Blowing in the Wind today!"/>
        <s v="FOREX : Learn Technical Analysis"/>
        <s v="Forex Trading For Beginners "/>
        <s v="Trading Strategies: Find The Trading Strategy That Fits You"/>
        <s v="Financial Statement Review 101:  How to Find Errors"/>
        <s v="An Intro into Trading the Financial Markets"/>
        <s v="Mastering Web and Mobile Debugging Using Chrome Dev Tools"/>
        <s v="Learn How to Start Small and Make It Big In Small-Cap Stocks"/>
        <s v="Javascript Essentials"/>
        <s v="Mastering TypeScript"/>
        <s v="Learn HTML Basics From Scratch"/>
        <s v="Bootstrap 4 Quick Start: Code Modern Responsive Websites"/>
        <s v="Master WordPress Plugins: Shortcodes Ultimate - The Basics"/>
        <s v="Instant Bodhran - part one; learn the basics of drumming now"/>
        <s v="T-Shirt Sales - Merch By Amazon Profit Formula With Canva"/>
        <s v="Twitter Integration customize Tweets with developer API"/>
        <s v="Learn Web Development by Creating a Social Network"/>
        <s v="Learn Rails Programming in Less than 30 Minute - Lite"/>
        <s v="Forex Trading -  Learn to Trade Forex Like the Banks"/>
        <s v="Learn to Trade Forex Naked Price Action Big Shadow Trade"/>
        <s v="Socorro! Preciso Organizar as Minhas FinanÃ§as!"/>
        <s v="Step by Step Tabla Course- Indian Drums"/>
        <s v="jQuery for Absolute Beginners - Lite"/>
        <s v="Learn 2D Cell Shading in Photoshop"/>
        <s v="Using Modern JavaScript Today"/>
        <s v="Learning Photoshop CC 2014 in Egyptian Arabic "/>
        <s v="Angular 4 - Concepts, Code and Collective Wisdom"/>
        <s v="Learn Wave accounting to maintain books properly"/>
        <s v="Build an Amazon clone: Nodejs + MongoDB + Stripe Payment"/>
        <s v="Bookkeeping Basics:  Understand the Fundamentals"/>
        <s v="Proven Methods In Trading Candlestick Patterns"/>
        <s v="Mantenimiento y octavaciÃ³n para guitarras elÃ©ctricas"/>
        <s v="Fixed Income Valuation and Analysis, CFA L2"/>
        <s v="Learn Ajax and jquery with PHP"/>
        <s v="Docker Technologies for DevOps and Developers"/>
        <s v="The Cuckoo Strategy to get European Funding"/>
        <s v="Modern Web Development with Laravel 5.2 (PHP Framework)"/>
        <s v="build a solid foundation for trading options"/>
        <s v="Create a Powerful Website with the Cool Bootstrap Framework"/>
        <s v="The Beginner's Guide to the Futures and Options Trading"/>
        <s v="How to be a Profitable Forex Trader"/>
        <s v="How To Confidently Join The Bitcoin Revolution"/>
        <s v="Create a Dynamic User Registration Form from scratch"/>
        <s v="Angular 2 with TypeScript for Beginners: The Pragmatic Guide"/>
        <s v="Basic Technical Analysis: Learn the structure of the market"/>
        <s v="Hands-On Guitar: The Beginner's Guide"/>
        <s v="Hands On Guitar: Beyond Beginner"/>
        <s v="Basic HTML CSS and Web Design"/>
        <s v="Logo Design Theory &amp; Application Bootcamp"/>
        <s v="Projects in Node.js - Learn by Example"/>
        <s v="First Steps to Trading the Forexmarkets : Technical Analysis"/>
        <s v="GestÃ£o Financeira Para Pequenas e MÃ©dias Empresas"/>
        <s v="Guitar 201: Breakthroughs"/>
        <s v="Learn to Play Irish Fiddle"/>
        <s v="Forex Trading Plan"/>
        <s v="Forex Trading MAKE YOUR FIRST TRADE TODAY!"/>
        <s v="Uso BÃ¡sico de Adobe Photoshop"/>
        <s v="The Complete Investing Guide: How to Beat Wall Street"/>
        <s v="Advanced Excel functions"/>
        <s v="WordPress Development Crash Course: From Zero To Hero"/>
        <s v="The Complete Position Trading Course: Position Trading Stock"/>
        <s v="PHP Fundamentals - Start Earning The Top Dollars You Deserve"/>
        <s v="Adobe Indesign CC BaÅŸlangÄ±Ã§"/>
        <s v="Bootstrap 4 Beginners: Code a Responsive Landing Page"/>
        <s v="Financial Statements Basics"/>
        <s v="Guitarra AcÃºstica en Siete DÃ­as"/>
        <s v="Tax Preparation: Learn Fast! Prepare Taxes with Confidence!"/>
        <s v="Photoshopã€€ä¸­ç´šè€…ã€ä¸Šç´šè€…ãŒãƒ—ãƒ­ã«ãªã‚‹ãŸã‚ã«æœ€å¾Œã«å­¦ã¶ã€Œè¶…çµ¶æŠ€å·§ã€ãƒ†ã‚¯ãƒ‹ãƒƒã‚¯"/>
        <s v="Curso de ViolÃ£o Popular"/>
        <s v="FOREX : LearnTo Trade the Improved ( Advanced ) Patterns"/>
        <s v="Certificate in MYOB AccountRight Premier 2017 Course"/>
        <s v="Piano Lessons For Beginners: Learn Piano Quickly And Easily"/>
        <s v="Star Rating Project AJAX with JSON response from PHP MySQL"/>
        <s v="Create Beautiful Image Maps for Your Website"/>
        <s v="How To Become An Etsy Wholesale Seller"/>
        <s v="Professional Bookkeeping and Accounting 3: Double Entry "/>
        <s v="Instant Harmonica - play the groovy Beatles Yesterday today!"/>
        <s v="JavaScript for Beginners Welcome to learning JavaScript"/>
        <s v="Intro to Investment Banking, M&amp;A, IPO, Modeling + Free Book"/>
        <s v="Introduction to Voice Design with Amazon's Alexa"/>
        <s v="Ukulele 3:  Intermediate"/>
        <s v="How To Pay Less Tax (UK version)"/>
        <s v="PHP: Complete Registration and Login with Email Verification"/>
        <s v="ãªãžã‚‹ã ã‘ã§ã™ãã§ãã‚‹! ç°¡å˜æ‰‹æãã‚¤ãƒ©ã‚¹ãƒˆè¬›åº§"/>
        <s v="How to create a  video blog with WordPress"/>
        <s v="Adobe Illustrator Course in Urdu Basics Level Training"/>
        <s v="Aprende el acordeÃ³n de oÃ­do y con tÃ©cnica â€“Nivel Intermedioâ€“"/>
        <s v="Aprende a llevar la contabilidad de forma informatizada"/>
        <s v="How to Trade Binary Options Effectively â€“ All Levels"/>
        <s v="Object Orientation in PHP"/>
        <s v="Mastering Thymeleaf with Spring"/>
        <s v="The Investment Banking Recruitment Series"/>
        <s v="Practical CSS Website Development: Crash Course "/>
        <s v="Estrategias de InversiÃ³n aplicadas al mundo del trading"/>
        <s v="How To Create a Local Wordpress Environment"/>
        <s v="Forex Scam: Avoid the scam today"/>
        <s v="How To Design A Fortune 500 Logo in Illustrator"/>
        <s v="Advanced Prezi: Make Amazing Presentations "/>
        <s v="Bitcoin Peer Investing: How To Generate Double Digit Returns"/>
        <s v="Make flat design trees in Adobe Illustrator in 30 minutes!"/>
        <s v="Better way towards CSS using Less and Sass"/>
        <s v="Building a Website With Jekyll"/>
        <s v="Learn HTML and CSS to make a Website"/>
        <s v="Trading Seasonal Price Patterns in Stocks, Futures, &amp; Forex!"/>
        <s v="[Value Investing] Where White People Keep Their Money"/>
        <s v="The Complete Guide to JavaScript Development"/>
        <s v="Financial Planning &amp; Analysis: Building a Company's Budget"/>
        <s v="PHP MySQL: Learn PHP MySQL with Project"/>
        <s v="Learn To Trade The Forex Naked Price Action Acapulco Trade"/>
        <s v="Investing And Trading For Beginners: Mastering Price Charts"/>
        <s v="Accounting Cycle: Learn the concepts in 60 minutes"/>
        <s v="Learn Top Ten PHP FrameWorks By Building Projects"/>
        <s v="Introduction to Health Financing"/>
        <s v="Piano With Willie: Jazz Kids - Vol 1"/>
        <s v="Piano With Willie: Jazz Kids - Vol 2"/>
        <s v="Piano With Willie: Jazz Kids - Vol 3"/>
        <s v="Practical Accounts &amp; Bookkeeping Automated Overview "/>
        <s v="Ultimate Beginner Guitar Guide - Both Acoustic &amp; Electric "/>
        <s v="Credit Risk Analysis"/>
        <s v="Learn the Forex Naked Price Action Pogo Trade"/>
        <s v="Piano With Willie: Jazz Kids - Vol 4"/>
        <s v="ConviÃ©rtete en un experto de photoshop cc naked series"/>
        <s v="Financial Management Risk and Return For Securities"/>
        <s v="CSS Tutorial For Beginners: Style Your Wordpress Templates"/>
        <s v="Piano With Willie: Basics of Improvisation"/>
        <s v="Financial Analysis, from Scratch to Professional!"/>
        <s v="Piano With Willie: Blues n' Boogie Vol. 1"/>
        <s v="Piano With Willie: Blues n' Boogie Vol. 2"/>
        <s v="Guitar Looper Basic Training"/>
        <s v="Piano With Willie: Blues n' Boogie Vol. 3"/>
        <s v="Value Investing For Beginners"/>
        <s v="Piano With Willie: Piano Chords Vol. 1"/>
        <s v="Piano With Willie: Piano Chords Vol. 2"/>
        <s v="Piano With Willie: Jazz &amp; Gospel Exercises"/>
        <s v="Piano With Willie: Tritones &amp; Phat Chords"/>
        <s v="Create a Website Similar to Facebook from Scratch!"/>
        <s v="Logo Design for Everybody"/>
        <s v="MQL5 Tutorial Bootcamp"/>
        <s v="CSSCasts; CSS libraries Plugins Tips &amp; Tricks for Developers"/>
        <s v="Build Realtime Apps | React Js, Golang &amp; RethinkDB"/>
        <s v="Building An E-Commerce Store Using Java Spring Framework"/>
        <s v="Succeed at Options Even If You Don't Know Where to Start"/>
        <s v="The Complete Sass &amp; SCSS Course: From Beginner to Advanced"/>
        <s v="Financial Statements: Learn Accounting. Unlock the Numbers."/>
        <s v="Start Trading Stocks Using Technical Analysis!"/>
        <s v="JavaScript, jQuery and Ajax"/>
        <s v="Build a website HTML5 CSS3 Beginner Course"/>
        <s v="Learn HTML, CSS, and Ruby on Rails: Build Your First Blog"/>
        <s v="Kostenrechnung lernen leicht gemacht"/>
        <s v="Graphic Design Bootcamp"/>
        <s v="HTML5 CSS3 JQUERY Single Page Website Project from Scratch"/>
        <s v="Alternate Picking Speed &amp; Accuracy"/>
        <s v="How to Play the Guitar: Your 30-Day Guide to Learn Guitar"/>
        <s v="Logo Design By Example : Design 5 Famous Logos"/>
        <s v="Scrape Websites using PhantomJS and CasperJS"/>
        <s v="Illustrator CC: Design and drawing from scratch to expert!"/>
        <s v="How to Create a Website Without Coding - WordPress 2016"/>
        <s v="PHP: Ultimate guide to PHP for everyone"/>
        <s v="Write quicker HTML5 and CSS 3; productivity hacks with emmet"/>
        <s v="Making Corporate Flyers in Photoshop"/>
        <s v="Trading mit kleinen Konten - Grundlagen die du kennen musst"/>
        <s v="Learn Advanced Photoshop Selections"/>
        <s v="Create Flat Designs with Inkscape "/>
        <s v="Become a Bootstrap Expert: Build 20 Layouts!"/>
        <s v="Financial Accounting - A Brief Introduction"/>
        <s v="Aktiver VermÃ¶gensaufbau mit ETF"/>
        <s v="Fundraising Success: The Art &amp; Science of Major Gifts"/>
        <s v="Rockabilly Guitar For Beginners"/>
        <s v="Draw a realistic Fantail using pencil"/>
        <s v="Introducing Ionic 2"/>
        <s v="Professional Web Scraping with Java"/>
        <s v="Angular 4 (formerly Angular 2) - The Complete Guide"/>
        <s v="Exam 1 Review - Managerial Accounting (U of H)"/>
        <s v="MongooseJS Essentials - Learn MongoDB for Node.js"/>
        <s v="Slide Guitar- Slide Soloing Essentials"/>
        <s v="Bulletproof Personal Finance: Expert Asset Allocation"/>
        <s v="Financial Accounting, its Cycle, Statements &amp; Analysis"/>
        <s v="Canva : Book Cover Design"/>
        <s v="HTML 5 and CSS 3 - tricks and workarounds"/>
        <s v="Sistema Completo De Guitarra RÃ­tmica Para Principiantes"/>
        <s v="PHP with Laravel for beginners - Become a Master in Laravel"/>
        <s v="Flute Pro Series - You're about to love practicing the flute"/>
        <s v="Decide whether to Invest in a Business "/>
        <s v="150 Rock Guitar Licks You MUST Know"/>
        <s v="Blues Guitar Lessons - Volume 1 - Blues Shuffle Essentials"/>
        <s v="Blues Guitar Lessons - Volume 2 - Slow Blues Essentials"/>
        <s v="Learn JavaScript Dynamic Interactive Projects for Beginners"/>
        <s v="CastaÃ±uelas por Sevillanas - Curso del toque de castaÃ±uelas"/>
        <s v="Funk Rhythm Guitar Techniques"/>
        <s v="JavaScript Basics for Beginners Introduction to coding"/>
        <s v="Excel 4 Accounting &amp; Bookkeeping - Master Lookup Functions"/>
        <s v="Blues Guitar Lessons - Volume 3 - Minor Blues Essentials"/>
        <s v="Guitar Lessons - Soloing With Arpeggios - Essential Guide "/>
        <s v="Create Complete Sign up System using PHP, jQuery and Ajax"/>
        <s v="Learn HTML5 Canvas for beginners"/>
        <s v="Learn About Trading Options from a real wallstreet trader"/>
        <s v="Guitar Lessons - The Modal System - Modes Essentials"/>
        <s v="Guitar Lessons - Two Handed Tapping Essentials"/>
        <s v="Guitar Lessons - String Bending And Vibrato Essentials"/>
        <s v="Guitar Lessons - Economy Picking Essentials"/>
        <s v="Guitar Lessons - Sweep Picking Arpeggio Essentials"/>
        <s v="Guitar Lessons - 50 Essential Fast Legato Licks"/>
        <s v="JavaScript Game Development: Create Your Own Breakout Game"/>
        <s v="Learn to Trade Forex Naked Price Action Wammie Trade"/>
        <s v="ReactJS and Flux: Learn By Building 10 Projects"/>
        <s v="Learn Bootstrap3 With Multi Purposes Single Page Layout"/>
        <s v="The Complete Web Developer Course 2.0"/>
        <s v="Guitar Lessons - Learning The Neck - Fretboard Mastery"/>
        <s v="Guitar Fundamentals for Beginners"/>
        <s v="Trading AlgorÃ­tmico en Forex: Crea tu primer Robot de Forex!"/>
        <s v="Comprehensive Guide to Financial Markets, Investing &amp;Trading"/>
        <s v="Start Web Development with GIS Map in JavaScript"/>
        <s v="à¸ªà¸£à¹‰à¸²à¸‡à¸‡à¸²à¸™à¸à¸£à¸²à¸Ÿà¸Ÿà¸´à¸„à¹à¸­à¸žà¸žà¸¥à¸´à¹€à¸„à¸Šà¸±à¹ˆà¸™à¸¡à¸·à¸­à¸–à¸·à¸­à¸”à¹‰à¸§à¸¢ Adobe Illustrator"/>
        <s v="HTML Complete Course - Beginner to Expert"/>
        <s v="Smashing Photoshop CC/CS"/>
        <s v="Mastering Technical Analysis : Maximizing Trading Profits"/>
        <s v="Sevillanas con CastaÃ±uelas - Baile y toque al mismo tiempo"/>
        <s v="Bootstrap Essential Training - Create Your Very Own Website"/>
        <s v="* An Integrated Approach to the Fundamentals of Accounting"/>
        <s v="Photoshop Fantastic! - The Comprehensive Guide to Photoshop"/>
        <s v="Bootstrap Tutorial for Beginners"/>
        <s v="Learn Corel x7 Like a Pro"/>
        <s v="Beginner Step by Step Keharwa Theka Tabla Course"/>
        <s v="Learn Ruby Programming The Easy Way - Lite"/>
        <s v="Ð¢Ð¾Ñ€Ð³Ð¾Ð²Ð»Ñ Ð¾Ð¿Ñ†Ð¸Ð¾Ð½Ð°Ð¼Ð¸: ÐšÐ°Ðº Ð·Ð°Ñ€Ð°Ð±Ð¾Ñ‚Ð°Ñ‚ÑŒ Ð½Ð° Ð²Ð¾Ð»Ð°Ñ‚Ð¸Ð»ÑŒÐ½Ð¾ÑÑ‚Ð¸"/>
        <s v="Angular 2 Master Class with Alejandro Rangel"/>
        <s v="Instant Harmonica - play the groovy Valens La Bamba now!"/>
        <s v="Stock Market: The Zero Risk Way of Investing"/>
        <s v="Sending email with PHP: from Basic to Advanced"/>
        <s v="Bring your sketch to life - learn digital illustration"/>
        <s v="Make Money With Photoshop: Logos, Business Cards &amp; Brochures"/>
        <s v="Reactive JS:  Are you ready for the next big paradigm shift?"/>
        <s v="Introduction to Financial Statement Analysis"/>
        <s v="Clarinet Lessons For Beginners"/>
        <s v="Professional CSS Flexbox"/>
        <s v="Learn to Trade Forex Big U-Turn Trade"/>
        <s v="Learn Object Oriented PHP By Building a Complete Website"/>
        <s v="Learn How to Trade The Stock Market"/>
        <s v="Piano With Willie Building Technique with Scales Vol. 1"/>
        <s v="Forex: Economic News Trading"/>
        <s v="Piano With Willie Building Technique with Scales Vol. 2"/>
        <s v="Piano With Willie Building Technique with Scales Vol. 3"/>
        <s v="Piano With Willie Building Technique with Scales Vol. 4"/>
        <s v="Financial Accounting Part 2 - Passing The Class"/>
        <s v="Accounting Basics by Hector Garcia, CPA"/>
        <s v="Learn By Example: The Foundations of HTML, CSS &amp; Javascript"/>
        <s v="CryptoArbitrager: Bitcoin Trading Robot (no mining)"/>
        <s v="Bitcoin For Beginners: Your Quick Start Guide To Bitcoin"/>
        <s v="Professional Bookkeeping &amp; Accounting 4:Trial Balance &amp; More"/>
        <s v="Learn Authentication With ASP.NET Identity Security 2017"/>
        <s v="WordPress: Create an Amazing Website With Ease"/>
        <s v="LOGO DESIGN IN POWERPOINT"/>
        <s v="Learn jQuery from Scratch - Master of JavaScript library"/>
        <s v="Financial Accounting Part I - Passing the Class"/>
        <s v="Corporate Finance - A Brief Introduction"/>
        <s v="Drumming for Beginners - Simple Way To Learn How To Drum"/>
        <s v="Learn what's new in PHP 7"/>
        <s v="Financial modeling: Build a DCF equity valuation model"/>
        <s v="Ruby on Rails a Beginners Guide "/>
        <s v="HTML5 canvas Bootcamp for beginners 25 easy steps"/>
        <s v="Building HTML5 Canvas projects from scratch"/>
        <s v="Gitarre spielen wie die Profis"/>
        <s v="Beginners Forex strategy"/>
        <s v="Finding an Unlimited Amount of Investors"/>
        <s v="How To Create Your Very First Website With HTML and CSS"/>
        <s v="Build Modern Websites Super Fast"/>
        <s v="Learning Photoshop CC 2015"/>
        <s v="Advanced React and Redux"/>
        <s v="Cost Accounting and Financial Management - A Complete Study"/>
        <s v="Introduction to HTML5 Canvas basics of drawing"/>
        <s v="Canvas image Creator HTML5 JavaScript project from Scratch"/>
        <s v="FMT: Forex Market Trader Certificate"/>
        <s v="Playing Piano: Scales and Arpeggios Vol.I : Major keys"/>
        <s v="Aprendiendo Piano: Tocando piezas populares Vol.II"/>
        <s v="Aprende escalas y arpegios  Vol. I: Modo mayor"/>
        <s v="Getting Started with HTML"/>
        <s v="Guitar Chord Riot! Learn to Play Guitar Like a Guitar Jedi"/>
        <s v="Learn Photoshop Actions - Save time with repetitive tasks"/>
        <s v="Byte-Sized-Chunks: Dynamic Prototypes in Javascript"/>
        <s v="Byte-Sized-Chunks: Closures in Javascript"/>
        <s v="Byte-Sized-Chunks: Cascading Style Sheets (CSS) with HTML"/>
        <s v="Play Violin and Fiddle for beginners - it's fun  - Course 1"/>
        <s v="Make Flat Design Space Ships in 30 Minutes in Illustrator!"/>
        <s v="HTML Introduction Course: Learn HTML in 2 hours!!!"/>
        <s v="Flute Lessons For Beginners"/>
        <s v="Quickly Batch Export &amp; Package Logo Files for Clients"/>
        <s v="Scaling Docker on AWS"/>
        <s v="CSS3 Gradients for Web Designers"/>
        <s v="Ð¢Ð¾Ñ€Ð³Ð¾Ð²Ð»Ñ Ð´ÐµÐ»ÑŒÑ‚Ð°-Ð½ÐµÐ¹Ñ‚Ñ€Ð°Ð»ÑŒÐ½Ñ‹Ð¼Ð¸ ÑÑ‚Ñ€ÐµÐ½Ð³Ð»Ð°Ð¼Ð¸"/>
        <s v="Most Wanted Flat Design Techniques #3: Office Space"/>
        <s v="Most Wanted Flat Design Techniques #2: Hipster Businessman"/>
        <s v="Build Responsive Website Using HTML5, CSS3, JS And Bootstrap"/>
        <s v="Most Wanted Flat Design Techniques #1: Desert Island"/>
        <s v="How to Grow your Small Business and not run out of Cash"/>
        <s v="Bluegrass Guitar Essentials: Webisodes 1 &amp; 2"/>
        <s v="Learn to use JSON"/>
        <s v="Cost of Capital and Weighted Average Cost of Capital"/>
        <s v="Simple Photoshop CC: Smart Objects"/>
        <s v="Professional Forex Strategy+2 weeks for FREE trading alerts"/>
        <s v="The Cost of Capital: The Key To Attract Venture Capitalists"/>
        <s v="Complete Web Development Course + Building 5 Websites!"/>
        <s v="DiseÃ±o GrÃ¡fico fÃ¡cil y rÃ¡pido."/>
        <s v="Instant Harmonica - play Christmas + Birthday songs now!"/>
        <s v="Learn How to Trade Pump and Dumps. 5 Setups Well Explained."/>
        <s v="Power up HTML5 with JavaScript"/>
        <s v="JavaScript programming: JavaScript for beginners"/>
        <s v="Succeed in Bonds Even if You Don't Know Where to Start"/>
        <s v="Succeed in Lotto Even if You Don't Know Where to Start!"/>
        <s v="Succeed in Futures Even if You Don't Know Where to Start"/>
        <s v="Create a business website with WordPress"/>
        <s v="Stock Technical Analysis with R"/>
        <s v="Most Wanted Flat Design Techniques"/>
        <s v="Create WordPress Plugins"/>
        <s v="Flat Design - Create Beautiful Flat Graphics In Photoshop"/>
        <s v="Succeed in Stocks Even if you Don't Know Where to Start"/>
        <s v="Piano From Zero To Pro - Beginner Essentials To The Piano"/>
        <s v="Autodesk Inventor 2016 : Complete Guide "/>
        <s v="8 Stunden professionelles Cinema 4D Training"/>
        <s v="Forex Trading Course: Work Smarter Not Harder Proven Results"/>
        <s v="Make Electronic Music with the iPad"/>
        <s v="Build Ajax Web Apps with Laravel 5.2, Bootstrap and jQuery"/>
        <s v="Develop Your First App in an Hour"/>
        <s v="Step by Step Classical Guitar Course"/>
        <s v="How to Create Your Personal Budget"/>
        <s v="Super Fast Accounting - the fastest way to do your books"/>
        <s v="Learn jQuery by Example Course"/>
        <s v="Complete Guide to Front-End Web Development and Design"/>
        <s v="Corporate Finance 101: Financial Statement Analysis &amp; Ratios"/>
        <s v="Getting Started with WordPress 2016"/>
        <s v="Forex Traders - Create Your First Trading Robot. No Coding!"/>
        <s v="Economics:   Competition, Elasticity, a little Game Theory"/>
        <s v="Alto Saxophone Lessons For Beginners"/>
        <s v="Become a Rockstar Web Developer - Learn By Coding"/>
        <s v="Lettering"/>
        <s v="Playing Piano:  Popular Pieces Vol. II"/>
        <s v="Geld verdienen mit dem Ticken der Uhr, wie Warren Buffett!"/>
        <s v="Bluegrass Guitar Essentials: Webisodes 5 &amp; 6"/>
        <s v="Bluegrass Guitar Essentials: Webisodes 3 &amp; 4"/>
        <s v="Intro to Git"/>
        <s v="Optimizing investment to maximise your return"/>
        <s v="T-Shirt Design Workshop 01: Foundation"/>
        <s v="introduction to HTML Course"/>
        <s v="JavaScript in Action JavaScript Projects"/>
        <s v="How to invest in Gold"/>
        <s v="Curso Completo de SolidWorks 2016."/>
        <s v="Corporate Finance 101: Equity Valuation"/>
        <s v="Introductory Forex Trading Course"/>
        <s v="Forex/Opciones Binarias para Principiantes"/>
        <s v="Bagpipe Instruction For Beginners"/>
        <s v="Design bestselling T-shirts from Beginner to Expert."/>
        <s v="Create Your First Wordpress Site in Under an Hour"/>
        <s v="Learn and Master the Basics of Finance"/>
        <s v="Master Riot: Learn Riot.js from Scratch"/>
        <s v="Blues Master - Beginner's Techniques Piano Course"/>
        <s v="Blues Master - Advanced Techniques Piano Course"/>
        <s v="Blues Master - Professional Techniques Piano Course"/>
        <s v="The Complete ASP.NET MVC 5 Course"/>
        <s v="Learn the Violin - Bowing Techniques"/>
        <s v="Modern JavaScript: Building Real-World, Real-Time Apps"/>
        <s v="The 80/20 Guitar: Write Music and Play Guitar in 30 Days"/>
        <s v="Take your double bass drum technique to the next level"/>
        <s v="Candlestick Analysis For Professional Traders"/>
        <s v="Sketchbook Pro for Beginners"/>
        <s v="AngularJS Authentication: Secure Your App with Auth0"/>
        <s v="Introduction to GIMP 2.8: Tutorials for Beginners"/>
        <s v="Canva: Design Album Cover Artwork in Minutes - No More Fees!"/>
        <s v="Drumming 101: The Essential Elements"/>
        <s v="Tenor Saxophone Lessons For Beginners"/>
        <s v="Beginners Guide: Photoshop Poster/Artwork"/>
        <s v="Effective Personal Website Building and Hosting"/>
        <s v="Clarinet Pro Series - Fall in love with the Clarinet"/>
        <s v="Learn Financial Modeling from Scratch - Part1"/>
        <s v="Create Website from scratch in Urdu &amp; Hindi"/>
        <s v="The Visual Learning Basic Accounting Course"/>
        <s v="Bassoon Pro Series - You're going to love practicing Bassoon"/>
        <s v="The Complete jQuery Course: From Beginner To Advanced!"/>
        <s v="Piano Lessons For Beginners"/>
        <s v="Trumpet Lessons For Beginners"/>
        <s v="Save on Your Taxes"/>
        <s v="Value Investing and Stock Market Fundamentals"/>
        <s v="Beginner Guitar Lessons - Your Complete Foundation Course"/>
        <s v="Horn Pro Series - You're going to love playing French Horn"/>
        <s v="Learn Financial Modeling from Scratch - Part 2"/>
        <s v="Learn Financial Modeling from Scratch - Part 3"/>
        <s v="Get Acquired: Learn From The Head Of Acquisitions For eBay"/>
        <s v="å•†æ¥­å¥½è¨­è¨ˆ-Illustratorå€‹æ€§å•†å“è¨­è¨ˆ"/>
        <s v="Learn By Example: PHP For Dynamic Websites"/>
        <s v="Oboe Pro Series - You're going to love practicing the Oboe"/>
        <s v="WordPress Basics to Business: Share and Sell your Expertise"/>
        <s v="Saxophone Pro Series - You're going to love practicing Sax"/>
        <s v="Stock Technical Analysis with Python"/>
        <s v="Finanzas Personales para Vivir Libre de Deudas"/>
        <s v="Introduction to Photoshop CC: Tutorials for Beginners"/>
        <s v="Financial Modelling in Excel Step by Step"/>
        <s v="Trombone Lessons For Beginners"/>
        <s v="PHP For WordPress Development"/>
        <s v="Git a Web Developer Job: Mastering the Modern Workflow"/>
        <s v="Bass Guitar Lessons For Beginners"/>
        <s v="Photoshop for Entrepreneurs - Design 11 Practical Projects"/>
        <s v="Ø§Ù„Ù…Ø­Ø§Ø³Ø¨Ø© Ù„Ù„Ø¥Ø¯Ø§Ø±ÙŠÙŠÙ† Ùˆ ØºÙŠØ± Ø§Ù„Ù…Ø­Ø§Ø³Ø¨ÙŠÙ†"/>
        <s v="How To Make A Business Website In 1 Day With Wix FAST &amp; EASY"/>
        <s v="Angular 2 Fundamentals for Web Developers"/>
        <s v="Python and Django Full Stack Web Developer Bootcamp"/>
        <s v="CAIIB Advanced Bank Management (Part I)"/>
        <s v="JavaScript - Tricks and Workarounds"/>
        <s v="Tax Strategies of the Wealthy"/>
        <s v="Curso de Trading prÃ¡ctico basado en casos reales"/>
        <s v="Practical Guide to Web Development"/>
        <s v="Comment jouer du Pianoforte"/>
        <s v="Trumpet Pro Series - You're going to love practicing Trumpet"/>
        <s v="Full Stack JavaScript: Learn Backbone.js, Node.js &amp; MongoDB"/>
        <s v="Trombone Pro Series - Fall in love with the Trombone"/>
        <s v="Technical Analysis: Understanding Price Action"/>
        <s v="PI-101 Top 10 Classical Piano Pieces for Beginners"/>
        <s v="Sell Courses On Your Own Website - No Coding Required!"/>
        <s v="Basic Bookkeeping Hacks"/>
        <s v="Bossa Nova - Guitar for Beginners"/>
        <s v="React.js Quickly: Developing Scalable Web User Interfaces"/>
        <s v="Angular 2 - Superheroic Framework"/>
        <s v="Grundlagen der finanziellen UnabhÃ¤ngigkeit"/>
        <s v="Design a unique bookstore-quality Photo Book with Blurb"/>
        <s v="Building a ASP.NET MVC 5 Membership Website"/>
        <s v="Fundamentals of Angular 2 Full Stack Design"/>
        <s v="Six Stage Negotiation"/>
        <s v="SAP - Learn SAPUI5 Professional Development"/>
        <s v="Budgeting Hacks to Build Wealth!"/>
        <s v="Global Macro Investing - Take Control Of The World's Markets"/>
        <s v="Hedge Fund Accounting and Valuation"/>
        <s v="ã€å€‹äººäº‹æ¥­ä¸»å‘ã‘ã€‘é’è‰²ç”³å‘Šã®è¨˜å¸³ã‚’è‡ªåŠ›ã§è¡Œã†ãŸã‚ã®è¤‡å¼ç°¿è¨˜ã®åŸºæœ¬"/>
        <s v="Financial Accounting Plus Excel and SAP Crash Course."/>
        <s v="Aprendiendo Piano: Ejercicios de calentamiento"/>
        <s v="Darbuka Drumming: Learn how to play the Darbuka Dounbek"/>
        <s v="5 Exotic Guitar Scales and How to Use Them Effectively"/>
        <s v="Quick learning jQuery web development"/>
        <s v="Forex Trading For Beginners: Technical Trading"/>
        <s v="Non Directional Weekly Options Trading System - ETF &amp; Emini"/>
        <s v="Learn MQL5: Build an 8-Currency Hedging Robot (MetaTrader 5)"/>
        <s v="CurrencyFair - Avoid Bank Charges when converting currencies"/>
        <s v="Make Your Own Ukulele"/>
        <s v="Beginner's Guide to Book Cover Designing."/>
        <s v="Fundamentals of Accounting for Business Owners"/>
        <s v="Stock Technical Analysis with Excel"/>
        <s v="JSON with Java APIs, jQuery and JSON REST Web Services"/>
        <s v="Acoustic Guitar Lessons For Beginners"/>
        <s v="Beginners Guide To Ichimoku Trading"/>
        <s v="Meteor and React for Realtime Apps"/>
        <s v="Photo Editing in Photoshop - Beginner to Advanced in 1 Hour"/>
        <s v="JQuery DOM and Ajax Concept Explained for Beginners"/>
        <s v="Angular Masterclass"/>
        <s v="Angular (Angular 2 or 4) &amp; NodeJS - The MEAN Stack Guide"/>
        <s v="Practical Financial Statement Analysis"/>
        <s v="Character Concept Design for Beginners"/>
        <s v="FLAT ICON DESIGN IN POWERPOINT"/>
        <s v="Curso de Teclado"/>
        <s v="What Finance Job is for You? Explanation of 14 Finance Roles"/>
        <s v="The Web Developers Guide: Learn HTML &amp; CSS Fundamentals"/>
        <s v="Trading News Using Binary Options"/>
        <s v="How to Consistently Win Trading Stocks in 30 Days or Less"/>
        <s v="How to create HTML Forms"/>
        <s v="Corel Painter 2016"/>
        <s v="The Fundamentals Of Finance For Non-Finance Professionals"/>
        <s v="jQuery UI Ultimate:Design Amazing Interfaces Using jQuery UI"/>
        <s v="Ukulele Lessons For Beginners - Fast Track Your Learning"/>
        <s v="Crash Course - Learn to Create a PHP MVC Framework"/>
        <s v="React From The Ground Up"/>
        <s v="The Holy Grail of Auto Trading Forex Futures Stocks Revealed"/>
        <s v="Essentials of money value: Get a financial Life !"/>
        <s v="Modal Theory for Guitar (Guitar Lessons from Lutz Academy)"/>
        <s v="âœ”ï¸ Illustrator CC : Be a Graphic Designer in Illustrator CC"/>
        <s v="Customizr - Learn WordPress with the ultimate creative theme"/>
        <s v="Forex trading Basic to advance Professional Level course"/>
        <s v="The Art of the Blues Shuffle - A Guitarist's Guide"/>
        <s v="PHP Date and Time Course by Edwin Diaz"/>
        <s v="Learn Piano Online-Ambiance Piano Solo"/>
        <s v="Bluegrass Guitar Essentials: Webisodes 7 &amp; 8"/>
        <s v="Bluegrass Guitar Essentials: Webisodes 9 &amp; 10"/>
        <s v="Bluegrass Guitar Essentials: Webisodes 11 &amp; 12"/>
        <s v="Bluegrass Guitar Essentials: Webisodes 13, 14, &amp; 15"/>
        <s v="Start Making Comics with Manga Studio 5 / Clip Studio Paint"/>
        <s v="B Com Accountancy I (Paper ECO 02 IGNOU)"/>
        <s v="Build A Web App With Spring Framework and Angular 2"/>
        <s v="Getting Started with NodeJS for Beginners"/>
        <s v="Forex Trading Profit 183%p.a : Trend is Our Friend-ALGOTREND"/>
        <s v="Learn Adobe InDesign from Scratch"/>
        <s v="The Complete Guide to Professional Trading with Elliott Wave"/>
        <s v="How to Build Chat Bots: From Beginner to Intermediate"/>
        <s v="Learn Piano Online-Keys to the Keyboard"/>
        <s v="Advance JavaScript for Coders: Learn OOP in JavaScript"/>
        <s v="JavaScript Complete Guide to learning JavaScript"/>
        <s v="Learn HTML in 2 hours!"/>
        <s v="BUSINESS CARD DESIGN IN POWERPOINT"/>
        <s v="Learning Drupal 8"/>
        <s v="JavaScript manipulation of the DOM Document Object Model"/>
        <s v="So you think you know JavaScript?"/>
        <s v="Slap Bass For Beginners"/>
        <s v="ã“ã©ã‚‚ã‚®ã‚¿ãƒ¼ãƒ¬ãƒƒã‚¹ãƒ³ã€€ãƒªãƒˆãƒ«ã‚®ã‚¿ãƒªã‚¹ãƒˆâ…¢ï¼ˆå®Œçµç·¨ï¼‰"/>
        <s v="Option Trading for Rookies:  Understand Options Completely"/>
        <s v="Write a Successful Business Grant Proposal"/>
        <s v="æ ªå¼æŠ•è³‡ã«å¿…è¦ãªã‚¹ã‚­ãƒ«ã®å­¦ç¿’æ‰‹é †ã‚’å­¦ã¶"/>
        <s v="The Everyday Investor: Building Wealth with Venture Capital"/>
        <s v="Photoshop CC MasterClass"/>
        <s v="Forex trading with binary options"/>
        <s v="Investment Crowdfunding 101 (a.k.a Equity Crowdfunding)"/>
        <s v="Smart Trading Techniques for Safe &amp; Consistent Weekly Result"/>
        <s v="Learn To Build Apps Using Play Framework"/>
        <s v="The Complete JavaScript Course: Build a Real-World Project"/>
        <s v="Build a Business or Personal Website Using Wordpress"/>
        <s v="Essential Skills for Designers - Adobe Bridge"/>
        <s v="Curso de Guitarra para Principiantes"/>
        <s v="Instant Harmonica - play Summertime + Drunken Sailor now!"/>
        <s v="Instant Harmonica - play Over the Rainbow + Skye Boat now!"/>
        <s v="Instant Harmonica - play Star Wars + the Lion Sleeps now!"/>
        <s v="Instant Harmonica - play Amazing Grace + Ode to Joy now!"/>
        <s v="Freelancing A-Z: How To Start A Successful Freelance Career"/>
        <s v="Learn Drupal 8 - With a Live Project"/>
        <s v="Indian Contract Act 1872: Must for all Finance Professionals"/>
        <s v="Hedge and Mutual Fund Careers: The Complete Guide"/>
        <s v="Photoshop Essentials: Designing FaceBook Graphics"/>
        <s v="Advance Learning Tools Corel Draw Graphics Design"/>
        <s v="Investing in Stocks &amp; Shares"/>
        <s v="Interaction Design Specialist For Web Developers"/>
        <s v="The Build a SAAS App with Flask Course"/>
        <s v="Understand PHP Arrays and HTTP Request in a Better Way"/>
        <s v="Euphonium Pro Series - Fall in love with the Euphonium"/>
        <s v="FACEBOOK COVERS IN POWERPOINT"/>
        <s v="Learn To Create WordPress Themes By Building 10 Projects"/>
        <s v="Become a HTML and CSS Developer - Build a Responsive Site"/>
        <s v="Beginner Level Popular Piano Program - Month 1"/>
        <s v="Rails Ecommerce App with HTML Template from Themeforest"/>
        <s v="æ ªå¼æŠ•è³‡ã«å‘ãæ€§æ ¼ã«å¤‰ãˆã‚‹ãŸã‚ã®å¿ƒç†å­¦ã‚’å­¦ã¶"/>
        <s v="Bootstrap 4.0 New Features: Build Responsive Website"/>
        <s v="Cross-Platform Development with ASP.NET Core 1.0 MVC"/>
        <s v="The Complete Ethereum Course: Get .01 Ether In Your Wallet"/>
        <s v="WordPress Academy: Learn WordPress step by step"/>
        <s v="GraphicDesign Studio"/>
        <s v="JavaScript the Basics - JavaScript for Beginners"/>
        <s v="Using 'The Greeks To Understand Options&quot;"/>
        <s v="Bootstrap 4: Exploring New Features"/>
        <s v="Design your own Social Media Logo Icons in Adobe Illustrator"/>
        <s v="PHP Security"/>
        <s v="Instant harmonica - play Adele's wonderful 'Hello' today!"/>
        <s v="ES6 Javascript: The Complete Developer's Guide"/>
        <s v="Motion Graphic With After Effect From Scratch in 5 Hours"/>
        <s v="'Geometry Of Chance strategy of defeating the roulette.&quot;"/>
        <s v="PHP : Learn to upload files to Amazon S3 and use CloudFront"/>
        <s v="Build Your Startup with No Coding (Design, Develop &amp; Ship)"/>
        <s v="Financial modeling: Build a multiples valuation model"/>
        <s v="Spring Core DevOps on AWS"/>
        <s v="Angular 2 From The Ground Up"/>
        <s v="PHP - Send and Receive Mobile Text Messages (SMS)"/>
        <s v="æ ªå¼æŠ•è³‡ã§æœ¬å½“ã®ãƒ•ã‚¡ãƒ³ãƒ€ãƒ¡ãƒ³ã‚¿ãƒ«åˆ†æžãŒã§ãã‚‹ã‚ˆã†ã«ãªã‚‹"/>
        <s v="Coding Made Easy: HTML &amp; CSS For Beginners"/>
        <s v="jQuery UI in Action: Build 5 jQuery UI Projects"/>
        <s v="Aprenda CÃ¡lculo Financeiro de Forma Simples"/>
        <s v="Learn to Draw Pretty Faces for Comic Books"/>
        <s v="Advanced WordPress Topics: Post Types Taxonomies &amp; Metaboxes"/>
        <s v="Angular 2+ with Typescript - Essential Training"/>
        <s v="Advanced Trombone Studies - Learn to Master the Trombone!"/>
        <s v="Advanced Accounting A Complete Study for CA / CMA / CFA / CS"/>
        <s v="REST WCF Service in ASP.NET"/>
        <s v="Learn Blender 3D - The materials and texture course"/>
        <s v="Bitcoin: el futuro del dinero, hoy"/>
        <s v="How to start a successful career in finance?"/>
        <s v="Chief Wealth Officer"/>
        <s v="AnÃ¡lise de ConcessÃ£o de CrÃ©dito"/>
        <s v="Double Entry Bookkeeping"/>
        <s v="TAKE NOTE BEGINNER CLARINET!  â€“  Fun with Fundamental Skills"/>
        <s v="Creating Interactive HTML5 Video"/>
        <s v="Ethereum Course for Investors"/>
        <s v="æ ªå¼æŠ•è³‡ã§æœ¬å½“ã®ãƒ†ã‚¯ãƒ‹ã‚«ãƒ«åˆ†æžãŒã§ãã‚‹ã‚ˆã†ã«ãªã‚‹"/>
        <s v="Photoshop from Zero to Hero ( Arabic )"/>
        <s v="Business Card and Letterhead Design in Adobe Illustrator"/>
        <s v="Financial Modeling and Valuation: Complete Beginner to Pro"/>
        <s v="Aprenda  a Investir"/>
        <s v="Excel 4 Accounting &amp; Bookkeeping - Master Date,Time &amp; Text"/>
        <s v="Adobe Photoshop pentru Social Media"/>
        <s v="Adobe Illustrator in Under 10: Fast info at your Fingertips!"/>
        <s v="Corel Draw X7 EÄŸitimi (Temelden Ä°leri Seviyeye)"/>
        <s v="Guitar Lessons: The Essential Beginner &amp; Intermediate Course"/>
        <s v="Creating Custom Web Maps"/>
        <s v="Building Web Apps Using Flask and Neo4j"/>
        <s v="The Ultimate Drawing Course - Beginner to Advanced"/>
        <s v="Angular 2 Crash Course with TypeScript"/>
        <s v="Cashflow Management for Small Businesses: A How To Guide"/>
        <s v="Create Stunning Infographics to Share your Ideas"/>
        <s v="Build a Responsive Website with HTML5, CSS3 and Bootstrap 4"/>
        <s v="Build Incredible Chatbots"/>
        <s v="Creating Animations using HTML5 Canvas"/>
        <s v="Guitar Fretboard Secrets"/>
        <s v="Inkscape 101 for Beginners - Design Vector Graphics"/>
        <s v="ASP.NET Web API 2 Hands-On"/>
        <s v="Direction-Independ Trading - Elite Forex Traders  Strategy"/>
        <s v="HTML5 Specialist: Comprehensive HTML5 Training"/>
        <s v="Forex - Help I cant Trade"/>
        <s v="Sara Learns to Code.  Making an App from Scratch"/>
        <s v="Forex trading tactics, that work!"/>
        <s v="The Complete jQuery Course - From Beginner to Professional!"/>
        <s v="Start-up financial modeling for non-finance professionals"/>
        <s v="Anatomy and Figure Drawing for Beginners"/>
        <s v="The 7 fundamentals to Successful Cashflow Management"/>
        <s v="Options Basics &amp; Trading With Small Capital! - Level 1"/>
        <s v="Learn Complete WordPress for Building a Professional Sites"/>
        <s v="Forex Trading -  Learn to Trade From Scratch!"/>
        <s v="è³‡ç”£é‹ç”¨ã®åŸºç¤Žã‚’å­¦ã¶ãƒ•ã‚¡ã‚¤ãƒŠãƒ³ã‚¹å…¥é–€"/>
        <s v="The Complete JavaScript Bootcamp"/>
        <s v="Forex - Top Equity Management Strategy"/>
        <s v="WordPress Development For Beginners"/>
        <s v="Complete WordPress Theme Developer Course With Bootstrap"/>
        <s v="Learn Angular 2 Development By Building 12 Apps"/>
        <s v="Pop and Jazz Keyboards and Harmony (beginner level)"/>
        <s v="Corel Draw X7: MÃ£o na Massa"/>
        <s v="Forex - Calculate Lot Size Like Pro"/>
        <s v="Wordpress Beginner Tutorial: Build Your First Website"/>
        <s v="T-Shirt Design Workshop 02: Mixed Media Design"/>
        <s v="Investing in Stocks? Master The Art of Covered Calls Selling"/>
        <s v="Code a 'Coming Soon' Landing Page in Bootstrap 4"/>
        <s v="Build a Complete Registration and Login System using PHP MVC"/>
        <s v="Financial Modeling 101"/>
        <s v="Foundations of Investing"/>
        <s v="Investment Portfolio Analysis with R"/>
        <s v="Become a Professional Logo Designer"/>
        <s v="Four Fundamentals of Financial Planning"/>
        <s v="Accelerated JavaScript Training"/>
        <s v="Accelerated ES6 JavaScript Training"/>
        <s v="How to Sing and Play the Guitar (at the same time)"/>
        <s v="Piano Playing: Reading and Playing Classical Tunes Vol.II"/>
        <s v="Introduction to Finance, Accounting, Modeling and Valuation"/>
        <s v="Aprendiendo piano: Lectura de piezas clÃ¡sicas Vol.II"/>
        <s v="Trading Options Basics"/>
        <s v="ChatBots: Messenger ChatBot with API.AI and Node.JS"/>
        <s v="61% Profit In 1 Month - Crush Your Forex Trading Paradigm"/>
        <s v="Practical Understanding of PHP and MySQL"/>
        <s v="Forex Trading - Advanced Fundamental Analysis"/>
        <s v="Accounting Superpowers: Learn Accounts, Understand Business!"/>
        <s v="Visualizing Data"/>
        <s v="Didgeridoo - from zero to HERO! Part Two. Intermediate."/>
        <s v="Didgeridoo - from zero to HERO! Part One - beginning"/>
        <s v="How to Fix Common Branding Mistakes, for Graphic Designers"/>
        <s v="Master The Psychology of Forex &amp; Binary Options Trading"/>
        <s v="Forex - Price action Reversal Strategy"/>
        <s v="Build WordPress Plugin to extend Beaver Builder"/>
        <s v="Ultimate JavaScript Objects"/>
        <s v="CAGED System for Guitar (Guitar Lessons from Lutz Academy)"/>
        <s v="Adobe After Effect: Create 15 Advance Motion Graphic Element"/>
        <s v="How To Build Your Own Web Banner Design Business"/>
        <s v="Financial Modeling - Build Your Own 3 Statement Projection"/>
        <s v="Aprenda Modelagem 3D com o 123D Design"/>
        <s v="The Complete WordPress Development &amp; Customization Course"/>
        <s v="Become a Full Stack Developer with Spring, AWS and Stripe"/>
        <s v="101 Awesome Rockabilly Guitar Licks"/>
        <s v="Canva Graphics Design for Entrepreneurs - Design 11 Projects"/>
        <s v="HTTP Clients with Laravel: Use and Consume Services and APIs"/>
        <s v="illustrator CC 2015.3 - Curso bÃ¡sico de ferramentas"/>
        <s v="How to create awesome website and e-commerce in 1 hour"/>
        <s v="Learn Redis from Scratch"/>
        <s v="Advanced Oboe Studies - Become a Master Oboist!â€‹"/>
        <s v="VueJS V1 Introduction to VueJS JavaScript Framework"/>
        <s v="How To Earn Some Bitcoin Every Time You Use A Search Engine"/>
        <s v="JavaScript Basics For Web Developers"/>
        <s v="Digital Art in Adobe Illustrator CC: Angry Bird, Tom &amp; Jerry"/>
        <s v="Learn Global Macro Trading &amp; Investing for Retail Investor"/>
        <s v="Convert Image to Vector in Adobe illustrator"/>
        <s v="CAGED Pentatonic System for Guitar - Level 1"/>
        <s v="CAGED Pentatonic System for Guitar - Level 3"/>
        <s v="Pure Rock Guitar : Play Like the Gods of Rock!"/>
        <s v="Introduction To Data Analytics Using Microsoft Power BI"/>
        <s v="Investment Portfolio Analysis with Python"/>
        <s v="The Complete hapiJS Course - Go From Beginner To Advanced!"/>
        <s v="CPA 10 COMPLETO"/>
        <s v="HTML Web Development Crash Course"/>
        <s v="Learn Rails: Quickly Code, Style and Launch 4 Web Apps"/>
        <s v="Design Your Own Fonts. Plus A Bunch Of Typography Secrets."/>
        <s v="A Guide To Trade Binary Options Like An Expert"/>
        <s v="The Complete Elixir and Phoenix Bootcamp"/>
        <s v="Web Security: Common Vulnerabilities And Their Mitigation"/>
        <s v="React for visual learners"/>
        <s v="CSS Animations: Create Amazing Effects on Your Website"/>
        <s v="Adobe Illustrator For Everyone: Create Detailed Vector Image"/>
        <s v="The Complete front end web developer Bootcamp - 14 projects"/>
        <s v="Sass: From Beginner to Advanced"/>
        <s v="Corel Draw x7"/>
        <s v="How To Create A Wordpress Website 2016 | NEW Divi Theme 3.0!"/>
        <s v="Morphing  with After Effect : Everything you need to know"/>
        <s v="Tudo sobre Investimentos em Renda Fixa"/>
        <s v="SAP FICO For Beginners - A Guide to SAP Financial Accounts"/>
        <s v="International Tax  - Tax Beyond boundaries"/>
        <s v="Guitar: Learn 10 CCR Guitar Chord Progressions"/>
        <s v="Learn Basics Of Adobe Illustrator"/>
        <s v="Word Swag : Create Stunning Images with the Word Swag App"/>
        <s v="Parse Server: From Front End to Full Stack"/>
        <s v="Docker for Developers - Newest Version 1.12 with Swarm Mode"/>
        <s v="Drawing Fun Caricatures! :) -The Best Method!"/>
        <s v="Ultimate JavaScript Strings"/>
        <s v="Paint atmospheric sunset with soft pastel!"/>
        <s v="Create free, fast and secure static website"/>
        <s v="Forex Trading: Comprehensive &amp; Concise Forex Trading Course"/>
        <s v="The Complete Web Development Tutorial Using React and Redux"/>
        <s v="Master ECMAScript 2015 (ES6)"/>
        <s v="Complete Wordpress Theme Development Course"/>
        <s v="Wordpress Site Migration"/>
        <s v="Oboe Solos: Learn to Perform Three Fun, Unique Pieces!"/>
        <s v="Professional Rails Code Along"/>
        <s v="The Bubble Course - Create Complete Web Apps without Coding"/>
        <s v="Adobe Illustrator | Master in 3D"/>
        <s v="Illustrator CC 2016 Power Workshops (Deutsch)"/>
        <s v="HTML : Beginner Guide to HTML writing"/>
        <s v="Forex Basics: Learn how to read and analyze Forex charts"/>
        <s v="MetaTrader4 Platform Training"/>
        <s v="Learn to Reliably Invest In The Stock Market"/>
        <s v="The Complete E-Commerce Web Developer Course 5.0"/>
        <s v="Forex - Trade Gartley with Precision - Complete Strategy"/>
        <s v="Violin for Beginners"/>
        <s v="The Professional Bass Masterclass"/>
        <s v="Learn JavaScript for Web Development"/>
        <s v="How I Make Consistent Returns Trading Options"/>
        <s v="HTML CSS Learn to create a website from scratch"/>
        <s v="Learn Bootstrap 4 The Most Popular HTML5 CSS3 &amp; JS Framework"/>
        <s v="Trading Options For Consistent Returns: Options Basics"/>
        <s v="CAGED Pentatonic System for Guitar - Level 2"/>
        <s v="Web Site for Beginners - Learn Web Building like knitting"/>
        <s v="Option Trading for Rookies: Basic Option Strategies"/>
        <s v="React Redux React-Router: From Beginner to Paid Professional"/>
        <s v="Intro to Financial Modeling"/>
        <s v="The Complete DevOps Engineer Course 2.0 - Java &amp; Kubernetes"/>
        <s v="For Free - Deploy Quickly Spring Boot on Heroku With MySQL"/>
        <s v="Photoshop para principiantes: Â¡De cero a experto!"/>
        <s v="Create Awesome Ebook Covers Using Microsoft Word"/>
        <s v="CSS Web Development Crash Course"/>
        <s v="HTML : HTML Awesomeness"/>
        <s v="Aprenda a tocar Pandeiro - Curso Iniciante - Samba/Choro"/>
        <s v="CSS Specialist: Comprehensive CSS Training"/>
        <s v="Pin Bars: The Most Powerful Forex Trading Signal"/>
        <s v="Website Investing 101 - Buying &amp; Selling Online Businesses"/>
        <s v="Learn Photoshop for Design: 100% Practical Projects"/>
        <s v="Django For Beginners"/>
        <s v="Ultimate Web Developer Course Build 10 Websites from Scratch"/>
        <s v="Play Piano To-day! - Beginner Piano Lessons For Busy People!"/>
        <s v="No Bull Investing: Investing 101 For Financial Freedom"/>
        <s v="HTML5 and CSS3 : Landing Pages for Entrepreneurs 2016"/>
        <s v="Learn Blender 3D  - The introduction course"/>
        <s v="Graphicriver Autor â€“ Verkaufe deine Designs online"/>
        <s v="Learn the Foundations of Stocks and Options"/>
        <s v="Learn Spring Framework Practically - Hands On Recipies"/>
        <s v="Learn How To Build A Professional Web Site By Using Joomla"/>
        <s v="HTML and HTML5 For Beginners 2016"/>
        <s v="Angular 4: From Theory to Practice &amp; FREE E-Book"/>
        <s v="Learn Stock Options: Options Made Simple 101"/>
        <s v="Learn SASS: from beginner to expert"/>
        <s v="Learn to trade Candlestick Patterns"/>
        <s v="How to design a business card on Photoshop (for beginners)"/>
        <s v="Instant Bodhran - part two; learning further drumming skills"/>
        <s v="Learn to trade Chart Patterns"/>
        <s v="Learn to Trade With Fibonacci Tools"/>
        <s v="The Ultimate Fibonacci Trading Plan for Forex and Stocks"/>
        <s v="Contabilidad rÃ¡pida y eficaz"/>
        <s v="Improvise On The Piano In 30 Minutes"/>
        <s v="Piano Lesson Variety"/>
        <s v="Develop a Professional OnePage WordPress site With No Coding"/>
        <s v="jQuery Essentials: Learn the Fundamental of jQuery"/>
        <s v="The Complete Guide to Forex Trading"/>
        <s v="How to play in a local Irish music session with confidence"/>
        <s v="Instant Harmonica - play Whiskey in the Jar + Molly Malone!"/>
        <s v="Instant Harmonica - play Blowing in the Wind + Popeye theme!"/>
        <s v="Instant Harmonica - play Yesterday + Scarborough Fair today!"/>
        <s v="Instant Harmonica - play the groovy Irish Washerwoman now!"/>
        <s v="Adobe Illustrator: How to Draw Squared Animals Icons"/>
        <s v="Wordpress Backup &amp; Restore"/>
        <s v="Basics of Commerce A Complete Study"/>
        <s v="Beginners Guide to Stock Market Investing"/>
        <s v="Adobe - Create a professional logo step-by-step (Farming)"/>
        <s v="Simplified Cross Browser Web Testing Using VirtualBox"/>
        <s v="Adobe - Create a professional logo step-by-step (Beauty)"/>
        <s v="Pedais de efeito para Contrabaixo"/>
        <s v="Learn By Example: Angular JS"/>
        <s v="Trade the News in Forex: EA Robot Included"/>
        <s v="Learn to Trade Forex and Stocks: From Beginner to Advanced"/>
        <s v="The Complete HTML5 and CSS3 Course"/>
        <s v="Free Options 101 - Basic of Call and Put Options in 1 Hours"/>
        <s v="Javascript Intermediate level 3 - JSON"/>
        <s v="How to Invest in Startups - Expert Reveals Winning Secrets."/>
        <s v="Learn PHP CodeIgniter Framework with AJAX and Bootstrap"/>
        <s v="Ruby on Rails 5 - BDD, RSpec and Capybara"/>
        <s v="Piano For Singer/Songwriters 2: Pop/Rock Rhythm Immersion"/>
        <s v="The Complete Ethical Hacking Course 2.0: Python &amp; Kali Linux"/>
        <s v="Logo Design Made Easy: Create your own logo in PowerPoint"/>
        <s v="Learn basics of HTML in 30 Minutes"/>
        <s v="Coaching Bundle: Guitar for Music Educators: Part 2"/>
        <s v="Learn 3 - All Time A R Rahman Hits on Carnatic Flute!"/>
        <s v="Adobe Illustrator: Learn Easy Logo Design."/>
        <s v="Learn SVG Animation - With HTML, CSS &amp; Javascript"/>
        <s v="Option Trading for Rookies: Make &amp; Manage Profitable Trades"/>
        <s v="MatemÃ¡tica Financeira com HP12C e MS Excel"/>
        <s v="Financial Accounting For Beginners"/>
        <s v="Work From Home Online (Part/Full) : Trade Forex 4 Beginners"/>
        <s v="Master Electron: Desktop Apps using HTML, JavaScript &amp; CSS"/>
        <s v="Introductory To HTML and CSS"/>
        <s v="Photoshop Learn Concept Art Manipulation"/>
        <s v="Learn Node.js by building Udemy: Stripe + MailChimp + Wistia"/>
        <s v="CSS :basics for beginners"/>
        <s v="Learn How to Play CashFlow Game"/>
        <s v="Car Sketching with Simple Analog Tools"/>
        <s v="Javascript :basics for beginners"/>
        <s v="Forex:Trade Management &amp; Psychology"/>
        <s v="Learn Piano Online-A Quiet Solace Piano Solo"/>
        <s v="Strategy layout and Backtesting"/>
        <s v="Coaching Bundle: Guitar for Music Educators: Part 1"/>
        <s v="WordPress Look and Feel with Themes"/>
        <s v="WordPress Plugins and Widgets"/>
        <s v="Finanzielle UnabhÃ¤ngigkeit-1: Erste Schritte zur Million"/>
        <s v="Javascript Intermediate level 2 - Mastering Functions"/>
        <s v="Javascript Intermediate level 1 - Mastering the DOM"/>
        <s v="PHP User Login Registration Script With All Features"/>
        <s v="Fundamentals of Accounting"/>
        <s v="Ultimate Angular 4 (previously Angular 2) with Bootstrap 4"/>
        <s v="PHP webservices"/>
        <s v="Learn Calligraphy, Handwriting animation wz After Effects"/>
        <s v="Understanding TypeScript"/>
        <s v="Learn PHP Object Oriented Features with Simple Examples"/>
        <s v="HTML5, CSS3 And JavaScript Fundamentals 2016"/>
        <s v="Learn W3.CSS"/>
        <s v="Web Design HTML CSS How to Create a Website from Scratch"/>
        <s v="Web Building Starter Pack. Html Css and JQuery Animations"/>
        <s v="Ù…Ø¯Ø®Ù„ ÙÙŠ Ø£Ø³Ø§Ø³ÙŠØ§Øª Ø§Ù„ÙÙˆØ·ÙˆØ´ÙˆØ¨ Ù„Ù„Ù…Ø¨ØªØ¯Ø¦ÙŠÙ† ÙÙ‚Ø·"/>
        <s v="PSD to Responsive HTML5: Beginner to Advanced"/>
        <s v="THE Forex Robot: Incredible ROI (Robot Included)"/>
        <s v="The Extreme Web Development Course - For Beginners"/>
        <s v="Learn Angular 2 from Beginner to Advanced"/>
        <s v="Straddle Options Trading - Profit in Any Market Direction"/>
        <s v="Finanzielle UnabhÃ¤ngigkeit-2 MillionÃ¤r werden mit Investment"/>
        <s v="Finanzielle UnabhÃ¤ngigkeit-3 MillionÃ¤r werden mit Immobilien"/>
        <s v="photoshop - CURSO DE PHOTOSHOP DO BÃSICO AO AVANÃ‡ADO"/>
        <s v="Trading Options For Consistent Returns: Calendar Spreads"/>
        <s v="Web Design How to Create a Website HTML CSS Bootstrap"/>
        <s v="The Play-Doh Technique: Fun Hand-made Vectors In Illustrator"/>
        <s v="Learn the Viola - Scales and Fundamentals"/>
        <s v="Adobe - How to create a professional Video Title/ Web Banner"/>
        <s v="Design &amp; Create Text Logos in Adobe Photoshop CS5"/>
        <s v="The Complete Piano &amp; Music Theory Beginners Course"/>
        <s v="Creative Perspective Illustration with GIMP"/>
        <s v="Easy Finance For Startups"/>
        <s v="Blues School! A Course For Beginners in Blues Piano &amp; Improv"/>
        <s v="TopTrader Academy - Complete Options Course"/>
        <s v="JSON :basics for beginners"/>
        <s v="HTML/CSS Bootcamp"/>
        <s v="Black Scholes Option Pricing Model"/>
        <s v="Build Responsive Websites  in an Hour using Portalfin"/>
        <s v="AJAX :basics for beginners"/>
        <s v="Coding Made Easy: A Beginners Guide To JavaScript"/>
        <s v="Learn to Composite a 2D Action Shot in Photoshop"/>
        <s v="Trading for Beginners - Entry Level"/>
        <s v="Jquery :basics for beginners"/>
        <s v="A beginner`s guide to fingerpicking and strumming guitar'"/>
        <s v="After Effects - Alles rund um das Tracking"/>
        <s v="Guitar Lessons for complete beginners - super simple and fun"/>
        <s v="Tumult Hype Pro Basics: HTML5 Animations Made Easier"/>
        <s v="AngularJs :basics for beginners"/>
        <s v="How to Create A Website: An HTML Tutorial and CSS Tutorial"/>
        <s v="Learn By Example: jQuery"/>
        <s v="Web Design Creating websites from scratch"/>
        <s v="JavaScript : JavaScript Awesomeness"/>
        <s v="Practical Accounts APP Overview"/>
        <s v="JavaScript For Absolute Beginners - Level One"/>
        <s v="Javascript from Beginner to Advanced Level"/>
        <s v="Angular JS Essentials"/>
        <s v="Advanced Features in Adobe Illustrator"/>
        <s v="ãƒã‚¤ãƒŠãƒªãƒ¼ã‚ªãƒ—ã‚·ãƒ§ãƒ³å–å¼•"/>
        <s v="Photoshop CC 2017 for Beginners: Master Photoshop Essentials"/>
        <s v="Learn Spring Security 4 Basics - Hands On"/>
        <s v="Beginner Guitar Quick-Start Course"/>
        <s v="Mastering Logo Design - 20 Projects step-by-step"/>
        <s v="ABC DO VIOLÃƒO E GUITARRA"/>
        <s v="Learn Reactivex From Ground Up"/>
        <s v="Instant Harmonica - play the cool tune Dirty Old Town now!"/>
        <s v="JavaScript For Absolute Beginners - Level Two"/>
        <s v="Building Websites JavaScript and the DOM"/>
        <s v="Learn Piano Online-Nocturnal Piano Solo"/>
        <s v="Bootstrap :basics for beginners"/>
        <s v="Zombie Apocalypse Photoshop Actions"/>
        <s v="Modern Web Development with SASS, Gulp, NPM &amp; Web Workflows"/>
        <s v="Forex Trading - Learn An Effective Forex Trading Strategy"/>
        <s v="Forex: What's a Trend and When it is Strong and Reliable"/>
        <s v="Web Development Masterclass - Complete Certificate Course"/>
        <s v="The Complete Investment Banking Course 2017"/>
        <s v="Angular and Firebase - Build a Web App with Typescript"/>
        <s v="Digital Asset Designer: Creating and Selling Mockups"/>
        <s v="Curso de ejercicios tÃ©cnicos al piano Vol.1"/>
        <s v="WordPress Development With NodeJS, Gulp, Composer &amp; More"/>
        <s v="Ethereum Developer: Build A Decentralised Blockchain App"/>
        <s v="How to play Piano - Go from a Beginner/Intermediate to a Pro"/>
        <s v="XML :basics for beginners"/>
        <s v="XML DOM :basics for beginners"/>
        <s v="XML DTD :basics for beginners"/>
        <s v="Ø§Ù„Ø¯ÙˆØ±Ø© Ø§Ù„Ø´Ø§Ù…Ù„Ø© illustrator from zero to hero"/>
        <s v="Learn to Play Tabla - The Indian drums"/>
        <s v="What You Should Know to Become a Trader"/>
        <s v="Photoshop: OrganizaciÃ³n de eventos y decoraciÃ³n de fiestas"/>
        <s v="XSLT :basics for beginners"/>
        <s v="XPATH :basics for beginners"/>
        <s v="XQUERY :basics for beginners"/>
        <s v="XSD :basics for beginners"/>
        <s v="AppML :basics for beginners"/>
        <s v="PHP :basics for beginners"/>
        <s v="Ukelele exprÃ©s: aprende a tocar en menos de un mes"/>
        <s v="REST APIs with Flask and Python"/>
        <s v="Complete AJAX Using Bootstrap, PHP From Basic To Advanced."/>
        <s v="Blues Guitar Lessons for Beginners: Chords, Rhythm and Lead"/>
        <s v="ASP :basics for beginners"/>
        <s v="The Truths about (in)secure Retirement"/>
        <s v="Logo Design - Design a Logo in Photoshop for beginners"/>
        <s v="Learn Guitar: Zero to Guitar Fingerpicking in 30 days"/>
        <s v="Forex Trading Masterclass - Learn To Trade Better"/>
        <s v="How to play Contemporary Piano"/>
        <s v="Learn Spring Security 4 Intermediate - Hands On"/>
        <s v="Learn Piano Online-In the Garden Piano Solo"/>
        <s v="Numeracy skills in business and everyday life:Think and Deal"/>
        <s v="Trading Options With Money Flow"/>
        <s v="Learn React JS from scratch"/>
        <s v="ALGOTECH Hedge Fund Method for Stock Market Trading"/>
        <s v="Contango VXX - ETF Options Trading - Double Your Investment"/>
        <s v="Learn to Play 'Let It Snow on Piano&quot;"/>
        <s v="The Sass Course! Learn Sass for Real-World Websites"/>
        <s v="How to achieve personal transformation"/>
        <s v="17 Complete JavaScript   projects explained step by step"/>
        <s v="4 Easy Daily Forex Trades: A Recipe for Trading Success"/>
        <s v="Mastering DevOps"/>
        <s v="Building Websites Create a fully functional Web contact form"/>
        <s v="Spring 4 Mastercourse: Covers Annotation &amp; XML Configuration"/>
        <s v="The Complete HMTL5 Course - Go From Beginner To Advanced!"/>
        <s v="Ultimate CSS3 Course - From Beginners To Professional"/>
        <s v="Wordpress for Non-Technical People"/>
        <s v="Create your own Photoshop brush preset!"/>
        <s v="Blender Modelling Series - Volume Two"/>
        <s v="The Complete Figure Drawing Course HD"/>
        <s v="Thoughtful Web Development Course: HTML, Vue.js, PHP, MySQL"/>
        <s v="Learn by Example : ReactJS"/>
        <s v="Beginning Web development Learn the basics of HTML"/>
        <s v="Investing In Stocks For Big Gains, Fundamental Investing"/>
        <s v="The Complete TypeScript Programming Guide for Web Developers"/>
        <s v="Introduction to the economics of public services regulation"/>
        <s v="HTML and CSS BootCamp for Beginners"/>
        <s v="Adobe InDesign CC Advanced"/>
        <s v="How to Build an Autocomplete System Like Google"/>
        <s v="Django + AngularJS for a Powerful Web Application"/>
        <s v="The Allman Brothers Guitar Roots And Techniques"/>
        <s v="Adobe Illustrator Vectors For Hand Letterers"/>
        <s v="Try AngularJS: Beginner's Guide to Front End Web Development"/>
        <s v="Build Modern Websites Quick With HTML,CSS and Bootstrap"/>
        <s v="Investimento em AÃ§Ãµes para Leigos"/>
        <s v="Excel Crash Course: Master Excel for Financial Analysis"/>
        <s v="Ø§Ù„Ø¹Ù„ÙˆÙ… ÙˆØ§Ù„Ù…Ø¨Ø§Ø¯Ø¦ Ø§Ù„Ø£Ø³Ø§Ø³ÙŠØ© Ù„Ù„Ù…Ù‡Ù†Ø© Ø§Ù„Ø¥ÙƒØªÙˆØ§Ø±ÙŠØ©"/>
        <s v="Technical Analysis Using Elliott Wave Theory"/>
        <s v="Hedge Fund Trading Systems For Stocks - Part One"/>
        <s v="Typescript Masterclass &amp; FREE E-Book"/>
        <s v="JavaScript Tutorial"/>
        <s v="Learn OAuth 2.0 - Theory and Hands On"/>
        <s v="Adobe Photoshop CC Introduction"/>
        <s v="Learn by Doing: Vue JS 2.0 the Right Way"/>
        <s v="Learn React : The World's Most Lucrative JavaScript Library"/>
        <s v="Stocks: Quick Method to get started Investing"/>
        <s v="Make Patterns in Illustrator"/>
        <s v="Curso de piano 101 - Tocando partituras y acordes -"/>
        <s v="7 Steps: Your Introduction to Trading"/>
        <s v="Laravel Deployment - Launch your Laravel Application Online"/>
        <s v="Complete JQuery And JQuery UI Course For Beginner"/>
        <s v="Advance Unix : File Processing: AWK | GREP | VIM"/>
        <s v="My Forex Strategy that win consistently over and over"/>
        <s v="Advance Unix : File Processing: AWK | SED | GREP | CUT | VIM"/>
        <s v="Build Modern Responsive Website With HTML5, CSS3 &amp; Bootstrap"/>
        <s v="Dynamic JavaScript Master Class AJAX JSON Simple APIs"/>
        <s v="History of Art and Design from XV to XXI century"/>
        <s v="Try Django 1.10 | Create a URL Shortening Service"/>
        <s v="Build A Complete CRUD Application With PHP, MYSQL &amp; JQUERY"/>
        <s v="Learn Piano #10 Tritone Chord Substitution with Jazzy Sounds"/>
        <s v="Learn JSON with JavaScript Objects and APIs in 1 hour"/>
        <s v="Learn jQuery AJAX in 1 hour"/>
        <s v="Get Credit for Your EIN That's Not Linked to Your SSN"/>
        <s v="Piano Technique Exercises Vol.1"/>
        <s v="Django Core | A Reference Guide to Core Django Concepts"/>
        <s v="Beginners Guitar Course - 'Try it and love it method&quot;"/>
        <s v="Instant Harmonica - play Dylan's Like a Rolling Stone now!"/>
        <s v="Managing Budgets in the Public and Non Profit Sector"/>
        <s v="DÃ©couvrez InDesign en 1 heure"/>
        <s v="Critical Web Dev Skills &amp; Tools for the Non-Tech Hustler"/>
        <s v="Mastering ASP.NET MVC 5 From Scratch Using C#"/>
        <s v="Intro to Impact Investing"/>
        <s v="Create an eCommerce Wordpress Website 2016 - New Divi Theme!"/>
        <s v="The Power Modeling Bootcamp: Advanced Excel in 10 Days"/>
        <s v="Vue JS 2 - The Complete Guide (incl. Vue Router &amp; Vuex)"/>
        <s v="Professional Business Logo Design Using Free Online Tools"/>
        <s v="Play Piano 1 Master Class Intro:  Standards 2-5 Power Chords"/>
        <s v="Shopping Cart Website from Scratch Ecommerce"/>
        <s v="Mastering Countertrend Trading : High Profit Trading Pattern"/>
        <s v="High Probability Trading Across Any Market: Stocks &amp; Forex"/>
        <s v="How to Design a Logo in Adobe Illustrator"/>
        <s v="Play Piano 3: Improvise Chords to Enchanted Evening by Ear"/>
        <s v="Estrategias de trading en bolsa"/>
        <s v="Play Piano 2:  Play 'Love Me Tender By Ear with 2-5 Chords&quot;"/>
        <s v="ASP NET CORE - ANGULAR 2 E-Commerce App"/>
        <s v="Angular 2 &amp; TypeScript Beginner Web Development"/>
        <s v="Amazon Alexa Development: From Beginner to Intermediate"/>
        <s v="Build An Online Bank With Java, Angular 2, Spring and More"/>
        <s v="Play Piano 4: Improvise on popular song Yesterday chords"/>
        <s v="Mobile App Design: From Beginner to Intermediate"/>
        <s v="Curso de Day Trader para Iniciantes"/>
        <s v="The Actuarial Profession: Basic Sciences and Principles"/>
        <s v="Forex online live trading system (Special Offer)"/>
        <s v="Professional Ruby on Rails Developer with Rails 5"/>
        <s v="Ø®Ø·ÙˆØªÙƒ Ø§Ù„Ø£ÙˆÙ„Ù‰ Ù„ØªØ¹Ù„Ù… Ø§Ù„ÙÙˆØªÙˆØ´ÙˆØ¨Photoshop"/>
        <s v="Basics of Fixed Income Valuation, CFA Level I 2017 Prep"/>
        <s v="The Complete Developers Guide to MongoDB"/>
        <s v="Play Piano 5: Improvise on Misty Eb Key Runs &amp; 2-5 Chords"/>
        <s v="Play Piano 6 -Improvise on The Way We Were with Power Chords"/>
        <s v="Forex Trading: Strategia Correlazione EUR/GBP vs GBP/USD"/>
        <s v="Web Development w/ Googleâ€™s Go (golang) Programming Language"/>
        <s v="Popular JavaScript Framework:Learn The Language Of Angular 2"/>
        <s v="Blues Bass - Quick Start Guide"/>
        <s v="Bitcoin - Ethereum: Trading -Watch me manage my own account!"/>
        <s v="The Full Stack Web Development"/>
        <s v="World Percussion: Complete Lessons for Everyone"/>
        <s v="Master Class # 11:  Play Piano Techniques Learn Piano 1 to10"/>
        <s v="Introduction to web programming for GIS applications"/>
        <s v="Angular 2 + Rails 5 Bootcamp"/>
        <s v="Clipping Masks &amp; Shaped images in Adobe Photoshop CC"/>
        <s v="Getting Started with Craft CMS"/>
        <s v="ã€ï¼‘æ—¥ã§ãƒžã‚¹ã‚¿ãƒ¼ï¼ã€‘ä»Šæ—¥ã‹ã‚‰ã¯ã˜ã‚ã‚‹è³‡ç”£å½¢æˆ"/>
        <s v="Up and Running with Phalcon"/>
        <s v="Trading for Beginners - Intermediate Level"/>
        <s v="Financial Modeling for Business Analysts and Consultants"/>
        <s v="React.js: Building Production Ready Apps, Start to Finish"/>
        <s v="Play The Piano By Ear | Master Class, Learn By Doing"/>
        <s v="Infodesign"/>
        <s v="How to create Paypal and Credit card Payment Buttons"/>
        <s v="Play Piano 7: Improvise on For All We Know in F Key by Ear"/>
        <s v="Learn to play guitar and sing at the same time"/>
        <s v="How To Create A Low Poly Portrait With The Pen Tool"/>
        <s v="Modern E-Commerce Store In php &amp; mysqli With Bootstrap"/>
        <s v="Learn Photo Manipulation - Build 3 projects"/>
        <s v="ABC do Photoshop CC"/>
        <s v="Lerning PHP by building website"/>
        <s v="Web Development With Google Maps"/>
        <s v="Beginner API development in Node, Express, ES6, &amp; MongoDB"/>
        <s v="Build Enterprise Applications with Angular 2 (and Angular 4)"/>
        <s v="è¶…åŸºç¤Žï¼è¶…å…¥é–€ï¼ã€œä½œã‚ŠãªãŒã‚‰å­¦ã¶ã€‚å®Œå…¨ç„¡æ–™3DCGã‚½ãƒ•ãƒˆBlenderã€œ"/>
        <s v="Play Piano 8 - Play Over the Rainbow by Ear &amp; Free Improvise"/>
        <s v="Drumming Accelerator: How To Get The Best Start Possible"/>
        <s v="Economics for beginners - Various Concepts"/>
        <s v="How To Maximize Your Profits Trading Options"/>
        <s v="Build Sign Up and Login Forms With Bootstrap Modal"/>
        <s v="Bootstrap Bootcamp - Responsive web development- 8 projects"/>
        <s v="Become A Full Stack Web Developer in 14 Days"/>
        <s v="Icon &amp; Logo Symbol Design in Adobe Illustrator"/>
        <s v="Analysis and Evaluation of Economic Feasibility of Projects"/>
        <s v="PHP For Beginners : Learn PHP From Scratch!"/>
        <s v="Learn To Build A Google Map App Using Angular 2"/>
        <s v="Pure Pentatonic Power: Rock and Blues Guitar Soloing"/>
        <s v="Adobe Illustrator CC 2017 for beginners"/>
        <s v="Instant Harmonica - play Leonard Cohen's Hallelujah now!"/>
        <s v="Price Action Gap Trading Strategies"/>
        <s v="Full-Stack Web Apps with Meteor and React"/>
        <s v="How to Start Investing: Made Simple and Easy"/>
        <s v="Mobile App Design in Photoshop from Scratch - UI &amp; UX DESIGN"/>
        <s v="Projects In ReactJS - The Complete React Learning Course"/>
        <s v="Ð’Ð²ÐµÐ´ÐµÐ½Ð¸Ðµ Ð² Ð¤Ð¸Ð½Ð°Ð½ÑÐ¾Ð²ÑƒÑŽ Ð˜Ð½Ð¶ÐµÐ½ÐµÑ€Ð¸ÑŽ"/>
        <s v="Learn How to Manage &amp; Customize  Web Sites By Drupal CMS"/>
        <s v="PHP CodeIgniter:CRUD concepts in MVC"/>
        <s v="Introduction to Corporate Finance (Mergers &amp; Acquisitions)"/>
        <s v="Get to know HTML Learn HTML Basics"/>
        <s v="The Complete PHP Bootcamp Course With Video Sharing Project"/>
        <s v="Illustrated Logo Design"/>
        <s v="Forex Trading Like Banks â€“ Step by Step with Live Examples"/>
        <s v="Cakephp:Creating a CRUD application"/>
        <s v="The Ultimate Beginner's Guide to Django"/>
        <s v="Drawing and paint  hot girl with photoshop"/>
        <s v="Master Angular 2 - The No Nonsense Course"/>
        <s v="Mental Models For Wall Street - Become A Better Trader"/>
        <s v="PHP Zend Framework 1.11:Creating a CRUD Application"/>
        <s v="Introduction to Accounting : Mastering Financial Statements"/>
        <s v="Aprenda a Investir seu Dinheiro"/>
        <s v="PHP Zend Framework 2:Creating a CRUD Application"/>
        <s v="MQL5 - Beginner To Expert"/>
        <s v="JavaScript for beginners in 1 hour"/>
        <s v="Adobe Illustrator CC"/>
        <s v="Tax Accounting: Difficult Topic, Made Easy to Understand"/>
        <s v="The Ultimate Vue JS 2 Developers Course"/>
        <s v="PHP Laravel 5:Creating a CRUD application"/>
        <s v="Trading for winning"/>
        <s v="Serverless Architecture on Amazon Web Services"/>
        <s v="Creating FaceBook Design Using Bootstrap - Handson Project"/>
        <s v="A Complete Laravel basics from beginner to expert"/>
        <s v="Financial Modeling for Professionals in 1 Day!"/>
        <s v="Supreme NodeJS Course - For Beginners"/>
        <s v="Investing in stocks: Avoid stock market loss"/>
        <s v="Ø¯ÙˆØ±Ø© Ø´Ø§Ù…Ù„ Ù„Ø¨Ø±Ù†Ø§Ù…Ø¬ Ø¥Ù„Ø³ØªØ±ÙŠØªÙˆØ± Ù„Ù„Ù…Ø¨ØªØ¯Ø¦ÙŠÙ† - Adobe illustrator CC"/>
        <s v="Build A Web App with VueJS, Spring Framework and MongoDB"/>
        <s v="Making Tax Digital - UK HMRC Legislation Explained"/>
        <s v="How To Make A Modern Wordpress BLOG 2017! Create Your Blog!"/>
        <s v="Javascript - From Beginner to Pro-Build real world JS apps"/>
        <s v="Coach Guitar - Amazing New Way To Learn Guitar With Colors"/>
        <s v="Website Builder Software Previews"/>
        <s v="Coaching Course: Rhythm Instruction for Music Educators P1"/>
        <s v="Coaching Course: Rhythm Instruction for Music Educators P2"/>
        <s v="Complete Codeigniter: From Beginner to Advanced"/>
        <s v="Logo Portfolio in 1 Hour in Wordpress"/>
        <s v="Earn Big Profits With Web Development, Simple and Easy!"/>
        <s v="Rapid Website Design with Bootstrap"/>
        <s v="Create Animated Gif Advertising Banners in Photoshop CC"/>
        <s v="Depreciation, Amortization and Depletion"/>
        <s v="Build A Weather App With Ajax Using Open Weather Map API"/>
        <s v="Analysis of Company Financial Statements"/>
        <s v="è´¢åŠ¡åˆ†æžä¸Žä¼°å€¼å»ºæ¨¡å…¥é—¨"/>
        <s v="Forex Trading System: Correlation EUR/GBP vs GBP/USD"/>
        <s v="Accounting and Business Basics"/>
        <s v="Learn Cinema 4D: Create an Abstract Background"/>
        <s v="Modern Rock Guitar Techniques"/>
        <s v="FormaÃ§Ã£o em Design GrÃ¡fico com Corel Draw VersÃµes X8 / 2017."/>
        <s v="Projects with JSON and APIs"/>
        <s v="Master all PHP ideas 2017 to build any project"/>
        <s v="The Complete Financial Statement Analysis Course"/>
        <s v="Learn Laravel with Database Migration &amp; Seeding &amp; Faker"/>
        <s v="Bootstrap 4 Responsive Web Design and Development"/>
        <s v="ØªØµÙ…ÙŠÙ… Ø§Ù„Ù‚ÙˆØ§Ù„Ø¨ Ø§Ù„Ø¯Ø§Ø¦Ø±ÙŠØ© Ø¨Ø§Ù„ÙÙŠØºØ§Ø³ | Circular Templates Vegas"/>
        <s v="Introduction to Accounting - Analyzing Financial Statements"/>
        <s v="You Can Play Jazz Saxophone"/>
        <s v="Ready for Production with Spring Boot Actuator"/>
        <s v="Mastering the Market : (Technical Analysis + Candlestick)"/>
        <s v="beginning accounting"/>
        <s v="Learn to Read &amp; Write Music to play Piano &amp; more instruments"/>
        <s v="Beginner's Guitar Lessons - Crash Course for Busy Adults"/>
        <s v="WordPress local server setup and site migration online"/>
        <s v="Serverless Workflow Management with AWS Step Functions"/>
        <s v="Introduction to Value Growth Investing"/>
        <s v="The Circle of Fifths for Guitarists"/>
        <s v="Fingerstyle Guitar Mastery: 3 Techniques You Need To Know"/>
        <s v="WordPress Domination #2: Leads &amp; Scarcity"/>
        <s v="Erfolgreich als Signalgeber/in, per Social- und Copytrading"/>
        <s v="Creating User Authentication System in CodeIgniter"/>
        <s v="Learn Adobe Illustrator CC - All Essentials In 1 Hour!"/>
        <s v="Python for Finance: Investment Fundamentals &amp; Data Analytics"/>
        <s v="Understanding Financial Statements"/>
        <s v="ASP.NET MVC 5 Project - CMS and Shopping Cart with Paypal"/>
        <s v="Professional RESTful API Design using Python Flask"/>
        <s v="Build Wordpress CMS Clone with Laravel 5"/>
        <s v="Laravel : CRUD Application Using AJAX In Laravel 5.3"/>
        <s v="Instant harmonica - enjoy playing Silent Night tonight!"/>
        <s v="Piano Unbound. Piano learning method, a course for beginners"/>
        <s v="Basics of Private Equity"/>
        <s v="How to Color Comic Books... with a Mouse"/>
        <s v="Webpack 1 &amp; 2 - The Complete Guide"/>
        <s v="Digital Pianist Course-Learn Piano &amp; Keyboard Fast &amp; Easy"/>
        <s v="Introduction to QGIS Python Programming"/>
        <s v="JavaScript from Beginner to Advanced"/>
        <s v="Webpack 2: The Complete Developer's Guide"/>
        <s v="How To Trade RSI Pullback Strategy: Entry To Exit (Forex)"/>
        <s v="Build Complex Express Sites with Redis and Socket IO"/>
        <s v="Wie Du, Dir auch mit kleinen BetrÃ¤gen ein VermÃ¶gen aufbaust"/>
        <s v="'Greensleeves' Creative Piano Lessons Course"/>
        <s v="Fun Beginner Ukulele Course"/>
        <s v="How To Build And Make A Wordpress Website From Scratch 2017"/>
        <s v="Forex Trading :RSI Indicator-A Secret Weapon"/>
        <s v="How to Trade Forex like a Hedge Fund: Long FX Strategies"/>
        <s v="Beginner Full Stack Web Development: HTML, CSS, React &amp; Node"/>
        <s v="ExplosÃ£o PentatÃ´nica"/>
        <s v="Stock Market investment:Non financial fundamental analysis"/>
        <s v="Create eye-catching WordPress website from scratch"/>
        <s v="Learn Acoustic Guitar for Worship"/>
        <s v="Angular NgRx Store Masterclass - Covers Angular 4"/>
        <s v="How to draw professional manga artwork by Punix"/>
        <s v="Ultimate Photoshop Training: From Beginner to Pro"/>
        <s v="Quantitative Trading Analysis with R"/>
        <s v="Instant harmonica - play Auld Lang Syne the neet (tonight)!"/>
        <s v="Trade RSI Breakout Strategy: Great Risk/Reward Ratio (Forex)"/>
        <s v="Forex &amp; Financial Market Trading Tutorial- Online Strategies"/>
        <s v="Easy Coloring Book Design"/>
        <s v="How to Draw and Sketch for Beginners"/>
        <s v="Make yourself a Santa Claus: Photoshop Manipulation"/>
        <s v="Photoshop CC Training - Creating Fantastic Album Cover Art"/>
        <s v="Vue JS 2: From Beginner to Professional"/>
        <s v="Coach Guitar - Apprendre la GUITARE facile avec des COULEURS"/>
        <s v="Modern Country Guitar: Technique Booster"/>
        <s v="Learn Travis Picking From Scratch"/>
        <s v="SAP Crystal Reports:Master-Detail,Cross-Tab,Sub-Reports"/>
        <s v="React JS - Build real world JS apps &amp; deploy on cloud"/>
        <s v="How to Start a WordPress Blog - Complete Beginners Guide!"/>
        <s v="ç”»åƒåŠ å·¥ã®åˆå¿ƒè€…ã ã¨ã—ã¦ã‚‚ã€ï¼‘é€±é–“ã§ãƒ›ãƒ¼ãƒ ãƒšãƒ¼ã‚¸ã®ãƒˆãƒƒãƒ—ç”»åƒã‚’è£½ä½œã§ãã‚‹ã‚ˆã†ã«ãªã‚‹ç”»åƒè£½ä½œè¬›åº§"/>
        <s v="Promotional Design Master Class"/>
        <s v="Forex Trading : Power Of Moving Averages"/>
        <s v="Complete Web Development with HTML, CSS and Javascript"/>
        <s v="Intermediate Accounting 1: Easy. Fast. Simple!"/>
        <s v="Transfer Pricing A Complete Analysis"/>
        <s v="Learn PHP from scratch!!"/>
        <s v="Classical Guitar Essentials - The Basics Part 2"/>
        <s v="Dissecting Ruby on Rails 5 - Become a Professional Developer"/>
        <s v="How to play 'Electric Guitar&quot;,https://www.udemy.com/electric-guitar-beginners-method/,true,50,1105,5,20,Beginner Level,2 hours,2016-12-29T00:24:06Z_x000a_42038,Learn Piano Today: How to Play Piano Course in Quick Lessons&quot;"/>
        <s v="JavaScript For Beginners : Learn JavaScript From Scratch"/>
        <s v="Master the Art of Web Design with HTML &amp; CSS"/>
        <s v="The Financial Analyst Skills Training (FAST) course 2017"/>
        <s v="Java Web Services Part 2"/>
        <s v="Management Accounting A Complete Study"/>
        <s v="Learn to Create Responsive Layouts in 30 Minutes"/>
        <s v="Learn Laravel PHP Framework Building Multi User SEO Blog APP"/>
        <s v="Stencil - Simple Graphic Design For Entrepreneurs"/>
        <s v="Practical Accounts Training A"/>
        <s v="Joomla for Beginners - Learn how to build a website with CMS"/>
        <s v="Teeter-Totter Accounting"/>
        <s v="Learn How to Set Up an Incubator Hedge Fund - Step-by-Step"/>
        <s v="Major Scales and Modes for Chromatic Harmonica"/>
        <s v="How to Get Growing, Passive Income from the Fortune 500!"/>
        <s v="Learn to trade using technical analysis"/>
        <s v="Mastering Photoshop CC 2017 - The Art of Design &amp; Technology"/>
        <s v="Emini ES Futures - Advanced Non Directional Options Trading"/>
        <s v="Aprende a invertir sin capital"/>
        <s v="Complete RESPONSIVE Website Design with HTML5 &amp; CSS3"/>
        <s v="How to Build WordPress Themes: A Web Designer's Guide"/>
        <s v="Learn Python Django - A Hands-On Course"/>
        <s v="Laravel, the complete guide with real world projects"/>
        <s v="Evolution and Features of ETFs"/>
        <s v="GUITAR #1: Beginner Basics and Beyond"/>
        <s v="Up and Running with jQuery"/>
        <s v="Leve a sua tÃ©cnica de pedal duplo para um novo patamar"/>
        <s v="Vector Logo Design in Affinity Designer"/>
        <s v="Wordpress Website Mastery 2017"/>
        <s v="Create a Majestic Bear on Adobe Illustrator"/>
        <s v="Learn How To Design a Logo in Adobe Illustrator in 30 Mins"/>
        <s v="How To Profit From Stock Market Volatility"/>
        <s v="Affinity Designer - tworzenie wzorkÃ³w"/>
        <s v="High-Frequency Trading &amp; Dark Pools"/>
        <s v="Python Algo Trading: FX Trading with Oanda"/>
        <s v="Ultimate Investment Banking Course"/>
        <s v="Complete E-Commerce Course - Java,Spring,Hibernate and MySQL"/>
        <s v="Django by Example"/>
        <s v="Binary Beginners Mastery Strategy."/>
        <s v="Reach Your Personal Financial Goals the Easy Way (2017 UK)"/>
        <s v="The All-In-One Web Development Course"/>
        <s v="Xero Bookkeeping Course &amp; Certification by Accounting Firm"/>
        <s v="Start Writing JavaScript Today - Beginner JavaScript Course"/>
        <s v="Adobe InDesign CC 2017 Quick Start"/>
        <s v="Perfect React JS Course - Understand Relevant Details"/>
        <s v="Learning Docker and Kubernetes by Lab"/>
        <s v="JSON Crash Course for Beginners"/>
        <s v="The most popular techniques in Photoshop"/>
        <s v="Practical Guitar Theory: Level 1"/>
        <s v="The Ultimate Guide to the Best WordPress Plugins Part 1"/>
        <s v="Stock Market investment: Practical Accounting"/>
        <s v="Ecover Mastery in 30 Minutes with NO photoshop skills needed"/>
        <s v="Spring Boot Tutorial For Beginners"/>
        <s v="Tally ERP Complete Training in Urdu / Hindi"/>
        <s v="Internal Controls - Design, Implementation and Monitoring"/>
        <s v="React JS and Redux - Mastering Web Apps"/>
        <s v="Leaps Options Trading System - Diagonal Leaps Options Spread"/>
        <s v="Drupal 8 Site Building"/>
        <s v="Sublime Text for Rapid Web Development"/>
        <s v="HTML and CSS for Absolute Beginners"/>
        <s v="Curso Completo de Bitcoin - Ganhe 0.00005 Bitcoin"/>
        <s v="Adobe Photoshop CC for Photographers Advanced"/>
        <s v="Trading Basics in 30 minutes"/>
        <s v="Pimcore Developer: Implement a Blog from a Bootstrap Theme"/>
        <s v="How to Invest Using ETFs from Former Wall Street Trader"/>
        <s v="Crie seu CartÃ£o de Visita no CorelDRAW X8"/>
        <s v="CFA Level 2- Quantitative Methods"/>
        <s v="Chart Patterns Trading Demystified"/>
        <s v="Chrome Extensions : Develop 5 chrome extensions from scratch"/>
        <s v="Let's JavaScript!  Code a calculator"/>
        <s v="RSI, Options Trading &amp; Technical Analysis (3 Course Bundle)"/>
        <s v="How to Doodle: Basics and Lettering"/>
        <s v="How To Make A Wordpress Website 2017 | Divi Theme Tutorial"/>
        <s v="Foundation Skills on Adobe Illustrator: Learn Fast!"/>
        <s v="Stop Creditors from Harassing you and Avoid Bankruptcy"/>
        <s v="The Psychology of Trading"/>
        <s v="How To Design A WordPress Website With No Coding At All"/>
        <s v="Quantitative Trading Analysis with Python"/>
        <s v="Mastering Photoshop Elements 15 Made Easy Training Tutorial"/>
        <s v="Add realistic car paint to your pencil drawing in Photoshop!"/>
        <s v="3 Little Pigs: A Multiple Timeframe Forex Trading Strategy"/>
        <s v="Web Application Development using Redis, Express, and Socket"/>
        <s v="How To Make A Wordpress Website 2017 - Divi Theme Tutorial"/>
        <s v="All in one HTML CSS and JQuery"/>
        <s v="Learn How to Trade Binary Options Professionally"/>
        <s v="First Web Application with Spring Boot"/>
        <s v="Complete WooCommerce Plugin Tutorial For Wordpress 2017"/>
        <s v="How to Draw Majestic Animals: Cats"/>
        <s v="The Complete Motion Graphic Course"/>
        <s v="Create Mobile App Design from Scratch in Photoshop"/>
        <s v="ABC do Adobe Illustrator"/>
        <s v="The Most Comprehensive Web Development Course"/>
        <s v="HTML5 and CSS3 for beginners: Create a Website from Scratch"/>
        <s v="Photoshop From Scratch to Logos, Digital Drawing &amp; Projects"/>
        <s v="DIY Design Professional Web Banners in Photoshop 4 Beginners"/>
        <s v="Build Your Own Backend REST API using Django REST Framework"/>
        <s v="Penny Stocks King: How 2 really Trade Penny Stocks (6 Hours)"/>
        <s v="Adobe photoshop The  Flying Land compositing"/>
        <s v="Using Xero for your bookkeeping needs  do beautiful business"/>
        <s v="Bookkeeping Practicals with Software"/>
        <s v="Apprendre Ã  trader sur le marchÃ© du Forex - guide complet"/>
        <s v="ASP.NET MVC 5 Project - Facebook Clone"/>
        <s v="Fun Ukulele Strumming Course"/>
        <s v="Bootstrap 4 Theme Development Masterclass"/>
        <s v="FOREX TRADING - Learn in a quick + profitable way + support"/>
        <s v="Canva: Design and Sell Your Own Professional Canva Designs"/>
        <s v="â‰ªè™Žã®å·»â‰«è¨¼åˆ¸å–å¼•ã®ã€Œç¨Žé‡‘ã®ãŠæ‚©ã¿ã€è§£æ¶ˆ"/>
        <s v="Security for your WordPress site"/>
        <s v="Binary Options Masterclass"/>
        <s v="Cajon Step-by-Step: Beginner &gt; Intermediate &gt; Advanced"/>
        <s v="ìº”ë°”(Canva)ë¡œ SNS ì½˜í…ì¸  ë§Œë“¤ê¸°"/>
        <s v="Instant Harmonica - play 'Can't Help Falling in Love' now!"/>
        <s v="Learn 10 Scottish Tunes Piano Easy Level"/>
        <s v="FOREX Trading with Price Action"/>
        <s v="Angular Material - Quickstart"/>
        <s v="How to remove 'Risk from Penny Stocks - Options Trading&quot;"/>
        <s v="Learn how to convert PSD to HTML and CSS responsive"/>
        <s v="Pure Modal Magic: The Complete Guitar Modes Solution"/>
        <s v="Trading con retrocesos de Fibonacci"/>
        <s v="Naked Put Options Trade Covered Call &amp; Poor Man Covered Call"/>
        <s v="Node.js: The Essentials + API Frameworks Express KOA Sails"/>
        <s v="Instant Harmonica - play the Irish anthem Danny Boy today!"/>
        <s v="Instant Harmonica - play this classic 8 bar blues tune!"/>
        <s v="Instant Harmonica - play this classic GAME OF THRONES theme!"/>
        <s v="Instant Harmonica - play 12 bar blues Big Walter style now!"/>
        <s v="Photoshop Tools 101"/>
        <s v="Bank Financial Management A Comprehensive Study"/>
        <s v="Quantitative Aptitude for Banking &amp; Competitive Examinations"/>
        <s v="How to Design A 2D Character in Illustrator"/>
        <s v="A-Frame WebVR Programming Tutorial Series (Virtual Reality)"/>
        <s v="Piano Music Theory (Back To Basics) by JFilt"/>
        <s v="Learn How To Play 25 Classic Hip Hop Songs"/>
        <s v="Series 7: Intermediate Options"/>
        <s v="The Design Theory Blitz"/>
        <s v="Laravel Blog Development Starter"/>
        <s v="The Complete NodeJS Course: Build a Full Business Rating App"/>
        <s v="Financial Reporting A Comprehensive Study"/>
        <s v="Day trading strategy for all level, with 72% success rate"/>
        <s v="Building Data Visualizations with D3 and Angular 2"/>
        <s v="Worship Piano: From Beginner to Pro"/>
        <s v="RESTful API with Laravel 5.4: Definitive Guide"/>
        <s v="Beginners Introduction to Web Development"/>
        <s v="GraphQL with React: The Complete Developers Guide"/>
        <s v="QuickBooks Online : Inventory Management For Non-Finance"/>
        <s v="The Passive Investing Blueprint - Build Wealth Passively"/>
        <s v="HTML Tutorials : HTML Code for Website Creating"/>
        <s v="Build a Complete JQuery Plugin (Image Pop-up Dialog)"/>
        <s v="Instant Harmonica - play 'I just called to say I love you'"/>
        <s v="Learn to play the piano or keyboard from scratch"/>
        <s v="Build a Single Page Application with jQuery &amp; AJAX"/>
        <s v="Javascript Specialist"/>
        <s v="Building Up To Barre Chords"/>
        <s v="Mastering CSS 3.0 Selectors"/>
        <s v="Walking Bass Fundamentals"/>
        <s v="Beginners Chart Patterns Trading for Penny Stocks"/>
        <s v="Intro. to Asset-Backed Securities, CFA Level I,  2017 Prep"/>
        <s v="Complete GST Course &amp; Certification - Grow Your CA Practice"/>
        <s v="Flask Tutorial Step by Step"/>
        <s v="Affinity Designer - making seamless patterns"/>
        <s v="Adobe Photoshop CS6 para Iniciantes"/>
        <s v="Complete Beginners Introduction to Guitar"/>
        <s v="XML DTD - Crash Course for Beginners"/>
        <s v="XML XSLT - Crash Course for Beginners"/>
        <s v="XML DOM - Crash Course for Beginners"/>
        <s v="XML XQuery - Crash Course for Beginners"/>
        <s v="Learn and Understand React"/>
        <s v="Full stack Universal React with Redux, Node js and MongoDB"/>
        <s v="How to Make Your Own Children's Interactive eBook!"/>
        <s v="Essential Theory and Technique for Guitar"/>
        <s v="HTML and CSS Foundations"/>
        <s v="#4 Piano Hand Coordination: Fun Piano Runs in 2 Beats C Key"/>
        <s v="Typographic Logo Design in Illustrator - Beginners &amp; Beyond"/>
        <s v="Learn How To Trade Gold In 2017"/>
        <s v="Learn guitar the Right way! Complete 'KickStarter course&quot;"/>
        <s v="Harmonica Jamz: The Only Course on Jammin' with Friends"/>
        <s v="Financial Ratios Using Excel"/>
        <s v="#5  Piano Hand Coordination:  Piano Runs in 2 Beats Eb Key"/>
        <s v="Canva Graphics Design Essential Training For Everyone"/>
        <s v="WordPress Blog : Create a WordPress Website for Beginners"/>
        <s v="Angular 2 Routing: Up And Running"/>
        <s v="Google Blogger : How to Create a Blog"/>
        <s v="Penny Stocks Value &amp; Chart Pattern Trading (2 Course Bundle)"/>
        <s v="How To Make A Web Page With No Code"/>
        <s v="Wordpress: Comment utiliser le thÃ¨me FABLE"/>
        <s v="The Almost Perfect Options Trading Strategy System - Unique"/>
        <s v="#6 Piano Hand Coordination: Play Open 10 Ballad to 9/4 Song"/>
        <s v="RxJs &amp; Reactive Programming Angular Masterclass - Angular 4"/>
        <s v="#7 Piano Hand Coordination: Play Piano Runs in 3 Beats 9/4"/>
        <s v="MasterClass-Japanese &amp;  Heiken Ashi CandleStick Patterns"/>
        <s v="Master Class Piano Techniques: Tips To EZ Coordinate 2 Hands"/>
        <s v="JavaScript Tutorial: Learn JavaScript Code for Beginners"/>
        <s v="Le bitcoin et la blockchain"/>
        <s v="PHP Tutorial: Learn PHP Basic Programming for Beginners"/>
        <s v="Learn How To Play The Trumpet"/>
        <s v="Javascript ES6! A Complete Reference Guide to Javascript ES6"/>
        <s v="Create Beveled Lettering in Adobe Illustrator"/>
        <s v="Mastering Text Animation in After Effect"/>
        <s v="Portrait Typography in Photoshop - Anyone can do Typography"/>
        <s v="ASP.NET C# - Enterprise Web Systems From Novice to Expert"/>
        <s v="Designing With Halftones: Create a Dot Pattern Portrait!"/>
        <s v="Angular Tutorial For Beginners"/>
        <s v="Server API Development in Swift, Kitura, &amp; Bluemix"/>
        <s v="JavaScript - Become Higly Paid Front End Developer"/>
        <s v="Volatility Trading Analysis with R"/>
        <s v="Photoshop - Aprende a Transformar ImÃ¡genes"/>
        <s v="ã€ã™ãã«è¦šãˆã‚‹ï¼ã€‘ASALATO-ã‚¢ã‚µãƒ©ãƒˆ(æ‰“æ¥½å™¨)åˆå¿ƒè€…å‘ã‘å…¥é–€è¬›åº§"/>
        <s v="IPO Fundamentals"/>
        <s v="Set up a localhost Web Server for Faster Website Development"/>
        <s v="Whiteboard Animation, Beginner To Expert - In 1 Hour!"/>
        <s v="Investimento em AÃ§Ãµes"/>
        <s v="Ultimate Beginner Guitar Masterclass"/>
        <s v="How to Design an Awesome Letterhead in Adobe Illustrator"/>
        <s v="Introduction to Gypsy Jazz Guitar"/>
        <s v="Fantasy map design"/>
        <s v="Adobe Illustrator CC Advanced"/>
        <s v="The Art of Logo Design : Everything You Need to Know"/>
        <s v="Master Regular Expressions from scratch - All languages"/>
        <s v="Complete React JS web developer with ES6 - Build 10 projects"/>
        <s v="Create a Simple Photo Gallery with Dropzonejs, Slick and PHP"/>
        <s v="Learn Inkscape : Design Logos and Game Arts"/>
        <s v="Easy Guitar Songwriting And Harmony"/>
        <s v="Simple things you must know before start FOREX (OFFER)"/>
        <s v="The Most Powerful Options Spread Trading Front Ratio Spread"/>
        <s v="Mastering Modern Web Development Using React"/>
        <s v="Free Ways to Create Passive Income Online"/>
        <s v="Adobe Illustrator CC Beginner"/>
        <s v="Financial Accounting - The Ultimate Beginner Course"/>
        <s v="è‡ªåˆ†ã«åˆã£ãŸæŠ•è³‡ä¿¡è¨—ã‚’è¦‹ã¤ã‘ã‚ˆã†ï¼"/>
        <s v="Photoshop - CreaciÃ³n de Efectos"/>
        <s v="Le basi del Trading"/>
        <s v="Fix Google's New 'Not Secure' Warning with Let's Encrypt!"/>
        <s v="ä¼šå£°ä¼šå½±æ·±åº¦æ•™å­¦"/>
        <s v="Devtools 2017: Beginner to Expert w/ Chrome Developer Tools"/>
        <s v="Explore JavaScript Beginners Guide to Coding JavaScript"/>
        <s v="DÃ©buter avec KRITA"/>
        <s v="The Fun and Effective Piano Course"/>
        <s v="Managerial Accounting - The Ultimate Beginner Course!"/>
        <s v="Master Angular 4 by Example - Build 7 Awesome Apps!"/>
        <s v="Photoshop CC 2017 Full Course"/>
        <s v="How I Learned Stock Trading (and How You Can Too)"/>
        <s v="Silhouettes that Sells"/>
        <s v="PHOTOSHOP: Dessiner l'affiche du film Rogue One en style BD"/>
        <s v="Tin Whistle BÃ¡sico"/>
        <s v="Poldark TV series Soundtracks for Piano-Quicklessons"/>
        <s v="Build a Real-world App with ASP.NET Core and Angular 2 (4+)"/>
        <s v="Curso de baterÃ­a online de Patricio Iglesias (Santa Sabina)"/>
        <s v="Develop Competitive Plugins for WordPress and WooCommerce"/>
        <s v="Angular Styling &amp; Animations (for Angular 2 and Angular 4)"/>
        <s v="Create Professional Looking Infographics With No Experience"/>
        <s v="Learn JavaScript for beginners"/>
        <s v="LaTeX A-Z: from beginner to advance in less than 3 hour"/>
        <s v="Jews Harp - Advanced course"/>
        <s v="The Easy Beginner Drum Course"/>
        <s v="WordPress For Beginners | No Coding Required"/>
        <s v="Complete Trading Plan Course for Stocks &amp; Forex (10 Hours)"/>
        <s v="Photoshop CC EÄŸitim Seti (YENÄ°)"/>
        <s v="Step by Step Build Your Template by Bootstrap 4 from scratch"/>
        <s v="Building a eCommerce Startup in 4 Hours [Livestream]"/>
        <s v="Options Trading 101: The Basics"/>
        <s v="Guitar Solo - Theory and Improvisation Lessons"/>
        <s v="Learn the basics of the Web development: Coding Tactics"/>
        <s v="The Forex Pivot Points Trading Strategy"/>
        <s v="Mastering advance Photoshop"/>
        <s v="Ukulele lernen fÃ¼r Papas mit Aram sam sam"/>
        <s v="Options Trading - Calendar Spread Course for Every Trader"/>
        <s v="Triangulated Bird: Origami Styled Bird in Adobe Illustrator"/>
        <s v="How to Design Simple Promotional Materials in Photoshop"/>
        <s v="Trading Forex - Trader avec les figures harmoniques"/>
        <s v="Adobe Experience Manager CMS Basics"/>
        <s v="Getting the Life of an Instructional Designer"/>
        <s v="Learn Adobe Photoshop from scratch to professional"/>
        <s v="Working Capital assessment for bankers, credit analysts"/>
        <s v="Term Loan Appraisal for bankers, credit analysts"/>
        <s v="Financial Modeling for Startups &amp; Small Businesses"/>
        <s v="Angular 2 Complete E-Commerce App Course - Java,Spring,MySQL"/>
        <s v="How to trade in the Forex market"/>
        <s v="Learn ASP.Net Web API 2 for Absolute Beginner"/>
        <s v="How to stylize your photos in Photoshop with color overlays"/>
        <s v="Introduction to Forex Trading Business For Beginners"/>
        <s v="Learn Angular 4 from Scratch"/>
        <s v="Instant Harmonica - Basic 12 Bar Blues course, easy and fun!"/>
        <s v="PHP Specialist (2017 Edition)"/>
        <s v="Affinity Designer for beginners"/>
        <s v="Mastering Unix : AWK Commands"/>
        <s v="Electric Guitar for Beginners - RockStarter Level 1"/>
        <s v="Design a logo for FREE in Inkscape"/>
        <s v="Classical Guitar Technique: 80/20"/>
        <s v="Flexbox: The complete guide"/>
        <s v="Dive Into Docker: The Docker Course for Developers"/>
        <s v="DiseÃ±o impreso - PreimpresiÃ³n para offset en Illustrator"/>
        <s v="Introduction to Bitcoin for Beginners"/>
        <s v="Profit and Loss Account for bankers and credit analysts"/>
        <s v="Master Terrazzo: Creating Vector Tiles with Adobe Illustrati"/>
        <s v="Fundamentals of Character Design: From Concept to Vector"/>
        <s v="Build a Chatbot integrated Website using Bootstrap 4"/>
        <s v="Interiores Sostenibles 101"/>
        <s v="PsicologÃ­a del trading"/>
        <s v="è°ƒè‰²é«˜çº§è®²è§£"/>
        <s v="è°ƒè‰²ä¸­çº§è¯¾ç¨‹"/>
        <s v="Formation Photoshop"/>
        <s v="3DS MAX - Learn 3Ds MAX tutorial for Beginners in Urdu Hindi"/>
        <s v="Surface Pattern Design : Create Scandinavian Patterns"/>
        <s v="Vue JS - Mastering Web Apps"/>
        <s v="15  Motion Graphic Elements in After Effect (Series 2)"/>
        <s v="The Art of Icon Design: Create Custom Flat Icon Designs"/>
        <s v="Ratio analysis for bankers and credit analysts"/>
        <s v="Complete Bootstrap 4 course - build 3 projects"/>
        <s v="Learn to Trade Forex - from Beginner to Professional"/>
        <s v="The Only Investment Strategy You Need For Your Retirement"/>
        <s v="Case studies on credit appraisal for bankers"/>
        <s v="Easy Illustration and 2D Animation"/>
        <s v="How To Create Amazing Cinemagraphs with Microsoft PowerPoint"/>
        <s v="Energiespar-Formel // Mehr Geld durch Wasser sparen Zuhause"/>
        <s v="Credit concepts and checklist for bankers, credit analyst"/>
        <s v="Build a complete Fiverr clone with Node + Algolia + Paypal"/>
        <s v="Build Your Own Calculator App with Javascript, HTML5 &amp; CSS"/>
        <s v="#10 Hand Coordination - Transfer Chord Ballad 9 - C &amp; Bb Key"/>
        <s v="Beginner Guitar Lessons: Learn To Play Guitar Today (WAVE 1)"/>
        <s v="Start Trading Stocks Using Technical Analysis! Part 2"/>
        <s v="Introduction to Elm"/>
        <s v="Python Algo Stock Trading: Automate Your Trading!"/>
        <s v="Node:js : Building Rest Apis with Sails.js"/>
        <s v="Learn to Create Deliverable Brand Identity Package"/>
        <s v="The Complete PHP MySQL Professional Course with 5 Projects"/>
        <s v="A Beginner's Guide to Quantopian Futures API"/>
        <s v="WordPress for Beginners 2017 + Google AdSense Implementation"/>
        <s v="Mit Finanzwissen zu besserem Unternehmertum"/>
        <s v="Learn how to use Javascript Components with PHP and Symfony"/>
        <s v="Arpeggios for Guitar made Easy! Dominate the Fretboard"/>
        <s v="FormaÃ§Ã£o de preÃ§os em serviÃ§os"/>
        <s v="PrecificaÃ§Ã£o - Calculando valor de venda baseado nos custos"/>
        <s v="Email Marketing: Send Unlimited Emails via Own Mail Server"/>
        <s v="Curso de ViolÃ£o PrÃ¡tico"/>
        <s v="Get a Credit Repair Publication On Amazon and Live LIFE.."/>
        <s v="Create Ajax Chat App with PHP &amp; Mysql"/>
        <s v="Mastering Basic CSS Selectors."/>
        <s v="Como Criar Logos de Sucesso - Start Designer"/>
        <s v="Texturing For Designers - Bring Life to Design With Textures"/>
        <s v="Double Your Salary With Free, Local, Job Training Courses"/>
        <s v="Learn to Create a Mandala with Adobe Illustrator"/>
        <s v="Devtools 2017: The Basics of Chrome Developer Tools"/>
        <s v="WordPress Development - Themes and Plugins Complete Guide"/>
        <s v="Aprenda a Investir no Tesouro Direto Passo a Passo"/>
        <s v="Learning Path: React: Make Stunning React Websites"/>
        <s v="An Introduction to Financial Markets on Wall Street"/>
        <s v="EstruturaÃ§Ã£o Financeira"/>
        <s v="Deinen Roman setzen mit PagePlus in 10 einfachen Schritten"/>
        <s v="Photoshop: Automatiza invitaciones con bloc de notas y Excel"/>
        <s v="Interactive Dynamic JavaScript for beginners DOM"/>
        <s v="Symfony 3: Build a PHP Application with Symfony"/>
        <s v="Learn Logo Designing: 5 Types of Logo Designs in Illustrator"/>
        <s v="Play Thousands of Songs On The Guitar | Cheater Chords"/>
        <s v="How to Create awesome Cinema-graph With Adobe Photoshop?"/>
        <s v="ASP.NET Core MVC, Quick and Practical"/>
        <s v="Design Business Card in Photoshop: Earn Money by Doing It"/>
        <s v="Como Produzir Ebook e Livros com Adobe Indesign CC e CS6"/>
        <s v="CÃ³mo crear maquetas con Adobe XD"/>
        <s v="Photoshop - CreaciÃ³n de Efectos 2"/>
        <s v="Ø§Ù„Ø¯Ø±ÙˆØ³ Ø§Ù„ØªØ¹Ù„ÙŠÙ…ÙŠØ© Ù„Ø³ÙˆÙ‚ Ø§Ù„ÙÙˆØ±ÙƒØ³ ÙˆØ§Ù„Ø£Ø³ÙˆØ§Ù‚ Ø§Ù„Ù…Ø§Ù„ÙŠØ© Ø§Ù„Ø£Ø®Ø±Ù‰"/>
        <s v="Learn to Play Harp: Beginners Course"/>
        <s v="Forex how traders beat the markest with little experience"/>
        <s v="Options Trading Essentials: The ULTIMATE Guides"/>
        <s v="Forex Trading for Beginners - Basics"/>
        <s v="Basics of Mutual Funds for CA / CMA / CS / CFA Exams"/>
        <s v="Introduction to Cryptocurrencies and Blockchain"/>
        <s v="Introduction to Node.js for Beginners"/>
        <s v="Drupal Tutorial : Drupal 8 Beginner to Expert in 8 PROJECTS"/>
        <s v="Create a social network using PHP Mysqli HTML Css and JQuery"/>
        <s v="Learn How To Successfully Trade Forex: In 5 Simple Steps"/>
        <s v="Ukulele lernen fÃ¼r Papas mit Bruder Jakob"/>
        <s v="Course Bundle | Exploring Art : Silhouette &amp; Linear Line Art"/>
        <s v="Learn Lion (Saroo) Soundtrack On The Piano By Ear"/>
        <s v="Learn to play in the Key of G on any Bluegrass Instrument"/>
        <s v="How to create a routine Trading"/>
        <s v="Jazz Guitar Tips, Tricks and Licks"/>
        <s v="Getting Started with Angular 2+"/>
        <s v="Trader sur le Forex avec Ichimoku"/>
        <s v="Accounting Simplified"/>
        <s v="Escalas PentatÃ³nicas para guitarristas"/>
        <s v="HTML5 And CSS3 - Build Modern Responsive Websites"/>
        <s v="#12 Hand Coordination: Let your Hands dance with Ballad 9"/>
        <s v="Sintetizadores e SÃ­ntese Subtrativa"/>
        <s v="Learning Path: Akka: Building Applications and Microservices"/>
        <s v="How To Play Guitar - For Absolute Beginners"/>
        <s v="The Binary Institute - Introductory Course in Binary Options"/>
        <s v="The Music Coach Online Spirit Drum Course"/>
        <s v="Getting Started With Digital Painting Using Krita"/>
        <s v="Piano Building Blocks: Learn Chord Additions &amp; Variations"/>
        <s v="Python Algo Trading: Sentiment Trading with News"/>
        <s v="Le basi del trading online"/>
        <s v="From 0 to 1: Investments and Portfolio Theory"/>
        <s v="From 0 to 1: Bond Theory and Valuation"/>
        <s v="Photoshop: How to create stunning collages"/>
        <s v="Illustrator CC MasterClass"/>
        <s v="Boost your website speed without any coding!"/>
        <s v="Gestalt Principles &amp; Pattern Design : Create Festive Pattern"/>
        <s v="Top 10 Trading Ideas in the Equities Market"/>
        <s v="Traditional-Style Electric Blues Guitar For Beginners"/>
        <s v="How to set up a Web Server From Scratch to One Fully Managed"/>
        <s v="How to become an App Developer"/>
        <s v="JavaScript 2017: Become Top Rated Web Developer"/>
        <s v="Hosting your static website on Amazon AWS S3 service"/>
        <s v="The Complete Canva Course"/>
        <s v="Strumming from scratch - Rhythm guitar lesson for Beginners"/>
        <s v="Electron for Desktop Apps: The Complete Developer's Guide"/>
        <s v="Hand Lettering para Iniciantes"/>
        <s v="Become PHP Facebook Developer: Password-Less Authentication"/>
        <s v="Build CRUD Application - PHP &amp; Mysql"/>
        <s v="Icon Design Masterclass: Learn Icon Design Principles"/>
        <s v="high swing - ÙƒÙˆØ±Ø³ Ù„ØªØ¹Ù„ÙŠÙ… Ø¬Ù…ÙŠØ¹ Ù…Ø±Ø§Ø­Ù„ Ø§Ø­ØªØ±Ø§Ù ØªØ¯Ø§ÙˆÙ„ Ø§Ù„ÙÙˆØ±ÙƒØ³"/>
        <s v="Curso Online de Adobe Illustrator CC e CS6"/>
        <s v="Google Blogger Course"/>
        <s v="How To Make an eCommerce Website With Wordpress 2017"/>
        <s v="Mastering Micro Services Using Java Spring Boot"/>
        <s v="Angular Advanced MasterClass &amp; FREE E-Book"/>
        <s v="Create a MEAN App by Example - Full Stack Course"/>
        <s v="Excelã‚’ä½¿ã£ã¦ãƒ“ã‚¸ãƒã‚¹ã‚·ãƒŸãƒ¥ãƒ¬ãƒ¼ã‚·ãƒ§ãƒ³ï¼šåŸºç¤Žç·¨"/>
        <s v="30 Day Guitar Jump Start for Success"/>
        <s v="Optimizing Wordpress for More Speed and Revenue"/>
        <s v="Coaching Course:Investment Analysis for your clients"/>
        <s v="React JS, Angular &amp; Vue JS - Quickstart &amp; Comparison"/>
        <s v="Hedge Fund Trading Systems Part Two - Stocks &amp; ETFs"/>
        <s v="Become A Forex Trader - Forex trading like a professional"/>
        <s v="Wie funktionieren Bitcoin? Ein EinfÃ¼hrungskurs."/>
        <s v="HTML5 and CSS for Beginner To Expert"/>
        <s v="Beginner to Pro - Financial Analysis in Excel 2017"/>
        <s v="HTML5 and CSS3: Learn Web Design with HTML + CSS + Bootstrap"/>
        <s v="The Complete Wordpress Theme Development Guide"/>
        <s v="Illustrative Surface Patterns Design : From Life To Products"/>
        <s v="ES6 / EcmaScript 6 for beginners an introduction"/>
        <s v="Wordpress Theme Development for Beginners"/>
        <s v="How To Build A Facebook Messenger Chat Bot From Scratch"/>
        <s v="Â¡Triunfar en La Bolsa de Valores No Requiere de Experiencia!"/>
        <s v="Tune that Sour Note on Your Piano"/>
        <s v="Three Steps Trading - Live Trading - Real Account"/>
        <s v="Kickstarter success in 5 easy steps"/>
        <s v="Learn Adobe Illustrator: Semi-Automatic Mandalas Drawing"/>
        <s v="Photoshop - AutomatizaÃ§Ã£o com Adobe Script"/>
        <s v="Learn to Play Sweet Child of Mine"/>
        <s v="Photoshop isn't like what you imagine A to Z ."/>
        <s v="Curso de Bateria - Explorando Diferentes DivisÃµes"/>
        <s v="How To Invest With Tiny Capital In Stocks ?"/>
        <s v="Drums for Beginners"/>
        <s v="Mastering High Probability Iron Condor Options Trading"/>
        <s v="Learn How To Become a Web Developer From Scratch"/>
        <s v="React VR - Creating Virtual Reality Apps"/>
        <s v="Forex for Beginners: Easy Forex Trading for Beginners"/>
        <s v="Diventa un professionista del Graphic Design"/>
        <s v="Adobe Illustrator T-Shirt Design for Merch by Amazon"/>
        <s v="Photo Manipulation: Master Photo Editing"/>
        <s v="Accounting - The 6 most important rules you must learn"/>
        <s v="The True ' Secret Sauce  For Stock Market Success&quot;"/>
        <s v="Criando um poster com foto colagem digital"/>
        <s v="Basic Bookkeeping"/>
        <s v="Case Studies in Macro Economics"/>
        <s v="Innovators and innovation: Travel through time!"/>
        <s v="Mastering 'Native CSS Shapes To Build Modern Web Pages&quot;"/>
        <s v="Learn Pirates of the Caribbean by Ear on the Piano"/>
        <s v="Aprende escalas y arpegios Vol.2 : Modo menor"/>
        <s v="Photoshop Essentials - Uma IntroduÃ§Ã£o Detalhada"/>
        <s v="Learn How To Play 25 Classic Hip Hop Songs Ch.2"/>
        <s v="Learn to Play Piano Like a Pro - Easy Piano Course 1"/>
        <s v="Introduction to Futures Trading and Live Trade Demonstration"/>
        <s v="Learning Path: Magento: Master and Test Magento 2 with Ease"/>
        <s v="Zoho Books Gestion FinanciÃ¨re d'Entreprise pas Ã  pas"/>
        <s v="Short Straddles - Exploit Earnings Option Volatility Crush"/>
        <s v="The Advantages of ETF Options and Index Options Trading"/>
        <s v="Learn Options on Futures for Hedging Options and Stocks"/>
        <s v="Superb jQuery Course - Become Certified jQuery Developer"/>
        <s v="Design Tickets and Vouchers in Photoshop and Illustrator"/>
        <s v="Aprende a utilizar Canva"/>
        <s v="Photoshop &amp; Illustrator CC Essentials in Arabic"/>
        <s v="React vs Angular vs Vue.js by Example"/>
        <s v="Learning Path: The Road to Elasticsearch"/>
        <s v="create stunning Photoshop compositions in minutes"/>
        <s v="ContabilitÃ  Generale"/>
        <s v="Learn Adobe Illustrator and Premiere Pro in 1 hour"/>
        <s v="Learn Professional Book-Cover Designing Photoshop 4 Beginner"/>
        <s v="WP Plugin Development - Build your own plugin!"/>
        <s v="Learn to play your favorite guitar songs by ear"/>
        <s v="The Fast Route to a Faster Financial Close"/>
        <s v="Web Development With HTML CSS BOOTSTRAP JQUERY for Beginners"/>
        <s v="60 Minutes to Fundamental Accounting Skills"/>
        <s v="The Cash Flow Statement - An Introduction"/>
        <s v="Core Financial Statement Concepts"/>
        <s v="Curso de ejercicios tÃ©cnicos al piano Vol.2"/>
        <s v="Intro to Financial Statement Audits"/>
        <s v="Corporate Ethics"/>
        <s v="Learn Loreena McKennitt Songs-Quicklessons Piano Course"/>
        <s v="Ratio Analysis for Financial Statements"/>
        <s v="Building a Balanced Scorecard"/>
        <s v="Bitcoin Profits for Beginners"/>
        <s v="The Latest Updates 2016 Financial Accounting Standards Board"/>
        <s v="How to Draw Majestic Animals: Dogs"/>
        <s v="4 Week Rhythm Mastery"/>
        <s v="Character Design"/>
        <s v="The Piano Chord Ladder | Learn to Play Thousands of Songs"/>
        <s v="Learn to play and improve 12 bar blues harmonica solos"/>
        <s v="WordPress Tips and Tricks"/>
        <s v="Create Trading Robot Without Coding Skills!"/>
        <s v="How To Create A Real Estate Website With Wordpress 2017"/>
        <s v="How to Buy Cheap Options - Options Trading Pricing Model"/>
        <s v="Win 90% of Trades; Quantitative Investments Models in Excel"/>
        <s v="Learn all Piano Chords in all Piano Scales with logic"/>
        <s v="Forex Trading for Beginners Vol 1:A Forex Course Made Simple"/>
        <s v="Learn Bootstrap And Make Responsive Websites"/>
        <s v="Architectural Drawing For Creatives"/>
        <s v="AWS Serverless APIs &amp; Apps - A Complete Introduction"/>
        <s v="Node Package Manager Course: Build and Publish NPM Modules"/>
        <s v="Winning Forex Trading with Live Forex Trading Examples"/>
        <s v="Photoshop Workflow - ManipulaÃ§Ã£o de imagem para Publicidade"/>
        <s v="Photoshop - Tratamento de pele profissional"/>
        <s v="Aprende a tocar las escalas en el acordeÃ³n de botones."/>
        <s v="Forex Trading with Fixed 'Risk through Options Trading&quot;"/>
        <s v="Ultimate Css &amp; JQuery Form Designing From Beginner to Expert"/>
        <s v="Guitar Strumming 101 - Have More Fun Playing Songs You Love"/>
        <s v="Building Financial Statements in Excel"/>
        <s v="Photoshop - Revelando os segredos das FusÃµes"/>
        <s v="Voxel 3D Model Creation Course"/>
        <s v="Illustrator para criaÃ§Ã£o de peÃ§as grÃ¡ficas, Design GrÃ¡fico"/>
        <s v="The Complete Short Course on Ethereum"/>
        <s v="Aula de Photoshop - Aprenda como recortar imagens"/>
        <s v="Photoshop - ComposiÃ§Ã£o vintage"/>
        <s v="Build and Deploy a LAMP server on AWS"/>
        <s v="Photoshop - Como criar FusÃ£o de forma profissional"/>
        <s v="Dash Crypto Currency Technical and Trading Overview Bootcamp"/>
        <s v="Cryptocurrency Trading: Complete Guide To Trading Altcoins"/>
        <s v="Angular 4 (2+) Crash Course for Beginners"/>
        <s v="Introduction to Project Management for Finance and Acct'g"/>
        <s v="Essentials of Spring 5.0 for Developers"/>
        <s v="Learn Bootstrap 4 by Example"/>
        <s v="Planning and Executing a Financial Statement Audit"/>
        <s v="Corporate Internal Controls and Fraud Controls"/>
        <s v="AutoCAD Course - Learn Online AutoCAD in Urdu Hindi"/>
        <s v="JQuery Basics - Learn JQuery From Scratch"/>
        <s v="ã‚«ãƒ¼ãƒ‰ã‚²ãƒ¼ãƒ ã§ã‚«ãƒ³ã‚¿ãƒ³ã«ç†è§£ã™ã‚‹ï¼çµŒæ¸ˆã¨ãŠé‡‘ã®ã‚­ãƒ›ãƒ³"/>
        <s v="Complete GST Course For Small and Medium Enterprises"/>
        <s v="Projects in Laravel: Learn Laravel Building 10 Projects"/>
        <s v="Display and analyze GIS data on the web with Leaflet.js"/>
        <s v="Best Practices in Corporate Budgeting"/>
        <s v="Understand Core Finance Principles in 60 Minutes"/>
        <s v="Redux in Angular (2 and 4+)"/>
        <s v="The Complete HTML and CSS Course For Beginners"/>
        <s v="Beginners Guide to Kindle Ebook Covers Design With Fireworks"/>
        <s v="React JS - Mastering Redux"/>
        <s v="Pentatonic Scale Crash Course for Bass Guitar"/>
        <s v="Learn Coding as RF or Telecom Engineer - Build Real Program"/>
        <s v="Complete Short Financial Ratio Course for Financial Analysis"/>
        <s v="Responsive PHP Registration Form: From Scratch"/>
        <s v="How to Play Piano - Your First Lesson!"/>
        <s v="Instant Harmonica - Learning the Basic 12 Bar Blues Bassline"/>
        <s v="Angular 4 Development Decoded"/>
        <s v="The Complete Litecoin Crypto Currency Bootcamp"/>
        <s v="Photoshop CC 2015 Top New Features"/>
        <s v="Your First 10 Guitar Lessons - Learn how to play guitar"/>
        <s v="Canva Complete Course For Graphics Design | 20 Projects"/>
        <s v="Financial Statement Auditing Cycles"/>
        <s v="Learn JavaScript From Scratch:Become Top Rated Web Developer"/>
        <s v="Master JavaScript Programming, 3 Projects Included !!"/>
        <s v="Learn Comic Book Color Flatting! (Coloring Assistant role)"/>
        <s v="ç”»åƒåŠ å·¥ã®åˆå¿ƒè€…ã§ã‚‚ã€Œï¼‘æ—¥ã€ã§åˆæ­©ã‚’è¦šãˆã‚‰ã‚Œã‚‹ç„¡æ–™è¬›åº§"/>
        <s v="Suonare la Chitarra"/>
        <s v="Corel Draw X8 BaÅŸlangÄ±Ã§ EÄŸitimi (YENÄ°)"/>
        <s v="Advanced Technical Analysis PART1!"/>
        <s v="Trading Forex  - L'analyse des volumes"/>
        <s v="CORSO COMPLETO DI E-ON VUE X-STREAM PER TUTTI"/>
        <s v="ABRSM Grade III Piano Class - Handel Sonatina in G 2017-2018"/>
        <s v="Preparation of Consolidated Financial Statements (Basic)"/>
        <s v="Forex Trading: Your Complete Guide to Get Started Like a Pro"/>
        <s v="Indesign - Para quem quer trabalhar com Design GrÃ¡fico"/>
        <s v="Getting Started with the Guitar in 5 Days"/>
        <s v="Getting started with JavaScript"/>
        <s v="Condor Broken Wing Butterfly Options Trading Course System"/>
        <s v="7 Secrets To Designing In Black and White"/>
        <s v="Advanced Options Trading Course"/>
        <s v="Learning Path: Web Applications with Spring and Angular"/>
        <s v="The Complete JavaScript, HTML and CSS Tutorial For Beginners"/>
        <s v="Practical Film Financing: Finding &amp; Pitching Investors"/>
        <s v="Workshop on Banking Credit Analysis Process"/>
        <s v="Learn Vikings Soundtracks on the Piano by Ear"/>
        <s v="Covered Calls - Powerful Income Strategy for Stock Traders"/>
        <s v="Learn JSON for beginners with JavaScript"/>
        <s v="Photoshop AvanÃ§ado - PÃ³s ProduÃ§Ã£o e fusÃ£o com 3D"/>
        <s v="Advanced Butterfly Spreads for Options Income Strategies"/>
        <s v="The Complete Adobe Spark Course"/>
        <s v="Photoshop para iniciante - o bÃ¡sico"/>
        <s v="Options Trading Foundation: Your journey to competency..."/>
        <s v="Bitcoin &amp; Ethereum Course (2 Course Bundle)"/>
        <s v="Angular 4 Front To Back"/>
        <s v="Cryptocurrency (BTC &amp; ETH) Investment &amp; Trading Course 2017"/>
      </sharedItems>
    </cacheField>
    <cacheField name="left" numFmtId="0">
      <sharedItems count="1937">
        <s v="Javascript"/>
        <s v="HTML Tutor"/>
        <s v="Learn jQue"/>
        <s v="Become a W"/>
        <s v="Become a C"/>
        <s v="Back 2 The"/>
        <s v="Introducti"/>
        <s v="Aprende a "/>
        <s v="Learn HTML"/>
        <s v="HTML Works"/>
        <s v="Learn To D"/>
        <s v="Discover t"/>
        <s v="AJAX Devel"/>
        <s v="Web Progra"/>
        <s v="Drawing Wi"/>
        <s v="Color Basi"/>
        <s v="Figure Dra"/>
        <s v="Play Ukule"/>
        <s v="Learning C"/>
        <s v="Graphic De"/>
        <s v="Create an "/>
        <s v="The Origin"/>
        <s v="Free Begin"/>
        <s v="Drupal 7 f"/>
        <s v="Learning D"/>
        <s v="Accounting"/>
        <s v="iPhone ico"/>
        <s v="The Comple"/>
        <s v="Guitar Ins"/>
        <s v="How to Des"/>
        <s v="Guitar Ess"/>
        <s v="Beginner P"/>
        <s v="Beginner G"/>
        <s v="Guitar - R"/>
        <s v="Servlets a"/>
        <s v="CSS Develo"/>
        <s v="Harnessing"/>
        <s v="Introducto"/>
        <s v="Login and "/>
        <s v="How To Cro"/>
        <s v="Play Guita"/>
        <s v="Advanced H"/>
        <s v="Learn Guit"/>
        <s v="Piano Impr"/>
        <s v="Practical "/>
        <s v="Learn Web "/>
        <s v="Discover H"/>
        <s v="The Ultima"/>
        <s v="Mastering "/>
        <s v="Kids Codin"/>
        <s v="Learning J"/>
        <s v="HTML5 APIs"/>
        <s v="Advance De"/>
        <s v="Aprende ba"/>
        <s v="PHP &amp; MySQ"/>
        <s v="Finance an"/>
        <s v="Creating a"/>
        <s v="Profits Tu"/>
        <s v="Learn To P"/>
        <s v="Quick and "/>
        <s v="Essential "/>
        <s v="Comprehens"/>
        <s v="World's Fa"/>
        <s v="Profession"/>
        <s v="Learn Call"/>
        <s v="Create a R"/>
        <s v="Getting St"/>
        <s v="Beginners "/>
        <s v="Options Fo"/>
        <s v="Silver, Go"/>
        <s v="Buying Cal"/>
        <s v="Advanced F"/>
        <s v="Options Sp"/>
        <s v="Blues and "/>
        <s v="Old-Time B"/>
        <s v="Complete G"/>
        <s v="CREDIT SPR"/>
        <s v="Advanced O"/>
        <s v="Technical "/>
        <s v="The Basics"/>
        <s v="Master Iro"/>
        <s v="Backspread"/>
        <s v="Straddles "/>
        <s v="La costruz"/>
        <s v="Options Tr"/>
        <s v="Master 'Te"/>
        <s v="Buying, Se"/>
        <s v="Master Cal"/>
        <s v="Option Spr"/>
        <s v="Weekly Opt"/>
        <s v="Get to kno"/>
        <s v="The CSS an"/>
        <s v="TechniTrad"/>
        <s v="Rock-Solid"/>
        <s v="Basics of "/>
        <s v="Business A"/>
        <s v="Photoshop "/>
        <s v="Use Crowdf"/>
        <s v="Coding for"/>
        <s v="Bitcoin or"/>
        <s v="Become Exc"/>
        <s v="HTML &amp; CSS"/>
        <s v="Just chord"/>
        <s v="Multiply y"/>
        <s v="The Logo D"/>
        <s v="Beginning "/>
        <s v="MatemÃ¡tic"/>
        <s v="Bootstrap "/>
        <s v="Guitar for"/>
        <s v="3 document"/>
        <s v="Revealed: "/>
        <s v="Precious M"/>
        <s v="Los 7 Acor"/>
        <s v="Surpassing"/>
        <s v="jQuery UI "/>
        <s v="Social Net"/>
        <s v="Twitter Bo"/>
        <s v="School of "/>
        <s v="Drum Set f"/>
        <s v="Interpreti"/>
        <s v="How to Bui"/>
        <s v="Toon Boom "/>
        <s v="Financial "/>
        <s v="HTML for B"/>
        <s v="Small Busi"/>
        <s v="Best Begin"/>
        <s v="Learn to U"/>
        <s v="Improvise "/>
        <s v="How to Dra"/>
        <s v="Anatomy fo"/>
        <s v="1 Hour Jav"/>
        <s v="create 9 p"/>
        <s v="Trading: H"/>
        <s v="1 Hour HTM"/>
        <s v="Gospel Pia"/>
        <s v="1 Hour CSS"/>
        <s v="Virtual Pi"/>
        <s v="Web Develo"/>
        <s v="Learn to c"/>
        <s v="A Beginner"/>
        <s v="How to Cre"/>
        <s v="Python Pro"/>
        <s v="Have Fun w"/>
        <s v="1 hour jQu"/>
        <s v="Complete C"/>
        <s v="Get to gri"/>
        <s v="CFA Level "/>
        <s v="Step-by-st"/>
        <s v="Trade Show"/>
        <s v="Try Django"/>
        <s v="A new appr"/>
        <s v="Typography"/>
        <s v="LaTeX for "/>
        <s v="Back to Sc"/>
        <s v="Your Busin"/>
        <s v="Build Webs"/>
        <s v="Easy Forex"/>
        <s v="Intro to P"/>
        <s v="All about "/>
        <s v="Small Biz "/>
        <s v="The Art Of"/>
        <s v="Didgeridoo"/>
        <s v="Create a c"/>
        <s v="Crash Cour"/>
        <s v="Drawing Ca"/>
        <s v="Learn Comp"/>
        <s v="Learn Java"/>
        <s v="Learn PHP "/>
        <s v="Beginner F"/>
        <s v="ChalkTalk:"/>
        <s v="Forex Basi"/>
        <s v="Complete W"/>
        <s v="Stock Mark"/>
        <s v="Acoustic B"/>
        <s v="Fingerpick"/>
        <s v="Winning Op"/>
        <s v="Blues Guit"/>
        <s v="Bitesize B"/>
        <s v="The Smart "/>
        <s v="How To Pla"/>
        <s v="Guitar Les"/>
        <s v="Programmin"/>
        <s v="Forex Elit"/>
        <s v="Play Piano"/>
        <s v="Foundation"/>
        <s v="Create, Up"/>
        <s v="Become a H"/>
        <s v="How to Mak"/>
        <s v="Finance - "/>
        <s v="Understand"/>
        <s v="Mergers an"/>
        <s v="CSS and CS"/>
        <s v="Build Flat"/>
        <s v="Internatio"/>
        <s v="Writing CS"/>
        <s v="Improve Yo"/>
        <s v="Straight F"/>
        <s v="CPA 101: H"/>
        <s v="Gana en la"/>
        <s v="FX Trading"/>
        <s v="FullPage: "/>
        <s v="Surviving "/>
        <s v="Learning B"/>
        <s v="Create and"/>
        <s v="Big Data a"/>
        <s v="Learn Resp"/>
        <s v="Learn to B"/>
        <s v="HTML and C"/>
        <s v="Web Hostin"/>
        <s v="Inside Dru"/>
        <s v="Piano With"/>
        <s v="Basic Pian"/>
        <s v="Strumming "/>
        <s v="Web Elemen"/>
        <s v="Ruby on Ra"/>
        <s v="Learn Draw"/>
        <s v="Triple P T"/>
        <s v="Web Applic"/>
        <s v="Get great "/>
        <s v="Piano The "/>
        <s v="Credit Rep"/>
        <s v="Play tunes"/>
        <s v="Learn to i"/>
        <s v="Starting t"/>
        <s v="Bending th"/>
        <s v="Killer Har"/>
        <s v="Become a P"/>
        <s v="Adobe Illu"/>
        <s v="Improved S"/>
        <s v="Code a Res"/>
        <s v="YOU can Dr"/>
        <s v="Learn Real"/>
        <s v="1. Princip"/>
        <s v="A Year's W"/>
        <s v="2. Princip"/>
        <s v="Easy Piano"/>
        <s v="Blues Acce"/>
        <s v="Guitar Fre"/>
        <s v="Guitar Tec"/>
        <s v="Mashup - T"/>
        <s v="Learn Jazz"/>
        <s v="Rhythm to "/>
        <s v="Responsive"/>
        <s v="Learn Acco"/>
        <s v="Swing Low "/>
        <s v="BITCOIN VI"/>
        <s v="4. Ordinar"/>
        <s v="Building a"/>
        <s v="10.  Bonds"/>
        <s v="9. Sinking"/>
        <s v="Breakout P"/>
        <s v="Samuel and"/>
        <s v="Code a per"/>
        <s v="3. Compoun"/>
        <s v="Learn Buil"/>
        <s v="Joomla 3 -"/>
        <s v="CFP - Intr"/>
        <s v="AngularJS "/>
        <s v="Trade Reca"/>
        <s v="Stock Trad"/>
        <s v="6. Annuiti"/>
        <s v="TRADER BOT"/>
        <s v="Basel II"/>
        <s v="How to eas"/>
        <s v="Capital Ma"/>
        <s v="8. Amortiz"/>
        <s v="Fundamenta"/>
        <s v="Adobe Flas"/>
        <s v="Build Your"/>
        <s v="Ultimate B"/>
        <s v="Trade for "/>
        <s v="HTML5 Esse"/>
        <s v="An Introdu"/>
        <s v="Nuke X: Ap"/>
        <s v="Adobe InDe"/>
        <s v="Super Text"/>
        <s v="All You Ne"/>
        <s v="Fixed Inco"/>
        <s v="Commercial"/>
        <s v="Interest R"/>
        <s v="Equity Pro"/>
        <s v="Equity Swa"/>
        <s v="The Securi"/>
        <s v="Mortgage B"/>
        <s v="Yield Curv"/>
        <s v="PHP Develo"/>
        <s v="Master the"/>
        <s v="Photoshop:"/>
        <s v="Modern Pia"/>
        <s v="Sax Solos:"/>
        <s v="Advanced S"/>
        <s v="Design whi"/>
        <s v="Master Tru"/>
        <s v="Introducci"/>
        <s v="MicroStati"/>
        <s v="InÃ­ciate "/>
        <s v="Core: A We"/>
        <s v="CFAÂ® Leve"/>
        <s v="Trumpet So"/>
        <s v="Tape Readi"/>
        <s v="Advanced T"/>
        <s v="Letras en "/>
        <s v="Crea perso"/>
        <s v="Build a Re"/>
        <s v="IAS 18 - R"/>
        <s v="The Theory"/>
        <s v="IAS 10 - E"/>
        <s v="Certificat"/>
        <s v="Logo Desig"/>
        <s v="Trading Pe"/>
        <s v="How to be "/>
        <s v="Quicklesso"/>
        <s v="Studying t"/>
        <s v="Como Inves"/>
        <s v="TÃ©cnicas "/>
        <s v="Learn to S"/>
        <s v="Projects i"/>
        <s v="Tenor Banj"/>
        <s v="Acoustic G"/>
        <s v="Elite Tren"/>
        <s v="Play Autum"/>
        <s v="IAS 12 - A"/>
        <s v="LEARN HARM"/>
        <s v="Jazz Guita"/>
        <s v="Create Sin"/>
        <s v="Keyboard B"/>
        <s v="Design Bea"/>
        <s v="Add Slide "/>
        <s v="Bitcoins -"/>
        <s v="Guitar Cho"/>
        <s v="Rock Drums"/>
        <s v=":::Beginne"/>
        <s v="Piano Less"/>
        <s v="How to Cop"/>
        <s v="Super-Curs"/>
        <s v="Drum Lesso"/>
        <s v="Aprende to"/>
        <s v="Aprende di"/>
        <s v="Business f"/>
        <s v="Advanced N"/>
        <s v="Ahora apre"/>
        <s v="ãƒ“ãƒƒãƒˆã"/>
        <s v="Automate Y"/>
        <s v="How to spe"/>
        <s v="Aprender a"/>
        <s v="Option Tra"/>
        <s v="Shark Acco"/>
        <s v="Website Se"/>
        <s v="ãƒ–ãƒ«ãƒ¼ã"/>
        <s v="Trading Bi"/>
        <s v="Aprende cÃ"/>
        <s v="Learn abou"/>
        <s v="Learn XML "/>
        <s v="Pixelmator"/>
        <s v="Working Ca"/>
        <s v="Create Kin"/>
        <s v="åˆã‚ã¦ã"/>
        <s v="IAS37 - Pr"/>
        <s v="WordPress "/>
        <s v="Play music"/>
        <s v="PSD to HTM"/>
        <s v="Level 1 20"/>
        <s v="FOREX Curr"/>
        <s v="Drawing Pe"/>
        <s v="Get Starte"/>
        <s v="Forex - Ca"/>
        <s v="Build A Gr"/>
        <s v="Forex Harm"/>
        <s v="Elliott Wa"/>
        <s v="Pianoforal"/>
        <s v="Forex Brea"/>
        <s v="Make a pro"/>
        <s v="Si eres nu"/>
        <s v="Learn Beet"/>
        <s v="Object Ori"/>
        <s v="Forex Trad"/>
        <s v="Painless P"/>
        <s v="Day Tradin"/>
        <s v="Web Design"/>
        <s v="A Complete"/>
        <s v="Monetizing"/>
        <s v="IFRIC 13-C"/>
        <s v="Finance fo"/>
        <s v="Binary Opt"/>
        <s v="Nest Egg I"/>
        <s v="How to Pic"/>
        <s v="Chartered "/>
        <s v="Core Conce"/>
        <s v="IAS 8-Acco"/>
        <s v="Investment"/>
        <s v="Bitcoin - "/>
        <s v="WE WILL PA"/>
        <s v="GuÃ­a prÃ¡"/>
        <s v="Intro to I"/>
        <s v="How To Sta"/>
        <s v="Bookkeepin"/>
        <s v="Algorithmi"/>
        <s v="HTML5 Geol"/>
        <s v="How to Rea"/>
        <s v="Banking Cr"/>
        <s v="Build a fi"/>
        <s v="Forex Robo"/>
        <s v="The Essent"/>
        <s v="Quick &amp; Ea"/>
        <s v="create a s"/>
        <s v="Simple Opt"/>
        <s v="Classical "/>
        <s v="Learn How "/>
        <s v="How to Ins"/>
        <s v="HARP&amp;SOUL "/>
        <s v="Basic Conc"/>
        <s v="Learn E-Co"/>
        <s v="Codeignite"/>
        <s v="IAS 1-Pres"/>
        <s v="A how to g"/>
        <s v="Mind-Blowi"/>
        <s v="FastTrack "/>
        <s v="CÃ³mo Dise"/>
        <s v="Electric B"/>
        <s v="Become a G"/>
        <s v="Take Your "/>
        <s v="A Very Com"/>
        <s v="The Day Tr"/>
        <s v="HTML 5: Ho"/>
        <s v="Build a DC"/>
        <s v="Automate W"/>
        <s v="VPS for Fo"/>
        <s v="Learn to T"/>
        <s v="5 leccione"/>
        <s v="Making Kil"/>
        <s v="Illustrato"/>
        <s v="Trade Stoc"/>
        <s v="Become a K"/>
        <s v="Make Logo "/>
        <s v="Beginner's"/>
        <s v="#1 Piano H"/>
        <s v="Learn and "/>
        <s v="Learn to R"/>
        <s v="Effective "/>
        <s v="Learn to M"/>
        <s v="Debt Colle"/>
        <s v="Legal Acco"/>
        <s v="Learn WCF "/>
        <s v="Joomla: Cr"/>
        <s v="Using MODX"/>
        <s v="Earn and L"/>
        <s v="Build a Tr"/>
        <s v="Navigate t"/>
        <s v="Advanced A"/>
        <s v="Turn Your "/>
        <s v="Black Algo"/>
        <s v="Super Begi"/>
        <s v="10 Numbers"/>
        <s v="A Practica"/>
        <s v="Credit Con"/>
        <s v="Breakeven "/>
        <s v="Flow Manag"/>
        <s v="Numbers fo"/>
        <s v="Bank Recon"/>
        <s v="A 13 Hour "/>
        <s v="NPV and IR"/>
        <s v="Backbone T"/>
        <s v="Forex Stra"/>
        <s v="Forex Meta"/>
        <s v="ASP.Net MV"/>
        <s v="How to inv"/>
        <s v="How To Sel"/>
        <s v="Joomla 3 :"/>
        <s v="IAS 16-Pro"/>
        <s v="Laravel 4 "/>
        <s v="Quickstart"/>
        <s v="Learn Phot"/>
        <s v="Guitar Cra"/>
        <s v="15 Mandami"/>
        <s v="Gibson's L"/>
        <s v="Typographi"/>
        <s v="Investing:"/>
        <s v="Jazz piano"/>
        <s v="Beginner t"/>
        <s v="IFRS Finan"/>
        <s v="Master Fin"/>
        <s v="Use the Ma"/>
        <s v="Master Flu"/>
        <s v="Installing"/>
        <s v="Get Piano "/>
        <s v="SharePoint"/>
        <s v="OpenCV Com"/>
        <s v="Learn Pian"/>
        <s v="Design Eff"/>
        <s v="Digital Ar"/>
        <s v="Complete A"/>
        <s v="Your Own S"/>
        <s v="Learn Grun"/>
        <s v="Learn Book"/>
        <s v="Trading: F"/>
        <s v="Learn Oud "/>
        <s v="Tax Strate"/>
        <s v="Economics "/>
        <s v="How to Saf"/>
        <s v="eBook Cove"/>
        <s v="Circular B"/>
        <s v="Bestseller"/>
        <s v="Cash Flow "/>
        <s v="Master Gra"/>
        <s v="Learn Ruby"/>
        <s v="Start Your"/>
        <s v="Learn the "/>
        <s v="Learn SASS"/>
        <s v="Play the J"/>
        <s v="Java Sprin"/>
        <s v="Create You"/>
        <s v="Master Obo"/>
        <s v="Master Man"/>
        <s v="RESTful Se"/>
        <s v="ãƒˆãƒ¬ãƒ¼ã"/>
        <s v="Investing "/>
        <s v="The Best B"/>
        <s v="Fund Flow "/>
        <s v="Trade Fore"/>
        <s v="Spring Fra"/>
        <s v="Dividend I"/>
        <s v="Create Jek"/>
        <s v="Sketch 3: "/>
        <s v="UK Tax Ret"/>
        <s v="Hot Tradin"/>
        <s v="Wealth Man"/>
        <s v="Public Spe"/>
        <s v="Capital St"/>
        <s v="Futures/Co"/>
        <s v="Finanzas y"/>
        <s v="Media Trai"/>
        <s v="CFA Corpor"/>
        <s v="MCA Accoun"/>
        <s v="Beginner V"/>
        <s v="Double you"/>
        <s v="Apple Watc"/>
        <s v="Play Sonny"/>
        <s v="Build A Pr"/>
        <s v="Build Prof"/>
        <s v="Events Pro"/>
        <s v="Complete P"/>
        <s v="A Value In"/>
        <s v="Building W"/>
        <s v="CSS Image "/>
        <s v="Complete D"/>
        <s v="Drupal for"/>
        <s v="Step by st"/>
        <s v="Advanced G"/>
        <s v="One-stop R"/>
        <s v="Running a "/>
        <s v="CÃ³mo gana"/>
        <s v="Bitcoin Fo"/>
        <s v="Sketch 3 f"/>
        <s v="Cost Accou"/>
        <s v="Manual Boo"/>
        <s v="Hands-on F"/>
        <s v="Piano: Lea"/>
        <s v="Advanced C"/>
        <s v="Fundamento"/>
        <s v="Create a P"/>
        <s v="Sketch 3 -"/>
        <s v="Rock Solid"/>
        <s v="Guitarra D"/>
        <s v="Finanzas p"/>
        <s v="Learn anim"/>
        <s v="Project Fu"/>
        <s v="jQuery Cra"/>
        <s v="Sketching:"/>
        <s v="Learn OAut"/>
        <s v="All-in-One"/>
        <s v="Live Accou"/>
        <s v="Learn Mobi"/>
        <s v="Sass Workf"/>
        <s v="Create Sta"/>
        <s v="The Profes"/>
        <s v="88 Logic -"/>
        <s v="101 Blues "/>
        <s v="Learn prin"/>
        <s v="Guitar Kic"/>
        <s v="Seeing the"/>
        <s v="Guitarra p"/>
        <s v="Gimp In-De"/>
        <s v="CoffeeScri"/>
        <s v="How to Fun"/>
        <s v="Get out of"/>
        <s v="How To Set"/>
        <s v="Tax made s"/>
        <s v="Learn Pyth"/>
        <s v="Startup Bu"/>
        <s v="Learn Effe"/>
        <s v="Easily Lea"/>
        <s v="CreaciÃ³n "/>
        <s v="Fun and cr"/>
        <s v="Design and"/>
        <s v="R Graph Es"/>
        <s v="Learn BASS"/>
        <s v="Easy Steps"/>
        <s v="Forex: Lea"/>
        <s v="Intro To H"/>
        <s v="The Busine"/>
        <s v="Bitcoin Tr"/>
        <s v="Codeless W"/>
        <s v="Percussive"/>
        <s v="Trading St"/>
        <s v="Learn Budd"/>
        <s v="Forex Kill"/>
        <s v="Learn Sket"/>
        <s v="PHP for Be"/>
        <s v="Regular Ex"/>
        <s v="Photoshop,"/>
        <s v="Become an "/>
        <s v="RESTful AP"/>
        <s v="Read finan"/>
        <s v="Redirect Y"/>
        <s v="Marvelous "/>
        <s v="How to Win"/>
        <s v="DIY: Reduc"/>
        <s v="Learn  Aft"/>
        <s v="Trading In"/>
        <s v="Rapidly Le"/>
        <s v="Digital Pa"/>
        <s v="Play By Ea"/>
        <s v="SASS - Beg"/>
        <s v="Do Your Ow"/>
        <s v="GRUNT js: "/>
        <s v="Hedge Fund"/>
        <s v="TRADING TA"/>
        <s v="Learning 2"/>
        <s v="Learning O"/>
        <s v="Auditing B"/>
        <s v="à¸ªà¸­à¸™à"/>
        <s v="Querying M"/>
        <s v="Piano - Ci"/>
        <s v="Essentials"/>
        <s v="Book Desig"/>
        <s v="Write PHP "/>
        <s v="Administer"/>
        <s v="Implementi"/>
        <s v="Year-end Q"/>
        <s v="How to Opt"/>
        <s v="Investiere"/>
        <s v="Flamenco G"/>
        <s v="Learn  Boo"/>
        <s v="Become a L"/>
        <s v="Fundraise "/>
        <s v="Trend Foll"/>
        <s v="From Drawi"/>
        <s v="Brass Mast"/>
        <s v="Mundharmon"/>
        <s v="Gitarre sp"/>
        <s v="DIY Beauti"/>
        <s v="The Pro Ru"/>
        <s v="SAP Crysta"/>
        <s v="DiseÃ±o de"/>
        <s v="Build Resp"/>
        <s v="Ultimate G"/>
        <s v="Law Matter"/>
        <s v="Magazine D"/>
        <s v="X theme fo"/>
        <s v="Filing wit"/>
        <s v="Bones of t"/>
        <s v="Take Contr"/>
        <s v="Build an H"/>
        <s v="Master ASP"/>
        <s v="Option sel"/>
        <s v="The WpFAST"/>
        <s v="Converting"/>
        <s v="Learn Angu"/>
        <s v="Excel Dash"/>
        <s v="InDesign B"/>
        <s v="Ultimate W"/>
        <s v="Learn basi"/>
        <s v="AJAX : Let"/>
        <s v="Amazon s3 "/>
        <s v="Creative l"/>
        <s v="improvisac"/>
        <s v="Build a Ph"/>
        <s v="Back In Bl"/>
        <s v="jQuery for"/>
        <s v="Ninja Chor"/>
        <s v="Life Coach"/>
        <s v="Create a M"/>
        <s v="Adobe Phot"/>
        <s v="Advanced B"/>
        <s v="Tuba Solos"/>
        <s v="Build an A"/>
        <s v="Business B"/>
        <s v="Editorial "/>
        <s v="Optimize! "/>
        <s v="Expert Gui"/>
        <s v="Discover C"/>
        <s v="Bonds For "/>
        <s v="HTML5 and "/>
        <s v="Advance Te"/>
        <s v="IlustraciÃ"/>
        <s v="Learning A"/>
        <s v="Einnahmen "/>
        <s v="EMMET Fast"/>
        <s v="Creating 2"/>
        <s v="Advanced E"/>
        <s v="Euphonium "/>
        <s v="App Design"/>
        <s v="PHP OOP: O"/>
        <s v="Expert Ret"/>
        <s v="High perfo"/>
        <s v="Excel func"/>
        <s v="Intermedia"/>
        <s v="Collection"/>
        <s v="Text based"/>
        <s v="Chugging -"/>
        <s v="Stock Opti"/>
        <s v="Guitar - L"/>
        <s v="Basel Norm"/>
        <s v="Guitar - B"/>
        <s v="Learn Gulp"/>
        <s v="Python for"/>
        <s v="Forex Prep"/>
        <s v="Basic Tech"/>
        <s v="Podcast Co"/>
        <s v="Learn Node"/>
        <s v="Code &amp; Gro"/>
        <s v="CSS3 for b"/>
        <s v="Ultimate R"/>
        <s v="HTML5 for "/>
        <s v="MBA Accoun"/>
        <s v="Guitar Sup"/>
        <s v="Desktop Pu"/>
        <s v="2 Easy Ste"/>
        <s v="Learning E"/>
        <s v="Drupal Vie"/>
        <s v="QuickBooks"/>
        <s v="CÃ³mo Crea"/>
        <s v="è¦‹ã¦ã‚ã"/>
        <s v="Build Adva"/>
        <s v="Learn Lara"/>
        <s v="Designing "/>
        <s v="Infographi"/>
        <s v="Raise Your"/>
        <s v="Trading Fo"/>
        <s v="Your First"/>
        <s v="Disminuye "/>
        <s v="Benefits o"/>
        <s v="Create ful"/>
        <s v="Angular 2 "/>
        <s v="Learn Fina"/>
        <s v="Binary, Fo"/>
        <s v="Dibujo dig"/>
        <s v="Value Inve"/>
        <s v="Learn GIMP"/>
        <s v="Short Sell"/>
        <s v="Learn Flut"/>
        <s v="Mortgage A"/>
        <s v="Eu Funding"/>
        <s v="How to Reg"/>
        <s v="Create A B"/>
        <s v="How to bec"/>
        <s v="Forex For "/>
        <s v="Create Bea"/>
        <s v="Learn CSS "/>
        <s v="The Advanc"/>
        <s v="Master Emb"/>
        <s v="TRADING TR"/>
        <s v="EFT for St"/>
        <s v="Curso de g"/>
        <s v="Removing B"/>
        <s v="ï¼—æ—¥ã§ã"/>
        <s v="Complete J"/>
        <s v="Crystal ba"/>
        <s v="Finalize P"/>
        <s v="Canva - Ma"/>
        <s v="Contabilid"/>
        <s v="HTML Learn"/>
        <s v="Guitar - 1"/>
        <s v="Guitar: Ma"/>
        <s v="Guitar: Le"/>
        <s v="Learn Expr"/>
        <s v="Budget pre"/>
        <s v="Book Cover"/>
        <s v="Acoustic F"/>
        <s v="An Easy In"/>
        <s v="MQL4 Tutor"/>
        <s v="Awesome Le"/>
        <s v="PHP: Compl"/>
        <s v="Canva : Gr"/>
        <s v="Plantillas"/>
        <s v="Keyboard I"/>
        <s v="Succeed in"/>
        <s v="Design &amp; C"/>
        <s v="The Fastes"/>
        <s v="Python Web"/>
        <s v="Kali Linux"/>
        <s v="Building R"/>
        <s v="Draw a Kit"/>
        <s v="HTML5, CSS"/>
        <s v="Forex - El"/>
        <s v="Fundraisin"/>
        <s v="InDesign: "/>
        <s v="BDD with R"/>
        <s v="Raising Ca"/>
        <s v="Ukulele 2 "/>
        <s v="Build Powe"/>
        <s v="How to Obt"/>
        <s v="Get Result"/>
        <s v="Accelerate"/>
        <s v="TRADING MA"/>
        <s v="Be a Boots"/>
        <s v="Hosting Dj"/>
        <s v="What is Bi"/>
        <s v="Leasing - "/>
        <s v="Portfolio "/>
        <s v="Risk in Fo"/>
        <s v="Risk Analy"/>
        <s v="Stocks For"/>
        <s v="FX Commodi"/>
        <s v="MQL4 Bootc"/>
        <s v="ReactJS Co"/>
        <s v="Mike G's B"/>
        <s v="How to ill"/>
        <s v="Saxophone "/>
        <s v="Drawing An"/>
        <s v="How to Tra"/>
        <s v="Learn Adob"/>
        <s v="Trading Ec"/>
        <s v="Amazing Gr"/>
        <s v="Corporatio"/>
        <s v="ACCA FA1 R"/>
        <s v="Install a "/>
        <s v="GIMP for B"/>
        <s v="16 Guitar "/>
        <s v="SEASON 2 M"/>
        <s v="Drawing fo"/>
        <s v="The Bluepr"/>
        <s v="Analyze Re"/>
        <s v="Complete L"/>
        <s v="Create Com"/>
        <s v="Your Secon"/>
        <s v="Create Pro"/>
        <s v="jQuery in "/>
        <s v="Learn UI/U"/>
        <s v="ACCA MA1 M"/>
        <s v="Easy Typog"/>
        <s v="Basic Grap"/>
        <s v="CÃ³mo usar"/>
        <s v="Instant Ha"/>
        <s v="Trading Ti"/>
        <s v="You can cr"/>
        <s v="Intro to A"/>
        <s v="Single Pag"/>
        <s v="Ajax in Ja"/>
        <s v="Learn Mete"/>
        <s v="jQuery Fun"/>
        <s v="Learn 4 Ch"/>
        <s v="Learn Mons"/>
        <s v="How to Lau"/>
        <s v="Low Poly P"/>
        <s v="JSON Faste"/>
        <s v="Finance Fu"/>
        <s v="ProTrader "/>
        <s v="Invierte e"/>
        <s v="Angularjs-"/>
        <s v="Trend Trad"/>
        <s v="Web Scrapi"/>
        <s v="Como utili"/>
        <s v="Manipulate"/>
        <s v="Create Fas"/>
        <s v="Simple And"/>
        <s v="Asset Prot"/>
        <s v="Simple Jav"/>
        <s v="The Intell"/>
        <s v="Learn 4 Vi"/>
        <s v="Learn Word"/>
        <s v="Learn Obje"/>
        <s v="Handle dif"/>
        <s v="Django Tut"/>
        <s v="Creating I"/>
        <s v="Commodity "/>
        <s v="Voiceover "/>
        <s v="Ultimate A"/>
        <s v="Master Ado"/>
        <s v="Mestres do"/>
        <s v="Aprende Ph"/>
        <s v="Simple Lin"/>
        <s v="Core HTML "/>
        <s v="The 7 Day "/>
        <s v="Learn Reac"/>
        <s v="Master Typ"/>
        <s v="1 - Concep"/>
        <s v="What you c"/>
        <s v="Supercharg"/>
        <s v="3D Program"/>
        <s v="Spielend K"/>
        <s v="Install Wo"/>
        <s v="Successful"/>
        <s v="PHP MVC Fr"/>
        <s v="Stock Fund"/>
        <s v="Complete H"/>
        <s v="Laravel Ac"/>
        <s v="PSD To a C"/>
        <s v="Basic Exce"/>
        <s v="Don't Let "/>
        <s v="Sell like "/>
        <s v="Trade Pull"/>
        <s v="ã“ã©ã‚‚ã"/>
        <s v="Crowdfundi"/>
        <s v="Build, Gro"/>
        <s v="Forex para"/>
        <s v="Whatâ€™s N"/>
        <s v="How to man"/>
        <s v="48 Logo De"/>
        <s v="Profitable"/>
        <s v="High-Frequ"/>
        <s v="Teoria Bas"/>
        <s v="Curso de D"/>
        <s v="Guitar:Pla"/>
        <s v="TRADING: 5"/>
        <s v="Ultimate S"/>
        <s v="6 Must Kno"/>
        <s v="Music Theo"/>
        <s v="Learn to F"/>
        <s v="The 80/20 "/>
        <s v="7 Deadly M"/>
        <s v="PrÃ©sentat"/>
        <s v="Ferramenta"/>
        <s v="HTML CSS: "/>
        <s v="TRADING PS"/>
        <s v="Quote Imag"/>
        <s v="Statistics"/>
        <s v="Learn ASP "/>
        <s v="PSD to Boo"/>
        <s v="Primeros P"/>
        <s v="Corporate "/>
        <s v="Business E"/>
        <s v="Forex Rate"/>
        <s v="8 Steps To"/>
        <s v="Laravel(5."/>
        <s v="Play Leyen"/>
        <s v="Sensitivit"/>
        <s v="Valuation "/>
        <s v="In Depth W"/>
        <s v="entiende l"/>
        <s v="Unit Testi"/>
        <s v="Learn Rail"/>
        <s v="Curso Comp"/>
        <s v="Flute Solo"/>
        <s v="CFA: Fast "/>
        <s v="Easy Marke"/>
        <s v="Profit Dur"/>
        <s v="Start Now:"/>
        <s v="French Hor"/>
        <s v="Piano for "/>
        <s v="System of "/>
        <s v="Make your "/>
        <s v="How do I C"/>
        <s v="Music Fund"/>
        <s v="Guitar: Th"/>
        <s v="The Web De"/>
        <s v="Charting f"/>
        <s v="Make tech "/>
        <s v="Total begi"/>
        <s v="Mutual Fun"/>
        <s v="Awaken the"/>
        <s v="Learn Illu"/>
        <s v="Inkscape F"/>
        <s v="Situationa"/>
        <s v="Inspiratio"/>
        <s v="Code your "/>
        <s v="Quick Pian"/>
        <s v="Learn Fun "/>
        <s v="Aprendiend"/>
        <s v="DesktopSer"/>
        <s v="EnseÃ±ando"/>
        <s v="Zend Frame"/>
        <s v="Drawing in"/>
        <s v="Monatlich "/>
        <s v="Spice up y"/>
        <s v="Adobe Suit"/>
        <s v="HTML Made "/>
        <s v="InversiÃ³n"/>
        <s v="A Guide to"/>
        <s v="Kindle eBo"/>
        <s v="Fingerstyl"/>
        <s v="Learn Digi"/>
        <s v="Build Fina"/>
        <s v="Learn Knoc"/>
        <s v="Playing Pi"/>
        <s v="Venture Ca"/>
        <s v="Master Exp"/>
        <s v="188% Profi"/>
        <s v="ï¼–æ™‚é–“ã"/>
        <s v="PHP Graphi"/>
        <s v="Doble expo"/>
        <s v="Teaching M"/>
        <s v="Basic Java"/>
        <s v="Css For Be"/>
        <s v="The Docker"/>
        <s v="Tradeonomi"/>
        <s v="Build a We"/>
        <s v="Build A Yo"/>
        <s v="Curso de I"/>
        <s v="Digital Il"/>
        <s v="The Total "/>
        <s v="Build Apps"/>
        <s v="Aprende de"/>
        <s v="Country Gu"/>
        <s v="èª°ã§ã‚‚ã"/>
        <s v="React: Lea"/>
        <s v="Beginner A"/>
        <s v="BuchfÃ¼hru"/>
        <s v="Curso Blen"/>
        <s v="Ribbon Let"/>
        <s v="Creare un "/>
        <s v="Curso de M"/>
        <s v="Learn Esse"/>
        <s v="Trading: B"/>
        <s v="Css Positi"/>
        <s v="HTML Forms"/>
        <s v="Siemens NX"/>
        <s v="Learn Face"/>
        <s v="Piano Runs"/>
        <s v="Cartoon Ga"/>
        <s v="Caza los E"/>
        <s v="Trading Mi"/>
        <s v="Cracking t"/>
        <s v="Digital Ph"/>
        <s v="Forex Mana"/>
        <s v="Pic Monkey"/>
        <s v="Piano Buil"/>
        <s v="Five steps"/>
        <s v="JSON in Ac"/>
        <s v="Learn Quic"/>
        <s v="How I Trad"/>
        <s v="The Tax Ad"/>
        <s v="8 Beautifu"/>
        <s v="Walking Ba"/>
        <s v="Create New"/>
        <s v="Curso Avan"/>
        <s v="Demystifyi"/>
        <s v="Build A St"/>
        <s v="Robots de "/>
        <s v="Convert HT"/>
        <s v="Learn Symf"/>
        <s v="JQuery Ess"/>
        <s v="Self Adver"/>
        <s v="Hit the gr"/>
        <s v="Advanced J"/>
        <s v="Piano Tuto"/>
        <s v="31 Day Gui"/>
        <s v="React and "/>
        <s v="Forex SOS "/>
        <s v="Christmas "/>
        <s v="Build A Ca"/>
        <s v="master cou"/>
        <s v="HTML CSS J"/>
        <s v="Como hacer"/>
        <s v="Trading Ro"/>
        <s v="Invest Lik"/>
        <s v="PHP Essent"/>
        <s v="Violin les"/>
        <s v="Master WCF"/>
        <s v="Corso intr"/>
        <s v="Adventure "/>
        <s v="PHP Login "/>
        <s v="Laravel Ho"/>
        <s v="Building B"/>
        <s v="Practice g"/>
        <s v="Devenez le"/>
        <s v="Calligraph"/>
        <s v="Create a W"/>
        <s v="Build Web "/>
        <s v="Curso de C"/>
        <s v="Learn Plug"/>
        <s v="3 step for"/>
        <s v="Custom The"/>
        <s v="JQuery Cre"/>
        <s v="How I Make"/>
        <s v="XML For Ab"/>
        <s v="JSON For B"/>
        <s v="PHP with P"/>
        <s v="The Binary"/>
        <s v="UK Self As"/>
        <s v="Domina el "/>
        <s v="Learn Azur"/>
        <s v="An Abundan"/>
        <s v="Typografie"/>
        <s v="Ajax  for "/>
        <s v="Apply fina"/>
        <s v="Learn Busi"/>
        <s v="Easy to pl"/>
        <s v="Play all m"/>
        <s v="Enhance yo"/>
        <s v="Master App"/>
        <s v="HTML CSS E"/>
        <s v="FOREX: Fro"/>
        <s v="7 Ways A B"/>
        <s v="Budgeting "/>
        <s v="Developing"/>
        <s v="Curso bÃ¡s"/>
        <s v="Photoshopã"/>
        <s v="Build Real"/>
        <s v="ExpressJS "/>
        <s v="Bitcoin In"/>
        <s v="The Big Vo"/>
        <s v="Forex: Pre"/>
        <s v="MQL4 Progr"/>
        <s v="Jekyll: ma"/>
        <s v="Modern Rea"/>
        <s v="FOREX : Le"/>
        <s v="An Intro i"/>
        <s v="Master Wor"/>
        <s v="Instant Bo"/>
        <s v="T-Shirt Sa"/>
        <s v="Twitter In"/>
        <s v="Socorro! P"/>
        <s v="Learn 2D C"/>
        <s v="Using Mode"/>
        <s v="Learning P"/>
        <s v="Angular 4 "/>
        <s v="Learn Wave"/>
        <s v="Proven Met"/>
        <s v="Mantenimie"/>
        <s v="Learn Ajax"/>
        <s v="Docker Tec"/>
        <s v="The Cuckoo"/>
        <s v="Modern Web"/>
        <s v="build a so"/>
        <s v="The Beginn"/>
        <s v="How To Con"/>
        <s v="Create a D"/>
        <s v="Hands-On G"/>
        <s v="Hands On G"/>
        <s v="Basic HTML"/>
        <s v="First Step"/>
        <s v="GestÃ£o Fi"/>
        <s v="Guitar 201"/>
        <s v="Uso BÃ¡sic"/>
        <s v="PHP Fundam"/>
        <s v="Guitarra A"/>
        <s v="Tax Prepar"/>
        <s v="Curso de V"/>
        <s v="Star Ratin"/>
        <s v="Ukulele 3:"/>
        <s v="How To Pay"/>
        <s v="ãªãžã‚‹ã"/>
        <s v="Aprende el"/>
        <s v="The Invest"/>
        <s v="Estrategia"/>
        <s v="Forex Scam"/>
        <s v="Advanced P"/>
        <s v="Bitcoin Pe"/>
        <s v="Make flat "/>
        <s v="Better way"/>
        <s v="Trading Se"/>
        <s v="[Value Inv"/>
        <s v="PHP MySQL:"/>
        <s v="Learn Top "/>
        <s v="Credit Ris"/>
        <s v="ConviÃ©rte"/>
        <s v="CSS Tutori"/>
        <s v="Guitar Loo"/>
        <s v="MQL5 Tutor"/>
        <s v="CSSCasts; "/>
        <s v="Succeed at"/>
        <s v="Start Trad"/>
        <s v="Kostenrech"/>
        <s v="HTML5 CSS3"/>
        <s v="Alternate "/>
        <s v="Scrape Web"/>
        <s v="PHP: Ultim"/>
        <s v="Write quic"/>
        <s v="Making Cor"/>
        <s v="Learn Adva"/>
        <s v="Create Fla"/>
        <s v="Become a B"/>
        <s v="Aktiver Ve"/>
        <s v="Rockabilly"/>
        <s v="Draw a rea"/>
        <s v="Introducin"/>
        <s v="Exam 1 Rev"/>
        <s v="MongooseJS"/>
        <s v="Slide Guit"/>
        <s v="Bulletproo"/>
        <s v="Canva : Bo"/>
        <s v="HTML 5 and"/>
        <s v="Sistema Co"/>
        <s v="PHP with L"/>
        <s v="Flute Pro "/>
        <s v="Decide whe"/>
        <s v="150 Rock G"/>
        <s v="CastaÃ±uel"/>
        <s v="Funk Rhyth"/>
        <s v="Excel 4 Ac"/>
        <s v="ReactJS an"/>
        <s v="Learn Boot"/>
        <s v="Guitar Fun"/>
        <s v="Trading Al"/>
        <s v="Start Web "/>
        <s v="à¸ªà¸£à¹‰à"/>
        <s v="HTML Compl"/>
        <s v="Smashing P"/>
        <s v="Sevillanas"/>
        <s v="* An Integ"/>
        <s v="Learn Core"/>
        <s v="Beginner S"/>
        <s v="Ð¢Ð¾Ñ€Ð³Ð¾"/>
        <s v="Sending em"/>
        <s v="Bring your"/>
        <s v="Make Money"/>
        <s v="Reactive J"/>
        <s v="Clarinet L"/>
        <s v="Forex: Eco"/>
        <s v="Learn By E"/>
        <s v="CryptoArbi"/>
        <s v="Learn Auth"/>
        <s v="WordPress:"/>
        <s v="Drumming f"/>
        <s v="Learn what"/>
        <s v="HTML5 canv"/>
        <s v="Building H"/>
        <s v="Finding an"/>
        <s v="Build Mode"/>
        <s v="Advanced R"/>
        <s v="Canvas ima"/>
        <s v="FMT: Forex"/>
        <s v="Aprende es"/>
        <s v="Byte-Sized"/>
        <s v="Play Violi"/>
        <s v="HTML Intro"/>
        <s v="Flute Less"/>
        <s v="Quickly Ba"/>
        <s v="Scaling Do"/>
        <s v="CSS3 Gradi"/>
        <s v="Most Wante"/>
        <s v="How to Gro"/>
        <s v="Bluegrass "/>
        <s v="Cost of Ca"/>
        <s v="Simple Pho"/>
        <s v="The Cost o"/>
        <s v="DiseÃ±o Gr"/>
        <s v="Power up H"/>
        <s v="Stock Tech"/>
        <s v="Create Wor"/>
        <s v="Flat Desig"/>
        <s v="Piano From"/>
        <s v="Autodesk I"/>
        <s v="8 Stunden "/>
        <s v="Make Elect"/>
        <s v="Build Ajax"/>
        <s v="Develop Yo"/>
        <s v="Super Fast"/>
        <s v="Economics:"/>
        <s v="Alto Saxop"/>
        <s v="Become a R"/>
        <s v="Lettering"/>
        <s v="Geld verdi"/>
        <s v="Intro to G"/>
        <s v="Optimizing"/>
        <s v="T-Shirt De"/>
        <s v="Forex/Opci"/>
        <s v="Bagpipe In"/>
        <s v="Design bes"/>
        <s v="Master Rio"/>
        <s v="Blues Mast"/>
        <s v="Modern Jav"/>
        <s v="Candlestic"/>
        <s v="Sketchbook"/>
        <s v="Canva: Des"/>
        <s v="Drumming 1"/>
        <s v="Tenor Saxo"/>
        <s v="Clarinet P"/>
        <s v="Create Web"/>
        <s v="The Visual"/>
        <s v="Bassoon Pr"/>
        <s v="Trumpet Le"/>
        <s v="Save on Yo"/>
        <s v="Horn Pro S"/>
        <s v="Get Acquir"/>
        <s v="å•†æ¥­å¥½è"/>
        <s v="Oboe Pro S"/>
        <s v="Trombone L"/>
        <s v="PHP For Wo"/>
        <s v="Git a Web "/>
        <s v="Bass Guita"/>
        <s v="Ø§Ù„Ù…Ø­Ø§"/>
        <s v="Python and"/>
        <s v="CAIIB Adva"/>
        <s v="Curso de T"/>
        <s v="Comment jo"/>
        <s v="Trumpet Pr"/>
        <s v="Full Stack"/>
        <s v="Trombone P"/>
        <s v="PI-101 Top"/>
        <s v="Sell Cours"/>
        <s v="Basic Book"/>
        <s v="Bossa Nova"/>
        <s v="React.js Q"/>
        <s v="Grundlagen"/>
        <s v="Design a u"/>
        <s v="Six Stage "/>
        <s v="SAP - Lear"/>
        <s v="Global Mac"/>
        <s v="ã€å€‹äººä"/>
        <s v="Darbuka Dr"/>
        <s v="5 Exotic G"/>
        <s v="Quick lear"/>
        <s v="Non Direct"/>
        <s v="Learn MQL5"/>
        <s v="CurrencyFa"/>
        <s v="JSON with "/>
        <s v="Meteor and"/>
        <s v="Photo Edit"/>
        <s v="JQuery DOM"/>
        <s v="Angular Ma"/>
        <s v="Angular (A"/>
        <s v="Character "/>
        <s v="FLAT ICON "/>
        <s v="What Finan"/>
        <s v="Trading Ne"/>
        <s v="Corel Pain"/>
        <s v="The Fundam"/>
        <s v="Ukulele Le"/>
        <s v="React From"/>
        <s v="The Holy G"/>
        <s v="Modal Theo"/>
        <s v="âœ”ï¸ Ill"/>
        <s v="Customizr "/>
        <s v="PHP Date a"/>
        <s v="Start Maki"/>
        <s v="B Com Acco"/>
        <s v="Advance Ja"/>
        <s v="BUSINESS C"/>
        <s v="So you thi"/>
        <s v="Slap Bass "/>
        <s v="Write a Su"/>
        <s v="æ ªå¼æŠ•è"/>
        <s v="The Everyd"/>
        <s v="Smart Trad"/>
        <s v="Build a Bu"/>
        <s v="Freelancin"/>
        <s v="Learn Drup"/>
        <s v="Indian Con"/>
        <s v="Hedge and "/>
        <s v="Advance Le"/>
        <s v="Interactio"/>
        <s v="The Build "/>
        <s v="FACEBOOK C"/>
        <s v="Beginner L"/>
        <s v="Rails Ecom"/>
        <s v="Cross-Plat"/>
        <s v="GraphicDes"/>
        <s v="Using 'The"/>
        <s v="Design you"/>
        <s v="PHP Securi"/>
        <s v="ES6 Javasc"/>
        <s v="Motion Gra"/>
        <s v="'Geometry "/>
        <s v="PHP : Lear"/>
        <s v="Spring Cor"/>
        <s v="PHP - Send"/>
        <s v="Coding Mad"/>
        <s v="Aprenda CÃ"/>
        <s v="Advanced W"/>
        <s v="Angular 2+"/>
        <s v="REST WCF S"/>
        <s v="Learn Blen"/>
        <s v="Bitcoin: e"/>
        <s v="Chief Weal"/>
        <s v="AnÃ¡lise d"/>
        <s v="Double Ent"/>
        <s v="TAKE NOTE "/>
        <s v="Ethereum C"/>
        <s v="Aprenda  a"/>
        <s v="Corel Draw"/>
        <s v="Creating C"/>
        <s v="Cashflow M"/>
        <s v="Create Stu"/>
        <s v="Build Incr"/>
        <s v="Inkscape 1"/>
        <s v="ASP.NET We"/>
        <s v="Direction-"/>
        <s v="HTML5 Spec"/>
        <s v="Forex - He"/>
        <s v="Sara Learn"/>
        <s v="Start-up f"/>
        <s v="Anatomy an"/>
        <s v="The 7 fund"/>
        <s v="Options Ba"/>
        <s v="è³‡ç”£é‹ç"/>
        <s v="Forex - To"/>
        <s v="Pop and Ja"/>
        <s v="Code a 'Co"/>
        <s v="Build a Co"/>
        <s v="Four Funda"/>
        <s v="How to Sin"/>
        <s v="Piano Play"/>
        <s v="Trading Op"/>
        <s v="ChatBots: "/>
        <s v="61% Profit"/>
        <s v="Visualizin"/>
        <s v="How to Fix"/>
        <s v="Forex - Pr"/>
        <s v="Build Word"/>
        <s v="Ultimate J"/>
        <s v="CAGED Syst"/>
        <s v="Adobe Afte"/>
        <s v="Aprenda Mo"/>
        <s v="Become a F"/>
        <s v="101 Awesom"/>
        <s v="Canva Grap"/>
        <s v="HTTP Clien"/>
        <s v="Learn Redi"/>
        <s v="VueJS V1 I"/>
        <s v="How To Ear"/>
        <s v="Learn Glob"/>
        <s v="Convert Im"/>
        <s v="CAGED Pent"/>
        <s v="Pure Rock "/>
        <s v="CPA 10 COM"/>
        <s v="HTML Web D"/>
        <s v="Web Securi"/>
        <s v="React for "/>
        <s v="CSS Animat"/>
        <s v="Sass: From"/>
        <s v="Morphing  "/>
        <s v="Tudo sobre"/>
        <s v="SAP FICO F"/>
        <s v="Word Swag "/>
        <s v="Parse Serv"/>
        <s v="Docker for"/>
        <s v="Drawing Fu"/>
        <s v="Paint atmo"/>
        <s v="Create fre"/>
        <s v="Master ECM"/>
        <s v="Oboe Solos"/>
        <s v="The Bubble"/>
        <s v="HTML : Beg"/>
        <s v="MetaTrader"/>
        <s v="Forex - Tr"/>
        <s v="Violin for"/>
        <s v="HTML CSS L"/>
        <s v="Web Site f"/>
        <s v="React Redu"/>
        <s v="Intro to F"/>
        <s v="For Free -"/>
        <s v="Create Awe"/>
        <s v="CSS Web De"/>
        <s v="HTML : HTM"/>
        <s v="Aprenda a "/>
        <s v="CSS Specia"/>
        <s v="Pin Bars: "/>
        <s v="Website In"/>
        <s v="Django For"/>
        <s v="No Bull In"/>
        <s v="Graphicriv"/>
        <s v="Learn Spri"/>
        <s v="HTML and H"/>
        <s v="Angular 4:"/>
        <s v="Learn Stoc"/>
        <s v="Develop a "/>
        <s v="Adobe - Cr"/>
        <s v="Simplified"/>
        <s v="Pedais de "/>
        <s v="Trade the "/>
        <s v="Free Optio"/>
        <s v="Coaching B"/>
        <s v="Learn 3 - "/>
        <s v="Learn SVG "/>
        <s v="Work From "/>
        <s v="Master Ele"/>
        <s v="CSS :basic"/>
        <s v="Car Sketch"/>
        <s v="Forex:Trad"/>
        <s v="Strategy l"/>
        <s v="Finanziell"/>
        <s v="PHP User L"/>
        <s v="PHP webser"/>
        <s v="Learn W3.C"/>
        <s v="Web Buildi"/>
        <s v="Ù…Ø¯Ø®Ù„ Ù"/>
        <s v="PSD to Res"/>
        <s v="THE Forex "/>
        <s v="The Extrem"/>
        <s v="Straddle O"/>
        <s v="The Play-D"/>
        <s v="Adobe - Ho"/>
        <s v="Creative P"/>
        <s v="Easy Finan"/>
        <s v="Blues Scho"/>
        <s v="TopTrader "/>
        <s v="JSON :basi"/>
        <s v="HTML/CSS B"/>
        <s v="Black Scho"/>
        <s v="AJAX :basi"/>
        <s v="Jquery :ba"/>
        <s v="After Effe"/>
        <s v="Tumult Hyp"/>
        <s v="Angular JS"/>
        <s v="ãƒã‚¤ãƒŠã"/>
        <s v="ABC DO VIO"/>
        <s v="Zombie Apo"/>
        <s v="Forex: Wha"/>
        <s v="Angular an"/>
        <s v="Digital As"/>
        <s v="Curso de e"/>
        <s v="Ethereum D"/>
        <s v="XML :basic"/>
        <s v="XML DOM :b"/>
        <s v="XML DTD :b"/>
        <s v="Ø§Ù„Ø¯ÙˆØ±"/>
        <s v="What You S"/>
        <s v="XSLT :basi"/>
        <s v="XPATH :bas"/>
        <s v="XQUERY :ba"/>
        <s v="XSD :basic"/>
        <s v="AppML :bas"/>
        <s v="PHP :basic"/>
        <s v="Ukelele ex"/>
        <s v="REST APIs "/>
        <s v="ASP :basic"/>
        <s v="The Truths"/>
        <s v="Numeracy s"/>
        <s v="ALGOTECH H"/>
        <s v="Contango V"/>
        <s v="The Sass C"/>
        <s v="How to ach"/>
        <s v="17 Complet"/>
        <s v="4 Easy Dai"/>
        <s v="Spring 4 M"/>
        <s v="Ultimate C"/>
        <s v="Blender Mo"/>
        <s v="Thoughtful"/>
        <s v="Django + A"/>
        <s v="The Allman"/>
        <s v="Try Angula"/>
        <s v="Investimen"/>
        <s v="Excel Cras"/>
        <s v="Ø§Ù„Ø¹Ù„Ùˆ"/>
        <s v="Typescript"/>
        <s v="Learn by D"/>
        <s v="Stocks: Qu"/>
        <s v="Make Patte"/>
        <s v="Curso de p"/>
        <s v="7 Steps: Y"/>
        <s v="Laravel De"/>
        <s v="Advance Un"/>
        <s v="My Forex S"/>
        <s v="Dynamic Ja"/>
        <s v="History of"/>
        <s v="Learn JSON"/>
        <s v="Get Credit"/>
        <s v="Piano Tech"/>
        <s v="Django Cor"/>
        <s v="Managing B"/>
        <s v="DÃ©couvrez"/>
        <s v="Critical W"/>
        <s v="The Power "/>
        <s v="Vue JS 2 -"/>
        <s v="Shopping C"/>
        <s v="High Proba"/>
        <s v="ASP NET CO"/>
        <s v="Amazon Ale"/>
        <s v="Build An O"/>
        <s v="Mobile App"/>
        <s v="The Actuar"/>
        <s v="Forex onli"/>
        <s v="Ø®Ø·ÙˆØªÙƒ"/>
        <s v="Popular Ja"/>
        <s v="Blues Bass"/>
        <s v="The Full S"/>
        <s v="World Perc"/>
        <s v="Master Cla"/>
        <s v="Clipping M"/>
        <s v="ã€ï¼‘æ—¥ã"/>
        <s v="Up and Run"/>
        <s v="React.js: "/>
        <s v="Play The P"/>
        <s v="Infodesign"/>
        <s v="Modern E-C"/>
        <s v="ABC do Pho"/>
        <s v="Lerning PH"/>
        <s v="Build Ente"/>
        <s v="è¶…åŸºç¤Žï"/>
        <s v="Drumming A"/>
        <s v="How To Max"/>
        <s v="Build Sign"/>
        <s v="Icon &amp; Log"/>
        <s v="Analysis a"/>
        <s v="Pure Penta"/>
        <s v="Price Acti"/>
        <s v="Full-Stack"/>
        <s v="Ð’Ð²ÐµÐ´Ðµ"/>
        <s v="PHP CodeIg"/>
        <s v="Illustrate"/>
        <s v="Cakephp:Cr"/>
        <s v="Master Ang"/>
        <s v="Mental Mod"/>
        <s v="PHP Zend F"/>
        <s v="MQL5 - Beg"/>
        <s v="Tax Accoun"/>
        <s v="PHP Larave"/>
        <s v="Serverless"/>
        <s v="Creating F"/>
        <s v="Supreme No"/>
        <s v="Ø¯ÙˆØ±Ø© Ø"/>
        <s v="Making Tax"/>
        <s v="Coach Guit"/>
        <s v="Website Bu"/>
        <s v="Coaching C"/>
        <s v="Logo Portf"/>
        <s v="Earn Big P"/>
        <s v="Rapid Webs"/>
        <s v="Create Ani"/>
        <s v="Depreciati"/>
        <s v="Analysis o"/>
        <s v="è´¢åŠ¡åˆ†æ"/>
        <s v="Learn Cine"/>
        <s v="Modern Roc"/>
        <s v="FormaÃ§Ã£o"/>
        <s v="Projects w"/>
        <s v="Master all"/>
        <s v="ØªØµÙ…ÙŠÙ…"/>
        <s v="You Can Pl"/>
        <s v="Ready for "/>
        <s v="The Circle"/>
        <s v="Erfolgreic"/>
        <s v="Creating U"/>
        <s v="Laravel : "/>
        <s v="Piano Unbo"/>
        <s v="How to Col"/>
        <s v="Webpack 1 "/>
        <s v="Digital Pi"/>
        <s v="Webpack 2:"/>
        <s v="Build Comp"/>
        <s v="Wie Du, Di"/>
        <s v="'Greenslee"/>
        <s v="Fun Beginn"/>
        <s v="ExplosÃ£o "/>
        <s v="Create eye"/>
        <s v="Learn Acou"/>
        <s v="Angular Ng"/>
        <s v="Ultimate P"/>
        <s v="Quantitati"/>
        <s v="Trade RSI "/>
        <s v="Forex &amp; Fi"/>
        <s v="Easy Color"/>
        <s v="Make yours"/>
        <s v="Vue JS 2: "/>
        <s v="Modern Cou"/>
        <s v="Learn Trav"/>
        <s v="React JS -"/>
        <s v="ç”»åƒåŠ å"/>
        <s v="Promotiona"/>
        <s v="Transfer P"/>
        <s v="Dissecting"/>
        <s v="The Financ"/>
        <s v="Java Web S"/>
        <s v="Management"/>
        <s v="Stencil - "/>
        <s v="Joomla for"/>
        <s v="Teeter-Tot"/>
        <s v="Major Scal"/>
        <s v="How to Get"/>
        <s v="Emini ES F"/>
        <s v="Complete R"/>
        <s v="Laravel, t"/>
        <s v="Evolution "/>
        <s v="GUITAR #1:"/>
        <s v="Leve a sua"/>
        <s v="Vector Log"/>
        <s v="How To Pro"/>
        <s v="Affinity D"/>
        <s v="Python Alg"/>
        <s v="Ultimate I"/>
        <s v="Complete E"/>
        <s v="Django by "/>
        <s v="Binary Beg"/>
        <s v="Reach Your"/>
        <s v="The All-In"/>
        <s v="Xero Bookk"/>
        <s v="Start Writ"/>
        <s v="Perfect Re"/>
        <s v="JSON Crash"/>
        <s v="The most p"/>
        <s v="Ecover Mas"/>
        <s v="Spring Boo"/>
        <s v="Tally ERP "/>
        <s v="Internal C"/>
        <s v="React JS a"/>
        <s v="Leaps Opti"/>
        <s v="Drupal 8 S"/>
        <s v="Sublime Te"/>
        <s v="Trading Ba"/>
        <s v="Pimcore De"/>
        <s v="Crie seu C"/>
        <s v="Chart Patt"/>
        <s v="Chrome Ext"/>
        <s v="Let's Java"/>
        <s v="RSI, Optio"/>
        <s v="How to Doo"/>
        <s v="Stop Credi"/>
        <s v="The Psycho"/>
        <s v="Add realis"/>
        <s v="3 Little P"/>
        <s v="All in one"/>
        <s v="First Web "/>
        <s v="Create Mob"/>
        <s v="ABC do Ado"/>
        <s v="The Most C"/>
        <s v="DIY Design"/>
        <s v="Penny Stoc"/>
        <s v="Using Xero"/>
        <s v="Apprendre "/>
        <s v="Fun Ukulel"/>
        <s v="â‰ªè™Žã®å"/>
        <s v="Security f"/>
        <s v="Cajon Step"/>
        <s v="ìº”ë°”(Can"/>
        <s v="Learn 10 S"/>
        <s v="How to rem"/>
        <s v="Pure Modal"/>
        <s v="Trading co"/>
        <s v="Naked Put "/>
        <s v="Node.js: T"/>
        <s v="Bank Finan"/>
        <s v="A-Frame We"/>
        <s v="Piano Musi"/>
        <s v="Series 7: "/>
        <s v="The Design"/>
        <s v="Laravel Bl"/>
        <s v="Building D"/>
        <s v="Worship Pi"/>
        <s v="GraphQL wi"/>
        <s v="The Passiv"/>
        <s v="Build a Si"/>
        <s v="Building U"/>
        <s v="Intro. to "/>
        <s v="Flask Tuto"/>
        <s v="Complete B"/>
        <s v="XML DTD - "/>
        <s v="XML XSLT -"/>
        <s v="XML DOM - "/>
        <s v="XML XQuery"/>
        <s v="#4 Piano H"/>
        <s v="Harmonica "/>
        <s v="#5  Piano "/>
        <s v="Google Blo"/>
        <s v="The Almost"/>
        <s v="#6 Piano H"/>
        <s v="RxJs &amp; Rea"/>
        <s v="#7 Piano H"/>
        <s v="MasterClas"/>
        <s v="Le bitcoin"/>
        <s v="PHP Tutori"/>
        <s v="Create Bev"/>
        <s v="Portrait T"/>
        <s v="ASP.NET C#"/>
        <s v="Angular Tu"/>
        <s v="Server API"/>
        <s v="Volatility"/>
        <s v="ã€ã™ãã"/>
        <s v="IPO Fundam"/>
        <s v="Set up a l"/>
        <s v="Whiteboard"/>
        <s v="Fantasy ma"/>
        <s v="Master Reg"/>
        <s v="Learn Inks"/>
        <s v="Easy Guita"/>
        <s v="Simple thi"/>
        <s v="Free Ways "/>
        <s v="è‡ªåˆ†ã«å"/>
        <s v="Le basi de"/>
        <s v="Fix Google"/>
        <s v="ä¼šå£°ä¼šå"/>
        <s v="Devtools 2"/>
        <s v="Explore Ja"/>
        <s v="DÃ©buter a"/>
        <s v="The Fun an"/>
        <s v="Managerial"/>
        <s v="How I Lear"/>
        <s v="Silhouette"/>
        <s v="Tin Whistl"/>
        <s v="Poldark TV"/>
        <s v="Curso de b"/>
        <s v="Develop Co"/>
        <s v="Angular St"/>
        <s v="LaTeX A-Z:"/>
        <s v="Jews Harp "/>
        <s v="The Easy B"/>
        <s v="Complete T"/>
        <s v="Guitar Sol"/>
        <s v="Triangulat"/>
        <s v="Adobe Expe"/>
        <s v="Getting th"/>
        <s v="Term Loan "/>
        <s v="Learn ASP."/>
        <s v="How to sty"/>
        <s v="PHP Specia"/>
        <s v="Electric G"/>
        <s v="Design a l"/>
        <s v="Flexbox: T"/>
        <s v="Dive Into "/>
        <s v="DiseÃ±o im"/>
        <s v="Profit and"/>
        <s v="Master Ter"/>
        <s v="Build a Ch"/>
        <s v="Interiores"/>
        <s v="PsicologÃ­"/>
        <s v="è°ƒè‰²é«˜ç"/>
        <s v="è°ƒè‰²ä¸­ç"/>
        <s v="Formation "/>
        <s v="3DS MAX - "/>
        <s v="Surface Pa"/>
        <s v="Vue JS - M"/>
        <s v="15  Motion"/>
        <s v="Ratio anal"/>
        <s v="The Only I"/>
        <s v="Case studi"/>
        <s v="Easy Illus"/>
        <s v="Energiespa"/>
        <s v="#10 Hand C"/>
        <s v="Node:js : "/>
        <s v="Mit Finanz"/>
        <s v="Arpeggios "/>
        <s v="PrecificaÃ"/>
        <s v="Email Mark"/>
        <s v="Get a Cred"/>
        <s v="Create Aja"/>
        <s v="Como Criar"/>
        <s v="Texturing "/>
        <s v="EstruturaÃ"/>
        <s v="Deinen Rom"/>
        <s v="Interactiv"/>
        <s v="Symfony 3:"/>
        <s v="Learn Logo"/>
        <s v="Play Thous"/>
        <s v="ASP.NET Co"/>
        <s v="Design Bus"/>
        <s v="Como Produ"/>
        <s v="Ø§Ù„Ø¯Ø±Ùˆ"/>
        <s v="Forex how "/>
        <s v="Drupal Tut"/>
        <s v="Course Bun"/>
        <s v="Learn Lion"/>
        <s v="Trader sur"/>
        <s v="Escalas Pe"/>
        <s v="#12 Hand C"/>
        <s v="Sintetizad"/>
        <s v="The Music "/>
        <s v="From 0 to "/>
        <s v="Boost your"/>
        <s v="Gestalt Pr"/>
        <s v="Top 10 Tra"/>
        <s v="Traditiona"/>
        <s v="Hosting yo"/>
        <s v="Electron f"/>
        <s v="Hand Lette"/>
        <s v="Become PHP"/>
        <s v="Build CRUD"/>
        <s v="Icon Desig"/>
        <s v="high swing"/>
        <s v="Curso Onli"/>
        <s v="Angular Ad"/>
        <s v="Excelã‚’ä½"/>
        <s v="30 Day Gui"/>
        <s v="React JS, "/>
        <s v="Wie funkti"/>
        <s v="Illustrati"/>
        <s v="ES6 / Ecma"/>
        <s v="Â¡Triunfar"/>
        <s v="Tune that "/>
        <s v="Three Step"/>
        <s v="Kickstarte"/>
        <s v="Drums for "/>
        <s v="React VR -"/>
        <s v="Diventa un"/>
        <s v="Photo Mani"/>
        <s v="The True '"/>
        <s v="Criando um"/>
        <s v="Innovators"/>
        <s v="Learn Pira"/>
        <s v="Zoho Books"/>
        <s v="Short Stra"/>
        <s v="The Advant"/>
        <s v="Learn Opti"/>
        <s v="Superb jQu"/>
        <s v="Design Tic"/>
        <s v="React vs A"/>
        <s v="Contabilit"/>
        <s v="Learn Prof"/>
        <s v="WP Plugin "/>
        <s v="The Fast R"/>
        <s v="60 Minutes"/>
        <s v="The Cash F"/>
        <s v="Core Finan"/>
        <s v="Learn Lore"/>
        <s v="Bitcoin Pr"/>
        <s v="The Latest"/>
        <s v="4 Week Rhy"/>
        <s v="The Piano "/>
        <s v="Create Tra"/>
        <s v="How to Buy"/>
        <s v="Win 90% of"/>
        <s v="Learn all "/>
        <s v="Architectu"/>
        <s v="AWS Server"/>
        <s v="Node Packa"/>
        <s v="Winning Fo"/>
        <s v="Guitar Str"/>
        <s v="Building F"/>
        <s v="Voxel 3D M"/>
        <s v="Aula de Ph"/>
        <s v="Build and "/>
        <s v="Dash Crypt"/>
        <s v="Cryptocurr"/>
        <s v="Planning a"/>
        <s v="AutoCAD Co"/>
        <s v="JQuery Bas"/>
        <s v="ã‚«ãƒ¼ãƒ‰ã"/>
        <s v="Display an"/>
        <s v="Best Pract"/>
        <s v="Redux in A"/>
        <s v="Pentatonic"/>
        <s v="Learn Codi"/>
        <s v="Complete S"/>
        <s v="Canva Comp"/>
        <s v="Master Jav"/>
        <s v="Learn Comi"/>
        <s v="Suonare la"/>
        <s v="CORSO COMP"/>
        <s v="ABRSM Grad"/>
        <s v="Preparatio"/>
        <s v="Indesign -"/>
        <s v="Condor Bro"/>
        <s v="7 Secrets "/>
        <s v="Workshop o"/>
        <s v="Learn Viki"/>
        <s v="Covered Ca"/>
        <s v="Bitcoin &amp; "/>
      </sharedItems>
    </cacheField>
    <cacheField name="right" numFmtId="0">
      <sharedItems/>
    </cacheField>
    <cacheField name="middle" numFmtId="0">
      <sharedItems/>
    </cacheField>
    <cacheField name="url" numFmtId="0">
      <sharedItems/>
    </cacheField>
    <cacheField name="correct url" numFmtId="0">
      <sharedItems/>
    </cacheField>
    <cacheField name="is_paid" numFmtId="0">
      <sharedItems count="2">
        <b v="1"/>
        <b v="0"/>
      </sharedItems>
    </cacheField>
    <cacheField name="price" numFmtId="164">
      <sharedItems containsSemiMixedTypes="0" containsString="0" containsNumber="1" containsInteger="1" minValue="0" maxValue="200"/>
    </cacheField>
    <cacheField name="num_subscribers" numFmtId="3">
      <sharedItems containsSemiMixedTypes="0" containsString="0" containsNumber="1" containsInteger="1" minValue="0" maxValue="268923"/>
    </cacheField>
    <cacheField name="num_reviews" numFmtId="3">
      <sharedItems containsSemiMixedTypes="0" containsString="0" containsNumber="1" containsInteger="1" minValue="0" maxValue="27445"/>
    </cacheField>
    <cacheField name="num_lectures" numFmtId="3">
      <sharedItems containsSemiMixedTypes="0" containsString="0" containsNumber="1" containsInteger="1" minValue="0" maxValue="779"/>
    </cacheField>
    <cacheField name="level_id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level_desc" numFmtId="0">
      <sharedItems count="4">
        <s v="All levels"/>
        <s v="Beginner Level"/>
        <s v="Intermediate Level"/>
        <s v="Expert Level"/>
      </sharedItems>
    </cacheField>
    <cacheField name="small letters" numFmtId="0">
      <sharedItems/>
    </cacheField>
    <cacheField name="all caps" numFmtId="49">
      <sharedItems/>
    </cacheField>
    <cacheField name="num of char" numFmtId="0">
      <sharedItems containsSemiMixedTypes="0" containsString="0" containsNumber="1" containsInteger="1" minValue="10" maxValue="18"/>
    </cacheField>
    <cacheField name="no spaces" numFmtId="0">
      <sharedItems/>
    </cacheField>
    <cacheField name="content_duration" numFmtId="1">
      <sharedItems containsSemiMixedTypes="0" containsString="0" containsNumber="1" minValue="0" maxValue="78.5"/>
    </cacheField>
    <cacheField name="published_date" numFmtId="166">
      <sharedItems containsSemiMixedTypes="0" containsNonDate="0" containsDate="1" containsString="0" minDate="2011-07-09T00:00:00" maxDate="2017-07-07T00:00:00"/>
    </cacheField>
    <cacheField name="day" numFmtId="1">
      <sharedItems containsSemiMixedTypes="0" containsString="0" containsNumber="1" containsInteger="1" minValue="1" maxValue="31"/>
    </cacheField>
    <cacheField name="month" numFmtId="1">
      <sharedItems containsSemiMixedTypes="0" containsString="0" containsNumber="1" containsInteger="1" minValue="1" maxValue="12"/>
    </cacheField>
    <cacheField name="year" numFmtId="1">
      <sharedItems containsSemiMixedTypes="0" containsString="0" containsNumber="1" containsInteger="1" minValue="2011" maxValue="2017"/>
    </cacheField>
    <cacheField name="subject_id" numFmtId="0">
      <sharedItems containsSemiMixedTypes="0" containsString="0" containsNumber="1" containsInteger="1" minValue="1" maxValue="4" count="4">
        <n v="4"/>
        <n v="3"/>
        <n v="2"/>
        <n v="1"/>
      </sharedItems>
    </cacheField>
    <cacheField name="subject_desc" numFmtId="0">
      <sharedItems count="4">
        <s v="Web Development"/>
        <s v="Musical Instruments"/>
        <s v="Graphic Design"/>
        <s v="Business Finance"/>
      </sharedItems>
    </cacheField>
    <cacheField name="Removal_date" numFmtId="165">
      <sharedItems containsSemiMixedTypes="0" containsNonDate="0" containsDate="1" containsString="0" minDate="2018-05-25T00:00:00" maxDate="2020-10-11T00:00:00"/>
    </cacheField>
    <cacheField name="how many days" numFmtId="0">
      <sharedItems containsSemiMixedTypes="0" containsString="0" containsNumber="1" containsInteger="1" minValue="326" maxValue="3064"/>
    </cacheField>
    <cacheField name="מקסימום מחיר" numFmtId="0" formula="IF(price=MAX(price),1,0)" databaseField="0"/>
    <cacheField name="הכנסות" numFmtId="0" formula="price*num_subscribers" databaseField="0"/>
  </cacheFields>
  <extLst>
    <ext xmlns:x14="http://schemas.microsoft.com/office/spreadsheetml/2009/9/main" uri="{725AE2AE-9491-48be-B2B4-4EB974FC3084}">
      <x14:pivotCacheDefinition pivotCacheId="11944655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2">
  <r>
    <x v="0"/>
    <x v="0"/>
    <x v="0"/>
    <s v=" Beginners"/>
    <s v="avascript "/>
    <s v="https://www.udemy.   /beginning-javascript/"/>
    <s v="https://www.udemy.com/beginning-javascript/"/>
    <x v="0"/>
    <n v="20"/>
    <n v="3697"/>
    <n v="195"/>
    <n v="48"/>
    <x v="0"/>
    <x v="0"/>
    <s v="all levels"/>
    <s v="ALL LEVELS"/>
    <n v="10"/>
    <s v="all levels"/>
    <n v="3"/>
    <d v="2011-07-09T00:00:00"/>
    <n v="9"/>
    <n v="7"/>
    <n v="2011"/>
    <x v="0"/>
    <x v="0"/>
    <d v="2019-09-26T00:00:00"/>
    <n v="3001"/>
  </r>
  <r>
    <x v="1"/>
    <x v="1"/>
    <x v="1"/>
    <s v=" Beginners"/>
    <s v="TML Tutori"/>
    <s v="https://www.udemy.   /learn-html5/"/>
    <s v="https://www.udemy.com/learn-html5/"/>
    <x v="0"/>
    <n v="20"/>
    <n v="12458"/>
    <n v="253"/>
    <n v="82"/>
    <x v="0"/>
    <x v="0"/>
    <s v="all levels"/>
    <s v="ALL LEVELS"/>
    <n v="10"/>
    <s v="all levels"/>
    <n v="4"/>
    <d v="2011-09-09T00:00:00"/>
    <n v="9"/>
    <n v="9"/>
    <n v="2011"/>
    <x v="0"/>
    <x v="0"/>
    <d v="2019-09-26T00:00:00"/>
    <n v="2939"/>
  </r>
  <r>
    <x v="2"/>
    <x v="2"/>
    <x v="2"/>
    <s v=" Beginners"/>
    <s v="earn jQuer"/>
    <s v="https://www.udemy.   /jquery/"/>
    <s v="https://www.udemy.com/jquery/"/>
    <x v="0"/>
    <n v="50"/>
    <n v="7014"/>
    <n v="95"/>
    <n v="62"/>
    <x v="0"/>
    <x v="0"/>
    <s v="all levels"/>
    <s v="ALL LEVELS"/>
    <n v="10"/>
    <s v="all levels"/>
    <n v="4.5"/>
    <d v="2011-11-29T00:00:00"/>
    <n v="29"/>
    <n v="11"/>
    <n v="2011"/>
    <x v="0"/>
    <x v="0"/>
    <d v="2019-09-26T00:00:00"/>
    <n v="2858"/>
  </r>
  <r>
    <x v="3"/>
    <x v="3"/>
    <x v="3"/>
    <s v="om Scratch"/>
    <s v="ecome a We"/>
    <s v="https://www.udemy.   /how-to-become-a-web-developer-from-scratch/"/>
    <s v="https://www.udemy.com/how-to-become-a-web-developer-from-scratch/"/>
    <x v="0"/>
    <n v="120"/>
    <n v="69186"/>
    <n v="2408"/>
    <n v="197"/>
    <x v="0"/>
    <x v="0"/>
    <s v="all levels"/>
    <s v="ALL LEVELS"/>
    <n v="10"/>
    <s v="all levels"/>
    <n v="27.5"/>
    <d v="2011-11-19T00:00:00"/>
    <n v="19"/>
    <n v="11"/>
    <n v="2011"/>
    <x v="0"/>
    <x v="0"/>
    <d v="2019-09-26T00:00:00"/>
    <n v="2868"/>
  </r>
  <r>
    <x v="4"/>
    <x v="4"/>
    <x v="4"/>
    <s v=" Developer"/>
    <s v="ecome a Ce"/>
    <s v="https://www.udemy.   /become-a-certified-web-developer/"/>
    <s v="https://www.udemy.com/become-a-certified-web-developer/"/>
    <x v="0"/>
    <n v="100"/>
    <n v="26673"/>
    <n v="1090"/>
    <n v="185"/>
    <x v="0"/>
    <x v="0"/>
    <s v="all levels"/>
    <s v="ALL LEVELS"/>
    <n v="10"/>
    <s v="all levels"/>
    <n v="12"/>
    <d v="2011-12-20T00:00:00"/>
    <n v="20"/>
    <n v="12"/>
    <n v="2011"/>
    <x v="0"/>
    <x v="0"/>
    <d v="2019-09-26T00:00:00"/>
    <n v="2837"/>
  </r>
  <r>
    <x v="5"/>
    <x v="5"/>
    <x v="5"/>
    <s v="The Basics"/>
    <s v="ack 2 The "/>
    <s v="https://www.udemy.   /gospel-piano-101/"/>
    <s v="https://www.udemy.com/gospel-piano-101/"/>
    <x v="0"/>
    <n v="50"/>
    <n v="265"/>
    <n v="23"/>
    <n v="65"/>
    <x v="0"/>
    <x v="0"/>
    <s v="all levels"/>
    <s v="ALL LEVELS"/>
    <n v="10"/>
    <s v="all levels"/>
    <n v="3"/>
    <d v="2013-07-19T00:00:00"/>
    <n v="19"/>
    <n v="7"/>
    <n v="2013"/>
    <x v="1"/>
    <x v="1"/>
    <d v="2019-09-26T00:00:00"/>
    <n v="2260"/>
  </r>
  <r>
    <x v="6"/>
    <x v="6"/>
    <x v="6"/>
    <s v="e Learners"/>
    <s v="ntroductio"/>
    <s v="https://www.udemy.   /learning-to-program-in-java-a-supplement-for-online-academic-learners/"/>
    <s v="https://www.udemy.com/learning-to-program-in-java-a-supplement-for-online-academic-learners/"/>
    <x v="0"/>
    <n v="200"/>
    <n v="1586"/>
    <n v="87"/>
    <n v="124"/>
    <x v="1"/>
    <x v="1"/>
    <s v="beginner level"/>
    <s v="BEGINNER LEVEL"/>
    <n v="14"/>
    <s v="beginner level"/>
    <n v="22"/>
    <d v="2013-04-17T00:00:00"/>
    <n v="17"/>
    <n v="4"/>
    <n v="2013"/>
    <x v="0"/>
    <x v="0"/>
    <d v="2018-12-31T00:00:00"/>
    <n v="2084"/>
  </r>
  <r>
    <x v="7"/>
    <x v="7"/>
    <x v="7"/>
    <s v="do - Piano"/>
    <s v="prende a T"/>
    <s v="https://www.udemy.   /solfeo-musical/"/>
    <s v="https://www.udemy.com/solfeo-musical/"/>
    <x v="0"/>
    <n v="35"/>
    <n v="119"/>
    <n v="8"/>
    <n v="52"/>
    <x v="0"/>
    <x v="0"/>
    <s v="all levels"/>
    <s v="ALL LEVELS"/>
    <n v="10"/>
    <s v="all levels"/>
    <n v="3.5"/>
    <d v="2012-01-26T00:00:00"/>
    <n v="26"/>
    <n v="1"/>
    <n v="2012"/>
    <x v="1"/>
    <x v="1"/>
    <d v="2019-09-26T00:00:00"/>
    <n v="2800"/>
  </r>
  <r>
    <x v="8"/>
    <x v="8"/>
    <x v="8"/>
    <s v=" Beginners"/>
    <s v="earn HTML5"/>
    <s v="https://www.udemy.   /learning-html5/"/>
    <s v="https://www.udemy.com/learning-html5/"/>
    <x v="0"/>
    <n v="50"/>
    <n v="3026"/>
    <n v="60"/>
    <n v="67"/>
    <x v="0"/>
    <x v="0"/>
    <s v="all levels"/>
    <s v="ALL LEVELS"/>
    <n v="10"/>
    <s v="all levels"/>
    <n v="7"/>
    <d v="2012-02-28T00:00:00"/>
    <n v="28"/>
    <n v="2"/>
    <n v="2012"/>
    <x v="0"/>
    <x v="0"/>
    <d v="2019-09-26T00:00:00"/>
    <n v="2767"/>
  </r>
  <r>
    <x v="9"/>
    <x v="9"/>
    <x v="9"/>
    <s v="L Workshop"/>
    <s v="TML Worksh"/>
    <s v="https://www.udemy.   /html-workshop/"/>
    <s v="https://www.udemy.com/html-workshop/"/>
    <x v="0"/>
    <n v="20"/>
    <n v="25854"/>
    <n v="306"/>
    <n v="17"/>
    <x v="0"/>
    <x v="0"/>
    <s v="all levels"/>
    <s v="ALL LEVELS"/>
    <n v="10"/>
    <s v="all levels"/>
    <n v="2"/>
    <d v="2012-04-08T00:00:00"/>
    <n v="8"/>
    <n v="4"/>
    <n v="2012"/>
    <x v="0"/>
    <x v="0"/>
    <d v="2019-09-26T00:00:00"/>
    <n v="2727"/>
  </r>
  <r>
    <x v="10"/>
    <x v="10"/>
    <x v="10"/>
    <s v="BOOK STYLE"/>
    <s v="earn To Dr"/>
    <s v="https://www.udemy.   /learn-to-draw/"/>
    <s v="https://www.udemy.com/learn-to-draw/"/>
    <x v="0"/>
    <n v="55"/>
    <n v="363"/>
    <n v="14"/>
    <n v="19"/>
    <x v="0"/>
    <x v="0"/>
    <s v="all levels"/>
    <s v="ALL LEVELS"/>
    <n v="10"/>
    <s v="all levels"/>
    <n v="2"/>
    <d v="2012-06-01T00:00:00"/>
    <n v="1"/>
    <n v="6"/>
    <n v="2012"/>
    <x v="2"/>
    <x v="2"/>
    <d v="2019-09-26T00:00:00"/>
    <n v="2673"/>
  </r>
  <r>
    <x v="11"/>
    <x v="11"/>
    <x v="11"/>
    <s v="wesome ..."/>
    <s v="iscover th"/>
    <s v="https://www.udemy.   /how-to-draw-the-human-figure-10-hours/"/>
    <s v="https://www.udemy.com/how-to-draw-the-human-figure-10-hours/"/>
    <x v="0"/>
    <n v="40"/>
    <n v="2634"/>
    <n v="92"/>
    <n v="25"/>
    <x v="0"/>
    <x v="0"/>
    <s v="all levels"/>
    <s v="ALL LEVELS"/>
    <n v="10"/>
    <s v="all levels"/>
    <n v="10"/>
    <d v="2012-04-04T00:00:00"/>
    <n v="4"/>
    <n v="4"/>
    <n v="2012"/>
    <x v="2"/>
    <x v="2"/>
    <d v="2019-09-26T00:00:00"/>
    <n v="2731"/>
  </r>
  <r>
    <x v="12"/>
    <x v="12"/>
    <x v="12"/>
    <s v="evelopment"/>
    <s v="JAX Develo"/>
    <s v="https://www.udemy.   /ajax-development/"/>
    <s v="https://www.udemy.com/ajax-development/"/>
    <x v="0"/>
    <n v="20"/>
    <n v="7867"/>
    <n v="147"/>
    <n v="23"/>
    <x v="0"/>
    <x v="0"/>
    <s v="all levels"/>
    <s v="ALL LEVELS"/>
    <n v="10"/>
    <s v="all levels"/>
    <n v="3"/>
    <d v="2012-05-15T00:00:00"/>
    <n v="15"/>
    <n v="5"/>
    <n v="2012"/>
    <x v="0"/>
    <x v="0"/>
    <d v="2019-09-26T00:00:00"/>
    <n v="2690"/>
  </r>
  <r>
    <x v="13"/>
    <x v="13"/>
    <x v="13"/>
    <s v="ith Python"/>
    <s v="eb Program"/>
    <s v="https://www.udemy.   /web-programming-with-python/"/>
    <s v="https://www.udemy.com/web-programming-with-python/"/>
    <x v="0"/>
    <n v="50"/>
    <n v="35267"/>
    <n v="217"/>
    <n v="53"/>
    <x v="0"/>
    <x v="0"/>
    <s v="all levels"/>
    <s v="ALL LEVELS"/>
    <n v="10"/>
    <s v="all levels"/>
    <n v="4"/>
    <d v="2012-04-25T00:00:00"/>
    <n v="25"/>
    <n v="4"/>
    <n v="2012"/>
    <x v="0"/>
    <x v="0"/>
    <d v="2019-09-26T00:00:00"/>
    <n v="2710"/>
  </r>
  <r>
    <x v="14"/>
    <x v="14"/>
    <x v="14"/>
    <s v="Confidence"/>
    <s v="rawing Wit"/>
    <s v="https://www.udemy.   /drawing-with-confidence/"/>
    <s v="https://www.udemy.com/drawing-with-confidence/"/>
    <x v="0"/>
    <n v="25"/>
    <n v="105"/>
    <n v="7"/>
    <n v="10"/>
    <x v="0"/>
    <x v="0"/>
    <s v="all levels"/>
    <s v="ALL LEVELS"/>
    <n v="10"/>
    <s v="all levels"/>
    <n v="2"/>
    <d v="2012-05-04T00:00:00"/>
    <n v="4"/>
    <n v="5"/>
    <n v="2012"/>
    <x v="2"/>
    <x v="2"/>
    <d v="2019-09-26T00:00:00"/>
    <n v="2701"/>
  </r>
  <r>
    <x v="15"/>
    <x v="15"/>
    <x v="15"/>
    <s v=" Designers"/>
    <s v="olor Basic"/>
    <s v="https://www.udemy.   /color-basics-for-print-designers/"/>
    <s v="https://www.udemy.com/color-basics-for-print-designers/"/>
    <x v="0"/>
    <n v="20"/>
    <n v="372"/>
    <n v="21"/>
    <n v="10"/>
    <x v="0"/>
    <x v="0"/>
    <s v="all levels"/>
    <s v="ALL LEVELS"/>
    <n v="10"/>
    <s v="all levels"/>
    <n v="0.6"/>
    <d v="2012-04-23T00:00:00"/>
    <n v="23"/>
    <n v="4"/>
    <n v="2012"/>
    <x v="2"/>
    <x v="2"/>
    <d v="2019-09-26T00:00:00"/>
    <n v="2712"/>
  </r>
  <r>
    <x v="16"/>
    <x v="16"/>
    <x v="16"/>
    <s v="Technique."/>
    <s v="igure Draw"/>
    <s v="https://www.udemy.   /figure-drawing-from-life-using-the-reilly-technique/"/>
    <s v="https://www.udemy.com/figure-drawing-from-life-using-the-reilly-technique/"/>
    <x v="1"/>
    <n v="0"/>
    <n v="47811"/>
    <n v="1041"/>
    <n v="22"/>
    <x v="0"/>
    <x v="0"/>
    <s v="all levels"/>
    <s v="ALL LEVELS"/>
    <n v="10"/>
    <s v="all levels"/>
    <n v="2.5"/>
    <d v="2012-05-09T00:00:00"/>
    <n v="9"/>
    <n v="5"/>
    <n v="2012"/>
    <x v="2"/>
    <x v="2"/>
    <d v="2019-09-26T00:00:00"/>
    <n v="2696"/>
  </r>
  <r>
    <x v="17"/>
    <x v="17"/>
    <x v="0"/>
    <s v="- Advanced"/>
    <s v="avascript "/>
    <s v="https://www.udemy.   /advanced-javascript-with-backbonejs-and-bootstrap-css/"/>
    <s v="https://www.udemy.com/advanced-javascript-with-backbonejs-and-bootstrap-css/"/>
    <x v="0"/>
    <n v="25"/>
    <n v="1758"/>
    <n v="37"/>
    <n v="16"/>
    <x v="2"/>
    <x v="2"/>
    <s v="intermediate level"/>
    <s v="INTERMEDIATE LEVEL"/>
    <n v="18"/>
    <s v="intermediate level"/>
    <n v="3.5"/>
    <d v="2012-05-21T00:00:00"/>
    <n v="21"/>
    <n v="5"/>
    <n v="2012"/>
    <x v="0"/>
    <x v="0"/>
    <d v="2020-10-10T00:00:00"/>
    <n v="3064"/>
  </r>
  <r>
    <x v="18"/>
    <x v="18"/>
    <x v="17"/>
    <s v="kulele Now"/>
    <s v="lay Ukulel"/>
    <s v="https://www.udemy.   /play-ukulele/"/>
    <s v="https://www.udemy.com/play-ukulele/"/>
    <x v="0"/>
    <n v="30"/>
    <n v="1951"/>
    <n v="88"/>
    <n v="78"/>
    <x v="0"/>
    <x v="0"/>
    <s v="all levels"/>
    <s v="ALL LEVELS"/>
    <n v="10"/>
    <s v="all levels"/>
    <n v="5"/>
    <d v="2012-06-02T00:00:00"/>
    <n v="2"/>
    <n v="6"/>
    <n v="2012"/>
    <x v="1"/>
    <x v="1"/>
    <d v="2019-09-26T00:00:00"/>
    <n v="2672"/>
  </r>
  <r>
    <x v="19"/>
    <x v="19"/>
    <x v="18"/>
    <s v="Developers"/>
    <s v="earning CS"/>
    <s v="https://www.udemy.   /learning-css3/"/>
    <s v="https://www.udemy.com/learning-css3/"/>
    <x v="0"/>
    <n v="50"/>
    <n v="2459"/>
    <n v="107"/>
    <n v="101"/>
    <x v="0"/>
    <x v="0"/>
    <s v="all levels"/>
    <s v="ALL LEVELS"/>
    <n v="10"/>
    <s v="all levels"/>
    <n v="8"/>
    <d v="2012-05-24T00:00:00"/>
    <n v="24"/>
    <n v="5"/>
    <n v="2012"/>
    <x v="0"/>
    <x v="0"/>
    <d v="2019-09-26T00:00:00"/>
    <n v="2681"/>
  </r>
  <r>
    <x v="20"/>
    <x v="20"/>
    <x v="19"/>
    <s v="s Revealed"/>
    <s v="raphic Des"/>
    <s v="https://www.udemy.   /design-like-a-pro-graphic-design-fundamentals/"/>
    <s v="https://www.udemy.com/design-like-a-pro-graphic-design-fundamentals/"/>
    <x v="0"/>
    <n v="95"/>
    <n v="2555"/>
    <n v="28"/>
    <n v="55"/>
    <x v="0"/>
    <x v="0"/>
    <s v="all levels"/>
    <s v="ALL LEVELS"/>
    <n v="10"/>
    <s v="all levels"/>
    <n v="6"/>
    <d v="2012-09-04T00:00:00"/>
    <n v="4"/>
    <n v="9"/>
    <n v="2012"/>
    <x v="2"/>
    <x v="2"/>
    <d v="2019-09-26T00:00:00"/>
    <n v="2578"/>
  </r>
  <r>
    <x v="21"/>
    <x v="21"/>
    <x v="20"/>
    <s v="tstrap 2.x"/>
    <s v="reate an E"/>
    <s v="https://www.udemy.   /create-an-engaging-website-with-twitter-bootstrap/"/>
    <s v="https://www.udemy.com/create-an-engaging-website-with-twitter-bootstrap/"/>
    <x v="0"/>
    <n v="20"/>
    <n v="1463"/>
    <n v="56"/>
    <n v="24"/>
    <x v="0"/>
    <x v="0"/>
    <s v="all levels"/>
    <s v="ALL LEVELS"/>
    <n v="10"/>
    <s v="all levels"/>
    <n v="1"/>
    <d v="2012-06-18T00:00:00"/>
    <n v="18"/>
    <n v="6"/>
    <n v="2012"/>
    <x v="0"/>
    <x v="0"/>
    <d v="2019-09-26T00:00:00"/>
    <n v="2656"/>
  </r>
  <r>
    <x v="22"/>
    <x v="22"/>
    <x v="21"/>
    <s v="er Course."/>
    <s v="he Origina"/>
    <s v="https://www.udemy.   /thecompletewebdeveloper/"/>
    <s v="https://www.udemy.com/thecompletewebdeveloper/"/>
    <x v="0"/>
    <n v="20"/>
    <n v="31070"/>
    <n v="742"/>
    <n v="195"/>
    <x v="1"/>
    <x v="1"/>
    <s v="beginner level"/>
    <s v="BEGINNER LEVEL"/>
    <n v="14"/>
    <s v="beginner level"/>
    <n v="18"/>
    <d v="2012-10-28T00:00:00"/>
    <n v="28"/>
    <n v="10"/>
    <n v="2012"/>
    <x v="0"/>
    <x v="0"/>
    <d v="2018-12-31T00:00:00"/>
    <n v="2255"/>
  </r>
  <r>
    <x v="23"/>
    <x v="23"/>
    <x v="22"/>
    <s v="ar Lessons"/>
    <s v="ree Beginn"/>
    <s v="https://www.udemy.   /beginner-electric-guitar-lessons/"/>
    <s v="https://www.udemy.com/beginner-electric-guitar-lessons/"/>
    <x v="1"/>
    <n v="0"/>
    <n v="101154"/>
    <n v="1042"/>
    <n v="95"/>
    <x v="1"/>
    <x v="1"/>
    <s v="beginner level"/>
    <s v="BEGINNER LEVEL"/>
    <n v="14"/>
    <s v="beginner level"/>
    <n v="4.5"/>
    <d v="2012-06-15T00:00:00"/>
    <n v="15"/>
    <n v="6"/>
    <n v="2012"/>
    <x v="1"/>
    <x v="1"/>
    <d v="2018-12-31T00:00:00"/>
    <n v="2390"/>
  </r>
  <r>
    <x v="24"/>
    <x v="24"/>
    <x v="23"/>
    <s v=" Beginners"/>
    <s v="rupal 7 fo"/>
    <s v="https://www.udemy.   /drupal-for-beginners/"/>
    <s v="https://www.udemy.com/drupal-for-beginners/"/>
    <x v="0"/>
    <n v="35"/>
    <n v="926"/>
    <n v="102"/>
    <n v="37"/>
    <x v="0"/>
    <x v="0"/>
    <s v="all levels"/>
    <s v="ALL LEVELS"/>
    <n v="10"/>
    <s v="all levels"/>
    <n v="2.5"/>
    <d v="2012-06-14T00:00:00"/>
    <n v="14"/>
    <n v="6"/>
    <n v="2012"/>
    <x v="0"/>
    <x v="0"/>
    <d v="2019-09-26T00:00:00"/>
    <n v="2660"/>
  </r>
  <r>
    <x v="25"/>
    <x v="25"/>
    <x v="24"/>
    <s v="JavaScript"/>
    <s v="earning Dy"/>
    <s v="https://www.udemy.   /learning-dynamic-website-design/"/>
    <s v="https://www.udemy.com/learning-dynamic-website-design/"/>
    <x v="0"/>
    <n v="50"/>
    <n v="47886"/>
    <n v="285"/>
    <n v="125"/>
    <x v="0"/>
    <x v="0"/>
    <s v="all levels"/>
    <s v="ALL LEVELS"/>
    <n v="10"/>
    <s v="all levels"/>
    <n v="12.5"/>
    <d v="2012-06-18T00:00:00"/>
    <n v="18"/>
    <n v="6"/>
    <n v="2012"/>
    <x v="0"/>
    <x v="0"/>
    <d v="2019-09-26T00:00:00"/>
    <n v="2656"/>
  </r>
  <r>
    <x v="26"/>
    <x v="26"/>
    <x v="25"/>
    <s v="r Managers"/>
    <s v="ccounting "/>
    <s v="https://www.udemy.   /accounting-skills-for-managers/"/>
    <s v="https://www.udemy.com/accounting-skills-for-managers/"/>
    <x v="0"/>
    <n v="20"/>
    <n v="78"/>
    <n v="3"/>
    <n v="10"/>
    <x v="1"/>
    <x v="1"/>
    <s v="beginner level"/>
    <s v="BEGINNER LEVEL"/>
    <n v="14"/>
    <s v="beginner level"/>
    <n v="1.5"/>
    <d v="2012-06-27T00:00:00"/>
    <n v="27"/>
    <n v="6"/>
    <n v="2012"/>
    <x v="3"/>
    <x v="3"/>
    <d v="2018-12-31T00:00:00"/>
    <n v="2378"/>
  </r>
  <r>
    <x v="27"/>
    <x v="27"/>
    <x v="26"/>
    <s v="ne awesome"/>
    <s v="Phone icon"/>
    <s v="https://www.udemy.   /how-to-make-awesome-icons-for-your-iphone-app-in-60-seconds/"/>
    <s v="https://www.udemy.com/how-to-make-awesome-icons-for-your-iphone-app-in-60-seconds/"/>
    <x v="0"/>
    <n v="20"/>
    <n v="2346"/>
    <n v="18"/>
    <n v="55"/>
    <x v="0"/>
    <x v="0"/>
    <s v="all levels"/>
    <s v="ALL LEVELS"/>
    <n v="10"/>
    <s v="all levels"/>
    <n v="3.5"/>
    <d v="2012-06-26T00:00:00"/>
    <n v="26"/>
    <n v="6"/>
    <n v="2012"/>
    <x v="2"/>
    <x v="2"/>
    <d v="2019-09-26T00:00:00"/>
    <n v="2648"/>
  </r>
  <r>
    <x v="28"/>
    <x v="28"/>
    <x v="27"/>
    <s v="rex Trader"/>
    <s v="he Complet"/>
    <s v="https://www.udemy.   /forextrader/"/>
    <s v="https://www.udemy.com/forextrader/"/>
    <x v="0"/>
    <n v="25"/>
    <n v="1634"/>
    <n v="142"/>
    <n v="46"/>
    <x v="0"/>
    <x v="0"/>
    <s v="all levels"/>
    <s v="ALL LEVELS"/>
    <n v="10"/>
    <s v="all levels"/>
    <n v="7"/>
    <d v="2012-10-01T00:00:00"/>
    <n v="1"/>
    <n v="10"/>
    <n v="2012"/>
    <x v="3"/>
    <x v="3"/>
    <d v="2019-09-26T00:00:00"/>
    <n v="2551"/>
  </r>
  <r>
    <x v="29"/>
    <x v="29"/>
    <x v="28"/>
    <s v="mystrings!"/>
    <s v="uitar Insa"/>
    <s v="https://www.udemy.   /eatmystrings-guitar-insanity-workout/"/>
    <s v="https://www.udemy.com/eatmystrings-guitar-insanity-workout/"/>
    <x v="0"/>
    <n v="50"/>
    <n v="2673"/>
    <n v="17"/>
    <n v="29"/>
    <x v="0"/>
    <x v="0"/>
    <s v="all levels"/>
    <s v="ALL LEVELS"/>
    <n v="10"/>
    <s v="all levels"/>
    <n v="2.5"/>
    <d v="2012-07-06T00:00:00"/>
    <n v="6"/>
    <n v="7"/>
    <n v="2012"/>
    <x v="1"/>
    <x v="1"/>
    <d v="2019-09-26T00:00:00"/>
    <n v="2638"/>
  </r>
  <r>
    <x v="30"/>
    <x v="30"/>
    <x v="29"/>
    <s v="ers Course"/>
    <s v="ow to Desi"/>
    <s v="https://www.udemy.   /how-to-design-a-logo-a-beginners-course/"/>
    <s v="https://www.udemy.com/how-to-design-a-logo-a-beginners-course/"/>
    <x v="0"/>
    <n v="30"/>
    <n v="10875"/>
    <n v="650"/>
    <n v="41"/>
    <x v="0"/>
    <x v="0"/>
    <s v="all levels"/>
    <s v="ALL LEVELS"/>
    <n v="10"/>
    <s v="all levels"/>
    <n v="2.5"/>
    <d v="2012-07-25T00:00:00"/>
    <n v="25"/>
    <n v="7"/>
    <n v="2012"/>
    <x v="2"/>
    <x v="2"/>
    <d v="2019-09-26T00:00:00"/>
    <n v="2619"/>
  </r>
  <r>
    <x v="31"/>
    <x v="31"/>
    <x v="30"/>
    <s v="Essentials"/>
    <s v="uitar Esse"/>
    <s v="https://www.udemy.   /guitar-essentials/"/>
    <s v="https://www.udemy.com/guitar-essentials/"/>
    <x v="0"/>
    <n v="20"/>
    <n v="261"/>
    <n v="1"/>
    <n v="18"/>
    <x v="1"/>
    <x v="1"/>
    <s v="beginner level"/>
    <s v="BEGINNER LEVEL"/>
    <n v="14"/>
    <s v="beginner level"/>
    <n v="1.5"/>
    <d v="2014-05-07T00:00:00"/>
    <n v="7"/>
    <n v="5"/>
    <n v="2014"/>
    <x v="1"/>
    <x v="1"/>
    <d v="2018-12-31T00:00:00"/>
    <n v="1699"/>
  </r>
  <r>
    <x v="32"/>
    <x v="32"/>
    <x v="31"/>
    <s v="5 and CSS3"/>
    <s v="eginner Ph"/>
    <s v="https://www.udemy.   /psd-html5-css3/"/>
    <s v="https://www.udemy.com/psd-html5-css3/"/>
    <x v="1"/>
    <n v="0"/>
    <n v="73110"/>
    <n v="1716"/>
    <n v="22"/>
    <x v="0"/>
    <x v="0"/>
    <s v="all levels"/>
    <s v="ALL LEVELS"/>
    <n v="10"/>
    <s v="all levels"/>
    <n v="2"/>
    <d v="2012-07-27T00:00:00"/>
    <n v="27"/>
    <n v="7"/>
    <n v="2012"/>
    <x v="0"/>
    <x v="0"/>
    <d v="2019-09-26T00:00:00"/>
    <n v="2617"/>
  </r>
  <r>
    <x v="33"/>
    <x v="33"/>
    <x v="10"/>
    <s v="ers Course"/>
    <s v="earn to De"/>
    <s v="https://www.udemy.   /learn-to-design-a-letterhead/"/>
    <s v="https://www.udemy.com/learn-to-design-a-letterhead/"/>
    <x v="1"/>
    <n v="0"/>
    <n v="24687"/>
    <n v="423"/>
    <n v="13"/>
    <x v="0"/>
    <x v="0"/>
    <s v="all levels"/>
    <s v="ALL LEVELS"/>
    <n v="10"/>
    <s v="all levels"/>
    <n v="0.73333333300000003"/>
    <d v="2012-10-10T00:00:00"/>
    <n v="10"/>
    <n v="10"/>
    <n v="2012"/>
    <x v="2"/>
    <x v="2"/>
    <d v="2019-09-26T00:00:00"/>
    <n v="2542"/>
  </r>
  <r>
    <x v="34"/>
    <x v="34"/>
    <x v="32"/>
    <s v="tar Method"/>
    <s v="eginner Gu"/>
    <s v="https://www.udemy.   /beginner-guitar/"/>
    <s v="https://www.udemy.com/beginner-guitar/"/>
    <x v="0"/>
    <n v="200"/>
    <n v="85"/>
    <n v="2"/>
    <n v="23"/>
    <x v="1"/>
    <x v="1"/>
    <s v="beginner level"/>
    <s v="BEGINNER LEVEL"/>
    <n v="14"/>
    <s v="beginner level"/>
    <n v="4"/>
    <d v="2012-10-31T00:00:00"/>
    <n v="31"/>
    <n v="10"/>
    <n v="2012"/>
    <x v="1"/>
    <x v="1"/>
    <d v="2018-12-31T00:00:00"/>
    <n v="2252"/>
  </r>
  <r>
    <x v="35"/>
    <x v="35"/>
    <x v="33"/>
    <s v=" Marc Seal"/>
    <s v="uitar - Ro"/>
    <s v="https://www.udemy.   /guitar-rock-beginner-with-marc-seal/"/>
    <s v="https://www.udemy.com/guitar-rock-beginner-with-marc-seal/"/>
    <x v="0"/>
    <n v="20"/>
    <n v="40"/>
    <n v="1"/>
    <n v="27"/>
    <x v="0"/>
    <x v="0"/>
    <s v="all levels"/>
    <s v="ALL LEVELS"/>
    <n v="10"/>
    <s v="all levels"/>
    <n v="1"/>
    <d v="2012-08-31T00:00:00"/>
    <n v="31"/>
    <n v="8"/>
    <n v="2012"/>
    <x v="1"/>
    <x v="1"/>
    <d v="2019-09-26T00:00:00"/>
    <n v="2582"/>
  </r>
  <r>
    <x v="36"/>
    <x v="36"/>
    <x v="34"/>
    <s v=" With Java"/>
    <s v="ervlets an"/>
    <s v="https://www.udemy.   /javawebtut/"/>
    <s v="https://www.udemy.com/javawebtut/"/>
    <x v="0"/>
    <n v="35"/>
    <n v="15187"/>
    <n v="970"/>
    <n v="64"/>
    <x v="0"/>
    <x v="0"/>
    <s v="all levels"/>
    <s v="ALL LEVELS"/>
    <n v="10"/>
    <s v="all levels"/>
    <n v="10"/>
    <d v="2012-09-10T00:00:00"/>
    <n v="10"/>
    <n v="9"/>
    <n v="2012"/>
    <x v="0"/>
    <x v="0"/>
    <d v="2019-09-26T00:00:00"/>
    <n v="2572"/>
  </r>
  <r>
    <x v="37"/>
    <x v="37"/>
    <x v="33"/>
    <s v=" Marc Seal"/>
    <s v="uitar - Ro"/>
    <s v="https://www.udemy.   /guitar-rock-beginner-intermediate-with-marc-seal/"/>
    <s v="https://www.udemy.com/guitar-rock-beginner-intermediate-with-marc-seal/"/>
    <x v="0"/>
    <n v="20"/>
    <n v="36"/>
    <n v="4"/>
    <n v="40"/>
    <x v="1"/>
    <x v="1"/>
    <s v="beginner level"/>
    <s v="BEGINNER LEVEL"/>
    <n v="14"/>
    <s v="beginner level"/>
    <n v="1.5"/>
    <d v="2012-10-07T00:00:00"/>
    <n v="7"/>
    <n v="10"/>
    <n v="2012"/>
    <x v="1"/>
    <x v="1"/>
    <d v="2018-12-31T00:00:00"/>
    <n v="2276"/>
  </r>
  <r>
    <x v="38"/>
    <x v="38"/>
    <x v="35"/>
    <s v="ith CSS3!)"/>
    <s v="SS Develop"/>
    <s v="https://www.udemy.   /css-development-with-css3/"/>
    <s v="https://www.udemy.com/css-development-with-css3/"/>
    <x v="0"/>
    <n v="20"/>
    <n v="25864"/>
    <n v="188"/>
    <n v="32"/>
    <x v="0"/>
    <x v="0"/>
    <s v="all levels"/>
    <s v="ALL LEVELS"/>
    <n v="10"/>
    <s v="all levels"/>
    <n v="5"/>
    <d v="2012-10-31T00:00:00"/>
    <n v="31"/>
    <n v="10"/>
    <n v="2012"/>
    <x v="0"/>
    <x v="0"/>
    <d v="2019-09-26T00:00:00"/>
    <n v="2521"/>
  </r>
  <r>
    <x v="39"/>
    <x v="39"/>
    <x v="36"/>
    <s v="wth Stocks"/>
    <s v="arnessing "/>
    <s v="https://www.udemy.   /harnessing-the-power-of-growth-stocks/"/>
    <s v="https://www.udemy.com/harnessing-the-power-of-growth-stocks/"/>
    <x v="0"/>
    <n v="50"/>
    <n v="29"/>
    <n v="2"/>
    <n v="7"/>
    <x v="2"/>
    <x v="2"/>
    <s v="intermediate level"/>
    <s v="INTERMEDIATE LEVEL"/>
    <n v="18"/>
    <s v="intermediate level"/>
    <n v="2"/>
    <d v="2012-10-31T00:00:00"/>
    <n v="31"/>
    <n v="10"/>
    <n v="2012"/>
    <x v="3"/>
    <x v="3"/>
    <d v="2020-10-10T00:00:00"/>
    <n v="2901"/>
  </r>
  <r>
    <x v="40"/>
    <x v="40"/>
    <x v="37"/>
    <s v="Accounting"/>
    <s v="ntroductor"/>
    <s v="https://www.udemy.   /introductory-financial-accounting/"/>
    <s v="https://www.udemy.com/introductory-financial-accounting/"/>
    <x v="0"/>
    <n v="80"/>
    <n v="1793"/>
    <n v="265"/>
    <n v="54"/>
    <x v="1"/>
    <x v="1"/>
    <s v="beginner level"/>
    <s v="BEGINNER LEVEL"/>
    <n v="14"/>
    <s v="beginner level"/>
    <n v="10"/>
    <d v="2012-10-03T00:00:00"/>
    <n v="3"/>
    <n v="10"/>
    <n v="2012"/>
    <x v="3"/>
    <x v="3"/>
    <d v="2018-05-25T00:00:00"/>
    <n v="2060"/>
  </r>
  <r>
    <x v="41"/>
    <x v="41"/>
    <x v="38"/>
    <s v=" and MySQL"/>
    <s v="ogin and R"/>
    <s v="https://www.udemy.   /authentication-from-scratch-with-php-and-mysql/"/>
    <s v="https://www.udemy.com/authentication-from-scratch-with-php-and-mysql/"/>
    <x v="0"/>
    <n v="20"/>
    <n v="1128"/>
    <n v="77"/>
    <n v="36"/>
    <x v="2"/>
    <x v="2"/>
    <s v="intermediate level"/>
    <s v="INTERMEDIATE LEVEL"/>
    <n v="18"/>
    <s v="intermediate level"/>
    <n v="2"/>
    <d v="2012-10-24T00:00:00"/>
    <n v="24"/>
    <n v="10"/>
    <n v="2012"/>
    <x v="0"/>
    <x v="0"/>
    <d v="2020-10-10T00:00:00"/>
    <n v="2908"/>
  </r>
  <r>
    <x v="42"/>
    <x v="42"/>
    <x v="39"/>
    <s v=" Crowdfund"/>
    <s v="ow To Crow"/>
    <s v="https://www.udemy.   /how-to-crowdfund/"/>
    <s v="https://www.udemy.com/how-to-crowdfund/"/>
    <x v="0"/>
    <n v="30"/>
    <n v="43"/>
    <n v="6"/>
    <n v="17"/>
    <x v="0"/>
    <x v="0"/>
    <s v="all levels"/>
    <s v="ALL LEVELS"/>
    <n v="10"/>
    <s v="all levels"/>
    <n v="1.5"/>
    <d v="2012-10-02T00:00:00"/>
    <n v="2"/>
    <n v="10"/>
    <n v="2012"/>
    <x v="3"/>
    <x v="3"/>
    <d v="2018-08-06T00:00:00"/>
    <n v="2134"/>
  </r>
  <r>
    <x v="43"/>
    <x v="43"/>
    <x v="40"/>
    <s v="n 28 Days!"/>
    <s v="lay Guitar"/>
    <s v="https://www.udemy.   /how-to-play-guitar-really-understand-music/"/>
    <s v="https://www.udemy.com/how-to-play-guitar-really-understand-music/"/>
    <x v="0"/>
    <n v="20"/>
    <n v="738"/>
    <n v="6"/>
    <n v="64"/>
    <x v="0"/>
    <x v="0"/>
    <s v="all levels"/>
    <s v="ALL LEVELS"/>
    <n v="10"/>
    <s v="all levels"/>
    <n v="9.5"/>
    <d v="2012-10-13T00:00:00"/>
    <n v="13"/>
    <n v="10"/>
    <n v="2012"/>
    <x v="1"/>
    <x v="1"/>
    <d v="2019-09-26T00:00:00"/>
    <n v="2539"/>
  </r>
  <r>
    <x v="44"/>
    <x v="44"/>
    <x v="41"/>
    <s v="Developers"/>
    <s v="dvanced HT"/>
    <s v="https://www.udemy.   /advanced-html5-for-web-developers/"/>
    <s v="https://www.udemy.com/advanced-html5-for-web-developers/"/>
    <x v="0"/>
    <n v="50"/>
    <n v="11847"/>
    <n v="57"/>
    <n v="57"/>
    <x v="0"/>
    <x v="0"/>
    <s v="all levels"/>
    <s v="ALL LEVELS"/>
    <n v="10"/>
    <s v="all levels"/>
    <n v="7.5"/>
    <d v="2012-10-17T00:00:00"/>
    <n v="17"/>
    <n v="10"/>
    <n v="2012"/>
    <x v="0"/>
    <x v="0"/>
    <d v="2019-09-26T00:00:00"/>
    <n v="2535"/>
  </r>
  <r>
    <x v="45"/>
    <x v="45"/>
    <x v="42"/>
    <s v="in 21 Days"/>
    <s v="earn Guita"/>
    <s v="https://www.udemy.   /learn-guitar-in-21-days/"/>
    <s v="https://www.udemy.com/learn-guitar-in-21-days/"/>
    <x v="0"/>
    <n v="20"/>
    <n v="26504"/>
    <n v="192"/>
    <n v="82"/>
    <x v="1"/>
    <x v="1"/>
    <s v="beginner level"/>
    <s v="BEGINNER LEVEL"/>
    <n v="14"/>
    <s v="beginner level"/>
    <n v="2.5"/>
    <d v="2012-10-21T00:00:00"/>
    <n v="21"/>
    <n v="10"/>
    <n v="2012"/>
    <x v="1"/>
    <x v="1"/>
    <d v="2018-12-31T00:00:00"/>
    <n v="2262"/>
  </r>
  <r>
    <x v="46"/>
    <x v="46"/>
    <x v="43"/>
    <s v="om Day One"/>
    <s v="iano Impro"/>
    <s v="https://www.udemy.   /piano-improvisation-from-day-one/"/>
    <s v="https://www.udemy.com/piano-improvisation-from-day-one/"/>
    <x v="0"/>
    <n v="20"/>
    <n v="1249"/>
    <n v="37"/>
    <n v="21"/>
    <x v="0"/>
    <x v="0"/>
    <s v="all levels"/>
    <s v="ALL LEVELS"/>
    <n v="10"/>
    <s v="all levels"/>
    <n v="3"/>
    <d v="2013-03-01T00:00:00"/>
    <n v="1"/>
    <n v="3"/>
    <n v="2013"/>
    <x v="1"/>
    <x v="1"/>
    <d v="2019-09-26T00:00:00"/>
    <n v="2400"/>
  </r>
  <r>
    <x v="47"/>
    <x v="47"/>
    <x v="44"/>
    <s v="ns Markets"/>
    <s v="ractical T"/>
    <s v="https://www.udemy.   /getting-started-with-option-spreads/"/>
    <s v="https://www.udemy.com/getting-started-with-option-spreads/"/>
    <x v="0"/>
    <n v="50"/>
    <n v="43"/>
    <n v="0"/>
    <n v="25"/>
    <x v="1"/>
    <x v="1"/>
    <s v="beginner level"/>
    <s v="BEGINNER LEVEL"/>
    <n v="14"/>
    <s v="beginner level"/>
    <n v="4"/>
    <d v="2012-11-12T00:00:00"/>
    <n v="12"/>
    <n v="11"/>
    <n v="2012"/>
    <x v="3"/>
    <x v="3"/>
    <d v="2018-05-25T00:00:00"/>
    <n v="2020"/>
  </r>
  <r>
    <x v="48"/>
    <x v="48"/>
    <x v="45"/>
    <s v="in 4-Hours"/>
    <s v="earn Web D"/>
    <s v="https://www.udemy.   /build-beautiful-html5-website/"/>
    <s v="https://www.udemy.com/build-beautiful-html5-website/"/>
    <x v="0"/>
    <n v="75"/>
    <n v="43285"/>
    <n v="525"/>
    <n v="24"/>
    <x v="0"/>
    <x v="0"/>
    <s v="all levels"/>
    <s v="ALL LEVELS"/>
    <n v="10"/>
    <s v="all levels"/>
    <n v="4"/>
    <d v="2013-01-03T00:00:00"/>
    <n v="3"/>
    <n v="1"/>
    <n v="2013"/>
    <x v="0"/>
    <x v="0"/>
    <d v="2019-09-26T00:00:00"/>
    <n v="2457"/>
  </r>
  <r>
    <x v="49"/>
    <x v="49"/>
    <x v="46"/>
    <s v="int Comics"/>
    <s v="iscover Ho"/>
    <s v="https://www.udemy.   /learn-to-draw-and-paint/"/>
    <s v="https://www.udemy.com/learn-to-draw-and-paint/"/>
    <x v="0"/>
    <n v="65"/>
    <n v="8901"/>
    <n v="424"/>
    <n v="85"/>
    <x v="0"/>
    <x v="0"/>
    <s v="all levels"/>
    <s v="ALL LEVELS"/>
    <n v="10"/>
    <s v="all levels"/>
    <n v="62"/>
    <d v="2012-11-21T00:00:00"/>
    <n v="21"/>
    <n v="11"/>
    <n v="2012"/>
    <x v="2"/>
    <x v="2"/>
    <d v="2019-09-26T00:00:00"/>
    <n v="2500"/>
  </r>
  <r>
    <x v="50"/>
    <x v="50"/>
    <x v="47"/>
    <s v="ent Course"/>
    <s v="he Ultimat"/>
    <s v="https://www.udemy.   /build-an-instant-update-database-interface-with-jquery-ajax/"/>
    <s v="https://www.udemy.com/build-an-instant-update-database-interface-with-jquery-ajax/"/>
    <x v="0"/>
    <n v="50"/>
    <n v="9881"/>
    <n v="329"/>
    <n v="136"/>
    <x v="0"/>
    <x v="0"/>
    <s v="all levels"/>
    <s v="ALL LEVELS"/>
    <n v="10"/>
    <s v="all levels"/>
    <n v="12"/>
    <d v="2013-08-25T00:00:00"/>
    <n v="25"/>
    <n v="8"/>
    <n v="2013"/>
    <x v="0"/>
    <x v="0"/>
    <d v="2019-09-26T00:00:00"/>
    <n v="2223"/>
  </r>
  <r>
    <x v="51"/>
    <x v="51"/>
    <x v="48"/>
    <s v="Easier Way"/>
    <s v="astering H"/>
    <s v="https://www.udemy.   /html5-programming-tutorials/"/>
    <s v="https://www.udemy.com/html5-programming-tutorials/"/>
    <x v="0"/>
    <n v="75"/>
    <n v="21653"/>
    <n v="138"/>
    <n v="35"/>
    <x v="0"/>
    <x v="0"/>
    <s v="all levels"/>
    <s v="ALL LEVELS"/>
    <n v="10"/>
    <s v="all levels"/>
    <n v="7"/>
    <d v="2013-01-07T00:00:00"/>
    <n v="7"/>
    <n v="1"/>
    <n v="2013"/>
    <x v="0"/>
    <x v="0"/>
    <d v="2019-09-26T00:00:00"/>
    <n v="2453"/>
  </r>
  <r>
    <x v="52"/>
    <x v="52"/>
    <x v="49"/>
    <s v="JavaScript"/>
    <s v="ids Coding"/>
    <s v="https://www.udemy.   /kids-coding-introduction-to-html-css-and-javascript/"/>
    <s v="https://www.udemy.com/kids-coding-introduction-to-html-css-and-javascript/"/>
    <x v="0"/>
    <n v="200"/>
    <n v="2355"/>
    <n v="143"/>
    <n v="215"/>
    <x v="1"/>
    <x v="1"/>
    <s v="beginner level"/>
    <s v="BEGINNER LEVEL"/>
    <n v="14"/>
    <s v="beginner level"/>
    <n v="7"/>
    <d v="2012-11-26T00:00:00"/>
    <n v="26"/>
    <n v="11"/>
    <n v="2012"/>
    <x v="0"/>
    <x v="0"/>
    <d v="2018-12-31T00:00:00"/>
    <n v="2226"/>
  </r>
  <r>
    <x v="53"/>
    <x v="53"/>
    <x v="50"/>
    <s v="tive Guide"/>
    <s v="earning Ja"/>
    <s v="https://www.udemy.   /programming-javascript/"/>
    <s v="https://www.udemy.com/programming-javascript/"/>
    <x v="0"/>
    <n v="50"/>
    <n v="17113"/>
    <n v="380"/>
    <n v="93"/>
    <x v="0"/>
    <x v="0"/>
    <s v="all levels"/>
    <s v="ALL LEVELS"/>
    <n v="10"/>
    <s v="all levels"/>
    <n v="9.5"/>
    <d v="2012-11-26T00:00:00"/>
    <n v="26"/>
    <n v="11"/>
    <n v="2012"/>
    <x v="0"/>
    <x v="0"/>
    <d v="2019-09-26T00:00:00"/>
    <n v="2495"/>
  </r>
  <r>
    <x v="54"/>
    <x v="54"/>
    <x v="51"/>
    <s v="evelopers "/>
    <s v="TML5 APIs "/>
    <s v="https://www.udemy.   /html5-apis-for-javascript-a-course-for-web-developers/"/>
    <s v="https://www.udemy.com/html5-apis-for-javascript-a-course-for-web-developers/"/>
    <x v="0"/>
    <n v="50"/>
    <n v="7706"/>
    <n v="62"/>
    <n v="45"/>
    <x v="0"/>
    <x v="0"/>
    <s v="all levels"/>
    <s v="ALL LEVELS"/>
    <n v="10"/>
    <s v="all levels"/>
    <n v="5"/>
    <d v="2012-11-30T00:00:00"/>
    <n v="30"/>
    <n v="11"/>
    <n v="2012"/>
    <x v="0"/>
    <x v="0"/>
    <d v="2019-09-26T00:00:00"/>
    <n v="2491"/>
  </r>
  <r>
    <x v="55"/>
    <x v="55"/>
    <x v="52"/>
    <s v="dentity   "/>
    <s v="dvance Des"/>
    <s v="https://www.udemy.   /advance-design-of-logos-and-brand-identity/"/>
    <s v="https://www.udemy.com/advance-design-of-logos-and-brand-identity/"/>
    <x v="0"/>
    <n v="20"/>
    <n v="34"/>
    <n v="4"/>
    <n v="38"/>
    <x v="0"/>
    <x v="0"/>
    <s v="all levels"/>
    <s v="ALL LEVELS"/>
    <n v="10"/>
    <s v="all levels"/>
    <n v="2"/>
    <d v="2013-02-16T00:00:00"/>
    <n v="16"/>
    <n v="2"/>
    <n v="2013"/>
    <x v="2"/>
    <x v="2"/>
    <d v="2019-09-26T00:00:00"/>
    <n v="2413"/>
  </r>
  <r>
    <x v="56"/>
    <x v="56"/>
    <x v="53"/>
    <s v="Ã©todo IDT"/>
    <s v="prende bat"/>
    <s v="https://www.udemy.   /idtbateria/"/>
    <s v="https://www.udemy.com/idtbateria/"/>
    <x v="0"/>
    <n v="20"/>
    <n v="335"/>
    <n v="32"/>
    <n v="25"/>
    <x v="0"/>
    <x v="0"/>
    <s v="all levels"/>
    <s v="ALL LEVELS"/>
    <n v="10"/>
    <s v="all levels"/>
    <n v="2"/>
    <d v="2012-12-24T00:00:00"/>
    <n v="24"/>
    <n v="12"/>
    <n v="2012"/>
    <x v="1"/>
    <x v="1"/>
    <d v="2019-09-26T00:00:00"/>
    <n v="2467"/>
  </r>
  <r>
    <x v="57"/>
    <x v="57"/>
    <x v="54"/>
    <s v="QL Quickly"/>
    <s v="HP &amp; MySQL"/>
    <s v="https://www.udemy.   /learning-php-and-mysql-development-the-easy-way/"/>
    <s v="https://www.udemy.com/learning-php-and-mysql-development-the-easy-way/"/>
    <x v="0"/>
    <n v="50"/>
    <n v="5549"/>
    <n v="92"/>
    <n v="143"/>
    <x v="0"/>
    <x v="0"/>
    <s v="all levels"/>
    <s v="ALL LEVELS"/>
    <n v="10"/>
    <s v="all levels"/>
    <n v="15.5"/>
    <d v="2012-12-15T00:00:00"/>
    <n v="15"/>
    <n v="12"/>
    <n v="2012"/>
    <x v="0"/>
    <x v="0"/>
    <d v="2019-09-26T00:00:00"/>
    <n v="2476"/>
  </r>
  <r>
    <x v="58"/>
    <x v="58"/>
    <x v="55"/>
    <s v="r Startups"/>
    <s v="inance and"/>
    <s v="https://www.udemy.   /finance-and-accounting-for-startups/"/>
    <s v="https://www.udemy.com/finance-and-accounting-for-startups/"/>
    <x v="0"/>
    <n v="50"/>
    <n v="1175"/>
    <n v="92"/>
    <n v="75"/>
    <x v="0"/>
    <x v="0"/>
    <s v="all levels"/>
    <s v="ALL LEVELS"/>
    <n v="10"/>
    <s v="all levels"/>
    <n v="12.5"/>
    <d v="2013-01-15T00:00:00"/>
    <n v="15"/>
    <n v="1"/>
    <n v="2013"/>
    <x v="3"/>
    <x v="3"/>
    <d v="2019-09-26T00:00:00"/>
    <n v="2445"/>
  </r>
  <r>
    <x v="59"/>
    <x v="59"/>
    <x v="7"/>
    <s v="a guitarra"/>
    <s v="prende a t"/>
    <s v="https://www.udemy.   /aprende-a-tocar-la-guitarra/"/>
    <s v="https://www.udemy.com/aprende-a-tocar-la-guitarra/"/>
    <x v="0"/>
    <n v="50"/>
    <n v="7"/>
    <n v="1"/>
    <n v="25"/>
    <x v="0"/>
    <x v="0"/>
    <s v="all levels"/>
    <s v="ALL LEVELS"/>
    <n v="10"/>
    <s v="all levels"/>
    <n v="1.5"/>
    <d v="2013-02-22T00:00:00"/>
    <n v="22"/>
    <n v="2"/>
    <n v="2013"/>
    <x v="1"/>
    <x v="1"/>
    <d v="2019-09-26T00:00:00"/>
    <n v="2407"/>
  </r>
  <r>
    <x v="60"/>
    <x v="60"/>
    <x v="56"/>
    <s v="with HTML5"/>
    <s v="reating an"/>
    <s v="https://www.udemy.   /creating-an-mp3-player-with-html5/"/>
    <s v="https://www.udemy.com/creating-an-mp3-player-with-html5/"/>
    <x v="0"/>
    <n v="20"/>
    <n v="14551"/>
    <n v="169"/>
    <n v="14"/>
    <x v="0"/>
    <x v="0"/>
    <s v="all levels"/>
    <s v="ALL LEVELS"/>
    <n v="10"/>
    <s v="all levels"/>
    <n v="1.5"/>
    <d v="2013-01-31T00:00:00"/>
    <n v="31"/>
    <n v="1"/>
    <n v="2013"/>
    <x v="0"/>
    <x v="0"/>
    <d v="2019-09-26T00:00:00"/>
    <n v="2429"/>
  </r>
  <r>
    <x v="61"/>
    <x v="61"/>
    <x v="6"/>
    <s v="g Tutorial"/>
    <s v="ntroductio"/>
    <s v="https://www.udemy.   /introduction-to-small-business-accounting-training-tutorial/"/>
    <s v="https://www.udemy.com/introduction-to-small-business-accounting-training-tutorial/"/>
    <x v="0"/>
    <n v="25"/>
    <n v="168"/>
    <n v="9"/>
    <n v="75"/>
    <x v="1"/>
    <x v="1"/>
    <s v="beginner level"/>
    <s v="BEGINNER LEVEL"/>
    <n v="14"/>
    <s v="beginner level"/>
    <n v="3.5"/>
    <d v="2013-01-09T00:00:00"/>
    <n v="9"/>
    <n v="1"/>
    <n v="2013"/>
    <x v="3"/>
    <x v="3"/>
    <d v="2018-12-31T00:00:00"/>
    <n v="2182"/>
  </r>
  <r>
    <x v="62"/>
    <x v="62"/>
    <x v="57"/>
    <s v="fits Turbo"/>
    <s v="rofits Tur"/>
    <s v="https://www.udemy.   /profits-turbo/"/>
    <s v="https://www.udemy.com/profits-turbo/"/>
    <x v="0"/>
    <n v="20"/>
    <n v="10"/>
    <n v="0"/>
    <n v="7"/>
    <x v="2"/>
    <x v="2"/>
    <s v="intermediate level"/>
    <s v="INTERMEDIATE LEVEL"/>
    <n v="18"/>
    <s v="intermediate level"/>
    <n v="5.5"/>
    <d v="2013-06-03T00:00:00"/>
    <n v="3"/>
    <n v="6"/>
    <n v="2013"/>
    <x v="3"/>
    <x v="3"/>
    <d v="2020-10-10T00:00:00"/>
    <n v="2686"/>
  </r>
  <r>
    <x v="63"/>
    <x v="63"/>
    <x v="58"/>
    <s v="asy steps)"/>
    <s v="earn To Pr"/>
    <s v="https://www.udemy.   /learn-to-program-javascript-in-ten-easy-steps/"/>
    <s v="https://www.udemy.com/learn-to-program-javascript-in-ten-easy-steps/"/>
    <x v="0"/>
    <n v="75"/>
    <n v="2721"/>
    <n v="96"/>
    <n v="44"/>
    <x v="1"/>
    <x v="1"/>
    <s v="beginner level"/>
    <s v="BEGINNER LEVEL"/>
    <n v="14"/>
    <s v="beginner level"/>
    <n v="5.5"/>
    <d v="2013-05-20T00:00:00"/>
    <n v="20"/>
    <n v="5"/>
    <n v="2013"/>
    <x v="0"/>
    <x v="0"/>
    <d v="2018-12-31T00:00:00"/>
    <n v="2051"/>
  </r>
  <r>
    <x v="64"/>
    <x v="64"/>
    <x v="59"/>
    <s v="n an Hour!"/>
    <s v="uick and Q"/>
    <s v="https://www.udemy.   /quick-and-quirky-caricatures/"/>
    <s v="https://www.udemy.com/quick-and-quirky-caricatures/"/>
    <x v="0"/>
    <n v="20"/>
    <n v="139"/>
    <n v="14"/>
    <n v="9"/>
    <x v="1"/>
    <x v="1"/>
    <s v="beginner level"/>
    <s v="BEGINNER LEVEL"/>
    <n v="14"/>
    <s v="beginner level"/>
    <n v="1.5"/>
    <d v="2013-01-24T00:00:00"/>
    <n v="24"/>
    <n v="1"/>
    <n v="2013"/>
    <x v="2"/>
    <x v="2"/>
    <d v="2018-12-31T00:00:00"/>
    <n v="2167"/>
  </r>
  <r>
    <x v="65"/>
    <x v="65"/>
    <x v="60"/>
    <s v="ock Market"/>
    <s v="ssential O"/>
    <s v="https://www.udemy.   /essentialoptions/"/>
    <s v="https://www.udemy.com/essentialoptions/"/>
    <x v="0"/>
    <n v="50"/>
    <n v="211"/>
    <n v="9"/>
    <n v="27"/>
    <x v="2"/>
    <x v="2"/>
    <s v="intermediate level"/>
    <s v="INTERMEDIATE LEVEL"/>
    <n v="18"/>
    <s v="intermediate level"/>
    <n v="5"/>
    <d v="2013-03-06T00:00:00"/>
    <n v="6"/>
    <n v="3"/>
    <n v="2013"/>
    <x v="3"/>
    <x v="3"/>
    <d v="2020-10-10T00:00:00"/>
    <n v="2775"/>
  </r>
  <r>
    <x v="66"/>
    <x v="66"/>
    <x v="61"/>
    <s v="ry Program"/>
    <s v="omprehensi"/>
    <s v="https://www.udemy.   /forex-mastery/"/>
    <s v="https://www.udemy.com/forex-mastery/"/>
    <x v="0"/>
    <n v="45"/>
    <n v="650"/>
    <n v="107"/>
    <n v="97"/>
    <x v="0"/>
    <x v="0"/>
    <s v="all levels"/>
    <s v="ALL LEVELS"/>
    <n v="10"/>
    <s v="all levels"/>
    <n v="10"/>
    <d v="2013-02-07T00:00:00"/>
    <n v="7"/>
    <n v="2"/>
    <n v="2013"/>
    <x v="3"/>
    <x v="3"/>
    <d v="2018-11-04T00:00:00"/>
    <n v="2096"/>
  </r>
  <r>
    <x v="67"/>
    <x v="67"/>
    <x v="62"/>
    <s v="evolution!"/>
    <s v="orld's Fas"/>
    <s v="https://www.udemy.   /decplay-the-fastest-way-to-learn-piano/"/>
    <s v="https://www.udemy.com/decplay-the-fastest-way-to-learn-piano/"/>
    <x v="0"/>
    <n v="95"/>
    <n v="1199"/>
    <n v="58"/>
    <n v="31"/>
    <x v="1"/>
    <x v="1"/>
    <s v="beginner level"/>
    <s v="BEGINNER LEVEL"/>
    <n v="14"/>
    <s v="beginner level"/>
    <n v="2"/>
    <d v="2013-02-18T00:00:00"/>
    <n v="18"/>
    <n v="2"/>
    <n v="2013"/>
    <x v="1"/>
    <x v="1"/>
    <d v="2018-12-31T00:00:00"/>
    <n v="2142"/>
  </r>
  <r>
    <x v="68"/>
    <x v="68"/>
    <x v="63"/>
    <s v="rex Course"/>
    <s v="rofessiona"/>
    <s v="https://www.udemy.   /professional-trader-mindset/"/>
    <s v="https://www.udemy.com/professional-trader-mindset/"/>
    <x v="0"/>
    <n v="50"/>
    <n v="4702"/>
    <n v="17"/>
    <n v="6"/>
    <x v="0"/>
    <x v="0"/>
    <s v="all levels"/>
    <s v="ALL LEVELS"/>
    <n v="10"/>
    <s v="all levels"/>
    <n v="1"/>
    <d v="2013-06-07T00:00:00"/>
    <n v="7"/>
    <n v="6"/>
    <n v="2013"/>
    <x v="3"/>
    <x v="3"/>
    <d v="2018-08-06T00:00:00"/>
    <n v="1886"/>
  </r>
  <r>
    <x v="69"/>
    <x v="69"/>
    <x v="64"/>
    <s v="to Options"/>
    <s v="earn Call "/>
    <s v="https://www.udemy.   /learn-options-trading-introduction-call-put-options/"/>
    <s v="https://www.udemy.com/learn-options-trading-introduction-call-put-options/"/>
    <x v="0"/>
    <n v="60"/>
    <n v="1017"/>
    <n v="74"/>
    <n v="20"/>
    <x v="1"/>
    <x v="1"/>
    <s v="beginner level"/>
    <s v="BEGINNER LEVEL"/>
    <n v="14"/>
    <s v="beginner level"/>
    <n v="3"/>
    <d v="2013-02-15T00:00:00"/>
    <n v="15"/>
    <n v="2"/>
    <n v="2013"/>
    <x v="3"/>
    <x v="3"/>
    <d v="2018-12-31T00:00:00"/>
    <n v="2145"/>
  </r>
  <r>
    <x v="70"/>
    <x v="70"/>
    <x v="8"/>
    <s v="om Scratch"/>
    <s v="earn HTML5"/>
    <s v="https://www.udemy.   /learn-html5-programming-from-scratch/"/>
    <s v="https://www.udemy.com/learn-html5-programming-from-scratch/"/>
    <x v="1"/>
    <n v="0"/>
    <n v="268923"/>
    <n v="8629"/>
    <n v="45"/>
    <x v="0"/>
    <x v="0"/>
    <s v="all levels"/>
    <s v="ALL LEVELS"/>
    <n v="10"/>
    <s v="all levels"/>
    <n v="10.5"/>
    <d v="2013-02-14T00:00:00"/>
    <n v="14"/>
    <n v="2"/>
    <n v="2013"/>
    <x v="0"/>
    <x v="0"/>
    <d v="2019-09-26T00:00:00"/>
    <n v="2415"/>
  </r>
  <r>
    <x v="71"/>
    <x v="71"/>
    <x v="65"/>
    <s v=" WordPress"/>
    <s v="reate a Re"/>
    <s v="https://www.udemy.   /creating-a-business-website-with-a-responsive-design/"/>
    <s v="https://www.udemy.com/creating-a-business-website-with-a-responsive-design/"/>
    <x v="0"/>
    <n v="95"/>
    <n v="1659"/>
    <n v="73"/>
    <n v="38"/>
    <x v="0"/>
    <x v="0"/>
    <s v="all levels"/>
    <s v="ALL LEVELS"/>
    <n v="10"/>
    <s v="all levels"/>
    <n v="5.5"/>
    <d v="2013-03-25T00:00:00"/>
    <n v="25"/>
    <n v="3"/>
    <n v="2013"/>
    <x v="0"/>
    <x v="0"/>
    <d v="2019-09-26T00:00:00"/>
    <n v="2376"/>
  </r>
  <r>
    <x v="72"/>
    <x v="72"/>
    <x v="66"/>
    <s v="ing Guitar"/>
    <s v="etting Sta"/>
    <s v="https://www.udemy.   /getting-started-with-playing-guitar/"/>
    <s v="https://www.udemy.com/getting-started-with-playing-guitar/"/>
    <x v="1"/>
    <n v="0"/>
    <n v="47652"/>
    <n v="1141"/>
    <n v="26"/>
    <x v="1"/>
    <x v="1"/>
    <s v="beginner level"/>
    <s v="BEGINNER LEVEL"/>
    <n v="14"/>
    <s v="beginner level"/>
    <n v="4"/>
    <d v="2013-05-29T00:00:00"/>
    <n v="29"/>
    <n v="5"/>
    <n v="2013"/>
    <x v="1"/>
    <x v="1"/>
    <d v="2018-12-31T00:00:00"/>
    <n v="2042"/>
  </r>
  <r>
    <x v="73"/>
    <x v="73"/>
    <x v="67"/>
    <s v="tep System"/>
    <s v="eginners G"/>
    <s v="https://www.udemy.   /beginners-guide-to-playing-guitar/"/>
    <s v="https://www.udemy.com/beginners-guide-to-playing-guitar/"/>
    <x v="0"/>
    <n v="85"/>
    <n v="384"/>
    <n v="25"/>
    <n v="98"/>
    <x v="1"/>
    <x v="1"/>
    <s v="beginner level"/>
    <s v="BEGINNER LEVEL"/>
    <n v="14"/>
    <s v="beginner level"/>
    <n v="10.5"/>
    <d v="2013-06-10T00:00:00"/>
    <n v="10"/>
    <n v="6"/>
    <n v="2013"/>
    <x v="1"/>
    <x v="1"/>
    <d v="2018-12-31T00:00:00"/>
    <n v="2030"/>
  </r>
  <r>
    <x v="74"/>
    <x v="74"/>
    <x v="68"/>
    <s v="ty, Greeks"/>
    <s v="ptions Fou"/>
    <s v="https://www.udemy.   /learn-options-trading/"/>
    <s v="https://www.udemy.com/learn-options-trading/"/>
    <x v="0"/>
    <n v="60"/>
    <n v="459"/>
    <n v="25"/>
    <n v="14"/>
    <x v="1"/>
    <x v="1"/>
    <s v="beginner level"/>
    <s v="BEGINNER LEVEL"/>
    <n v="14"/>
    <s v="beginner level"/>
    <n v="3"/>
    <d v="2013-02-17T00:00:00"/>
    <n v="17"/>
    <n v="2"/>
    <n v="2013"/>
    <x v="3"/>
    <x v="3"/>
    <d v="2018-12-31T00:00:00"/>
    <n v="2143"/>
  </r>
  <r>
    <x v="75"/>
    <x v="75"/>
    <x v="69"/>
    <s v=" Inflation"/>
    <s v="ilver, Gol"/>
    <s v="https://www.udemy.   /got-gold-get-gold-inflation/"/>
    <s v="https://www.udemy.com/got-gold-get-gold-inflation/"/>
    <x v="1"/>
    <n v="0"/>
    <n v="5597"/>
    <n v="76"/>
    <n v="11"/>
    <x v="1"/>
    <x v="1"/>
    <s v="beginner level"/>
    <s v="BEGINNER LEVEL"/>
    <n v="14"/>
    <s v="beginner level"/>
    <n v="1"/>
    <d v="2013-02-16T00:00:00"/>
    <n v="16"/>
    <n v="2"/>
    <n v="2013"/>
    <x v="3"/>
    <x v="3"/>
    <d v="2018-12-31T00:00:00"/>
    <n v="2144"/>
  </r>
  <r>
    <x v="76"/>
    <x v="76"/>
    <x v="70"/>
    <s v="strategies"/>
    <s v="uying Call"/>
    <s v="https://www.udemy.   /buy-call-options-buy-put-options-trading-strategies/"/>
    <s v="https://www.udemy.com/buy-call-options-buy-put-options-trading-strategies/"/>
    <x v="0"/>
    <n v="60"/>
    <n v="266"/>
    <n v="20"/>
    <n v="14"/>
    <x v="2"/>
    <x v="2"/>
    <s v="intermediate level"/>
    <s v="INTERMEDIATE LEVEL"/>
    <n v="18"/>
    <s v="intermediate level"/>
    <n v="3"/>
    <d v="2013-02-18T00:00:00"/>
    <n v="18"/>
    <n v="2"/>
    <n v="2013"/>
    <x v="3"/>
    <x v="3"/>
    <d v="2020-10-10T00:00:00"/>
    <n v="2791"/>
  </r>
  <r>
    <x v="77"/>
    <x v="77"/>
    <x v="71"/>
    <s v="r Startups"/>
    <s v="dvanced Fi"/>
    <s v="https://www.udemy.   /advanced-finance-and-accounting-for-startups/"/>
    <s v="https://www.udemy.com/advanced-finance-and-accounting-for-startups/"/>
    <x v="0"/>
    <n v="40"/>
    <n v="188"/>
    <n v="7"/>
    <n v="48"/>
    <x v="2"/>
    <x v="2"/>
    <s v="intermediate level"/>
    <s v="INTERMEDIATE LEVEL"/>
    <n v="18"/>
    <s v="intermediate level"/>
    <n v="6.5"/>
    <d v="2014-02-27T00:00:00"/>
    <n v="27"/>
    <n v="2"/>
    <n v="2014"/>
    <x v="3"/>
    <x v="3"/>
    <d v="2020-10-10T00:00:00"/>
    <n v="2417"/>
  </r>
  <r>
    <x v="78"/>
    <x v="78"/>
    <x v="72"/>
    <s v="ns Trading"/>
    <s v="ptions Spr"/>
    <s v="https://www.udemy.   /options-spreads-explained/"/>
    <s v="https://www.udemy.com/options-spreads-explained/"/>
    <x v="0"/>
    <n v="120"/>
    <n v="623"/>
    <n v="43"/>
    <n v="8"/>
    <x v="2"/>
    <x v="2"/>
    <s v="intermediate level"/>
    <s v="INTERMEDIATE LEVEL"/>
    <n v="18"/>
    <s v="intermediate level"/>
    <n v="2.5"/>
    <d v="2013-02-19T00:00:00"/>
    <n v="19"/>
    <n v="2"/>
    <n v="2013"/>
    <x v="3"/>
    <x v="3"/>
    <d v="2020-10-10T00:00:00"/>
    <n v="2790"/>
  </r>
  <r>
    <x v="79"/>
    <x v="79"/>
    <x v="73"/>
    <s v="ar Lessons"/>
    <s v="lues and A"/>
    <s v="https://www.udemy.   /blues-and-advanced-guitar-lessons/"/>
    <s v="https://www.udemy.com/blues-and-advanced-guitar-lessons/"/>
    <x v="0"/>
    <n v="85"/>
    <n v="1235"/>
    <n v="46"/>
    <n v="131"/>
    <x v="0"/>
    <x v="0"/>
    <s v="all levels"/>
    <s v="ALL LEVELS"/>
    <n v="10"/>
    <s v="all levels"/>
    <n v="7.5"/>
    <d v="2013-06-10T00:00:00"/>
    <n v="10"/>
    <n v="6"/>
    <n v="2013"/>
    <x v="1"/>
    <x v="1"/>
    <d v="2019-09-26T00:00:00"/>
    <n v="2299"/>
  </r>
  <r>
    <x v="80"/>
    <x v="80"/>
    <x v="74"/>
    <s v="e Beginner"/>
    <s v="ld-Time Ba"/>
    <s v="https://www.udemy.   /old-time-banjo-for-the-absolute-beginner/"/>
    <s v="https://www.udemy.com/old-time-banjo-for-the-absolute-beginner/"/>
    <x v="0"/>
    <n v="25"/>
    <n v="192"/>
    <n v="21"/>
    <n v="17"/>
    <x v="1"/>
    <x v="1"/>
    <s v="beginner level"/>
    <s v="BEGINNER LEVEL"/>
    <n v="14"/>
    <s v="beginner level"/>
    <n v="1.5"/>
    <d v="2014-03-12T00:00:00"/>
    <n v="12"/>
    <n v="3"/>
    <n v="2014"/>
    <x v="1"/>
    <x v="1"/>
    <d v="2018-12-31T00:00:00"/>
    <n v="1755"/>
  </r>
  <r>
    <x v="81"/>
    <x v="81"/>
    <x v="75"/>
    <s v="o Advanced"/>
    <s v="omplete Gu"/>
    <s v="https://www.udemy.   /complete-guitar-system-beginner-to-advanced/"/>
    <s v="https://www.udemy.com/complete-guitar-system-beginner-to-advanced/"/>
    <x v="0"/>
    <n v="145"/>
    <n v="32935"/>
    <n v="2713"/>
    <n v="310"/>
    <x v="0"/>
    <x v="0"/>
    <s v="all levels"/>
    <s v="ALL LEVELS"/>
    <n v="10"/>
    <s v="all levels"/>
    <n v="34"/>
    <d v="2013-05-29T00:00:00"/>
    <n v="29"/>
    <n v="5"/>
    <n v="2013"/>
    <x v="1"/>
    <x v="1"/>
    <d v="2019-09-26T00:00:00"/>
    <n v="2311"/>
  </r>
  <r>
    <x v="82"/>
    <x v="82"/>
    <x v="76"/>
    <s v="t Mastery "/>
    <s v="REDIT SPRE"/>
    <s v="https://www.udemy.   /advanced-credit-spreads/"/>
    <s v="https://www.udemy.com/advanced-credit-spreads/"/>
    <x v="0"/>
    <n v="60"/>
    <n v="607"/>
    <n v="55"/>
    <n v="16"/>
    <x v="2"/>
    <x v="2"/>
    <s v="intermediate level"/>
    <s v="INTERMEDIATE LEVEL"/>
    <n v="18"/>
    <s v="intermediate level"/>
    <n v="2"/>
    <d v="2013-03-05T00:00:00"/>
    <n v="5"/>
    <n v="3"/>
    <n v="2013"/>
    <x v="3"/>
    <x v="3"/>
    <d v="2020-10-10T00:00:00"/>
    <n v="2776"/>
  </r>
  <r>
    <x v="83"/>
    <x v="83"/>
    <x v="77"/>
    <s v="Simulation"/>
    <s v="dvanced Op"/>
    <s v="https://www.udemy.   /advanced-options-analysis/"/>
    <s v="https://www.udemy.com/advanced-options-analysis/"/>
    <x v="0"/>
    <n v="60"/>
    <n v="968"/>
    <n v="81"/>
    <n v="10"/>
    <x v="2"/>
    <x v="2"/>
    <s v="intermediate level"/>
    <s v="INTERMEDIATE LEVEL"/>
    <n v="18"/>
    <s v="intermediate level"/>
    <n v="2"/>
    <d v="2013-02-27T00:00:00"/>
    <n v="27"/>
    <n v="2"/>
    <n v="2013"/>
    <x v="3"/>
    <x v="3"/>
    <d v="2020-10-10T00:00:00"/>
    <n v="2782"/>
  </r>
  <r>
    <x v="84"/>
    <x v="84"/>
    <x v="78"/>
    <s v="rade entry"/>
    <s v="echnical A"/>
    <s v="https://www.udemy.   /learn-technical-analysis/"/>
    <s v="https://www.udemy.com/learn-technical-analysis/"/>
    <x v="0"/>
    <n v="60"/>
    <n v="454"/>
    <n v="52"/>
    <n v="15"/>
    <x v="3"/>
    <x v="3"/>
    <s v="expert level"/>
    <s v="EXPERT LEVEL"/>
    <n v="12"/>
    <s v="expert level"/>
    <n v="2"/>
    <d v="2013-02-24T00:00:00"/>
    <n v="24"/>
    <n v="2"/>
    <n v="2013"/>
    <x v="3"/>
    <x v="3"/>
    <d v="2019-08-24T00:00:00"/>
    <n v="2372"/>
  </r>
  <r>
    <x v="85"/>
    <x v="85"/>
    <x v="79"/>
    <s v="e Analysis"/>
    <s v="he Basics "/>
    <s v="https://www.udemy.   /volume-analysis-basis/"/>
    <s v="https://www.udemy.com/volume-analysis-basis/"/>
    <x v="0"/>
    <n v="60"/>
    <n v="611"/>
    <n v="57"/>
    <n v="13"/>
    <x v="0"/>
    <x v="0"/>
    <s v="all levels"/>
    <s v="ALL LEVELS"/>
    <n v="10"/>
    <s v="all levels"/>
    <n v="1.5"/>
    <d v="2013-02-24T00:00:00"/>
    <n v="24"/>
    <n v="2"/>
    <n v="2013"/>
    <x v="3"/>
    <x v="3"/>
    <d v="2018-08-06T00:00:00"/>
    <n v="1989"/>
  </r>
  <r>
    <x v="86"/>
    <x v="86"/>
    <x v="80"/>
    <s v="f the risk"/>
    <s v="aster Iron"/>
    <s v="https://www.udemy.   /iron-condor-options-trading-strategy/"/>
    <s v="https://www.udemy.com/iron-condor-options-trading-strategy/"/>
    <x v="0"/>
    <n v="60"/>
    <n v="1338"/>
    <n v="139"/>
    <n v="7"/>
    <x v="3"/>
    <x v="3"/>
    <s v="expert level"/>
    <s v="EXPERT LEVEL"/>
    <n v="12"/>
    <s v="expert level"/>
    <n v="1"/>
    <d v="2013-03-02T00:00:00"/>
    <n v="2"/>
    <n v="3"/>
    <n v="2013"/>
    <x v="3"/>
    <x v="3"/>
    <d v="2019-08-24T00:00:00"/>
    <n v="2366"/>
  </r>
  <r>
    <x v="87"/>
    <x v="87"/>
    <x v="81"/>
    <s v="Strategies"/>
    <s v="ackspreads"/>
    <s v="https://www.udemy.   /calendars-diagonals-butterfly-spreads/"/>
    <s v="https://www.udemy.com/calendars-diagonals-butterfly-spreads/"/>
    <x v="0"/>
    <n v="60"/>
    <n v="737"/>
    <n v="41"/>
    <n v="10"/>
    <x v="3"/>
    <x v="3"/>
    <s v="expert level"/>
    <s v="EXPERT LEVEL"/>
    <n v="12"/>
    <s v="expert level"/>
    <n v="2"/>
    <d v="2013-03-03T00:00:00"/>
    <n v="3"/>
    <n v="3"/>
    <n v="2013"/>
    <x v="3"/>
    <x v="3"/>
    <d v="2019-08-24T00:00:00"/>
    <n v="2365"/>
  </r>
  <r>
    <x v="88"/>
    <x v="88"/>
    <x v="82"/>
    <s v=" direction"/>
    <s v="traddles a"/>
    <s v="https://www.udemy.   /straddles-and-strangles/"/>
    <s v="https://www.udemy.com/straddles-and-strangles/"/>
    <x v="0"/>
    <n v="60"/>
    <n v="775"/>
    <n v="54"/>
    <n v="11"/>
    <x v="3"/>
    <x v="3"/>
    <s v="expert level"/>
    <s v="EXPERT LEVEL"/>
    <n v="12"/>
    <s v="expert level"/>
    <n v="1.5"/>
    <d v="2013-03-12T00:00:00"/>
    <n v="12"/>
    <n v="3"/>
    <n v="2013"/>
    <x v="3"/>
    <x v="3"/>
    <d v="2019-08-24T00:00:00"/>
    <n v="2356"/>
  </r>
  <r>
    <x v="89"/>
    <x v="89"/>
    <x v="83"/>
    <s v="omunitaria"/>
    <s v="a costruzi"/>
    <s v="https://www.udemy.   /la-costruzione-del-budget-di-una-proposta-comunitaria/"/>
    <s v="https://www.udemy.com/la-costruzione-del-budget-di-una-proposta-comunitaria/"/>
    <x v="0"/>
    <n v="50"/>
    <n v="10"/>
    <n v="1"/>
    <n v="5"/>
    <x v="2"/>
    <x v="2"/>
    <s v="intermediate level"/>
    <s v="INTERMEDIATE LEVEL"/>
    <n v="18"/>
    <s v="intermediate level"/>
    <n v="1"/>
    <d v="2015-01-30T00:00:00"/>
    <n v="30"/>
    <n v="1"/>
    <n v="2015"/>
    <x v="3"/>
    <x v="3"/>
    <d v="2020-10-10T00:00:00"/>
    <n v="2080"/>
  </r>
  <r>
    <x v="90"/>
    <x v="90"/>
    <x v="84"/>
    <s v="se Bundle)"/>
    <s v="ptions Tra"/>
    <s v="https://www.udemy.   /learn-options-trading-courses/"/>
    <s v="https://www.udemy.com/learn-options-trading-courses/"/>
    <x v="0"/>
    <n v="180"/>
    <n v="10100"/>
    <n v="985"/>
    <n v="45"/>
    <x v="1"/>
    <x v="1"/>
    <s v="beginner level"/>
    <s v="BEGINNER LEVEL"/>
    <n v="14"/>
    <s v="beginner level"/>
    <n v="11"/>
    <d v="2013-02-25T00:00:00"/>
    <n v="25"/>
    <n v="2"/>
    <n v="2013"/>
    <x v="3"/>
    <x v="3"/>
    <d v="2018-05-25T00:00:00"/>
    <n v="1915"/>
  </r>
  <r>
    <x v="91"/>
    <x v="91"/>
    <x v="85"/>
    <s v="ls Bundle&quot;"/>
    <s v="aster 'Tec"/>
    <s v="https://www.udemy.   /master-technical-analysis-and-chart-reading-skills-bundle/"/>
    <s v="https://www.udemy.com/master-technical-analysis-and-chart-reading-skills-bundle/"/>
    <x v="0"/>
    <n v="120"/>
    <n v="3348"/>
    <n v="352"/>
    <n v="13"/>
    <x v="0"/>
    <x v="0"/>
    <s v="all levels"/>
    <s v="ALL LEVELS"/>
    <n v="10"/>
    <s v="all levels"/>
    <n v="3"/>
    <d v="2013-02-25T00:00:00"/>
    <n v="25"/>
    <n v="2"/>
    <n v="2013"/>
    <x v="3"/>
    <x v="3"/>
    <d v="2018-11-04T00:00:00"/>
    <n v="2078"/>
  </r>
  <r>
    <x v="92"/>
    <x v="92"/>
    <x v="86"/>
    <s v="ious Metal"/>
    <s v="uying, Sel"/>
    <s v="https://www.udemy.   /got-gold-get-gold-buying-and-selling-precious-metal/"/>
    <s v="https://www.udemy.com/got-gold-get-gold-buying-and-selling-precious-metal/"/>
    <x v="0"/>
    <n v="20"/>
    <n v="74"/>
    <n v="1"/>
    <n v="14"/>
    <x v="0"/>
    <x v="0"/>
    <s v="all levels"/>
    <s v="ALL LEVELS"/>
    <n v="10"/>
    <s v="all levels"/>
    <n v="1"/>
    <d v="2013-02-27T00:00:00"/>
    <n v="27"/>
    <n v="2"/>
    <n v="2013"/>
    <x v="3"/>
    <x v="3"/>
    <d v="2018-08-06T00:00:00"/>
    <n v="1986"/>
  </r>
  <r>
    <x v="93"/>
    <x v="93"/>
    <x v="87"/>
    <s v="Gold (GLD)"/>
    <s v="aster Cale"/>
    <s v="https://www.udemy.   /calendar-spreads/"/>
    <s v="https://www.udemy.com/calendar-spreads/"/>
    <x v="0"/>
    <n v="60"/>
    <n v="540"/>
    <n v="44"/>
    <n v="6"/>
    <x v="3"/>
    <x v="3"/>
    <s v="expert level"/>
    <s v="EXPERT LEVEL"/>
    <n v="12"/>
    <s v="expert level"/>
    <n v="1"/>
    <d v="2013-03-02T00:00:00"/>
    <n v="2"/>
    <n v="3"/>
    <n v="2013"/>
    <x v="3"/>
    <x v="3"/>
    <d v="2019-08-24T00:00:00"/>
    <n v="2366"/>
  </r>
  <r>
    <x v="94"/>
    <x v="94"/>
    <x v="88"/>
    <s v="ads Bundle"/>
    <s v="ption Spre"/>
    <s v="https://www.udemy.   /option-spreads-and-credit-spreads-bundle/"/>
    <s v="https://www.udemy.com/option-spreads-and-credit-spreads-bundle/"/>
    <x v="0"/>
    <n v="180"/>
    <n v="2212"/>
    <n v="194"/>
    <n v="24"/>
    <x v="3"/>
    <x v="3"/>
    <s v="expert level"/>
    <s v="EXPERT LEVEL"/>
    <n v="12"/>
    <s v="expert level"/>
    <n v="4.5"/>
    <d v="2013-03-05T00:00:00"/>
    <n v="5"/>
    <n v="3"/>
    <n v="2013"/>
    <x v="3"/>
    <x v="3"/>
    <d v="2019-08-24T00:00:00"/>
    <n v="2363"/>
  </r>
  <r>
    <x v="95"/>
    <x v="95"/>
    <x v="89"/>
    <s v="n dynamics"/>
    <s v="eekly Opti"/>
    <s v="https://www.udemy.   /weekly-options/"/>
    <s v="https://www.udemy.com/weekly-options/"/>
    <x v="0"/>
    <n v="60"/>
    <n v="779"/>
    <n v="56"/>
    <n v="6"/>
    <x v="3"/>
    <x v="3"/>
    <s v="expert level"/>
    <s v="EXPERT LEVEL"/>
    <n v="12"/>
    <s v="expert level"/>
    <n v="1"/>
    <d v="2013-03-08T00:00:00"/>
    <n v="8"/>
    <n v="3"/>
    <n v="2013"/>
    <x v="3"/>
    <x v="3"/>
    <d v="2019-08-24T00:00:00"/>
    <n v="2360"/>
  </r>
  <r>
    <x v="96"/>
    <x v="96"/>
    <x v="90"/>
    <s v="ar Index)&quot;"/>
    <s v="et to know"/>
    <s v="https://www.udemy.   /vix-index/"/>
    <s v="https://www.udemy.com/vix-index/"/>
    <x v="0"/>
    <n v="60"/>
    <n v="727"/>
    <n v="64"/>
    <n v="9"/>
    <x v="0"/>
    <x v="0"/>
    <s v="all levels"/>
    <s v="ALL LEVELS"/>
    <n v="10"/>
    <s v="all levels"/>
    <n v="1"/>
    <d v="2013-03-08T00:00:00"/>
    <n v="8"/>
    <n v="3"/>
    <n v="2013"/>
    <x v="3"/>
    <x v="3"/>
    <d v="2018-11-04T00:00:00"/>
    <n v="2067"/>
  </r>
  <r>
    <x v="97"/>
    <x v="97"/>
    <x v="91"/>
    <s v="ash Course"/>
    <s v="he CSS and"/>
    <s v="https://www.udemy.   /the-css-and-css3-crash-course/"/>
    <s v="https://www.udemy.com/the-css-and-css3-crash-course/"/>
    <x v="0"/>
    <n v="150"/>
    <n v="2051"/>
    <n v="99"/>
    <n v="76"/>
    <x v="0"/>
    <x v="0"/>
    <s v="all levels"/>
    <s v="ALL LEVELS"/>
    <n v="10"/>
    <s v="all levels"/>
    <n v="13"/>
    <d v="2013-03-15T00:00:00"/>
    <n v="15"/>
    <n v="3"/>
    <n v="2013"/>
    <x v="0"/>
    <x v="0"/>
    <d v="2019-09-26T00:00:00"/>
    <n v="2386"/>
  </r>
  <r>
    <x v="98"/>
    <x v="98"/>
    <x v="92"/>
    <s v="or Trading"/>
    <s v="echniTrade"/>
    <s v="https://www.udemy.   /leading-hybrid-indicator-trading/"/>
    <s v="https://www.udemy.com/leading-hybrid-indicator-trading/"/>
    <x v="0"/>
    <n v="20"/>
    <n v="4117"/>
    <n v="54"/>
    <n v="5"/>
    <x v="2"/>
    <x v="2"/>
    <s v="intermediate level"/>
    <s v="INTERMEDIATE LEVEL"/>
    <n v="18"/>
    <s v="intermediate level"/>
    <n v="1"/>
    <d v="2013-04-04T00:00:00"/>
    <n v="4"/>
    <n v="4"/>
    <n v="2013"/>
    <x v="3"/>
    <x v="3"/>
    <d v="2020-10-10T00:00:00"/>
    <n v="2746"/>
  </r>
  <r>
    <x v="99"/>
    <x v="99"/>
    <x v="93"/>
    <s v="lid Brands"/>
    <s v="ock-Solid "/>
    <s v="https://www.udemy.   /rock-solid-brands/"/>
    <s v="https://www.udemy.com/rock-solid-brands/"/>
    <x v="0"/>
    <n v="20"/>
    <n v="134"/>
    <n v="4"/>
    <n v="13"/>
    <x v="1"/>
    <x v="1"/>
    <s v="beginner level"/>
    <s v="BEGINNER LEVEL"/>
    <n v="14"/>
    <s v="beginner level"/>
    <n v="0.51666666699999997"/>
    <d v="2016-02-17T00:00:00"/>
    <n v="17"/>
    <n v="2"/>
    <n v="2016"/>
    <x v="2"/>
    <x v="2"/>
    <d v="2018-12-31T00:00:00"/>
    <n v="1048"/>
  </r>
  <r>
    <x v="100"/>
    <x v="100"/>
    <x v="94"/>
    <s v="ss Finance"/>
    <s v="asics of B"/>
    <s v="https://www.udemy.   /basics-of-business-finance/"/>
    <s v="https://www.udemy.com/basics-of-business-finance/"/>
    <x v="0"/>
    <n v="30"/>
    <n v="4855"/>
    <n v="64"/>
    <n v="24"/>
    <x v="1"/>
    <x v="1"/>
    <s v="beginner level"/>
    <s v="BEGINNER LEVEL"/>
    <n v="14"/>
    <s v="beginner level"/>
    <n v="4"/>
    <d v="2013-03-22T00:00:00"/>
    <n v="22"/>
    <n v="3"/>
    <n v="2013"/>
    <x v="3"/>
    <x v="3"/>
    <d v="2018-05-25T00:00:00"/>
    <n v="1890"/>
  </r>
  <r>
    <x v="101"/>
    <x v="101"/>
    <x v="95"/>
    <s v="r Managers"/>
    <s v="usiness Ac"/>
    <s v="https://www.udemy.   /business-accounts-for-managers/"/>
    <s v="https://www.udemy.com/business-accounts-for-managers/"/>
    <x v="0"/>
    <n v="30"/>
    <n v="16"/>
    <n v="0"/>
    <n v="23"/>
    <x v="1"/>
    <x v="1"/>
    <s v="beginner level"/>
    <s v="BEGINNER LEVEL"/>
    <n v="14"/>
    <s v="beginner level"/>
    <n v="3"/>
    <d v="2013-04-23T00:00:00"/>
    <n v="23"/>
    <n v="4"/>
    <n v="2013"/>
    <x v="3"/>
    <x v="3"/>
    <d v="2018-12-31T00:00:00"/>
    <n v="2078"/>
  </r>
  <r>
    <x v="102"/>
    <x v="102"/>
    <x v="96"/>
    <s v=" Photoshop"/>
    <s v="hotoshop C"/>
    <s v="https://www.udemy.   /ebook-cover-design/"/>
    <s v="https://www.udemy.com/ebook-cover-design/"/>
    <x v="0"/>
    <n v="50"/>
    <n v="11893"/>
    <n v="69"/>
    <n v="40"/>
    <x v="0"/>
    <x v="0"/>
    <s v="all levels"/>
    <s v="ALL LEVELS"/>
    <n v="10"/>
    <s v="all levels"/>
    <n v="3"/>
    <d v="2013-04-25T00:00:00"/>
    <n v="25"/>
    <n v="4"/>
    <n v="2013"/>
    <x v="2"/>
    <x v="2"/>
    <d v="2019-09-26T00:00:00"/>
    <n v="2345"/>
  </r>
  <r>
    <x v="103"/>
    <x v="103"/>
    <x v="97"/>
    <s v="ickstarter"/>
    <s v="se Crowdfu"/>
    <s v="https://www.udemy.   /learncrowdfunding/"/>
    <s v="https://www.udemy.com/learncrowdfunding/"/>
    <x v="1"/>
    <n v="0"/>
    <n v="6533"/>
    <n v="32"/>
    <n v="9"/>
    <x v="0"/>
    <x v="0"/>
    <s v="all levels"/>
    <s v="ALL LEVELS"/>
    <n v="10"/>
    <s v="all levels"/>
    <n v="2"/>
    <d v="2013-06-25T00:00:00"/>
    <n v="25"/>
    <n v="6"/>
    <n v="2013"/>
    <x v="3"/>
    <x v="3"/>
    <d v="2018-08-06T00:00:00"/>
    <n v="1868"/>
  </r>
  <r>
    <x v="104"/>
    <x v="104"/>
    <x v="98"/>
    <s v=" and More."/>
    <s v="oding for "/>
    <s v="https://www.udemy.   /coding-for-entrepreneurs/"/>
    <s v="https://www.udemy.com/coding-for-entrepreneurs/"/>
    <x v="0"/>
    <n v="195"/>
    <n v="23412"/>
    <n v="799"/>
    <n v="251"/>
    <x v="0"/>
    <x v="0"/>
    <s v="all levels"/>
    <s v="ALL LEVELS"/>
    <n v="10"/>
    <s v="all levels"/>
    <n v="45"/>
    <d v="2013-04-08T00:00:00"/>
    <n v="8"/>
    <n v="4"/>
    <n v="2013"/>
    <x v="0"/>
    <x v="0"/>
    <d v="2019-09-26T00:00:00"/>
    <n v="2362"/>
  </r>
  <r>
    <x v="105"/>
    <x v="105"/>
    <x v="25"/>
    <s v="troduction"/>
    <s v="ccounting "/>
    <s v="https://www.udemy.   /accounting-in-60-minutes-a-brief-introduction/"/>
    <s v="https://www.udemy.com/accounting-in-60-minutes-a-brief-introduction/"/>
    <x v="1"/>
    <n v="0"/>
    <n v="56659"/>
    <n v="4397"/>
    <n v="16"/>
    <x v="1"/>
    <x v="1"/>
    <s v="beginner level"/>
    <s v="BEGINNER LEVEL"/>
    <n v="14"/>
    <s v="beginner level"/>
    <n v="1.5"/>
    <d v="2013-04-07T00:00:00"/>
    <n v="7"/>
    <n v="4"/>
    <n v="2013"/>
    <x v="3"/>
    <x v="3"/>
    <d v="2018-05-25T00:00:00"/>
    <n v="1874"/>
  </r>
  <r>
    <x v="106"/>
    <x v="106"/>
    <x v="60"/>
    <s v=" - Masking"/>
    <s v="ssential S"/>
    <s v="https://www.udemy.   /photoshop-masking/"/>
    <s v="https://www.udemy.com/photoshop-masking/"/>
    <x v="0"/>
    <n v="45"/>
    <n v="646"/>
    <n v="30"/>
    <n v="25"/>
    <x v="0"/>
    <x v="0"/>
    <s v="all levels"/>
    <s v="ALL LEVELS"/>
    <n v="10"/>
    <s v="all levels"/>
    <n v="2"/>
    <d v="2013-05-11T00:00:00"/>
    <n v="11"/>
    <n v="5"/>
    <n v="2013"/>
    <x v="2"/>
    <x v="2"/>
    <d v="2019-09-26T00:00:00"/>
    <n v="2329"/>
  </r>
  <r>
    <x v="107"/>
    <x v="107"/>
    <x v="99"/>
    <s v="ove Crypto"/>
    <s v="itcoin or "/>
    <s v="https://www.udemy.   /bitcoin-or-how-i-learned-to-stop-worrying-and-love-crypto/"/>
    <s v="https://www.udemy.com/bitcoin-or-how-i-learned-to-stop-worrying-and-love-crypto/"/>
    <x v="1"/>
    <n v="0"/>
    <n v="65576"/>
    <n v="936"/>
    <n v="24"/>
    <x v="0"/>
    <x v="0"/>
    <s v="all levels"/>
    <s v="ALL LEVELS"/>
    <n v="10"/>
    <s v="all levels"/>
    <n v="8"/>
    <d v="2013-04-20T00:00:00"/>
    <n v="20"/>
    <n v="4"/>
    <n v="2013"/>
    <x v="3"/>
    <x v="3"/>
    <d v="2018-08-06T00:00:00"/>
    <n v="1934"/>
  </r>
  <r>
    <x v="108"/>
    <x v="108"/>
    <x v="95"/>
    <s v=" Use Cases"/>
    <s v="usiness An"/>
    <s v="https://www.udemy.   /usecases/"/>
    <s v="https://www.udemy.com/usecases/"/>
    <x v="0"/>
    <n v="90"/>
    <n v="2338"/>
    <n v="224"/>
    <n v="5"/>
    <x v="0"/>
    <x v="0"/>
    <s v="all levels"/>
    <s v="ALL LEVELS"/>
    <n v="10"/>
    <s v="all levels"/>
    <n v="1.5"/>
    <d v="2013-04-17T00:00:00"/>
    <n v="17"/>
    <n v="4"/>
    <n v="2013"/>
    <x v="3"/>
    <x v="3"/>
    <d v="2018-08-06T00:00:00"/>
    <n v="1937"/>
  </r>
  <r>
    <x v="109"/>
    <x v="109"/>
    <x v="100"/>
    <s v=" and HTML5"/>
    <s v="ecome Exce"/>
    <s v="https://www.udemy.   /become-exceptional-in-html-html5/"/>
    <s v="https://www.udemy.com/become-exceptional-in-html-html5/"/>
    <x v="0"/>
    <n v="20"/>
    <n v="16486"/>
    <n v="86"/>
    <n v="34"/>
    <x v="0"/>
    <x v="0"/>
    <s v="all levels"/>
    <s v="ALL LEVELS"/>
    <n v="10"/>
    <s v="all levels"/>
    <n v="6.5"/>
    <d v="2014-03-21T00:00:00"/>
    <n v="21"/>
    <n v="3"/>
    <n v="2014"/>
    <x v="0"/>
    <x v="0"/>
    <d v="2019-09-26T00:00:00"/>
    <n v="2015"/>
  </r>
  <r>
    <x v="110"/>
    <x v="110"/>
    <x v="27"/>
    <s v=" 8 Plugins"/>
    <s v="he Complet"/>
    <s v="https://www.udemy.   /wordpress-plugin-development/"/>
    <s v="https://www.udemy.com/wordpress-plugin-development/"/>
    <x v="0"/>
    <n v="200"/>
    <n v="1215"/>
    <n v="58"/>
    <n v="33"/>
    <x v="0"/>
    <x v="0"/>
    <s v="all levels"/>
    <s v="ALL LEVELS"/>
    <n v="10"/>
    <s v="all levels"/>
    <n v="2.5"/>
    <d v="2013-05-29T00:00:00"/>
    <n v="29"/>
    <n v="5"/>
    <n v="2013"/>
    <x v="0"/>
    <x v="0"/>
    <d v="2019-09-26T00:00:00"/>
    <n v="2311"/>
  </r>
  <r>
    <x v="111"/>
    <x v="111"/>
    <x v="101"/>
    <s v="in 30 Days"/>
    <s v="TML &amp; CSS "/>
    <s v="https://www.udemy.   /html5-css3-responsive/"/>
    <s v="https://www.udemy.com/html5-css3-responsive/"/>
    <x v="0"/>
    <n v="75"/>
    <n v="2697"/>
    <n v="64"/>
    <n v="82"/>
    <x v="1"/>
    <x v="1"/>
    <s v="beginner level"/>
    <s v="BEGINNER LEVEL"/>
    <n v="14"/>
    <s v="beginner level"/>
    <n v="11.5"/>
    <d v="2013-04-22T00:00:00"/>
    <n v="22"/>
    <n v="4"/>
    <n v="2013"/>
    <x v="0"/>
    <x v="0"/>
    <d v="2018-12-31T00:00:00"/>
    <n v="2079"/>
  </r>
  <r>
    <x v="112"/>
    <x v="112"/>
    <x v="102"/>
    <s v="- No Music"/>
    <s v="ust chords"/>
    <s v="https://www.udemy.   /just-chords-piano/"/>
    <s v="https://www.udemy.com/just-chords-piano/"/>
    <x v="0"/>
    <n v="85"/>
    <n v="2357"/>
    <n v="15"/>
    <n v="53"/>
    <x v="1"/>
    <x v="1"/>
    <s v="beginner level"/>
    <s v="BEGINNER LEVEL"/>
    <n v="14"/>
    <s v="beginner level"/>
    <n v="5"/>
    <d v="2013-05-02T00:00:00"/>
    <n v="2"/>
    <n v="5"/>
    <n v="2013"/>
    <x v="1"/>
    <x v="1"/>
    <d v="2018-12-31T00:00:00"/>
    <n v="2069"/>
  </r>
  <r>
    <x v="113"/>
    <x v="113"/>
    <x v="103"/>
    <s v=" Baraq FX&quot;"/>
    <s v="ultiply yo"/>
    <s v="https://www.udemy.   /weekly-forex-analysis-by-baraq-adnan/"/>
    <s v="https://www.udemy.com/weekly-forex-analysis-by-baraq-adnan/"/>
    <x v="1"/>
    <n v="0"/>
    <n v="3035"/>
    <n v="12"/>
    <n v="14"/>
    <x v="0"/>
    <x v="0"/>
    <s v="all levels"/>
    <s v="ALL LEVELS"/>
    <n v="10"/>
    <s v="all levels"/>
    <n v="1.5"/>
    <d v="2016-06-20T00:00:00"/>
    <n v="20"/>
    <n v="6"/>
    <n v="2016"/>
    <x v="3"/>
    <x v="3"/>
    <d v="2018-08-06T00:00:00"/>
    <n v="777"/>
  </r>
  <r>
    <x v="114"/>
    <x v="114"/>
    <x v="104"/>
    <s v=" To Finish"/>
    <s v="he Logo De"/>
    <s v="https://www.udemy.   /the-logo-design-process-from-start-to-finish/"/>
    <s v="https://www.udemy.com/the-logo-design-process-from-start-to-finish/"/>
    <x v="0"/>
    <n v="95"/>
    <n v="2361"/>
    <n v="74"/>
    <n v="40"/>
    <x v="0"/>
    <x v="0"/>
    <s v="all levels"/>
    <s v="ALL LEVELS"/>
    <n v="10"/>
    <s v="all levels"/>
    <n v="5.5"/>
    <d v="2013-09-24T00:00:00"/>
    <n v="24"/>
    <n v="9"/>
    <n v="2013"/>
    <x v="2"/>
    <x v="2"/>
    <d v="2019-09-26T00:00:00"/>
    <n v="2193"/>
  </r>
  <r>
    <x v="115"/>
    <x v="115"/>
    <x v="105"/>
    <s v="te Lessons"/>
    <s v="eginning F"/>
    <s v="https://www.udemy.   /beginning-flute-lessons/"/>
    <s v="https://www.udemy.com/beginning-flute-lessons/"/>
    <x v="0"/>
    <n v="20"/>
    <n v="137"/>
    <n v="12"/>
    <n v="17"/>
    <x v="1"/>
    <x v="1"/>
    <s v="beginner level"/>
    <s v="BEGINNER LEVEL"/>
    <n v="14"/>
    <s v="beginner level"/>
    <n v="2.5"/>
    <d v="2013-05-29T00:00:00"/>
    <n v="29"/>
    <n v="5"/>
    <n v="2013"/>
    <x v="1"/>
    <x v="1"/>
    <d v="2018-12-31T00:00:00"/>
    <n v="2042"/>
  </r>
  <r>
    <x v="116"/>
    <x v="116"/>
    <x v="106"/>
    <s v="ito fÃ¡cil"/>
    <s v="atemÃ¡tica"/>
    <s v="https://www.udemy.   /matematica-financeira2/"/>
    <s v="https://www.udemy.com/matematica-financeira2/"/>
    <x v="0"/>
    <n v="95"/>
    <n v="401"/>
    <n v="67"/>
    <n v="20"/>
    <x v="0"/>
    <x v="0"/>
    <s v="all levels"/>
    <s v="ALL LEVELS"/>
    <n v="10"/>
    <s v="all levels"/>
    <n v="1.5"/>
    <d v="2013-07-23T00:00:00"/>
    <n v="23"/>
    <n v="7"/>
    <n v="2013"/>
    <x v="3"/>
    <x v="3"/>
    <d v="2018-08-06T00:00:00"/>
    <n v="1840"/>
  </r>
  <r>
    <x v="117"/>
    <x v="117"/>
    <x v="107"/>
    <s v="e Websites"/>
    <s v="ootstrap B"/>
    <s v="https://www.udemy.   /code-responsive-website-twitter-bootstrap/"/>
    <s v="https://www.udemy.com/code-responsive-website-twitter-bootstrap/"/>
    <x v="0"/>
    <n v="75"/>
    <n v="4743"/>
    <n v="393"/>
    <n v="28"/>
    <x v="0"/>
    <x v="0"/>
    <s v="all levels"/>
    <s v="ALL LEVELS"/>
    <n v="10"/>
    <s v="all levels"/>
    <n v="3"/>
    <d v="2013-08-09T00:00:00"/>
    <n v="9"/>
    <n v="8"/>
    <n v="2013"/>
    <x v="0"/>
    <x v="0"/>
    <d v="2019-09-26T00:00:00"/>
    <n v="2239"/>
  </r>
  <r>
    <x v="118"/>
    <x v="118"/>
    <x v="108"/>
    <s v="ach Guitar"/>
    <s v="uitar for "/>
    <s v="https://www.udemy.   /guitar-for-music-educators/"/>
    <s v="https://www.udemy.com/guitar-for-music-educators/"/>
    <x v="0"/>
    <n v="20"/>
    <n v="32"/>
    <n v="3"/>
    <n v="22"/>
    <x v="1"/>
    <x v="1"/>
    <s v="beginner level"/>
    <s v="BEGINNER LEVEL"/>
    <n v="14"/>
    <s v="beginner level"/>
    <n v="1.5"/>
    <d v="2013-07-26T00:00:00"/>
    <n v="26"/>
    <n v="7"/>
    <n v="2013"/>
    <x v="1"/>
    <x v="1"/>
    <d v="2018-12-31T00:00:00"/>
    <n v="1984"/>
  </r>
  <r>
    <x v="119"/>
    <x v="119"/>
    <x v="60"/>
    <s v="e Pen Tool"/>
    <s v="ssential S"/>
    <s v="https://www.udemy.   /pen-tool/"/>
    <s v="https://www.udemy.com/pen-tool/"/>
    <x v="0"/>
    <n v="45"/>
    <n v="387"/>
    <n v="24"/>
    <n v="24"/>
    <x v="0"/>
    <x v="0"/>
    <s v="all levels"/>
    <s v="ALL LEVELS"/>
    <n v="10"/>
    <s v="all levels"/>
    <n v="2"/>
    <d v="2013-05-13T00:00:00"/>
    <n v="13"/>
    <n v="5"/>
    <n v="2013"/>
    <x v="2"/>
    <x v="2"/>
    <d v="2019-09-26T00:00:00"/>
    <n v="2327"/>
  </r>
  <r>
    <x v="120"/>
    <x v="120"/>
    <x v="60"/>
    <s v=" with Type"/>
    <s v="ssential S"/>
    <s v="https://www.udemy.   /working-with-type/"/>
    <s v="https://www.udemy.com/working-with-type/"/>
    <x v="0"/>
    <n v="45"/>
    <n v="219"/>
    <n v="11"/>
    <n v="25"/>
    <x v="0"/>
    <x v="0"/>
    <s v="all levels"/>
    <s v="ALL LEVELS"/>
    <n v="10"/>
    <s v="all levels"/>
    <n v="2"/>
    <d v="2013-05-13T00:00:00"/>
    <n v="13"/>
    <n v="5"/>
    <n v="2013"/>
    <x v="2"/>
    <x v="2"/>
    <d v="2019-09-26T00:00:00"/>
    <n v="2327"/>
  </r>
  <r>
    <x v="121"/>
    <x v="121"/>
    <x v="109"/>
    <s v="con Ã©xito"/>
    <s v=" documento"/>
    <s v="https://www.udemy.   /3-documentos-clave-para-administrar-tu-empresa-con-exito/"/>
    <s v="https://www.udemy.com/3-documentos-clave-para-administrar-tu-empresa-con-exito/"/>
    <x v="0"/>
    <n v="45"/>
    <n v="40"/>
    <n v="6"/>
    <n v="18"/>
    <x v="2"/>
    <x v="2"/>
    <s v="intermediate level"/>
    <s v="INTERMEDIATE LEVEL"/>
    <n v="18"/>
    <s v="intermediate level"/>
    <n v="1"/>
    <d v="2013-05-16T00:00:00"/>
    <n v="16"/>
    <n v="5"/>
    <n v="2013"/>
    <x v="3"/>
    <x v="3"/>
    <d v="2020-10-10T00:00:00"/>
    <n v="2704"/>
  </r>
  <r>
    <x v="122"/>
    <x v="122"/>
    <x v="110"/>
    <s v="l Traders "/>
    <s v="evealed: P"/>
    <s v="https://www.udemy.   /revealed-profitable-secrets-of-successful-traders/"/>
    <s v="https://www.udemy.com/revealed-profitable-secrets-of-successful-traders/"/>
    <x v="0"/>
    <n v="25"/>
    <n v="1046"/>
    <n v="5"/>
    <n v="26"/>
    <x v="0"/>
    <x v="0"/>
    <s v="all levels"/>
    <s v="ALL LEVELS"/>
    <n v="10"/>
    <s v="all levels"/>
    <n v="3"/>
    <d v="2013-05-19T00:00:00"/>
    <n v="19"/>
    <n v="5"/>
    <n v="2013"/>
    <x v="3"/>
    <x v="3"/>
    <d v="2019-09-26T00:00:00"/>
    <n v="2321"/>
  </r>
  <r>
    <x v="123"/>
    <x v="123"/>
    <x v="111"/>
    <s v="l Equities"/>
    <s v="recious Me"/>
    <s v="https://www.udemy.   /precious-metal-equities/"/>
    <s v="https://www.udemy.com/precious-metal-equities/"/>
    <x v="0"/>
    <n v="20"/>
    <n v="28"/>
    <n v="1"/>
    <n v="8"/>
    <x v="0"/>
    <x v="0"/>
    <s v="all levels"/>
    <s v="ALL LEVELS"/>
    <n v="10"/>
    <s v="all levels"/>
    <n v="1"/>
    <d v="2013-05-26T00:00:00"/>
    <n v="26"/>
    <n v="5"/>
    <n v="2013"/>
    <x v="3"/>
    <x v="3"/>
    <d v="2018-08-06T00:00:00"/>
    <n v="1898"/>
  </r>
  <r>
    <x v="124"/>
    <x v="124"/>
    <x v="112"/>
    <s v=" de semana"/>
    <s v="os 7 Acord"/>
    <s v="https://www.udemy.   /los-7-acordes-para-tocarlo-todo/"/>
    <s v="https://www.udemy.com/los-7-acordes-para-tocarlo-todo/"/>
    <x v="0"/>
    <n v="20"/>
    <n v="332"/>
    <n v="23"/>
    <n v="42"/>
    <x v="1"/>
    <x v="1"/>
    <s v="beginner level"/>
    <s v="BEGINNER LEVEL"/>
    <n v="14"/>
    <s v="beginner level"/>
    <n v="2"/>
    <d v="2013-07-06T00:00:00"/>
    <n v="6"/>
    <n v="7"/>
    <n v="2013"/>
    <x v="1"/>
    <x v="1"/>
    <d v="2018-12-31T00:00:00"/>
    <n v="2004"/>
  </r>
  <r>
    <x v="125"/>
    <x v="125"/>
    <x v="113"/>
    <s v="rter Goals"/>
    <s v="urpassing "/>
    <s v="https://www.udemy.   /surpassing-your-kickstarter-goals/"/>
    <s v="https://www.udemy.com/surpassing-your-kickstarter-goals/"/>
    <x v="0"/>
    <n v="30"/>
    <n v="124"/>
    <n v="7"/>
    <n v="12"/>
    <x v="0"/>
    <x v="0"/>
    <s v="all levels"/>
    <s v="ALL LEVELS"/>
    <n v="10"/>
    <s v="all levels"/>
    <n v="1"/>
    <d v="2013-05-24T00:00:00"/>
    <n v="24"/>
    <n v="5"/>
    <n v="2013"/>
    <x v="3"/>
    <x v="3"/>
    <d v="2018-08-06T00:00:00"/>
    <n v="1900"/>
  </r>
  <r>
    <x v="126"/>
    <x v="126"/>
    <x v="114"/>
    <s v="I In Depth"/>
    <s v="Query UI I"/>
    <s v="https://www.udemy.   /jquery-ui-in-depth/"/>
    <s v="https://www.udemy.com/jquery-ui-in-depth/"/>
    <x v="0"/>
    <n v="25"/>
    <n v="1520"/>
    <n v="21"/>
    <n v="52"/>
    <x v="0"/>
    <x v="0"/>
    <s v="all levels"/>
    <s v="ALL LEVELS"/>
    <n v="10"/>
    <s v="all levels"/>
    <n v="10.5"/>
    <d v="2013-07-28T00:00:00"/>
    <n v="28"/>
    <n v="7"/>
    <n v="2013"/>
    <x v="0"/>
    <x v="0"/>
    <d v="2019-09-26T00:00:00"/>
    <n v="2251"/>
  </r>
  <r>
    <x v="127"/>
    <x v="127"/>
    <x v="115"/>
    <s v="evelopment"/>
    <s v="ocial Netw"/>
    <s v="https://www.udemy.   /how-to-create-a-social-network-site-from-scratch/"/>
    <s v="https://www.udemy.com/how-to-create-a-social-network-site-from-scratch/"/>
    <x v="0"/>
    <n v="200"/>
    <n v="2698"/>
    <n v="29"/>
    <n v="57"/>
    <x v="0"/>
    <x v="0"/>
    <s v="all levels"/>
    <s v="ALL LEVELS"/>
    <n v="10"/>
    <s v="all levels"/>
    <n v="8"/>
    <d v="2013-09-03T00:00:00"/>
    <n v="3"/>
    <n v="9"/>
    <n v="2013"/>
    <x v="0"/>
    <x v="0"/>
    <d v="2019-09-26T00:00:00"/>
    <n v="2214"/>
  </r>
  <r>
    <x v="128"/>
    <x v="128"/>
    <x v="116"/>
    <s v=" Beginners"/>
    <s v="witter Boo"/>
    <s v="https://www.udemy.   /twitter-bootstrap/"/>
    <s v="https://www.udemy.com/twitter-bootstrap/"/>
    <x v="0"/>
    <n v="20"/>
    <n v="2388"/>
    <n v="139"/>
    <n v="12"/>
    <x v="1"/>
    <x v="1"/>
    <s v="beginner level"/>
    <s v="BEGINNER LEVEL"/>
    <n v="14"/>
    <s v="beginner level"/>
    <n v="1"/>
    <d v="2013-05-29T00:00:00"/>
    <n v="29"/>
    <n v="5"/>
    <n v="2013"/>
    <x v="0"/>
    <x v="0"/>
    <d v="2018-12-31T00:00:00"/>
    <n v="2042"/>
  </r>
  <r>
    <x v="129"/>
    <x v="129"/>
    <x v="117"/>
    <s v="l Modeling"/>
    <s v="chool of R"/>
    <s v="https://www.udemy.   /agilefinancialmodeling/"/>
    <s v="https://www.udemy.com/agilefinancialmodeling/"/>
    <x v="0"/>
    <n v="20"/>
    <n v="12"/>
    <n v="1"/>
    <n v="11"/>
    <x v="0"/>
    <x v="0"/>
    <s v="all levels"/>
    <s v="ALL LEVELS"/>
    <n v="10"/>
    <s v="all levels"/>
    <n v="1.5"/>
    <d v="2013-06-28T00:00:00"/>
    <n v="28"/>
    <n v="6"/>
    <n v="2013"/>
    <x v="3"/>
    <x v="3"/>
    <d v="2018-08-06T00:00:00"/>
    <n v="1865"/>
  </r>
  <r>
    <x v="130"/>
    <x v="130"/>
    <x v="118"/>
    <s v=" Beginners"/>
    <s v="rum Set fo"/>
    <s v="https://www.udemy.   /drum-set-for-beginners/"/>
    <s v="https://www.udemy.com/drum-set-for-beginners/"/>
    <x v="0"/>
    <n v="20"/>
    <n v="119"/>
    <n v="8"/>
    <n v="26"/>
    <x v="1"/>
    <x v="1"/>
    <s v="beginner level"/>
    <s v="BEGINNER LEVEL"/>
    <n v="14"/>
    <s v="beginner level"/>
    <n v="3.5"/>
    <d v="2013-10-02T00:00:00"/>
    <n v="2"/>
    <n v="10"/>
    <n v="2013"/>
    <x v="1"/>
    <x v="1"/>
    <d v="2018-12-31T00:00:00"/>
    <n v="1916"/>
  </r>
  <r>
    <x v="131"/>
    <x v="131"/>
    <x v="119"/>
    <s v="Statements"/>
    <s v="nterpretin"/>
    <s v="https://www.udemy.   /financialstatements/"/>
    <s v="https://www.udemy.com/financialstatements/"/>
    <x v="0"/>
    <n v="20"/>
    <n v="1449"/>
    <n v="29"/>
    <n v="23"/>
    <x v="1"/>
    <x v="1"/>
    <s v="beginner level"/>
    <s v="BEGINNER LEVEL"/>
    <n v="14"/>
    <s v="beginner level"/>
    <n v="1.5"/>
    <d v="2013-06-06T00:00:00"/>
    <n v="6"/>
    <n v="6"/>
    <n v="2013"/>
    <x v="3"/>
    <x v="3"/>
    <d v="2018-05-25T00:00:00"/>
    <n v="1814"/>
  </r>
  <r>
    <x v="132"/>
    <x v="132"/>
    <x v="120"/>
    <s v="S with PHP"/>
    <s v="ow to Buil"/>
    <s v="https://www.udemy.   /make-a-cms/"/>
    <s v="https://www.udemy.com/make-a-cms/"/>
    <x v="0"/>
    <n v="50"/>
    <n v="1096"/>
    <n v="33"/>
    <n v="10"/>
    <x v="1"/>
    <x v="1"/>
    <s v="beginner level"/>
    <s v="BEGINNER LEVEL"/>
    <n v="14"/>
    <s v="beginner level"/>
    <n v="1"/>
    <d v="2013-06-07T00:00:00"/>
    <n v="7"/>
    <n v="6"/>
    <n v="2013"/>
    <x v="0"/>
    <x v="0"/>
    <d v="2018-12-31T00:00:00"/>
    <n v="2033"/>
  </r>
  <r>
    <x v="133"/>
    <x v="133"/>
    <x v="121"/>
    <s v="ade Simple"/>
    <s v="oon Boom S"/>
    <s v="https://www.udemy.   /toon-boom-studio-tutorial/"/>
    <s v="https://www.udemy.com/toon-boom-studio-tutorial/"/>
    <x v="0"/>
    <n v="50"/>
    <n v="342"/>
    <n v="20"/>
    <n v="81"/>
    <x v="0"/>
    <x v="0"/>
    <s v="all levels"/>
    <s v="ALL LEVELS"/>
    <n v="10"/>
    <s v="all levels"/>
    <n v="5"/>
    <d v="2013-06-07T00:00:00"/>
    <n v="7"/>
    <n v="6"/>
    <n v="2013"/>
    <x v="2"/>
    <x v="2"/>
    <d v="2019-09-26T00:00:00"/>
    <n v="2302"/>
  </r>
  <r>
    <x v="134"/>
    <x v="134"/>
    <x v="122"/>
    <s v=" Made Easy"/>
    <s v="inancial S"/>
    <s v="https://www.udemy.   /intro-to-financial-statements-for-entrepreneurs/"/>
    <s v="https://www.udemy.com/intro-to-financial-statements-for-entrepreneurs/"/>
    <x v="0"/>
    <n v="95"/>
    <n v="8095"/>
    <n v="249"/>
    <n v="12"/>
    <x v="1"/>
    <x v="1"/>
    <s v="beginner level"/>
    <s v="BEGINNER LEVEL"/>
    <n v="14"/>
    <s v="beginner level"/>
    <n v="0.58333333300000001"/>
    <d v="2013-06-09T00:00:00"/>
    <n v="9"/>
    <n v="6"/>
    <n v="2013"/>
    <x v="3"/>
    <x v="3"/>
    <d v="2018-05-25T00:00:00"/>
    <n v="1811"/>
  </r>
  <r>
    <x v="135"/>
    <x v="135"/>
    <x v="98"/>
    <s v="eurs Basic"/>
    <s v="oding for "/>
    <s v="https://www.udemy.   /coding-for-entrepreneurs-basic/"/>
    <s v="https://www.udemy.com/coding-for-entrepreneurs-basic/"/>
    <x v="1"/>
    <n v="0"/>
    <n v="161029"/>
    <n v="279"/>
    <n v="27"/>
    <x v="1"/>
    <x v="1"/>
    <s v="beginner level"/>
    <s v="BEGINNER LEVEL"/>
    <n v="14"/>
    <s v="beginner level"/>
    <n v="3.5"/>
    <d v="2013-06-09T00:00:00"/>
    <n v="9"/>
    <n v="6"/>
    <n v="2013"/>
    <x v="0"/>
    <x v="0"/>
    <d v="2018-12-31T00:00:00"/>
    <n v="2031"/>
  </r>
  <r>
    <x v="136"/>
    <x v="136"/>
    <x v="123"/>
    <s v=" Beginners"/>
    <s v="TML for Be"/>
    <s v="https://www.udemy.   /hmtl5-training/"/>
    <s v="https://www.udemy.com/hmtl5-training/"/>
    <x v="1"/>
    <n v="0"/>
    <n v="8592"/>
    <n v="336"/>
    <n v="35"/>
    <x v="1"/>
    <x v="1"/>
    <s v="beginner level"/>
    <s v="BEGINNER LEVEL"/>
    <n v="14"/>
    <s v="beginner level"/>
    <n v="2.5"/>
    <d v="2013-07-20T00:00:00"/>
    <n v="20"/>
    <n v="7"/>
    <n v="2013"/>
    <x v="0"/>
    <x v="0"/>
    <d v="2018-12-31T00:00:00"/>
    <n v="1990"/>
  </r>
  <r>
    <x v="137"/>
    <x v="137"/>
    <x v="124"/>
    <s v="g Tutorial"/>
    <s v="mall Busin"/>
    <s v="https://www.udemy.   /small-business-and-managerial-accounting-training-tutorial/"/>
    <s v="https://www.udemy.com/small-business-and-managerial-accounting-training-tutorial/"/>
    <x v="0"/>
    <n v="20"/>
    <n v="117"/>
    <n v="3"/>
    <n v="71"/>
    <x v="1"/>
    <x v="1"/>
    <s v="beginner level"/>
    <s v="BEGINNER LEVEL"/>
    <n v="14"/>
    <s v="beginner level"/>
    <n v="3.5"/>
    <d v="2013-06-19T00:00:00"/>
    <n v="19"/>
    <n v="6"/>
    <n v="2013"/>
    <x v="3"/>
    <x v="3"/>
    <d v="2018-12-31T00:00:00"/>
    <n v="2021"/>
  </r>
  <r>
    <x v="138"/>
    <x v="138"/>
    <x v="125"/>
    <s v=" Sam Lyons"/>
    <s v="est Beginn"/>
    <s v="https://www.udemy.   /best-beginner-guitar-lessons-by-sam-lyons-udemy/"/>
    <s v="https://www.udemy.com/best-beginner-guitar-lessons-by-sam-lyons-udemy/"/>
    <x v="0"/>
    <n v="20"/>
    <n v="14560"/>
    <n v="20"/>
    <n v="32"/>
    <x v="0"/>
    <x v="0"/>
    <s v="all levels"/>
    <s v="ALL LEVELS"/>
    <n v="10"/>
    <s v="all levels"/>
    <n v="2"/>
    <d v="2013-06-16T00:00:00"/>
    <n v="16"/>
    <n v="6"/>
    <n v="2013"/>
    <x v="1"/>
    <x v="1"/>
    <d v="2019-09-26T00:00:00"/>
    <n v="2293"/>
  </r>
  <r>
    <x v="139"/>
    <x v="139"/>
    <x v="126"/>
    <s v="UI Widgets"/>
    <s v="earn to Us"/>
    <s v="https://www.udemy.   /learn-to-use-jquery-ui-widgets/"/>
    <s v="https://www.udemy.com/learn-to-use-jquery-ui-widgets/"/>
    <x v="1"/>
    <n v="0"/>
    <n v="23669"/>
    <n v="521"/>
    <n v="9"/>
    <x v="1"/>
    <x v="1"/>
    <s v="beginner level"/>
    <s v="BEGINNER LEVEL"/>
    <n v="14"/>
    <s v="beginner level"/>
    <n v="1"/>
    <d v="2013-06-23T00:00:00"/>
    <n v="23"/>
    <n v="6"/>
    <n v="2013"/>
    <x v="0"/>
    <x v="0"/>
    <d v="2018-12-31T00:00:00"/>
    <n v="2017"/>
  </r>
  <r>
    <x v="140"/>
    <x v="140"/>
    <x v="127"/>
    <s v=" on Piano&quot;"/>
    <s v="mprovise P"/>
    <s v="https://www.udemy.   /compose-and-improvise-through-puccini/"/>
    <s v="https://www.udemy.com/compose-and-improvise-through-puccini/"/>
    <x v="0"/>
    <n v="20"/>
    <n v="169"/>
    <n v="3"/>
    <n v="16"/>
    <x v="0"/>
    <x v="0"/>
    <s v="all levels"/>
    <s v="ALL LEVELS"/>
    <n v="10"/>
    <s v="all levels"/>
    <n v="2"/>
    <d v="2013-10-21T00:00:00"/>
    <n v="21"/>
    <n v="10"/>
    <n v="2013"/>
    <x v="1"/>
    <x v="1"/>
    <d v="2019-09-26T00:00:00"/>
    <n v="2166"/>
  </r>
  <r>
    <x v="141"/>
    <x v="141"/>
    <x v="128"/>
    <s v="Characters"/>
    <s v="ow to Draw"/>
    <s v="https://www.udemy.   /draw-cute-characters/"/>
    <s v="https://www.udemy.com/draw-cute-characters/"/>
    <x v="0"/>
    <n v="55"/>
    <n v="4080"/>
    <n v="522"/>
    <n v="26"/>
    <x v="0"/>
    <x v="0"/>
    <s v="all levels"/>
    <s v="ALL LEVELS"/>
    <n v="10"/>
    <s v="all levels"/>
    <n v="2"/>
    <d v="2013-10-01T00:00:00"/>
    <n v="1"/>
    <n v="10"/>
    <n v="2013"/>
    <x v="2"/>
    <x v="2"/>
    <d v="2019-09-26T00:00:00"/>
    <n v="2186"/>
  </r>
  <r>
    <x v="142"/>
    <x v="142"/>
    <x v="129"/>
    <s v="man Figure"/>
    <s v="natomy for"/>
    <s v="https://www.udemy.   /anatomy-for-figure-drawing-and-comics/"/>
    <s v="https://www.udemy.com/anatomy-for-figure-drawing-and-comics/"/>
    <x v="0"/>
    <n v="95"/>
    <n v="15500"/>
    <n v="754"/>
    <n v="65"/>
    <x v="0"/>
    <x v="0"/>
    <s v="all levels"/>
    <s v="ALL LEVELS"/>
    <n v="10"/>
    <s v="all levels"/>
    <n v="68.5"/>
    <d v="2013-10-16T00:00:00"/>
    <n v="16"/>
    <n v="10"/>
    <n v="2013"/>
    <x v="2"/>
    <x v="2"/>
    <d v="2019-09-26T00:00:00"/>
    <n v="2171"/>
  </r>
  <r>
    <x v="143"/>
    <x v="143"/>
    <x v="130"/>
    <s v="JavaScript"/>
    <s v=" Hour Java"/>
    <s v="https://www.udemy.   /1-hour-javascript/"/>
    <s v="https://www.udemy.com/1-hour-javascript/"/>
    <x v="0"/>
    <n v="200"/>
    <n v="22999"/>
    <n v="602"/>
    <n v="18"/>
    <x v="1"/>
    <x v="1"/>
    <s v="beginner level"/>
    <s v="BEGINNER LEVEL"/>
    <n v="14"/>
    <s v="beginner level"/>
    <n v="1"/>
    <d v="2013-07-04T00:00:00"/>
    <n v="4"/>
    <n v="7"/>
    <n v="2013"/>
    <x v="0"/>
    <x v="0"/>
    <d v="2018-12-31T00:00:00"/>
    <n v="2006"/>
  </r>
  <r>
    <x v="144"/>
    <x v="144"/>
    <x v="131"/>
    <s v="ll version"/>
    <s v="reate 9 pr"/>
    <s v="https://www.udemy.   /create-9-professional-logo-design-full-version-beginner/"/>
    <s v="https://www.udemy.com/create-9-professional-logo-design-full-version-beginner/"/>
    <x v="0"/>
    <n v="35"/>
    <n v="91"/>
    <n v="3"/>
    <n v="34"/>
    <x v="0"/>
    <x v="0"/>
    <s v="all levels"/>
    <s v="ALL LEVELS"/>
    <n v="10"/>
    <s v="all levels"/>
    <n v="2"/>
    <d v="2013-07-23T00:00:00"/>
    <n v="23"/>
    <n v="7"/>
    <n v="2013"/>
    <x v="2"/>
    <x v="2"/>
    <d v="2019-09-26T00:00:00"/>
    <n v="2256"/>
  </r>
  <r>
    <x v="145"/>
    <x v="145"/>
    <x v="26"/>
    <s v="lat design"/>
    <s v="Phone icon"/>
    <s v="https://www.udemy.   /iphone-icon-secrets-flat-design/"/>
    <s v="https://www.udemy.com/iphone-icon-secrets-flat-design/"/>
    <x v="0"/>
    <n v="20"/>
    <n v="165"/>
    <n v="4"/>
    <n v="41"/>
    <x v="0"/>
    <x v="0"/>
    <s v="all levels"/>
    <s v="ALL LEVELS"/>
    <n v="10"/>
    <s v="all levels"/>
    <n v="3"/>
    <d v="2013-08-21T00:00:00"/>
    <n v="21"/>
    <n v="8"/>
    <n v="2013"/>
    <x v="2"/>
    <x v="2"/>
    <d v="2019-09-26T00:00:00"/>
    <n v="2227"/>
  </r>
  <r>
    <x v="146"/>
    <x v="146"/>
    <x v="132"/>
    <s v=" Expertise"/>
    <s v="rading: Ho"/>
    <s v="https://www.udemy.   /trading-how-transformative-learning-drives-expertise/"/>
    <s v="https://www.udemy.com/trading-how-transformative-learning-drives-expertise/"/>
    <x v="0"/>
    <n v="30"/>
    <n v="69"/>
    <n v="2"/>
    <n v="16"/>
    <x v="0"/>
    <x v="0"/>
    <s v="all levels"/>
    <s v="ALL LEVELS"/>
    <n v="10"/>
    <s v="all levels"/>
    <n v="1"/>
    <d v="2013-07-15T00:00:00"/>
    <n v="15"/>
    <n v="7"/>
    <n v="2013"/>
    <x v="3"/>
    <x v="3"/>
    <d v="2018-08-06T00:00:00"/>
    <n v="1848"/>
  </r>
  <r>
    <x v="147"/>
    <x v="147"/>
    <x v="133"/>
    <s v=" Hour HTML"/>
    <s v=" Hour HTML"/>
    <s v="https://www.udemy.   /1-hour-html/"/>
    <s v="https://www.udemy.com/1-hour-html/"/>
    <x v="0"/>
    <n v="200"/>
    <n v="16212"/>
    <n v="514"/>
    <n v="20"/>
    <x v="1"/>
    <x v="1"/>
    <s v="beginner level"/>
    <s v="BEGINNER LEVEL"/>
    <n v="14"/>
    <s v="beginner level"/>
    <n v="1"/>
    <d v="2013-07-09T00:00:00"/>
    <n v="9"/>
    <n v="7"/>
    <n v="2013"/>
    <x v="0"/>
    <x v="0"/>
    <d v="2018-12-31T00:00:00"/>
    <n v="2001"/>
  </r>
  <r>
    <x v="148"/>
    <x v="148"/>
    <x v="134"/>
    <s v="Essentials"/>
    <s v="ospel Pian"/>
    <s v="https://www.udemy.   /gospel-piano-essentials/"/>
    <s v="https://www.udemy.com/gospel-piano-essentials/"/>
    <x v="0"/>
    <n v="30"/>
    <n v="668"/>
    <n v="39"/>
    <n v="46"/>
    <x v="2"/>
    <x v="2"/>
    <s v="intermediate level"/>
    <s v="INTERMEDIATE LEVEL"/>
    <n v="18"/>
    <s v="intermediate level"/>
    <n v="11.5"/>
    <d v="2013-07-11T00:00:00"/>
    <n v="11"/>
    <n v="7"/>
    <n v="2013"/>
    <x v="1"/>
    <x v="1"/>
    <d v="2020-10-10T00:00:00"/>
    <n v="2648"/>
  </r>
  <r>
    <x v="149"/>
    <x v="149"/>
    <x v="135"/>
    <s v="1 Hour CSS"/>
    <s v=" Hour CSS"/>
    <s v="https://www.udemy.   /1-hour-css/"/>
    <s v="https://www.udemy.com/1-hour-css/"/>
    <x v="0"/>
    <n v="100"/>
    <n v="18324"/>
    <n v="333"/>
    <n v="16"/>
    <x v="1"/>
    <x v="1"/>
    <s v="beginner level"/>
    <s v="BEGINNER LEVEL"/>
    <n v="14"/>
    <s v="beginner level"/>
    <n v="1"/>
    <d v="2013-07-09T00:00:00"/>
    <n v="9"/>
    <n v="7"/>
    <n v="2013"/>
    <x v="0"/>
    <x v="0"/>
    <d v="2018-12-31T00:00:00"/>
    <n v="2001"/>
  </r>
  <r>
    <x v="150"/>
    <x v="150"/>
    <x v="63"/>
    <s v="n: Level 1"/>
    <s v="rofessiona"/>
    <s v="https://www.udemy.   /professional-risk-manager-prm-certification-level-1/"/>
    <s v="https://www.udemy.com/professional-risk-manager-prm-certification-level-1/"/>
    <x v="0"/>
    <n v="50"/>
    <n v="116"/>
    <n v="10"/>
    <n v="51"/>
    <x v="0"/>
    <x v="0"/>
    <s v="all levels"/>
    <s v="ALL LEVELS"/>
    <n v="10"/>
    <s v="all levels"/>
    <n v="24"/>
    <d v="2013-07-23T00:00:00"/>
    <n v="23"/>
    <n v="7"/>
    <n v="2013"/>
    <x v="3"/>
    <x v="3"/>
    <d v="2018-08-06T00:00:00"/>
    <n v="1840"/>
  </r>
  <r>
    <x v="151"/>
    <x v="151"/>
    <x v="136"/>
    <s v="earn Piano"/>
    <s v="irtual Pia"/>
    <s v="https://www.udemy.   /virtual-piano-lessons-a-new-way-to-learn-piano/"/>
    <s v="https://www.udemy.com/virtual-piano-lessons-a-new-way-to-learn-piano/"/>
    <x v="0"/>
    <n v="50"/>
    <n v="5830"/>
    <n v="29"/>
    <n v="12"/>
    <x v="0"/>
    <x v="0"/>
    <s v="all levels"/>
    <s v="ALL LEVELS"/>
    <n v="10"/>
    <s v="all levels"/>
    <n v="1"/>
    <d v="2013-07-21T00:00:00"/>
    <n v="21"/>
    <n v="7"/>
    <n v="2013"/>
    <x v="1"/>
    <x v="1"/>
    <d v="2019-09-26T00:00:00"/>
    <n v="2258"/>
  </r>
  <r>
    <x v="152"/>
    <x v="152"/>
    <x v="63"/>
    <s v="n: Level 2"/>
    <s v="rofessiona"/>
    <s v="https://www.udemy.   /professional-risk-manager-prm-certification-level-2/"/>
    <s v="https://www.udemy.com/professional-risk-manager-prm-certification-level-2/"/>
    <x v="0"/>
    <n v="50"/>
    <n v="41"/>
    <n v="1"/>
    <n v="55"/>
    <x v="0"/>
    <x v="0"/>
    <s v="all levels"/>
    <s v="ALL LEVELS"/>
    <n v="10"/>
    <s v="all levels"/>
    <n v="7.5"/>
    <d v="2013-07-23T00:00:00"/>
    <n v="23"/>
    <n v="7"/>
    <n v="2013"/>
    <x v="3"/>
    <x v="3"/>
    <d v="2018-08-06T00:00:00"/>
    <n v="1840"/>
  </r>
  <r>
    <x v="153"/>
    <x v="153"/>
    <x v="63"/>
    <s v="n: Level 3"/>
    <s v="rofessiona"/>
    <s v="https://www.udemy.   /professional-risk-manager-prm-certification-level-3/"/>
    <s v="https://www.udemy.com/professional-risk-manager-prm-certification-level-3/"/>
    <x v="0"/>
    <n v="50"/>
    <n v="55"/>
    <n v="5"/>
    <n v="22"/>
    <x v="0"/>
    <x v="0"/>
    <s v="all levels"/>
    <s v="ALL LEVELS"/>
    <n v="10"/>
    <s v="all levels"/>
    <n v="12.5"/>
    <d v="2013-07-23T00:00:00"/>
    <n v="23"/>
    <n v="7"/>
    <n v="2013"/>
    <x v="3"/>
    <x v="3"/>
    <d v="2018-08-06T00:00:00"/>
    <n v="1840"/>
  </r>
  <r>
    <x v="154"/>
    <x v="154"/>
    <x v="63"/>
    <s v="n: Level 4"/>
    <s v="rofessiona"/>
    <s v="https://www.udemy.   /professional-risk-manager-prm-certification-level-4/"/>
    <s v="https://www.udemy.com/professional-risk-manager-prm-certification-level-4/"/>
    <x v="0"/>
    <n v="50"/>
    <n v="38"/>
    <n v="7"/>
    <n v="17"/>
    <x v="0"/>
    <x v="0"/>
    <s v="all levels"/>
    <s v="ALL LEVELS"/>
    <n v="10"/>
    <s v="all levels"/>
    <n v="8"/>
    <d v="2013-07-23T00:00:00"/>
    <n v="23"/>
    <n v="7"/>
    <n v="2013"/>
    <x v="3"/>
    <x v="3"/>
    <d v="2019-09-26T00:00:00"/>
    <n v="2256"/>
  </r>
  <r>
    <x v="155"/>
    <x v="155"/>
    <x v="137"/>
    <s v="om Scratch"/>
    <s v="eb Develop"/>
    <s v="https://www.udemy.   /web-development-learn-by-doing-html5-css3-from-scratch-introductory/"/>
    <s v="https://www.udemy.com/web-development-learn-by-doing-html5-css3-from-scratch-introductory/"/>
    <x v="1"/>
    <n v="0"/>
    <n v="72932"/>
    <n v="2575"/>
    <n v="21"/>
    <x v="1"/>
    <x v="1"/>
    <s v="beginner level"/>
    <s v="BEGINNER LEVEL"/>
    <n v="14"/>
    <s v="beginner level"/>
    <n v="1"/>
    <d v="2013-09-25T00:00:00"/>
    <n v="25"/>
    <n v="9"/>
    <n v="2013"/>
    <x v="0"/>
    <x v="0"/>
    <d v="2018-12-31T00:00:00"/>
    <n v="1923"/>
  </r>
  <r>
    <x v="156"/>
    <x v="156"/>
    <x v="137"/>
    <s v=" Thousands"/>
    <s v="eb Develop"/>
    <s v="https://www.udemy.   /web-development-by-doing-html5-css3-complete-from-scratch/"/>
    <s v="https://www.udemy.com/web-development-by-doing-html5-css3-complete-from-scratch/"/>
    <x v="0"/>
    <n v="50"/>
    <n v="1116"/>
    <n v="62"/>
    <n v="51"/>
    <x v="0"/>
    <x v="0"/>
    <s v="all levels"/>
    <s v="ALL LEVELS"/>
    <n v="10"/>
    <s v="all levels"/>
    <n v="7.5"/>
    <d v="2013-09-03T00:00:00"/>
    <n v="3"/>
    <n v="9"/>
    <n v="2013"/>
    <x v="0"/>
    <x v="0"/>
    <d v="2019-09-26T00:00:00"/>
    <n v="2214"/>
  </r>
  <r>
    <x v="157"/>
    <x v="157"/>
    <x v="49"/>
    <s v="inner HTML"/>
    <s v="ids Coding"/>
    <s v="https://www.udemy.   /kids-coding-beginner-html/"/>
    <s v="https://www.udemy.com/kids-coding-beginner-html/"/>
    <x v="0"/>
    <n v="20"/>
    <n v="6628"/>
    <n v="53"/>
    <n v="19"/>
    <x v="1"/>
    <x v="1"/>
    <s v="beginner level"/>
    <s v="BEGINNER LEVEL"/>
    <n v="14"/>
    <s v="beginner level"/>
    <n v="1"/>
    <d v="2013-07-19T00:00:00"/>
    <n v="19"/>
    <n v="7"/>
    <n v="2013"/>
    <x v="0"/>
    <x v="0"/>
    <d v="2018-12-31T00:00:00"/>
    <n v="1991"/>
  </r>
  <r>
    <x v="158"/>
    <x v="158"/>
    <x v="49"/>
    <s v="inners CSS"/>
    <s v="ids Coding"/>
    <s v="https://www.udemy.   /kids-coding-beginners-css/"/>
    <s v="https://www.udemy.com/kids-coding-beginners-css/"/>
    <x v="0"/>
    <n v="100"/>
    <n v="7130"/>
    <n v="30"/>
    <n v="17"/>
    <x v="0"/>
    <x v="0"/>
    <s v="all levels"/>
    <s v="ALL LEVELS"/>
    <n v="10"/>
    <s v="all levels"/>
    <n v="1"/>
    <d v="2013-07-25T00:00:00"/>
    <n v="25"/>
    <n v="7"/>
    <n v="2013"/>
    <x v="0"/>
    <x v="0"/>
    <d v="2019-09-26T00:00:00"/>
    <n v="2254"/>
  </r>
  <r>
    <x v="159"/>
    <x v="159"/>
    <x v="138"/>
    <s v=" and logos"/>
    <s v="earn to cr"/>
    <s v="https://www.udemy.   /how-to-create-beautiful-web-designs/"/>
    <s v="https://www.udemy.com/how-to-create-beautiful-web-designs/"/>
    <x v="0"/>
    <n v="20"/>
    <n v="1085"/>
    <n v="76"/>
    <n v="10"/>
    <x v="0"/>
    <x v="0"/>
    <s v="all levels"/>
    <s v="ALL LEVELS"/>
    <n v="10"/>
    <s v="all levels"/>
    <n v="1"/>
    <d v="2013-07-17T00:00:00"/>
    <n v="17"/>
    <n v="7"/>
    <n v="2013"/>
    <x v="2"/>
    <x v="2"/>
    <d v="2019-09-26T00:00:00"/>
    <n v="2262"/>
  </r>
  <r>
    <x v="160"/>
    <x v="160"/>
    <x v="122"/>
    <s v=": Level II"/>
    <s v="inancial R"/>
    <s v="https://www.udemy.   /financial-risk-manager-frm-certification-level-ii/"/>
    <s v="https://www.udemy.com/financial-risk-manager-frm-certification-level-ii/"/>
    <x v="0"/>
    <n v="50"/>
    <n v="86"/>
    <n v="7"/>
    <n v="87"/>
    <x v="0"/>
    <x v="0"/>
    <s v="all levels"/>
    <s v="ALL LEVELS"/>
    <n v="10"/>
    <s v="all levels"/>
    <n v="47"/>
    <d v="2013-07-24T00:00:00"/>
    <n v="24"/>
    <n v="7"/>
    <n v="2013"/>
    <x v="3"/>
    <x v="3"/>
    <d v="2018-08-06T00:00:00"/>
    <n v="1839"/>
  </r>
  <r>
    <x v="161"/>
    <x v="161"/>
    <x v="139"/>
    <s v="ock Charts"/>
    <s v=" Beginners"/>
    <s v="https://www.udemy.   /beginners-guide-to-technical-analysis/"/>
    <s v="https://www.udemy.com/beginners-guide-to-technical-analysis/"/>
    <x v="0"/>
    <n v="40"/>
    <n v="829"/>
    <n v="78"/>
    <n v="50"/>
    <x v="1"/>
    <x v="1"/>
    <s v="beginner level"/>
    <s v="BEGINNER LEVEL"/>
    <n v="14"/>
    <s v="beginner level"/>
    <n v="8.5"/>
    <d v="2013-09-15T00:00:00"/>
    <n v="15"/>
    <n v="9"/>
    <n v="2013"/>
    <x v="3"/>
    <x v="3"/>
    <d v="2018-12-31T00:00:00"/>
    <n v="1933"/>
  </r>
  <r>
    <x v="162"/>
    <x v="162"/>
    <x v="140"/>
    <s v="OS Edition"/>
    <s v="ow to Crea"/>
    <s v="https://www.udemy.   /appicondesigner/"/>
    <s v="https://www.udemy.com/appicondesigner/"/>
    <x v="0"/>
    <n v="35"/>
    <n v="130"/>
    <n v="6"/>
    <n v="13"/>
    <x v="0"/>
    <x v="0"/>
    <s v="all levels"/>
    <s v="ALL LEVELS"/>
    <n v="10"/>
    <s v="all levels"/>
    <n v="1"/>
    <d v="2013-07-30T00:00:00"/>
    <n v="30"/>
    <n v="7"/>
    <n v="2013"/>
    <x v="2"/>
    <x v="2"/>
    <d v="2019-09-26T00:00:00"/>
    <n v="2249"/>
  </r>
  <r>
    <x v="163"/>
    <x v="163"/>
    <x v="56"/>
    <s v="HTML Email"/>
    <s v="reating a "/>
    <s v="https://www.udemy.   /creating-responsive-html-email/"/>
    <s v="https://www.udemy.com/creating-responsive-html-email/"/>
    <x v="0"/>
    <n v="20"/>
    <n v="2520"/>
    <n v="183"/>
    <n v="34"/>
    <x v="0"/>
    <x v="0"/>
    <s v="all levels"/>
    <s v="ALL LEVELS"/>
    <n v="10"/>
    <s v="all levels"/>
    <n v="1.5"/>
    <d v="2013-08-12T00:00:00"/>
    <n v="12"/>
    <n v="8"/>
    <n v="2013"/>
    <x v="0"/>
    <x v="0"/>
    <d v="2019-09-26T00:00:00"/>
    <n v="2236"/>
  </r>
  <r>
    <x v="164"/>
    <x v="164"/>
    <x v="141"/>
    <s v=" in Django"/>
    <s v="ython Prog"/>
    <s v="https://www.udemy.   /coding-for-entrepreneurs-marketplace-daily-deals/"/>
    <s v="https://www.udemy.com/coding-for-entrepreneurs-marketplace-daily-deals/"/>
    <x v="0"/>
    <n v="195"/>
    <n v="4198"/>
    <n v="145"/>
    <n v="161"/>
    <x v="0"/>
    <x v="0"/>
    <s v="all levels"/>
    <s v="ALL LEVELS"/>
    <n v="10"/>
    <s v="all levels"/>
    <n v="26"/>
    <d v="2013-10-20T00:00:00"/>
    <n v="20"/>
    <n v="10"/>
    <n v="2013"/>
    <x v="0"/>
    <x v="0"/>
    <d v="2019-09-26T00:00:00"/>
    <n v="2167"/>
  </r>
  <r>
    <x v="165"/>
    <x v="165"/>
    <x v="142"/>
    <s v="lues Piano"/>
    <s v="ave Fun wi"/>
    <s v="https://www.udemy.   /have-fun-with-beginner-blues-piano/"/>
    <s v="https://www.udemy.com/have-fun-with-beginner-blues-piano/"/>
    <x v="0"/>
    <n v="75"/>
    <n v="321"/>
    <n v="24"/>
    <n v="27"/>
    <x v="0"/>
    <x v="0"/>
    <s v="all levels"/>
    <s v="ALL LEVELS"/>
    <n v="10"/>
    <s v="all levels"/>
    <n v="2.5"/>
    <d v="2013-08-05T00:00:00"/>
    <n v="5"/>
    <n v="8"/>
    <n v="2013"/>
    <x v="1"/>
    <x v="1"/>
    <d v="2019-09-26T00:00:00"/>
    <n v="2243"/>
  </r>
  <r>
    <x v="166"/>
    <x v="166"/>
    <x v="143"/>
    <s v="our jQuery"/>
    <s v=" hour jQue"/>
    <s v="https://www.udemy.   /1-hour-jquery/"/>
    <s v="https://www.udemy.com/1-hour-jquery/"/>
    <x v="0"/>
    <n v="100"/>
    <n v="5456"/>
    <n v="133"/>
    <n v="25"/>
    <x v="1"/>
    <x v="1"/>
    <s v="beginner level"/>
    <s v="BEGINNER LEVEL"/>
    <n v="14"/>
    <s v="beginner level"/>
    <n v="1"/>
    <d v="2013-08-03T00:00:00"/>
    <n v="3"/>
    <n v="8"/>
    <n v="2013"/>
    <x v="0"/>
    <x v="0"/>
    <d v="2018-12-31T00:00:00"/>
    <n v="1976"/>
  </r>
  <r>
    <x v="167"/>
    <x v="167"/>
    <x v="144"/>
    <s v="ertificate"/>
    <s v="omplete Cl"/>
    <s v="https://www.udemy.   /claritas-investment-certificate/"/>
    <s v="https://www.udemy.com/claritas-investment-certificate/"/>
    <x v="0"/>
    <n v="50"/>
    <n v="388"/>
    <n v="56"/>
    <n v="35"/>
    <x v="0"/>
    <x v="0"/>
    <s v="all levels"/>
    <s v="ALL LEVELS"/>
    <n v="10"/>
    <s v="all levels"/>
    <n v="11.5"/>
    <d v="2013-08-05T00:00:00"/>
    <n v="5"/>
    <n v="8"/>
    <n v="2013"/>
    <x v="3"/>
    <x v="3"/>
    <d v="2018-08-06T00:00:00"/>
    <n v="1827"/>
  </r>
  <r>
    <x v="168"/>
    <x v="168"/>
    <x v="145"/>
    <s v="calculator"/>
    <s v="et to grip"/>
    <s v="https://www.udemy.   /cfa-calculator/"/>
    <s v="https://www.udemy.com/cfa-calculator/"/>
    <x v="0"/>
    <n v="20"/>
    <n v="153"/>
    <n v="8"/>
    <n v="14"/>
    <x v="0"/>
    <x v="0"/>
    <s v="all levels"/>
    <s v="ALL LEVELS"/>
    <n v="10"/>
    <s v="all levels"/>
    <n v="1.5"/>
    <d v="2013-08-05T00:00:00"/>
    <n v="5"/>
    <n v="8"/>
    <n v="2013"/>
    <x v="3"/>
    <x v="3"/>
    <d v="2018-08-06T00:00:00"/>
    <n v="1827"/>
  </r>
  <r>
    <x v="169"/>
    <x v="169"/>
    <x v="146"/>
    <s v=" Reporting"/>
    <s v="FA Level I"/>
    <s v="https://www.udemy.   /cfa-foundation-financial-reporting/"/>
    <s v="https://www.udemy.com/cfa-foundation-financial-reporting/"/>
    <x v="0"/>
    <n v="50"/>
    <n v="226"/>
    <n v="5"/>
    <n v="13"/>
    <x v="1"/>
    <x v="1"/>
    <s v="beginner level"/>
    <s v="BEGINNER LEVEL"/>
    <n v="14"/>
    <s v="beginner level"/>
    <n v="5.5"/>
    <d v="2013-08-05T00:00:00"/>
    <n v="5"/>
    <n v="8"/>
    <n v="2013"/>
    <x v="3"/>
    <x v="3"/>
    <d v="2018-12-31T00:00:00"/>
    <n v="1974"/>
  </r>
  <r>
    <x v="170"/>
    <x v="170"/>
    <x v="146"/>
    <s v=" to Quants"/>
    <s v="FA Level I"/>
    <s v="https://www.udemy.   /cfa-foundation-quants/"/>
    <s v="https://www.udemy.com/cfa-foundation-quants/"/>
    <x v="0"/>
    <n v="50"/>
    <n v="155"/>
    <n v="4"/>
    <n v="11"/>
    <x v="1"/>
    <x v="1"/>
    <s v="beginner level"/>
    <s v="BEGINNER LEVEL"/>
    <n v="14"/>
    <s v="beginner level"/>
    <n v="5"/>
    <d v="2013-08-05T00:00:00"/>
    <n v="5"/>
    <n v="8"/>
    <n v="2013"/>
    <x v="3"/>
    <x v="3"/>
    <d v="2018-12-31T00:00:00"/>
    <n v="1974"/>
  </r>
  <r>
    <x v="171"/>
    <x v="171"/>
    <x v="6"/>
    <s v="FA Program"/>
    <s v="ntroductio"/>
    <s v="https://www.udemy.   /cfa-introduction/"/>
    <s v="https://www.udemy.com/cfa-introduction/"/>
    <x v="1"/>
    <n v="0"/>
    <n v="4248"/>
    <n v="66"/>
    <n v="6"/>
    <x v="1"/>
    <x v="1"/>
    <s v="beginner level"/>
    <s v="BEGINNER LEVEL"/>
    <n v="14"/>
    <s v="beginner level"/>
    <n v="1"/>
    <d v="2013-08-12T00:00:00"/>
    <n v="12"/>
    <n v="8"/>
    <n v="2013"/>
    <x v="3"/>
    <x v="3"/>
    <d v="2018-12-31T00:00:00"/>
    <n v="1967"/>
  </r>
  <r>
    <x v="172"/>
    <x v="172"/>
    <x v="147"/>
    <s v=" Beginners"/>
    <s v="tep-by-ste"/>
    <s v="https://www.udemy.   /step-by-step-html-and-css-for-absolute-beginners/"/>
    <s v="https://www.udemy.com/step-by-step-html-and-css-for-absolute-beginners/"/>
    <x v="0"/>
    <n v="120"/>
    <n v="6162"/>
    <n v="324"/>
    <n v="43"/>
    <x v="1"/>
    <x v="1"/>
    <s v="beginner level"/>
    <s v="BEGINNER LEVEL"/>
    <n v="14"/>
    <s v="beginner level"/>
    <n v="4"/>
    <d v="2013-08-26T00:00:00"/>
    <n v="26"/>
    <n v="8"/>
    <n v="2013"/>
    <x v="0"/>
    <x v="0"/>
    <d v="2018-12-31T00:00:00"/>
    <n v="1953"/>
  </r>
  <r>
    <x v="173"/>
    <x v="173"/>
    <x v="122"/>
    <s v="n: Level I"/>
    <s v="inancial R"/>
    <s v="https://www.udemy.   /financial-risk-manager-frm-certification-level-i/"/>
    <s v="https://www.udemy.com/financial-risk-manager-frm-certification-level-i/"/>
    <x v="0"/>
    <n v="50"/>
    <n v="87"/>
    <n v="25"/>
    <n v="113"/>
    <x v="0"/>
    <x v="0"/>
    <s v="all levels"/>
    <s v="ALL LEVELS"/>
    <n v="10"/>
    <s v="all levels"/>
    <n v="24"/>
    <d v="2013-10-26T00:00:00"/>
    <n v="26"/>
    <n v="10"/>
    <n v="2013"/>
    <x v="3"/>
    <x v="3"/>
    <d v="2018-08-06T00:00:00"/>
    <n v="1745"/>
  </r>
  <r>
    <x v="174"/>
    <x v="174"/>
    <x v="146"/>
    <s v="ve Methods"/>
    <s v="FA Level I"/>
    <s v="https://www.udemy.   /cfa-workshop-1/"/>
    <s v="https://www.udemy.com/cfa-workshop-1/"/>
    <x v="0"/>
    <n v="20"/>
    <n v="147"/>
    <n v="4"/>
    <n v="5"/>
    <x v="0"/>
    <x v="0"/>
    <s v="all levels"/>
    <s v="ALL LEVELS"/>
    <n v="10"/>
    <s v="all levels"/>
    <n v="1"/>
    <d v="2013-08-12T00:00:00"/>
    <n v="12"/>
    <n v="8"/>
    <n v="2013"/>
    <x v="3"/>
    <x v="3"/>
    <d v="2018-08-06T00:00:00"/>
    <n v="1820"/>
  </r>
  <r>
    <x v="175"/>
    <x v="175"/>
    <x v="146"/>
    <s v="nalysis I "/>
    <s v="FA Level I"/>
    <s v="https://www.udemy.   /cfa-workshop-2/"/>
    <s v="https://www.udemy.com/cfa-workshop-2/"/>
    <x v="0"/>
    <n v="20"/>
    <n v="126"/>
    <n v="2"/>
    <n v="5"/>
    <x v="0"/>
    <x v="0"/>
    <s v="all levels"/>
    <s v="ALL LEVELS"/>
    <n v="10"/>
    <s v="all levels"/>
    <n v="1"/>
    <d v="2013-08-12T00:00:00"/>
    <n v="12"/>
    <n v="8"/>
    <n v="2013"/>
    <x v="3"/>
    <x v="3"/>
    <d v="2018-08-06T00:00:00"/>
    <n v="1820"/>
  </r>
  <r>
    <x v="176"/>
    <x v="176"/>
    <x v="146"/>
    <s v="nalysis II"/>
    <s v="FA Level I"/>
    <s v="https://www.udemy.   /cfa-workshop-3/"/>
    <s v="https://www.udemy.com/cfa-workshop-3/"/>
    <x v="0"/>
    <n v="20"/>
    <n v="71"/>
    <n v="1"/>
    <n v="5"/>
    <x v="0"/>
    <x v="0"/>
    <s v="all levels"/>
    <s v="ALL LEVELS"/>
    <n v="10"/>
    <s v="all levels"/>
    <n v="1"/>
    <d v="2013-08-12T00:00:00"/>
    <n v="12"/>
    <n v="8"/>
    <n v="2013"/>
    <x v="3"/>
    <x v="3"/>
    <d v="2019-09-26T00:00:00"/>
    <n v="2236"/>
  </r>
  <r>
    <x v="177"/>
    <x v="177"/>
    <x v="146"/>
    <s v="and Equity"/>
    <s v="FA Level I"/>
    <s v="https://www.udemy.   /cfa-workshop-4/"/>
    <s v="https://www.udemy.com/cfa-workshop-4/"/>
    <x v="0"/>
    <n v="20"/>
    <n v="139"/>
    <n v="3"/>
    <n v="6"/>
    <x v="0"/>
    <x v="0"/>
    <s v="all levels"/>
    <s v="ALL LEVELS"/>
    <n v="10"/>
    <s v="all levels"/>
    <n v="1.5"/>
    <d v="2013-08-12T00:00:00"/>
    <n v="12"/>
    <n v="8"/>
    <n v="2013"/>
    <x v="3"/>
    <x v="3"/>
    <d v="2018-08-06T00:00:00"/>
    <n v="1820"/>
  </r>
  <r>
    <x v="178"/>
    <x v="178"/>
    <x v="146"/>
    <s v="Derivative"/>
    <s v="FA Level I"/>
    <s v="https://www.udemy.   /cfa-workshop-5/"/>
    <s v="https://www.udemy.com/cfa-workshop-5/"/>
    <x v="0"/>
    <n v="20"/>
    <n v="110"/>
    <n v="1"/>
    <n v="5"/>
    <x v="0"/>
    <x v="0"/>
    <s v="all levels"/>
    <s v="ALL LEVELS"/>
    <n v="10"/>
    <s v="all levels"/>
    <n v="1"/>
    <d v="2013-08-12T00:00:00"/>
    <n v="12"/>
    <n v="8"/>
    <n v="2013"/>
    <x v="3"/>
    <x v="3"/>
    <d v="2018-08-06T00:00:00"/>
    <n v="1820"/>
  </r>
  <r>
    <x v="179"/>
    <x v="179"/>
    <x v="146"/>
    <s v="Economics "/>
    <s v="FA Level I"/>
    <s v="https://www.udemy.   /cfa-workshop-6/"/>
    <s v="https://www.udemy.com/cfa-workshop-6/"/>
    <x v="0"/>
    <n v="20"/>
    <n v="71"/>
    <n v="1"/>
    <n v="5"/>
    <x v="0"/>
    <x v="0"/>
    <s v="all levels"/>
    <s v="ALL LEVELS"/>
    <n v="10"/>
    <s v="all levels"/>
    <n v="1"/>
    <d v="2013-08-12T00:00:00"/>
    <n v="12"/>
    <n v="8"/>
    <n v="2013"/>
    <x v="3"/>
    <x v="3"/>
    <d v="2019-09-26T00:00:00"/>
    <n v="2236"/>
  </r>
  <r>
    <x v="180"/>
    <x v="180"/>
    <x v="140"/>
    <s v="ail Images"/>
    <s v="ow To Crea"/>
    <s v="https://www.udemy.   /how-to-create-amazing-youtube-custom-thumbnail-images/"/>
    <s v="https://www.udemy.com/how-to-create-amazing-youtube-custom-thumbnail-images/"/>
    <x v="0"/>
    <n v="25"/>
    <n v="78"/>
    <n v="6"/>
    <n v="16"/>
    <x v="0"/>
    <x v="0"/>
    <s v="all levels"/>
    <s v="ALL LEVELS"/>
    <n v="10"/>
    <s v="all levels"/>
    <n v="1.5"/>
    <d v="2013-09-29T00:00:00"/>
    <n v="29"/>
    <n v="9"/>
    <n v="2013"/>
    <x v="2"/>
    <x v="2"/>
    <d v="2019-09-26T00:00:00"/>
    <n v="2188"/>
  </r>
  <r>
    <x v="181"/>
    <x v="181"/>
    <x v="148"/>
    <s v="ow Samurai"/>
    <s v="rade Show "/>
    <s v="https://www.udemy.   /trade-show-displays/"/>
    <s v="https://www.udemy.com/trade-show-displays/"/>
    <x v="0"/>
    <n v="95"/>
    <n v="32"/>
    <n v="7"/>
    <n v="7"/>
    <x v="0"/>
    <x v="0"/>
    <s v="all levels"/>
    <s v="ALL LEVELS"/>
    <n v="10"/>
    <s v="all levels"/>
    <n v="0.51666666699999997"/>
    <d v="2013-08-29T00:00:00"/>
    <n v="29"/>
    <n v="8"/>
    <n v="2013"/>
    <x v="3"/>
    <x v="3"/>
    <d v="2018-08-06T00:00:00"/>
    <n v="1803"/>
  </r>
  <r>
    <x v="182"/>
    <x v="182"/>
    <x v="149"/>
    <s v="#1 Library"/>
    <s v="ry Django "/>
    <s v="https://www.udemy.   /try-django/"/>
    <s v="https://www.udemy.com/try-django/"/>
    <x v="0"/>
    <n v="50"/>
    <n v="7407"/>
    <n v="172"/>
    <n v="147"/>
    <x v="0"/>
    <x v="0"/>
    <s v="all levels"/>
    <s v="ALL LEVELS"/>
    <n v="10"/>
    <s v="all levels"/>
    <n v="20"/>
    <d v="2014-03-04T00:00:00"/>
    <n v="4"/>
    <n v="3"/>
    <n v="2014"/>
    <x v="0"/>
    <x v="0"/>
    <d v="2019-09-26T00:00:00"/>
    <n v="2032"/>
  </r>
  <r>
    <x v="183"/>
    <x v="183"/>
    <x v="150"/>
    <s v=" beginners"/>
    <s v=" new appro"/>
    <s v="https://www.udemy.   /contemporary-piano/"/>
    <s v="https://www.udemy.com/contemporary-piano/"/>
    <x v="0"/>
    <n v="50"/>
    <n v="7140"/>
    <n v="72"/>
    <n v="26"/>
    <x v="1"/>
    <x v="1"/>
    <s v="beginner level"/>
    <s v="BEGINNER LEVEL"/>
    <n v="14"/>
    <s v="beginner level"/>
    <n v="1.5"/>
    <d v="2013-08-11T00:00:00"/>
    <n v="11"/>
    <n v="8"/>
    <n v="2013"/>
    <x v="1"/>
    <x v="1"/>
    <d v="2018-12-31T00:00:00"/>
    <n v="1968"/>
  </r>
  <r>
    <x v="184"/>
    <x v="184"/>
    <x v="19"/>
    <s v="Can't Draw"/>
    <s v="raphic Des"/>
    <s v="https://www.udemy.   /graphic-design-for-entrepreneurs/"/>
    <s v="https://www.udemy.com/graphic-design-for-entrepreneurs/"/>
    <x v="0"/>
    <n v="20"/>
    <n v="3903"/>
    <n v="51"/>
    <n v="13"/>
    <x v="1"/>
    <x v="1"/>
    <s v="beginner level"/>
    <s v="BEGINNER LEVEL"/>
    <n v="14"/>
    <s v="beginner level"/>
    <n v="1.5"/>
    <d v="2013-08-17T00:00:00"/>
    <n v="17"/>
    <n v="8"/>
    <n v="2013"/>
    <x v="2"/>
    <x v="2"/>
    <d v="2018-12-31T00:00:00"/>
    <n v="1962"/>
  </r>
  <r>
    <x v="185"/>
    <x v="185"/>
    <x v="8"/>
    <s v=" in 1 hour"/>
    <s v="earn HTML "/>
    <s v="https://www.udemy.   /learn-html-5-in-1-hour/"/>
    <s v="https://www.udemy.com/learn-html-5-in-1-hour/"/>
    <x v="0"/>
    <n v="100"/>
    <n v="11643"/>
    <n v="169"/>
    <n v="21"/>
    <x v="1"/>
    <x v="1"/>
    <s v="beginner level"/>
    <s v="BEGINNER LEVEL"/>
    <n v="14"/>
    <s v="beginner level"/>
    <n v="1"/>
    <d v="2013-08-12T00:00:00"/>
    <n v="12"/>
    <n v="8"/>
    <n v="2013"/>
    <x v="0"/>
    <x v="0"/>
    <d v="2018-12-31T00:00:00"/>
    <n v="1967"/>
  </r>
  <r>
    <x v="186"/>
    <x v="186"/>
    <x v="151"/>
    <s v="with type!"/>
    <s v="ypography "/>
    <s v="https://www.udemy.   /typography-crash-course/"/>
    <s v="https://www.udemy.com/typography-crash-course/"/>
    <x v="0"/>
    <n v="20"/>
    <n v="1873"/>
    <n v="121"/>
    <n v="14"/>
    <x v="1"/>
    <x v="1"/>
    <s v="beginner level"/>
    <s v="BEGINNER LEVEL"/>
    <n v="14"/>
    <s v="beginner level"/>
    <n v="1"/>
    <d v="2013-10-20T00:00:00"/>
    <n v="20"/>
    <n v="10"/>
    <n v="2013"/>
    <x v="2"/>
    <x v="2"/>
    <d v="2018-12-31T00:00:00"/>
    <n v="1898"/>
  </r>
  <r>
    <x v="187"/>
    <x v="187"/>
    <x v="152"/>
    <s v="blications"/>
    <s v="aTeX for P"/>
    <s v="https://www.udemy.   /learn-latex/"/>
    <s v="https://www.udemy.com/learn-latex/"/>
    <x v="0"/>
    <n v="25"/>
    <n v="867"/>
    <n v="203"/>
    <n v="22"/>
    <x v="1"/>
    <x v="1"/>
    <s v="beginner level"/>
    <s v="BEGINNER LEVEL"/>
    <n v="14"/>
    <s v="beginner level"/>
    <n v="3"/>
    <d v="2013-09-24T00:00:00"/>
    <n v="24"/>
    <n v="9"/>
    <n v="2013"/>
    <x v="2"/>
    <x v="2"/>
    <d v="2018-12-31T00:00:00"/>
    <n v="1924"/>
  </r>
  <r>
    <x v="188"/>
    <x v="188"/>
    <x v="153"/>
    <s v="ing Bundle"/>
    <s v="ack to Sch"/>
    <s v="https://www.udemy.   /back-to-school-web-development-and-programming-bundle/"/>
    <s v="https://www.udemy.com/back-to-school-web-development-and-programming-bundle/"/>
    <x v="0"/>
    <n v="200"/>
    <n v="18170"/>
    <n v="117"/>
    <n v="779"/>
    <x v="1"/>
    <x v="1"/>
    <s v="beginner level"/>
    <s v="BEGINNER LEVEL"/>
    <n v="14"/>
    <s v="beginner level"/>
    <n v="44.5"/>
    <d v="2013-08-19T00:00:00"/>
    <n v="19"/>
    <n v="8"/>
    <n v="2013"/>
    <x v="0"/>
    <x v="0"/>
    <d v="2018-12-31T00:00:00"/>
    <n v="1960"/>
  </r>
  <r>
    <x v="189"/>
    <x v="189"/>
    <x v="154"/>
    <s v="he Numbers"/>
    <s v="our Busine"/>
    <s v="https://www.udemy.   /your-business-by-the-numbers/"/>
    <s v="https://www.udemy.com/your-business-by-the-numbers/"/>
    <x v="0"/>
    <n v="25"/>
    <n v="29"/>
    <n v="2"/>
    <n v="42"/>
    <x v="0"/>
    <x v="0"/>
    <s v="all levels"/>
    <s v="ALL LEVELS"/>
    <n v="10"/>
    <s v="all levels"/>
    <n v="3"/>
    <d v="2013-09-26T00:00:00"/>
    <n v="26"/>
    <n v="9"/>
    <n v="2013"/>
    <x v="3"/>
    <x v="3"/>
    <d v="2018-08-06T00:00:00"/>
    <n v="1775"/>
  </r>
  <r>
    <x v="190"/>
    <x v="190"/>
    <x v="32"/>
    <s v="et Started"/>
    <s v="eginner Gu"/>
    <s v="https://www.udemy.   /beginner-guitar-8-lessons-everyone-needs/"/>
    <s v="https://www.udemy.com/beginner-guitar-8-lessons-everyone-needs/"/>
    <x v="0"/>
    <n v="40"/>
    <n v="250"/>
    <n v="24"/>
    <n v="39"/>
    <x v="1"/>
    <x v="1"/>
    <s v="beginner level"/>
    <s v="BEGINNER LEVEL"/>
    <n v="14"/>
    <s v="beginner level"/>
    <n v="3"/>
    <d v="2013-09-05T00:00:00"/>
    <n v="5"/>
    <n v="9"/>
    <n v="2013"/>
    <x v="1"/>
    <x v="1"/>
    <d v="2018-12-31T00:00:00"/>
    <n v="1943"/>
  </r>
  <r>
    <x v="191"/>
    <x v="191"/>
    <x v="155"/>
    <s v="HTML &amp; CSS"/>
    <s v="uild Websi"/>
    <s v="https://www.udemy.   /build-website-scratch/"/>
    <s v="https://www.udemy.com/build-website-scratch/"/>
    <x v="0"/>
    <n v="145"/>
    <n v="51257"/>
    <n v="1955"/>
    <n v="77"/>
    <x v="1"/>
    <x v="1"/>
    <s v="beginner level"/>
    <s v="BEGINNER LEVEL"/>
    <n v="14"/>
    <s v="beginner level"/>
    <n v="8"/>
    <d v="2013-09-25T00:00:00"/>
    <n v="25"/>
    <n v="9"/>
    <n v="2013"/>
    <x v="0"/>
    <x v="0"/>
    <d v="2018-12-31T00:00:00"/>
    <n v="1923"/>
  </r>
  <r>
    <x v="192"/>
    <x v="192"/>
    <x v="156"/>
    <s v="es Trading"/>
    <s v="asy Forex "/>
    <s v="https://www.udemy.   /easy-forex-and-futures-trading/"/>
    <s v="https://www.udemy.com/easy-forex-and-futures-trading/"/>
    <x v="0"/>
    <n v="100"/>
    <n v="218"/>
    <n v="5"/>
    <n v="66"/>
    <x v="0"/>
    <x v="0"/>
    <s v="all levels"/>
    <s v="ALL LEVELS"/>
    <n v="10"/>
    <s v="all levels"/>
    <n v="14.5"/>
    <d v="2013-12-31T00:00:00"/>
    <n v="31"/>
    <n v="12"/>
    <n v="2013"/>
    <x v="3"/>
    <x v="3"/>
    <d v="2018-08-06T00:00:00"/>
    <n v="1679"/>
  </r>
  <r>
    <x v="193"/>
    <x v="193"/>
    <x v="128"/>
    <s v="aricatures"/>
    <s v="ow to draw"/>
    <s v="https://www.udemy.   /how-to-draw-caricatures/"/>
    <s v="https://www.udemy.com/how-to-draw-caricatures/"/>
    <x v="0"/>
    <n v="20"/>
    <n v="347"/>
    <n v="31"/>
    <n v="11"/>
    <x v="0"/>
    <x v="0"/>
    <s v="all levels"/>
    <s v="ALL LEVELS"/>
    <n v="10"/>
    <s v="all levels"/>
    <n v="4"/>
    <d v="2013-08-21T00:00:00"/>
    <n v="21"/>
    <n v="8"/>
    <n v="2013"/>
    <x v="2"/>
    <x v="2"/>
    <d v="2019-09-26T00:00:00"/>
    <n v="2227"/>
  </r>
  <r>
    <x v="194"/>
    <x v="194"/>
    <x v="157"/>
    <s v="th Symfony"/>
    <s v="ntro to PH"/>
    <s v="https://www.udemy.   /symfony-development/"/>
    <s v="https://www.udemy.com/symfony-development/"/>
    <x v="0"/>
    <n v="200"/>
    <n v="4040"/>
    <n v="72"/>
    <n v="20"/>
    <x v="1"/>
    <x v="1"/>
    <s v="beginner level"/>
    <s v="BEGINNER LEVEL"/>
    <n v="14"/>
    <s v="beginner level"/>
    <n v="1.5"/>
    <d v="2013-09-06T00:00:00"/>
    <n v="6"/>
    <n v="9"/>
    <n v="2013"/>
    <x v="0"/>
    <x v="0"/>
    <d v="2018-12-31T00:00:00"/>
    <n v="1942"/>
  </r>
  <r>
    <x v="195"/>
    <x v="195"/>
    <x v="158"/>
    <s v="out NodeJS"/>
    <s v="ll about N"/>
    <s v="https://www.udemy.   /all-about-nodejs/"/>
    <s v="https://www.udemy.com/all-about-nodejs/"/>
    <x v="0"/>
    <n v="50"/>
    <n v="8755"/>
    <n v="931"/>
    <n v="133"/>
    <x v="0"/>
    <x v="0"/>
    <s v="all levels"/>
    <s v="ALL LEVELS"/>
    <n v="10"/>
    <s v="all levels"/>
    <n v="15.5"/>
    <d v="2014-12-19T00:00:00"/>
    <n v="19"/>
    <n v="12"/>
    <n v="2014"/>
    <x v="0"/>
    <x v="0"/>
    <d v="2019-09-26T00:00:00"/>
    <n v="1742"/>
  </r>
  <r>
    <x v="196"/>
    <x v="196"/>
    <x v="48"/>
    <s v="tar Chords"/>
    <s v="astering t"/>
    <s v="https://www.udemy.   /mastering-the-art-of-guitar-chords/"/>
    <s v="https://www.udemy.com/mastering-the-art-of-guitar-chords/"/>
    <x v="0"/>
    <n v="20"/>
    <n v="78"/>
    <n v="0"/>
    <n v="18"/>
    <x v="1"/>
    <x v="1"/>
    <s v="beginner level"/>
    <s v="BEGINNER LEVEL"/>
    <n v="14"/>
    <s v="beginner level"/>
    <n v="1.5"/>
    <d v="2013-11-18T00:00:00"/>
    <n v="18"/>
    <n v="11"/>
    <n v="2013"/>
    <x v="1"/>
    <x v="1"/>
    <d v="2018-12-31T00:00:00"/>
    <n v="1869"/>
  </r>
  <r>
    <x v="197"/>
    <x v="197"/>
    <x v="159"/>
    <s v="ookkeeping"/>
    <s v="mall Biz D"/>
    <s v="https://www.udemy.   /an-entrepreneurs-guide-to-small-biz-bookkeeping/"/>
    <s v="https://www.udemy.com/an-entrepreneurs-guide-to-small-biz-bookkeeping/"/>
    <x v="0"/>
    <n v="20"/>
    <n v="1294"/>
    <n v="7"/>
    <n v="58"/>
    <x v="1"/>
    <x v="1"/>
    <s v="beginner level"/>
    <s v="BEGINNER LEVEL"/>
    <n v="14"/>
    <s v="beginner level"/>
    <n v="5.5"/>
    <d v="2013-08-28T00:00:00"/>
    <n v="28"/>
    <n v="8"/>
    <n v="2013"/>
    <x v="3"/>
    <x v="3"/>
    <d v="2018-12-31T00:00:00"/>
    <n v="1951"/>
  </r>
  <r>
    <x v="198"/>
    <x v="198"/>
    <x v="160"/>
    <s v="ertificate"/>
    <s v="he Art Of "/>
    <s v="https://www.udemy.   /learn-how-to-think-like-a-financier-leadership-in-finance/"/>
    <s v="https://www.udemy.com/learn-how-to-think-like-a-financier-leadership-in-finance/"/>
    <x v="0"/>
    <n v="20"/>
    <n v="3372"/>
    <n v="12"/>
    <n v="12"/>
    <x v="0"/>
    <x v="0"/>
    <s v="all levels"/>
    <s v="ALL LEVELS"/>
    <n v="10"/>
    <s v="all levels"/>
    <n v="2"/>
    <d v="2013-09-29T00:00:00"/>
    <n v="29"/>
    <n v="9"/>
    <n v="2013"/>
    <x v="3"/>
    <x v="3"/>
    <d v="2018-08-06T00:00:00"/>
    <n v="1772"/>
  </r>
  <r>
    <x v="199"/>
    <x v="199"/>
    <x v="161"/>
    <s v="ced level."/>
    <s v="idgeridoo "/>
    <s v="https://www.udemy.   /didgeridoo-from-beginner-to-advanced-in-easy-stages/"/>
    <s v="https://www.udemy.com/didgeridoo-from-beginner-to-advanced-in-easy-stages/"/>
    <x v="0"/>
    <n v="35"/>
    <n v="209"/>
    <n v="5"/>
    <n v="19"/>
    <x v="3"/>
    <x v="3"/>
    <s v="expert level"/>
    <s v="EXPERT LEVEL"/>
    <n v="12"/>
    <s v="expert level"/>
    <n v="1.5"/>
    <d v="2014-10-10T00:00:00"/>
    <n v="10"/>
    <n v="10"/>
    <n v="2014"/>
    <x v="1"/>
    <x v="1"/>
    <d v="2019-08-24T00:00:00"/>
    <n v="1779"/>
  </r>
  <r>
    <x v="200"/>
    <x v="200"/>
    <x v="162"/>
    <s v="guaranteed"/>
    <s v="reate a cl"/>
    <s v="https://www.udemy.   /create-a-classified-website-in-2-hours-guaranteed/"/>
    <s v="https://www.udemy.com/create-a-classified-website-in-2-hours-guaranteed/"/>
    <x v="0"/>
    <n v="50"/>
    <n v="3411"/>
    <n v="84"/>
    <n v="22"/>
    <x v="0"/>
    <x v="0"/>
    <s v="all levels"/>
    <s v="ALL LEVELS"/>
    <n v="10"/>
    <s v="all levels"/>
    <n v="1"/>
    <d v="2013-11-09T00:00:00"/>
    <n v="9"/>
    <n v="11"/>
    <n v="2013"/>
    <x v="0"/>
    <x v="0"/>
    <d v="2019-09-26T00:00:00"/>
    <n v="2147"/>
  </r>
  <r>
    <x v="201"/>
    <x v="201"/>
    <x v="163"/>
    <s v="m Scratch."/>
    <s v="rash Cours"/>
    <s v="https://www.udemy.   /beginner-crash-course-fundamentals-of-html-css-in-60-mins/"/>
    <s v="https://www.udemy.com/beginner-crash-course-fundamentals-of-html-css-in-60-mins/"/>
    <x v="0"/>
    <n v="20"/>
    <n v="7368"/>
    <n v="216"/>
    <n v="52"/>
    <x v="1"/>
    <x v="1"/>
    <s v="beginner level"/>
    <s v="BEGINNER LEVEL"/>
    <n v="14"/>
    <s v="beginner level"/>
    <n v="2"/>
    <d v="2013-09-20T00:00:00"/>
    <n v="20"/>
    <n v="9"/>
    <n v="2013"/>
    <x v="0"/>
    <x v="0"/>
    <d v="2018-12-31T00:00:00"/>
    <n v="1928"/>
  </r>
  <r>
    <x v="202"/>
    <x v="202"/>
    <x v="164"/>
    <s v="Characters"/>
    <s v="rawing Car"/>
    <s v="https://www.udemy.   /cartoonycharacters/"/>
    <s v="https://www.udemy.com/cartoonycharacters/"/>
    <x v="0"/>
    <n v="20"/>
    <n v="1564"/>
    <n v="103"/>
    <n v="9"/>
    <x v="1"/>
    <x v="1"/>
    <s v="beginner level"/>
    <s v="BEGINNER LEVEL"/>
    <n v="14"/>
    <s v="beginner level"/>
    <n v="2"/>
    <d v="2013-10-09T00:00:00"/>
    <n v="9"/>
    <n v="10"/>
    <n v="2013"/>
    <x v="2"/>
    <x v="2"/>
    <d v="2018-12-31T00:00:00"/>
    <n v="1909"/>
  </r>
  <r>
    <x v="203"/>
    <x v="203"/>
    <x v="122"/>
    <s v="Case Study"/>
    <s v="inancial M"/>
    <s v="https://www.udemy.   /financial-modeling-facebook-case-study_in_excel/"/>
    <s v="https://www.udemy.com/financial-modeling-facebook-case-study_in_excel/"/>
    <x v="0"/>
    <n v="25"/>
    <n v="9"/>
    <n v="3"/>
    <n v="13"/>
    <x v="0"/>
    <x v="0"/>
    <s v="all levels"/>
    <s v="ALL LEVELS"/>
    <n v="10"/>
    <s v="all levels"/>
    <n v="1.5"/>
    <d v="2013-10-02T00:00:00"/>
    <n v="2"/>
    <n v="10"/>
    <n v="2013"/>
    <x v="3"/>
    <x v="3"/>
    <d v="2019-09-26T00:00:00"/>
    <n v="2185"/>
  </r>
  <r>
    <x v="204"/>
    <x v="204"/>
    <x v="165"/>
    <s v="om Scratch"/>
    <s v="earn Compl"/>
    <s v="https://www.udemy.   /learn-complete-web-development-from-scratch/"/>
    <s v="https://www.udemy.com/learn-complete-web-development-from-scratch/"/>
    <x v="0"/>
    <n v="40"/>
    <n v="14074"/>
    <n v="106"/>
    <n v="46"/>
    <x v="0"/>
    <x v="0"/>
    <s v="all levels"/>
    <s v="ALL LEVELS"/>
    <n v="10"/>
    <s v="all levels"/>
    <n v="12"/>
    <d v="2013-10-23T00:00:00"/>
    <n v="23"/>
    <n v="10"/>
    <n v="2013"/>
    <x v="0"/>
    <x v="0"/>
    <d v="2019-09-26T00:00:00"/>
    <n v="2164"/>
  </r>
  <r>
    <x v="205"/>
    <x v="205"/>
    <x v="166"/>
    <s v="om Scratch"/>
    <s v="earn Javas"/>
    <s v="https://www.udemy.   /learn-javascript-jquery-from-scratch/"/>
    <s v="https://www.udemy.com/learn-javascript-jquery-from-scratch/"/>
    <x v="0"/>
    <n v="30"/>
    <n v="84897"/>
    <n v="2685"/>
    <n v="10"/>
    <x v="0"/>
    <x v="0"/>
    <s v="all levels"/>
    <s v="ALL LEVELS"/>
    <n v="10"/>
    <s v="all levels"/>
    <n v="2"/>
    <d v="2013-10-10T00:00:00"/>
    <n v="10"/>
    <n v="10"/>
    <n v="2013"/>
    <x v="0"/>
    <x v="0"/>
    <d v="2019-09-26T00:00:00"/>
    <n v="2177"/>
  </r>
  <r>
    <x v="206"/>
    <x v="206"/>
    <x v="167"/>
    <s v="om Scratch"/>
    <s v="earn PHP F"/>
    <s v="https://www.udemy.   /learn-php-fundamentals-from-scratch/"/>
    <s v="https://www.udemy.com/learn-php-fundamentals-from-scratch/"/>
    <x v="1"/>
    <n v="0"/>
    <n v="48650"/>
    <n v="1236"/>
    <n v="9"/>
    <x v="1"/>
    <x v="1"/>
    <s v="beginner level"/>
    <s v="BEGINNER LEVEL"/>
    <n v="14"/>
    <s v="beginner level"/>
    <n v="2"/>
    <d v="2013-10-16T00:00:00"/>
    <n v="16"/>
    <n v="10"/>
    <n v="2013"/>
    <x v="0"/>
    <x v="0"/>
    <d v="2018-12-31T00:00:00"/>
    <n v="1902"/>
  </r>
  <r>
    <x v="207"/>
    <x v="207"/>
    <x v="168"/>
    <s v="en Buffett"/>
    <s v="eginner Fi"/>
    <s v="https://www.udemy.   /beginner-financial-analysis-invest-like-warren-buffett/"/>
    <s v="https://www.udemy.com/beginner-financial-analysis-invest-like-warren-buffett/"/>
    <x v="0"/>
    <n v="50"/>
    <n v="83"/>
    <n v="4"/>
    <n v="19"/>
    <x v="1"/>
    <x v="1"/>
    <s v="beginner level"/>
    <s v="BEGINNER LEVEL"/>
    <n v="14"/>
    <s v="beginner level"/>
    <n v="0.68333333299999999"/>
    <d v="2014-03-10T00:00:00"/>
    <n v="10"/>
    <n v="3"/>
    <n v="2014"/>
    <x v="3"/>
    <x v="3"/>
    <d v="2018-12-31T00:00:00"/>
    <n v="1757"/>
  </r>
  <r>
    <x v="208"/>
    <x v="208"/>
    <x v="169"/>
    <s v="Accounting"/>
    <s v="halkTalk: "/>
    <s v="https://www.udemy.   /chalk-talk-accounting/"/>
    <s v="https://www.udemy.com/chalk-talk-accounting/"/>
    <x v="0"/>
    <n v="20"/>
    <n v="25"/>
    <n v="1"/>
    <n v="108"/>
    <x v="0"/>
    <x v="0"/>
    <s v="all levels"/>
    <s v="ALL LEVELS"/>
    <n v="10"/>
    <s v="all levels"/>
    <n v="3.5"/>
    <d v="2014-01-23T00:00:00"/>
    <n v="23"/>
    <n v="1"/>
    <n v="2014"/>
    <x v="3"/>
    <x v="3"/>
    <d v="2018-08-06T00:00:00"/>
    <n v="1656"/>
  </r>
  <r>
    <x v="209"/>
    <x v="209"/>
    <x v="170"/>
    <s v="rex Basics"/>
    <s v="orex Basic"/>
    <s v="https://www.udemy.   /forex-basics/"/>
    <s v="https://www.udemy.com/forex-basics/"/>
    <x v="1"/>
    <n v="0"/>
    <n v="22344"/>
    <n v="712"/>
    <n v="26"/>
    <x v="1"/>
    <x v="1"/>
    <s v="beginner level"/>
    <s v="BEGINNER LEVEL"/>
    <n v="14"/>
    <s v="beginner level"/>
    <n v="3.5"/>
    <d v="2013-10-16T00:00:00"/>
    <n v="16"/>
    <n v="10"/>
    <n v="2013"/>
    <x v="3"/>
    <x v="3"/>
    <d v="2018-12-31T00:00:00"/>
    <n v="1902"/>
  </r>
  <r>
    <x v="210"/>
    <x v="210"/>
    <x v="171"/>
    <s v="m Scratch!"/>
    <s v="omplete We"/>
    <s v="https://www.udemy.   /cms-admin-panel-in-php-mysql/"/>
    <s v="https://www.udemy.com/cms-admin-panel-in-php-mysql/"/>
    <x v="0"/>
    <n v="20"/>
    <n v="3357"/>
    <n v="82"/>
    <n v="48"/>
    <x v="0"/>
    <x v="0"/>
    <s v="all levels"/>
    <s v="ALL LEVELS"/>
    <n v="10"/>
    <s v="all levels"/>
    <n v="12.5"/>
    <d v="2014-04-18T00:00:00"/>
    <n v="18"/>
    <n v="4"/>
    <n v="2014"/>
    <x v="0"/>
    <x v="0"/>
    <d v="2019-09-26T00:00:00"/>
    <n v="1987"/>
  </r>
  <r>
    <x v="211"/>
    <x v="211"/>
    <x v="6"/>
    <s v="ootstrap 3"/>
    <s v="ntroductio"/>
    <s v="https://www.udemy.   /introduction-to-bootstrap-3/"/>
    <s v="https://www.udemy.com/introduction-to-bootstrap-3/"/>
    <x v="0"/>
    <n v="20"/>
    <n v="5795"/>
    <n v="79"/>
    <n v="29"/>
    <x v="1"/>
    <x v="1"/>
    <s v="beginner level"/>
    <s v="BEGINNER LEVEL"/>
    <n v="14"/>
    <s v="beginner level"/>
    <n v="2.5"/>
    <d v="2013-09-27T00:00:00"/>
    <n v="27"/>
    <n v="9"/>
    <n v="2013"/>
    <x v="0"/>
    <x v="0"/>
    <d v="2018-12-31T00:00:00"/>
    <n v="1921"/>
  </r>
  <r>
    <x v="212"/>
    <x v="212"/>
    <x v="172"/>
    <s v="n to trade"/>
    <s v="tock Marke"/>
    <s v="https://www.udemy.   /stock-market-for-dummies-learn-to-trade/"/>
    <s v="https://www.udemy.com/stock-market-for-dummies-learn-to-trade/"/>
    <x v="0"/>
    <n v="35"/>
    <n v="143"/>
    <n v="15"/>
    <n v="42"/>
    <x v="0"/>
    <x v="0"/>
    <s v="all levels"/>
    <s v="ALL LEVELS"/>
    <n v="10"/>
    <s v="all levels"/>
    <n v="3.5"/>
    <d v="2013-10-03T00:00:00"/>
    <n v="3"/>
    <n v="10"/>
    <n v="2013"/>
    <x v="3"/>
    <x v="3"/>
    <d v="2018-08-06T00:00:00"/>
    <n v="1768"/>
  </r>
  <r>
    <x v="213"/>
    <x v="213"/>
    <x v="173"/>
    <s v="ar Lessons"/>
    <s v="coustic Bl"/>
    <s v="https://www.udemy.   /finger-picking-blues-guitar/"/>
    <s v="https://www.udemy.com/finger-picking-blues-guitar/"/>
    <x v="1"/>
    <n v="0"/>
    <n v="8217"/>
    <n v="109"/>
    <n v="10"/>
    <x v="2"/>
    <x v="2"/>
    <s v="intermediate level"/>
    <s v="INTERMEDIATE LEVEL"/>
    <n v="18"/>
    <s v="intermediate level"/>
    <n v="1"/>
    <d v="2013-09-30T00:00:00"/>
    <n v="30"/>
    <n v="9"/>
    <n v="2013"/>
    <x v="1"/>
    <x v="1"/>
    <d v="2020-10-10T00:00:00"/>
    <n v="2567"/>
  </r>
  <r>
    <x v="214"/>
    <x v="214"/>
    <x v="3"/>
    <s v=" With HTML"/>
    <s v="ecome A We"/>
    <s v="https://www.udemy.   /the-ultimate-building-and-selling-websites-course/"/>
    <s v="https://www.udemy.com/the-ultimate-building-and-selling-websites-course/"/>
    <x v="0"/>
    <n v="200"/>
    <n v="21730"/>
    <n v="61"/>
    <n v="35"/>
    <x v="1"/>
    <x v="1"/>
    <s v="beginner level"/>
    <s v="BEGINNER LEVEL"/>
    <n v="14"/>
    <s v="beginner level"/>
    <n v="2.5"/>
    <d v="2013-10-05T00:00:00"/>
    <n v="5"/>
    <n v="10"/>
    <n v="2013"/>
    <x v="0"/>
    <x v="0"/>
    <d v="2018-12-31T00:00:00"/>
    <n v="1913"/>
  </r>
  <r>
    <x v="215"/>
    <x v="215"/>
    <x v="174"/>
    <s v="eck Guitar"/>
    <s v="ingerpicki"/>
    <s v="https://www.udemy.   /open-g-and-d-guitar-lessons/"/>
    <s v="https://www.udemy.com/open-g-and-d-guitar-lessons/"/>
    <x v="0"/>
    <n v="20"/>
    <n v="237"/>
    <n v="12"/>
    <n v="6"/>
    <x v="2"/>
    <x v="2"/>
    <s v="intermediate level"/>
    <s v="INTERMEDIATE LEVEL"/>
    <n v="18"/>
    <s v="intermediate level"/>
    <n v="1.5"/>
    <d v="2013-10-08T00:00:00"/>
    <n v="8"/>
    <n v="10"/>
    <n v="2013"/>
    <x v="1"/>
    <x v="1"/>
    <d v="2020-10-10T00:00:00"/>
    <n v="2559"/>
  </r>
  <r>
    <x v="216"/>
    <x v="216"/>
    <x v="6"/>
    <s v="evelopment"/>
    <s v="ntroductio"/>
    <s v="https://www.udemy.   /introduction-to-web-development/"/>
    <s v="https://www.udemy.com/introduction-to-web-development/"/>
    <x v="0"/>
    <n v="20"/>
    <n v="18143"/>
    <n v="159"/>
    <n v="15"/>
    <x v="1"/>
    <x v="1"/>
    <s v="beginner level"/>
    <s v="BEGINNER LEVEL"/>
    <n v="14"/>
    <s v="beginner level"/>
    <n v="2"/>
    <d v="2013-10-04T00:00:00"/>
    <n v="4"/>
    <n v="10"/>
    <n v="2013"/>
    <x v="0"/>
    <x v="0"/>
    <d v="2018-12-31T00:00:00"/>
    <n v="1914"/>
  </r>
  <r>
    <x v="217"/>
    <x v="217"/>
    <x v="175"/>
    <s v="ing System"/>
    <s v="inning Opt"/>
    <s v="https://www.udemy.   /winning-options-trading-system/"/>
    <s v="https://www.udemy.com/winning-options-trading-system/"/>
    <x v="0"/>
    <n v="105"/>
    <n v="367"/>
    <n v="11"/>
    <n v="24"/>
    <x v="0"/>
    <x v="0"/>
    <s v="all levels"/>
    <s v="ALL LEVELS"/>
    <n v="10"/>
    <s v="all levels"/>
    <n v="7.5"/>
    <d v="2013-10-09T00:00:00"/>
    <n v="9"/>
    <n v="10"/>
    <n v="2013"/>
    <x v="3"/>
    <x v="3"/>
    <d v="2018-08-06T00:00:00"/>
    <n v="1762"/>
  </r>
  <r>
    <x v="218"/>
    <x v="218"/>
    <x v="176"/>
    <s v="rt Johnson"/>
    <s v="lues Guita"/>
    <s v="https://www.udemy.   /robert-johnson-scrapper-blackwell-guitar-lessons/"/>
    <s v="https://www.udemy.com/robert-johnson-scrapper-blackwell-guitar-lessons/"/>
    <x v="0"/>
    <n v="20"/>
    <n v="297"/>
    <n v="7"/>
    <n v="7"/>
    <x v="2"/>
    <x v="2"/>
    <s v="intermediate level"/>
    <s v="INTERMEDIATE LEVEL"/>
    <n v="18"/>
    <s v="intermediate level"/>
    <n v="2.5"/>
    <d v="2013-10-07T00:00:00"/>
    <n v="7"/>
    <n v="10"/>
    <n v="2013"/>
    <x v="1"/>
    <x v="1"/>
    <d v="2020-10-10T00:00:00"/>
    <n v="2560"/>
  </r>
  <r>
    <x v="219"/>
    <x v="219"/>
    <x v="177"/>
    <s v="usy people"/>
    <s v="itesize Bo"/>
    <s v="https://www.udemy.   /bitesize-bookkeeping-for-busy-people/"/>
    <s v="https://www.udemy.com/bitesize-bookkeeping-for-busy-people/"/>
    <x v="0"/>
    <n v="20"/>
    <n v="9"/>
    <n v="0"/>
    <n v="13"/>
    <x v="1"/>
    <x v="1"/>
    <s v="beginner level"/>
    <s v="BEGINNER LEVEL"/>
    <n v="14"/>
    <s v="beginner level"/>
    <n v="1.5"/>
    <d v="2015-03-29T00:00:00"/>
    <n v="29"/>
    <n v="3"/>
    <n v="2015"/>
    <x v="3"/>
    <x v="3"/>
    <d v="2018-12-31T00:00:00"/>
    <n v="1373"/>
  </r>
  <r>
    <x v="220"/>
    <x v="220"/>
    <x v="178"/>
    <s v="ion Trader"/>
    <s v="he Smart O"/>
    <s v="https://www.udemy.   /the-smart-option-trader/"/>
    <s v="https://www.udemy.com/the-smart-option-trader/"/>
    <x v="0"/>
    <n v="45"/>
    <n v="412"/>
    <n v="19"/>
    <n v="74"/>
    <x v="0"/>
    <x v="0"/>
    <s v="all levels"/>
    <s v="ALL LEVELS"/>
    <n v="10"/>
    <s v="all levels"/>
    <n v="13"/>
    <d v="2013-10-10T00:00:00"/>
    <n v="10"/>
    <n v="10"/>
    <n v="2013"/>
    <x v="3"/>
    <x v="3"/>
    <d v="2018-08-06T00:00:00"/>
    <n v="1761"/>
  </r>
  <r>
    <x v="221"/>
    <x v="221"/>
    <x v="179"/>
    <s v="es Lessons"/>
    <s v="ow To Play"/>
    <s v="https://www.udemy.   /swing-acoustic-blues-guitar-lessons/"/>
    <s v="https://www.udemy.com/swing-acoustic-blues-guitar-lessons/"/>
    <x v="1"/>
    <n v="0"/>
    <n v="8240"/>
    <n v="31"/>
    <n v="6"/>
    <x v="2"/>
    <x v="2"/>
    <s v="intermediate level"/>
    <s v="INTERMEDIATE LEVEL"/>
    <n v="18"/>
    <s v="intermediate level"/>
    <n v="1.5"/>
    <d v="2013-11-23T00:00:00"/>
    <n v="23"/>
    <n v="11"/>
    <n v="2013"/>
    <x v="1"/>
    <x v="1"/>
    <d v="2020-10-10T00:00:00"/>
    <n v="2513"/>
  </r>
  <r>
    <x v="222"/>
    <x v="222"/>
    <x v="176"/>
    <s v="o Carolina"/>
    <s v="lues Guita"/>
    <s v="https://www.udemy.   /jim-bruce-blues-guitar-lessons-texas-carolina/"/>
    <s v="https://www.udemy.com/jim-bruce-blues-guitar-lessons-texas-carolina/"/>
    <x v="0"/>
    <n v="20"/>
    <n v="1297"/>
    <n v="12"/>
    <n v="9"/>
    <x v="2"/>
    <x v="2"/>
    <s v="intermediate level"/>
    <s v="INTERMEDIATE LEVEL"/>
    <n v="18"/>
    <s v="intermediate level"/>
    <n v="2.5"/>
    <d v="2013-10-13T00:00:00"/>
    <n v="13"/>
    <n v="10"/>
    <n v="2013"/>
    <x v="1"/>
    <x v="1"/>
    <d v="2020-10-10T00:00:00"/>
    <n v="2554"/>
  </r>
  <r>
    <x v="223"/>
    <x v="223"/>
    <x v="180"/>
    <s v="ues Guitar"/>
    <s v="uitar Less"/>
    <s v="https://www.udemy.   /guitar-lessons-ragtime-blues-blind-blake/"/>
    <s v="https://www.udemy.com/guitar-lessons-ragtime-blues-blind-blake/"/>
    <x v="0"/>
    <n v="20"/>
    <n v="65"/>
    <n v="5"/>
    <n v="13"/>
    <x v="3"/>
    <x v="3"/>
    <s v="expert level"/>
    <s v="EXPERT LEVEL"/>
    <n v="12"/>
    <s v="expert level"/>
    <n v="4"/>
    <d v="2013-11-25T00:00:00"/>
    <n v="25"/>
    <n v="11"/>
    <n v="2013"/>
    <x v="1"/>
    <x v="1"/>
    <d v="2019-08-24T00:00:00"/>
    <n v="2098"/>
  </r>
  <r>
    <x v="224"/>
    <x v="224"/>
    <x v="176"/>
    <s v="ues Guitar"/>
    <s v="lues Guita"/>
    <s v="https://www.udemy.   /guitar-lessons-learn-ragtime-blues-guitar/"/>
    <s v="https://www.udemy.com/guitar-lessons-learn-ragtime-blues-guitar/"/>
    <x v="0"/>
    <n v="20"/>
    <n v="59"/>
    <n v="3"/>
    <n v="6"/>
    <x v="3"/>
    <x v="3"/>
    <s v="expert level"/>
    <s v="EXPERT LEVEL"/>
    <n v="12"/>
    <s v="expert level"/>
    <n v="2"/>
    <d v="2013-11-26T00:00:00"/>
    <n v="26"/>
    <n v="11"/>
    <n v="2013"/>
    <x v="1"/>
    <x v="1"/>
    <d v="2019-08-24T00:00:00"/>
    <n v="2097"/>
  </r>
  <r>
    <x v="225"/>
    <x v="225"/>
    <x v="181"/>
    <s v="JavaScript"/>
    <s v="rogramming"/>
    <s v="https://www.udemy.   /javascript-tutorial/"/>
    <s v="https://www.udemy.com/javascript-tutorial/"/>
    <x v="0"/>
    <n v="200"/>
    <n v="12873"/>
    <n v="106"/>
    <n v="38"/>
    <x v="1"/>
    <x v="1"/>
    <s v="beginner level"/>
    <s v="BEGINNER LEVEL"/>
    <n v="14"/>
    <s v="beginner level"/>
    <n v="2.5"/>
    <d v="2013-11-11T00:00:00"/>
    <n v="11"/>
    <n v="11"/>
    <n v="2013"/>
    <x v="0"/>
    <x v="0"/>
    <d v="2018-12-31T00:00:00"/>
    <n v="1876"/>
  </r>
  <r>
    <x v="226"/>
    <x v="226"/>
    <x v="182"/>
    <s v="te Trading"/>
    <s v="orex Elite"/>
    <s v="https://www.udemy.   /elite-forex-trading-system-beginners-to-intermediate-traders/"/>
    <s v="https://www.udemy.com/elite-forex-trading-system-beginners-to-intermediate-traders/"/>
    <x v="0"/>
    <n v="85"/>
    <n v="623"/>
    <n v="7"/>
    <n v="22"/>
    <x v="0"/>
    <x v="0"/>
    <s v="all levels"/>
    <s v="ALL LEVELS"/>
    <n v="10"/>
    <s v="all levels"/>
    <n v="6"/>
    <d v="2013-10-18T00:00:00"/>
    <n v="18"/>
    <n v="10"/>
    <n v="2013"/>
    <x v="3"/>
    <x v="3"/>
    <d v="2018-08-06T00:00:00"/>
    <n v="1753"/>
  </r>
  <r>
    <x v="227"/>
    <x v="227"/>
    <x v="6"/>
    <s v="ead Guitar"/>
    <s v="ntroductio"/>
    <s v="https://www.udemy.   /introduction-to-lead-guitar/"/>
    <s v="https://www.udemy.com/introduction-to-lead-guitar/"/>
    <x v="0"/>
    <n v="20"/>
    <n v="245"/>
    <n v="8"/>
    <n v="34"/>
    <x v="2"/>
    <x v="2"/>
    <s v="intermediate level"/>
    <s v="INTERMEDIATE LEVEL"/>
    <n v="18"/>
    <s v="intermediate level"/>
    <n v="1.5"/>
    <d v="2013-11-26T00:00:00"/>
    <n v="26"/>
    <n v="11"/>
    <n v="2013"/>
    <x v="1"/>
    <x v="1"/>
    <d v="2020-10-10T00:00:00"/>
    <n v="2510"/>
  </r>
  <r>
    <x v="228"/>
    <x v="228"/>
    <x v="58"/>
    <s v="pel Chords"/>
    <s v="earn To Pl"/>
    <s v="https://www.udemy.   /learn-to-play-the-piano-using-pop-rb-and-gospel-chords/"/>
    <s v="https://www.udemy.com/learn-to-play-the-piano-using-pop-rb-and-gospel-chords/"/>
    <x v="0"/>
    <n v="50"/>
    <n v="1504"/>
    <n v="15"/>
    <n v="14"/>
    <x v="0"/>
    <x v="0"/>
    <s v="all levels"/>
    <s v="ALL LEVELS"/>
    <n v="10"/>
    <s v="all levels"/>
    <n v="0.68333333299999999"/>
    <d v="2013-10-15T00:00:00"/>
    <n v="15"/>
    <n v="10"/>
    <n v="2013"/>
    <x v="1"/>
    <x v="1"/>
    <d v="2019-09-26T00:00:00"/>
    <n v="2172"/>
  </r>
  <r>
    <x v="229"/>
    <x v="229"/>
    <x v="183"/>
    <s v="Party Hits"/>
    <s v="lay Piano "/>
    <s v="https://www.udemy.   /easy-piano-today-play-festive-favorites-christmas-party-hits/"/>
    <s v="https://www.udemy.com/easy-piano-today-play-festive-favorites-christmas-party-hits/"/>
    <x v="0"/>
    <n v="75"/>
    <n v="3122"/>
    <n v="6"/>
    <n v="80"/>
    <x v="0"/>
    <x v="0"/>
    <s v="all levels"/>
    <s v="ALL LEVELS"/>
    <n v="10"/>
    <s v="all levels"/>
    <n v="4"/>
    <d v="2013-10-27T00:00:00"/>
    <n v="27"/>
    <n v="10"/>
    <n v="2013"/>
    <x v="1"/>
    <x v="1"/>
    <d v="2019-09-26T00:00:00"/>
    <n v="2160"/>
  </r>
  <r>
    <x v="230"/>
    <x v="230"/>
    <x v="184"/>
    <s v=" Investing"/>
    <s v="oundation "/>
    <s v="https://www.udemy.   /options-trading-course-australia/"/>
    <s v="https://www.udemy.com/options-trading-course-australia/"/>
    <x v="0"/>
    <n v="20"/>
    <n v="6374"/>
    <n v="21"/>
    <n v="14"/>
    <x v="0"/>
    <x v="0"/>
    <s v="all levels"/>
    <s v="ALL LEVELS"/>
    <n v="10"/>
    <s v="all levels"/>
    <n v="1"/>
    <d v="2013-10-16T00:00:00"/>
    <n v="16"/>
    <n v="10"/>
    <n v="2013"/>
    <x v="3"/>
    <x v="3"/>
    <d v="2018-08-06T00:00:00"/>
    <n v="1755"/>
  </r>
  <r>
    <x v="231"/>
    <x v="231"/>
    <x v="185"/>
    <s v="g Drupal 7"/>
    <s v="reate, Upd"/>
    <s v="https://www.udemy.   /getting-to-know-drupal/"/>
    <s v="https://www.udemy.com/getting-to-know-drupal/"/>
    <x v="0"/>
    <n v="120"/>
    <n v="2837"/>
    <n v="68"/>
    <n v="49"/>
    <x v="0"/>
    <x v="0"/>
    <s v="all levels"/>
    <s v="ALL LEVELS"/>
    <n v="10"/>
    <s v="all levels"/>
    <n v="7"/>
    <d v="2013-10-16T00:00:00"/>
    <n v="16"/>
    <n v="10"/>
    <n v="2013"/>
    <x v="0"/>
    <x v="0"/>
    <d v="2019-09-26T00:00:00"/>
    <n v="2171"/>
  </r>
  <r>
    <x v="232"/>
    <x v="232"/>
    <x v="186"/>
    <s v="ment Tools"/>
    <s v="ecome a He"/>
    <s v="https://www.udemy.   /become-a-heroku-rails-ninja/"/>
    <s v="https://www.udemy.com/become-a-heroku-rails-ninja/"/>
    <x v="0"/>
    <n v="50"/>
    <n v="7090"/>
    <n v="52"/>
    <n v="30"/>
    <x v="2"/>
    <x v="2"/>
    <s v="intermediate level"/>
    <s v="INTERMEDIATE LEVEL"/>
    <n v="18"/>
    <s v="intermediate level"/>
    <n v="8.5"/>
    <d v="2014-02-15T00:00:00"/>
    <n v="15"/>
    <n v="2"/>
    <n v="2014"/>
    <x v="0"/>
    <x v="0"/>
    <d v="2020-10-10T00:00:00"/>
    <n v="2429"/>
  </r>
  <r>
    <x v="233"/>
    <x v="233"/>
    <x v="58"/>
    <s v="uick Start"/>
    <s v="earn To Pl"/>
    <s v="https://www.udemy.   /learn-to-play-guitar-for-free-quick-start-guitar-course/"/>
    <s v="https://www.udemy.com/learn-to-play-guitar-for-free-quick-start-guitar-course/"/>
    <x v="0"/>
    <n v="20"/>
    <n v="75"/>
    <n v="0"/>
    <n v="11"/>
    <x v="1"/>
    <x v="1"/>
    <s v="beginner level"/>
    <s v="BEGINNER LEVEL"/>
    <n v="14"/>
    <s v="beginner level"/>
    <n v="1"/>
    <d v="2013-10-16T00:00:00"/>
    <n v="16"/>
    <n v="10"/>
    <n v="2013"/>
    <x v="1"/>
    <x v="1"/>
    <d v="2018-12-31T00:00:00"/>
    <n v="1902"/>
  </r>
  <r>
    <x v="234"/>
    <x v="234"/>
    <x v="187"/>
    <s v="m Graphic "/>
    <s v="ow to Make"/>
    <s v="https://www.udemy.   /customgraphicsforbusiness/"/>
    <s v="https://www.udemy.com/customgraphicsforbusiness/"/>
    <x v="0"/>
    <n v="20"/>
    <n v="87"/>
    <n v="8"/>
    <n v="8"/>
    <x v="1"/>
    <x v="1"/>
    <s v="beginner level"/>
    <s v="BEGINNER LEVEL"/>
    <n v="14"/>
    <s v="beginner level"/>
    <n v="1"/>
    <d v="2013-10-24T00:00:00"/>
    <n v="24"/>
    <n v="10"/>
    <n v="2013"/>
    <x v="2"/>
    <x v="2"/>
    <d v="2018-12-31T00:00:00"/>
    <n v="1894"/>
  </r>
  <r>
    <x v="235"/>
    <x v="235"/>
    <x v="188"/>
    <s v="pretations"/>
    <s v="inance - R"/>
    <s v="https://www.udemy.   /financial-ratios/"/>
    <s v="https://www.udemy.com/financial-ratios/"/>
    <x v="0"/>
    <n v="30"/>
    <n v="10338"/>
    <n v="52"/>
    <n v="41"/>
    <x v="1"/>
    <x v="1"/>
    <s v="beginner level"/>
    <s v="BEGINNER LEVEL"/>
    <n v="14"/>
    <s v="beginner level"/>
    <n v="2.5"/>
    <d v="2013-10-23T00:00:00"/>
    <n v="23"/>
    <n v="10"/>
    <n v="2013"/>
    <x v="3"/>
    <x v="3"/>
    <d v="2018-05-25T00:00:00"/>
    <n v="1675"/>
  </r>
  <r>
    <x v="236"/>
    <x v="236"/>
    <x v="189"/>
    <s v="l Markets "/>
    <s v="nderstand "/>
    <s v="https://www.udemy.   /the-banking-fundamentals-course/"/>
    <s v="https://www.udemy.com/the-banking-fundamentals-course/"/>
    <x v="0"/>
    <n v="30"/>
    <n v="1548"/>
    <n v="24"/>
    <n v="34"/>
    <x v="0"/>
    <x v="0"/>
    <s v="all levels"/>
    <s v="ALL LEVELS"/>
    <n v="10"/>
    <s v="all levels"/>
    <n v="3"/>
    <d v="2013-12-19T00:00:00"/>
    <n v="19"/>
    <n v="12"/>
    <n v="2013"/>
    <x v="3"/>
    <x v="3"/>
    <d v="2018-08-06T00:00:00"/>
    <n v="1691"/>
  </r>
  <r>
    <x v="237"/>
    <x v="237"/>
    <x v="190"/>
    <s v="ed to Know"/>
    <s v="ergers and"/>
    <s v="https://www.udemy.   /intro-to-the-ma-game/"/>
    <s v="https://www.udemy.com/intro-to-the-ma-game/"/>
    <x v="0"/>
    <n v="95"/>
    <n v="4103"/>
    <n v="19"/>
    <n v="15"/>
    <x v="1"/>
    <x v="1"/>
    <s v="beginner level"/>
    <s v="BEGINNER LEVEL"/>
    <n v="14"/>
    <s v="beginner level"/>
    <n v="1"/>
    <d v="2013-11-13T00:00:00"/>
    <n v="13"/>
    <n v="11"/>
    <n v="2013"/>
    <x v="3"/>
    <x v="3"/>
    <d v="2018-12-31T00:00:00"/>
    <n v="1874"/>
  </r>
  <r>
    <x v="238"/>
    <x v="213"/>
    <x v="173"/>
    <s v="ar Lessons"/>
    <s v="coustic Bl"/>
    <s v="https://www.udemy.   /jim-bruce-blues-guitar-lessons-36-pack/"/>
    <s v="https://www.udemy.com/jim-bruce-blues-guitar-lessons-36-pack/"/>
    <x v="0"/>
    <n v="125"/>
    <n v="1284"/>
    <n v="136"/>
    <n v="40"/>
    <x v="2"/>
    <x v="2"/>
    <s v="intermediate level"/>
    <s v="INTERMEDIATE LEVEL"/>
    <n v="18"/>
    <s v="intermediate level"/>
    <n v="12.5"/>
    <d v="2013-11-28T00:00:00"/>
    <n v="28"/>
    <n v="11"/>
    <n v="2013"/>
    <x v="1"/>
    <x v="1"/>
    <d v="2020-10-10T00:00:00"/>
    <n v="2508"/>
  </r>
  <r>
    <x v="239"/>
    <x v="238"/>
    <x v="42"/>
    <s v="t's Faster"/>
    <s v="earn Guita"/>
    <s v="https://www.udemy.   /learn-guitar-the-easy-way-its-faster/"/>
    <s v="https://www.udemy.com/learn-guitar-the-easy-way-its-faster/"/>
    <x v="0"/>
    <n v="25"/>
    <n v="57"/>
    <n v="2"/>
    <n v="16"/>
    <x v="1"/>
    <x v="1"/>
    <s v="beginner level"/>
    <s v="BEGINNER LEVEL"/>
    <n v="14"/>
    <s v="beginner level"/>
    <n v="4.5"/>
    <d v="2013-11-14T00:00:00"/>
    <n v="14"/>
    <n v="11"/>
    <n v="2013"/>
    <x v="1"/>
    <x v="1"/>
    <d v="2018-12-31T00:00:00"/>
    <n v="1873"/>
  </r>
  <r>
    <x v="240"/>
    <x v="239"/>
    <x v="191"/>
    <s v=" Beginners"/>
    <s v="SS and CSS"/>
    <s v="https://www.udemy.   /css-and-css3-for-absolute-beginners/"/>
    <s v="https://www.udemy.com/css-and-css3-for-absolute-beginners/"/>
    <x v="0"/>
    <n v="75"/>
    <n v="10890"/>
    <n v="212"/>
    <n v="33"/>
    <x v="1"/>
    <x v="1"/>
    <s v="beginner level"/>
    <s v="BEGINNER LEVEL"/>
    <n v="14"/>
    <s v="beginner level"/>
    <n v="5"/>
    <d v="2013-11-01T00:00:00"/>
    <n v="1"/>
    <n v="11"/>
    <n v="2013"/>
    <x v="0"/>
    <x v="0"/>
    <d v="2018-12-31T00:00:00"/>
    <n v="1886"/>
  </r>
  <r>
    <x v="241"/>
    <x v="240"/>
    <x v="192"/>
    <s v="ete Course"/>
    <s v="uild Flat "/>
    <s v="https://www.udemy.   /build-flat-responsive-website-from-scratch-complete-course/"/>
    <s v="https://www.udemy.com/build-flat-responsive-website-from-scratch-complete-course/"/>
    <x v="0"/>
    <n v="35"/>
    <n v="12105"/>
    <n v="144"/>
    <n v="54"/>
    <x v="0"/>
    <x v="0"/>
    <s v="all levels"/>
    <s v="ALL LEVELS"/>
    <n v="10"/>
    <s v="all levels"/>
    <n v="7.5"/>
    <d v="2013-12-04T00:00:00"/>
    <n v="4"/>
    <n v="12"/>
    <n v="2013"/>
    <x v="0"/>
    <x v="0"/>
    <d v="2019-09-26T00:00:00"/>
    <n v="2122"/>
  </r>
  <r>
    <x v="242"/>
    <x v="241"/>
    <x v="193"/>
    <s v="ic Economy"/>
    <s v="nternation"/>
    <s v="https://www.udemy.   /international-trade-and-new-geographic-economy/"/>
    <s v="https://www.udemy.com/international-trade-and-new-geographic-economy/"/>
    <x v="0"/>
    <n v="20"/>
    <n v="12"/>
    <n v="1"/>
    <n v="6"/>
    <x v="0"/>
    <x v="0"/>
    <s v="all levels"/>
    <s v="ALL LEVELS"/>
    <n v="10"/>
    <s v="all levels"/>
    <n v="0.53333333299999997"/>
    <d v="2013-12-05T00:00:00"/>
    <n v="5"/>
    <n v="12"/>
    <n v="2013"/>
    <x v="3"/>
    <x v="3"/>
    <d v="2018-08-06T00:00:00"/>
    <n v="1705"/>
  </r>
  <r>
    <x v="243"/>
    <x v="242"/>
    <x v="194"/>
    <s v="ite Skills"/>
    <s v="riting CSS"/>
    <s v="https://www.udemy.   /writing-css-with-less-tutorial-from-infinite-skills/"/>
    <s v="https://www.udemy.com/writing-css-with-less-tutorial-from-infinite-skills/"/>
    <x v="0"/>
    <n v="50"/>
    <n v="788"/>
    <n v="21"/>
    <n v="25"/>
    <x v="0"/>
    <x v="0"/>
    <s v="all levels"/>
    <s v="ALL LEVELS"/>
    <n v="10"/>
    <s v="all levels"/>
    <n v="2"/>
    <d v="2013-11-01T00:00:00"/>
    <n v="1"/>
    <n v="11"/>
    <n v="2013"/>
    <x v="0"/>
    <x v="0"/>
    <d v="2019-09-26T00:00:00"/>
    <n v="2155"/>
  </r>
  <r>
    <x v="244"/>
    <x v="243"/>
    <x v="195"/>
    <s v="l Literacy"/>
    <s v="mprove You"/>
    <s v="https://www.udemy.   /improve-your-financial-literacy-in-less-than-three-hours/"/>
    <s v="https://www.udemy.com/improve-your-financial-literacy-in-less-than-three-hours/"/>
    <x v="1"/>
    <n v="0"/>
    <n v="9995"/>
    <n v="96"/>
    <n v="10"/>
    <x v="0"/>
    <x v="0"/>
    <s v="all levels"/>
    <s v="ALL LEVELS"/>
    <n v="10"/>
    <s v="all levels"/>
    <n v="2"/>
    <d v="2014-02-10T00:00:00"/>
    <n v="10"/>
    <n v="2"/>
    <n v="2014"/>
    <x v="3"/>
    <x v="3"/>
    <d v="2018-08-06T00:00:00"/>
    <n v="1638"/>
  </r>
  <r>
    <x v="245"/>
    <x v="244"/>
    <x v="196"/>
    <s v="Statements"/>
    <s v="traight Fr"/>
    <s v="https://www.udemy.   /straight-from-business-school-create-financial-statements/"/>
    <s v="https://www.udemy.com/straight-from-business-school-create-financial-statements/"/>
    <x v="0"/>
    <n v="20"/>
    <n v="31"/>
    <n v="2"/>
    <n v="5"/>
    <x v="1"/>
    <x v="1"/>
    <s v="beginner level"/>
    <s v="BEGINNER LEVEL"/>
    <n v="14"/>
    <s v="beginner level"/>
    <n v="1"/>
    <d v="2013-11-28T00:00:00"/>
    <n v="28"/>
    <n v="11"/>
    <n v="2013"/>
    <x v="3"/>
    <x v="3"/>
    <d v="2018-12-31T00:00:00"/>
    <n v="1859"/>
  </r>
  <r>
    <x v="246"/>
    <x v="245"/>
    <x v="197"/>
    <s v="In No Time"/>
    <s v="PA 101: Ho"/>
    <s v="https://www.udemy.   /cpa-marketing-101/"/>
    <s v="https://www.udemy.com/cpa-marketing-101/"/>
    <x v="0"/>
    <n v="100"/>
    <n v="11517"/>
    <n v="92"/>
    <n v="21"/>
    <x v="0"/>
    <x v="0"/>
    <s v="all levels"/>
    <s v="ALL LEVELS"/>
    <n v="10"/>
    <s v="all levels"/>
    <n v="1.5"/>
    <d v="2013-11-09T00:00:00"/>
    <n v="9"/>
    <n v="11"/>
    <n v="2013"/>
    <x v="3"/>
    <x v="3"/>
    <d v="2018-08-06T00:00:00"/>
    <n v="1731"/>
  </r>
  <r>
    <x v="247"/>
    <x v="246"/>
    <x v="198"/>
    <s v="s TÃ©cnico"/>
    <s v="ana en la "/>
    <s v="https://www.udemy.   /curso-basico-de-interpretacion-de-la-bolsa-mediante-graficos/"/>
    <s v="https://www.udemy.com/curso-basico-de-interpretacion-de-la-bolsa-mediante-graficos/"/>
    <x v="0"/>
    <n v="25"/>
    <n v="91"/>
    <n v="11"/>
    <n v="35"/>
    <x v="1"/>
    <x v="1"/>
    <s v="beginner level"/>
    <s v="BEGINNER LEVEL"/>
    <n v="14"/>
    <s v="beginner level"/>
    <n v="8.5"/>
    <d v="2014-01-29T00:00:00"/>
    <n v="29"/>
    <n v="1"/>
    <n v="2014"/>
    <x v="3"/>
    <x v="3"/>
    <d v="2018-12-31T00:00:00"/>
    <n v="1797"/>
  </r>
  <r>
    <x v="248"/>
    <x v="247"/>
    <x v="128"/>
    <s v="Sexy Women"/>
    <s v="ow to Draw"/>
    <s v="https://www.udemy.   /how-to-draw-pinups/"/>
    <s v="https://www.udemy.com/how-to-draw-pinups/"/>
    <x v="0"/>
    <n v="75"/>
    <n v="3525"/>
    <n v="109"/>
    <n v="33"/>
    <x v="2"/>
    <x v="2"/>
    <s v="intermediate level"/>
    <s v="INTERMEDIATE LEVEL"/>
    <n v="18"/>
    <s v="intermediate level"/>
    <n v="20"/>
    <d v="2013-11-19T00:00:00"/>
    <n v="19"/>
    <n v="11"/>
    <n v="2013"/>
    <x v="2"/>
    <x v="2"/>
    <d v="2020-10-10T00:00:00"/>
    <n v="2517"/>
  </r>
  <r>
    <x v="249"/>
    <x v="248"/>
    <x v="199"/>
    <s v=" Beginners"/>
    <s v="X Trading "/>
    <s v="https://www.udemy.   /fx-trading-for-beginners/"/>
    <s v="https://www.udemy.com/fx-trading-for-beginners/"/>
    <x v="0"/>
    <n v="20"/>
    <n v="16"/>
    <n v="0"/>
    <n v="22"/>
    <x v="0"/>
    <x v="0"/>
    <s v="all levels"/>
    <s v="ALL LEVELS"/>
    <n v="10"/>
    <s v="all levels"/>
    <n v="1.5"/>
    <d v="2013-12-01T00:00:00"/>
    <n v="1"/>
    <n v="12"/>
    <n v="2013"/>
    <x v="3"/>
    <x v="3"/>
    <d v="2018-08-06T00:00:00"/>
    <n v="1709"/>
  </r>
  <r>
    <x v="250"/>
    <x v="249"/>
    <x v="7"/>
    <s v="nja Trader"/>
    <s v="prende a h"/>
    <s v="https://www.udemy.   /aprende-a-hacer-paper-trading-simulacion-con-ninja-trader/"/>
    <s v="https://www.udemy.com/aprende-a-hacer-paper-trading-simulacion-con-ninja-trader/"/>
    <x v="0"/>
    <n v="25"/>
    <n v="148"/>
    <n v="3"/>
    <n v="15"/>
    <x v="1"/>
    <x v="1"/>
    <s v="beginner level"/>
    <s v="BEGINNER LEVEL"/>
    <n v="14"/>
    <s v="beginner level"/>
    <n v="1.5"/>
    <d v="2013-11-15T00:00:00"/>
    <n v="15"/>
    <n v="11"/>
    <n v="2013"/>
    <x v="3"/>
    <x v="3"/>
    <d v="2018-12-31T00:00:00"/>
    <n v="1872"/>
  </r>
  <r>
    <x v="251"/>
    <x v="250"/>
    <x v="200"/>
    <s v="t Websites"/>
    <s v="ullPage: T"/>
    <s v="https://www.udemy.   /easy-flat-design/"/>
    <s v="https://www.udemy.com/easy-flat-design/"/>
    <x v="0"/>
    <n v="20"/>
    <n v="817"/>
    <n v="14"/>
    <n v="13"/>
    <x v="0"/>
    <x v="0"/>
    <s v="all levels"/>
    <s v="ALL LEVELS"/>
    <n v="10"/>
    <s v="all levels"/>
    <n v="0.63333333300000005"/>
    <d v="2013-11-18T00:00:00"/>
    <n v="18"/>
    <n v="11"/>
    <n v="2013"/>
    <x v="2"/>
    <x v="2"/>
    <d v="2019-09-26T00:00:00"/>
    <n v="2138"/>
  </r>
  <r>
    <x v="252"/>
    <x v="251"/>
    <x v="201"/>
    <s v="to Finance"/>
    <s v="urviving I"/>
    <s v="https://www.udemy.   /surviving-introduction-to-finance/"/>
    <s v="https://www.udemy.com/surviving-introduction-to-finance/"/>
    <x v="1"/>
    <n v="0"/>
    <n v="1362"/>
    <n v="7"/>
    <n v="13"/>
    <x v="1"/>
    <x v="1"/>
    <s v="beginner level"/>
    <s v="BEGINNER LEVEL"/>
    <n v="14"/>
    <s v="beginner level"/>
    <n v="3"/>
    <d v="2014-02-06T00:00:00"/>
    <n v="6"/>
    <n v="2"/>
    <n v="2014"/>
    <x v="3"/>
    <x v="3"/>
    <d v="2018-12-31T00:00:00"/>
    <n v="1789"/>
  </r>
  <r>
    <x v="253"/>
    <x v="252"/>
    <x v="202"/>
    <s v="ite Skills"/>
    <s v="earning Bo"/>
    <s v="https://www.udemy.   /bootstrap-3/"/>
    <s v="https://www.udemy.com/bootstrap-3/"/>
    <x v="0"/>
    <n v="50"/>
    <n v="1266"/>
    <n v="90"/>
    <n v="50"/>
    <x v="0"/>
    <x v="0"/>
    <s v="all levels"/>
    <s v="ALL LEVELS"/>
    <n v="10"/>
    <s v="all levels"/>
    <n v="3"/>
    <d v="2013-11-21T00:00:00"/>
    <n v="21"/>
    <n v="11"/>
    <n v="2013"/>
    <x v="0"/>
    <x v="0"/>
    <d v="2019-09-26T00:00:00"/>
    <n v="2135"/>
  </r>
  <r>
    <x v="254"/>
    <x v="253"/>
    <x v="203"/>
    <s v="in 3 Hours"/>
    <s v="reate and "/>
    <s v="https://www.udemy.   /create-and-deploy-a-web-app-in-3-hours/"/>
    <s v="https://www.udemy.com/create-and-deploy-a-web-app-in-3-hours/"/>
    <x v="0"/>
    <n v="50"/>
    <n v="4123"/>
    <n v="23"/>
    <n v="34"/>
    <x v="1"/>
    <x v="1"/>
    <s v="beginner level"/>
    <s v="BEGINNER LEVEL"/>
    <n v="14"/>
    <s v="beginner level"/>
    <n v="3.5"/>
    <d v="2013-12-04T00:00:00"/>
    <n v="4"/>
    <n v="12"/>
    <n v="2013"/>
    <x v="0"/>
    <x v="0"/>
    <d v="2018-12-31T00:00:00"/>
    <n v="1853"/>
  </r>
  <r>
    <x v="255"/>
    <x v="254"/>
    <x v="61"/>
    <s v="rogramming"/>
    <s v="omprehensi"/>
    <s v="https://www.udemy.   /comprehensive-javascript-programming/"/>
    <s v="https://www.udemy.com/comprehensive-javascript-programming/"/>
    <x v="0"/>
    <n v="20"/>
    <n v="6760"/>
    <n v="84"/>
    <n v="27"/>
    <x v="0"/>
    <x v="0"/>
    <s v="all levels"/>
    <s v="ALL LEVELS"/>
    <n v="10"/>
    <s v="all levels"/>
    <n v="3"/>
    <d v="2013-11-26T00:00:00"/>
    <n v="26"/>
    <n v="11"/>
    <n v="2013"/>
    <x v="0"/>
    <x v="0"/>
    <d v="2019-09-26T00:00:00"/>
    <n v="2130"/>
  </r>
  <r>
    <x v="256"/>
    <x v="255"/>
    <x v="204"/>
    <s v="ndamentals"/>
    <s v="ig Data an"/>
    <s v="https://www.udemy.   /learn-big-data-and-apache-hadoop-for-developers-online/"/>
    <s v="https://www.udemy.com/learn-big-data-and-apache-hadoop-for-developers-online/"/>
    <x v="0"/>
    <n v="30"/>
    <n v="1154"/>
    <n v="89"/>
    <n v="9"/>
    <x v="2"/>
    <x v="2"/>
    <s v="intermediate level"/>
    <s v="INTERMEDIATE LEVEL"/>
    <n v="18"/>
    <s v="intermediate level"/>
    <n v="3"/>
    <d v="2013-12-10T00:00:00"/>
    <n v="10"/>
    <n v="12"/>
    <n v="2013"/>
    <x v="0"/>
    <x v="0"/>
    <d v="2020-10-10T00:00:00"/>
    <n v="2496"/>
  </r>
  <r>
    <x v="257"/>
    <x v="256"/>
    <x v="205"/>
    <s v="om Scratch"/>
    <s v="earn Respo"/>
    <s v="https://www.udemy.   /learn-responsive-web-development-from-scratch/"/>
    <s v="https://www.udemy.com/learn-responsive-web-development-from-scratch/"/>
    <x v="1"/>
    <n v="0"/>
    <n v="59639"/>
    <n v="2692"/>
    <n v="24"/>
    <x v="0"/>
    <x v="0"/>
    <s v="all levels"/>
    <s v="ALL LEVELS"/>
    <n v="10"/>
    <s v="all levels"/>
    <n v="4.5"/>
    <d v="2013-12-09T00:00:00"/>
    <n v="9"/>
    <n v="12"/>
    <n v="2013"/>
    <x v="0"/>
    <x v="0"/>
    <d v="2019-09-26T00:00:00"/>
    <n v="2117"/>
  </r>
  <r>
    <x v="258"/>
    <x v="257"/>
    <x v="206"/>
    <s v=" Bootstrap"/>
    <s v="earn to Bu"/>
    <s v="https://www.udemy.   /learn-to-build-websites-using-twitter-bootstrap/"/>
    <s v="https://www.udemy.com/learn-to-build-websites-using-twitter-bootstrap/"/>
    <x v="1"/>
    <n v="0"/>
    <n v="15134"/>
    <n v="523"/>
    <n v="12"/>
    <x v="0"/>
    <x v="0"/>
    <s v="all levels"/>
    <s v="ALL LEVELS"/>
    <n v="10"/>
    <s v="all levels"/>
    <n v="2.5"/>
    <d v="2014-04-14T00:00:00"/>
    <n v="14"/>
    <n v="4"/>
    <n v="2014"/>
    <x v="0"/>
    <x v="0"/>
    <d v="2019-09-26T00:00:00"/>
    <n v="1991"/>
  </r>
  <r>
    <x v="259"/>
    <x v="258"/>
    <x v="7"/>
    <s v="n la Bolsa"/>
    <s v="prende a G"/>
    <s v="https://www.udemy.   /aprende-a-ganar-dinero-en-la-bolsa/"/>
    <s v="https://www.udemy.com/aprende-a-ganar-dinero-en-la-bolsa/"/>
    <x v="0"/>
    <n v="30"/>
    <n v="112"/>
    <n v="16"/>
    <n v="42"/>
    <x v="0"/>
    <x v="0"/>
    <s v="all levels"/>
    <s v="ALL LEVELS"/>
    <n v="10"/>
    <s v="all levels"/>
    <n v="4"/>
    <d v="2013-12-11T00:00:00"/>
    <n v="11"/>
    <n v="12"/>
    <n v="2013"/>
    <x v="3"/>
    <x v="3"/>
    <d v="2019-09-26T00:00:00"/>
    <n v="2115"/>
  </r>
  <r>
    <x v="260"/>
    <x v="259"/>
    <x v="44"/>
    <s v="c Websites"/>
    <s v="ractical P"/>
    <s v="https://www.udemy.   /code-dynamic-websites/"/>
    <s v="https://www.udemy.com/code-dynamic-websites/"/>
    <x v="1"/>
    <n v="0"/>
    <n v="83737"/>
    <n v="4598"/>
    <n v="45"/>
    <x v="0"/>
    <x v="0"/>
    <s v="all levels"/>
    <s v="ALL LEVELS"/>
    <n v="10"/>
    <s v="all levels"/>
    <n v="6.5"/>
    <d v="2014-07-19T00:00:00"/>
    <n v="19"/>
    <n v="7"/>
    <n v="2014"/>
    <x v="0"/>
    <x v="0"/>
    <d v="2019-09-26T00:00:00"/>
    <n v="1895"/>
  </r>
  <r>
    <x v="261"/>
    <x v="260"/>
    <x v="207"/>
    <s v="Developers"/>
    <s v="TML and CS"/>
    <s v="https://www.udemy.   /html-and-css-for-beginning-web-developers/"/>
    <s v="https://www.udemy.com/html-and-css-for-beginning-web-developers/"/>
    <x v="0"/>
    <n v="100"/>
    <n v="1606"/>
    <n v="28"/>
    <n v="73"/>
    <x v="1"/>
    <x v="1"/>
    <s v="beginner level"/>
    <s v="BEGINNER LEVEL"/>
    <n v="14"/>
    <s v="beginner level"/>
    <n v="9"/>
    <d v="2013-12-13T00:00:00"/>
    <n v="13"/>
    <n v="12"/>
    <n v="2013"/>
    <x v="0"/>
    <x v="0"/>
    <d v="2018-12-31T00:00:00"/>
    <n v="1844"/>
  </r>
  <r>
    <x v="262"/>
    <x v="261"/>
    <x v="122"/>
    <s v="r Startups"/>
    <s v="inancial M"/>
    <s v="https://www.udemy.   /financial-modeling-in-excel-for-startups/"/>
    <s v="https://www.udemy.com/financial-modeling-in-excel-for-startups/"/>
    <x v="0"/>
    <n v="50"/>
    <n v="1334"/>
    <n v="86"/>
    <n v="54"/>
    <x v="1"/>
    <x v="1"/>
    <s v="beginner level"/>
    <s v="BEGINNER LEVEL"/>
    <n v="14"/>
    <s v="beginner level"/>
    <n v="6"/>
    <d v="2014-01-05T00:00:00"/>
    <n v="5"/>
    <n v="1"/>
    <n v="2014"/>
    <x v="3"/>
    <x v="3"/>
    <d v="2018-12-31T00:00:00"/>
    <n v="1821"/>
  </r>
  <r>
    <x v="263"/>
    <x v="262"/>
    <x v="132"/>
    <s v="OI Trading"/>
    <s v="rading: Hi"/>
    <s v="https://www.udemy.   /the-high-roi-trading-video-course/"/>
    <s v="https://www.udemy.com/the-high-roi-trading-video-course/"/>
    <x v="0"/>
    <n v="190"/>
    <n v="126"/>
    <n v="20"/>
    <n v="47"/>
    <x v="2"/>
    <x v="2"/>
    <s v="intermediate level"/>
    <s v="INTERMEDIATE LEVEL"/>
    <n v="18"/>
    <s v="intermediate level"/>
    <n v="12.5"/>
    <d v="2014-02-05T00:00:00"/>
    <n v="5"/>
    <n v="2"/>
    <n v="2014"/>
    <x v="3"/>
    <x v="3"/>
    <d v="2020-10-10T00:00:00"/>
    <n v="2439"/>
  </r>
  <r>
    <x v="264"/>
    <x v="263"/>
    <x v="208"/>
    <s v="ndamentals"/>
    <s v="eb Hosting"/>
    <s v="https://www.udemy.   /web-hosting-fundamentals/"/>
    <s v="https://www.udemy.com/web-hosting-fundamentals/"/>
    <x v="0"/>
    <n v="20"/>
    <n v="1867"/>
    <n v="19"/>
    <n v="8"/>
    <x v="0"/>
    <x v="0"/>
    <s v="all levels"/>
    <s v="ALL LEVELS"/>
    <n v="10"/>
    <s v="all levels"/>
    <n v="0.61666666699999995"/>
    <d v="2013-12-08T00:00:00"/>
    <n v="8"/>
    <n v="12"/>
    <n v="2013"/>
    <x v="0"/>
    <x v="0"/>
    <d v="2019-09-26T00:00:00"/>
    <n v="2118"/>
  </r>
  <r>
    <x v="265"/>
    <x v="264"/>
    <x v="209"/>
    <s v=" Technique"/>
    <s v="nside Drum"/>
    <s v="https://www.udemy.   /insidedrumtechnique/"/>
    <s v="https://www.udemy.com/insidedrumtechnique/"/>
    <x v="0"/>
    <n v="50"/>
    <n v="406"/>
    <n v="10"/>
    <n v="25"/>
    <x v="0"/>
    <x v="0"/>
    <s v="all levels"/>
    <s v="ALL LEVELS"/>
    <n v="10"/>
    <s v="all levels"/>
    <n v="2"/>
    <d v="2013-12-13T00:00:00"/>
    <n v="13"/>
    <n v="12"/>
    <n v="2013"/>
    <x v="1"/>
    <x v="1"/>
    <d v="2019-09-26T00:00:00"/>
    <n v="2113"/>
  </r>
  <r>
    <x v="266"/>
    <x v="265"/>
    <x v="210"/>
    <s v="With A Pro"/>
    <s v="iano With "/>
    <s v="https://www.udemy.   /piano-with-a-pro/"/>
    <s v="https://www.udemy.com/piano-with-a-pro/"/>
    <x v="0"/>
    <n v="25"/>
    <n v="66"/>
    <n v="6"/>
    <n v="38"/>
    <x v="0"/>
    <x v="0"/>
    <s v="all levels"/>
    <s v="ALL LEVELS"/>
    <n v="10"/>
    <s v="all levels"/>
    <n v="2.5"/>
    <d v="2014-05-05T00:00:00"/>
    <n v="5"/>
    <n v="5"/>
    <n v="2014"/>
    <x v="1"/>
    <x v="1"/>
    <d v="2019-09-26T00:00:00"/>
    <n v="1970"/>
  </r>
  <r>
    <x v="267"/>
    <x v="266"/>
    <x v="211"/>
    <s v="mn Playing"/>
    <s v="asic Piano"/>
    <s v="https://www.udemy.   /basic-piano-hymn-playing/"/>
    <s v="https://www.udemy.com/basic-piano-hymn-playing/"/>
    <x v="0"/>
    <n v="20"/>
    <n v="1842"/>
    <n v="21"/>
    <n v="28"/>
    <x v="1"/>
    <x v="1"/>
    <s v="beginner level"/>
    <s v="BEGINNER LEVEL"/>
    <n v="14"/>
    <s v="beginner level"/>
    <n v="1.5"/>
    <d v="2013-12-12T00:00:00"/>
    <n v="12"/>
    <n v="12"/>
    <n v="2013"/>
    <x v="1"/>
    <x v="1"/>
    <d v="2018-12-31T00:00:00"/>
    <n v="1845"/>
  </r>
  <r>
    <x v="268"/>
    <x v="267"/>
    <x v="40"/>
    <s v="sy Lessons"/>
    <s v="lay Guitar"/>
    <s v="https://www.udemy.   /play-guitar-with-rhythm-5-easy-lessons/"/>
    <s v="https://www.udemy.com/play-guitar-with-rhythm-5-easy-lessons/"/>
    <x v="0"/>
    <n v="20"/>
    <n v="31"/>
    <n v="0"/>
    <n v="10"/>
    <x v="1"/>
    <x v="1"/>
    <s v="beginner level"/>
    <s v="BEGINNER LEVEL"/>
    <n v="14"/>
    <s v="beginner level"/>
    <n v="1"/>
    <d v="2013-12-12T00:00:00"/>
    <n v="12"/>
    <n v="12"/>
    <n v="2013"/>
    <x v="1"/>
    <x v="1"/>
    <d v="2018-12-31T00:00:00"/>
    <n v="1845"/>
  </r>
  <r>
    <x v="269"/>
    <x v="268"/>
    <x v="212"/>
    <s v="m Patterns"/>
    <s v="trumming t"/>
    <s v="https://www.udemy.   /strumming-the-guitar-5-lessons-on-strum-patterns/"/>
    <s v="https://www.udemy.com/strumming-the-guitar-5-lessons-on-strum-patterns/"/>
    <x v="0"/>
    <n v="20"/>
    <n v="56"/>
    <n v="3"/>
    <n v="10"/>
    <x v="1"/>
    <x v="1"/>
    <s v="beginner level"/>
    <s v="BEGINNER LEVEL"/>
    <n v="14"/>
    <s v="beginner level"/>
    <n v="0.63333333300000005"/>
    <d v="2013-12-13T00:00:00"/>
    <n v="13"/>
    <n v="12"/>
    <n v="2013"/>
    <x v="1"/>
    <x v="1"/>
    <d v="2018-12-31T00:00:00"/>
    <n v="1844"/>
  </r>
  <r>
    <x v="270"/>
    <x v="269"/>
    <x v="172"/>
    <s v=" Beginners"/>
    <s v="tock Marke"/>
    <s v="https://www.udemy.   /the-beginners-guide-to-the-stock-market/"/>
    <s v="https://www.udemy.com/the-beginners-guide-to-the-stock-market/"/>
    <x v="1"/>
    <n v="0"/>
    <n v="50855"/>
    <n v="2698"/>
    <n v="15"/>
    <x v="1"/>
    <x v="1"/>
    <s v="beginner level"/>
    <s v="BEGINNER LEVEL"/>
    <n v="14"/>
    <s v="beginner level"/>
    <n v="1.5"/>
    <d v="2013-12-25T00:00:00"/>
    <n v="25"/>
    <n v="12"/>
    <n v="2013"/>
    <x v="3"/>
    <x v="3"/>
    <d v="2018-05-25T00:00:00"/>
    <n v="1612"/>
  </r>
  <r>
    <x v="271"/>
    <x v="270"/>
    <x v="213"/>
    <s v=" Photoshop"/>
    <s v="eb Element"/>
    <s v="https://www.udemy.   /web-elements-design-with-photoshop/"/>
    <s v="https://www.udemy.com/web-elements-design-with-photoshop/"/>
    <x v="0"/>
    <n v="45"/>
    <n v="5072"/>
    <n v="38"/>
    <n v="44"/>
    <x v="0"/>
    <x v="0"/>
    <s v="all levels"/>
    <s v="ALL LEVELS"/>
    <n v="10"/>
    <s v="all levels"/>
    <n v="5"/>
    <d v="2014-10-21T00:00:00"/>
    <n v="21"/>
    <n v="10"/>
    <n v="2014"/>
    <x v="2"/>
    <x v="2"/>
    <d v="2019-09-26T00:00:00"/>
    <n v="1801"/>
  </r>
  <r>
    <x v="272"/>
    <x v="271"/>
    <x v="214"/>
    <s v="plications"/>
    <s v="uby on Rai"/>
    <s v="https://www.udemy.   /the-startups-guide-to-web-development-with-ruby-on-rails/"/>
    <s v="https://www.udemy.com/the-startups-guide-to-web-development-with-ruby-on-rails/"/>
    <x v="0"/>
    <n v="95"/>
    <n v="9375"/>
    <n v="219"/>
    <n v="43"/>
    <x v="0"/>
    <x v="0"/>
    <s v="all levels"/>
    <s v="ALL LEVELS"/>
    <n v="10"/>
    <s v="all levels"/>
    <n v="7"/>
    <d v="2014-01-10T00:00:00"/>
    <n v="10"/>
    <n v="1"/>
    <n v="2014"/>
    <x v="0"/>
    <x v="0"/>
    <d v="2019-09-26T00:00:00"/>
    <n v="2085"/>
  </r>
  <r>
    <x v="273"/>
    <x v="272"/>
    <x v="215"/>
    <s v="il Colours"/>
    <s v="earn Drawi"/>
    <s v="https://www.udemy.   /learn-drawing-and-painting-a-landscape-with-oil-colours/"/>
    <s v="https://www.udemy.com/learn-drawing-and-painting-a-landscape-with-oil-colours/"/>
    <x v="0"/>
    <n v="20"/>
    <n v="51"/>
    <n v="2"/>
    <n v="20"/>
    <x v="2"/>
    <x v="2"/>
    <s v="intermediate level"/>
    <s v="INTERMEDIATE LEVEL"/>
    <n v="18"/>
    <s v="intermediate level"/>
    <n v="2"/>
    <d v="2014-01-14T00:00:00"/>
    <n v="14"/>
    <n v="1"/>
    <n v="2014"/>
    <x v="2"/>
    <x v="2"/>
    <d v="2020-10-10T00:00:00"/>
    <n v="2461"/>
  </r>
  <r>
    <x v="274"/>
    <x v="273"/>
    <x v="216"/>
    <s v="ing Course"/>
    <s v="riple P Tr"/>
    <s v="https://www.udemy.   /triple-p-trading-course/"/>
    <s v="https://www.udemy.com/triple-p-trading-course/"/>
    <x v="0"/>
    <n v="20"/>
    <n v="797"/>
    <n v="15"/>
    <n v="16"/>
    <x v="0"/>
    <x v="0"/>
    <s v="all levels"/>
    <s v="ALL LEVELS"/>
    <n v="10"/>
    <s v="all levels"/>
    <n v="3"/>
    <d v="2013-12-24T00:00:00"/>
    <n v="24"/>
    <n v="12"/>
    <n v="2013"/>
    <x v="3"/>
    <x v="3"/>
    <d v="2018-08-06T00:00:00"/>
    <n v="1686"/>
  </r>
  <r>
    <x v="275"/>
    <x v="274"/>
    <x v="217"/>
    <s v="3 Web Apps"/>
    <s v="eb Applica"/>
    <s v="https://www.udemy.   /build-3-web-applications-in-90-minutes/"/>
    <s v="https://www.udemy.com/build-3-web-applications-in-90-minutes/"/>
    <x v="0"/>
    <n v="30"/>
    <n v="1688"/>
    <n v="16"/>
    <n v="29"/>
    <x v="1"/>
    <x v="1"/>
    <s v="beginner level"/>
    <s v="BEGINNER LEVEL"/>
    <n v="14"/>
    <s v="beginner level"/>
    <n v="1.5"/>
    <d v="2014-06-23T00:00:00"/>
    <n v="23"/>
    <n v="6"/>
    <n v="2014"/>
    <x v="0"/>
    <x v="0"/>
    <d v="2018-12-31T00:00:00"/>
    <n v="1652"/>
  </r>
  <r>
    <x v="276"/>
    <x v="275"/>
    <x v="25"/>
    <s v="echnocrats"/>
    <s v="ccounting "/>
    <s v="https://www.udemy.   /accounting-concepts-for-technocrats/"/>
    <s v="https://www.udemy.com/accounting-concepts-for-technocrats/"/>
    <x v="0"/>
    <n v="20"/>
    <n v="261"/>
    <n v="2"/>
    <n v="35"/>
    <x v="1"/>
    <x v="1"/>
    <s v="beginner level"/>
    <s v="BEGINNER LEVEL"/>
    <n v="14"/>
    <s v="beginner level"/>
    <n v="2.5"/>
    <d v="2013-12-26T00:00:00"/>
    <n v="26"/>
    <n v="12"/>
    <n v="2013"/>
    <x v="3"/>
    <x v="3"/>
    <d v="2018-12-31T00:00:00"/>
    <n v="1831"/>
  </r>
  <r>
    <x v="277"/>
    <x v="276"/>
    <x v="218"/>
    <s v="me hobby !"/>
    <s v="et great p"/>
    <s v="https://www.udemy.   /benhewlettharmonicatuitionb1/"/>
    <s v="https://www.udemy.com/benhewlettharmonicatuitionb1/"/>
    <x v="0"/>
    <n v="35"/>
    <n v="2543"/>
    <n v="44"/>
    <n v="17"/>
    <x v="0"/>
    <x v="0"/>
    <s v="all levels"/>
    <s v="ALL LEVELS"/>
    <n v="10"/>
    <s v="all levels"/>
    <n v="2"/>
    <d v="2014-02-12T00:00:00"/>
    <n v="12"/>
    <n v="2"/>
    <n v="2014"/>
    <x v="1"/>
    <x v="1"/>
    <d v="2019-09-26T00:00:00"/>
    <n v="2052"/>
  </r>
  <r>
    <x v="278"/>
    <x v="277"/>
    <x v="219"/>
    <s v=" Enjoyment"/>
    <s v="iano The H"/>
    <s v="https://www.udemy.   /piano-the-hard-way/"/>
    <s v="https://www.udemy.com/piano-the-hard-way/"/>
    <x v="0"/>
    <n v="25"/>
    <n v="238"/>
    <n v="3"/>
    <n v="22"/>
    <x v="1"/>
    <x v="1"/>
    <s v="beginner level"/>
    <s v="BEGINNER LEVEL"/>
    <n v="14"/>
    <s v="beginner level"/>
    <n v="1"/>
    <d v="2014-02-19T00:00:00"/>
    <n v="19"/>
    <n v="2"/>
    <n v="2014"/>
    <x v="1"/>
    <x v="1"/>
    <d v="2018-12-31T00:00:00"/>
    <n v="1776"/>
  </r>
  <r>
    <x v="279"/>
    <x v="278"/>
    <x v="220"/>
    <s v="nstitution"/>
    <s v="redit Repa"/>
    <s v="https://www.udemy.   /credit-repair-from-a-financial-institution/"/>
    <s v="https://www.udemy.com/credit-repair-from-a-financial-institution/"/>
    <x v="0"/>
    <n v="20"/>
    <n v="157"/>
    <n v="13"/>
    <n v="9"/>
    <x v="0"/>
    <x v="0"/>
    <s v="all levels"/>
    <s v="ALL LEVELS"/>
    <n v="10"/>
    <s v="all levels"/>
    <n v="2.5"/>
    <d v="2014-01-14T00:00:00"/>
    <n v="14"/>
    <n v="1"/>
    <n v="2014"/>
    <x v="3"/>
    <x v="3"/>
    <d v="2018-08-06T00:00:00"/>
    <n v="1665"/>
  </r>
  <r>
    <x v="280"/>
    <x v="279"/>
    <x v="179"/>
    <s v="the basics"/>
    <s v="ow to play"/>
    <s v="https://www.udemy.   /benhewlett-phb2/"/>
    <s v="https://www.udemy.com/benhewlett-phb2/"/>
    <x v="0"/>
    <n v="35"/>
    <n v="79"/>
    <n v="3"/>
    <n v="15"/>
    <x v="1"/>
    <x v="1"/>
    <s v="beginner level"/>
    <s v="BEGINNER LEVEL"/>
    <n v="14"/>
    <s v="beginner level"/>
    <n v="1.5"/>
    <d v="2014-02-25T00:00:00"/>
    <n v="25"/>
    <n v="2"/>
    <n v="2014"/>
    <x v="1"/>
    <x v="1"/>
    <d v="2018-12-31T00:00:00"/>
    <n v="1770"/>
  </r>
  <r>
    <x v="281"/>
    <x v="280"/>
    <x v="221"/>
    <s v="some notes"/>
    <s v="lay tunes "/>
    <s v="https://www.udemy.   /benhewlettharmonicatuitionb3/"/>
    <s v="https://www.udemy.com/benhewlettharmonicatuitionb3/"/>
    <x v="0"/>
    <n v="35"/>
    <n v="73"/>
    <n v="2"/>
    <n v="16"/>
    <x v="1"/>
    <x v="1"/>
    <s v="beginner level"/>
    <s v="BEGINNER LEVEL"/>
    <n v="14"/>
    <s v="beginner level"/>
    <n v="2"/>
    <d v="2014-03-09T00:00:00"/>
    <n v="9"/>
    <n v="3"/>
    <n v="2014"/>
    <x v="1"/>
    <x v="1"/>
    <d v="2018-12-31T00:00:00"/>
    <n v="1758"/>
  </r>
  <r>
    <x v="282"/>
    <x v="281"/>
    <x v="222"/>
    <s v="easy steps"/>
    <s v="earn to im"/>
    <s v="https://www.udemy.   /benhewlettharmonicatuitionb4/"/>
    <s v="https://www.udemy.com/benhewlettharmonicatuitionb4/"/>
    <x v="0"/>
    <n v="35"/>
    <n v="98"/>
    <n v="1"/>
    <n v="15"/>
    <x v="1"/>
    <x v="1"/>
    <s v="beginner level"/>
    <s v="BEGINNER LEVEL"/>
    <n v="14"/>
    <s v="beginner level"/>
    <n v="2"/>
    <d v="2014-03-16T00:00:00"/>
    <n v="16"/>
    <n v="3"/>
    <n v="2014"/>
    <x v="1"/>
    <x v="1"/>
    <d v="2018-12-31T00:00:00"/>
    <n v="1751"/>
  </r>
  <r>
    <x v="283"/>
    <x v="282"/>
    <x v="223"/>
    <s v="asy steps "/>
    <s v="tarting to"/>
    <s v="https://www.udemy.   /benhewlettharmonicatuitionint1/"/>
    <s v="https://www.udemy.com/benhewlettharmonicatuitionint1/"/>
    <x v="0"/>
    <n v="35"/>
    <n v="71"/>
    <n v="3"/>
    <n v="16"/>
    <x v="2"/>
    <x v="2"/>
    <s v="intermediate level"/>
    <s v="INTERMEDIATE LEVEL"/>
    <n v="18"/>
    <s v="intermediate level"/>
    <n v="2"/>
    <d v="2014-03-01T00:00:00"/>
    <n v="1"/>
    <n v="3"/>
    <n v="2014"/>
    <x v="1"/>
    <x v="1"/>
    <d v="2020-10-10T00:00:00"/>
    <n v="2415"/>
  </r>
  <r>
    <x v="284"/>
    <x v="283"/>
    <x v="224"/>
    <s v=" harmonica"/>
    <s v="ending the"/>
    <s v="https://www.udemy.   /benhewlettharmonicatuitionint2/"/>
    <s v="https://www.udemy.com/benhewlettharmonicatuitionint2/"/>
    <x v="0"/>
    <n v="35"/>
    <n v="162"/>
    <n v="3"/>
    <n v="14"/>
    <x v="2"/>
    <x v="2"/>
    <s v="intermediate level"/>
    <s v="INTERMEDIATE LEVEL"/>
    <n v="18"/>
    <s v="intermediate level"/>
    <n v="2"/>
    <d v="2014-03-02T00:00:00"/>
    <n v="2"/>
    <n v="3"/>
    <n v="2014"/>
    <x v="1"/>
    <x v="1"/>
    <d v="2020-10-10T00:00:00"/>
    <n v="2414"/>
  </r>
  <r>
    <x v="285"/>
    <x v="284"/>
    <x v="58"/>
    <s v="tten music"/>
    <s v="earn to pl"/>
    <s v="https://www.udemy.   /benhewlettharmonicatuitionint4/"/>
    <s v="https://www.udemy.com/benhewlettharmonicatuitionint4/"/>
    <x v="0"/>
    <n v="35"/>
    <n v="73"/>
    <n v="3"/>
    <n v="15"/>
    <x v="2"/>
    <x v="2"/>
    <s v="intermediate level"/>
    <s v="INTERMEDIATE LEVEL"/>
    <n v="18"/>
    <s v="intermediate level"/>
    <n v="2"/>
    <d v="2014-03-23T00:00:00"/>
    <n v="23"/>
    <n v="3"/>
    <n v="2014"/>
    <x v="1"/>
    <x v="1"/>
    <d v="2020-10-10T00:00:00"/>
    <n v="2393"/>
  </r>
  <r>
    <x v="286"/>
    <x v="285"/>
    <x v="225"/>
    <s v="ing notes "/>
    <s v="iller Harm"/>
    <s v="https://www.udemy.   /benhewlettharmonicatuitionint3/"/>
    <s v="https://www.udemy.com/benhewlettharmonicatuitionint3/"/>
    <x v="0"/>
    <n v="35"/>
    <n v="80"/>
    <n v="2"/>
    <n v="16"/>
    <x v="2"/>
    <x v="2"/>
    <s v="intermediate level"/>
    <s v="INTERMEDIATE LEVEL"/>
    <n v="18"/>
    <s v="intermediate level"/>
    <n v="2"/>
    <d v="2014-03-17T00:00:00"/>
    <n v="17"/>
    <n v="3"/>
    <n v="2014"/>
    <x v="1"/>
    <x v="1"/>
    <d v="2020-10-10T00:00:00"/>
    <n v="2399"/>
  </r>
  <r>
    <x v="287"/>
    <x v="286"/>
    <x v="58"/>
    <s v="cal Guitar"/>
    <s v="earn to Pl"/>
    <s v="https://www.udemy.   /guitar-pieces/"/>
    <s v="https://www.udemy.com/guitar-pieces/"/>
    <x v="0"/>
    <n v="195"/>
    <n v="556"/>
    <n v="11"/>
    <n v="27"/>
    <x v="2"/>
    <x v="2"/>
    <s v="intermediate level"/>
    <s v="INTERMEDIATE LEVEL"/>
    <n v="18"/>
    <s v="intermediate level"/>
    <n v="4"/>
    <d v="2014-01-27T00:00:00"/>
    <n v="27"/>
    <n v="1"/>
    <n v="2014"/>
    <x v="1"/>
    <x v="1"/>
    <d v="2020-10-10T00:00:00"/>
    <n v="2448"/>
  </r>
  <r>
    <x v="288"/>
    <x v="287"/>
    <x v="226"/>
    <s v="ersion 3.0"/>
    <s v="ecome a Pr"/>
    <s v="https://www.udemy.   /web-development-tutorials/"/>
    <s v="https://www.udemy.com/web-development-tutorials/"/>
    <x v="0"/>
    <n v="200"/>
    <n v="6851"/>
    <n v="276"/>
    <n v="454"/>
    <x v="0"/>
    <x v="0"/>
    <s v="all levels"/>
    <s v="ALL LEVELS"/>
    <n v="10"/>
    <s v="all levels"/>
    <n v="60"/>
    <d v="2014-01-21T00:00:00"/>
    <n v="21"/>
    <n v="1"/>
    <n v="2014"/>
    <x v="0"/>
    <x v="0"/>
    <d v="2019-09-26T00:00:00"/>
    <n v="2074"/>
  </r>
  <r>
    <x v="289"/>
    <x v="288"/>
    <x v="227"/>
    <s v=" beginners"/>
    <s v="dobe Illus"/>
    <s v="https://www.udemy.   /illustrator-cc-real-world-projects-for-beginners/"/>
    <s v="https://www.udemy.com/illustrator-cc-real-world-projects-for-beginners/"/>
    <x v="0"/>
    <n v="20"/>
    <n v="270"/>
    <n v="28"/>
    <n v="118"/>
    <x v="1"/>
    <x v="1"/>
    <s v="beginner level"/>
    <s v="BEGINNER LEVEL"/>
    <n v="14"/>
    <s v="beginner level"/>
    <n v="8"/>
    <d v="2014-12-17T00:00:00"/>
    <n v="17"/>
    <n v="12"/>
    <n v="2014"/>
    <x v="2"/>
    <x v="2"/>
    <d v="2018-12-31T00:00:00"/>
    <n v="1475"/>
  </r>
  <r>
    <x v="290"/>
    <x v="289"/>
    <x v="228"/>
    <s v=" MicroData"/>
    <s v="mproved SE"/>
    <s v="https://www.udemy.   /improved-seo-with-rich-snippets-and-microdata/"/>
    <s v="https://www.udemy.com/improved-seo-with-rich-snippets-and-microdata/"/>
    <x v="1"/>
    <n v="0"/>
    <n v="11026"/>
    <n v="228"/>
    <n v="13"/>
    <x v="2"/>
    <x v="2"/>
    <s v="intermediate level"/>
    <s v="INTERMEDIATE LEVEL"/>
    <n v="18"/>
    <s v="intermediate level"/>
    <n v="1"/>
    <d v="2014-06-09T00:00:00"/>
    <n v="9"/>
    <n v="6"/>
    <n v="2014"/>
    <x v="0"/>
    <x v="0"/>
    <d v="2020-10-10T00:00:00"/>
    <n v="2315"/>
  </r>
  <r>
    <x v="291"/>
    <x v="290"/>
    <x v="229"/>
    <s v=" Beginners"/>
    <s v="ode a Resp"/>
    <s v="https://www.udemy.   /how-to-code-a-responsive-website-using-html5-and-css/"/>
    <s v="https://www.udemy.com/how-to-code-a-responsive-website-using-html5-and-css/"/>
    <x v="0"/>
    <n v="50"/>
    <n v="1271"/>
    <n v="136"/>
    <n v="110"/>
    <x v="1"/>
    <x v="1"/>
    <s v="beginner level"/>
    <s v="BEGINNER LEVEL"/>
    <n v="14"/>
    <s v="beginner level"/>
    <n v="7.5"/>
    <d v="2014-01-09T00:00:00"/>
    <n v="9"/>
    <n v="1"/>
    <n v="2014"/>
    <x v="0"/>
    <x v="0"/>
    <d v="2018-12-31T00:00:00"/>
    <n v="1817"/>
  </r>
  <r>
    <x v="292"/>
    <x v="291"/>
    <x v="230"/>
    <s v="l...today!"/>
    <s v="OU can Dra"/>
    <s v="https://www.udemy.   /paint-a-mixed-media-girl/"/>
    <s v="https://www.udemy.com/paint-a-mixed-media-girl/"/>
    <x v="0"/>
    <n v="30"/>
    <n v="1249"/>
    <n v="44"/>
    <n v="19"/>
    <x v="1"/>
    <x v="1"/>
    <s v="beginner level"/>
    <s v="BEGINNER LEVEL"/>
    <n v="14"/>
    <s v="beginner level"/>
    <n v="3"/>
    <d v="2014-01-28T00:00:00"/>
    <n v="28"/>
    <n v="1"/>
    <n v="2014"/>
    <x v="2"/>
    <x v="2"/>
    <d v="2018-12-31T00:00:00"/>
    <n v="1798"/>
  </r>
  <r>
    <x v="293"/>
    <x v="292"/>
    <x v="231"/>
    <s v="hic Design"/>
    <s v="earn Real "/>
    <s v="https://www.udemy.   /learn-real-design/"/>
    <s v="https://www.udemy.com/learn-real-design/"/>
    <x v="0"/>
    <n v="20"/>
    <n v="297"/>
    <n v="27"/>
    <n v="19"/>
    <x v="0"/>
    <x v="0"/>
    <s v="all levels"/>
    <s v="ALL LEVELS"/>
    <n v="10"/>
    <s v="all levels"/>
    <n v="1.5"/>
    <d v="2014-01-17T00:00:00"/>
    <n v="17"/>
    <n v="1"/>
    <n v="2014"/>
    <x v="2"/>
    <x v="2"/>
    <d v="2019-09-26T00:00:00"/>
    <n v="2078"/>
  </r>
  <r>
    <x v="294"/>
    <x v="293"/>
    <x v="232"/>
    <s v=" Interest "/>
    <s v=". Principl"/>
    <s v="https://www.udemy.   /principles-of-simple-interest/"/>
    <s v="https://www.udemy.com/principles-of-simple-interest/"/>
    <x v="0"/>
    <n v="20"/>
    <n v="1074"/>
    <n v="6"/>
    <n v="13"/>
    <x v="0"/>
    <x v="0"/>
    <s v="all levels"/>
    <s v="ALL LEVELS"/>
    <n v="10"/>
    <s v="all levels"/>
    <n v="1"/>
    <d v="2014-01-13T00:00:00"/>
    <n v="13"/>
    <n v="1"/>
    <n v="2014"/>
    <x v="3"/>
    <x v="3"/>
    <d v="2018-08-06T00:00:00"/>
    <n v="1666"/>
  </r>
  <r>
    <x v="295"/>
    <x v="136"/>
    <x v="123"/>
    <s v=" BEGINNERS"/>
    <s v="TML FOR BE"/>
    <s v="https://www.udemy.   /html-5-for-beginners/"/>
    <s v="https://www.udemy.com/html-5-for-beginners/"/>
    <x v="0"/>
    <n v="20"/>
    <n v="791"/>
    <n v="8"/>
    <n v="16"/>
    <x v="0"/>
    <x v="0"/>
    <s v="all levels"/>
    <s v="ALL LEVELS"/>
    <n v="10"/>
    <s v="all levels"/>
    <n v="1"/>
    <d v="2014-01-19T00:00:00"/>
    <n v="19"/>
    <n v="1"/>
    <n v="2014"/>
    <x v="0"/>
    <x v="0"/>
    <d v="2019-09-26T00:00:00"/>
    <n v="2076"/>
  </r>
  <r>
    <x v="296"/>
    <x v="294"/>
    <x v="233"/>
    <s v="ne Weekend"/>
    <s v=" Year's Wo"/>
    <s v="https://www.udemy.   /a-years-worth-of-piano-lessons-in-one-weekend/"/>
    <s v="https://www.udemy.com/a-years-worth-of-piano-lessons-in-one-weekend/"/>
    <x v="0"/>
    <n v="20"/>
    <n v="244"/>
    <n v="25"/>
    <n v="33"/>
    <x v="1"/>
    <x v="1"/>
    <s v="beginner level"/>
    <s v="BEGINNER LEVEL"/>
    <n v="14"/>
    <s v="beginner level"/>
    <n v="6"/>
    <d v="2014-04-30T00:00:00"/>
    <n v="30"/>
    <n v="4"/>
    <n v="2014"/>
    <x v="1"/>
    <x v="1"/>
    <d v="2018-12-31T00:00:00"/>
    <n v="1706"/>
  </r>
  <r>
    <x v="297"/>
    <x v="295"/>
    <x v="234"/>
    <s v="d problems"/>
    <s v=". Principl"/>
    <s v="https://www.udemy.   /principles-of-simple-interest-advanced-problems/"/>
    <s v="https://www.udemy.com/principles-of-simple-interest-advanced-problems/"/>
    <x v="0"/>
    <n v="20"/>
    <n v="10"/>
    <n v="1"/>
    <n v="12"/>
    <x v="2"/>
    <x v="2"/>
    <s v="intermediate level"/>
    <s v="INTERMEDIATE LEVEL"/>
    <n v="18"/>
    <s v="intermediate level"/>
    <n v="1.5"/>
    <d v="2014-01-20T00:00:00"/>
    <n v="20"/>
    <n v="1"/>
    <n v="2014"/>
    <x v="3"/>
    <x v="3"/>
    <d v="2020-10-10T00:00:00"/>
    <n v="2455"/>
  </r>
  <r>
    <x v="298"/>
    <x v="296"/>
    <x v="235"/>
    <s v="nce Needed"/>
    <s v="asy Piano "/>
    <s v="https://www.udemy.   /easy-piano-basics-with-willie/"/>
    <s v="https://www.udemy.com/easy-piano-basics-with-willie/"/>
    <x v="0"/>
    <n v="20"/>
    <n v="377"/>
    <n v="8"/>
    <n v="14"/>
    <x v="0"/>
    <x v="0"/>
    <s v="all levels"/>
    <s v="ALL LEVELS"/>
    <n v="10"/>
    <s v="all levels"/>
    <n v="1.5"/>
    <d v="2014-01-30T00:00:00"/>
    <n v="30"/>
    <n v="1"/>
    <n v="2014"/>
    <x v="1"/>
    <x v="1"/>
    <d v="2019-09-26T00:00:00"/>
    <n v="2065"/>
  </r>
  <r>
    <x v="299"/>
    <x v="297"/>
    <x v="7"/>
    <s v="itarsimple"/>
    <s v="prende a t"/>
    <s v="https://www.udemy.   /aprende-a-tocar-guitarra-rapido-y-facil-con-guitarsimple/"/>
    <s v="https://www.udemy.com/aprende-a-tocar-guitarra-rapido-y-facil-con-guitarsimple/"/>
    <x v="0"/>
    <n v="40"/>
    <n v="57"/>
    <n v="7"/>
    <n v="16"/>
    <x v="1"/>
    <x v="1"/>
    <s v="beginner level"/>
    <s v="BEGINNER LEVEL"/>
    <n v="14"/>
    <s v="beginner level"/>
    <n v="4"/>
    <d v="2014-01-22T00:00:00"/>
    <n v="22"/>
    <n v="1"/>
    <n v="2014"/>
    <x v="1"/>
    <x v="1"/>
    <d v="2018-12-31T00:00:00"/>
    <n v="1804"/>
  </r>
  <r>
    <x v="300"/>
    <x v="298"/>
    <x v="236"/>
    <s v="ar Mastery"/>
    <s v="lues Accel"/>
    <s v="https://www.udemy.   /blues-accelerator-21-days-to-blues-mastery/"/>
    <s v="https://www.udemy.com/blues-accelerator-21-days-to-blues-mastery/"/>
    <x v="0"/>
    <n v="50"/>
    <n v="78"/>
    <n v="6"/>
    <n v="45"/>
    <x v="1"/>
    <x v="1"/>
    <s v="beginner level"/>
    <s v="BEGINNER LEVEL"/>
    <n v="14"/>
    <s v="beginner level"/>
    <n v="7"/>
    <d v="2014-01-16T00:00:00"/>
    <n v="16"/>
    <n v="1"/>
    <n v="2014"/>
    <x v="1"/>
    <x v="1"/>
    <d v="2018-12-31T00:00:00"/>
    <n v="1810"/>
  </r>
  <r>
    <x v="301"/>
    <x v="299"/>
    <x v="237"/>
    <s v=" Guitarist"/>
    <s v="uitar Fret"/>
    <s v="https://www.udemy.   /fretboard-mastery-for-the-blues-guitarist/"/>
    <s v="https://www.udemy.com/fretboard-mastery-for-the-blues-guitarist/"/>
    <x v="0"/>
    <n v="20"/>
    <n v="257"/>
    <n v="6"/>
    <n v="5"/>
    <x v="0"/>
    <x v="0"/>
    <s v="all levels"/>
    <s v="ALL LEVELS"/>
    <n v="10"/>
    <s v="all levels"/>
    <n v="1"/>
    <d v="2014-01-16T00:00:00"/>
    <n v="16"/>
    <n v="1"/>
    <n v="2014"/>
    <x v="1"/>
    <x v="1"/>
    <d v="2019-09-26T00:00:00"/>
    <n v="2079"/>
  </r>
  <r>
    <x v="302"/>
    <x v="300"/>
    <x v="238"/>
    <s v="ng Workout"/>
    <s v="uitar Tech"/>
    <s v="https://www.udemy.   /the-ultimate-chop-building-workout-for-the-blues-guitarist/"/>
    <s v="https://www.udemy.com/the-ultimate-chop-building-workout-for-the-blues-guitarist/"/>
    <x v="0"/>
    <n v="20"/>
    <n v="273"/>
    <n v="4"/>
    <n v="6"/>
    <x v="0"/>
    <x v="0"/>
    <s v="all levels"/>
    <s v="ALL LEVELS"/>
    <n v="10"/>
    <s v="all levels"/>
    <n v="1.5"/>
    <d v="2014-01-16T00:00:00"/>
    <n v="16"/>
    <n v="1"/>
    <n v="2014"/>
    <x v="1"/>
    <x v="1"/>
    <d v="2019-09-26T00:00:00"/>
    <n v="2079"/>
  </r>
  <r>
    <x v="303"/>
    <x v="301"/>
    <x v="0"/>
    <s v="Developers"/>
    <s v="avaScript "/>
    <s v="https://www.udemy.   /learn-javascript-programming/"/>
    <s v="https://www.udemy.com/learn-javascript-programming/"/>
    <x v="0"/>
    <n v="75"/>
    <n v="7785"/>
    <n v="416"/>
    <n v="33"/>
    <x v="1"/>
    <x v="1"/>
    <s v="beginner level"/>
    <s v="BEGINNER LEVEL"/>
    <n v="14"/>
    <s v="beginner level"/>
    <n v="4.5"/>
    <d v="2014-01-16T00:00:00"/>
    <n v="16"/>
    <n v="1"/>
    <n v="2014"/>
    <x v="0"/>
    <x v="0"/>
    <d v="2018-12-31T00:00:00"/>
    <n v="1810"/>
  </r>
  <r>
    <x v="304"/>
    <x v="302"/>
    <x v="4"/>
    <s v="es Markets"/>
    <s v="ecome a Ca"/>
    <s v="https://www.udemy.   /become-a-career-day-trader/"/>
    <s v="https://www.udemy.com/become-a-career-day-trader/"/>
    <x v="0"/>
    <n v="20"/>
    <n v="207"/>
    <n v="8"/>
    <n v="30"/>
    <x v="0"/>
    <x v="0"/>
    <s v="all levels"/>
    <s v="ALL LEVELS"/>
    <n v="10"/>
    <s v="all levels"/>
    <n v="3.5"/>
    <d v="2014-01-27T00:00:00"/>
    <n v="27"/>
    <n v="1"/>
    <n v="2014"/>
    <x v="3"/>
    <x v="3"/>
    <d v="2019-09-26T00:00:00"/>
    <n v="2068"/>
  </r>
  <r>
    <x v="305"/>
    <x v="303"/>
    <x v="239"/>
    <s v="l painting"/>
    <s v="ashup - Tr"/>
    <s v="https://www.udemy.   /mashup-transform-a-scanned-sketch-into-a-digital-painting/"/>
    <s v="https://www.udemy.com/mashup-transform-a-scanned-sketch-into-a-digital-painting/"/>
    <x v="0"/>
    <n v="20"/>
    <n v="57"/>
    <n v="3"/>
    <n v="16"/>
    <x v="2"/>
    <x v="2"/>
    <s v="intermediate level"/>
    <s v="INTERMEDIATE LEVEL"/>
    <n v="18"/>
    <s v="intermediate level"/>
    <n v="2"/>
    <d v="2014-10-23T00:00:00"/>
    <n v="23"/>
    <n v="10"/>
    <n v="2014"/>
    <x v="2"/>
    <x v="2"/>
    <d v="2020-10-10T00:00:00"/>
    <n v="2179"/>
  </r>
  <r>
    <x v="306"/>
    <x v="304"/>
    <x v="0"/>
    <s v=" Beginners"/>
    <s v="avaScript "/>
    <s v="https://www.udemy.   /javascript-for-absolute-beginners/"/>
    <s v="https://www.udemy.com/javascript-for-absolute-beginners/"/>
    <x v="0"/>
    <n v="20"/>
    <n v="10689"/>
    <n v="394"/>
    <n v="17"/>
    <x v="1"/>
    <x v="1"/>
    <s v="beginner level"/>
    <s v="BEGINNER LEVEL"/>
    <n v="14"/>
    <s v="beginner level"/>
    <n v="2"/>
    <d v="2014-01-21T00:00:00"/>
    <n v="21"/>
    <n v="1"/>
    <n v="2014"/>
    <x v="0"/>
    <x v="0"/>
    <d v="2018-12-31T00:00:00"/>
    <n v="1805"/>
  </r>
  <r>
    <x v="307"/>
    <x v="305"/>
    <x v="58"/>
    <s v="mpet Tutor"/>
    <s v="earn To Pl"/>
    <s v="https://www.udemy.   /passive-trumpet-lessons/"/>
    <s v="https://www.udemy.com/passive-trumpet-lessons/"/>
    <x v="0"/>
    <n v="50"/>
    <n v="92"/>
    <n v="3"/>
    <n v="71"/>
    <x v="0"/>
    <x v="0"/>
    <s v="all levels"/>
    <s v="ALL LEVELS"/>
    <n v="10"/>
    <s v="all levels"/>
    <n v="1.5"/>
    <d v="2014-01-27T00:00:00"/>
    <n v="27"/>
    <n v="1"/>
    <n v="2014"/>
    <x v="1"/>
    <x v="1"/>
    <d v="2019-09-26T00:00:00"/>
    <n v="2068"/>
  </r>
  <r>
    <x v="308"/>
    <x v="306"/>
    <x v="58"/>
    <s v="e Pros Do&quot;"/>
    <s v="earn to Pl"/>
    <s v="https://www.udemy.   /learn-popular-piano-successfully-have-fun-making-music-now/"/>
    <s v="https://www.udemy.com/learn-popular-piano-successfully-have-fun-making-music-now/"/>
    <x v="0"/>
    <n v="115"/>
    <n v="595"/>
    <n v="20"/>
    <n v="33"/>
    <x v="0"/>
    <x v="0"/>
    <s v="all levels"/>
    <s v="ALL LEVELS"/>
    <n v="10"/>
    <s v="all levels"/>
    <n v="2"/>
    <d v="2015-02-09T00:00:00"/>
    <n v="9"/>
    <n v="2"/>
    <n v="2015"/>
    <x v="1"/>
    <x v="1"/>
    <d v="2019-09-26T00:00:00"/>
    <n v="1690"/>
  </r>
  <r>
    <x v="309"/>
    <x v="307"/>
    <x v="240"/>
    <s v="iano Today"/>
    <s v="earn Jazz "/>
    <s v="https://www.udemy.   /learn-jazz-piano-with-willie-today/"/>
    <s v="https://www.udemy.com/learn-jazz-piano-with-willie-today/"/>
    <x v="0"/>
    <n v="50"/>
    <n v="1167"/>
    <n v="66"/>
    <n v="44"/>
    <x v="0"/>
    <x v="0"/>
    <s v="all levels"/>
    <s v="ALL LEVELS"/>
    <n v="10"/>
    <s v="all levels"/>
    <n v="3"/>
    <d v="2014-01-24T00:00:00"/>
    <n v="24"/>
    <n v="1"/>
    <n v="2014"/>
    <x v="1"/>
    <x v="1"/>
    <d v="2019-09-26T00:00:00"/>
    <n v="2071"/>
  </r>
  <r>
    <x v="310"/>
    <x v="308"/>
    <x v="6"/>
    <s v="om A to Z&quot;"/>
    <s v="ntroductio"/>
    <s v="https://www.udemy.   /learning-how-to-play-guitar/"/>
    <s v="https://www.udemy.com/learning-how-to-play-guitar/"/>
    <x v="0"/>
    <n v="40"/>
    <n v="489"/>
    <n v="5"/>
    <n v="35"/>
    <x v="0"/>
    <x v="0"/>
    <s v="all levels"/>
    <s v="ALL LEVELS"/>
    <n v="10"/>
    <s v="all levels"/>
    <n v="4"/>
    <d v="2015-10-26T00:00:00"/>
    <n v="26"/>
    <n v="10"/>
    <n v="2015"/>
    <x v="1"/>
    <x v="1"/>
    <d v="2019-09-26T00:00:00"/>
    <n v="1431"/>
  </r>
  <r>
    <x v="311"/>
    <x v="309"/>
    <x v="241"/>
    <s v="um Lessons"/>
    <s v="hythm to R"/>
    <s v="https://www.udemy.   /drum-lesson-1-quarter-notes/"/>
    <s v="https://www.udemy.com/drum-lesson-1-quarter-notes/"/>
    <x v="0"/>
    <n v="20"/>
    <n v="44"/>
    <n v="2"/>
    <n v="7"/>
    <x v="1"/>
    <x v="1"/>
    <s v="beginner level"/>
    <s v="BEGINNER LEVEL"/>
    <n v="14"/>
    <s v="beginner level"/>
    <n v="1"/>
    <d v="2014-02-02T00:00:00"/>
    <n v="2"/>
    <n v="2"/>
    <n v="2014"/>
    <x v="1"/>
    <x v="1"/>
    <d v="2018-12-31T00:00:00"/>
    <n v="1793"/>
  </r>
  <r>
    <x v="312"/>
    <x v="310"/>
    <x v="6"/>
    <s v="l Modeling"/>
    <s v="ntroductio"/>
    <s v="https://www.udemy.   /financial-modeling-asimplemodel/"/>
    <s v="https://www.udemy.com/financial-modeling-asimplemodel/"/>
    <x v="1"/>
    <n v="0"/>
    <n v="29167"/>
    <n v="1463"/>
    <n v="8"/>
    <x v="2"/>
    <x v="2"/>
    <s v="intermediate level"/>
    <s v="INTERMEDIATE LEVEL"/>
    <n v="18"/>
    <s v="intermediate level"/>
    <n v="1.5"/>
    <d v="2014-05-27T00:00:00"/>
    <n v="27"/>
    <n v="5"/>
    <n v="2014"/>
    <x v="3"/>
    <x v="3"/>
    <d v="2020-10-10T00:00:00"/>
    <n v="2328"/>
  </r>
  <r>
    <x v="313"/>
    <x v="311"/>
    <x v="242"/>
    <s v=" Made Easy"/>
    <s v="esponsive "/>
    <s v="https://www.udemy.   /responsive-web-design-made-easy/"/>
    <s v="https://www.udemy.com/responsive-web-design-made-easy/"/>
    <x v="0"/>
    <n v="195"/>
    <n v="5085"/>
    <n v="106"/>
    <n v="27"/>
    <x v="0"/>
    <x v="0"/>
    <s v="all levels"/>
    <s v="ALL LEVELS"/>
    <n v="10"/>
    <s v="all levels"/>
    <n v="6.5"/>
    <d v="2014-02-13T00:00:00"/>
    <n v="13"/>
    <n v="2"/>
    <n v="2014"/>
    <x v="0"/>
    <x v="0"/>
    <d v="2019-09-26T00:00:00"/>
    <n v="2051"/>
  </r>
  <r>
    <x v="314"/>
    <x v="312"/>
    <x v="242"/>
    <s v="troduction"/>
    <s v="esponsive "/>
    <s v="https://www.udemy.   /responsive-web-design-with-html5-and-css3-introduction/"/>
    <s v="https://www.udemy.com/responsive-web-design-with-html5-and-css3-introduction/"/>
    <x v="0"/>
    <n v="35"/>
    <n v="770"/>
    <n v="65"/>
    <n v="84"/>
    <x v="1"/>
    <x v="1"/>
    <s v="beginner level"/>
    <s v="BEGINNER LEVEL"/>
    <n v="14"/>
    <s v="beginner level"/>
    <n v="8"/>
    <d v="2014-01-28T00:00:00"/>
    <n v="28"/>
    <n v="1"/>
    <n v="2014"/>
    <x v="0"/>
    <x v="0"/>
    <d v="2018-12-31T00:00:00"/>
    <n v="1798"/>
  </r>
  <r>
    <x v="315"/>
    <x v="313"/>
    <x v="243"/>
    <s v=" Business."/>
    <s v="earn Accou"/>
    <s v="https://www.udemy.   /learn-accounting-understand-business/"/>
    <s v="https://www.udemy.com/learn-accounting-understand-business/"/>
    <x v="0"/>
    <n v="200"/>
    <n v="5572"/>
    <n v="123"/>
    <n v="33"/>
    <x v="1"/>
    <x v="1"/>
    <s v="beginner level"/>
    <s v="BEGINNER LEVEL"/>
    <n v="14"/>
    <s v="beginner level"/>
    <n v="5.5"/>
    <d v="2014-03-27T00:00:00"/>
    <n v="27"/>
    <n v="3"/>
    <n v="2014"/>
    <x v="3"/>
    <x v="3"/>
    <d v="2018-05-25T00:00:00"/>
    <n v="1520"/>
  </r>
  <r>
    <x v="316"/>
    <x v="314"/>
    <x v="244"/>
    <s v="yle Course"/>
    <s v="wing Low -"/>
    <s v="https://www.udemy.   /swing-low-nashville-piano-style/"/>
    <s v="https://www.udemy.com/swing-low-nashville-piano-style/"/>
    <x v="0"/>
    <n v="20"/>
    <n v="146"/>
    <n v="5"/>
    <n v="15"/>
    <x v="0"/>
    <x v="0"/>
    <s v="all levels"/>
    <s v="ALL LEVELS"/>
    <n v="10"/>
    <s v="all levels"/>
    <n v="1"/>
    <d v="2014-01-30T00:00:00"/>
    <n v="30"/>
    <n v="1"/>
    <n v="2014"/>
    <x v="1"/>
    <x v="1"/>
    <d v="2019-09-26T00:00:00"/>
    <n v="2065"/>
  </r>
  <r>
    <x v="317"/>
    <x v="315"/>
    <x v="245"/>
    <s v="Y. Part I."/>
    <s v="ITCOIN VIS"/>
    <s v="https://www.udemy.   /bitcoin-visually-part-i/"/>
    <s v="https://www.udemy.com/bitcoin-visually-part-i/"/>
    <x v="0"/>
    <n v="50"/>
    <n v="115"/>
    <n v="6"/>
    <n v="31"/>
    <x v="1"/>
    <x v="1"/>
    <s v="beginner level"/>
    <s v="BEGINNER LEVEL"/>
    <n v="14"/>
    <s v="beginner level"/>
    <n v="4"/>
    <d v="2014-03-16T00:00:00"/>
    <n v="16"/>
    <n v="3"/>
    <n v="2014"/>
    <x v="3"/>
    <x v="3"/>
    <d v="2018-05-25T00:00:00"/>
    <n v="1531"/>
  </r>
  <r>
    <x v="318"/>
    <x v="316"/>
    <x v="6"/>
    <s v="ccounting)"/>
    <s v="ntroductio"/>
    <s v="https://www.udemy.   /introduction-to-bookkeeping/"/>
    <s v="https://www.udemy.com/introduction-to-bookkeeping/"/>
    <x v="0"/>
    <n v="20"/>
    <n v="3251"/>
    <n v="10"/>
    <n v="59"/>
    <x v="1"/>
    <x v="1"/>
    <s v="beginner level"/>
    <s v="BEGINNER LEVEL"/>
    <n v="14"/>
    <s v="beginner level"/>
    <n v="12"/>
    <d v="2014-01-31T00:00:00"/>
    <n v="31"/>
    <n v="1"/>
    <n v="2014"/>
    <x v="3"/>
    <x v="3"/>
    <d v="2018-05-25T00:00:00"/>
    <n v="1575"/>
  </r>
  <r>
    <x v="319"/>
    <x v="317"/>
    <x v="246"/>
    <s v="The Basics"/>
    <s v=". Ordinary"/>
    <s v="https://www.udemy.   /ordinary-simple-annuities-the-basics/"/>
    <s v="https://www.udemy.com/ordinary-simple-annuities-the-basics/"/>
    <x v="0"/>
    <n v="20"/>
    <n v="237"/>
    <n v="1"/>
    <n v="17"/>
    <x v="0"/>
    <x v="0"/>
    <s v="all levels"/>
    <s v="ALL LEVELS"/>
    <n v="10"/>
    <s v="all levels"/>
    <n v="1.5"/>
    <d v="2014-01-31T00:00:00"/>
    <n v="31"/>
    <n v="1"/>
    <n v="2014"/>
    <x v="3"/>
    <x v="3"/>
    <d v="2018-08-06T00:00:00"/>
    <n v="1648"/>
  </r>
  <r>
    <x v="320"/>
    <x v="318"/>
    <x v="247"/>
    <s v="HP &amp; MySQL"/>
    <s v="uilding a "/>
    <s v="https://www.udemy.   /creating-a-search-engine-in-php/"/>
    <s v="https://www.udemy.com/creating-a-search-engine-in-php/"/>
    <x v="1"/>
    <n v="0"/>
    <n v="10110"/>
    <n v="379"/>
    <n v="12"/>
    <x v="0"/>
    <x v="0"/>
    <s v="all levels"/>
    <s v="ALL LEVELS"/>
    <n v="10"/>
    <s v="all levels"/>
    <n v="2.5"/>
    <d v="2014-02-03T00:00:00"/>
    <n v="3"/>
    <n v="2"/>
    <n v="2014"/>
    <x v="0"/>
    <x v="0"/>
    <d v="2019-09-26T00:00:00"/>
    <n v="2061"/>
  </r>
  <r>
    <x v="321"/>
    <x v="319"/>
    <x v="248"/>
    <s v="nd Pricing"/>
    <s v="0.  Bonds "/>
    <s v="https://www.udemy.   /bonds-and-bond-pricing/"/>
    <s v="https://www.udemy.com/bonds-and-bond-pricing/"/>
    <x v="0"/>
    <n v="20"/>
    <n v="308"/>
    <n v="4"/>
    <n v="10"/>
    <x v="0"/>
    <x v="0"/>
    <s v="all levels"/>
    <s v="ALL LEVELS"/>
    <n v="10"/>
    <s v="all levels"/>
    <n v="1"/>
    <d v="2014-02-11T00:00:00"/>
    <n v="11"/>
    <n v="2"/>
    <n v="2014"/>
    <x v="3"/>
    <x v="3"/>
    <d v="2018-08-06T00:00:00"/>
    <n v="1637"/>
  </r>
  <r>
    <x v="322"/>
    <x v="320"/>
    <x v="249"/>
    <s v="king Funds"/>
    <s v=". Sinking "/>
    <s v="https://www.udemy.   /sinking-funds/"/>
    <s v="https://www.udemy.com/sinking-funds/"/>
    <x v="0"/>
    <n v="20"/>
    <n v="205"/>
    <n v="1"/>
    <n v="5"/>
    <x v="0"/>
    <x v="0"/>
    <s v="all levels"/>
    <s v="ALL LEVELS"/>
    <n v="10"/>
    <s v="all levels"/>
    <n v="1"/>
    <d v="2014-02-11T00:00:00"/>
    <n v="11"/>
    <n v="2"/>
    <n v="2014"/>
    <x v="3"/>
    <x v="3"/>
    <d v="2019-09-26T00:00:00"/>
    <n v="2053"/>
  </r>
  <r>
    <x v="323"/>
    <x v="321"/>
    <x v="250"/>
    <s v="ern Trader"/>
    <s v="reakout Pa"/>
    <s v="https://www.udemy.   /breakout-patterns-workshop-by-pattern-trader/"/>
    <s v="https://www.udemy.com/breakout-patterns-workshop-by-pattern-trader/"/>
    <x v="0"/>
    <n v="60"/>
    <n v="32"/>
    <n v="6"/>
    <n v="15"/>
    <x v="0"/>
    <x v="0"/>
    <s v="all levels"/>
    <s v="ALL LEVELS"/>
    <n v="10"/>
    <s v="all levels"/>
    <n v="1.5"/>
    <d v="2016-09-09T00:00:00"/>
    <n v="9"/>
    <n v="9"/>
    <n v="2016"/>
    <x v="3"/>
    <x v="3"/>
    <d v="2018-08-06T00:00:00"/>
    <n v="696"/>
  </r>
  <r>
    <x v="324"/>
    <x v="322"/>
    <x v="251"/>
    <s v="ex Trading"/>
    <s v="amuel and "/>
    <s v="https://www.udemy.   /samuel-co-forex-and-stock-trading/"/>
    <s v="https://www.udemy.com/samuel-co-forex-and-stock-trading/"/>
    <x v="0"/>
    <n v="50"/>
    <n v="592"/>
    <n v="109"/>
    <n v="24"/>
    <x v="0"/>
    <x v="0"/>
    <s v="all levels"/>
    <s v="ALL LEVELS"/>
    <n v="10"/>
    <s v="all levels"/>
    <n v="5.5"/>
    <d v="2014-02-10T00:00:00"/>
    <n v="10"/>
    <n v="2"/>
    <n v="2014"/>
    <x v="3"/>
    <x v="3"/>
    <d v="2018-08-06T00:00:00"/>
    <n v="1638"/>
  </r>
  <r>
    <x v="325"/>
    <x v="323"/>
    <x v="252"/>
    <s v=" in 1 hour"/>
    <s v="ode a pers"/>
    <s v="https://www.udemy.   /intro-to-html-and-css/"/>
    <s v="https://www.udemy.com/intro-to-html-and-css/"/>
    <x v="0"/>
    <n v="20"/>
    <n v="10610"/>
    <n v="83"/>
    <n v="10"/>
    <x v="1"/>
    <x v="1"/>
    <s v="beginner level"/>
    <s v="BEGINNER LEVEL"/>
    <n v="14"/>
    <s v="beginner level"/>
    <n v="1"/>
    <d v="2014-02-12T00:00:00"/>
    <n v="12"/>
    <n v="2"/>
    <n v="2014"/>
    <x v="0"/>
    <x v="0"/>
    <d v="2018-12-31T00:00:00"/>
    <n v="1783"/>
  </r>
  <r>
    <x v="326"/>
    <x v="324"/>
    <x v="6"/>
    <s v="ment: HTML"/>
    <s v="ntroductio"/>
    <s v="https://www.udemy.   /webdevelopment101_html/"/>
    <s v="https://www.udemy.com/webdevelopment101_html/"/>
    <x v="0"/>
    <n v="20"/>
    <n v="26800"/>
    <n v="333"/>
    <n v="55"/>
    <x v="1"/>
    <x v="1"/>
    <s v="beginner level"/>
    <s v="BEGINNER LEVEL"/>
    <n v="14"/>
    <s v="beginner level"/>
    <n v="3"/>
    <d v="2014-02-13T00:00:00"/>
    <n v="13"/>
    <n v="2"/>
    <n v="2014"/>
    <x v="0"/>
    <x v="0"/>
    <d v="2018-12-31T00:00:00"/>
    <n v="1782"/>
  </r>
  <r>
    <x v="327"/>
    <x v="325"/>
    <x v="253"/>
    <s v=" Interest "/>
    <s v=". Compound"/>
    <s v="https://www.udemy.   /compound-interest/"/>
    <s v="https://www.udemy.com/compound-interest/"/>
    <x v="0"/>
    <n v="20"/>
    <n v="570"/>
    <n v="2"/>
    <n v="21"/>
    <x v="0"/>
    <x v="0"/>
    <s v="all levels"/>
    <s v="ALL LEVELS"/>
    <n v="10"/>
    <s v="all levels"/>
    <n v="2"/>
    <d v="2014-02-11T00:00:00"/>
    <n v="11"/>
    <n v="2"/>
    <n v="2014"/>
    <x v="3"/>
    <x v="3"/>
    <d v="2018-08-06T00:00:00"/>
    <n v="1637"/>
  </r>
  <r>
    <x v="328"/>
    <x v="326"/>
    <x v="162"/>
    <s v="r A Client"/>
    <s v="reate A Cu"/>
    <s v="https://www.udemy.   /create-custom-responsive-wordpress-website-client/"/>
    <s v="https://www.udemy.com/create-custom-responsive-wordpress-website-client/"/>
    <x v="0"/>
    <n v="95"/>
    <n v="7517"/>
    <n v="89"/>
    <n v="47"/>
    <x v="0"/>
    <x v="0"/>
    <s v="all levels"/>
    <s v="ALL LEVELS"/>
    <n v="10"/>
    <s v="all levels"/>
    <n v="4.5"/>
    <d v="2014-04-21T00:00:00"/>
    <n v="21"/>
    <n v="4"/>
    <n v="2014"/>
    <x v="0"/>
    <x v="0"/>
    <d v="2019-09-26T00:00:00"/>
    <n v="1984"/>
  </r>
  <r>
    <x v="329"/>
    <x v="327"/>
    <x v="94"/>
    <s v=" Budgeting"/>
    <s v="asics of F"/>
    <s v="https://www.udemy.   /basics-of-finance-and-budgeting/"/>
    <s v="https://www.udemy.com/basics-of-finance-and-budgeting/"/>
    <x v="0"/>
    <n v="20"/>
    <n v="578"/>
    <n v="7"/>
    <n v="34"/>
    <x v="1"/>
    <x v="1"/>
    <s v="beginner level"/>
    <s v="BEGINNER LEVEL"/>
    <n v="14"/>
    <s v="beginner level"/>
    <n v="6"/>
    <d v="2014-05-19T00:00:00"/>
    <n v="19"/>
    <n v="5"/>
    <n v="2014"/>
    <x v="3"/>
    <x v="3"/>
    <d v="2018-12-31T00:00:00"/>
    <n v="1687"/>
  </r>
  <r>
    <x v="330"/>
    <x v="328"/>
    <x v="254"/>
    <s v="out Coding"/>
    <s v="earn Build"/>
    <s v="https://www.udemy.   /learn-building-your-own-website-without-coding/"/>
    <s v="https://www.udemy.com/learn-building-your-own-website-without-coding/"/>
    <x v="0"/>
    <n v="50"/>
    <n v="7660"/>
    <n v="7"/>
    <n v="19"/>
    <x v="0"/>
    <x v="0"/>
    <s v="all levels"/>
    <s v="ALL LEVELS"/>
    <n v="10"/>
    <s v="all levels"/>
    <n v="2"/>
    <d v="2014-03-21T00:00:00"/>
    <n v="21"/>
    <n v="3"/>
    <n v="2014"/>
    <x v="0"/>
    <x v="0"/>
    <d v="2019-09-26T00:00:00"/>
    <n v="2015"/>
  </r>
  <r>
    <x v="331"/>
    <x v="329"/>
    <x v="255"/>
    <s v="The Basics"/>
    <s v="oomla 3 - "/>
    <s v="https://www.udemy.   /joomla-3-the-basics/"/>
    <s v="https://www.udemy.com/joomla-3-the-basics/"/>
    <x v="1"/>
    <n v="0"/>
    <n v="19909"/>
    <n v="411"/>
    <n v="17"/>
    <x v="1"/>
    <x v="1"/>
    <s v="beginner level"/>
    <s v="BEGINNER LEVEL"/>
    <n v="14"/>
    <s v="beginner level"/>
    <n v="3"/>
    <d v="2014-02-12T00:00:00"/>
    <n v="12"/>
    <n v="2"/>
    <n v="2014"/>
    <x v="0"/>
    <x v="0"/>
    <d v="2018-12-31T00:00:00"/>
    <n v="1783"/>
  </r>
  <r>
    <x v="332"/>
    <x v="330"/>
    <x v="256"/>
    <s v="l Planning"/>
    <s v="FP - Intro"/>
    <s v="https://www.udemy.   /apnacoursecfp/"/>
    <s v="https://www.udemy.com/apnacoursecfp/"/>
    <x v="0"/>
    <n v="30"/>
    <n v="1192"/>
    <n v="12"/>
    <n v="38"/>
    <x v="1"/>
    <x v="1"/>
    <s v="beginner level"/>
    <s v="BEGINNER LEVEL"/>
    <n v="14"/>
    <s v="beginner level"/>
    <n v="12"/>
    <d v="2014-02-21T00:00:00"/>
    <n v="21"/>
    <n v="2"/>
    <n v="2014"/>
    <x v="3"/>
    <x v="3"/>
    <d v="2018-12-31T00:00:00"/>
    <n v="1774"/>
  </r>
  <r>
    <x v="333"/>
    <x v="331"/>
    <x v="257"/>
    <s v="Dan Wahlin"/>
    <s v="ngularJS J"/>
    <s v="https://www.udemy.   /angularjs-jumpstart/"/>
    <s v="https://www.udemy.com/angularjs-jumpstart/"/>
    <x v="0"/>
    <n v="75"/>
    <n v="17802"/>
    <n v="2144"/>
    <n v="113"/>
    <x v="0"/>
    <x v="0"/>
    <s v="all levels"/>
    <s v="ALL LEVELS"/>
    <n v="10"/>
    <s v="all levels"/>
    <n v="10"/>
    <d v="2014-03-24T00:00:00"/>
    <n v="24"/>
    <n v="3"/>
    <n v="2014"/>
    <x v="0"/>
    <x v="0"/>
    <d v="2019-09-26T00:00:00"/>
    <n v="2012"/>
  </r>
  <r>
    <x v="334"/>
    <x v="332"/>
    <x v="258"/>
    <s v="ns Markets"/>
    <s v="rade Recap"/>
    <s v="https://www.udemy.   /d-levels-trade-recap-jan-17th-feb-5th-2014/"/>
    <s v="https://www.udemy.com/d-levels-trade-recap-jan-17th-feb-5th-2014/"/>
    <x v="0"/>
    <n v="20"/>
    <n v="3339"/>
    <n v="4"/>
    <n v="11"/>
    <x v="1"/>
    <x v="1"/>
    <s v="beginner level"/>
    <s v="BEGINNER LEVEL"/>
    <n v="14"/>
    <s v="beginner level"/>
    <n v="1.5"/>
    <d v="2014-02-17T00:00:00"/>
    <n v="17"/>
    <n v="2"/>
    <n v="2014"/>
    <x v="3"/>
    <x v="3"/>
    <d v="2018-05-25T00:00:00"/>
    <n v="1558"/>
  </r>
  <r>
    <x v="335"/>
    <x v="333"/>
    <x v="259"/>
    <s v="ng Success"/>
    <s v="tock Tradi"/>
    <s v="https://www.udemy.   /stock-trading-ninja-learn-how-to-make-money-trading-stocks/"/>
    <s v="https://www.udemy.com/stock-trading-ninja-learn-how-to-make-money-trading-stocks/"/>
    <x v="0"/>
    <n v="155"/>
    <n v="9445"/>
    <n v="497"/>
    <n v="38"/>
    <x v="0"/>
    <x v="0"/>
    <s v="all levels"/>
    <s v="ALL LEVELS"/>
    <n v="10"/>
    <s v="all levels"/>
    <n v="4.5"/>
    <d v="2014-02-19T00:00:00"/>
    <n v="19"/>
    <n v="2"/>
    <n v="2014"/>
    <x v="3"/>
    <x v="3"/>
    <d v="2018-11-04T00:00:00"/>
    <n v="1719"/>
  </r>
  <r>
    <x v="336"/>
    <x v="334"/>
    <x v="260"/>
    <s v="d Deferred"/>
    <s v=". Annuitie"/>
    <s v="https://www.udemy.   /annuities-due-and-deferred/"/>
    <s v="https://www.udemy.com/annuities-due-and-deferred/"/>
    <x v="0"/>
    <n v="20"/>
    <n v="170"/>
    <n v="0"/>
    <n v="16"/>
    <x v="0"/>
    <x v="0"/>
    <s v="all levels"/>
    <s v="ALL LEVELS"/>
    <n v="10"/>
    <s v="all levels"/>
    <n v="1.5"/>
    <d v="2014-02-24T00:00:00"/>
    <n v="24"/>
    <n v="2"/>
    <n v="2014"/>
    <x v="3"/>
    <x v="3"/>
    <d v="2019-09-26T00:00:00"/>
    <n v="2040"/>
  </r>
  <r>
    <x v="337"/>
    <x v="335"/>
    <x v="261"/>
    <s v="uagem MQL5"/>
    <s v="RADER BOT:"/>
    <s v="https://www.udemy.   /intro-mql5/"/>
    <s v="https://www.udemy.com/intro-mql5/"/>
    <x v="0"/>
    <n v="20"/>
    <n v="209"/>
    <n v="33"/>
    <n v="33"/>
    <x v="0"/>
    <x v="0"/>
    <s v="all levels"/>
    <s v="ALL LEVELS"/>
    <n v="10"/>
    <s v="all levels"/>
    <n v="70"/>
    <d v="2014-03-07T00:00:00"/>
    <n v="7"/>
    <n v="3"/>
    <n v="2014"/>
    <x v="3"/>
    <x v="3"/>
    <d v="2018-08-06T00:00:00"/>
    <n v="1613"/>
  </r>
  <r>
    <x v="338"/>
    <x v="336"/>
    <x v="262"/>
    <s v="Basel II"/>
    <s v="asel II"/>
    <s v="https://www.udemy.   /basel-ii/"/>
    <s v="https://www.udemy.com/basel-ii/"/>
    <x v="0"/>
    <n v="50"/>
    <n v="78"/>
    <n v="6"/>
    <n v="57"/>
    <x v="0"/>
    <x v="0"/>
    <s v="all levels"/>
    <s v="ALL LEVELS"/>
    <n v="10"/>
    <s v="all levels"/>
    <n v="3.5"/>
    <d v="2014-03-06T00:00:00"/>
    <n v="6"/>
    <n v="3"/>
    <n v="2014"/>
    <x v="3"/>
    <x v="3"/>
    <d v="2018-08-06T00:00:00"/>
    <n v="1614"/>
  </r>
  <r>
    <x v="339"/>
    <x v="337"/>
    <x v="263"/>
    <s v="ss Website"/>
    <s v="ow to easi"/>
    <s v="https://www.udemy.   /manage-wordpress-website/"/>
    <s v="https://www.udemy.com/manage-wordpress-website/"/>
    <x v="0"/>
    <n v="20"/>
    <n v="8462"/>
    <n v="50"/>
    <n v="21"/>
    <x v="1"/>
    <x v="1"/>
    <s v="beginner level"/>
    <s v="BEGINNER LEVEL"/>
    <n v="14"/>
    <s v="beginner level"/>
    <n v="2"/>
    <d v="2014-02-20T00:00:00"/>
    <n v="20"/>
    <n v="2"/>
    <n v="2014"/>
    <x v="0"/>
    <x v="0"/>
    <d v="2018-12-31T00:00:00"/>
    <n v="1775"/>
  </r>
  <r>
    <x v="340"/>
    <x v="338"/>
    <x v="264"/>
    <s v=" Immersion"/>
    <s v="apital Mar"/>
    <s v="https://www.udemy.   /capital-market-immersion/"/>
    <s v="https://www.udemy.com/capital-market-immersion/"/>
    <x v="0"/>
    <n v="195"/>
    <n v="613"/>
    <n v="33"/>
    <n v="142"/>
    <x v="0"/>
    <x v="0"/>
    <s v="all levels"/>
    <s v="ALL LEVELS"/>
    <n v="10"/>
    <s v="all levels"/>
    <n v="24.5"/>
    <d v="2014-02-25T00:00:00"/>
    <n v="25"/>
    <n v="2"/>
    <n v="2014"/>
    <x v="3"/>
    <x v="3"/>
    <d v="2018-08-06T00:00:00"/>
    <n v="1623"/>
  </r>
  <r>
    <x v="341"/>
    <x v="339"/>
    <x v="241"/>
    <s v=" Lessons 2"/>
    <s v="hythm to R"/>
    <s v="https://www.udemy.   /rhythm-to-rock-drum-lessons-2/"/>
    <s v="https://www.udemy.com/rhythm-to-rock-drum-lessons-2/"/>
    <x v="0"/>
    <n v="20"/>
    <n v="21"/>
    <n v="2"/>
    <n v="11"/>
    <x v="1"/>
    <x v="1"/>
    <s v="beginner level"/>
    <s v="BEGINNER LEVEL"/>
    <n v="14"/>
    <s v="beginner level"/>
    <n v="1"/>
    <d v="2014-03-10T00:00:00"/>
    <n v="10"/>
    <n v="3"/>
    <n v="2014"/>
    <x v="1"/>
    <x v="1"/>
    <d v="2018-12-31T00:00:00"/>
    <n v="1757"/>
  </r>
  <r>
    <x v="342"/>
    <x v="340"/>
    <x v="265"/>
    <s v=" Schedules"/>
    <s v=". Amortiza"/>
    <s v="https://www.udemy.   /amortization-schedules/"/>
    <s v="https://www.udemy.com/amortization-schedules/"/>
    <x v="0"/>
    <n v="20"/>
    <n v="225"/>
    <n v="1"/>
    <n v="5"/>
    <x v="0"/>
    <x v="0"/>
    <s v="all levels"/>
    <s v="ALL LEVELS"/>
    <n v="10"/>
    <s v="all levels"/>
    <n v="1"/>
    <d v="2014-03-19T00:00:00"/>
    <n v="19"/>
    <n v="3"/>
    <n v="2014"/>
    <x v="3"/>
    <x v="3"/>
    <d v="2018-08-06T00:00:00"/>
    <n v="1601"/>
  </r>
  <r>
    <x v="343"/>
    <x v="341"/>
    <x v="266"/>
    <s v="ncial Math"/>
    <s v="undamental"/>
    <s v="https://www.udemy.   /fundamental-financial-math/"/>
    <s v="https://www.udemy.com/fundamental-financial-math/"/>
    <x v="0"/>
    <n v="50"/>
    <n v="406"/>
    <n v="13"/>
    <n v="15"/>
    <x v="0"/>
    <x v="0"/>
    <s v="all levels"/>
    <s v="ALL LEVELS"/>
    <n v="10"/>
    <s v="all levels"/>
    <n v="2.5"/>
    <d v="2014-03-04T00:00:00"/>
    <n v="4"/>
    <n v="3"/>
    <n v="2014"/>
    <x v="3"/>
    <x v="3"/>
    <d v="2018-08-06T00:00:00"/>
    <n v="1616"/>
  </r>
  <r>
    <x v="344"/>
    <x v="342"/>
    <x v="44"/>
    <s v="ont Design"/>
    <s v="ractical F"/>
    <s v="https://www.udemy.   /practical-font-design/"/>
    <s v="https://www.udemy.com/practical-font-design/"/>
    <x v="0"/>
    <n v="50"/>
    <n v="229"/>
    <n v="23"/>
    <n v="26"/>
    <x v="2"/>
    <x v="2"/>
    <s v="intermediate level"/>
    <s v="INTERMEDIATE LEVEL"/>
    <n v="18"/>
    <s v="intermediate level"/>
    <n v="7.5"/>
    <d v="2014-04-16T00:00:00"/>
    <n v="16"/>
    <n v="4"/>
    <n v="2014"/>
    <x v="2"/>
    <x v="2"/>
    <d v="2020-10-10T00:00:00"/>
    <n v="2369"/>
  </r>
  <r>
    <x v="345"/>
    <x v="343"/>
    <x v="267"/>
    <s v="om Scratch"/>
    <s v="dobe Flash"/>
    <s v="https://www.udemy.   /adobe-flash-for-beginners-build-flash-website-from-scratch/"/>
    <s v="https://www.udemy.com/adobe-flash-for-beginners-build-flash-website-from-scratch/"/>
    <x v="0"/>
    <n v="200"/>
    <n v="17071"/>
    <n v="17"/>
    <n v="15"/>
    <x v="0"/>
    <x v="0"/>
    <s v="all levels"/>
    <s v="ALL LEVELS"/>
    <n v="10"/>
    <s v="all levels"/>
    <n v="1.5"/>
    <d v="2014-03-01T00:00:00"/>
    <n v="1"/>
    <n v="3"/>
    <n v="2014"/>
    <x v="0"/>
    <x v="0"/>
    <d v="2019-09-26T00:00:00"/>
    <n v="2035"/>
  </r>
  <r>
    <x v="346"/>
    <x v="344"/>
    <x v="7"/>
    <s v="je para ti"/>
    <s v="prende a i"/>
    <s v="https://www.udemy.   /aprende-a-invertir-y-deja-que-tu-dinero-trabaje-para-ti/"/>
    <s v="https://www.udemy.com/aprende-a-invertir-y-deja-que-tu-dinero-trabaje-para-ti/"/>
    <x v="0"/>
    <n v="145"/>
    <n v="789"/>
    <n v="68"/>
    <n v="95"/>
    <x v="0"/>
    <x v="0"/>
    <s v="all levels"/>
    <s v="ALL LEVELS"/>
    <n v="10"/>
    <s v="all levels"/>
    <n v="14"/>
    <d v="2014-03-03T00:00:00"/>
    <n v="3"/>
    <n v="3"/>
    <n v="2014"/>
    <x v="3"/>
    <x v="3"/>
    <d v="2018-08-06T00:00:00"/>
    <n v="1617"/>
  </r>
  <r>
    <x v="347"/>
    <x v="345"/>
    <x v="268"/>
    <s v="5 and CSS3"/>
    <s v="uild Your "/>
    <s v="https://www.udemy.   /build-your-first-website-in-1-week/"/>
    <s v="https://www.udemy.com/build-your-first-website-in-1-week/"/>
    <x v="1"/>
    <n v="0"/>
    <n v="120291"/>
    <n v="5924"/>
    <n v="30"/>
    <x v="1"/>
    <x v="1"/>
    <s v="beginner level"/>
    <s v="BEGINNER LEVEL"/>
    <n v="14"/>
    <s v="beginner level"/>
    <n v="3"/>
    <d v="2014-04-08T00:00:00"/>
    <n v="8"/>
    <n v="4"/>
    <n v="2014"/>
    <x v="0"/>
    <x v="0"/>
    <d v="2018-12-31T00:00:00"/>
    <n v="1728"/>
  </r>
  <r>
    <x v="348"/>
    <x v="346"/>
    <x v="269"/>
    <s v="er Lessons"/>
    <s v="ltimate Bl"/>
    <s v="https://www.udemy.   /ultimate-blues-guitar-beginners-course/"/>
    <s v="https://www.udemy.com/ultimate-blues-guitar-beginners-course/"/>
    <x v="0"/>
    <n v="20"/>
    <n v="922"/>
    <n v="57"/>
    <n v="90"/>
    <x v="1"/>
    <x v="1"/>
    <s v="beginner level"/>
    <s v="BEGINNER LEVEL"/>
    <n v="14"/>
    <s v="beginner level"/>
    <n v="10.5"/>
    <d v="2014-03-08T00:00:00"/>
    <n v="8"/>
    <n v="3"/>
    <n v="2014"/>
    <x v="1"/>
    <x v="1"/>
    <d v="2018-12-31T00:00:00"/>
    <n v="1759"/>
  </r>
  <r>
    <x v="349"/>
    <x v="347"/>
    <x v="257"/>
    <s v="g a WebApp"/>
    <s v="ngularJS f"/>
    <s v="https://www.udemy.   /angularjs-for-the-real-world-learn-to-create-a-webapp/"/>
    <s v="https://www.udemy.com/angularjs-for-the-real-world-learn-to-create-a-webapp/"/>
    <x v="0"/>
    <n v="115"/>
    <n v="1407"/>
    <n v="137"/>
    <n v="69"/>
    <x v="0"/>
    <x v="0"/>
    <s v="all levels"/>
    <s v="ALL LEVELS"/>
    <n v="10"/>
    <s v="all levels"/>
    <n v="7"/>
    <d v="2015-09-07T00:00:00"/>
    <n v="7"/>
    <n v="9"/>
    <n v="2015"/>
    <x v="0"/>
    <x v="0"/>
    <d v="2019-09-26T00:00:00"/>
    <n v="1480"/>
  </r>
  <r>
    <x v="350"/>
    <x v="348"/>
    <x v="58"/>
    <s v="Four Hours"/>
    <s v="earn to Pl"/>
    <s v="https://www.udemy.   /saxophone-a-beginners-guide/"/>
    <s v="https://www.udemy.com/saxophone-a-beginners-guide/"/>
    <x v="0"/>
    <n v="50"/>
    <n v="1213"/>
    <n v="158"/>
    <n v="77"/>
    <x v="1"/>
    <x v="1"/>
    <s v="beginner level"/>
    <s v="BEGINNER LEVEL"/>
    <n v="14"/>
    <s v="beginner level"/>
    <n v="5"/>
    <d v="2014-03-03T00:00:00"/>
    <n v="3"/>
    <n v="3"/>
    <n v="2014"/>
    <x v="1"/>
    <x v="1"/>
    <d v="2018-12-31T00:00:00"/>
    <n v="1764"/>
  </r>
  <r>
    <x v="351"/>
    <x v="349"/>
    <x v="25"/>
    <s v="Accounting"/>
    <s v="ccounting "/>
    <s v="https://www.udemy.   /accounting-skills-a-businessman-must-haveintermediate-level/"/>
    <s v="https://www.udemy.com/accounting-skills-a-businessman-must-haveintermediate-level/"/>
    <x v="0"/>
    <n v="50"/>
    <n v="1280"/>
    <n v="1"/>
    <n v="27"/>
    <x v="2"/>
    <x v="2"/>
    <s v="intermediate level"/>
    <s v="INTERMEDIATE LEVEL"/>
    <n v="18"/>
    <s v="intermediate level"/>
    <n v="8.5"/>
    <d v="2014-05-09T00:00:00"/>
    <n v="9"/>
    <n v="5"/>
    <n v="2014"/>
    <x v="3"/>
    <x v="3"/>
    <d v="2020-10-10T00:00:00"/>
    <n v="2346"/>
  </r>
  <r>
    <x v="352"/>
    <x v="350"/>
    <x v="25"/>
    <s v="Accounting"/>
    <s v="ccounting "/>
    <s v="https://www.udemy.   /book-keeping-level-1-learn-accounting-in-6-8-hours-amazing/"/>
    <s v="https://www.udemy.com/book-keeping-level-1-learn-accounting-in-6-8-hours-amazing/"/>
    <x v="0"/>
    <n v="50"/>
    <n v="2031"/>
    <n v="15"/>
    <n v="29"/>
    <x v="1"/>
    <x v="1"/>
    <s v="beginner level"/>
    <s v="BEGINNER LEVEL"/>
    <n v="14"/>
    <s v="beginner level"/>
    <n v="14.5"/>
    <d v="2014-04-21T00:00:00"/>
    <n v="21"/>
    <n v="4"/>
    <n v="2014"/>
    <x v="3"/>
    <x v="3"/>
    <d v="2018-12-31T00:00:00"/>
    <n v="1715"/>
  </r>
  <r>
    <x v="353"/>
    <x v="351"/>
    <x v="29"/>
    <s v="Own Guitar"/>
    <s v="ow to Desi"/>
    <s v="https://www.udemy.   /how-to-design-your-own-guitar/"/>
    <s v="https://www.udemy.com/how-to-design-your-own-guitar/"/>
    <x v="0"/>
    <n v="50"/>
    <n v="181"/>
    <n v="34"/>
    <n v="32"/>
    <x v="0"/>
    <x v="0"/>
    <s v="all levels"/>
    <s v="ALL LEVELS"/>
    <n v="10"/>
    <s v="all levels"/>
    <n v="5"/>
    <d v="2014-06-25T00:00:00"/>
    <n v="25"/>
    <n v="6"/>
    <n v="2014"/>
    <x v="1"/>
    <x v="1"/>
    <d v="2019-09-26T00:00:00"/>
    <n v="1919"/>
  </r>
  <r>
    <x v="354"/>
    <x v="352"/>
    <x v="270"/>
    <s v="r a Living"/>
    <s v="rade for a"/>
    <s v="https://www.udemy.   /trade-for-a-living/"/>
    <s v="https://www.udemy.com/trade-for-a-living/"/>
    <x v="0"/>
    <n v="20"/>
    <n v="293"/>
    <n v="14"/>
    <n v="59"/>
    <x v="0"/>
    <x v="0"/>
    <s v="all levels"/>
    <s v="ALL LEVELS"/>
    <n v="10"/>
    <s v="all levels"/>
    <n v="8"/>
    <d v="2014-03-22T00:00:00"/>
    <n v="22"/>
    <n v="3"/>
    <n v="2014"/>
    <x v="3"/>
    <x v="3"/>
    <d v="2019-09-26T00:00:00"/>
    <n v="2014"/>
  </r>
  <r>
    <x v="355"/>
    <x v="353"/>
    <x v="271"/>
    <s v=" Beginners"/>
    <s v="TML5 Essen"/>
    <s v="https://www.udemy.   /html5-essentials-for-beginners/"/>
    <s v="https://www.udemy.com/html5-essentials-for-beginners/"/>
    <x v="0"/>
    <n v="20"/>
    <n v="10247"/>
    <n v="200"/>
    <n v="15"/>
    <x v="2"/>
    <x v="2"/>
    <s v="intermediate level"/>
    <s v="INTERMEDIATE LEVEL"/>
    <n v="18"/>
    <s v="intermediate level"/>
    <n v="1.5"/>
    <d v="2014-03-14T00:00:00"/>
    <n v="14"/>
    <n v="3"/>
    <n v="2014"/>
    <x v="0"/>
    <x v="0"/>
    <d v="2020-10-10T00:00:00"/>
    <n v="2402"/>
  </r>
  <r>
    <x v="356"/>
    <x v="354"/>
    <x v="272"/>
    <s v="lios (MoP)"/>
    <s v="n Introduc"/>
    <s v="https://www.udemy.   /an-introduction-to-management-of-portfolios-mop/"/>
    <s v="https://www.udemy.com/an-introduction-to-management-of-portfolios-mop/"/>
    <x v="0"/>
    <n v="20"/>
    <n v="117"/>
    <n v="15"/>
    <n v="6"/>
    <x v="1"/>
    <x v="1"/>
    <s v="beginner level"/>
    <s v="BEGINNER LEVEL"/>
    <n v="14"/>
    <s v="beginner level"/>
    <n v="1.5"/>
    <d v="2014-03-06T00:00:00"/>
    <n v="6"/>
    <n v="3"/>
    <n v="2014"/>
    <x v="3"/>
    <x v="3"/>
    <d v="2018-12-31T00:00:00"/>
    <n v="1761"/>
  </r>
  <r>
    <x v="357"/>
    <x v="355"/>
    <x v="273"/>
    <s v="³n digital"/>
    <s v="uke X: Apr"/>
    <s v="https://www.udemy.   /nuke-x-aprende-composicion-digital/"/>
    <s v="https://www.udemy.com/nuke-x-aprende-composicion-digital/"/>
    <x v="0"/>
    <n v="35"/>
    <n v="3"/>
    <n v="1"/>
    <n v="21"/>
    <x v="1"/>
    <x v="1"/>
    <s v="beginner level"/>
    <s v="BEGINNER LEVEL"/>
    <n v="14"/>
    <s v="beginner level"/>
    <n v="2.5"/>
    <d v="2014-04-01T00:00:00"/>
    <n v="1"/>
    <n v="4"/>
    <n v="2014"/>
    <x v="2"/>
    <x v="2"/>
    <d v="2018-12-31T00:00:00"/>
    <n v="1735"/>
  </r>
  <r>
    <x v="358"/>
    <x v="356"/>
    <x v="274"/>
    <s v="Design CS6"/>
    <s v="dobe InDes"/>
    <s v="https://www.udemy.   /adobe-indesign-cs62/"/>
    <s v="https://www.udemy.com/adobe-indesign-cs62/"/>
    <x v="0"/>
    <n v="50"/>
    <n v="5"/>
    <n v="0"/>
    <n v="35"/>
    <x v="1"/>
    <x v="1"/>
    <s v="beginner level"/>
    <s v="BEGINNER LEVEL"/>
    <n v="14"/>
    <s v="beginner level"/>
    <n v="5"/>
    <d v="2014-03-31T00:00:00"/>
    <n v="31"/>
    <n v="3"/>
    <n v="2014"/>
    <x v="2"/>
    <x v="2"/>
    <d v="2018-12-31T00:00:00"/>
    <n v="1736"/>
  </r>
  <r>
    <x v="359"/>
    <x v="357"/>
    <x v="275"/>
    <s v=" Photoshop"/>
    <s v="uper Texto"/>
    <s v="https://www.udemy.   /super-textos-con-photoshop/"/>
    <s v="https://www.udemy.com/super-textos-con-photoshop/"/>
    <x v="0"/>
    <n v="20"/>
    <n v="0"/>
    <n v="0"/>
    <n v="8"/>
    <x v="1"/>
    <x v="1"/>
    <s v="beginner level"/>
    <s v="BEGINNER LEVEL"/>
    <n v="14"/>
    <s v="beginner level"/>
    <n v="2"/>
    <d v="2014-03-31T00:00:00"/>
    <n v="31"/>
    <n v="3"/>
    <n v="2014"/>
    <x v="2"/>
    <x v="2"/>
    <d v="2018-12-31T00:00:00"/>
    <n v="1736"/>
  </r>
  <r>
    <x v="360"/>
    <x v="358"/>
    <x v="276"/>
    <s v=" AngularJS"/>
    <s v="ll You Nee"/>
    <s v="https://www.udemy.   /angularjs/"/>
    <s v="https://www.udemy.com/angularjs/"/>
    <x v="0"/>
    <n v="50"/>
    <n v="1936"/>
    <n v="88"/>
    <n v="53"/>
    <x v="0"/>
    <x v="0"/>
    <s v="all levels"/>
    <s v="ALL LEVELS"/>
    <n v="10"/>
    <s v="all levels"/>
    <n v="5"/>
    <d v="2014-03-07T00:00:00"/>
    <n v="7"/>
    <n v="3"/>
    <n v="2014"/>
    <x v="0"/>
    <x v="0"/>
    <d v="2019-09-26T00:00:00"/>
    <n v="2029"/>
  </r>
  <r>
    <x v="361"/>
    <x v="359"/>
    <x v="187"/>
    <s v=" A Website"/>
    <s v="ow To Make"/>
    <s v="https://www.udemy.   /how-to-make-graphics-for-a-website/"/>
    <s v="https://www.udemy.com/how-to-make-graphics-for-a-website/"/>
    <x v="0"/>
    <n v="200"/>
    <n v="24857"/>
    <n v="35"/>
    <n v="11"/>
    <x v="0"/>
    <x v="0"/>
    <s v="all levels"/>
    <s v="ALL LEVELS"/>
    <n v="10"/>
    <s v="all levels"/>
    <n v="1.5"/>
    <d v="2014-03-15T00:00:00"/>
    <n v="15"/>
    <n v="3"/>
    <n v="2014"/>
    <x v="2"/>
    <x v="2"/>
    <d v="2019-09-26T00:00:00"/>
    <n v="2021"/>
  </r>
  <r>
    <x v="362"/>
    <x v="360"/>
    <x v="264"/>
    <s v="t Road Map"/>
    <s v="apital Mar"/>
    <s v="https://www.udemy.   /capital-market-road-map/"/>
    <s v="https://www.udemy.com/capital-market-road-map/"/>
    <x v="0"/>
    <n v="50"/>
    <n v="495"/>
    <n v="47"/>
    <n v="21"/>
    <x v="0"/>
    <x v="0"/>
    <s v="all levels"/>
    <s v="ALL LEVELS"/>
    <n v="10"/>
    <s v="all levels"/>
    <n v="4"/>
    <d v="2014-03-11T00:00:00"/>
    <n v="11"/>
    <n v="3"/>
    <n v="2014"/>
    <x v="3"/>
    <x v="3"/>
    <d v="2018-08-06T00:00:00"/>
    <n v="1609"/>
  </r>
  <r>
    <x v="363"/>
    <x v="216"/>
    <x v="6"/>
    <s v="evelopment"/>
    <s v="ntroductio"/>
    <s v="https://www.udemy.   /introduction-to-web-development2/"/>
    <s v="https://www.udemy.com/introduction-to-web-development2/"/>
    <x v="0"/>
    <n v="50"/>
    <n v="5921"/>
    <n v="35"/>
    <n v="42"/>
    <x v="1"/>
    <x v="1"/>
    <s v="beginner level"/>
    <s v="BEGINNER LEVEL"/>
    <n v="14"/>
    <s v="beginner level"/>
    <n v="4.5"/>
    <d v="2014-03-11T00:00:00"/>
    <n v="11"/>
    <n v="3"/>
    <n v="2014"/>
    <x v="0"/>
    <x v="0"/>
    <d v="2018-12-31T00:00:00"/>
    <n v="1756"/>
  </r>
  <r>
    <x v="364"/>
    <x v="361"/>
    <x v="277"/>
    <s v="Securities"/>
    <s v="ixed Incom"/>
    <s v="https://www.udemy.   /fixed-income-securities/"/>
    <s v="https://www.udemy.com/fixed-income-securities/"/>
    <x v="0"/>
    <n v="50"/>
    <n v="739"/>
    <n v="54"/>
    <n v="24"/>
    <x v="0"/>
    <x v="0"/>
    <s v="all levels"/>
    <s v="ALL LEVELS"/>
    <n v="10"/>
    <s v="all levels"/>
    <n v="4.5"/>
    <d v="2014-03-11T00:00:00"/>
    <n v="11"/>
    <n v="3"/>
    <n v="2014"/>
    <x v="3"/>
    <x v="3"/>
    <d v="2019-09-26T00:00:00"/>
    <n v="2025"/>
  </r>
  <r>
    <x v="365"/>
    <x v="362"/>
    <x v="278"/>
    <s v="t Analysis"/>
    <s v="ommercial "/>
    <s v="https://www.udemy.   /commercial-credit-analysis/"/>
    <s v="https://www.udemy.com/commercial-credit-analysis/"/>
    <x v="0"/>
    <n v="50"/>
    <n v="545"/>
    <n v="48"/>
    <n v="42"/>
    <x v="0"/>
    <x v="0"/>
    <s v="all levels"/>
    <s v="ALL LEVELS"/>
    <n v="10"/>
    <s v="all levels"/>
    <n v="7.5"/>
    <d v="2014-03-12T00:00:00"/>
    <n v="12"/>
    <n v="3"/>
    <n v="2014"/>
    <x v="3"/>
    <x v="3"/>
    <d v="2018-08-06T00:00:00"/>
    <n v="1608"/>
  </r>
  <r>
    <x v="366"/>
    <x v="363"/>
    <x v="279"/>
    <s v="Rate Swaps"/>
    <s v="nterest Ra"/>
    <s v="https://www.udemy.   /interest-rate-swaps/"/>
    <s v="https://www.udemy.com/interest-rate-swaps/"/>
    <x v="0"/>
    <n v="50"/>
    <n v="485"/>
    <n v="24"/>
    <n v="20"/>
    <x v="0"/>
    <x v="0"/>
    <s v="all levels"/>
    <s v="ALL LEVELS"/>
    <n v="10"/>
    <s v="all levels"/>
    <n v="3.5"/>
    <d v="2014-03-11T00:00:00"/>
    <n v="11"/>
    <n v="3"/>
    <n v="2014"/>
    <x v="3"/>
    <x v="3"/>
    <d v="2018-08-06T00:00:00"/>
    <n v="1609"/>
  </r>
  <r>
    <x v="367"/>
    <x v="364"/>
    <x v="6"/>
    <s v=" &amp; Options"/>
    <s v="ntroductio"/>
    <s v="https://www.udemy.   /introduction-to-futures-options/"/>
    <s v="https://www.udemy.com/introduction-to-futures-options/"/>
    <x v="0"/>
    <n v="50"/>
    <n v="694"/>
    <n v="35"/>
    <n v="27"/>
    <x v="0"/>
    <x v="0"/>
    <s v="all levels"/>
    <s v="ALL LEVELS"/>
    <n v="10"/>
    <s v="all levels"/>
    <n v="4.5"/>
    <d v="2014-03-11T00:00:00"/>
    <n v="11"/>
    <n v="3"/>
    <n v="2014"/>
    <x v="3"/>
    <x v="3"/>
    <d v="2018-08-06T00:00:00"/>
    <n v="1609"/>
  </r>
  <r>
    <x v="368"/>
    <x v="365"/>
    <x v="280"/>
    <s v="y Products"/>
    <s v="quity Prod"/>
    <s v="https://www.udemy.   /equity-products/"/>
    <s v="https://www.udemy.com/equity-products/"/>
    <x v="0"/>
    <n v="50"/>
    <n v="426"/>
    <n v="17"/>
    <n v="16"/>
    <x v="0"/>
    <x v="0"/>
    <s v="all levels"/>
    <s v="ALL LEVELS"/>
    <n v="10"/>
    <s v="all levels"/>
    <n v="2.5"/>
    <d v="2014-03-11T00:00:00"/>
    <n v="11"/>
    <n v="3"/>
    <n v="2014"/>
    <x v="3"/>
    <x v="3"/>
    <d v="2019-09-26T00:00:00"/>
    <n v="2025"/>
  </r>
  <r>
    <x v="369"/>
    <x v="366"/>
    <x v="187"/>
    <s v="al Markets"/>
    <s v="ow to Make"/>
    <s v="https://www.udemy.   /how-to-make-it-work-successfully-in-capital-markets/"/>
    <s v="https://www.udemy.com/how-to-make-it-work-successfully-in-capital-markets/"/>
    <x v="0"/>
    <n v="50"/>
    <n v="171"/>
    <n v="8"/>
    <n v="21"/>
    <x v="1"/>
    <x v="1"/>
    <s v="beginner level"/>
    <s v="BEGINNER LEVEL"/>
    <n v="14"/>
    <s v="beginner level"/>
    <n v="3"/>
    <d v="2014-03-11T00:00:00"/>
    <n v="11"/>
    <n v="3"/>
    <n v="2014"/>
    <x v="3"/>
    <x v="3"/>
    <d v="2018-12-31T00:00:00"/>
    <n v="1756"/>
  </r>
  <r>
    <x v="370"/>
    <x v="367"/>
    <x v="281"/>
    <s v="uity Swaps"/>
    <s v="quity Swap"/>
    <s v="https://www.udemy.   /equity-swaps/"/>
    <s v="https://www.udemy.com/equity-swaps/"/>
    <x v="0"/>
    <n v="50"/>
    <n v="394"/>
    <n v="25"/>
    <n v="18"/>
    <x v="0"/>
    <x v="0"/>
    <s v="all levels"/>
    <s v="ALL LEVELS"/>
    <n v="10"/>
    <s v="all levels"/>
    <n v="3"/>
    <d v="2014-03-13T00:00:00"/>
    <n v="13"/>
    <n v="3"/>
    <n v="2014"/>
    <x v="3"/>
    <x v="3"/>
    <d v="2018-08-06T00:00:00"/>
    <n v="1607"/>
  </r>
  <r>
    <x v="371"/>
    <x v="368"/>
    <x v="282"/>
    <s v=" Lifecycle"/>
    <s v="he Securit"/>
    <s v="https://www.udemy.   /the-securities-trade-lifecycle/"/>
    <s v="https://www.udemy.com/the-securities-trade-lifecycle/"/>
    <x v="0"/>
    <n v="50"/>
    <n v="1182"/>
    <n v="110"/>
    <n v="22"/>
    <x v="0"/>
    <x v="0"/>
    <s v="all levels"/>
    <s v="ALL LEVELS"/>
    <n v="10"/>
    <s v="all levels"/>
    <n v="4"/>
    <d v="2014-03-12T00:00:00"/>
    <n v="12"/>
    <n v="3"/>
    <n v="2014"/>
    <x v="3"/>
    <x v="3"/>
    <d v="2018-11-04T00:00:00"/>
    <n v="1698"/>
  </r>
  <r>
    <x v="372"/>
    <x v="369"/>
    <x v="283"/>
    <s v="Securities"/>
    <s v="ortgage Ba"/>
    <s v="https://www.udemy.   /mortgage-backed-securities/"/>
    <s v="https://www.udemy.com/mortgage-backed-securities/"/>
    <x v="0"/>
    <n v="50"/>
    <n v="376"/>
    <n v="29"/>
    <n v="21"/>
    <x v="0"/>
    <x v="0"/>
    <s v="all levels"/>
    <s v="ALL LEVELS"/>
    <n v="10"/>
    <s v="all levels"/>
    <n v="3.5"/>
    <d v="2014-03-13T00:00:00"/>
    <n v="13"/>
    <n v="3"/>
    <n v="2014"/>
    <x v="3"/>
    <x v="3"/>
    <d v="2018-08-06T00:00:00"/>
    <n v="1607"/>
  </r>
  <r>
    <x v="373"/>
    <x v="370"/>
    <x v="284"/>
    <s v="e Dynamics"/>
    <s v="ield Curve"/>
    <s v="https://www.udemy.   /yield-curve-dynamics/"/>
    <s v="https://www.udemy.com/yield-curve-dynamics/"/>
    <x v="0"/>
    <n v="50"/>
    <n v="397"/>
    <n v="24"/>
    <n v="19"/>
    <x v="0"/>
    <x v="0"/>
    <s v="all levels"/>
    <s v="ALL LEVELS"/>
    <n v="10"/>
    <s v="all levels"/>
    <n v="3"/>
    <d v="2014-03-12T00:00:00"/>
    <n v="12"/>
    <n v="3"/>
    <n v="2014"/>
    <x v="3"/>
    <x v="3"/>
    <d v="2018-08-06T00:00:00"/>
    <n v="1608"/>
  </r>
  <r>
    <x v="374"/>
    <x v="371"/>
    <x v="285"/>
    <s v=" Framework"/>
    <s v="HP Develop"/>
    <s v="https://www.udemy.   /php-development-with-laravel-4/"/>
    <s v="https://www.udemy.com/php-development-with-laravel-4/"/>
    <x v="0"/>
    <n v="50"/>
    <n v="1611"/>
    <n v="24"/>
    <n v="20"/>
    <x v="0"/>
    <x v="0"/>
    <s v="all levels"/>
    <s v="ALL LEVELS"/>
    <n v="10"/>
    <s v="all levels"/>
    <n v="3.5"/>
    <d v="2014-03-11T00:00:00"/>
    <n v="11"/>
    <n v="3"/>
    <n v="2014"/>
    <x v="0"/>
    <x v="0"/>
    <d v="2019-09-26T00:00:00"/>
    <n v="2025"/>
  </r>
  <r>
    <x v="375"/>
    <x v="372"/>
    <x v="286"/>
    <s v="de Simple!"/>
    <s v="aster the "/>
    <s v="https://www.udemy.   /saxophone-beyond-beginner-a-guide-from-musicprofessor/"/>
    <s v="https://www.udemy.com/saxophone-beyond-beginner-a-guide-from-musicprofessor/"/>
    <x v="0"/>
    <n v="50"/>
    <n v="376"/>
    <n v="9"/>
    <n v="86"/>
    <x v="2"/>
    <x v="2"/>
    <s v="intermediate level"/>
    <s v="INTERMEDIATE LEVEL"/>
    <n v="18"/>
    <s v="intermediate level"/>
    <n v="5.5"/>
    <d v="2014-03-17T00:00:00"/>
    <n v="17"/>
    <n v="3"/>
    <n v="2014"/>
    <x v="1"/>
    <x v="1"/>
    <d v="2020-10-10T00:00:00"/>
    <n v="2399"/>
  </r>
  <r>
    <x v="376"/>
    <x v="373"/>
    <x v="287"/>
    <s v="al de agua"/>
    <s v="hotoshop: "/>
    <s v="https://www.udemy.   /photoshop-creando-elemental-de-agua/"/>
    <s v="https://www.udemy.com/photoshop-creando-elemental-de-agua/"/>
    <x v="0"/>
    <n v="20"/>
    <n v="1"/>
    <n v="1"/>
    <n v="5"/>
    <x v="1"/>
    <x v="1"/>
    <s v="beginner level"/>
    <s v="BEGINNER LEVEL"/>
    <n v="14"/>
    <s v="beginner level"/>
    <n v="0.61666666699999995"/>
    <d v="2014-04-01T00:00:00"/>
    <n v="1"/>
    <n v="4"/>
    <n v="2014"/>
    <x v="2"/>
    <x v="2"/>
    <d v="2018-12-31T00:00:00"/>
    <n v="1735"/>
  </r>
  <r>
    <x v="377"/>
    <x v="374"/>
    <x v="287"/>
    <s v="al de aire"/>
    <s v="hotoshop: "/>
    <s v="https://www.udemy.   /photoshop-creando-elemental-de-aire/"/>
    <s v="https://www.udemy.com/photoshop-creando-elemental-de-aire/"/>
    <x v="0"/>
    <n v="20"/>
    <n v="0"/>
    <n v="0"/>
    <n v="5"/>
    <x v="1"/>
    <x v="1"/>
    <s v="beginner level"/>
    <s v="BEGINNER LEVEL"/>
    <n v="14"/>
    <s v="beginner level"/>
    <n v="1"/>
    <d v="2014-04-01T00:00:00"/>
    <n v="1"/>
    <n v="4"/>
    <n v="2014"/>
    <x v="2"/>
    <x v="2"/>
    <d v="2018-12-31T00:00:00"/>
    <n v="1735"/>
  </r>
  <r>
    <x v="378"/>
    <x v="375"/>
    <x v="287"/>
    <s v="tos de luz"/>
    <s v="hotoshop: "/>
    <s v="https://www.udemy.   /photoshop-creando-efectos-de-luz/"/>
    <s v="https://www.udemy.com/photoshop-creando-efectos-de-luz/"/>
    <x v="0"/>
    <n v="20"/>
    <n v="3"/>
    <n v="1"/>
    <n v="9"/>
    <x v="1"/>
    <x v="1"/>
    <s v="beginner level"/>
    <s v="BEGINNER LEVEL"/>
    <n v="14"/>
    <s v="beginner level"/>
    <n v="1.5"/>
    <d v="2014-04-02T00:00:00"/>
    <n v="2"/>
    <n v="4"/>
    <n v="2014"/>
    <x v="2"/>
    <x v="2"/>
    <d v="2018-12-31T00:00:00"/>
    <n v="1734"/>
  </r>
  <r>
    <x v="379"/>
    <x v="376"/>
    <x v="288"/>
    <s v=" Beginners"/>
    <s v="odern Pian"/>
    <s v="https://www.udemy.   /modern-piano-lessons-for-beginners/"/>
    <s v="https://www.udemy.com/modern-piano-lessons-for-beginners/"/>
    <x v="0"/>
    <n v="20"/>
    <n v="736"/>
    <n v="6"/>
    <n v="46"/>
    <x v="1"/>
    <x v="1"/>
    <s v="beginner level"/>
    <s v="BEGINNER LEVEL"/>
    <n v="14"/>
    <s v="beginner level"/>
    <n v="5"/>
    <d v="2014-04-01T00:00:00"/>
    <n v="1"/>
    <n v="4"/>
    <n v="2014"/>
    <x v="1"/>
    <x v="1"/>
    <d v="2018-12-31T00:00:00"/>
    <n v="1735"/>
  </r>
  <r>
    <x v="380"/>
    <x v="377"/>
    <x v="289"/>
    <s v="ue Pieces!"/>
    <s v="ax Solos: "/>
    <s v="https://www.udemy.   /saxophone-solos/"/>
    <s v="https://www.udemy.com/saxophone-solos/"/>
    <x v="0"/>
    <n v="50"/>
    <n v="147"/>
    <n v="4"/>
    <n v="39"/>
    <x v="2"/>
    <x v="2"/>
    <s v="intermediate level"/>
    <s v="INTERMEDIATE LEVEL"/>
    <n v="18"/>
    <s v="intermediate level"/>
    <n v="1"/>
    <d v="2014-03-17T00:00:00"/>
    <n v="17"/>
    <n v="3"/>
    <n v="2014"/>
    <x v="1"/>
    <x v="1"/>
    <d v="2020-10-10T00:00:00"/>
    <n v="2399"/>
  </r>
  <r>
    <x v="381"/>
    <x v="378"/>
    <x v="290"/>
    <s v="Saxophone!"/>
    <s v="dvanced Sa"/>
    <s v="https://www.udemy.   /saxophone-etude-adagio-con-espressione/"/>
    <s v="https://www.udemy.com/saxophone-etude-adagio-con-espressione/"/>
    <x v="0"/>
    <n v="50"/>
    <n v="215"/>
    <n v="5"/>
    <n v="80"/>
    <x v="2"/>
    <x v="2"/>
    <s v="intermediate level"/>
    <s v="INTERMEDIATE LEVEL"/>
    <n v="18"/>
    <s v="intermediate level"/>
    <n v="4"/>
    <d v="2014-03-18T00:00:00"/>
    <n v="18"/>
    <n v="3"/>
    <n v="2014"/>
    <x v="1"/>
    <x v="1"/>
    <d v="2020-10-10T00:00:00"/>
    <n v="2398"/>
  </r>
  <r>
    <x v="382"/>
    <x v="379"/>
    <x v="58"/>
    <s v="e Easy Way"/>
    <s v="earn to Pl"/>
    <s v="https://www.udemy.   /trumpet-a-beginners-guide/"/>
    <s v="https://www.udemy.com/trumpet-a-beginners-guide/"/>
    <x v="0"/>
    <n v="50"/>
    <n v="966"/>
    <n v="157"/>
    <n v="145"/>
    <x v="1"/>
    <x v="1"/>
    <s v="beginner level"/>
    <s v="BEGINNER LEVEL"/>
    <n v="14"/>
    <s v="beginner level"/>
    <n v="7.5"/>
    <d v="2014-03-21T00:00:00"/>
    <n v="21"/>
    <n v="3"/>
    <n v="2014"/>
    <x v="1"/>
    <x v="1"/>
    <d v="2018-12-31T00:00:00"/>
    <n v="1746"/>
  </r>
  <r>
    <x v="383"/>
    <x v="380"/>
    <x v="291"/>
    <s v="nDesign CC"/>
    <s v="esign whil"/>
    <s v="https://www.udemy.   /design-while-you-learn-indesign-cc/"/>
    <s v="https://www.udemy.com/design-while-you-learn-indesign-cc/"/>
    <x v="0"/>
    <n v="20"/>
    <n v="1116"/>
    <n v="3"/>
    <n v="21"/>
    <x v="1"/>
    <x v="1"/>
    <s v="beginner level"/>
    <s v="BEGINNER LEVEL"/>
    <n v="14"/>
    <s v="beginner level"/>
    <n v="2.5"/>
    <d v="2014-04-07T00:00:00"/>
    <n v="7"/>
    <n v="4"/>
    <n v="2014"/>
    <x v="2"/>
    <x v="2"/>
    <d v="2018-12-31T00:00:00"/>
    <n v="1729"/>
  </r>
  <r>
    <x v="384"/>
    <x v="381"/>
    <x v="292"/>
    <s v="ade Simple"/>
    <s v="aster Trum"/>
    <s v="https://www.udemy.   /trumpet-beyond-beginner/"/>
    <s v="https://www.udemy.com/trumpet-beyond-beginner/"/>
    <x v="0"/>
    <n v="50"/>
    <n v="292"/>
    <n v="18"/>
    <n v="130"/>
    <x v="2"/>
    <x v="2"/>
    <s v="intermediate level"/>
    <s v="INTERMEDIATE LEVEL"/>
    <n v="18"/>
    <s v="intermediate level"/>
    <n v="7"/>
    <d v="2014-03-24T00:00:00"/>
    <n v="24"/>
    <n v="3"/>
    <n v="2014"/>
    <x v="1"/>
    <x v="1"/>
    <d v="2020-10-10T00:00:00"/>
    <n v="2392"/>
  </r>
  <r>
    <x v="385"/>
    <x v="382"/>
    <x v="293"/>
    <s v=" Photoshop"/>
    <s v="ntroducciÃ"/>
    <s v="https://www.udemy.   /introduccion-al-retrato-realista-con-photoshop/"/>
    <s v="https://www.udemy.com/introduccion-al-retrato-realista-con-photoshop/"/>
    <x v="0"/>
    <n v="20"/>
    <n v="3"/>
    <n v="0"/>
    <n v="7"/>
    <x v="1"/>
    <x v="1"/>
    <s v="beginner level"/>
    <s v="BEGINNER LEVEL"/>
    <n v="14"/>
    <s v="beginner level"/>
    <n v="1"/>
    <d v="2014-04-15T00:00:00"/>
    <n v="15"/>
    <n v="4"/>
    <n v="2014"/>
    <x v="2"/>
    <x v="2"/>
    <d v="2018-12-31T00:00:00"/>
    <n v="1721"/>
  </r>
  <r>
    <x v="386"/>
    <x v="383"/>
    <x v="294"/>
    <s v="- CÃ©lulas"/>
    <s v="icroStatio"/>
    <s v="https://www.udemy.   /microstation-celulas/"/>
    <s v="https://www.udemy.com/microstation-celulas/"/>
    <x v="0"/>
    <n v="20"/>
    <n v="0"/>
    <n v="0"/>
    <n v="9"/>
    <x v="1"/>
    <x v="1"/>
    <s v="beginner level"/>
    <s v="BEGINNER LEVEL"/>
    <n v="14"/>
    <s v="beginner level"/>
    <n v="0.61666666699999995"/>
    <d v="2014-04-15T00:00:00"/>
    <n v="15"/>
    <n v="4"/>
    <n v="2014"/>
    <x v="2"/>
    <x v="2"/>
    <d v="2018-12-31T00:00:00"/>
    <n v="1721"/>
  </r>
  <r>
    <x v="387"/>
    <x v="384"/>
    <x v="295"/>
    <s v="crostation"/>
    <s v="nÃ­ciate e"/>
    <s v="https://www.udemy.   /iniciate-en-microstation/"/>
    <s v="https://www.udemy.com/iniciate-en-microstation/"/>
    <x v="0"/>
    <n v="20"/>
    <n v="0"/>
    <n v="0"/>
    <n v="10"/>
    <x v="1"/>
    <x v="1"/>
    <s v="beginner level"/>
    <s v="BEGINNER LEVEL"/>
    <n v="14"/>
    <s v="beginner level"/>
    <n v="1"/>
    <d v="2014-04-15T00:00:00"/>
    <n v="15"/>
    <n v="4"/>
    <n v="2014"/>
    <x v="2"/>
    <x v="2"/>
    <d v="2018-12-31T00:00:00"/>
    <n v="1721"/>
  </r>
  <r>
    <x v="388"/>
    <x v="385"/>
    <x v="294"/>
    <s v=" - Niveles"/>
    <s v="icroStatio"/>
    <s v="https://www.udemy.   /microstation-niveles/"/>
    <s v="https://www.udemy.com/microstation-niveles/"/>
    <x v="0"/>
    <n v="20"/>
    <n v="2"/>
    <n v="0"/>
    <n v="7"/>
    <x v="1"/>
    <x v="1"/>
    <s v="beginner level"/>
    <s v="BEGINNER LEVEL"/>
    <n v="14"/>
    <s v="beginner level"/>
    <n v="0.56666666700000001"/>
    <d v="2014-04-15T00:00:00"/>
    <n v="15"/>
    <n v="4"/>
    <n v="2014"/>
    <x v="2"/>
    <x v="2"/>
    <d v="2018-12-31T00:00:00"/>
    <n v="1721"/>
  </r>
  <r>
    <x v="389"/>
    <x v="386"/>
    <x v="296"/>
    <s v=", and More"/>
    <s v="ore: A Web"/>
    <s v="https://www.udemy.   /coding-for-entrepreneurs-core/"/>
    <s v="https://www.udemy.com/coding-for-entrepreneurs-core/"/>
    <x v="0"/>
    <n v="195"/>
    <n v="2497"/>
    <n v="98"/>
    <n v="154"/>
    <x v="0"/>
    <x v="0"/>
    <s v="all levels"/>
    <s v="ALL LEVELS"/>
    <n v="10"/>
    <s v="all levels"/>
    <n v="26"/>
    <d v="2014-05-29T00:00:00"/>
    <n v="29"/>
    <n v="5"/>
    <n v="2014"/>
    <x v="0"/>
    <x v="0"/>
    <d v="2019-09-26T00:00:00"/>
    <n v="1946"/>
  </r>
  <r>
    <x v="390"/>
    <x v="387"/>
    <x v="297"/>
    <s v="nvestments"/>
    <s v="FAÂ® Level"/>
    <s v="https://www.udemy.   /cfa-level-1-2014-alternative-investments/"/>
    <s v="https://www.udemy.com/cfa-level-1-2014-alternative-investments/"/>
    <x v="0"/>
    <n v="30"/>
    <n v="831"/>
    <n v="1"/>
    <n v="13"/>
    <x v="0"/>
    <x v="0"/>
    <s v="all levels"/>
    <s v="ALL LEVELS"/>
    <n v="10"/>
    <s v="all levels"/>
    <n v="2"/>
    <d v="2014-04-14T00:00:00"/>
    <n v="14"/>
    <n v="4"/>
    <n v="2014"/>
    <x v="3"/>
    <x v="3"/>
    <d v="2018-08-06T00:00:00"/>
    <n v="1575"/>
  </r>
  <r>
    <x v="391"/>
    <x v="388"/>
    <x v="298"/>
    <s v="que Pieces"/>
    <s v="rumpet Sol"/>
    <s v="https://www.udemy.   /trumpet-solos/"/>
    <s v="https://www.udemy.com/trumpet-solos/"/>
    <x v="0"/>
    <n v="50"/>
    <n v="115"/>
    <n v="6"/>
    <n v="53"/>
    <x v="2"/>
    <x v="2"/>
    <s v="intermediate level"/>
    <s v="INTERMEDIATE LEVEL"/>
    <n v="18"/>
    <s v="intermediate level"/>
    <n v="2.5"/>
    <d v="2014-03-25T00:00:00"/>
    <n v="25"/>
    <n v="3"/>
    <n v="2014"/>
    <x v="1"/>
    <x v="1"/>
    <d v="2020-10-10T00:00:00"/>
    <n v="2391"/>
  </r>
  <r>
    <x v="392"/>
    <x v="389"/>
    <x v="299"/>
    <s v="ay trading"/>
    <s v="ape Readin"/>
    <s v="https://www.udemy.   /tape-reading-101-learn-how-to-read-the-tape-for-day-trading/"/>
    <s v="https://www.udemy.com/tape-reading-101-learn-how-to-read-the-tape-for-day-trading/"/>
    <x v="0"/>
    <n v="195"/>
    <n v="1013"/>
    <n v="128"/>
    <n v="32"/>
    <x v="0"/>
    <x v="0"/>
    <s v="all levels"/>
    <s v="ALL LEVELS"/>
    <n v="10"/>
    <s v="all levels"/>
    <n v="14"/>
    <d v="2014-03-27T00:00:00"/>
    <n v="27"/>
    <n v="3"/>
    <n v="2014"/>
    <x v="3"/>
    <x v="3"/>
    <d v="2019-09-26T00:00:00"/>
    <n v="2009"/>
  </r>
  <r>
    <x v="393"/>
    <x v="390"/>
    <x v="300"/>
    <s v="rumpet!â€‹"/>
    <s v="dvanced Tr"/>
    <s v="https://www.udemy.   /trumpet-etudes-allegretto/"/>
    <s v="https://www.udemy.com/trumpet-etudes-allegretto/"/>
    <x v="0"/>
    <n v="50"/>
    <n v="184"/>
    <n v="4"/>
    <n v="82"/>
    <x v="2"/>
    <x v="2"/>
    <s v="intermediate level"/>
    <s v="INTERMEDIATE LEVEL"/>
    <n v="18"/>
    <s v="intermediate level"/>
    <n v="4"/>
    <d v="2014-03-26T00:00:00"/>
    <n v="26"/>
    <n v="3"/>
    <n v="2014"/>
    <x v="1"/>
    <x v="1"/>
    <d v="2020-10-10T00:00:00"/>
    <n v="2390"/>
  </r>
  <r>
    <x v="394"/>
    <x v="391"/>
    <x v="301"/>
    <s v="llustrator"/>
    <s v="etras en A"/>
    <s v="https://www.udemy.   /letras-en-adobe-illustrator/"/>
    <s v="https://www.udemy.com/letras-en-adobe-illustrator/"/>
    <x v="0"/>
    <n v="40"/>
    <n v="0"/>
    <n v="0"/>
    <n v="13"/>
    <x v="1"/>
    <x v="1"/>
    <s v="beginner level"/>
    <s v="BEGINNER LEVEL"/>
    <n v="14"/>
    <s v="beginner level"/>
    <n v="2.5"/>
    <d v="2014-04-04T00:00:00"/>
    <n v="4"/>
    <n v="4"/>
    <n v="2014"/>
    <x v="2"/>
    <x v="2"/>
    <d v="2018-12-31T00:00:00"/>
    <n v="1732"/>
  </r>
  <r>
    <x v="395"/>
    <x v="392"/>
    <x v="302"/>
    <s v=" Photoshop"/>
    <s v="rea person"/>
    <s v="https://www.udemy.   /crea-personajes-fantasticos-con-photoshop/"/>
    <s v="https://www.udemy.com/crea-personajes-fantasticos-con-photoshop/"/>
    <x v="0"/>
    <n v="20"/>
    <n v="1"/>
    <n v="0"/>
    <n v="8"/>
    <x v="1"/>
    <x v="1"/>
    <s v="beginner level"/>
    <s v="BEGINNER LEVEL"/>
    <n v="14"/>
    <s v="beginner level"/>
    <n v="1"/>
    <d v="2014-04-04T00:00:00"/>
    <n v="4"/>
    <n v="4"/>
    <n v="2014"/>
    <x v="2"/>
    <x v="2"/>
    <d v="2018-12-31T00:00:00"/>
    <n v="1732"/>
  </r>
  <r>
    <x v="396"/>
    <x v="393"/>
    <x v="303"/>
    <s v="lat Design"/>
    <s v="uild a Res"/>
    <s v="https://www.udemy.   /build-responsive-website-designs-with-html5-and-css/"/>
    <s v="https://www.udemy.com/build-responsive-website-designs-with-html5-and-css/"/>
    <x v="1"/>
    <n v="0"/>
    <n v="16527"/>
    <n v="354"/>
    <n v="17"/>
    <x v="0"/>
    <x v="0"/>
    <s v="all levels"/>
    <s v="ALL LEVELS"/>
    <n v="10"/>
    <s v="all levels"/>
    <n v="2"/>
    <d v="2014-03-26T00:00:00"/>
    <n v="26"/>
    <n v="3"/>
    <n v="2014"/>
    <x v="0"/>
    <x v="0"/>
    <d v="2019-09-26T00:00:00"/>
    <n v="2010"/>
  </r>
  <r>
    <x v="397"/>
    <x v="394"/>
    <x v="208"/>
    <s v=" Beginners"/>
    <s v="eb Hosting"/>
    <s v="https://www.udemy.   /web-hosting-wordpress-installation-for-beginners/"/>
    <s v="https://www.udemy.com/web-hosting-wordpress-installation-for-beginners/"/>
    <x v="1"/>
    <n v="0"/>
    <n v="12563"/>
    <n v="239"/>
    <n v="11"/>
    <x v="1"/>
    <x v="1"/>
    <s v="beginner level"/>
    <s v="BEGINNER LEVEL"/>
    <n v="14"/>
    <s v="beginner level"/>
    <n v="0.56666666700000001"/>
    <d v="2014-04-09T00:00:00"/>
    <n v="9"/>
    <n v="4"/>
    <n v="2014"/>
    <x v="0"/>
    <x v="0"/>
    <d v="2018-12-31T00:00:00"/>
    <n v="1727"/>
  </r>
  <r>
    <x v="398"/>
    <x v="395"/>
    <x v="122"/>
    <s v="or Success"/>
    <s v="inancial A"/>
    <s v="https://www.udemy.   /financial-analysis-a-recipe-for-success/"/>
    <s v="https://www.udemy.com/financial-analysis-a-recipe-for-success/"/>
    <x v="1"/>
    <n v="0"/>
    <n v="19614"/>
    <n v="635"/>
    <n v="14"/>
    <x v="0"/>
    <x v="0"/>
    <s v="all levels"/>
    <s v="ALL LEVELS"/>
    <n v="10"/>
    <s v="all levels"/>
    <n v="1.5"/>
    <d v="2014-04-23T00:00:00"/>
    <n v="23"/>
    <n v="4"/>
    <n v="2014"/>
    <x v="3"/>
    <x v="3"/>
    <d v="2018-08-06T00:00:00"/>
    <n v="1566"/>
  </r>
  <r>
    <x v="399"/>
    <x v="396"/>
    <x v="6"/>
    <s v=" Payments "/>
    <s v="ntroductio"/>
    <s v="https://www.udemy.   /payments/"/>
    <s v="https://www.udemy.com/payments/"/>
    <x v="1"/>
    <n v="0"/>
    <n v="12217"/>
    <n v="351"/>
    <n v="17"/>
    <x v="1"/>
    <x v="1"/>
    <s v="beginner level"/>
    <s v="BEGINNER LEVEL"/>
    <n v="14"/>
    <s v="beginner level"/>
    <n v="1"/>
    <d v="2014-04-29T00:00:00"/>
    <n v="29"/>
    <n v="4"/>
    <n v="2014"/>
    <x v="3"/>
    <x v="3"/>
    <d v="2018-12-31T00:00:00"/>
    <n v="1707"/>
  </r>
  <r>
    <x v="400"/>
    <x v="397"/>
    <x v="304"/>
    <s v=" - Revenue"/>
    <s v="AS 18 - Re"/>
    <s v="https://www.udemy.   /ias-18-revenue/"/>
    <s v="https://www.udemy.com/ias-18-revenue/"/>
    <x v="1"/>
    <n v="0"/>
    <n v="2571"/>
    <n v="32"/>
    <n v="23"/>
    <x v="0"/>
    <x v="0"/>
    <s v="all levels"/>
    <s v="ALL LEVELS"/>
    <n v="10"/>
    <s v="all levels"/>
    <n v="4.5"/>
    <d v="2014-03-29T00:00:00"/>
    <n v="29"/>
    <n v="3"/>
    <n v="2014"/>
    <x v="3"/>
    <x v="3"/>
    <d v="2018-08-06T00:00:00"/>
    <n v="1591"/>
  </r>
  <r>
    <x v="401"/>
    <x v="398"/>
    <x v="305"/>
    <s v="the Guitar"/>
    <s v="he Theory "/>
    <s v="https://www.udemy.   /thefretbuzzmodes/"/>
    <s v="https://www.udemy.com/thefretbuzzmodes/"/>
    <x v="0"/>
    <n v="35"/>
    <n v="17"/>
    <n v="0"/>
    <n v="7"/>
    <x v="2"/>
    <x v="2"/>
    <s v="intermediate level"/>
    <s v="INTERMEDIATE LEVEL"/>
    <n v="18"/>
    <s v="intermediate level"/>
    <n v="1.5"/>
    <d v="2014-04-04T00:00:00"/>
    <n v="4"/>
    <n v="4"/>
    <n v="2014"/>
    <x v="1"/>
    <x v="1"/>
    <d v="2020-10-10T00:00:00"/>
    <n v="2381"/>
  </r>
  <r>
    <x v="402"/>
    <x v="399"/>
    <x v="306"/>
    <s v="rting Date"/>
    <s v="AS 10 - Ev"/>
    <s v="https://www.udemy.   /ias-10-events-after-reporting-date/"/>
    <s v="https://www.udemy.com/ias-10-events-after-reporting-date/"/>
    <x v="1"/>
    <n v="0"/>
    <n v="2146"/>
    <n v="35"/>
    <n v="8"/>
    <x v="0"/>
    <x v="0"/>
    <s v="all levels"/>
    <s v="ALL LEVELS"/>
    <n v="10"/>
    <s v="all levels"/>
    <n v="1"/>
    <d v="2014-05-07T00:00:00"/>
    <n v="7"/>
    <n v="5"/>
    <n v="2014"/>
    <x v="3"/>
    <x v="3"/>
    <d v="2018-08-06T00:00:00"/>
    <n v="1552"/>
  </r>
  <r>
    <x v="403"/>
    <x v="400"/>
    <x v="172"/>
    <s v="oundations"/>
    <s v="tock Marke"/>
    <s v="https://www.udemy.   /how-to-invest-in-the-stock-market-beginners/"/>
    <s v="https://www.udemy.com/how-to-invest-in-the-stock-market-beginners/"/>
    <x v="1"/>
    <n v="0"/>
    <n v="19339"/>
    <n v="794"/>
    <n v="9"/>
    <x v="1"/>
    <x v="1"/>
    <s v="beginner level"/>
    <s v="BEGINNER LEVEL"/>
    <n v="14"/>
    <s v="beginner level"/>
    <n v="2"/>
    <d v="2014-03-31T00:00:00"/>
    <n v="31"/>
    <n v="3"/>
    <n v="2014"/>
    <x v="3"/>
    <x v="3"/>
    <d v="2018-05-25T00:00:00"/>
    <n v="1516"/>
  </r>
  <r>
    <x v="404"/>
    <x v="401"/>
    <x v="307"/>
    <s v="Accounting"/>
    <s v="ertificate"/>
    <s v="https://www.udemy.   /management-accounting/"/>
    <s v="https://www.udemy.com/management-accounting/"/>
    <x v="0"/>
    <n v="50"/>
    <n v="1532"/>
    <n v="7"/>
    <n v="24"/>
    <x v="0"/>
    <x v="0"/>
    <s v="all levels"/>
    <s v="ALL LEVELS"/>
    <n v="10"/>
    <s v="all levels"/>
    <n v="6"/>
    <d v="2014-04-24T00:00:00"/>
    <n v="24"/>
    <n v="4"/>
    <n v="2014"/>
    <x v="3"/>
    <x v="3"/>
    <d v="2018-08-06T00:00:00"/>
    <n v="1565"/>
  </r>
  <r>
    <x v="405"/>
    <x v="402"/>
    <x v="307"/>
    <s v="Accounting"/>
    <s v="ertificate"/>
    <s v="https://www.udemy.   /certificate-program-in-financial-accounting/"/>
    <s v="https://www.udemy.com/certificate-program-in-financial-accounting/"/>
    <x v="0"/>
    <n v="50"/>
    <n v="1047"/>
    <n v="3"/>
    <n v="20"/>
    <x v="0"/>
    <x v="0"/>
    <s v="all levels"/>
    <s v="ALL LEVELS"/>
    <n v="10"/>
    <s v="all levels"/>
    <n v="4.5"/>
    <d v="2014-04-24T00:00:00"/>
    <n v="24"/>
    <n v="4"/>
    <n v="2014"/>
    <x v="3"/>
    <x v="3"/>
    <d v="2018-08-06T00:00:00"/>
    <n v="1565"/>
  </r>
  <r>
    <x v="406"/>
    <x v="403"/>
    <x v="308"/>
    <s v="epreneurs "/>
    <s v="ogo Design"/>
    <s v="https://www.udemy.   /introduction-to-logo-design/"/>
    <s v="https://www.udemy.com/introduction-to-logo-design/"/>
    <x v="0"/>
    <n v="20"/>
    <n v="274"/>
    <n v="10"/>
    <n v="49"/>
    <x v="1"/>
    <x v="1"/>
    <s v="beginner level"/>
    <s v="BEGINNER LEVEL"/>
    <n v="14"/>
    <s v="beginner level"/>
    <n v="3.5"/>
    <d v="2014-04-04T00:00:00"/>
    <n v="4"/>
    <n v="4"/>
    <n v="2014"/>
    <x v="2"/>
    <x v="2"/>
    <d v="2018-12-31T00:00:00"/>
    <n v="1732"/>
  </r>
  <r>
    <x v="407"/>
    <x v="404"/>
    <x v="309"/>
    <s v="ls In 2017"/>
    <s v="rading Pen"/>
    <s v="https://www.udemy.   /trading-penny-stocks-a-guide-for-all-levels/"/>
    <s v="https://www.udemy.com/trading-penny-stocks-a-guide-for-all-levels/"/>
    <x v="0"/>
    <n v="150"/>
    <n v="9221"/>
    <n v="138"/>
    <n v="25"/>
    <x v="0"/>
    <x v="0"/>
    <s v="all levels"/>
    <s v="ALL LEVELS"/>
    <n v="10"/>
    <s v="all levels"/>
    <n v="3"/>
    <d v="2014-05-02T00:00:00"/>
    <n v="2"/>
    <n v="5"/>
    <n v="2014"/>
    <x v="3"/>
    <x v="3"/>
    <d v="2018-10-03T00:00:00"/>
    <n v="1615"/>
  </r>
  <r>
    <x v="408"/>
    <x v="405"/>
    <x v="310"/>
    <s v="ker Part 2"/>
    <s v="ow to be A"/>
    <s v="https://www.udemy.   /how-to-be-a-high-performance-insurance-broker-part-2/"/>
    <s v="https://www.udemy.com/how-to-be-a-high-performance-insurance-broker-part-2/"/>
    <x v="0"/>
    <n v="40"/>
    <n v="70"/>
    <n v="3"/>
    <n v="15"/>
    <x v="0"/>
    <x v="0"/>
    <s v="all levels"/>
    <s v="ALL LEVELS"/>
    <n v="10"/>
    <s v="all levels"/>
    <n v="2"/>
    <d v="2014-04-06T00:00:00"/>
    <n v="6"/>
    <n v="4"/>
    <n v="2014"/>
    <x v="3"/>
    <x v="3"/>
    <d v="2018-08-06T00:00:00"/>
    <n v="1583"/>
  </r>
  <r>
    <x v="409"/>
    <x v="406"/>
    <x v="311"/>
    <s v="no by Ear!"/>
    <s v="uicklesson"/>
    <s v="https://www.udemy.   /quicklessons/"/>
    <s v="https://www.udemy.com/quicklessons/"/>
    <x v="0"/>
    <n v="200"/>
    <n v="7178"/>
    <n v="260"/>
    <n v="144"/>
    <x v="0"/>
    <x v="0"/>
    <s v="all levels"/>
    <s v="ALL LEVELS"/>
    <n v="10"/>
    <s v="all levels"/>
    <n v="8.5"/>
    <d v="2014-04-12T00:00:00"/>
    <n v="12"/>
    <n v="4"/>
    <n v="2014"/>
    <x v="1"/>
    <x v="1"/>
    <d v="2019-09-26T00:00:00"/>
    <n v="1993"/>
  </r>
  <r>
    <x v="410"/>
    <x v="407"/>
    <x v="7"/>
    <s v="elÃ©ctrica"/>
    <s v="prende a i"/>
    <s v="https://www.udemy.   /aprende-a-improvisar-en-la-guitarra-electrica/"/>
    <s v="https://www.udemy.com/aprende-a-improvisar-en-la-guitarra-electrica/"/>
    <x v="0"/>
    <n v="50"/>
    <n v="3"/>
    <n v="0"/>
    <n v="19"/>
    <x v="0"/>
    <x v="0"/>
    <s v="all levels"/>
    <s v="ALL LEVELS"/>
    <n v="10"/>
    <s v="all levels"/>
    <n v="3"/>
    <d v="2014-05-05T00:00:00"/>
    <n v="5"/>
    <n v="5"/>
    <n v="2014"/>
    <x v="1"/>
    <x v="1"/>
    <d v="2019-09-26T00:00:00"/>
    <n v="1970"/>
  </r>
  <r>
    <x v="411"/>
    <x v="408"/>
    <x v="58"/>
    <s v="A Drum Kit"/>
    <s v="earn To Pl"/>
    <s v="https://www.udemy.   /learn-to-play-the-drums-without-a-drum-kit/"/>
    <s v="https://www.udemy.com/learn-to-play-the-drums-without-a-drum-kit/"/>
    <x v="0"/>
    <n v="25"/>
    <n v="1589"/>
    <n v="52"/>
    <n v="39"/>
    <x v="0"/>
    <x v="0"/>
    <s v="all levels"/>
    <s v="ALL LEVELS"/>
    <n v="10"/>
    <s v="all levels"/>
    <n v="2"/>
    <d v="2014-06-27T00:00:00"/>
    <n v="27"/>
    <n v="6"/>
    <n v="2014"/>
    <x v="1"/>
    <x v="1"/>
    <d v="2019-09-26T00:00:00"/>
    <n v="1917"/>
  </r>
  <r>
    <x v="412"/>
    <x v="409"/>
    <x v="312"/>
    <s v="e version)"/>
    <s v="tudying th"/>
    <s v="https://www.udemy.   /studying-the-cfa-mandarin/"/>
    <s v="https://www.udemy.com/studying-the-cfa-mandarin/"/>
    <x v="1"/>
    <n v="0"/>
    <n v="1168"/>
    <n v="9"/>
    <n v="5"/>
    <x v="0"/>
    <x v="0"/>
    <s v="all levels"/>
    <s v="ALL LEVELS"/>
    <n v="10"/>
    <s v="all levels"/>
    <n v="0.66666666699999999"/>
    <d v="2014-04-09T00:00:00"/>
    <n v="9"/>
    <n v="4"/>
    <n v="2014"/>
    <x v="3"/>
    <x v="3"/>
    <d v="2019-09-26T00:00:00"/>
    <n v="1996"/>
  </r>
  <r>
    <x v="413"/>
    <x v="410"/>
    <x v="235"/>
    <s v="play along"/>
    <s v="asy Piano "/>
    <s v="https://www.udemy.   /easy-piano-learn-and-play-along/"/>
    <s v="https://www.udemy.com/easy-piano-learn-and-play-along/"/>
    <x v="0"/>
    <n v="20"/>
    <n v="11"/>
    <n v="1"/>
    <n v="48"/>
    <x v="1"/>
    <x v="1"/>
    <s v="beginner level"/>
    <s v="BEGINNER LEVEL"/>
    <n v="14"/>
    <s v="beginner level"/>
    <n v="1"/>
    <d v="2014-05-14T00:00:00"/>
    <n v="14"/>
    <n v="5"/>
    <n v="2014"/>
    <x v="1"/>
    <x v="1"/>
    <d v="2018-12-31T00:00:00"/>
    <n v="1692"/>
  </r>
  <r>
    <x v="414"/>
    <x v="411"/>
    <x v="313"/>
    <s v="Iniciantes"/>
    <s v="omo Invest"/>
    <s v="https://www.udemy.   /como-investir-em-acoes-para-iniciantes/"/>
    <s v="https://www.udemy.com/como-investir-em-acoes-para-iniciantes/"/>
    <x v="1"/>
    <n v="0"/>
    <n v="6024"/>
    <n v="890"/>
    <n v="18"/>
    <x v="0"/>
    <x v="0"/>
    <s v="all levels"/>
    <s v="ALL LEVELS"/>
    <n v="10"/>
    <s v="all levels"/>
    <n v="1"/>
    <d v="2014-04-11T00:00:00"/>
    <n v="11"/>
    <n v="4"/>
    <n v="2014"/>
    <x v="3"/>
    <x v="3"/>
    <d v="2018-08-06T00:00:00"/>
    <n v="1578"/>
  </r>
  <r>
    <x v="415"/>
    <x v="412"/>
    <x v="314"/>
    <s v="po de golf"/>
    <s v="Ã©cnicas P"/>
    <s v="https://www.udemy.   /tecnicas-photoshop-reformar-campo-de-golf/"/>
    <s v="https://www.udemy.com/tecnicas-photoshop-reformar-campo-de-golf/"/>
    <x v="0"/>
    <n v="40"/>
    <n v="2"/>
    <n v="0"/>
    <n v="34"/>
    <x v="0"/>
    <x v="0"/>
    <s v="all levels"/>
    <s v="ALL LEVELS"/>
    <n v="10"/>
    <s v="all levels"/>
    <n v="1.5"/>
    <d v="2014-05-08T00:00:00"/>
    <n v="8"/>
    <n v="5"/>
    <n v="2014"/>
    <x v="2"/>
    <x v="2"/>
    <d v="2019-09-26T00:00:00"/>
    <n v="1967"/>
  </r>
  <r>
    <x v="416"/>
    <x v="413"/>
    <x v="315"/>
    <s v="om Scratch"/>
    <s v="earn to Se"/>
    <s v="https://www.udemy.   /learn-to-setup-websites-from-scratch/"/>
    <s v="https://www.udemy.com/learn-to-setup-websites-from-scratch/"/>
    <x v="1"/>
    <n v="0"/>
    <n v="21087"/>
    <n v="154"/>
    <n v="24"/>
    <x v="1"/>
    <x v="1"/>
    <s v="beginner level"/>
    <s v="BEGINNER LEVEL"/>
    <n v="14"/>
    <s v="beginner level"/>
    <n v="3.5"/>
    <d v="2014-04-14T00:00:00"/>
    <n v="14"/>
    <n v="4"/>
    <n v="2014"/>
    <x v="0"/>
    <x v="0"/>
    <d v="2018-12-31T00:00:00"/>
    <n v="1722"/>
  </r>
  <r>
    <x v="417"/>
    <x v="414"/>
    <x v="316"/>
    <s v="s in HTML5"/>
    <s v="rojects in"/>
    <s v="https://www.udemy.   /projects-in-html5/"/>
    <s v="https://www.udemy.com/projects-in-html5/"/>
    <x v="0"/>
    <n v="60"/>
    <n v="8777"/>
    <n v="206"/>
    <n v="75"/>
    <x v="2"/>
    <x v="2"/>
    <s v="intermediate level"/>
    <s v="INTERMEDIATE LEVEL"/>
    <n v="18"/>
    <s v="intermediate level"/>
    <n v="15.5"/>
    <d v="2014-06-17T00:00:00"/>
    <n v="17"/>
    <n v="6"/>
    <n v="2014"/>
    <x v="0"/>
    <x v="0"/>
    <d v="2020-10-10T00:00:00"/>
    <n v="2307"/>
  </r>
  <r>
    <x v="418"/>
    <x v="415"/>
    <x v="317"/>
    <s v=" Beginners"/>
    <s v="enor Banjo"/>
    <s v="https://www.udemy.   /tenor-banjo-for-absolute-beginners/"/>
    <s v="https://www.udemy.com/tenor-banjo-for-absolute-beginners/"/>
    <x v="1"/>
    <n v="0"/>
    <n v="3167"/>
    <n v="161"/>
    <n v="34"/>
    <x v="1"/>
    <x v="1"/>
    <s v="beginner level"/>
    <s v="BEGINNER LEVEL"/>
    <n v="14"/>
    <s v="beginner level"/>
    <n v="0.61666666699999995"/>
    <d v="2014-07-19T00:00:00"/>
    <n v="19"/>
    <n v="7"/>
    <n v="2014"/>
    <x v="1"/>
    <x v="1"/>
    <d v="2018-12-31T00:00:00"/>
    <n v="1626"/>
  </r>
  <r>
    <x v="419"/>
    <x v="416"/>
    <x v="318"/>
    <s v="tar Basics"/>
    <s v="coustic Gu"/>
    <s v="https://www.udemy.   /acoustic-guitar-basics/"/>
    <s v="https://www.udemy.com/acoustic-guitar-basics/"/>
    <x v="1"/>
    <n v="0"/>
    <n v="14495"/>
    <n v="224"/>
    <n v="21"/>
    <x v="1"/>
    <x v="1"/>
    <s v="beginner level"/>
    <s v="BEGINNER LEVEL"/>
    <n v="14"/>
    <s v="beginner level"/>
    <n v="2"/>
    <d v="2014-08-07T00:00:00"/>
    <n v="7"/>
    <n v="8"/>
    <n v="2014"/>
    <x v="1"/>
    <x v="1"/>
    <d v="2018-12-31T00:00:00"/>
    <n v="1607"/>
  </r>
  <r>
    <x v="420"/>
    <x v="417"/>
    <x v="318"/>
    <s v="The Basics"/>
    <s v="coustic Gu"/>
    <s v="https://www.udemy.   /acoustic-guitar-after-the-basics/"/>
    <s v="https://www.udemy.com/acoustic-guitar-after-the-basics/"/>
    <x v="0"/>
    <n v="45"/>
    <n v="181"/>
    <n v="17"/>
    <n v="25"/>
    <x v="2"/>
    <x v="2"/>
    <s v="intermediate level"/>
    <s v="INTERMEDIATE LEVEL"/>
    <n v="18"/>
    <s v="intermediate level"/>
    <n v="2.5"/>
    <d v="2014-11-20T00:00:00"/>
    <n v="20"/>
    <n v="11"/>
    <n v="2014"/>
    <x v="1"/>
    <x v="1"/>
    <d v="2020-10-10T00:00:00"/>
    <n v="2151"/>
  </r>
  <r>
    <x v="421"/>
    <x v="418"/>
    <x v="319"/>
    <s v="ns &amp; Forex"/>
    <s v="lite Trend"/>
    <s v="https://www.udemy.   /elite-trend-trader-how-to-make-a-fortune-trading-the-trend/"/>
    <s v="https://www.udemy.com/elite-trend-trader-how-to-make-a-fortune-trading-the-trend/"/>
    <x v="0"/>
    <n v="125"/>
    <n v="6451"/>
    <n v="237"/>
    <n v="28"/>
    <x v="0"/>
    <x v="0"/>
    <s v="all levels"/>
    <s v="ALL LEVELS"/>
    <n v="10"/>
    <s v="all levels"/>
    <n v="5"/>
    <d v="2014-04-16T00:00:00"/>
    <n v="16"/>
    <n v="4"/>
    <n v="2014"/>
    <x v="3"/>
    <x v="3"/>
    <d v="2018-11-04T00:00:00"/>
    <n v="1663"/>
  </r>
  <r>
    <x v="422"/>
    <x v="419"/>
    <x v="320"/>
    <s v="o reading!"/>
    <s v="lay Autumn"/>
    <s v="https://www.udemy.   /autumnleaves/"/>
    <s v="https://www.udemy.com/autumnleaves/"/>
    <x v="0"/>
    <n v="30"/>
    <n v="438"/>
    <n v="10"/>
    <n v="12"/>
    <x v="2"/>
    <x v="2"/>
    <s v="intermediate level"/>
    <s v="INTERMEDIATE LEVEL"/>
    <n v="18"/>
    <s v="intermediate level"/>
    <n v="0.56666666700000001"/>
    <d v="2014-04-29T00:00:00"/>
    <n v="29"/>
    <n v="4"/>
    <n v="2014"/>
    <x v="1"/>
    <x v="1"/>
    <d v="2020-10-10T00:00:00"/>
    <n v="2356"/>
  </r>
  <r>
    <x v="423"/>
    <x v="420"/>
    <x v="321"/>
    <s v="s (Basics)"/>
    <s v="AS 12 - Ac"/>
    <s v="https://www.udemy.   /ias-12-accounting-for-income-taxes-basics/"/>
    <s v="https://www.udemy.com/ias-12-accounting-for-income-taxes-basics/"/>
    <x v="1"/>
    <n v="0"/>
    <n v="4269"/>
    <n v="60"/>
    <n v="17"/>
    <x v="0"/>
    <x v="0"/>
    <s v="all levels"/>
    <s v="ALL LEVELS"/>
    <n v="10"/>
    <s v="all levels"/>
    <n v="4.5"/>
    <d v="2014-05-17T00:00:00"/>
    <n v="17"/>
    <n v="5"/>
    <n v="2014"/>
    <x v="3"/>
    <x v="3"/>
    <d v="2018-08-06T00:00:00"/>
    <n v="1542"/>
  </r>
  <r>
    <x v="424"/>
    <x v="421"/>
    <x v="108"/>
    <s v=" (Class 1)"/>
    <s v="uitar for "/>
    <s v="https://www.udemy.   /guitar-for-absolute-beginners-class-1/"/>
    <s v="https://www.udemy.com/guitar-for-absolute-beginners-class-1/"/>
    <x v="0"/>
    <n v="20"/>
    <n v="45"/>
    <n v="4"/>
    <n v="48"/>
    <x v="1"/>
    <x v="1"/>
    <s v="beginner level"/>
    <s v="BEGINNER LEVEL"/>
    <n v="14"/>
    <s v="beginner level"/>
    <n v="1.5"/>
    <d v="2014-05-01T00:00:00"/>
    <n v="1"/>
    <n v="5"/>
    <n v="2014"/>
    <x v="1"/>
    <x v="1"/>
    <d v="2018-12-31T00:00:00"/>
    <n v="1705"/>
  </r>
  <r>
    <x v="425"/>
    <x v="422"/>
    <x v="322"/>
    <s v=" it's easy"/>
    <s v="EARN HARMO"/>
    <s v="https://www.udemy.   /benhewlettharmonicatuitionultimate-harmonica-course/"/>
    <s v="https://www.udemy.com/benhewlettharmonicatuitionultimate-harmonica-course/"/>
    <x v="0"/>
    <n v="200"/>
    <n v="8857"/>
    <n v="718"/>
    <n v="131"/>
    <x v="0"/>
    <x v="0"/>
    <s v="all levels"/>
    <s v="ALL LEVELS"/>
    <n v="10"/>
    <s v="all levels"/>
    <n v="15.5"/>
    <d v="2014-04-27T00:00:00"/>
    <n v="27"/>
    <n v="4"/>
    <n v="2014"/>
    <x v="1"/>
    <x v="1"/>
    <d v="2019-09-26T00:00:00"/>
    <n v="1978"/>
  </r>
  <r>
    <x v="426"/>
    <x v="423"/>
    <x v="323"/>
    <s v="umn Leaves"/>
    <s v="azz Guitar"/>
    <s v="https://www.udemy.   /jazz-guitar-reharmonization-for-autumn-leaves/"/>
    <s v="https://www.udemy.com/jazz-guitar-reharmonization-for-autumn-leaves/"/>
    <x v="0"/>
    <n v="20"/>
    <n v="30"/>
    <n v="1"/>
    <n v="15"/>
    <x v="0"/>
    <x v="0"/>
    <s v="all levels"/>
    <s v="ALL LEVELS"/>
    <n v="10"/>
    <s v="all levels"/>
    <n v="0.61666666699999995"/>
    <d v="2014-07-03T00:00:00"/>
    <n v="3"/>
    <n v="7"/>
    <n v="2014"/>
    <x v="1"/>
    <x v="1"/>
    <d v="2019-09-26T00:00:00"/>
    <n v="1911"/>
  </r>
  <r>
    <x v="427"/>
    <x v="424"/>
    <x v="324"/>
    <s v="ootstrap 3"/>
    <s v="reate Sing"/>
    <s v="https://www.udemy.   /create-single-page-website-using-twitter-bootstrap/"/>
    <s v="https://www.udemy.com/create-single-page-website-using-twitter-bootstrap/"/>
    <x v="0"/>
    <n v="20"/>
    <n v="7449"/>
    <n v="111"/>
    <n v="13"/>
    <x v="2"/>
    <x v="2"/>
    <s v="intermediate level"/>
    <s v="INTERMEDIATE LEVEL"/>
    <n v="18"/>
    <s v="intermediate level"/>
    <n v="1"/>
    <d v="2014-04-19T00:00:00"/>
    <n v="19"/>
    <n v="4"/>
    <n v="2014"/>
    <x v="0"/>
    <x v="0"/>
    <d v="2020-10-10T00:00:00"/>
    <n v="2366"/>
  </r>
  <r>
    <x v="428"/>
    <x v="425"/>
    <x v="207"/>
    <s v=" Beginners"/>
    <s v="TML and CS"/>
    <s v="https://www.udemy.   /html-and-css-crash-course-for-beginners/"/>
    <s v="https://www.udemy.com/html-and-css-crash-course-for-beginners/"/>
    <x v="0"/>
    <n v="50"/>
    <n v="4123"/>
    <n v="46"/>
    <n v="31"/>
    <x v="1"/>
    <x v="1"/>
    <s v="beginner level"/>
    <s v="BEGINNER LEVEL"/>
    <n v="14"/>
    <s v="beginner level"/>
    <n v="4.5"/>
    <d v="2014-05-30T00:00:00"/>
    <n v="30"/>
    <n v="5"/>
    <n v="2014"/>
    <x v="0"/>
    <x v="0"/>
    <d v="2018-12-31T00:00:00"/>
    <n v="1676"/>
  </r>
  <r>
    <x v="429"/>
    <x v="426"/>
    <x v="325"/>
    <s v="ard Basics"/>
    <s v="eyboard Ba"/>
    <s v="https://www.udemy.   /keyboard-basics/"/>
    <s v="https://www.udemy.com/keyboard-basics/"/>
    <x v="0"/>
    <n v="25"/>
    <n v="17"/>
    <n v="1"/>
    <n v="7"/>
    <x v="0"/>
    <x v="0"/>
    <s v="all levels"/>
    <s v="ALL LEVELS"/>
    <n v="10"/>
    <s v="all levels"/>
    <n v="2"/>
    <d v="2014-04-22T00:00:00"/>
    <n v="22"/>
    <n v="4"/>
    <n v="2014"/>
    <x v="1"/>
    <x v="1"/>
    <d v="2019-09-26T00:00:00"/>
    <n v="1983"/>
  </r>
  <r>
    <x v="430"/>
    <x v="427"/>
    <x v="326"/>
    <s v="E Software"/>
    <s v="esign Beau"/>
    <s v="https://www.udemy.   /ebook-layouts/"/>
    <s v="https://www.udemy.com/ebook-layouts/"/>
    <x v="0"/>
    <n v="20"/>
    <n v="239"/>
    <n v="7"/>
    <n v="26"/>
    <x v="0"/>
    <x v="0"/>
    <s v="all levels"/>
    <s v="ALL LEVELS"/>
    <n v="10"/>
    <s v="all levels"/>
    <n v="4"/>
    <d v="2014-04-25T00:00:00"/>
    <n v="25"/>
    <n v="4"/>
    <n v="2014"/>
    <x v="2"/>
    <x v="2"/>
    <d v="2019-09-26T00:00:00"/>
    <n v="1980"/>
  </r>
  <r>
    <x v="431"/>
    <x v="428"/>
    <x v="327"/>
    <s v="ar Playing"/>
    <s v="dd Slide T"/>
    <s v="https://www.udemy.   /add-slide-to-your-guitar-playing/"/>
    <s v="https://www.udemy.com/add-slide-to-your-guitar-playing/"/>
    <x v="0"/>
    <n v="20"/>
    <n v="75"/>
    <n v="2"/>
    <n v="27"/>
    <x v="0"/>
    <x v="0"/>
    <s v="all levels"/>
    <s v="ALL LEVELS"/>
    <n v="10"/>
    <s v="all levels"/>
    <n v="0.73333333300000003"/>
    <d v="2014-05-28T00:00:00"/>
    <n v="28"/>
    <n v="5"/>
    <n v="2014"/>
    <x v="1"/>
    <x v="1"/>
    <d v="2019-09-26T00:00:00"/>
    <n v="1947"/>
  </r>
  <r>
    <x v="432"/>
    <x v="429"/>
    <x v="328"/>
    <s v="nt, Future"/>
    <s v="itcoins - "/>
    <s v="https://www.udemy.   /bitcoins-past-present-future/"/>
    <s v="https://www.udemy.com/bitcoins-past-present-future/"/>
    <x v="0"/>
    <n v="20"/>
    <n v="373"/>
    <n v="3"/>
    <n v="14"/>
    <x v="1"/>
    <x v="1"/>
    <s v="beginner level"/>
    <s v="BEGINNER LEVEL"/>
    <n v="14"/>
    <s v="beginner level"/>
    <n v="1.5"/>
    <d v="2014-04-23T00:00:00"/>
    <n v="23"/>
    <n v="4"/>
    <n v="2014"/>
    <x v="3"/>
    <x v="3"/>
    <d v="2018-12-31T00:00:00"/>
    <n v="1713"/>
  </r>
  <r>
    <x v="433"/>
    <x v="430"/>
    <x v="172"/>
    <s v="et Mastery"/>
    <s v="tock Marke"/>
    <s v="https://www.udemy.   /stockmarketmastery/"/>
    <s v="https://www.udemy.com/stockmarketmastery/"/>
    <x v="0"/>
    <n v="20"/>
    <n v="135"/>
    <n v="2"/>
    <n v="25"/>
    <x v="0"/>
    <x v="0"/>
    <s v="all levels"/>
    <s v="ALL LEVELS"/>
    <n v="10"/>
    <s v="all levels"/>
    <n v="7.5"/>
    <d v="2014-06-08T00:00:00"/>
    <n v="8"/>
    <n v="6"/>
    <n v="2014"/>
    <x v="3"/>
    <x v="3"/>
    <d v="2018-08-06T00:00:00"/>
    <n v="1520"/>
  </r>
  <r>
    <x v="434"/>
    <x v="431"/>
    <x v="7"/>
    <s v="desde cero"/>
    <s v="prende a t"/>
    <s v="https://www.udemy.   /aprende-a-tocar-el-piano-desde-cero/"/>
    <s v="https://www.udemy.com/aprende-a-tocar-el-piano-desde-cero/"/>
    <x v="0"/>
    <n v="50"/>
    <n v="4"/>
    <n v="0"/>
    <n v="16"/>
    <x v="0"/>
    <x v="0"/>
    <s v="all levels"/>
    <s v="ALL LEVELS"/>
    <n v="10"/>
    <s v="all levels"/>
    <n v="4"/>
    <d v="2014-04-30T00:00:00"/>
    <n v="30"/>
    <n v="4"/>
    <n v="2014"/>
    <x v="1"/>
    <x v="1"/>
    <d v="2019-09-26T00:00:00"/>
    <n v="1975"/>
  </r>
  <r>
    <x v="435"/>
    <x v="432"/>
    <x v="241"/>
    <s v=" Lessons 3"/>
    <s v="hythm to R"/>
    <s v="https://www.udemy.   /rhythm-to-rock-drum-lessons-3/"/>
    <s v="https://www.udemy.com/rhythm-to-rock-drum-lessons-3/"/>
    <x v="0"/>
    <n v="20"/>
    <n v="12"/>
    <n v="2"/>
    <n v="12"/>
    <x v="1"/>
    <x v="1"/>
    <s v="beginner level"/>
    <s v="BEGINNER LEVEL"/>
    <n v="14"/>
    <s v="beginner level"/>
    <n v="1"/>
    <d v="2014-07-18T00:00:00"/>
    <n v="18"/>
    <n v="7"/>
    <n v="2014"/>
    <x v="1"/>
    <x v="1"/>
    <d v="2018-12-31T00:00:00"/>
    <n v="1627"/>
  </r>
  <r>
    <x v="436"/>
    <x v="433"/>
    <x v="67"/>
    <s v="ons Course"/>
    <s v="eginners B"/>
    <s v="https://www.udemy.   /beginners-binary-options-trading-course/"/>
    <s v="https://www.udemy.com/beginners-binary-options-trading-course/"/>
    <x v="1"/>
    <n v="0"/>
    <n v="10540"/>
    <n v="799"/>
    <n v="14"/>
    <x v="1"/>
    <x v="1"/>
    <s v="beginner level"/>
    <s v="BEGINNER LEVEL"/>
    <n v="14"/>
    <s v="beginner level"/>
    <n v="1.5"/>
    <d v="2014-04-27T00:00:00"/>
    <n v="27"/>
    <n v="4"/>
    <n v="2014"/>
    <x v="3"/>
    <x v="3"/>
    <d v="2018-05-25T00:00:00"/>
    <n v="1489"/>
  </r>
  <r>
    <x v="437"/>
    <x v="434"/>
    <x v="329"/>
    <s v="Encyclopia"/>
    <s v="uitar Chor"/>
    <s v="https://www.udemy.   /total-fretboard-mastery/"/>
    <s v="https://www.udemy.com/total-fretboard-mastery/"/>
    <x v="0"/>
    <n v="200"/>
    <n v="4133"/>
    <n v="173"/>
    <n v="224"/>
    <x v="2"/>
    <x v="2"/>
    <s v="intermediate level"/>
    <s v="INTERMEDIATE LEVEL"/>
    <n v="18"/>
    <s v="intermediate level"/>
    <n v="28.5"/>
    <d v="2014-05-19T00:00:00"/>
    <n v="19"/>
    <n v="5"/>
    <n v="2014"/>
    <x v="1"/>
    <x v="1"/>
    <d v="2020-10-10T00:00:00"/>
    <n v="2336"/>
  </r>
  <r>
    <x v="438"/>
    <x v="435"/>
    <x v="330"/>
    <s v="s: Level 1"/>
    <s v="ock Drumse"/>
    <s v="https://www.udemy.   /rock-drumset-grooves-101/"/>
    <s v="https://www.udemy.com/rock-drumset-grooves-101/"/>
    <x v="0"/>
    <n v="20"/>
    <n v="709"/>
    <n v="12"/>
    <n v="38"/>
    <x v="1"/>
    <x v="1"/>
    <s v="beginner level"/>
    <s v="BEGINNER LEVEL"/>
    <n v="14"/>
    <s v="beginner level"/>
    <n v="2"/>
    <d v="2014-09-02T00:00:00"/>
    <n v="2"/>
    <n v="9"/>
    <n v="2014"/>
    <x v="1"/>
    <x v="1"/>
    <d v="2018-12-31T00:00:00"/>
    <n v="1581"/>
  </r>
  <r>
    <x v="439"/>
    <x v="436"/>
    <x v="331"/>
    <s v="h Canva:::"/>
    <s v="::Beginner"/>
    <s v="https://www.udemy.   /beginners-guide-to-creating-amazing-images-with-canva/"/>
    <s v="https://www.udemy.com/beginners-guide-to-creating-amazing-images-with-canva/"/>
    <x v="0"/>
    <n v="25"/>
    <n v="72"/>
    <n v="5"/>
    <n v="17"/>
    <x v="1"/>
    <x v="1"/>
    <s v="beginner level"/>
    <s v="BEGINNER LEVEL"/>
    <n v="14"/>
    <s v="beginner level"/>
    <n v="1"/>
    <d v="2014-04-29T00:00:00"/>
    <n v="29"/>
    <n v="4"/>
    <n v="2014"/>
    <x v="2"/>
    <x v="2"/>
    <d v="2018-12-31T00:00:00"/>
    <n v="1707"/>
  </r>
  <r>
    <x v="440"/>
    <x v="437"/>
    <x v="332"/>
    <s v=" Made Easy"/>
    <s v="iano Lesso"/>
    <s v="https://www.udemy.   /piano-lessons-for-beginners-made-easy/"/>
    <s v="https://www.udemy.com/piano-lessons-for-beginners-made-easy/"/>
    <x v="0"/>
    <n v="25"/>
    <n v="333"/>
    <n v="5"/>
    <n v="40"/>
    <x v="1"/>
    <x v="1"/>
    <s v="beginner level"/>
    <s v="BEGINNER LEVEL"/>
    <n v="14"/>
    <s v="beginner level"/>
    <n v="3"/>
    <d v="2014-05-28T00:00:00"/>
    <n v="28"/>
    <n v="5"/>
    <n v="2014"/>
    <x v="1"/>
    <x v="1"/>
    <d v="2018-12-31T00:00:00"/>
    <n v="1678"/>
  </r>
  <r>
    <x v="441"/>
    <x v="438"/>
    <x v="333"/>
    <s v="s on Etoro"/>
    <s v="ow to Copy"/>
    <s v="https://www.udemy.   /how-to-copy-the-best-traders-on-etoro/"/>
    <s v="https://www.udemy.com/how-to-copy-the-best-traders-on-etoro/"/>
    <x v="0"/>
    <n v="90"/>
    <n v="564"/>
    <n v="9"/>
    <n v="41"/>
    <x v="0"/>
    <x v="0"/>
    <s v="all levels"/>
    <s v="ALL LEVELS"/>
    <n v="10"/>
    <s v="all levels"/>
    <n v="3.5"/>
    <d v="2014-05-01T00:00:00"/>
    <n v="1"/>
    <n v="5"/>
    <n v="2014"/>
    <x v="3"/>
    <x v="3"/>
    <d v="2018-08-06T00:00:00"/>
    <n v="1558"/>
  </r>
  <r>
    <x v="442"/>
    <x v="439"/>
    <x v="7"/>
    <s v="elÃ©ctrica"/>
    <s v="prende a t"/>
    <s v="https://www.udemy.   /aprende-a-tocar-la-guitarra-electrica/"/>
    <s v="https://www.udemy.com/aprende-a-tocar-la-guitarra-electrica/"/>
    <x v="0"/>
    <n v="50"/>
    <n v="3"/>
    <n v="0"/>
    <n v="39"/>
    <x v="0"/>
    <x v="0"/>
    <s v="all levels"/>
    <s v="ALL LEVELS"/>
    <n v="10"/>
    <s v="all levels"/>
    <n v="5.5"/>
    <d v="2014-04-30T00:00:00"/>
    <n v="30"/>
    <n v="4"/>
    <n v="2014"/>
    <x v="1"/>
    <x v="1"/>
    <d v="2019-09-26T00:00:00"/>
    <n v="1975"/>
  </r>
  <r>
    <x v="443"/>
    <x v="440"/>
    <x v="7"/>
    <s v="rofesional"/>
    <s v="prende a t"/>
    <s v="https://www.udemy.   /aprende-a-tocar-la-guitarra-acustica-como-un-profesional/"/>
    <s v="https://www.udemy.com/aprende-a-tocar-la-guitarra-acustica-como-un-profesional/"/>
    <x v="0"/>
    <n v="50"/>
    <n v="11"/>
    <n v="0"/>
    <n v="27"/>
    <x v="0"/>
    <x v="0"/>
    <s v="all levels"/>
    <s v="ALL LEVELS"/>
    <n v="10"/>
    <s v="all levels"/>
    <n v="3"/>
    <d v="2014-05-05T00:00:00"/>
    <n v="5"/>
    <n v="5"/>
    <n v="2014"/>
    <x v="1"/>
    <x v="1"/>
    <d v="2019-09-26T00:00:00"/>
    <n v="1970"/>
  </r>
  <r>
    <x v="444"/>
    <x v="441"/>
    <x v="334"/>
    <s v="ncipiantes"/>
    <s v="uper-Curso"/>
    <s v="https://www.udemy.   /super-curso-de-guitarra-practico-para-principiantes/"/>
    <s v="https://www.udemy.com/super-curso-de-guitarra-practico-para-principiantes/"/>
    <x v="0"/>
    <n v="85"/>
    <n v="228"/>
    <n v="26"/>
    <n v="215"/>
    <x v="1"/>
    <x v="1"/>
    <s v="beginner level"/>
    <s v="BEGINNER LEVEL"/>
    <n v="14"/>
    <s v="beginner level"/>
    <n v="10.5"/>
    <d v="2014-06-30T00:00:00"/>
    <n v="30"/>
    <n v="6"/>
    <n v="2014"/>
    <x v="1"/>
    <x v="1"/>
    <d v="2018-12-31T00:00:00"/>
    <n v="1645"/>
  </r>
  <r>
    <x v="445"/>
    <x v="442"/>
    <x v="7"/>
    <s v="elÃ©ctrica"/>
    <s v="prende a t"/>
    <s v="https://www.udemy.   /aprende-a-tocar-los-mejores-solos-en-la-guitarra-electrica/"/>
    <s v="https://www.udemy.com/aprende-a-tocar-los-mejores-solos-en-la-guitarra-electrica/"/>
    <x v="0"/>
    <n v="30"/>
    <n v="5"/>
    <n v="1"/>
    <n v="16"/>
    <x v="0"/>
    <x v="0"/>
    <s v="all levels"/>
    <s v="ALL LEVELS"/>
    <n v="10"/>
    <s v="all levels"/>
    <n v="2"/>
    <d v="2014-05-07T00:00:00"/>
    <n v="7"/>
    <n v="5"/>
    <n v="2014"/>
    <x v="1"/>
    <x v="1"/>
    <d v="2019-09-26T00:00:00"/>
    <n v="1968"/>
  </r>
  <r>
    <x v="446"/>
    <x v="443"/>
    <x v="335"/>
    <s v=" Beginners"/>
    <s v="rum Lesson"/>
    <s v="https://www.udemy.   /drum-lessons-for-beginners/"/>
    <s v="https://www.udemy.com/drum-lessons-for-beginners/"/>
    <x v="0"/>
    <n v="50"/>
    <n v="70"/>
    <n v="2"/>
    <n v="17"/>
    <x v="1"/>
    <x v="1"/>
    <s v="beginner level"/>
    <s v="BEGINNER LEVEL"/>
    <n v="14"/>
    <s v="beginner level"/>
    <n v="1.5"/>
    <d v="2014-05-17T00:00:00"/>
    <n v="17"/>
    <n v="5"/>
    <n v="2014"/>
    <x v="1"/>
    <x v="1"/>
    <d v="2018-12-31T00:00:00"/>
    <n v="1689"/>
  </r>
  <r>
    <x v="447"/>
    <x v="444"/>
    <x v="7"/>
    <s v="a guitarra"/>
    <s v="prende a t"/>
    <s v="https://www.udemy.   /aprende-a-tocar-jazz-y-ritmos-latinos-en-la-guitarra/"/>
    <s v="https://www.udemy.com/aprende-a-tocar-jazz-y-ritmos-latinos-en-la-guitarra/"/>
    <x v="0"/>
    <n v="50"/>
    <n v="6"/>
    <n v="0"/>
    <n v="17"/>
    <x v="0"/>
    <x v="0"/>
    <s v="all levels"/>
    <s v="ALL LEVELS"/>
    <n v="10"/>
    <s v="all levels"/>
    <n v="3"/>
    <d v="2014-05-07T00:00:00"/>
    <n v="7"/>
    <n v="5"/>
    <n v="2014"/>
    <x v="1"/>
    <x v="1"/>
    <d v="2019-09-26T00:00:00"/>
    <n v="1968"/>
  </r>
  <r>
    <x v="448"/>
    <x v="445"/>
    <x v="336"/>
    <s v="a flamenca"/>
    <s v="prende tod"/>
    <s v="https://www.udemy.   /aprender-a-tocar-la-guitarra-flamenca/"/>
    <s v="https://www.udemy.com/aprender-a-tocar-la-guitarra-flamenca/"/>
    <x v="0"/>
    <n v="50"/>
    <n v="13"/>
    <n v="2"/>
    <n v="23"/>
    <x v="0"/>
    <x v="0"/>
    <s v="all levels"/>
    <s v="ALL LEVELS"/>
    <n v="10"/>
    <s v="all levels"/>
    <n v="3.5"/>
    <d v="2014-05-07T00:00:00"/>
    <n v="7"/>
    <n v="5"/>
    <n v="2014"/>
    <x v="1"/>
    <x v="1"/>
    <d v="2019-09-26T00:00:00"/>
    <n v="1968"/>
  </r>
  <r>
    <x v="449"/>
    <x v="446"/>
    <x v="337"/>
    <s v="a rÃ­tmica"/>
    <s v="prende dif"/>
    <s v="https://www.udemy.   /curso-de-guitarra-electrica-guitarra-ritmica/"/>
    <s v="https://www.udemy.com/curso-de-guitarra-electrica-guitarra-ritmica/"/>
    <x v="0"/>
    <n v="20"/>
    <n v="10"/>
    <n v="1"/>
    <n v="12"/>
    <x v="0"/>
    <x v="0"/>
    <s v="all levels"/>
    <s v="ALL LEVELS"/>
    <n v="10"/>
    <s v="all levels"/>
    <n v="1"/>
    <d v="2014-05-07T00:00:00"/>
    <n v="7"/>
    <n v="5"/>
    <n v="2014"/>
    <x v="1"/>
    <x v="1"/>
    <d v="2019-09-26T00:00:00"/>
    <n v="1968"/>
  </r>
  <r>
    <x v="450"/>
    <x v="447"/>
    <x v="7"/>
    <s v="s expertos"/>
    <s v="prende a t"/>
    <s v="https://www.udemy.   /aprende-a-tocar-el-teclado-desde-cero/"/>
    <s v="https://www.udemy.com/aprende-a-tocar-el-teclado-desde-cero/"/>
    <x v="0"/>
    <n v="50"/>
    <n v="11"/>
    <n v="1"/>
    <n v="37"/>
    <x v="0"/>
    <x v="0"/>
    <s v="all levels"/>
    <s v="ALL LEVELS"/>
    <n v="10"/>
    <s v="all levels"/>
    <n v="2.5"/>
    <d v="2014-05-09T00:00:00"/>
    <n v="9"/>
    <n v="5"/>
    <n v="2014"/>
    <x v="1"/>
    <x v="1"/>
    <d v="2019-09-26T00:00:00"/>
    <n v="1966"/>
  </r>
  <r>
    <x v="451"/>
    <x v="448"/>
    <x v="338"/>
    <s v="s finances"/>
    <s v="usiness fi"/>
    <s v="https://www.udemy.   /business-finances-learn-about-business-loans-debt-credit/"/>
    <s v="https://www.udemy.com/business-finances-learn-about-business-loans-debt-credit/"/>
    <x v="0"/>
    <n v="75"/>
    <n v="4695"/>
    <n v="7"/>
    <n v="20"/>
    <x v="1"/>
    <x v="1"/>
    <s v="beginner level"/>
    <s v="BEGINNER LEVEL"/>
    <n v="14"/>
    <s v="beginner level"/>
    <n v="1"/>
    <d v="2014-05-07T00:00:00"/>
    <n v="7"/>
    <n v="5"/>
    <n v="2014"/>
    <x v="3"/>
    <x v="3"/>
    <d v="2018-05-25T00:00:00"/>
    <n v="1479"/>
  </r>
  <r>
    <x v="452"/>
    <x v="449"/>
    <x v="6"/>
    <s v="evelopment"/>
    <s v="ntroductio"/>
    <s v="https://www.udemy.   /refactoru-intro-to-css/"/>
    <s v="https://www.udemy.com/refactoru-intro-to-css/"/>
    <x v="1"/>
    <n v="0"/>
    <n v="15493"/>
    <n v="415"/>
    <n v="25"/>
    <x v="1"/>
    <x v="1"/>
    <s v="beginner level"/>
    <s v="BEGINNER LEVEL"/>
    <n v="14"/>
    <s v="beginner level"/>
    <n v="2"/>
    <d v="2014-08-18T00:00:00"/>
    <n v="18"/>
    <n v="8"/>
    <n v="2014"/>
    <x v="0"/>
    <x v="0"/>
    <d v="2018-12-31T00:00:00"/>
    <n v="1596"/>
  </r>
  <r>
    <x v="453"/>
    <x v="450"/>
    <x v="66"/>
    <s v=" Developer"/>
    <s v="etting Sta"/>
    <s v="https://www.udemy.   /refactoru-getting-started-as-a-web-developer/"/>
    <s v="https://www.udemy.com/refactoru-getting-started-as-a-web-developer/"/>
    <x v="1"/>
    <n v="0"/>
    <n v="9833"/>
    <n v="241"/>
    <n v="15"/>
    <x v="1"/>
    <x v="1"/>
    <s v="beginner level"/>
    <s v="BEGINNER LEVEL"/>
    <n v="14"/>
    <s v="beginner level"/>
    <n v="1"/>
    <d v="2014-08-16T00:00:00"/>
    <n v="16"/>
    <n v="8"/>
    <n v="2014"/>
    <x v="0"/>
    <x v="0"/>
    <d v="2018-12-31T00:00:00"/>
    <n v="1598"/>
  </r>
  <r>
    <x v="454"/>
    <x v="451"/>
    <x v="6"/>
    <s v="evelopment"/>
    <s v="ntroductio"/>
    <s v="https://www.udemy.   /refactoru-intro-nodejs/"/>
    <s v="https://www.udemy.com/refactoru-intro-nodejs/"/>
    <x v="0"/>
    <n v="55"/>
    <n v="1779"/>
    <n v="48"/>
    <n v="16"/>
    <x v="3"/>
    <x v="3"/>
    <s v="expert level"/>
    <s v="EXPERT LEVEL"/>
    <n v="12"/>
    <s v="expert level"/>
    <n v="1"/>
    <d v="2014-08-28T00:00:00"/>
    <n v="28"/>
    <n v="8"/>
    <n v="2014"/>
    <x v="0"/>
    <x v="0"/>
    <d v="2019-08-24T00:00:00"/>
    <n v="1822"/>
  </r>
  <r>
    <x v="455"/>
    <x v="452"/>
    <x v="339"/>
    <s v="evelopment"/>
    <s v="dvanced No"/>
    <s v="https://www.udemy.   /refactoru-adv-nodejs/"/>
    <s v="https://www.udemy.com/refactoru-adv-nodejs/"/>
    <x v="0"/>
    <n v="55"/>
    <n v="2565"/>
    <n v="32"/>
    <n v="41"/>
    <x v="3"/>
    <x v="3"/>
    <s v="expert level"/>
    <s v="EXPERT LEVEL"/>
    <n v="12"/>
    <s v="expert level"/>
    <n v="3"/>
    <d v="2014-08-28T00:00:00"/>
    <n v="28"/>
    <n v="8"/>
    <n v="2014"/>
    <x v="0"/>
    <x v="0"/>
    <d v="2019-08-24T00:00:00"/>
    <n v="1822"/>
  </r>
  <r>
    <x v="456"/>
    <x v="453"/>
    <x v="336"/>
    <s v="para piano"/>
    <s v="prende tod"/>
    <s v="https://www.udemy.   /aprende-a-tocar-salsa-en-el-piano/"/>
    <s v="https://www.udemy.com/aprende-a-tocar-salsa-en-el-piano/"/>
    <x v="0"/>
    <n v="50"/>
    <n v="7"/>
    <n v="0"/>
    <n v="17"/>
    <x v="0"/>
    <x v="0"/>
    <s v="all levels"/>
    <s v="ALL LEVELS"/>
    <n v="10"/>
    <s v="all levels"/>
    <n v="3"/>
    <d v="2014-05-09T00:00:00"/>
    <n v="9"/>
    <n v="5"/>
    <n v="2014"/>
    <x v="1"/>
    <x v="1"/>
    <d v="2019-09-26T00:00:00"/>
    <n v="1966"/>
  </r>
  <r>
    <x v="457"/>
    <x v="454"/>
    <x v="7"/>
    <s v=" y teclado"/>
    <s v="prende a t"/>
    <s v="https://www.udemy.   /aprende-a-tocar-blues-en-el-piano-y-teclado/"/>
    <s v="https://www.udemy.com/aprende-a-tocar-blues-en-el-piano-y-teclado/"/>
    <x v="0"/>
    <n v="50"/>
    <n v="10"/>
    <n v="4"/>
    <n v="22"/>
    <x v="0"/>
    <x v="0"/>
    <s v="all levels"/>
    <s v="ALL LEVELS"/>
    <n v="10"/>
    <s v="all levels"/>
    <n v="2.5"/>
    <d v="2014-05-09T00:00:00"/>
    <n v="9"/>
    <n v="5"/>
    <n v="2014"/>
    <x v="1"/>
    <x v="1"/>
    <d v="2019-09-26T00:00:00"/>
    <n v="1966"/>
  </r>
  <r>
    <x v="458"/>
    <x v="455"/>
    <x v="340"/>
    <s v="n el piano"/>
    <s v="hora apren"/>
    <s v="https://www.udemy.   /ahora-aprende-a-tocar-jazz-en-el-piano/"/>
    <s v="https://www.udemy.com/ahora-aprende-a-tocar-jazz-en-el-piano/"/>
    <x v="0"/>
    <n v="30"/>
    <n v="4"/>
    <n v="0"/>
    <n v="9"/>
    <x v="0"/>
    <x v="0"/>
    <s v="all levels"/>
    <s v="ALL LEVELS"/>
    <n v="10"/>
    <s v="all levels"/>
    <n v="1.5"/>
    <d v="2014-05-09T00:00:00"/>
    <n v="9"/>
    <n v="5"/>
    <n v="2014"/>
    <x v="1"/>
    <x v="1"/>
    <d v="2019-09-26T00:00:00"/>
    <n v="1966"/>
  </r>
  <r>
    <x v="459"/>
    <x v="456"/>
    <x v="7"/>
    <s v="el teclado"/>
    <s v="prende a t"/>
    <s v="https://www.udemy.   /aprende-a-tocar-ritmos-latinos-en-el-teclado/"/>
    <s v="https://www.udemy.com/aprende-a-tocar-ritmos-latinos-en-el-teclado/"/>
    <x v="0"/>
    <n v="50"/>
    <n v="7"/>
    <n v="0"/>
    <n v="31"/>
    <x v="0"/>
    <x v="0"/>
    <s v="all levels"/>
    <s v="ALL LEVELS"/>
    <n v="10"/>
    <s v="all levels"/>
    <n v="3.5"/>
    <d v="2014-05-09T00:00:00"/>
    <n v="9"/>
    <n v="5"/>
    <n v="2014"/>
    <x v="1"/>
    <x v="1"/>
    <d v="2019-09-26T00:00:00"/>
    <n v="1966"/>
  </r>
  <r>
    <x v="460"/>
    <x v="457"/>
    <x v="6"/>
    <s v="on to HTML"/>
    <s v="ntroductio"/>
    <s v="https://www.udemy.   /refactoru-intro-html/"/>
    <s v="https://www.udemy.com/refactoru-intro-html/"/>
    <x v="1"/>
    <n v="0"/>
    <n v="8371"/>
    <n v="212"/>
    <n v="18"/>
    <x v="1"/>
    <x v="1"/>
    <s v="beginner level"/>
    <s v="BEGINNER LEVEL"/>
    <n v="14"/>
    <s v="beginner level"/>
    <n v="1.5"/>
    <d v="2014-08-30T00:00:00"/>
    <n v="30"/>
    <n v="8"/>
    <n v="2014"/>
    <x v="0"/>
    <x v="0"/>
    <d v="2018-12-31T00:00:00"/>
    <n v="1584"/>
  </r>
  <r>
    <x v="461"/>
    <x v="458"/>
    <x v="341"/>
    <s v="„ã‚ã‚‹æ—¥"/>
    <s v="ƒ“ãƒƒãƒˆã‚"/>
    <s v="https://www.udemy.   /bitcoin-ecosystem/"/>
    <s v="https://www.udemy.com/bitcoin-ecosystem/"/>
    <x v="0"/>
    <n v="20"/>
    <n v="701"/>
    <n v="55"/>
    <n v="16"/>
    <x v="1"/>
    <x v="1"/>
    <s v="beginner level"/>
    <s v="BEGINNER LEVEL"/>
    <n v="14"/>
    <s v="beginner level"/>
    <n v="1.5"/>
    <d v="2014-06-23T00:00:00"/>
    <n v="23"/>
    <n v="6"/>
    <n v="2014"/>
    <x v="3"/>
    <x v="3"/>
    <d v="2018-12-31T00:00:00"/>
    <n v="1652"/>
  </r>
  <r>
    <x v="462"/>
    <x v="459"/>
    <x v="342"/>
    <s v="r Finances"/>
    <s v="utomate Yo"/>
    <s v="https://www.udemy.   /automate-your-personal-finances/"/>
    <s v="https://www.udemy.com/automate-your-personal-finances/"/>
    <x v="0"/>
    <n v="20"/>
    <n v="690"/>
    <n v="17"/>
    <n v="21"/>
    <x v="1"/>
    <x v="1"/>
    <s v="beginner level"/>
    <s v="BEGINNER LEVEL"/>
    <n v="14"/>
    <s v="beginner level"/>
    <n v="1"/>
    <d v="2014-05-08T00:00:00"/>
    <n v="8"/>
    <n v="5"/>
    <n v="2014"/>
    <x v="3"/>
    <x v="3"/>
    <d v="2018-05-25T00:00:00"/>
    <n v="1478"/>
  </r>
  <r>
    <x v="463"/>
    <x v="460"/>
    <x v="343"/>
    <s v="ner level)"/>
    <s v="ow to spea"/>
    <s v="https://www.udemy.   /pianish101/"/>
    <s v="https://www.udemy.com/pianish101/"/>
    <x v="0"/>
    <n v="30"/>
    <n v="545"/>
    <n v="5"/>
    <n v="10"/>
    <x v="1"/>
    <x v="1"/>
    <s v="beginner level"/>
    <s v="BEGINNER LEVEL"/>
    <n v="14"/>
    <s v="beginner level"/>
    <n v="1"/>
    <d v="2014-08-25T00:00:00"/>
    <n v="25"/>
    <n v="8"/>
    <n v="2014"/>
    <x v="1"/>
    <x v="1"/>
    <d v="2018-12-31T00:00:00"/>
    <n v="1589"/>
  </r>
  <r>
    <x v="464"/>
    <x v="461"/>
    <x v="344"/>
    <s v="ir de casa"/>
    <s v="prender a "/>
    <s v="https://www.udemy.   /aprender-a-tocar-la-bateria-curso-online/"/>
    <s v="https://www.udemy.com/aprender-a-tocar-la-bateria-curso-online/"/>
    <x v="0"/>
    <n v="50"/>
    <n v="10"/>
    <n v="0"/>
    <n v="23"/>
    <x v="0"/>
    <x v="0"/>
    <s v="all levels"/>
    <s v="ALL LEVELS"/>
    <n v="10"/>
    <s v="all levels"/>
    <n v="4"/>
    <d v="2014-05-09T00:00:00"/>
    <n v="9"/>
    <n v="5"/>
    <n v="2014"/>
    <x v="1"/>
    <x v="1"/>
    <d v="2019-09-26T00:00:00"/>
    <n v="1966"/>
  </r>
  <r>
    <x v="465"/>
    <x v="462"/>
    <x v="345"/>
    <s v="n Strategy"/>
    <s v="ption Trad"/>
    <s v="https://www.udemy.   /option-trading-for-rookies-investing-the-profitable-way/"/>
    <s v="https://www.udemy.com/option-trading-for-rookies-investing-the-profitable-way/"/>
    <x v="0"/>
    <n v="95"/>
    <n v="6092"/>
    <n v="25"/>
    <n v="29"/>
    <x v="1"/>
    <x v="1"/>
    <s v="beginner level"/>
    <s v="BEGINNER LEVEL"/>
    <n v="14"/>
    <s v="beginner level"/>
    <n v="1.5"/>
    <d v="2016-11-03T00:00:00"/>
    <n v="3"/>
    <n v="11"/>
    <n v="2016"/>
    <x v="3"/>
    <x v="3"/>
    <d v="2018-05-25T00:00:00"/>
    <n v="568"/>
  </r>
  <r>
    <x v="466"/>
    <x v="463"/>
    <x v="7"/>
    <s v="n el piano"/>
    <s v="prende a t"/>
    <s v="https://www.udemy.   /aprende-a-tocar-jazz-salsa-y-blues-en-el-piano/"/>
    <s v="https://www.udemy.com/aprende-a-tocar-jazz-salsa-y-blues-en-el-piano/"/>
    <x v="0"/>
    <n v="20"/>
    <n v="5"/>
    <n v="0"/>
    <n v="23"/>
    <x v="0"/>
    <x v="0"/>
    <s v="all levels"/>
    <s v="ALL LEVELS"/>
    <n v="10"/>
    <s v="all levels"/>
    <n v="3"/>
    <d v="2014-05-19T00:00:00"/>
    <n v="19"/>
    <n v="5"/>
    <n v="2014"/>
    <x v="1"/>
    <x v="1"/>
    <d v="2019-09-26T00:00:00"/>
    <n v="1956"/>
  </r>
  <r>
    <x v="467"/>
    <x v="464"/>
    <x v="332"/>
    <s v="he R&amp;B Fan"/>
    <s v="iano Lesso"/>
    <s v="https://www.udemy.   /piano-lessons-for-the-rb-fan/"/>
    <s v="https://www.udemy.com/piano-lessons-for-the-rb-fan/"/>
    <x v="0"/>
    <n v="20"/>
    <n v="228"/>
    <n v="2"/>
    <n v="64"/>
    <x v="0"/>
    <x v="0"/>
    <s v="all levels"/>
    <s v="ALL LEVELS"/>
    <n v="10"/>
    <s v="all levels"/>
    <n v="8"/>
    <d v="2014-05-13T00:00:00"/>
    <n v="13"/>
    <n v="5"/>
    <n v="2014"/>
    <x v="1"/>
    <x v="1"/>
    <d v="2019-09-26T00:00:00"/>
    <n v="1962"/>
  </r>
  <r>
    <x v="468"/>
    <x v="465"/>
    <x v="332"/>
    <s v="ip Hop Fan"/>
    <s v="iano Lesso"/>
    <s v="https://www.udemy.   /piano-lessons-for-the-hip-hop-fan/"/>
    <s v="https://www.udemy.com/piano-lessons-for-the-hip-hop-fan/"/>
    <x v="0"/>
    <n v="20"/>
    <n v="276"/>
    <n v="2"/>
    <n v="62"/>
    <x v="2"/>
    <x v="2"/>
    <s v="intermediate level"/>
    <s v="INTERMEDIATE LEVEL"/>
    <n v="18"/>
    <s v="intermediate level"/>
    <n v="5.5"/>
    <d v="2014-05-12T00:00:00"/>
    <n v="12"/>
    <n v="5"/>
    <n v="2014"/>
    <x v="1"/>
    <x v="1"/>
    <d v="2020-10-10T00:00:00"/>
    <n v="2343"/>
  </r>
  <r>
    <x v="469"/>
    <x v="466"/>
    <x v="7"/>
    <s v=" y teclado"/>
    <s v="prende a t"/>
    <s v="https://www.udemy.   /aprende-a-tocar-musica-cristiana-en-el-piano-y-teclado/"/>
    <s v="https://www.udemy.com/aprende-a-tocar-musica-cristiana-en-el-piano-y-teclado/"/>
    <x v="0"/>
    <n v="20"/>
    <n v="17"/>
    <n v="3"/>
    <n v="13"/>
    <x v="0"/>
    <x v="0"/>
    <s v="all levels"/>
    <s v="ALL LEVELS"/>
    <n v="10"/>
    <s v="all levels"/>
    <n v="1"/>
    <d v="2014-05-16T00:00:00"/>
    <n v="16"/>
    <n v="5"/>
    <n v="2014"/>
    <x v="1"/>
    <x v="1"/>
    <d v="2019-09-26T00:00:00"/>
    <n v="1959"/>
  </r>
  <r>
    <x v="470"/>
    <x v="467"/>
    <x v="7"/>
    <s v=" y teclado"/>
    <s v="prende a t"/>
    <s v="https://www.udemy.   /aprende-a-tocar-ritmo-pop-en-el-piano-y-teclado/"/>
    <s v="https://www.udemy.com/aprende-a-tocar-ritmo-pop-en-el-piano-y-teclado/"/>
    <x v="0"/>
    <n v="20"/>
    <n v="10"/>
    <n v="1"/>
    <n v="9"/>
    <x v="0"/>
    <x v="0"/>
    <s v="all levels"/>
    <s v="ALL LEVELS"/>
    <n v="10"/>
    <s v="all levels"/>
    <n v="0.71666666700000003"/>
    <d v="2014-05-16T00:00:00"/>
    <n v="16"/>
    <n v="5"/>
    <n v="2014"/>
    <x v="1"/>
    <x v="1"/>
    <d v="2019-09-26T00:00:00"/>
    <n v="1959"/>
  </r>
  <r>
    <x v="471"/>
    <x v="468"/>
    <x v="7"/>
    <s v="cas y mÃ¡s"/>
    <s v="prende a t"/>
    <s v="https://www.udemy.   /aprende-a-tocar-percusiones-congas-bongos-maracas-y-mas/"/>
    <s v="https://www.udemy.com/aprende-a-tocar-percusiones-congas-bongos-maracas-y-mas/"/>
    <x v="0"/>
    <n v="50"/>
    <n v="14"/>
    <n v="2"/>
    <n v="71"/>
    <x v="0"/>
    <x v="0"/>
    <s v="all levels"/>
    <s v="ALL LEVELS"/>
    <n v="10"/>
    <s v="all levels"/>
    <n v="3.5"/>
    <d v="2014-05-16T00:00:00"/>
    <n v="16"/>
    <n v="5"/>
    <n v="2014"/>
    <x v="1"/>
    <x v="1"/>
    <d v="2019-09-26T00:00:00"/>
    <n v="1959"/>
  </r>
  <r>
    <x v="472"/>
    <x v="469"/>
    <x v="346"/>
    <s v="e Numbers!"/>
    <s v="hark Accou"/>
    <s v="https://www.udemy.   /shark-accounting/"/>
    <s v="https://www.udemy.com/shark-accounting/"/>
    <x v="0"/>
    <n v="20"/>
    <n v="6050"/>
    <n v="140"/>
    <n v="17"/>
    <x v="1"/>
    <x v="1"/>
    <s v="beginner level"/>
    <s v="BEGINNER LEVEL"/>
    <n v="14"/>
    <s v="beginner level"/>
    <n v="1.5"/>
    <d v="2014-05-18T00:00:00"/>
    <n v="18"/>
    <n v="5"/>
    <n v="2014"/>
    <x v="3"/>
    <x v="3"/>
    <d v="2018-05-25T00:00:00"/>
    <n v="1468"/>
  </r>
  <r>
    <x v="473"/>
    <x v="470"/>
    <x v="347"/>
    <s v=" the Cheap"/>
    <s v="ebsite Sec"/>
    <s v="https://www.udemy.   /how-to-get-an-excellent-website-at-a-lower-cost/"/>
    <s v="https://www.udemy.com/how-to-get-an-excellent-website-at-a-lower-cost/"/>
    <x v="0"/>
    <n v="50"/>
    <n v="12328"/>
    <n v="15"/>
    <n v="32"/>
    <x v="0"/>
    <x v="0"/>
    <s v="all levels"/>
    <s v="ALL LEVELS"/>
    <n v="10"/>
    <s v="all levels"/>
    <n v="2"/>
    <d v="2014-07-04T00:00:00"/>
    <n v="4"/>
    <n v="7"/>
    <n v="2014"/>
    <x v="0"/>
    <x v="0"/>
    <d v="2019-09-26T00:00:00"/>
    <n v="1910"/>
  </r>
  <r>
    <x v="474"/>
    <x v="471"/>
    <x v="7"/>
    <s v="as querido"/>
    <s v="prende a t"/>
    <s v="https://www.udemy.   /aprende-a-tocar-el-saxofon-tips-para-saxofonistas/"/>
    <s v="https://www.udemy.com/aprende-a-tocar-el-saxofon-tips-para-saxofonistas/"/>
    <x v="0"/>
    <n v="20"/>
    <n v="8"/>
    <n v="1"/>
    <n v="26"/>
    <x v="0"/>
    <x v="0"/>
    <s v="all levels"/>
    <s v="ALL LEVELS"/>
    <n v="10"/>
    <s v="all levels"/>
    <n v="3.5"/>
    <d v="2014-05-16T00:00:00"/>
    <n v="16"/>
    <n v="5"/>
    <n v="2014"/>
    <x v="1"/>
    <x v="1"/>
    <d v="2019-09-26T00:00:00"/>
    <n v="1959"/>
  </r>
  <r>
    <x v="475"/>
    <x v="472"/>
    <x v="7"/>
    <s v="lÃ©ctrico "/>
    <s v="prende a t"/>
    <s v="https://www.udemy.   /aprende-a-tocar-el-bajo-electrico/"/>
    <s v="https://www.udemy.com/aprende-a-tocar-el-bajo-electrico/"/>
    <x v="0"/>
    <n v="50"/>
    <n v="9"/>
    <n v="0"/>
    <n v="33"/>
    <x v="0"/>
    <x v="0"/>
    <s v="all levels"/>
    <s v="ALL LEVELS"/>
    <n v="10"/>
    <s v="all levels"/>
    <n v="3.5"/>
    <d v="2014-05-16T00:00:00"/>
    <n v="16"/>
    <n v="5"/>
    <n v="2014"/>
    <x v="1"/>
    <x v="1"/>
    <d v="2019-09-26T00:00:00"/>
    <n v="1959"/>
  </r>
  <r>
    <x v="476"/>
    <x v="473"/>
    <x v="7"/>
    <s v="de botones"/>
    <s v="prende a t"/>
    <s v="https://www.udemy.   /aprende-a-tocar-el-acordeon-de-botones/"/>
    <s v="https://www.udemy.com/aprende-a-tocar-el-acordeon-de-botones/"/>
    <x v="0"/>
    <n v="50"/>
    <n v="22"/>
    <n v="4"/>
    <n v="21"/>
    <x v="0"/>
    <x v="0"/>
    <s v="all levels"/>
    <s v="ALL LEVELS"/>
    <n v="10"/>
    <s v="all levels"/>
    <n v="3.5"/>
    <d v="2014-05-19T00:00:00"/>
    <n v="19"/>
    <n v="5"/>
    <n v="2014"/>
    <x v="1"/>
    <x v="1"/>
    <d v="2019-09-26T00:00:00"/>
    <n v="1956"/>
  </r>
  <r>
    <x v="477"/>
    <x v="474"/>
    <x v="348"/>
    <s v="¿ãƒ¼å…¥é–€"/>
    <s v="ƒ–ãƒ«ãƒ¼ã‚"/>
    <s v="https://www.udemy.   /morimusictv/"/>
    <s v="https://www.udemy.com/morimusictv/"/>
    <x v="1"/>
    <n v="0"/>
    <n v="462"/>
    <n v="6"/>
    <n v="23"/>
    <x v="0"/>
    <x v="0"/>
    <s v="all levels"/>
    <s v="ALL LEVELS"/>
    <n v="10"/>
    <s v="all levels"/>
    <n v="3.5"/>
    <d v="2014-05-17T00:00:00"/>
    <n v="17"/>
    <n v="5"/>
    <n v="2014"/>
    <x v="1"/>
    <x v="1"/>
    <d v="2019-09-26T00:00:00"/>
    <n v="1958"/>
  </r>
  <r>
    <x v="478"/>
    <x v="475"/>
    <x v="349"/>
    <s v="and Profit"/>
    <s v="rading Bin"/>
    <s v="https://www.udemy.   /trading-binary-options-for-fun-and-profit/"/>
    <s v="https://www.udemy.com/trading-binary-options-for-fun-and-profit/"/>
    <x v="0"/>
    <n v="20"/>
    <n v="1574"/>
    <n v="24"/>
    <n v="46"/>
    <x v="0"/>
    <x v="0"/>
    <s v="all levels"/>
    <s v="ALL LEVELS"/>
    <n v="10"/>
    <s v="all levels"/>
    <n v="2"/>
    <d v="2015-02-21T00:00:00"/>
    <n v="21"/>
    <n v="2"/>
    <n v="2015"/>
    <x v="3"/>
    <x v="3"/>
    <d v="2018-11-04T00:00:00"/>
    <n v="1352"/>
  </r>
  <r>
    <x v="479"/>
    <x v="476"/>
    <x v="7"/>
    <s v="desde cero"/>
    <s v="prende a t"/>
    <s v="https://www.udemy.   /aprende-a-tocar-el-violin-desde-cero/"/>
    <s v="https://www.udemy.com/aprende-a-tocar-el-violin-desde-cero/"/>
    <x v="0"/>
    <n v="50"/>
    <n v="17"/>
    <n v="1"/>
    <n v="22"/>
    <x v="0"/>
    <x v="0"/>
    <s v="all levels"/>
    <s v="ALL LEVELS"/>
    <n v="10"/>
    <s v="all levels"/>
    <n v="2.5"/>
    <d v="2014-05-19T00:00:00"/>
    <n v="19"/>
    <n v="5"/>
    <n v="2014"/>
    <x v="1"/>
    <x v="1"/>
    <d v="2019-09-26T00:00:00"/>
    <n v="1956"/>
  </r>
  <r>
    <x v="480"/>
    <x v="477"/>
    <x v="7"/>
    <s v="a trompeta"/>
    <s v="prende a t"/>
    <s v="https://www.udemy.   /aprende-a-tocar-la-trompeta-desde-cero/"/>
    <s v="https://www.udemy.com/aprende-a-tocar-la-trompeta-desde-cero/"/>
    <x v="0"/>
    <n v="50"/>
    <n v="6"/>
    <n v="2"/>
    <n v="30"/>
    <x v="0"/>
    <x v="0"/>
    <s v="all levels"/>
    <s v="ALL LEVELS"/>
    <n v="10"/>
    <s v="all levels"/>
    <n v="3"/>
    <d v="2014-05-19T00:00:00"/>
    <n v="19"/>
    <n v="5"/>
    <n v="2014"/>
    <x v="1"/>
    <x v="1"/>
    <d v="2019-09-26T00:00:00"/>
    <n v="1956"/>
  </r>
  <r>
    <x v="481"/>
    <x v="478"/>
    <x v="350"/>
    <s v="Bajo Sexto"/>
    <s v="prende cÃ³"/>
    <s v="https://www.udemy.   /aprende-como-tocar-el-bajo-sexto-curso-en-video/"/>
    <s v="https://www.udemy.com/aprende-como-tocar-el-bajo-sexto-curso-en-video/"/>
    <x v="0"/>
    <n v="50"/>
    <n v="10"/>
    <n v="2"/>
    <n v="17"/>
    <x v="0"/>
    <x v="0"/>
    <s v="all levels"/>
    <s v="ALL LEVELS"/>
    <n v="10"/>
    <s v="all levels"/>
    <n v="3"/>
    <d v="2014-05-19T00:00:00"/>
    <n v="19"/>
    <n v="5"/>
    <n v="2014"/>
    <x v="1"/>
    <x v="1"/>
    <d v="2019-09-26T00:00:00"/>
    <n v="1956"/>
  </r>
  <r>
    <x v="482"/>
    <x v="479"/>
    <x v="7"/>
    <s v=" y gradual"/>
    <s v="prende a t"/>
    <s v="https://www.udemy.   /aprende-a-tocar-la-flauta-dulce-curso-en-video/"/>
    <s v="https://www.udemy.com/aprende-a-tocar-la-flauta-dulce-curso-en-video/"/>
    <x v="0"/>
    <n v="50"/>
    <n v="5"/>
    <n v="0"/>
    <n v="23"/>
    <x v="0"/>
    <x v="0"/>
    <s v="all levels"/>
    <s v="ALL LEVELS"/>
    <n v="10"/>
    <s v="all levels"/>
    <n v="3"/>
    <d v="2014-05-19T00:00:00"/>
    <n v="19"/>
    <n v="5"/>
    <n v="2014"/>
    <x v="1"/>
    <x v="1"/>
    <d v="2019-09-26T00:00:00"/>
    <n v="1956"/>
  </r>
  <r>
    <x v="483"/>
    <x v="480"/>
    <x v="351"/>
    <s v="n about it"/>
    <s v="earn about"/>
    <s v="https://www.udemy.   /the-mysterious-camarilla-equation/"/>
    <s v="https://www.udemy.com/the-mysterious-camarilla-equation/"/>
    <x v="0"/>
    <n v="20"/>
    <n v="1193"/>
    <n v="24"/>
    <n v="27"/>
    <x v="0"/>
    <x v="0"/>
    <s v="all levels"/>
    <s v="ALL LEVELS"/>
    <n v="10"/>
    <s v="all levels"/>
    <n v="1.5"/>
    <d v="2014-06-05T00:00:00"/>
    <n v="5"/>
    <n v="6"/>
    <n v="2014"/>
    <x v="3"/>
    <x v="3"/>
    <d v="2018-08-06T00:00:00"/>
    <n v="1523"/>
  </r>
  <r>
    <x v="484"/>
    <x v="481"/>
    <x v="7"/>
    <s v="licaciones"/>
    <s v="prende a t"/>
    <s v="https://www.udemy.   /aprende-a-tocar-flauta-transversal-curso-en-video/"/>
    <s v="https://www.udemy.com/aprende-a-tocar-flauta-transversal-curso-en-video/"/>
    <x v="0"/>
    <n v="50"/>
    <n v="6"/>
    <n v="2"/>
    <n v="23"/>
    <x v="0"/>
    <x v="0"/>
    <s v="all levels"/>
    <s v="ALL LEVELS"/>
    <n v="10"/>
    <s v="all levels"/>
    <n v="3"/>
    <d v="2014-05-19T00:00:00"/>
    <n v="19"/>
    <n v="5"/>
    <n v="2014"/>
    <x v="1"/>
    <x v="1"/>
    <d v="2019-09-26T00:00:00"/>
    <n v="1956"/>
  </r>
  <r>
    <x v="485"/>
    <x v="482"/>
    <x v="352"/>
    <s v="damentals "/>
    <s v="earn XML C"/>
    <s v="https://www.udemy.   /learn-xml-crash-course/"/>
    <s v="https://www.udemy.com/learn-xml-crash-course/"/>
    <x v="0"/>
    <n v="50"/>
    <n v="3704"/>
    <n v="111"/>
    <n v="18"/>
    <x v="2"/>
    <x v="2"/>
    <s v="intermediate level"/>
    <s v="INTERMEDIATE LEVEL"/>
    <n v="18"/>
    <s v="intermediate level"/>
    <n v="2"/>
    <d v="2014-06-16T00:00:00"/>
    <n v="16"/>
    <n v="6"/>
    <n v="2014"/>
    <x v="0"/>
    <x v="0"/>
    <d v="2020-10-10T00:00:00"/>
    <n v="2308"/>
  </r>
  <r>
    <x v="486"/>
    <x v="483"/>
    <x v="7"/>
    <s v="arinete.  "/>
    <s v="prende a t"/>
    <s v="https://www.udemy.   /aprende-a-tocar-el-clarinete-curso-en-video/"/>
    <s v="https://www.udemy.com/aprende-a-tocar-el-clarinete-curso-en-video/"/>
    <x v="0"/>
    <n v="50"/>
    <n v="4"/>
    <n v="0"/>
    <n v="26"/>
    <x v="0"/>
    <x v="0"/>
    <s v="all levels"/>
    <s v="ALL LEVELS"/>
    <n v="10"/>
    <s v="all levels"/>
    <n v="3"/>
    <d v="2014-05-19T00:00:00"/>
    <n v="19"/>
    <n v="5"/>
    <n v="2014"/>
    <x v="1"/>
    <x v="1"/>
    <d v="2019-09-26T00:00:00"/>
    <n v="1956"/>
  </r>
  <r>
    <x v="487"/>
    <x v="484"/>
    <x v="7"/>
    <s v="licaciones"/>
    <s v="prende a t"/>
    <s v="https://www.udemy.   /aprende-a-tocar-el-contrabajo-sin-complicaciones/"/>
    <s v="https://www.udemy.com/aprende-a-tocar-el-contrabajo-sin-complicaciones/"/>
    <x v="0"/>
    <n v="50"/>
    <n v="3"/>
    <n v="1"/>
    <n v="20"/>
    <x v="0"/>
    <x v="0"/>
    <s v="all levels"/>
    <s v="ALL LEVELS"/>
    <n v="10"/>
    <s v="all levels"/>
    <n v="3"/>
    <d v="2014-05-19T00:00:00"/>
    <n v="19"/>
    <n v="5"/>
    <n v="2014"/>
    <x v="1"/>
    <x v="1"/>
    <d v="2019-09-26T00:00:00"/>
    <n v="1956"/>
  </r>
  <r>
    <x v="488"/>
    <x v="485"/>
    <x v="353"/>
    <s v="om Scratch"/>
    <s v="ixelmator "/>
    <s v="https://www.udemy.   /create-icons-and-shapes-from-scratch-using-pixelmator/"/>
    <s v="https://www.udemy.com/create-icons-and-shapes-from-scratch-using-pixelmator/"/>
    <x v="0"/>
    <n v="20"/>
    <n v="507"/>
    <n v="42"/>
    <n v="36"/>
    <x v="0"/>
    <x v="0"/>
    <s v="all levels"/>
    <s v="ALL LEVELS"/>
    <n v="10"/>
    <s v="all levels"/>
    <n v="3"/>
    <d v="2014-09-19T00:00:00"/>
    <n v="19"/>
    <n v="9"/>
    <n v="2014"/>
    <x v="2"/>
    <x v="2"/>
    <d v="2019-09-26T00:00:00"/>
    <n v="1833"/>
  </r>
  <r>
    <x v="489"/>
    <x v="486"/>
    <x v="25"/>
    <s v="Beginners)"/>
    <s v="ccounting "/>
    <s v="https://www.udemy.   /fundamentals-of-accountancy/"/>
    <s v="https://www.udemy.com/fundamentals-of-accountancy/"/>
    <x v="0"/>
    <n v="20"/>
    <n v="3870"/>
    <n v="12"/>
    <n v="90"/>
    <x v="0"/>
    <x v="0"/>
    <s v="all levels"/>
    <s v="ALL LEVELS"/>
    <n v="10"/>
    <s v="all levels"/>
    <n v="9"/>
    <d v="2014-05-20T00:00:00"/>
    <n v="20"/>
    <n v="5"/>
    <n v="2014"/>
    <x v="3"/>
    <x v="3"/>
    <d v="2018-11-04T00:00:00"/>
    <n v="1629"/>
  </r>
  <r>
    <x v="490"/>
    <x v="487"/>
    <x v="354"/>
    <s v="repreneurs"/>
    <s v="orking Cap"/>
    <s v="https://www.udemy.   /working-capital-management-of-tata-motors-limited/"/>
    <s v="https://www.udemy.com/working-capital-management-of-tata-motors-limited/"/>
    <x v="0"/>
    <n v="20"/>
    <n v="507"/>
    <n v="5"/>
    <n v="15"/>
    <x v="3"/>
    <x v="3"/>
    <s v="expert level"/>
    <s v="EXPERT LEVEL"/>
    <n v="12"/>
    <s v="expert level"/>
    <n v="1"/>
    <d v="2014-11-19T00:00:00"/>
    <n v="19"/>
    <n v="11"/>
    <n v="2014"/>
    <x v="3"/>
    <x v="3"/>
    <d v="2019-08-24T00:00:00"/>
    <n v="1739"/>
  </r>
  <r>
    <x v="491"/>
    <x v="488"/>
    <x v="139"/>
    <s v=" Framework"/>
    <s v=" Beginner'"/>
    <s v="https://www.udemy.   /meteorjs/"/>
    <s v="https://www.udemy.com/meteorjs/"/>
    <x v="0"/>
    <n v="50"/>
    <n v="898"/>
    <n v="132"/>
    <n v="40"/>
    <x v="1"/>
    <x v="1"/>
    <s v="beginner level"/>
    <s v="BEGINNER LEVEL"/>
    <n v="14"/>
    <s v="beginner level"/>
    <n v="2"/>
    <d v="2014-09-27T00:00:00"/>
    <n v="27"/>
    <n v="9"/>
    <n v="2014"/>
    <x v="0"/>
    <x v="0"/>
    <d v="2018-12-31T00:00:00"/>
    <n v="1556"/>
  </r>
  <r>
    <x v="492"/>
    <x v="489"/>
    <x v="317"/>
    <s v="enor Banjo"/>
    <s v="enor Banjo"/>
    <s v="https://www.udemy.   /tenor-banjo/"/>
    <s v="https://www.udemy.com/tenor-banjo/"/>
    <x v="0"/>
    <n v="40"/>
    <n v="70"/>
    <n v="6"/>
    <n v="18"/>
    <x v="2"/>
    <x v="2"/>
    <s v="intermediate level"/>
    <s v="INTERMEDIATE LEVEL"/>
    <n v="18"/>
    <s v="intermediate level"/>
    <n v="1"/>
    <d v="2015-06-17T00:00:00"/>
    <n v="17"/>
    <n v="6"/>
    <n v="2015"/>
    <x v="1"/>
    <x v="1"/>
    <d v="2020-10-10T00:00:00"/>
    <n v="1942"/>
  </r>
  <r>
    <x v="493"/>
    <x v="490"/>
    <x v="355"/>
    <s v="PowerPoint"/>
    <s v="reate Kind"/>
    <s v="https://www.udemy.   /create-kindle-ebook-covers-with-powerpoint/"/>
    <s v="https://www.udemy.com/create-kindle-ebook-covers-with-powerpoint/"/>
    <x v="0"/>
    <n v="30"/>
    <n v="87"/>
    <n v="7"/>
    <n v="23"/>
    <x v="0"/>
    <x v="0"/>
    <s v="all levels"/>
    <s v="ALL LEVELS"/>
    <n v="10"/>
    <s v="all levels"/>
    <n v="2"/>
    <d v="2014-06-17T00:00:00"/>
    <n v="17"/>
    <n v="6"/>
    <n v="2014"/>
    <x v="2"/>
    <x v="2"/>
    <d v="2019-09-26T00:00:00"/>
    <n v="1927"/>
  </r>
  <r>
    <x v="494"/>
    <x v="491"/>
    <x v="356"/>
    <s v="Drawå…¥é–€"/>
    <s v="ˆã‚ã¦ã"/>
    <s v="https://www.udemy.   /first-idraw/"/>
    <s v="https://www.udemy.com/first-idraw/"/>
    <x v="0"/>
    <n v="20"/>
    <n v="13"/>
    <n v="0"/>
    <n v="14"/>
    <x v="0"/>
    <x v="0"/>
    <s v="all levels"/>
    <s v="ALL LEVELS"/>
    <n v="10"/>
    <s v="all levels"/>
    <n v="1.5"/>
    <d v="2014-06-12T00:00:00"/>
    <n v="12"/>
    <n v="6"/>
    <n v="2014"/>
    <x v="2"/>
    <x v="2"/>
    <d v="2019-09-26T00:00:00"/>
    <n v="1932"/>
  </r>
  <r>
    <x v="495"/>
    <x v="492"/>
    <x v="357"/>
    <s v="s &amp; Assets"/>
    <s v="AS37 - Pro"/>
    <s v="https://www.udemy.   /ias37-provisions-contingents-liabilities-assets/"/>
    <s v="https://www.udemy.com/ias37-provisions-contingents-liabilities-assets/"/>
    <x v="1"/>
    <n v="0"/>
    <n v="2247"/>
    <n v="53"/>
    <n v="29"/>
    <x v="0"/>
    <x v="0"/>
    <s v="all levels"/>
    <s v="ALL LEVELS"/>
    <n v="10"/>
    <s v="all levels"/>
    <n v="4"/>
    <d v="2014-06-30T00:00:00"/>
    <n v="30"/>
    <n v="6"/>
    <n v="2014"/>
    <x v="3"/>
    <x v="3"/>
    <d v="2018-08-06T00:00:00"/>
    <n v="1498"/>
  </r>
  <r>
    <x v="496"/>
    <x v="493"/>
    <x v="358"/>
    <s v="ndamentals"/>
    <s v="ordPress B"/>
    <s v="https://www.udemy.   /wordpress-backup-and-restore-fundamentals/"/>
    <s v="https://www.udemy.com/wordpress-backup-and-restore-fundamentals/"/>
    <x v="1"/>
    <n v="0"/>
    <n v="13242"/>
    <n v="131"/>
    <n v="24"/>
    <x v="2"/>
    <x v="2"/>
    <s v="intermediate level"/>
    <s v="INTERMEDIATE LEVEL"/>
    <n v="18"/>
    <s v="intermediate level"/>
    <n v="1"/>
    <d v="2014-06-24T00:00:00"/>
    <n v="24"/>
    <n v="6"/>
    <n v="2014"/>
    <x v="0"/>
    <x v="0"/>
    <d v="2020-10-10T00:00:00"/>
    <n v="2300"/>
  </r>
  <r>
    <x v="497"/>
    <x v="494"/>
    <x v="359"/>
    <s v="asy tunes!"/>
    <s v="lay music "/>
    <s v="https://www.udemy.   /benhewlettharmonicatuitionfunkynursery/"/>
    <s v="https://www.udemy.com/benhewlettharmonicatuitionfunkynursery/"/>
    <x v="0"/>
    <n v="35"/>
    <n v="29"/>
    <n v="0"/>
    <n v="14"/>
    <x v="1"/>
    <x v="1"/>
    <s v="beginner level"/>
    <s v="BEGINNER LEVEL"/>
    <n v="14"/>
    <s v="beginner level"/>
    <n v="1"/>
    <d v="2014-05-26T00:00:00"/>
    <n v="26"/>
    <n v="5"/>
    <n v="2014"/>
    <x v="1"/>
    <x v="1"/>
    <d v="2018-12-31T00:00:00"/>
    <n v="1680"/>
  </r>
  <r>
    <x v="498"/>
    <x v="495"/>
    <x v="360"/>
    <s v="tstrap 3! "/>
    <s v="SD to HTML"/>
    <s v="https://www.udemy.   /psd-to-html5css3-using-twitter-bootstrap-3/"/>
    <s v="https://www.udemy.com/psd-to-html5css3-using-twitter-bootstrap-3/"/>
    <x v="0"/>
    <n v="95"/>
    <n v="2073"/>
    <n v="24"/>
    <n v="16"/>
    <x v="0"/>
    <x v="0"/>
    <s v="all levels"/>
    <s v="ALL LEVELS"/>
    <n v="10"/>
    <s v="all levels"/>
    <n v="2"/>
    <d v="2015-02-25T00:00:00"/>
    <n v="25"/>
    <n v="2"/>
    <n v="2015"/>
    <x v="0"/>
    <x v="0"/>
    <d v="2019-09-26T00:00:00"/>
    <n v="1674"/>
  </r>
  <r>
    <x v="499"/>
    <x v="496"/>
    <x v="361"/>
    <s v="te Finance"/>
    <s v="evel 1 201"/>
    <s v="https://www.udemy.   /level-1-2014-cfa-program-corporate-finance/"/>
    <s v="https://www.udemy.com/level-1-2014-cfa-program-corporate-finance/"/>
    <x v="0"/>
    <n v="40"/>
    <n v="204"/>
    <n v="1"/>
    <n v="18"/>
    <x v="0"/>
    <x v="0"/>
    <s v="all levels"/>
    <s v="ALL LEVELS"/>
    <n v="10"/>
    <s v="all levels"/>
    <n v="3"/>
    <d v="2014-06-21T00:00:00"/>
    <n v="21"/>
    <n v="6"/>
    <n v="2014"/>
    <x v="3"/>
    <x v="3"/>
    <d v="2018-08-06T00:00:00"/>
    <n v="1507"/>
  </r>
  <r>
    <x v="500"/>
    <x v="497"/>
    <x v="206"/>
    <s v="In 1 Month"/>
    <s v="earn To Bu"/>
    <s v="https://www.udemy.   /learn-to-build-beautiful-html5-and-css3-websites-in-1-month/"/>
    <s v="https://www.udemy.com/learn-to-build-beautiful-html5-and-css3-websites-in-1-month/"/>
    <x v="0"/>
    <n v="50"/>
    <n v="18818"/>
    <n v="407"/>
    <n v="80"/>
    <x v="0"/>
    <x v="0"/>
    <s v="all levels"/>
    <s v="ALL LEVELS"/>
    <n v="10"/>
    <s v="all levels"/>
    <n v="11"/>
    <d v="2014-06-03T00:00:00"/>
    <n v="3"/>
    <n v="6"/>
    <n v="2014"/>
    <x v="0"/>
    <x v="0"/>
    <d v="2019-09-26T00:00:00"/>
    <n v="1941"/>
  </r>
  <r>
    <x v="501"/>
    <x v="498"/>
    <x v="362"/>
    <s v=" Beginners"/>
    <s v="OREX Curre"/>
    <s v="https://www.udemy.   /forex-currency-trading-for-beginners/"/>
    <s v="https://www.udemy.com/forex-currency-trading-for-beginners/"/>
    <x v="0"/>
    <n v="25"/>
    <n v="35"/>
    <n v="2"/>
    <n v="28"/>
    <x v="1"/>
    <x v="1"/>
    <s v="beginner level"/>
    <s v="BEGINNER LEVEL"/>
    <n v="14"/>
    <s v="beginner level"/>
    <n v="4"/>
    <d v="2014-06-17T00:00:00"/>
    <n v="17"/>
    <n v="6"/>
    <n v="2014"/>
    <x v="3"/>
    <x v="3"/>
    <d v="2018-12-31T00:00:00"/>
    <n v="1658"/>
  </r>
  <r>
    <x v="502"/>
    <x v="499"/>
    <x v="363"/>
    <s v=" Beginners"/>
    <s v="rawing Per"/>
    <s v="https://www.udemy.   /perspective-drawing-101/"/>
    <s v="https://www.udemy.com/perspective-drawing-101/"/>
    <x v="0"/>
    <n v="150"/>
    <n v="736"/>
    <n v="50"/>
    <n v="44"/>
    <x v="0"/>
    <x v="0"/>
    <s v="all levels"/>
    <s v="ALL LEVELS"/>
    <n v="10"/>
    <s v="all levels"/>
    <n v="7.5"/>
    <d v="2016-03-20T00:00:00"/>
    <n v="20"/>
    <n v="3"/>
    <n v="2016"/>
    <x v="2"/>
    <x v="2"/>
    <d v="2019-09-26T00:00:00"/>
    <n v="1285"/>
  </r>
  <r>
    <x v="503"/>
    <x v="500"/>
    <x v="122"/>
    <s v="ranslation"/>
    <s v="inancial T"/>
    <s v="https://www.udemy.   /financial-translation/"/>
    <s v="https://www.udemy.com/financial-translation/"/>
    <x v="0"/>
    <n v="20"/>
    <n v="167"/>
    <n v="6"/>
    <n v="29"/>
    <x v="1"/>
    <x v="1"/>
    <s v="beginner level"/>
    <s v="BEGINNER LEVEL"/>
    <n v="14"/>
    <s v="beginner level"/>
    <n v="1.5"/>
    <d v="2014-06-11T00:00:00"/>
    <n v="11"/>
    <n v="6"/>
    <n v="2014"/>
    <x v="3"/>
    <x v="3"/>
    <d v="2018-12-31T00:00:00"/>
    <n v="1664"/>
  </r>
  <r>
    <x v="504"/>
    <x v="501"/>
    <x v="364"/>
    <s v="to Trading"/>
    <s v="et Started"/>
    <s v="https://www.udemy.   /trading-penny-stocks-advanced-strategies/"/>
    <s v="https://www.udemy.com/trading-penny-stocks-advanced-strategies/"/>
    <x v="0"/>
    <n v="200"/>
    <n v="7159"/>
    <n v="61"/>
    <n v="18"/>
    <x v="0"/>
    <x v="0"/>
    <s v="all levels"/>
    <s v="ALL LEVELS"/>
    <n v="10"/>
    <s v="all levels"/>
    <n v="2"/>
    <d v="2014-06-02T00:00:00"/>
    <n v="2"/>
    <n v="6"/>
    <n v="2014"/>
    <x v="3"/>
    <x v="3"/>
    <d v="2018-08-06T00:00:00"/>
    <n v="1526"/>
  </r>
  <r>
    <x v="505"/>
    <x v="502"/>
    <x v="242"/>
    <s v="evelopment"/>
    <s v="esponsive "/>
    <s v="https://www.udemy.   /responsive-html5-theme-development/"/>
    <s v="https://www.udemy.com/responsive-html5-theme-development/"/>
    <x v="0"/>
    <n v="20"/>
    <n v="1517"/>
    <n v="4"/>
    <n v="12"/>
    <x v="0"/>
    <x v="0"/>
    <s v="all levels"/>
    <s v="ALL LEVELS"/>
    <n v="10"/>
    <s v="all levels"/>
    <n v="1"/>
    <d v="2014-06-06T00:00:00"/>
    <n v="6"/>
    <n v="6"/>
    <n v="2014"/>
    <x v="0"/>
    <x v="0"/>
    <d v="2019-09-26T00:00:00"/>
    <n v="1938"/>
  </r>
  <r>
    <x v="506"/>
    <x v="503"/>
    <x v="365"/>
    <s v="s in Forex"/>
    <s v="orex - Cat"/>
    <s v="https://www.udemy.   /how-to-catch-the-big-market-moves-in-forex/"/>
    <s v="https://www.udemy.com/how-to-catch-the-big-market-moves-in-forex/"/>
    <x v="0"/>
    <n v="20"/>
    <n v="212"/>
    <n v="25"/>
    <n v="14"/>
    <x v="2"/>
    <x v="2"/>
    <s v="intermediate level"/>
    <s v="INTERMEDIATE LEVEL"/>
    <n v="18"/>
    <s v="intermediate level"/>
    <n v="1.5"/>
    <d v="2014-06-02T00:00:00"/>
    <n v="2"/>
    <n v="6"/>
    <n v="2014"/>
    <x v="3"/>
    <x v="3"/>
    <d v="2020-10-10T00:00:00"/>
    <n v="2322"/>
  </r>
  <r>
    <x v="507"/>
    <x v="504"/>
    <x v="366"/>
    <s v="in 2 Hours"/>
    <s v="uild A Gre"/>
    <s v="https://www.udemy.   /build-a-great-wordpress-website-for-your-business-in-2-hours/"/>
    <s v="https://www.udemy.com/build-a-great-wordpress-website-for-your-business-in-2-hours/"/>
    <x v="0"/>
    <n v="35"/>
    <n v="1054"/>
    <n v="4"/>
    <n v="26"/>
    <x v="0"/>
    <x v="0"/>
    <s v="all levels"/>
    <s v="ALL LEVELS"/>
    <n v="10"/>
    <s v="all levels"/>
    <n v="2"/>
    <d v="2014-06-10T00:00:00"/>
    <n v="10"/>
    <n v="6"/>
    <n v="2014"/>
    <x v="0"/>
    <x v="0"/>
    <d v="2019-09-26T00:00:00"/>
    <n v="1934"/>
  </r>
  <r>
    <x v="508"/>
    <x v="505"/>
    <x v="367"/>
    <s v="t Examples"/>
    <s v="orex Harmo"/>
    <s v="https://www.udemy.   /forex-harmonic-trading-with-multiple-examples/"/>
    <s v="https://www.udemy.com/forex-harmonic-trading-with-multiple-examples/"/>
    <x v="0"/>
    <n v="135"/>
    <n v="313"/>
    <n v="16"/>
    <n v="25"/>
    <x v="0"/>
    <x v="0"/>
    <s v="all levels"/>
    <s v="ALL LEVELS"/>
    <n v="10"/>
    <s v="all levels"/>
    <n v="2.5"/>
    <d v="2016-11-28T00:00:00"/>
    <n v="28"/>
    <n v="11"/>
    <n v="2016"/>
    <x v="3"/>
    <x v="3"/>
    <d v="2018-08-06T00:00:00"/>
    <n v="616"/>
  </r>
  <r>
    <x v="509"/>
    <x v="506"/>
    <x v="368"/>
    <s v="ave Theory"/>
    <s v="lliott Wav"/>
    <s v="https://www.udemy.   /forex-trading-with-the-elliot-wave-theory/"/>
    <s v="https://www.udemy.com/forex-trading-with-the-elliot-wave-theory/"/>
    <x v="0"/>
    <n v="90"/>
    <n v="4022"/>
    <n v="35"/>
    <n v="14"/>
    <x v="3"/>
    <x v="3"/>
    <s v="expert level"/>
    <s v="EXPERT LEVEL"/>
    <n v="12"/>
    <s v="expert level"/>
    <n v="1"/>
    <d v="2016-12-15T00:00:00"/>
    <n v="15"/>
    <n v="12"/>
    <n v="2016"/>
    <x v="3"/>
    <x v="3"/>
    <d v="2019-08-24T00:00:00"/>
    <n v="982"/>
  </r>
  <r>
    <x v="510"/>
    <x v="507"/>
    <x v="369"/>
    <s v="&amp; Keyboard"/>
    <s v="ianoforall"/>
    <s v="https://www.udemy.   /pianoforall-incredible-new-way-to-learn-piano-keyboard/"/>
    <s v="https://www.udemy.com/pianoforall-incredible-new-way-to-learn-piano-keyboard/"/>
    <x v="0"/>
    <n v="200"/>
    <n v="75499"/>
    <n v="7676"/>
    <n v="362"/>
    <x v="0"/>
    <x v="0"/>
    <s v="all levels"/>
    <s v="ALL LEVELS"/>
    <n v="10"/>
    <s v="all levels"/>
    <n v="30"/>
    <d v="2014-08-07T00:00:00"/>
    <n v="7"/>
    <n v="8"/>
    <n v="2014"/>
    <x v="1"/>
    <x v="1"/>
    <d v="2019-09-26T00:00:00"/>
    <n v="1876"/>
  </r>
  <r>
    <x v="511"/>
    <x v="508"/>
    <x v="361"/>
    <s v="nvestments"/>
    <s v="evel 1 201"/>
    <s v="https://www.udemy.   /cfa-equity/"/>
    <s v="https://www.udemy.com/cfa-equity/"/>
    <x v="0"/>
    <n v="40"/>
    <n v="347"/>
    <n v="0"/>
    <n v="24"/>
    <x v="0"/>
    <x v="0"/>
    <s v="all levels"/>
    <s v="ALL LEVELS"/>
    <n v="10"/>
    <s v="all levels"/>
    <n v="4.5"/>
    <d v="2015-01-30T00:00:00"/>
    <n v="30"/>
    <n v="1"/>
    <n v="2015"/>
    <x v="3"/>
    <x v="3"/>
    <d v="2018-08-06T00:00:00"/>
    <n v="1284"/>
  </r>
  <r>
    <x v="512"/>
    <x v="509"/>
    <x v="361"/>
    <s v="erivatives"/>
    <s v="evel 1 201"/>
    <s v="https://www.udemy.   /cfa-derivatives/"/>
    <s v="https://www.udemy.com/cfa-derivatives/"/>
    <x v="0"/>
    <n v="40"/>
    <n v="225"/>
    <n v="2"/>
    <n v="17"/>
    <x v="0"/>
    <x v="0"/>
    <s v="all levels"/>
    <s v="ALL LEVELS"/>
    <n v="10"/>
    <s v="all levels"/>
    <n v="2.5"/>
    <d v="2014-09-03T00:00:00"/>
    <n v="3"/>
    <n v="9"/>
    <n v="2014"/>
    <x v="3"/>
    <x v="3"/>
    <d v="2018-08-06T00:00:00"/>
    <n v="1433"/>
  </r>
  <r>
    <x v="513"/>
    <x v="510"/>
    <x v="370"/>
    <s v="tive Guide"/>
    <s v="orex Break"/>
    <s v="https://www.udemy.   /forex-breakout-profits-the-definitive-guide/"/>
    <s v="https://www.udemy.com/forex-breakout-profits-the-definitive-guide/"/>
    <x v="0"/>
    <n v="25"/>
    <n v="521"/>
    <n v="60"/>
    <n v="27"/>
    <x v="0"/>
    <x v="0"/>
    <s v="all levels"/>
    <s v="ALL LEVELS"/>
    <n v="10"/>
    <s v="all levels"/>
    <n v="2.5"/>
    <d v="2014-11-30T00:00:00"/>
    <n v="30"/>
    <n v="11"/>
    <n v="2014"/>
    <x v="3"/>
    <x v="3"/>
    <d v="2018-08-06T00:00:00"/>
    <n v="1345"/>
  </r>
  <r>
    <x v="514"/>
    <x v="511"/>
    <x v="371"/>
    <s v="iscounted!"/>
    <s v="ake a prof"/>
    <s v="https://www.udemy.   /make-your-own-business-website-beginner-and-intermediate/"/>
    <s v="https://www.udemy.com/make-your-own-business-website-beginner-and-intermediate/"/>
    <x v="0"/>
    <n v="20"/>
    <n v="11167"/>
    <n v="34"/>
    <n v="13"/>
    <x v="0"/>
    <x v="0"/>
    <s v="all levels"/>
    <s v="ALL LEVELS"/>
    <n v="10"/>
    <s v="all levels"/>
    <n v="2"/>
    <d v="2014-06-23T00:00:00"/>
    <n v="23"/>
    <n v="6"/>
    <n v="2014"/>
    <x v="0"/>
    <x v="0"/>
    <d v="2019-09-26T00:00:00"/>
    <n v="1921"/>
  </r>
  <r>
    <x v="515"/>
    <x v="512"/>
    <x v="372"/>
    <s v="curso NÂº1"/>
    <s v="i eres nue"/>
    <s v="https://www.udemy.   /photoshopcurso1/"/>
    <s v="https://www.udemy.com/photoshopcurso1/"/>
    <x v="0"/>
    <n v="20"/>
    <n v="13"/>
    <n v="3"/>
    <n v="22"/>
    <x v="1"/>
    <x v="1"/>
    <s v="beginner level"/>
    <s v="BEGINNER LEVEL"/>
    <n v="14"/>
    <s v="beginner level"/>
    <n v="2"/>
    <d v="2014-06-17T00:00:00"/>
    <n v="17"/>
    <n v="6"/>
    <n v="2014"/>
    <x v="2"/>
    <x v="2"/>
    <d v="2018-12-31T00:00:00"/>
    <n v="1658"/>
  </r>
  <r>
    <x v="516"/>
    <x v="513"/>
    <x v="373"/>
    <s v="e on Piano"/>
    <s v="earn Beeth"/>
    <s v="https://www.udemy.   /furelise/"/>
    <s v="https://www.udemy.com/furelise/"/>
    <x v="0"/>
    <n v="20"/>
    <n v="1582"/>
    <n v="11"/>
    <n v="6"/>
    <x v="0"/>
    <x v="0"/>
    <s v="all levels"/>
    <s v="ALL LEVELS"/>
    <n v="10"/>
    <s v="all levels"/>
    <n v="0.48333333299999998"/>
    <d v="2014-06-13T00:00:00"/>
    <n v="13"/>
    <n v="6"/>
    <n v="2014"/>
    <x v="1"/>
    <x v="1"/>
    <d v="2019-09-26T00:00:00"/>
    <n v="1931"/>
  </r>
  <r>
    <x v="517"/>
    <x v="514"/>
    <x v="374"/>
    <s v="n OOP Site"/>
    <s v="bject Orie"/>
    <s v="https://www.udemy.   /object-oriented-programming-in-php/"/>
    <s v="https://www.udemy.com/object-oriented-programming-in-php/"/>
    <x v="0"/>
    <n v="20"/>
    <n v="6588"/>
    <n v="721"/>
    <n v="36"/>
    <x v="0"/>
    <x v="0"/>
    <s v="all levels"/>
    <s v="ALL LEVELS"/>
    <n v="10"/>
    <s v="all levels"/>
    <n v="2"/>
    <d v="2014-06-17T00:00:00"/>
    <n v="17"/>
    <n v="6"/>
    <n v="2014"/>
    <x v="0"/>
    <x v="0"/>
    <d v="2019-09-26T00:00:00"/>
    <n v="1927"/>
  </r>
  <r>
    <x v="518"/>
    <x v="515"/>
    <x v="375"/>
    <s v="Day Course"/>
    <s v="orex Tradi"/>
    <s v="https://www.udemy.   /the-high-roi-forex-trading-end-of-day-course/"/>
    <s v="https://www.udemy.com/the-high-roi-forex-trading-end-of-day-course/"/>
    <x v="0"/>
    <n v="125"/>
    <n v="8"/>
    <n v="1"/>
    <n v="19"/>
    <x v="2"/>
    <x v="2"/>
    <s v="intermediate level"/>
    <s v="INTERMEDIATE LEVEL"/>
    <n v="18"/>
    <s v="intermediate level"/>
    <n v="2.5"/>
    <d v="2014-06-16T00:00:00"/>
    <n v="16"/>
    <n v="6"/>
    <n v="2014"/>
    <x v="3"/>
    <x v="3"/>
    <d v="2020-10-10T00:00:00"/>
    <n v="2308"/>
  </r>
  <r>
    <x v="519"/>
    <x v="516"/>
    <x v="376"/>
    <s v="ess Piano!"/>
    <s v="ainless Pi"/>
    <s v="https://www.udemy.   /painless-piano/"/>
    <s v="https://www.udemy.com/painless-piano/"/>
    <x v="0"/>
    <n v="40"/>
    <n v="353"/>
    <n v="1"/>
    <n v="30"/>
    <x v="1"/>
    <x v="1"/>
    <s v="beginner level"/>
    <s v="BEGINNER LEVEL"/>
    <n v="14"/>
    <s v="beginner level"/>
    <n v="3.5"/>
    <d v="2014-06-23T00:00:00"/>
    <n v="23"/>
    <n v="6"/>
    <n v="2014"/>
    <x v="1"/>
    <x v="1"/>
    <d v="2018-12-31T00:00:00"/>
    <n v="1652"/>
  </r>
  <r>
    <x v="520"/>
    <x v="517"/>
    <x v="377"/>
    <s v="re Signals"/>
    <s v="ay Trading"/>
    <s v="https://www.udemy.   /free-day-trading-course/"/>
    <s v="https://www.udemy.com/free-day-trading-course/"/>
    <x v="1"/>
    <n v="0"/>
    <n v="5529"/>
    <n v="90"/>
    <n v="5"/>
    <x v="0"/>
    <x v="0"/>
    <s v="all levels"/>
    <s v="ALL LEVELS"/>
    <n v="10"/>
    <s v="all levels"/>
    <n v="2"/>
    <d v="2014-06-18T00:00:00"/>
    <n v="18"/>
    <n v="6"/>
    <n v="2014"/>
    <x v="3"/>
    <x v="3"/>
    <d v="2018-08-06T00:00:00"/>
    <n v="1510"/>
  </r>
  <r>
    <x v="521"/>
    <x v="518"/>
    <x v="378"/>
    <s v="HTML &amp; CSS"/>
    <s v="eb Design "/>
    <s v="https://www.udemy.   /web-design-for-beginners-real-world-coding-in-html-css/"/>
    <s v="https://www.udemy.com/web-design-for-beginners-real-world-coding-in-html-css/"/>
    <x v="0"/>
    <n v="100"/>
    <n v="9103"/>
    <n v="1724"/>
    <n v="58"/>
    <x v="0"/>
    <x v="0"/>
    <s v="all levels"/>
    <s v="ALL LEVELS"/>
    <n v="10"/>
    <s v="all levels"/>
    <n v="9"/>
    <d v="2014-09-22T00:00:00"/>
    <n v="22"/>
    <n v="9"/>
    <n v="2014"/>
    <x v="0"/>
    <x v="0"/>
    <d v="2019-09-26T00:00:00"/>
    <n v="1830"/>
  </r>
  <r>
    <x v="522"/>
    <x v="519"/>
    <x v="379"/>
    <s v="rex Market"/>
    <s v=" Complete "/>
    <s v="https://www.udemy.   /make-a-living-with-forex/"/>
    <s v="https://www.udemy.com/make-a-living-with-forex/"/>
    <x v="0"/>
    <n v="25"/>
    <n v="562"/>
    <n v="11"/>
    <n v="15"/>
    <x v="0"/>
    <x v="0"/>
    <s v="all levels"/>
    <s v="ALL LEVELS"/>
    <n v="10"/>
    <s v="all levels"/>
    <n v="1"/>
    <d v="2014-06-28T00:00:00"/>
    <n v="28"/>
    <n v="6"/>
    <n v="2014"/>
    <x v="3"/>
    <x v="3"/>
    <d v="2018-08-06T00:00:00"/>
    <n v="1500"/>
  </r>
  <r>
    <x v="523"/>
    <x v="520"/>
    <x v="380"/>
    <s v="ion (CPA) "/>
    <s v="onetizing "/>
    <s v="https://www.udemy.   /monetizing-your-website-how-to-add-cost-per-action-cpa/"/>
    <s v="https://www.udemy.com/monetizing-your-website-how-to-add-cost-per-action-cpa/"/>
    <x v="0"/>
    <n v="35"/>
    <n v="142"/>
    <n v="4"/>
    <n v="18"/>
    <x v="0"/>
    <x v="0"/>
    <s v="all levels"/>
    <s v="ALL LEVELS"/>
    <n v="10"/>
    <s v="all levels"/>
    <n v="1"/>
    <d v="2014-06-30T00:00:00"/>
    <n v="30"/>
    <n v="6"/>
    <n v="2014"/>
    <x v="3"/>
    <x v="3"/>
    <d v="2019-09-26T00:00:00"/>
    <n v="1914"/>
  </r>
  <r>
    <x v="524"/>
    <x v="521"/>
    <x v="6"/>
    <s v="ay Trading"/>
    <s v="ntroductio"/>
    <s v="https://www.udemy.   /introduction-to-day-trading/"/>
    <s v="https://www.udemy.com/introduction-to-day-trading/"/>
    <x v="0"/>
    <n v="50"/>
    <n v="79"/>
    <n v="5"/>
    <n v="36"/>
    <x v="1"/>
    <x v="1"/>
    <s v="beginner level"/>
    <s v="BEGINNER LEVEL"/>
    <n v="14"/>
    <s v="beginner level"/>
    <n v="1"/>
    <d v="2014-09-05T00:00:00"/>
    <n v="5"/>
    <n v="9"/>
    <n v="2014"/>
    <x v="3"/>
    <x v="3"/>
    <d v="2018-12-31T00:00:00"/>
    <n v="1578"/>
  </r>
  <r>
    <x v="525"/>
    <x v="522"/>
    <x v="308"/>
    <s v="ssentials "/>
    <s v="ogo Design"/>
    <s v="https://www.udemy.   /logo-design/"/>
    <s v="https://www.udemy.com/logo-design/"/>
    <x v="0"/>
    <n v="20"/>
    <n v="33205"/>
    <n v="481"/>
    <n v="12"/>
    <x v="0"/>
    <x v="0"/>
    <s v="all levels"/>
    <s v="ALL LEVELS"/>
    <n v="10"/>
    <s v="all levels"/>
    <n v="0.7"/>
    <d v="2014-06-30T00:00:00"/>
    <n v="30"/>
    <n v="6"/>
    <n v="2014"/>
    <x v="2"/>
    <x v="2"/>
    <d v="2019-09-26T00:00:00"/>
    <n v="1914"/>
  </r>
  <r>
    <x v="526"/>
    <x v="523"/>
    <x v="381"/>
    <s v=" (Revenue)"/>
    <s v="FRIC 13-Cu"/>
    <s v="https://www.udemy.   /ifric-13-customer-loyalty-programmes-revenue/"/>
    <s v="https://www.udemy.com/ifric-13-customer-loyalty-programmes-revenue/"/>
    <x v="1"/>
    <n v="0"/>
    <n v="2058"/>
    <n v="22"/>
    <n v="6"/>
    <x v="0"/>
    <x v="0"/>
    <s v="all levels"/>
    <s v="ALL LEVELS"/>
    <n v="10"/>
    <s v="all levels"/>
    <n v="0.6"/>
    <d v="2014-07-05T00:00:00"/>
    <n v="5"/>
    <n v="7"/>
    <n v="2014"/>
    <x v="3"/>
    <x v="3"/>
    <d v="2019-09-26T00:00:00"/>
    <n v="1909"/>
  </r>
  <r>
    <x v="527"/>
    <x v="524"/>
    <x v="382"/>
    <s v="Executives"/>
    <s v="inance for"/>
    <s v="https://www.udemy.   /finance-for-non-finance-executives/"/>
    <s v="https://www.udemy.com/finance-for-non-finance-executives/"/>
    <x v="0"/>
    <n v="180"/>
    <n v="944"/>
    <n v="44"/>
    <n v="187"/>
    <x v="1"/>
    <x v="1"/>
    <s v="beginner level"/>
    <s v="BEGINNER LEVEL"/>
    <n v="14"/>
    <s v="beginner level"/>
    <n v="13"/>
    <d v="2014-06-25T00:00:00"/>
    <n v="25"/>
    <n v="6"/>
    <n v="2014"/>
    <x v="3"/>
    <x v="3"/>
    <d v="2018-12-31T00:00:00"/>
    <n v="1650"/>
  </r>
  <r>
    <x v="528"/>
    <x v="525"/>
    <x v="383"/>
    <s v=" - Level 2"/>
    <s v="inary Opti"/>
    <s v="https://www.udemy.   /binary-options-course-level-2/"/>
    <s v="https://www.udemy.com/binary-options-course-level-2/"/>
    <x v="1"/>
    <n v="0"/>
    <n v="5874"/>
    <n v="207"/>
    <n v="9"/>
    <x v="2"/>
    <x v="2"/>
    <s v="intermediate level"/>
    <s v="INTERMEDIATE LEVEL"/>
    <n v="18"/>
    <s v="intermediate level"/>
    <n v="2"/>
    <d v="2014-06-26T00:00:00"/>
    <n v="26"/>
    <n v="6"/>
    <n v="2014"/>
    <x v="3"/>
    <x v="3"/>
    <d v="2020-10-10T00:00:00"/>
    <n v="2298"/>
  </r>
  <r>
    <x v="529"/>
    <x v="526"/>
    <x v="384"/>
    <s v=" Investing"/>
    <s v="est Egg In"/>
    <s v="https://www.udemy.   /nest-egg-secrets/"/>
    <s v="https://www.udemy.com/nest-egg-secrets/"/>
    <x v="0"/>
    <n v="45"/>
    <n v="6"/>
    <n v="0"/>
    <n v="12"/>
    <x v="1"/>
    <x v="1"/>
    <s v="beginner level"/>
    <s v="BEGINNER LEVEL"/>
    <n v="14"/>
    <s v="beginner level"/>
    <n v="2"/>
    <d v="2014-06-27T00:00:00"/>
    <n v="27"/>
    <n v="6"/>
    <n v="2014"/>
    <x v="3"/>
    <x v="3"/>
    <d v="2018-12-31T00:00:00"/>
    <n v="1648"/>
  </r>
  <r>
    <x v="530"/>
    <x v="527"/>
    <x v="385"/>
    <s v="st In 2017"/>
    <s v="ow to Pick"/>
    <s v="https://www.udemy.   /how-to-make-5000month-trading-penny-stocks/"/>
    <s v="https://www.udemy.com/how-to-make-5000month-trading-penny-stocks/"/>
    <x v="0"/>
    <n v="150"/>
    <n v="9015"/>
    <n v="65"/>
    <n v="23"/>
    <x v="0"/>
    <x v="0"/>
    <s v="all levels"/>
    <s v="ALL LEVELS"/>
    <n v="10"/>
    <s v="all levels"/>
    <n v="2.5"/>
    <d v="2014-07-01T00:00:00"/>
    <n v="1"/>
    <n v="7"/>
    <n v="2014"/>
    <x v="3"/>
    <x v="3"/>
    <d v="2018-11-04T00:00:00"/>
    <n v="1587"/>
  </r>
  <r>
    <x v="531"/>
    <x v="528"/>
    <x v="386"/>
    <s v="el 1 - FRA"/>
    <s v="hartered F"/>
    <s v="https://www.udemy.   /apnacourse-cfa-1-fra/"/>
    <s v="https://www.udemy.com/apnacourse-cfa-1-fra/"/>
    <x v="0"/>
    <n v="30"/>
    <n v="517"/>
    <n v="5"/>
    <n v="17"/>
    <x v="1"/>
    <x v="1"/>
    <s v="beginner level"/>
    <s v="BEGINNER LEVEL"/>
    <n v="14"/>
    <s v="beginner level"/>
    <n v="14.5"/>
    <d v="2014-06-30T00:00:00"/>
    <n v="30"/>
    <n v="6"/>
    <n v="2014"/>
    <x v="3"/>
    <x v="3"/>
    <d v="2018-12-31T00:00:00"/>
    <n v="1645"/>
  </r>
  <r>
    <x v="532"/>
    <x v="529"/>
    <x v="387"/>
    <s v=" in HTML 5"/>
    <s v="ore Concep"/>
    <s v="https://www.udemy.   /core-concepts-in-html-5/"/>
    <s v="https://www.udemy.com/core-concepts-in-html-5/"/>
    <x v="0"/>
    <n v="75"/>
    <n v="1532"/>
    <n v="19"/>
    <n v="23"/>
    <x v="1"/>
    <x v="1"/>
    <s v="beginner level"/>
    <s v="BEGINNER LEVEL"/>
    <n v="14"/>
    <s v="beginner level"/>
    <n v="2"/>
    <d v="2014-07-30T00:00:00"/>
    <n v="30"/>
    <n v="7"/>
    <n v="2014"/>
    <x v="0"/>
    <x v="0"/>
    <d v="2018-12-31T00:00:00"/>
    <n v="1615"/>
  </r>
  <r>
    <x v="533"/>
    <x v="530"/>
    <x v="388"/>
    <s v=" Estimates"/>
    <s v="AS 8-Accou"/>
    <s v="https://www.udemy.   /ias-8-accounting-policies-changes-in-accounting-estimates/"/>
    <s v="https://www.udemy.com/ias-8-accounting-policies-changes-in-accounting-estimates/"/>
    <x v="1"/>
    <n v="0"/>
    <n v="2122"/>
    <n v="30"/>
    <n v="15"/>
    <x v="0"/>
    <x v="0"/>
    <s v="all levels"/>
    <s v="ALL LEVELS"/>
    <n v="10"/>
    <s v="all levels"/>
    <n v="2.5"/>
    <d v="2014-10-03T00:00:00"/>
    <n v="3"/>
    <n v="10"/>
    <n v="2014"/>
    <x v="3"/>
    <x v="3"/>
    <d v="2018-08-06T00:00:00"/>
    <n v="1403"/>
  </r>
  <r>
    <x v="534"/>
    <x v="531"/>
    <x v="389"/>
    <s v="al Markets"/>
    <s v="nvestments"/>
    <s v="https://www.udemy.   /investments-and-financial-markets/"/>
    <s v="https://www.udemy.com/investments-and-financial-markets/"/>
    <x v="0"/>
    <n v="40"/>
    <n v="71"/>
    <n v="3"/>
    <n v="19"/>
    <x v="1"/>
    <x v="1"/>
    <s v="beginner level"/>
    <s v="BEGINNER LEVEL"/>
    <n v="14"/>
    <s v="beginner level"/>
    <n v="1.5"/>
    <d v="2014-07-22T00:00:00"/>
    <n v="22"/>
    <n v="7"/>
    <n v="2014"/>
    <x v="3"/>
    <x v="3"/>
    <d v="2018-12-31T00:00:00"/>
    <n v="1623"/>
  </r>
  <r>
    <x v="535"/>
    <x v="532"/>
    <x v="390"/>
    <s v="lete Guide"/>
    <s v="itcoin - T"/>
    <s v="https://www.udemy.   /bitcoin-the-complete-guide/"/>
    <s v="https://www.udemy.com/bitcoin-the-complete-guide/"/>
    <x v="0"/>
    <n v="20"/>
    <n v="2281"/>
    <n v="12"/>
    <n v="24"/>
    <x v="0"/>
    <x v="0"/>
    <s v="all levels"/>
    <s v="ALL LEVELS"/>
    <n v="10"/>
    <s v="all levels"/>
    <n v="5.5"/>
    <d v="2014-07-04T00:00:00"/>
    <n v="4"/>
    <n v="7"/>
    <n v="2014"/>
    <x v="3"/>
    <x v="3"/>
    <d v="2018-08-06T00:00:00"/>
    <n v="1494"/>
  </r>
  <r>
    <x v="536"/>
    <x v="533"/>
    <x v="391"/>
    <s v="DE WITH US"/>
    <s v="E WILL PAY"/>
    <s v="https://www.udemy.   /trade-forex-the-professional-way-by-trading-live-with-us/"/>
    <s v="https://www.udemy.com/trade-forex-the-professional-way-by-trading-live-with-us/"/>
    <x v="0"/>
    <n v="20"/>
    <n v="2101"/>
    <n v="51"/>
    <n v="11"/>
    <x v="0"/>
    <x v="0"/>
    <s v="all levels"/>
    <s v="ALL LEVELS"/>
    <n v="10"/>
    <s v="all levels"/>
    <n v="2"/>
    <d v="2014-08-18T00:00:00"/>
    <n v="18"/>
    <n v="8"/>
    <n v="2014"/>
    <x v="3"/>
    <x v="3"/>
    <d v="2018-08-06T00:00:00"/>
    <n v="1449"/>
  </r>
  <r>
    <x v="537"/>
    <x v="534"/>
    <x v="392"/>
    <s v="lsa de USA"/>
    <s v="uÃ­a prÃ¡c"/>
    <s v="https://www.udemy.   /guia-practica-para-comprar-acciones-en-la-bolsa-de-usa/"/>
    <s v="https://www.udemy.com/guia-practica-para-comprar-acciones-en-la-bolsa-de-usa/"/>
    <x v="1"/>
    <n v="0"/>
    <n v="4876"/>
    <n v="210"/>
    <n v="36"/>
    <x v="2"/>
    <x v="2"/>
    <s v="intermediate level"/>
    <s v="INTERMEDIATE LEVEL"/>
    <n v="18"/>
    <s v="intermediate level"/>
    <n v="4.5"/>
    <d v="2014-09-11T00:00:00"/>
    <n v="11"/>
    <n v="9"/>
    <n v="2014"/>
    <x v="3"/>
    <x v="3"/>
    <d v="2020-10-10T00:00:00"/>
    <n v="2221"/>
  </r>
  <r>
    <x v="538"/>
    <x v="535"/>
    <x v="393"/>
    <s v="llustrator"/>
    <s v="ntro to Il"/>
    <s v="https://www.udemy.   /intro-to-illustrator/"/>
    <s v="https://www.udemy.com/intro-to-illustrator/"/>
    <x v="0"/>
    <n v="20"/>
    <n v="11"/>
    <n v="4"/>
    <n v="59"/>
    <x v="1"/>
    <x v="1"/>
    <s v="beginner level"/>
    <s v="BEGINNER LEVEL"/>
    <n v="14"/>
    <s v="beginner level"/>
    <n v="7"/>
    <d v="2014-07-20T00:00:00"/>
    <n v="20"/>
    <n v="7"/>
    <n v="2014"/>
    <x v="2"/>
    <x v="2"/>
    <d v="2018-12-31T00:00:00"/>
    <n v="1625"/>
  </r>
  <r>
    <x v="539"/>
    <x v="536"/>
    <x v="138"/>
    <s v=" Bootstrap"/>
    <s v="earn to Cr"/>
    <s v="https://www.udemy.   /responsive-website-with-bootstrap/"/>
    <s v="https://www.udemy.com/responsive-website-with-bootstrap/"/>
    <x v="0"/>
    <n v="20"/>
    <n v="2528"/>
    <n v="15"/>
    <n v="30"/>
    <x v="0"/>
    <x v="0"/>
    <s v="all levels"/>
    <s v="ALL LEVELS"/>
    <n v="10"/>
    <s v="all levels"/>
    <n v="2"/>
    <d v="2014-10-26T00:00:00"/>
    <n v="26"/>
    <n v="10"/>
    <n v="2014"/>
    <x v="0"/>
    <x v="0"/>
    <d v="2019-09-26T00:00:00"/>
    <n v="1796"/>
  </r>
  <r>
    <x v="540"/>
    <x v="537"/>
    <x v="122"/>
    <s v="o Analysis"/>
    <s v="inancial M"/>
    <s v="https://www.udemy.   /financial-ratio-analysis/"/>
    <s v="https://www.udemy.com/financial-ratio-analysis/"/>
    <x v="0"/>
    <n v="20"/>
    <n v="2046"/>
    <n v="9"/>
    <n v="72"/>
    <x v="1"/>
    <x v="1"/>
    <s v="beginner level"/>
    <s v="BEGINNER LEVEL"/>
    <n v="14"/>
    <s v="beginner level"/>
    <n v="5.5"/>
    <d v="2014-07-05T00:00:00"/>
    <n v="5"/>
    <n v="7"/>
    <n v="2014"/>
    <x v="3"/>
    <x v="3"/>
    <d v="2018-12-31T00:00:00"/>
    <n v="1640"/>
  </r>
  <r>
    <x v="541"/>
    <x v="538"/>
    <x v="394"/>
    <s v="Steps 2017"/>
    <s v="ow To Star"/>
    <s v="https://www.udemy.   /penny-stock-trading-analyzing-the-most-profitable-stocks/"/>
    <s v="https://www.udemy.com/penny-stock-trading-analyzing-the-most-profitable-stocks/"/>
    <x v="0"/>
    <n v="50"/>
    <n v="7750"/>
    <n v="58"/>
    <n v="15"/>
    <x v="0"/>
    <x v="0"/>
    <s v="all levels"/>
    <s v="ALL LEVELS"/>
    <n v="10"/>
    <s v="all levels"/>
    <n v="1.5"/>
    <d v="2014-07-17T00:00:00"/>
    <n v="17"/>
    <n v="7"/>
    <n v="2014"/>
    <x v="3"/>
    <x v="3"/>
    <d v="2018-08-06T00:00:00"/>
    <n v="1481"/>
  </r>
  <r>
    <x v="542"/>
    <x v="539"/>
    <x v="395"/>
    <s v="ade simple"/>
    <s v="ookkeeping"/>
    <s v="https://www.udemy.   /bookkeeping-essentials/"/>
    <s v="https://www.udemy.com/bookkeeping-essentials/"/>
    <x v="0"/>
    <n v="30"/>
    <n v="23"/>
    <n v="1"/>
    <n v="19"/>
    <x v="1"/>
    <x v="1"/>
    <s v="beginner level"/>
    <s v="BEGINNER LEVEL"/>
    <n v="14"/>
    <s v="beginner level"/>
    <n v="1"/>
    <d v="2015-02-13T00:00:00"/>
    <n v="13"/>
    <n v="2"/>
    <n v="2015"/>
    <x v="3"/>
    <x v="3"/>
    <d v="2018-05-25T00:00:00"/>
    <n v="1197"/>
  </r>
  <r>
    <x v="543"/>
    <x v="540"/>
    <x v="25"/>
    <s v="age Level)"/>
    <s v="ccounting "/>
    <s v="https://www.udemy.   /depreciation-accounting/"/>
    <s v="https://www.udemy.com/depreciation-accounting/"/>
    <x v="0"/>
    <n v="20"/>
    <n v="576"/>
    <n v="1"/>
    <n v="14"/>
    <x v="0"/>
    <x v="0"/>
    <s v="all levels"/>
    <s v="ALL LEVELS"/>
    <n v="10"/>
    <s v="all levels"/>
    <n v="1"/>
    <d v="2014-07-09T00:00:00"/>
    <n v="9"/>
    <n v="7"/>
    <n v="2014"/>
    <x v="3"/>
    <x v="3"/>
    <d v="2019-09-26T00:00:00"/>
    <n v="1905"/>
  </r>
  <r>
    <x v="544"/>
    <x v="541"/>
    <x v="396"/>
    <s v="rex Robot!"/>
    <s v="lgorithmic"/>
    <s v="https://www.udemy.   /learn-mql4/"/>
    <s v="https://www.udemy.com/learn-mql4/"/>
    <x v="0"/>
    <n v="185"/>
    <n v="7941"/>
    <n v="713"/>
    <n v="40"/>
    <x v="0"/>
    <x v="0"/>
    <s v="all levels"/>
    <s v="ALL LEVELS"/>
    <n v="10"/>
    <s v="all levels"/>
    <n v="6.5"/>
    <d v="2014-08-11T00:00:00"/>
    <n v="11"/>
    <n v="8"/>
    <n v="2014"/>
    <x v="3"/>
    <x v="3"/>
    <d v="2018-11-04T00:00:00"/>
    <n v="1546"/>
  </r>
  <r>
    <x v="545"/>
    <x v="542"/>
    <x v="397"/>
    <s v="ation Apps"/>
    <s v="TML5 Geolo"/>
    <s v="https://www.udemy.   /html5-geolocation-in-depth-build-location-aware-applications/"/>
    <s v="https://www.udemy.com/html5-geolocation-in-depth-build-location-aware-applications/"/>
    <x v="0"/>
    <n v="90"/>
    <n v="1526"/>
    <n v="72"/>
    <n v="86"/>
    <x v="0"/>
    <x v="0"/>
    <s v="all levels"/>
    <s v="ALL LEVELS"/>
    <n v="10"/>
    <s v="all levels"/>
    <n v="6.5"/>
    <d v="2015-05-26T00:00:00"/>
    <n v="26"/>
    <n v="5"/>
    <n v="2015"/>
    <x v="0"/>
    <x v="0"/>
    <d v="2019-09-26T00:00:00"/>
    <n v="1584"/>
  </r>
  <r>
    <x v="546"/>
    <x v="543"/>
    <x v="398"/>
    <s v="ance Sheet"/>
    <s v="ow to Read"/>
    <s v="https://www.udemy.   /how-to-read-balance-sheet/"/>
    <s v="https://www.udemy.com/how-to-read-balance-sheet/"/>
    <x v="0"/>
    <n v="50"/>
    <n v="1055"/>
    <n v="21"/>
    <n v="64"/>
    <x v="1"/>
    <x v="1"/>
    <s v="beginner level"/>
    <s v="BEGINNER LEVEL"/>
    <n v="14"/>
    <s v="beginner level"/>
    <n v="3.5"/>
    <d v="2014-07-11T00:00:00"/>
    <n v="11"/>
    <n v="7"/>
    <n v="2014"/>
    <x v="3"/>
    <x v="3"/>
    <d v="2018-12-31T00:00:00"/>
    <n v="1634"/>
  </r>
  <r>
    <x v="547"/>
    <x v="544"/>
    <x v="146"/>
    <s v="erivatives"/>
    <s v="FA Level 1"/>
    <s v="https://www.udemy.   /cfa-exam/"/>
    <s v="https://www.udemy.com/cfa-exam/"/>
    <x v="0"/>
    <n v="30"/>
    <n v="110"/>
    <n v="6"/>
    <n v="25"/>
    <x v="0"/>
    <x v="0"/>
    <s v="all levels"/>
    <s v="ALL LEVELS"/>
    <n v="10"/>
    <s v="all levels"/>
    <n v="4"/>
    <d v="2014-07-21T00:00:00"/>
    <n v="21"/>
    <n v="7"/>
    <n v="2014"/>
    <x v="3"/>
    <x v="3"/>
    <d v="2018-08-06T00:00:00"/>
    <n v="1477"/>
  </r>
  <r>
    <x v="548"/>
    <x v="545"/>
    <x v="399"/>
    <s v="r Bankers)"/>
    <s v="anking Cre"/>
    <s v="https://www.udemy.   /credit-analysis-process/"/>
    <s v="https://www.udemy.com/credit-analysis-process/"/>
    <x v="0"/>
    <n v="180"/>
    <n v="894"/>
    <n v="62"/>
    <n v="241"/>
    <x v="1"/>
    <x v="1"/>
    <s v="beginner level"/>
    <s v="BEGINNER LEVEL"/>
    <n v="14"/>
    <s v="beginner level"/>
    <n v="17.5"/>
    <d v="2014-07-12T00:00:00"/>
    <n v="12"/>
    <n v="7"/>
    <n v="2014"/>
    <x v="3"/>
    <x v="3"/>
    <d v="2018-12-31T00:00:00"/>
    <n v="1633"/>
  </r>
  <r>
    <x v="549"/>
    <x v="546"/>
    <x v="400"/>
    <s v="n 2 hours "/>
    <s v="uild a fil"/>
    <s v="https://www.udemy.   /build-a-file-hosting-site-in-less-than-2-hours/"/>
    <s v="https://www.udemy.com/build-a-file-hosting-site-in-less-than-2-hours/"/>
    <x v="0"/>
    <n v="20"/>
    <n v="976"/>
    <n v="29"/>
    <n v="13"/>
    <x v="0"/>
    <x v="0"/>
    <s v="all levels"/>
    <s v="ALL LEVELS"/>
    <n v="10"/>
    <s v="all levels"/>
    <n v="1.5"/>
    <d v="2014-07-14T00:00:00"/>
    <n v="14"/>
    <n v="7"/>
    <n v="2014"/>
    <x v="0"/>
    <x v="0"/>
    <d v="2019-09-26T00:00:00"/>
    <n v="1900"/>
  </r>
  <r>
    <x v="550"/>
    <x v="547"/>
    <x v="401"/>
    <s v=" Included!"/>
    <s v="orex Robot"/>
    <s v="https://www.udemy.   /backtesting/"/>
    <s v="https://www.udemy.com/backtesting/"/>
    <x v="0"/>
    <n v="200"/>
    <n v="10603"/>
    <n v="872"/>
    <n v="42"/>
    <x v="0"/>
    <x v="0"/>
    <s v="all levels"/>
    <s v="ALL LEVELS"/>
    <n v="10"/>
    <s v="all levels"/>
    <n v="5.5"/>
    <d v="2014-10-12T00:00:00"/>
    <n v="12"/>
    <n v="10"/>
    <n v="2014"/>
    <x v="3"/>
    <x v="3"/>
    <d v="2018-11-04T00:00:00"/>
    <n v="1484"/>
  </r>
  <r>
    <x v="551"/>
    <x v="548"/>
    <x v="402"/>
    <s v="2 Websites"/>
    <s v="he Essenti"/>
    <s v="https://www.udemy.   /the-essential-web-developer-course/"/>
    <s v="https://www.udemy.com/the-essential-web-developer-course/"/>
    <x v="0"/>
    <n v="200"/>
    <n v="9355"/>
    <n v="390"/>
    <n v="177"/>
    <x v="0"/>
    <x v="0"/>
    <s v="all levels"/>
    <s v="ALL LEVELS"/>
    <n v="10"/>
    <s v="all levels"/>
    <n v="16.5"/>
    <d v="2015-11-02T00:00:00"/>
    <n v="2"/>
    <n v="11"/>
    <n v="2015"/>
    <x v="0"/>
    <x v="0"/>
    <d v="2019-09-26T00:00:00"/>
    <n v="1424"/>
  </r>
  <r>
    <x v="552"/>
    <x v="549"/>
    <x v="403"/>
    <s v="ore chords"/>
    <s v="uick &amp; Eas"/>
    <s v="https://www.udemy.   /quick-and-easy-piano-chords/"/>
    <s v="https://www.udemy.com/quick-and-easy-piano-chords/"/>
    <x v="0"/>
    <n v="55"/>
    <n v="1818"/>
    <n v="4"/>
    <n v="90"/>
    <x v="1"/>
    <x v="1"/>
    <s v="beginner level"/>
    <s v="BEGINNER LEVEL"/>
    <n v="14"/>
    <s v="beginner level"/>
    <n v="2.5"/>
    <d v="2014-07-17T00:00:00"/>
    <n v="17"/>
    <n v="7"/>
    <n v="2014"/>
    <x v="1"/>
    <x v="1"/>
    <d v="2018-12-31T00:00:00"/>
    <n v="1628"/>
  </r>
  <r>
    <x v="553"/>
    <x v="550"/>
    <x v="404"/>
    <s v="r website!"/>
    <s v="reate a se"/>
    <s v="https://www.udemy.   /create-a-simple-php-mysql-search-engine/"/>
    <s v="https://www.udemy.com/create-a-simple-php-mysql-search-engine/"/>
    <x v="0"/>
    <n v="20"/>
    <n v="1832"/>
    <n v="6"/>
    <n v="12"/>
    <x v="2"/>
    <x v="2"/>
    <s v="intermediate level"/>
    <s v="INTERMEDIATE LEVEL"/>
    <n v="18"/>
    <s v="intermediate level"/>
    <n v="1.5"/>
    <d v="2014-07-17T00:00:00"/>
    <n v="17"/>
    <n v="7"/>
    <n v="2014"/>
    <x v="0"/>
    <x v="0"/>
    <d v="2020-10-10T00:00:00"/>
    <n v="2277"/>
  </r>
  <r>
    <x v="554"/>
    <x v="551"/>
    <x v="25"/>
    <s v="Experience"/>
    <s v="ccounting:"/>
    <s v="https://www.udemy.   /accounting-get-hired-without-work-experience/"/>
    <s v="https://www.udemy.com/accounting-get-hired-without-work-experience/"/>
    <x v="0"/>
    <n v="100"/>
    <n v="4661"/>
    <n v="187"/>
    <n v="20"/>
    <x v="0"/>
    <x v="0"/>
    <s v="all levels"/>
    <s v="ALL LEVELS"/>
    <n v="10"/>
    <s v="all levels"/>
    <n v="1"/>
    <d v="2014-09-01T00:00:00"/>
    <n v="1"/>
    <n v="9"/>
    <n v="2014"/>
    <x v="3"/>
    <x v="3"/>
    <d v="2018-11-04T00:00:00"/>
    <n v="1525"/>
  </r>
  <r>
    <x v="555"/>
    <x v="552"/>
    <x v="405"/>
    <s v="ing System"/>
    <s v="imple Opti"/>
    <s v="https://www.udemy.   /safe-and-easy-options-trading/"/>
    <s v="https://www.udemy.com/safe-and-easy-options-trading/"/>
    <x v="0"/>
    <n v="35"/>
    <n v="104"/>
    <n v="2"/>
    <n v="16"/>
    <x v="2"/>
    <x v="2"/>
    <s v="intermediate level"/>
    <s v="INTERMEDIATE LEVEL"/>
    <n v="18"/>
    <s v="intermediate level"/>
    <n v="1.5"/>
    <d v="2014-07-31T00:00:00"/>
    <n v="31"/>
    <n v="7"/>
    <n v="2014"/>
    <x v="3"/>
    <x v="3"/>
    <d v="2020-10-10T00:00:00"/>
    <n v="2263"/>
  </r>
  <r>
    <x v="556"/>
    <x v="553"/>
    <x v="406"/>
    <s v=" Arpeggios"/>
    <s v="lassical G"/>
    <s v="https://www.udemy.   /guitar-lessons/"/>
    <s v="https://www.udemy.com/guitar-lessons/"/>
    <x v="0"/>
    <n v="195"/>
    <n v="200"/>
    <n v="11"/>
    <n v="19"/>
    <x v="0"/>
    <x v="0"/>
    <s v="all levels"/>
    <s v="ALL LEVELS"/>
    <n v="10"/>
    <s v="all levels"/>
    <n v="2"/>
    <d v="2014-07-24T00:00:00"/>
    <n v="24"/>
    <n v="7"/>
    <n v="2014"/>
    <x v="1"/>
    <x v="1"/>
    <d v="2019-09-26T00:00:00"/>
    <n v="1890"/>
  </r>
  <r>
    <x v="557"/>
    <x v="554"/>
    <x v="58"/>
    <s v="e Easy Way"/>
    <s v="earn to Pl"/>
    <s v="https://www.udemy.   /beginninghorn/"/>
    <s v="https://www.udemy.com/beginninghorn/"/>
    <x v="0"/>
    <n v="50"/>
    <n v="460"/>
    <n v="27"/>
    <n v="131"/>
    <x v="1"/>
    <x v="1"/>
    <s v="beginner level"/>
    <s v="BEGINNER LEVEL"/>
    <n v="14"/>
    <s v="beginner level"/>
    <n v="8"/>
    <d v="2014-10-29T00:00:00"/>
    <n v="29"/>
    <n v="10"/>
    <n v="2014"/>
    <x v="1"/>
    <x v="1"/>
    <d v="2018-12-31T00:00:00"/>
    <n v="1524"/>
  </r>
  <r>
    <x v="558"/>
    <x v="555"/>
    <x v="286"/>
    <s v="ade Simple"/>
    <s v="aster the "/>
    <s v="https://www.udemy.   /intermediatehorn/"/>
    <s v="https://www.udemy.com/intermediatehorn/"/>
    <x v="0"/>
    <n v="50"/>
    <n v="68"/>
    <n v="8"/>
    <n v="126"/>
    <x v="2"/>
    <x v="2"/>
    <s v="intermediate level"/>
    <s v="INTERMEDIATE LEVEL"/>
    <n v="18"/>
    <s v="intermediate level"/>
    <n v="7.5"/>
    <d v="2014-10-29T00:00:00"/>
    <n v="29"/>
    <n v="10"/>
    <n v="2014"/>
    <x v="1"/>
    <x v="1"/>
    <d v="2020-10-10T00:00:00"/>
    <n v="2173"/>
  </r>
  <r>
    <x v="559"/>
    <x v="556"/>
    <x v="407"/>
    <s v="lin Basics"/>
    <s v="earn How t"/>
    <s v="https://www.udemy.   /violin-basics/"/>
    <s v="https://www.udemy.com/violin-basics/"/>
    <x v="0"/>
    <n v="20"/>
    <n v="365"/>
    <n v="10"/>
    <n v="12"/>
    <x v="1"/>
    <x v="1"/>
    <s v="beginner level"/>
    <s v="BEGINNER LEVEL"/>
    <n v="14"/>
    <s v="beginner level"/>
    <n v="0.53333333299999997"/>
    <d v="2014-08-13T00:00:00"/>
    <n v="13"/>
    <n v="8"/>
    <n v="2014"/>
    <x v="1"/>
    <x v="1"/>
    <d v="2018-12-31T00:00:00"/>
    <n v="1601"/>
  </r>
  <r>
    <x v="560"/>
    <x v="557"/>
    <x v="408"/>
    <s v="om Scratch"/>
    <s v="ow to Inst"/>
    <s v="https://www.udemy.   /install-wordpress/"/>
    <s v="https://www.udemy.com/install-wordpress/"/>
    <x v="1"/>
    <n v="0"/>
    <n v="8415"/>
    <n v="56"/>
    <n v="13"/>
    <x v="1"/>
    <x v="1"/>
    <s v="beginner level"/>
    <s v="BEGINNER LEVEL"/>
    <n v="14"/>
    <s v="beginner level"/>
    <n v="1"/>
    <d v="2014-07-19T00:00:00"/>
    <n v="19"/>
    <n v="7"/>
    <n v="2014"/>
    <x v="0"/>
    <x v="0"/>
    <d v="2018-12-31T00:00:00"/>
    <n v="1626"/>
  </r>
  <r>
    <x v="561"/>
    <x v="558"/>
    <x v="266"/>
    <s v="ex Trading"/>
    <s v="undamental"/>
    <s v="https://www.udemy.   /fundamentals-of-forex-trading/"/>
    <s v="https://www.udemy.com/fundamentals-of-forex-trading/"/>
    <x v="1"/>
    <n v="0"/>
    <n v="17160"/>
    <n v="620"/>
    <n v="23"/>
    <x v="0"/>
    <x v="0"/>
    <s v="all levels"/>
    <s v="ALL LEVELS"/>
    <n v="10"/>
    <s v="all levels"/>
    <n v="1"/>
    <d v="2014-08-29T00:00:00"/>
    <n v="29"/>
    <n v="8"/>
    <n v="2014"/>
    <x v="3"/>
    <x v="3"/>
    <d v="2018-11-04T00:00:00"/>
    <n v="1528"/>
  </r>
  <r>
    <x v="562"/>
    <x v="559"/>
    <x v="241"/>
    <s v="m Lesson 4"/>
    <s v="hythm to R"/>
    <s v="https://www.udemy.   /rhythm-to-rock-drum-lesson-4/"/>
    <s v="https://www.udemy.com/rhythm-to-rock-drum-lesson-4/"/>
    <x v="0"/>
    <n v="20"/>
    <n v="12"/>
    <n v="3"/>
    <n v="12"/>
    <x v="1"/>
    <x v="1"/>
    <s v="beginner level"/>
    <s v="BEGINNER LEVEL"/>
    <n v="14"/>
    <s v="beginner level"/>
    <n v="1.5"/>
    <d v="2014-08-18T00:00:00"/>
    <n v="18"/>
    <n v="8"/>
    <n v="2014"/>
    <x v="1"/>
    <x v="1"/>
    <d v="2018-12-31T00:00:00"/>
    <n v="1596"/>
  </r>
  <r>
    <x v="563"/>
    <x v="560"/>
    <x v="316"/>
    <s v=" and MySQL"/>
    <s v="rojects in"/>
    <s v="https://www.udemy.   /the-complete-web-development-course-learn-by-building-apps/"/>
    <s v="https://www.udemy.com/the-complete-web-development-course-learn-by-building-apps/"/>
    <x v="0"/>
    <n v="60"/>
    <n v="10606"/>
    <n v="570"/>
    <n v="88"/>
    <x v="0"/>
    <x v="0"/>
    <s v="all levels"/>
    <s v="ALL LEVELS"/>
    <n v="10"/>
    <s v="all levels"/>
    <n v="23"/>
    <d v="2014-07-25T00:00:00"/>
    <n v="25"/>
    <n v="7"/>
    <n v="2014"/>
    <x v="0"/>
    <x v="0"/>
    <d v="2019-09-26T00:00:00"/>
    <n v="1889"/>
  </r>
  <r>
    <x v="564"/>
    <x v="561"/>
    <x v="409"/>
    <s v=" Harmonica"/>
    <s v="ARP&amp;SOUL  "/>
    <s v="https://www.udemy.   /harp-and-soul-learn-the-secrets-of-the-harmonica/"/>
    <s v="https://www.udemy.com/harp-and-soul-learn-the-secrets-of-the-harmonica/"/>
    <x v="0"/>
    <n v="35"/>
    <n v="114"/>
    <n v="8"/>
    <n v="59"/>
    <x v="0"/>
    <x v="0"/>
    <s v="all levels"/>
    <s v="ALL LEVELS"/>
    <n v="10"/>
    <s v="all levels"/>
    <n v="2"/>
    <d v="2014-10-01T00:00:00"/>
    <n v="1"/>
    <n v="10"/>
    <n v="2014"/>
    <x v="1"/>
    <x v="1"/>
    <d v="2019-09-26T00:00:00"/>
    <n v="1821"/>
  </r>
  <r>
    <x v="565"/>
    <x v="562"/>
    <x v="410"/>
    <s v="a Servlets"/>
    <s v="asic Conce"/>
    <s v="https://www.udemy.   /web-application-and-java-servlet-concepts/"/>
    <s v="https://www.udemy.com/web-application-and-java-servlet-concepts/"/>
    <x v="0"/>
    <n v="35"/>
    <n v="2797"/>
    <n v="59"/>
    <n v="10"/>
    <x v="1"/>
    <x v="1"/>
    <s v="beginner level"/>
    <s v="BEGINNER LEVEL"/>
    <n v="14"/>
    <s v="beginner level"/>
    <n v="1"/>
    <d v="2014-08-27T00:00:00"/>
    <n v="27"/>
    <n v="8"/>
    <n v="2014"/>
    <x v="0"/>
    <x v="0"/>
    <d v="2018-12-31T00:00:00"/>
    <n v="1587"/>
  </r>
  <r>
    <x v="566"/>
    <x v="563"/>
    <x v="411"/>
    <s v="m Scratch!"/>
    <s v="earn E-Com"/>
    <s v="https://www.udemy.   /ecommerce-website-in-php-mysqli/"/>
    <s v="https://www.udemy.com/ecommerce-website-in-php-mysqli/"/>
    <x v="1"/>
    <n v="0"/>
    <n v="29990"/>
    <n v="1342"/>
    <n v="87"/>
    <x v="0"/>
    <x v="0"/>
    <s v="all levels"/>
    <s v="ALL LEVELS"/>
    <n v="10"/>
    <s v="all levels"/>
    <n v="17.5"/>
    <d v="2014-08-10T00:00:00"/>
    <n v="10"/>
    <n v="8"/>
    <n v="2014"/>
    <x v="0"/>
    <x v="0"/>
    <d v="2019-09-26T00:00:00"/>
    <n v="1873"/>
  </r>
  <r>
    <x v="567"/>
    <x v="564"/>
    <x v="25"/>
    <s v=" in 60mins"/>
    <s v="ccounting "/>
    <s v="https://www.udemy.   /cashflow-forecasting-made-easy-learn-it-in-40-mins/"/>
    <s v="https://www.udemy.com/cashflow-forecasting-made-easy-learn-it-in-40-mins/"/>
    <x v="0"/>
    <n v="95"/>
    <n v="1730"/>
    <n v="12"/>
    <n v="12"/>
    <x v="0"/>
    <x v="0"/>
    <s v="all levels"/>
    <s v="ALL LEVELS"/>
    <n v="10"/>
    <s v="all levels"/>
    <n v="1.5"/>
    <d v="2014-07-24T00:00:00"/>
    <n v="24"/>
    <n v="7"/>
    <n v="2014"/>
    <x v="3"/>
    <x v="3"/>
    <d v="2018-11-04T00:00:00"/>
    <n v="1564"/>
  </r>
  <r>
    <x v="568"/>
    <x v="565"/>
    <x v="8"/>
    <s v="om scratch"/>
    <s v="earn Html5"/>
    <s v="https://www.udemy.   /learn-html5-css3-from-scratch/"/>
    <s v="https://www.udemy.com/learn-html5-css3-from-scratch/"/>
    <x v="0"/>
    <n v="20"/>
    <n v="13960"/>
    <n v="239"/>
    <n v="19"/>
    <x v="0"/>
    <x v="0"/>
    <s v="all levels"/>
    <s v="ALL LEVELS"/>
    <n v="10"/>
    <s v="all levels"/>
    <n v="2.5"/>
    <d v="2014-07-26T00:00:00"/>
    <n v="26"/>
    <n v="7"/>
    <n v="2014"/>
    <x v="0"/>
    <x v="0"/>
    <d v="2019-09-26T00:00:00"/>
    <n v="1888"/>
  </r>
  <r>
    <x v="569"/>
    <x v="566"/>
    <x v="287"/>
    <s v="ce Mastery"/>
    <s v="hotoshop: "/>
    <s v="https://www.udemy.   /photoshop-real-world-hands-on-graphic-and-web-design/"/>
    <s v="https://www.udemy.com/photoshop-real-world-hands-on-graphic-and-web-design/"/>
    <x v="0"/>
    <n v="105"/>
    <n v="5950"/>
    <n v="25"/>
    <n v="29"/>
    <x v="0"/>
    <x v="0"/>
    <s v="all levels"/>
    <s v="ALL LEVELS"/>
    <n v="10"/>
    <s v="all levels"/>
    <n v="2.5"/>
    <d v="2014-09-25T00:00:00"/>
    <n v="25"/>
    <n v="9"/>
    <n v="2014"/>
    <x v="2"/>
    <x v="2"/>
    <d v="2019-09-26T00:00:00"/>
    <n v="1827"/>
  </r>
  <r>
    <x v="570"/>
    <x v="567"/>
    <x v="412"/>
    <s v=" knowledge"/>
    <s v="odeigniter"/>
    <s v="https://www.udemy.   /codeigniter/"/>
    <s v="https://www.udemy.com/codeigniter/"/>
    <x v="0"/>
    <n v="150"/>
    <n v="14606"/>
    <n v="235"/>
    <n v="21"/>
    <x v="0"/>
    <x v="0"/>
    <s v="all levels"/>
    <s v="ALL LEVELS"/>
    <n v="10"/>
    <s v="all levels"/>
    <n v="3"/>
    <d v="2014-07-29T00:00:00"/>
    <n v="29"/>
    <n v="7"/>
    <n v="2014"/>
    <x v="0"/>
    <x v="0"/>
    <d v="2019-09-26T00:00:00"/>
    <n v="1885"/>
  </r>
  <r>
    <x v="571"/>
    <x v="568"/>
    <x v="241"/>
    <s v="m Lesson 5"/>
    <s v="hythm to R"/>
    <s v="https://www.udemy.   /rhythm-to-rock-drum-lesson-5/"/>
    <s v="https://www.udemy.com/rhythm-to-rock-drum-lesson-5/"/>
    <x v="0"/>
    <n v="20"/>
    <n v="13"/>
    <n v="3"/>
    <n v="9"/>
    <x v="1"/>
    <x v="1"/>
    <s v="beginner level"/>
    <s v="BEGINNER LEVEL"/>
    <n v="14"/>
    <s v="beginner level"/>
    <n v="1"/>
    <d v="2014-08-18T00:00:00"/>
    <n v="18"/>
    <n v="8"/>
    <n v="2014"/>
    <x v="1"/>
    <x v="1"/>
    <d v="2018-12-31T00:00:00"/>
    <n v="1596"/>
  </r>
  <r>
    <x v="572"/>
    <x v="569"/>
    <x v="241"/>
    <s v="m Lesson 6"/>
    <s v="hythm to R"/>
    <s v="https://www.udemy.   /rhythm-to-rock-drum-lesson-6/"/>
    <s v="https://www.udemy.com/rhythm-to-rock-drum-lesson-6/"/>
    <x v="0"/>
    <n v="20"/>
    <n v="12"/>
    <n v="1"/>
    <n v="13"/>
    <x v="1"/>
    <x v="1"/>
    <s v="beginner level"/>
    <s v="BEGINNER LEVEL"/>
    <n v="14"/>
    <s v="beginner level"/>
    <n v="1.5"/>
    <d v="2014-08-21T00:00:00"/>
    <n v="21"/>
    <n v="8"/>
    <n v="2014"/>
    <x v="1"/>
    <x v="1"/>
    <d v="2018-12-31T00:00:00"/>
    <n v="1593"/>
  </r>
  <r>
    <x v="573"/>
    <x v="570"/>
    <x v="316"/>
    <s v="and Python"/>
    <s v="rojects in"/>
    <s v="https://www.udemy.   /projects-in-django-and-python/"/>
    <s v="https://www.udemy.com/projects-in-django-and-python/"/>
    <x v="0"/>
    <n v="60"/>
    <n v="1764"/>
    <n v="53"/>
    <n v="28"/>
    <x v="0"/>
    <x v="0"/>
    <s v="all levels"/>
    <s v="ALL LEVELS"/>
    <n v="10"/>
    <s v="all levels"/>
    <n v="6.5"/>
    <d v="2014-10-21T00:00:00"/>
    <n v="21"/>
    <n v="10"/>
    <n v="2014"/>
    <x v="0"/>
    <x v="0"/>
    <d v="2019-09-26T00:00:00"/>
    <n v="1801"/>
  </r>
  <r>
    <x v="574"/>
    <x v="571"/>
    <x v="413"/>
    <s v="tatements "/>
    <s v="AS 1-Prese"/>
    <s v="https://www.udemy.   /ias-1-presentation-of-financial-statements/"/>
    <s v="https://www.udemy.com/ias-1-presentation-of-financial-statements/"/>
    <x v="1"/>
    <n v="0"/>
    <n v="2674"/>
    <n v="81"/>
    <n v="8"/>
    <x v="0"/>
    <x v="0"/>
    <s v="all levels"/>
    <s v="ALL LEVELS"/>
    <n v="10"/>
    <s v="all levels"/>
    <n v="1"/>
    <d v="2014-10-03T00:00:00"/>
    <n v="3"/>
    <n v="10"/>
    <n v="2014"/>
    <x v="3"/>
    <x v="3"/>
    <d v="2018-08-06T00:00:00"/>
    <n v="1403"/>
  </r>
  <r>
    <x v="575"/>
    <x v="572"/>
    <x v="414"/>
    <s v="de in HTML"/>
    <s v=" how to gu"/>
    <s v="https://www.udemy.   /a-how-to-guide-in-html/"/>
    <s v="https://www.udemy.com/a-how-to-guide-in-html/"/>
    <x v="1"/>
    <n v="0"/>
    <n v="7318"/>
    <n v="205"/>
    <n v="8"/>
    <x v="1"/>
    <x v="1"/>
    <s v="beginner level"/>
    <s v="BEGINNER LEVEL"/>
    <n v="14"/>
    <s v="beginner level"/>
    <n v="0.58333333300000001"/>
    <d v="2014-08-10T00:00:00"/>
    <n v="10"/>
    <n v="8"/>
    <n v="2014"/>
    <x v="0"/>
    <x v="0"/>
    <d v="2018-12-31T00:00:00"/>
    <n v="1604"/>
  </r>
  <r>
    <x v="576"/>
    <x v="573"/>
    <x v="179"/>
    <s v=" Beginners"/>
    <s v="ow To Play"/>
    <s v="https://www.udemy.   /how-to-play-the-djembe-for-beginners/"/>
    <s v="https://www.udemy.com/how-to-play-the-djembe-for-beginners/"/>
    <x v="0"/>
    <n v="30"/>
    <n v="414"/>
    <n v="18"/>
    <n v="19"/>
    <x v="0"/>
    <x v="0"/>
    <s v="all levels"/>
    <s v="ALL LEVELS"/>
    <n v="10"/>
    <s v="all levels"/>
    <n v="1"/>
    <d v="2014-11-11T00:00:00"/>
    <n v="11"/>
    <n v="11"/>
    <n v="2014"/>
    <x v="1"/>
    <x v="1"/>
    <d v="2019-09-26T00:00:00"/>
    <n v="1780"/>
  </r>
  <r>
    <x v="577"/>
    <x v="574"/>
    <x v="415"/>
    <s v="s Season 1"/>
    <s v="ind-Blowin"/>
    <s v="https://www.udemy.   /mind-blowing-photoshop-master-skills-season-1/"/>
    <s v="https://www.udemy.com/mind-blowing-photoshop-master-skills-season-1/"/>
    <x v="0"/>
    <n v="20"/>
    <n v="94"/>
    <n v="3"/>
    <n v="69"/>
    <x v="0"/>
    <x v="0"/>
    <s v="all levels"/>
    <s v="ALL LEVELS"/>
    <n v="10"/>
    <s v="all levels"/>
    <n v="3"/>
    <d v="2014-08-08T00:00:00"/>
    <n v="8"/>
    <n v="8"/>
    <n v="2014"/>
    <x v="2"/>
    <x v="2"/>
    <d v="2019-09-26T00:00:00"/>
    <n v="1875"/>
  </r>
  <r>
    <x v="578"/>
    <x v="575"/>
    <x v="407"/>
    <s v="et Rhythms"/>
    <s v="earn How t"/>
    <s v="https://www.udemy.   /learn-how-to-profit-with-market-rhythms/"/>
    <s v="https://www.udemy.com/learn-how-to-profit-with-market-rhythms/"/>
    <x v="0"/>
    <n v="20"/>
    <n v="85"/>
    <n v="5"/>
    <n v="17"/>
    <x v="0"/>
    <x v="0"/>
    <s v="all levels"/>
    <s v="ALL LEVELS"/>
    <n v="10"/>
    <s v="all levels"/>
    <n v="1.5"/>
    <d v="2014-08-02T00:00:00"/>
    <n v="2"/>
    <n v="8"/>
    <n v="2014"/>
    <x v="3"/>
    <x v="3"/>
    <d v="2019-09-26T00:00:00"/>
    <n v="1881"/>
  </r>
  <r>
    <x v="579"/>
    <x v="576"/>
    <x v="416"/>
    <s v="Strategies"/>
    <s v="astTrack t"/>
    <s v="https://www.udemy.   /fasttrack-to-stock-trading-strategies/"/>
    <s v="https://www.udemy.com/fasttrack-to-stock-trading-strategies/"/>
    <x v="0"/>
    <n v="25"/>
    <n v="5685"/>
    <n v="5"/>
    <n v="12"/>
    <x v="0"/>
    <x v="0"/>
    <s v="all levels"/>
    <s v="ALL LEVELS"/>
    <n v="10"/>
    <s v="all levels"/>
    <n v="3.5"/>
    <d v="2014-08-05T00:00:00"/>
    <n v="5"/>
    <n v="8"/>
    <n v="2014"/>
    <x v="3"/>
    <x v="3"/>
    <d v="2018-08-06T00:00:00"/>
    <n v="1462"/>
  </r>
  <r>
    <x v="580"/>
    <x v="577"/>
    <x v="417"/>
    <s v="Ã±ar Logos"/>
    <s v="Ã³mo DiseÃ"/>
    <s v="https://www.udemy.   /como-disenar-logos/"/>
    <s v="https://www.udemy.com/como-disenar-logos/"/>
    <x v="0"/>
    <n v="25"/>
    <n v="422"/>
    <n v="120"/>
    <n v="31"/>
    <x v="1"/>
    <x v="1"/>
    <s v="beginner level"/>
    <s v="BEGINNER LEVEL"/>
    <n v="14"/>
    <s v="beginner level"/>
    <n v="3.5"/>
    <d v="2015-03-05T00:00:00"/>
    <n v="5"/>
    <n v="3"/>
    <n v="2015"/>
    <x v="2"/>
    <x v="2"/>
    <d v="2018-12-31T00:00:00"/>
    <n v="1397"/>
  </r>
  <r>
    <x v="581"/>
    <x v="578"/>
    <x v="418"/>
    <s v=" The Start"/>
    <s v="lectric Ba"/>
    <s v="https://www.udemy.   /electric-bass-right-from-the-start/"/>
    <s v="https://www.udemy.com/electric-bass-right-from-the-start/"/>
    <x v="0"/>
    <n v="100"/>
    <n v="239"/>
    <n v="1"/>
    <n v="9"/>
    <x v="1"/>
    <x v="1"/>
    <s v="beginner level"/>
    <s v="BEGINNER LEVEL"/>
    <n v="14"/>
    <s v="beginner level"/>
    <n v="0.66666666699999999"/>
    <d v="2016-03-14T00:00:00"/>
    <n v="14"/>
    <n v="3"/>
    <n v="2016"/>
    <x v="1"/>
    <x v="1"/>
    <d v="2018-12-31T00:00:00"/>
    <n v="1022"/>
  </r>
  <r>
    <x v="582"/>
    <x v="579"/>
    <x v="226"/>
    <s v="c Designer"/>
    <s v="ecome a Pr"/>
    <s v="https://www.udemy.   /become-a-professional-graphic-designer-udemy/"/>
    <s v="https://www.udemy.com/become-a-professional-graphic-designer-udemy/"/>
    <x v="0"/>
    <n v="35"/>
    <n v="3618"/>
    <n v="345"/>
    <n v="207"/>
    <x v="0"/>
    <x v="0"/>
    <s v="all levels"/>
    <s v="ALL LEVELS"/>
    <n v="10"/>
    <s v="all levels"/>
    <n v="20.5"/>
    <d v="2014-08-13T00:00:00"/>
    <n v="13"/>
    <n v="8"/>
    <n v="2014"/>
    <x v="2"/>
    <x v="2"/>
    <d v="2019-09-26T00:00:00"/>
    <n v="1870"/>
  </r>
  <r>
    <x v="583"/>
    <x v="580"/>
    <x v="419"/>
    <s v="ng from it"/>
    <s v="ecome a Gr"/>
    <s v="https://www.udemy.   /become-a-graphic-designer-and-earn-a-living-from-it/"/>
    <s v="https://www.udemy.com/become-a-graphic-designer-and-earn-a-living-from-it/"/>
    <x v="0"/>
    <n v="35"/>
    <n v="2354"/>
    <n v="12"/>
    <n v="37"/>
    <x v="0"/>
    <x v="0"/>
    <s v="all levels"/>
    <s v="ALL LEVELS"/>
    <n v="10"/>
    <s v="all levels"/>
    <n v="3"/>
    <d v="2014-09-17T00:00:00"/>
    <n v="17"/>
    <n v="9"/>
    <n v="2014"/>
    <x v="2"/>
    <x v="2"/>
    <d v="2019-09-26T00:00:00"/>
    <n v="1835"/>
  </r>
  <r>
    <x v="584"/>
    <x v="581"/>
    <x v="420"/>
    <s v="BA Finance"/>
    <s v="ake Your C"/>
    <s v="https://www.udemy.   /take-your-career-to-the-next-level-with-mba-finance/"/>
    <s v="https://www.udemy.com/take-your-career-to-the-next-level-with-mba-finance/"/>
    <x v="0"/>
    <n v="50"/>
    <n v="618"/>
    <n v="10"/>
    <n v="19"/>
    <x v="0"/>
    <x v="0"/>
    <s v="all levels"/>
    <s v="ALL LEVELS"/>
    <n v="10"/>
    <s v="all levels"/>
    <n v="2"/>
    <d v="2015-10-29T00:00:00"/>
    <n v="29"/>
    <n v="10"/>
    <n v="2015"/>
    <x v="3"/>
    <x v="3"/>
    <d v="2018-08-06T00:00:00"/>
    <n v="1012"/>
  </r>
  <r>
    <x v="585"/>
    <x v="582"/>
    <x v="421"/>
    <s v="To Laravel"/>
    <s v=" Very Comp"/>
    <s v="https://www.udemy.   /laravel-4-beginners/"/>
    <s v="https://www.udemy.com/laravel-4-beginners/"/>
    <x v="0"/>
    <n v="20"/>
    <n v="2320"/>
    <n v="114"/>
    <n v="43"/>
    <x v="0"/>
    <x v="0"/>
    <s v="all levels"/>
    <s v="ALL LEVELS"/>
    <n v="10"/>
    <s v="all levels"/>
    <n v="6"/>
    <d v="2014-08-24T00:00:00"/>
    <n v="24"/>
    <n v="8"/>
    <n v="2014"/>
    <x v="0"/>
    <x v="0"/>
    <d v="2019-09-26T00:00:00"/>
    <n v="1859"/>
  </r>
  <r>
    <x v="586"/>
    <x v="583"/>
    <x v="385"/>
    <s v="ick Stocks"/>
    <s v="ow to Pick"/>
    <s v="https://www.udemy.   /pickwinningstocks/"/>
    <s v="https://www.udemy.com/pickwinningstocks/"/>
    <x v="0"/>
    <n v="20"/>
    <n v="131"/>
    <n v="3"/>
    <n v="28"/>
    <x v="0"/>
    <x v="0"/>
    <s v="all levels"/>
    <s v="ALL LEVELS"/>
    <n v="10"/>
    <s v="all levels"/>
    <n v="1.5"/>
    <d v="2014-09-15T00:00:00"/>
    <n v="15"/>
    <n v="9"/>
    <n v="2014"/>
    <x v="3"/>
    <x v="3"/>
    <d v="2018-08-06T00:00:00"/>
    <n v="1421"/>
  </r>
  <r>
    <x v="587"/>
    <x v="584"/>
    <x v="6"/>
    <s v="ccountants"/>
    <s v="ntroductio"/>
    <s v="https://www.udemy.   /8-pillars-for-accountants-introduction/"/>
    <s v="https://www.udemy.com/8-pillars-for-accountants-introduction/"/>
    <x v="0"/>
    <n v="20"/>
    <n v="18"/>
    <n v="0"/>
    <n v="33"/>
    <x v="1"/>
    <x v="1"/>
    <s v="beginner level"/>
    <s v="BEGINNER LEVEL"/>
    <n v="14"/>
    <s v="beginner level"/>
    <n v="0.61666666699999995"/>
    <d v="2014-08-16T00:00:00"/>
    <n v="16"/>
    <n v="8"/>
    <n v="2014"/>
    <x v="3"/>
    <x v="3"/>
    <d v="2018-12-31T00:00:00"/>
    <n v="1598"/>
  </r>
  <r>
    <x v="588"/>
    <x v="585"/>
    <x v="422"/>
    <s v=" and Forex"/>
    <s v="he Day Tra"/>
    <s v="https://www.udemy.   /day-trading-course/"/>
    <s v="https://www.udemy.com/day-trading-course/"/>
    <x v="0"/>
    <n v="20"/>
    <n v="768"/>
    <n v="23"/>
    <n v="54"/>
    <x v="0"/>
    <x v="0"/>
    <s v="all levels"/>
    <s v="ALL LEVELS"/>
    <n v="10"/>
    <s v="all levels"/>
    <n v="10.5"/>
    <d v="2014-08-21T00:00:00"/>
    <n v="21"/>
    <n v="8"/>
    <n v="2014"/>
    <x v="3"/>
    <x v="3"/>
    <d v="2018-08-06T00:00:00"/>
    <n v="1446"/>
  </r>
  <r>
    <x v="589"/>
    <x v="586"/>
    <x v="423"/>
    <s v="s in HTML5"/>
    <s v="TML 5: How"/>
    <s v="https://www.udemy.   /html5-certification/"/>
    <s v="https://www.udemy.com/html5-certification/"/>
    <x v="0"/>
    <n v="135"/>
    <n v="15064"/>
    <n v="237"/>
    <n v="15"/>
    <x v="0"/>
    <x v="0"/>
    <s v="all levels"/>
    <s v="ALL LEVELS"/>
    <n v="10"/>
    <s v="all levels"/>
    <n v="1.5"/>
    <d v="2014-10-23T00:00:00"/>
    <n v="23"/>
    <n v="10"/>
    <n v="2014"/>
    <x v="0"/>
    <x v="0"/>
    <d v="2019-09-26T00:00:00"/>
    <n v="1799"/>
  </r>
  <r>
    <x v="590"/>
    <x v="587"/>
    <x v="227"/>
    <s v="Ø¹Ø±Ø¨ÙŠØ©"/>
    <s v="dobe Illus"/>
    <s v="https://www.udemy.   /adobe-illustrator-cs6-kottab/"/>
    <s v="https://www.udemy.com/adobe-illustrator-cs6-kottab/"/>
    <x v="0"/>
    <n v="35"/>
    <n v="48"/>
    <n v="15"/>
    <n v="74"/>
    <x v="0"/>
    <x v="0"/>
    <s v="all levels"/>
    <s v="ALL LEVELS"/>
    <n v="10"/>
    <s v="all levels"/>
    <n v="8"/>
    <d v="2014-09-14T00:00:00"/>
    <n v="14"/>
    <n v="9"/>
    <n v="2014"/>
    <x v="2"/>
    <x v="2"/>
    <d v="2019-09-26T00:00:00"/>
    <n v="1838"/>
  </r>
  <r>
    <x v="591"/>
    <x v="588"/>
    <x v="424"/>
    <s v="om Scratch"/>
    <s v="uild a DCF"/>
    <s v="https://www.udemy.   /build-a-dcf-model/"/>
    <s v="https://www.udemy.com/build-a-dcf-model/"/>
    <x v="1"/>
    <n v="0"/>
    <n v="4653"/>
    <n v="395"/>
    <n v="5"/>
    <x v="0"/>
    <x v="0"/>
    <s v="all levels"/>
    <s v="ALL LEVELS"/>
    <n v="10"/>
    <s v="all levels"/>
    <n v="0.51666666699999997"/>
    <d v="2014-09-14T00:00:00"/>
    <n v="14"/>
    <n v="9"/>
    <n v="2014"/>
    <x v="3"/>
    <x v="3"/>
    <d v="2018-08-06T00:00:00"/>
    <n v="1422"/>
  </r>
  <r>
    <x v="592"/>
    <x v="589"/>
    <x v="425"/>
    <s v="th Gulp JS"/>
    <s v="utomate We"/>
    <s v="https://www.udemy.   /learn-gulp/"/>
    <s v="https://www.udemy.com/learn-gulp/"/>
    <x v="0"/>
    <n v="20"/>
    <n v="2784"/>
    <n v="425"/>
    <n v="29"/>
    <x v="0"/>
    <x v="0"/>
    <s v="all levels"/>
    <s v="ALL LEVELS"/>
    <n v="10"/>
    <s v="all levels"/>
    <n v="3.5"/>
    <d v="2014-08-23T00:00:00"/>
    <n v="23"/>
    <n v="8"/>
    <n v="2014"/>
    <x v="0"/>
    <x v="0"/>
    <d v="2019-09-26T00:00:00"/>
    <n v="1860"/>
  </r>
  <r>
    <x v="593"/>
    <x v="590"/>
    <x v="426"/>
    <s v="rex Robots"/>
    <s v="PS for For"/>
    <s v="https://www.udemy.   /forex-vps/"/>
    <s v="https://www.udemy.com/forex-vps/"/>
    <x v="0"/>
    <n v="160"/>
    <n v="4252"/>
    <n v="225"/>
    <n v="24"/>
    <x v="0"/>
    <x v="0"/>
    <s v="all levels"/>
    <s v="ALL LEVELS"/>
    <n v="10"/>
    <s v="all levels"/>
    <n v="2"/>
    <d v="2014-09-19T00:00:00"/>
    <n v="19"/>
    <n v="9"/>
    <n v="2014"/>
    <x v="3"/>
    <x v="3"/>
    <d v="2018-11-04T00:00:00"/>
    <n v="1507"/>
  </r>
  <r>
    <x v="594"/>
    <x v="591"/>
    <x v="427"/>
    <s v="ndlesticks"/>
    <s v="earn to Tr"/>
    <s v="https://www.udemy.   /introduction-to-japanese-candlesticks/"/>
    <s v="https://www.udemy.com/introduction-to-japanese-candlesticks/"/>
    <x v="0"/>
    <n v="60"/>
    <n v="16385"/>
    <n v="273"/>
    <n v="45"/>
    <x v="1"/>
    <x v="1"/>
    <s v="beginner level"/>
    <s v="BEGINNER LEVEL"/>
    <n v="14"/>
    <s v="beginner level"/>
    <n v="3"/>
    <d v="2014-09-02T00:00:00"/>
    <n v="2"/>
    <n v="9"/>
    <n v="2014"/>
    <x v="3"/>
    <x v="3"/>
    <d v="2018-05-25T00:00:00"/>
    <n v="1361"/>
  </r>
  <r>
    <x v="595"/>
    <x v="592"/>
    <x v="428"/>
    <s v="debe tomar"/>
    <s v=" lecciones"/>
    <s v="https://www.udemy.   /5-lecciones-que-todo-guitarrista-debe-tomar/"/>
    <s v="https://www.udemy.com/5-lecciones-que-todo-guitarrista-debe-tomar/"/>
    <x v="1"/>
    <n v="0"/>
    <n v="4452"/>
    <n v="263"/>
    <n v="14"/>
    <x v="1"/>
    <x v="1"/>
    <s v="beginner level"/>
    <s v="BEGINNER LEVEL"/>
    <n v="14"/>
    <s v="beginner level"/>
    <n v="1"/>
    <d v="2014-08-23T00:00:00"/>
    <n v="23"/>
    <n v="8"/>
    <n v="2014"/>
    <x v="1"/>
    <x v="1"/>
    <d v="2018-12-31T00:00:00"/>
    <n v="1591"/>
  </r>
  <r>
    <x v="596"/>
    <x v="593"/>
    <x v="429"/>
    <s v="W Clients!"/>
    <s v="aking Kill"/>
    <s v="https://www.udemy.   /killer-photoshop-images/"/>
    <s v="https://www.udemy.com/killer-photoshop-images/"/>
    <x v="0"/>
    <n v="95"/>
    <n v="45"/>
    <n v="1"/>
    <n v="26"/>
    <x v="2"/>
    <x v="2"/>
    <s v="intermediate level"/>
    <s v="INTERMEDIATE LEVEL"/>
    <n v="18"/>
    <s v="intermediate level"/>
    <n v="5"/>
    <d v="2014-10-25T00:00:00"/>
    <n v="25"/>
    <n v="10"/>
    <n v="2014"/>
    <x v="2"/>
    <x v="2"/>
    <d v="2020-10-10T00:00:00"/>
    <n v="2177"/>
  </r>
  <r>
    <x v="597"/>
    <x v="594"/>
    <x v="10"/>
    <s v="llustrator"/>
    <s v="earn to De"/>
    <s v="https://www.udemy.   /learn-to-design-a-logo-in-adobe-illustrator/"/>
    <s v="https://www.udemy.com/learn-to-design-a-logo-in-adobe-illustrator/"/>
    <x v="0"/>
    <n v="20"/>
    <n v="3390"/>
    <n v="49"/>
    <n v="29"/>
    <x v="0"/>
    <x v="0"/>
    <s v="all levels"/>
    <s v="ALL LEVELS"/>
    <n v="10"/>
    <s v="all levels"/>
    <n v="4.5"/>
    <d v="2014-08-23T00:00:00"/>
    <n v="23"/>
    <n v="8"/>
    <n v="2014"/>
    <x v="2"/>
    <x v="2"/>
    <d v="2019-09-26T00:00:00"/>
    <n v="1860"/>
  </r>
  <r>
    <x v="598"/>
    <x v="595"/>
    <x v="19"/>
    <s v="uick Guide"/>
    <s v="raphic des"/>
    <s v="https://www.udemy.   /graphic-design-the-quick-guide/"/>
    <s v="https://www.udemy.com/graphic-design-the-quick-guide/"/>
    <x v="0"/>
    <n v="30"/>
    <n v="1350"/>
    <n v="29"/>
    <n v="11"/>
    <x v="1"/>
    <x v="1"/>
    <s v="beginner level"/>
    <s v="BEGINNER LEVEL"/>
    <n v="14"/>
    <s v="beginner level"/>
    <n v="0.63333333300000005"/>
    <d v="2014-08-29T00:00:00"/>
    <n v="29"/>
    <n v="8"/>
    <n v="2014"/>
    <x v="2"/>
    <x v="2"/>
    <d v="2018-12-31T00:00:00"/>
    <n v="1585"/>
  </r>
  <r>
    <x v="599"/>
    <x v="596"/>
    <x v="7"/>
    <s v="HARP&amp;SOUL&quot;"/>
    <s v="prende a t"/>
    <s v="https://www.udemy.   /aprende-los-secretos-de-la-armonica-con-harp-and-soul/"/>
    <s v="https://www.udemy.com/aprende-los-secretos-de-la-armonica-con-harp-and-soul/"/>
    <x v="0"/>
    <n v="75"/>
    <n v="158"/>
    <n v="17"/>
    <n v="59"/>
    <x v="0"/>
    <x v="0"/>
    <s v="all levels"/>
    <s v="ALL LEVELS"/>
    <n v="10"/>
    <s v="all levels"/>
    <n v="2.5"/>
    <d v="2014-07-28T00:00:00"/>
    <n v="28"/>
    <n v="7"/>
    <n v="2014"/>
    <x v="1"/>
    <x v="1"/>
    <d v="2019-09-26T00:00:00"/>
    <n v="1886"/>
  </r>
  <r>
    <x v="600"/>
    <x v="597"/>
    <x v="101"/>
    <s v=" websites "/>
    <s v="TML &amp; CSS "/>
    <s v="https://www.udemy.   /html-css-learn-to-build-sleek-websites/"/>
    <s v="https://www.udemy.com/html-css-learn-to-build-sleek-websites/"/>
    <x v="0"/>
    <n v="55"/>
    <n v="1552"/>
    <n v="14"/>
    <n v="44"/>
    <x v="0"/>
    <x v="0"/>
    <s v="all levels"/>
    <s v="ALL LEVELS"/>
    <n v="10"/>
    <s v="all levels"/>
    <n v="3.5"/>
    <d v="2014-10-21T00:00:00"/>
    <n v="21"/>
    <n v="10"/>
    <n v="2014"/>
    <x v="0"/>
    <x v="0"/>
    <d v="2019-09-26T00:00:00"/>
    <n v="1801"/>
  </r>
  <r>
    <x v="601"/>
    <x v="598"/>
    <x v="430"/>
    <s v="om a photo"/>
    <s v="llustrator"/>
    <s v="https://www.udemy.   /illustrator-free-creating-stylised-images-from-a-photo-using-trace/"/>
    <s v="https://www.udemy.com/illustrator-free-creating-stylised-images-from-a-photo-using-trace/"/>
    <x v="0"/>
    <n v="50"/>
    <n v="1500"/>
    <n v="11"/>
    <n v="9"/>
    <x v="0"/>
    <x v="0"/>
    <s v="all levels"/>
    <s v="ALL LEVELS"/>
    <n v="10"/>
    <s v="all levels"/>
    <n v="0.68333333299999999"/>
    <d v="2014-09-09T00:00:00"/>
    <n v="9"/>
    <n v="9"/>
    <n v="2014"/>
    <x v="2"/>
    <x v="2"/>
    <d v="2019-09-26T00:00:00"/>
    <n v="1843"/>
  </r>
  <r>
    <x v="602"/>
    <x v="599"/>
    <x v="431"/>
    <s v="ofessional"/>
    <s v="rade Stock"/>
    <s v="https://www.udemy.   /stock-and-forex-trading-strategy-course/"/>
    <s v="https://www.udemy.com/stock-and-forex-trading-strategy-course/"/>
    <x v="0"/>
    <n v="20"/>
    <n v="116"/>
    <n v="6"/>
    <n v="12"/>
    <x v="0"/>
    <x v="0"/>
    <s v="all levels"/>
    <s v="ALL LEVELS"/>
    <n v="10"/>
    <s v="all levels"/>
    <n v="3"/>
    <d v="2014-08-28T00:00:00"/>
    <n v="28"/>
    <n v="8"/>
    <n v="2014"/>
    <x v="3"/>
    <x v="3"/>
    <d v="2018-08-06T00:00:00"/>
    <n v="1439"/>
  </r>
  <r>
    <x v="603"/>
    <x v="600"/>
    <x v="138"/>
    <s v="JavaScript"/>
    <s v="earn to Co"/>
    <s v="https://www.udemy.   /learn-to-code-in-html5-css3-and-javascript/"/>
    <s v="https://www.udemy.com/learn-to-code-in-html5-css3-and-javascript/"/>
    <x v="0"/>
    <n v="20"/>
    <n v="1404"/>
    <n v="7"/>
    <n v="17"/>
    <x v="1"/>
    <x v="1"/>
    <s v="beginner level"/>
    <s v="BEGINNER LEVEL"/>
    <n v="14"/>
    <s v="beginner level"/>
    <n v="2.5"/>
    <d v="2014-11-13T00:00:00"/>
    <n v="13"/>
    <n v="11"/>
    <n v="2014"/>
    <x v="0"/>
    <x v="0"/>
    <d v="2018-12-31T00:00:00"/>
    <n v="1509"/>
  </r>
  <r>
    <x v="604"/>
    <x v="601"/>
    <x v="432"/>
    <s v="bie to Pro"/>
    <s v="ecome a Ki"/>
    <s v="https://www.udemy.   /become-a-web-developer/"/>
    <s v="https://www.udemy.com/become-a-web-developer/"/>
    <x v="0"/>
    <n v="200"/>
    <n v="6751"/>
    <n v="44"/>
    <n v="353"/>
    <x v="0"/>
    <x v="0"/>
    <s v="all levels"/>
    <s v="ALL LEVELS"/>
    <n v="10"/>
    <s v="all levels"/>
    <n v="48.5"/>
    <d v="2014-10-02T00:00:00"/>
    <n v="2"/>
    <n v="10"/>
    <n v="2014"/>
    <x v="0"/>
    <x v="0"/>
    <d v="2019-09-26T00:00:00"/>
    <n v="1820"/>
  </r>
  <r>
    <x v="605"/>
    <x v="602"/>
    <x v="433"/>
    <s v="than a day"/>
    <s v="ake Logo d"/>
    <s v="https://www.udemy.   /designing-logos-with-illustrator-beginners-to-advanced/"/>
    <s v="https://www.udemy.com/designing-logos-with-illustrator-beginners-to-advanced/"/>
    <x v="0"/>
    <n v="50"/>
    <n v="22"/>
    <n v="1"/>
    <n v="20"/>
    <x v="0"/>
    <x v="0"/>
    <s v="all levels"/>
    <s v="ALL LEVELS"/>
    <n v="10"/>
    <s v="all levels"/>
    <n v="4"/>
    <d v="2014-09-01T00:00:00"/>
    <n v="1"/>
    <n v="9"/>
    <n v="2014"/>
    <x v="2"/>
    <x v="2"/>
    <d v="2019-09-26T00:00:00"/>
    <n v="1851"/>
  </r>
  <r>
    <x v="606"/>
    <x v="603"/>
    <x v="434"/>
    <s v="nd Chords!"/>
    <s v="eginner's "/>
    <s v="https://www.udemy.   /beginners-guitar-tuning-strumming-and-chords/"/>
    <s v="https://www.udemy.com/beginners-guitar-tuning-strumming-and-chords/"/>
    <x v="1"/>
    <n v="0"/>
    <n v="2577"/>
    <n v="30"/>
    <n v="6"/>
    <x v="1"/>
    <x v="1"/>
    <s v="beginner level"/>
    <s v="BEGINNER LEVEL"/>
    <n v="14"/>
    <s v="beginner level"/>
    <n v="0.61666666699999995"/>
    <d v="2015-07-03T00:00:00"/>
    <n v="3"/>
    <n v="7"/>
    <n v="2015"/>
    <x v="1"/>
    <x v="1"/>
    <d v="2018-12-31T00:00:00"/>
    <n v="1277"/>
  </r>
  <r>
    <x v="607"/>
    <x v="604"/>
    <x v="435"/>
    <s v=" Key songs"/>
    <s v="1 Piano Ha"/>
    <s v="https://www.udemy.   /magic-of-eb-key-12-piano-tips-to-play-open-10-ballad-feel/"/>
    <s v="https://www.udemy.com/magic-of-eb-key-12-piano-tips-to-play-open-10-ballad-feel/"/>
    <x v="0"/>
    <n v="35"/>
    <n v="3137"/>
    <n v="18"/>
    <n v="68"/>
    <x v="0"/>
    <x v="0"/>
    <s v="all levels"/>
    <s v="ALL LEVELS"/>
    <n v="10"/>
    <s v="all levels"/>
    <n v="1.5"/>
    <d v="2014-09-18T00:00:00"/>
    <n v="18"/>
    <n v="9"/>
    <n v="2014"/>
    <x v="1"/>
    <x v="1"/>
    <d v="2019-09-26T00:00:00"/>
    <n v="1834"/>
  </r>
  <r>
    <x v="608"/>
    <x v="605"/>
    <x v="436"/>
    <s v=" AngularJS"/>
    <s v="earn and U"/>
    <s v="https://www.udemy.   /learn-angularjs/"/>
    <s v="https://www.udemy.com/learn-angularjs/"/>
    <x v="0"/>
    <n v="175"/>
    <n v="59361"/>
    <n v="11580"/>
    <n v="55"/>
    <x v="0"/>
    <x v="0"/>
    <s v="all levels"/>
    <s v="ALL LEVELS"/>
    <n v="10"/>
    <s v="all levels"/>
    <n v="7"/>
    <d v="2014-09-24T00:00:00"/>
    <n v="24"/>
    <n v="9"/>
    <n v="2014"/>
    <x v="0"/>
    <x v="0"/>
    <d v="2019-09-26T00:00:00"/>
    <n v="1828"/>
  </r>
  <r>
    <x v="609"/>
    <x v="606"/>
    <x v="437"/>
    <s v="owdfunding"/>
    <s v="earn to Ra"/>
    <s v="https://www.udemy.   /thecrowdfundedkit/"/>
    <s v="https://www.udemy.com/thecrowdfundedkit/"/>
    <x v="0"/>
    <n v="20"/>
    <n v="3403"/>
    <n v="29"/>
    <n v="70"/>
    <x v="0"/>
    <x v="0"/>
    <s v="all levels"/>
    <s v="ALL LEVELS"/>
    <n v="10"/>
    <s v="all levels"/>
    <n v="8"/>
    <d v="2014-09-19T00:00:00"/>
    <n v="19"/>
    <n v="9"/>
    <n v="2014"/>
    <x v="3"/>
    <x v="3"/>
    <d v="2018-08-06T00:00:00"/>
    <n v="1417"/>
  </r>
  <r>
    <x v="610"/>
    <x v="607"/>
    <x v="78"/>
    <s v=" Reversals"/>
    <s v="echnical A"/>
    <s v="https://www.udemy.   /trading-stocks-successfully-01-ten-primary-reversal-patterns/"/>
    <s v="https://www.udemy.com/trading-stocks-successfully-01-ten-primary-reversal-patterns/"/>
    <x v="0"/>
    <n v="95"/>
    <n v="1741"/>
    <n v="85"/>
    <n v="84"/>
    <x v="0"/>
    <x v="0"/>
    <s v="all levels"/>
    <s v="ALL LEVELS"/>
    <n v="10"/>
    <s v="all levels"/>
    <n v="7"/>
    <d v="2014-10-05T00:00:00"/>
    <n v="5"/>
    <n v="10"/>
    <n v="2014"/>
    <x v="3"/>
    <x v="3"/>
    <d v="2018-08-06T00:00:00"/>
    <n v="1401"/>
  </r>
  <r>
    <x v="611"/>
    <x v="608"/>
    <x v="438"/>
    <s v="con Design"/>
    <s v="ffective i"/>
    <s v="https://www.udemy.   /effective-ios-android-app-icon-design/"/>
    <s v="https://www.udemy.com/effective-ios-android-app-icon-design/"/>
    <x v="0"/>
    <n v="20"/>
    <n v="1933"/>
    <n v="25"/>
    <n v="13"/>
    <x v="1"/>
    <x v="1"/>
    <s v="beginner level"/>
    <s v="BEGINNER LEVEL"/>
    <n v="14"/>
    <s v="beginner level"/>
    <n v="1"/>
    <d v="2014-09-09T00:00:00"/>
    <n v="9"/>
    <n v="9"/>
    <n v="2014"/>
    <x v="2"/>
    <x v="2"/>
    <d v="2018-12-31T00:00:00"/>
    <n v="1574"/>
  </r>
  <r>
    <x v="612"/>
    <x v="609"/>
    <x v="439"/>
    <s v="sing HTML5"/>
    <s v="earn to Ma"/>
    <s v="https://www.udemy.   /learn-to-make-an-animated-image-gallery-using-html5/"/>
    <s v="https://www.udemy.com/learn-to-make-an-animated-image-gallery-using-html5/"/>
    <x v="1"/>
    <n v="0"/>
    <n v="11080"/>
    <n v="165"/>
    <n v="7"/>
    <x v="1"/>
    <x v="1"/>
    <s v="beginner level"/>
    <s v="BEGINNER LEVEL"/>
    <n v="14"/>
    <s v="beginner level"/>
    <n v="1"/>
    <d v="2014-11-20T00:00:00"/>
    <n v="20"/>
    <n v="11"/>
    <n v="2014"/>
    <x v="0"/>
    <x v="0"/>
    <d v="2018-12-31T00:00:00"/>
    <n v="1502"/>
  </r>
  <r>
    <x v="613"/>
    <x v="610"/>
    <x v="20"/>
    <s v="om Scratch"/>
    <s v="reate An H"/>
    <s v="https://www.udemy.   /html5-video-player/"/>
    <s v="https://www.udemy.com/html5-video-player/"/>
    <x v="1"/>
    <n v="0"/>
    <n v="32260"/>
    <n v="1005"/>
    <n v="12"/>
    <x v="1"/>
    <x v="1"/>
    <s v="beginner level"/>
    <s v="BEGINNER LEVEL"/>
    <n v="14"/>
    <s v="beginner level"/>
    <n v="1.5"/>
    <d v="2014-09-05T00:00:00"/>
    <n v="5"/>
    <n v="9"/>
    <n v="2014"/>
    <x v="0"/>
    <x v="0"/>
    <d v="2018-12-31T00:00:00"/>
    <n v="1578"/>
  </r>
  <r>
    <x v="614"/>
    <x v="611"/>
    <x v="440"/>
    <s v="VERY TIME!"/>
    <s v="ebt Collec"/>
    <s v="https://www.udemy.   /accounts-receivable-help/"/>
    <s v="https://www.udemy.com/accounts-receivable-help/"/>
    <x v="0"/>
    <n v="20"/>
    <n v="1255"/>
    <n v="8"/>
    <n v="38"/>
    <x v="0"/>
    <x v="0"/>
    <s v="all levels"/>
    <s v="ALL LEVELS"/>
    <n v="10"/>
    <s v="all levels"/>
    <n v="3"/>
    <d v="2015-01-27T00:00:00"/>
    <n v="27"/>
    <n v="1"/>
    <n v="2015"/>
    <x v="3"/>
    <x v="3"/>
    <d v="2018-08-06T00:00:00"/>
    <n v="1287"/>
  </r>
  <r>
    <x v="615"/>
    <x v="612"/>
    <x v="6"/>
    <s v=" Laravel 4"/>
    <s v="ntroductio"/>
    <s v="https://www.udemy.   /introduction-to-laravel-4/"/>
    <s v="https://www.udemy.com/introduction-to-laravel-4/"/>
    <x v="1"/>
    <n v="0"/>
    <n v="9110"/>
    <n v="411"/>
    <n v="22"/>
    <x v="0"/>
    <x v="0"/>
    <s v="all levels"/>
    <s v="ALL LEVELS"/>
    <n v="10"/>
    <s v="all levels"/>
    <n v="2.5"/>
    <d v="2014-09-12T00:00:00"/>
    <n v="12"/>
    <n v="9"/>
    <n v="2014"/>
    <x v="0"/>
    <x v="0"/>
    <d v="2019-09-26T00:00:00"/>
    <n v="1840"/>
  </r>
  <r>
    <x v="616"/>
    <x v="613"/>
    <x v="441"/>
    <s v="Accounting"/>
    <s v="egal Accou"/>
    <s v="https://www.udemy.   /solicitors-accounts/"/>
    <s v="https://www.udemy.com/solicitors-accounts/"/>
    <x v="0"/>
    <n v="110"/>
    <n v="26"/>
    <n v="6"/>
    <n v="49"/>
    <x v="0"/>
    <x v="0"/>
    <s v="all levels"/>
    <s v="ALL LEVELS"/>
    <n v="10"/>
    <s v="all levels"/>
    <n v="4"/>
    <d v="2014-09-21T00:00:00"/>
    <n v="21"/>
    <n v="9"/>
    <n v="2014"/>
    <x v="3"/>
    <x v="3"/>
    <d v="2018-08-06T00:00:00"/>
    <n v="1415"/>
  </r>
  <r>
    <x v="617"/>
    <x v="614"/>
    <x v="442"/>
    <s v="om Scratch"/>
    <s v="earn WCF A"/>
    <s v="https://www.udemy.   /learn-wcf-and-web-apis-from-scratch/"/>
    <s v="https://www.udemy.com/learn-wcf-and-web-apis-from-scratch/"/>
    <x v="0"/>
    <n v="50"/>
    <n v="5398"/>
    <n v="358"/>
    <n v="83"/>
    <x v="2"/>
    <x v="2"/>
    <s v="intermediate level"/>
    <s v="INTERMEDIATE LEVEL"/>
    <n v="18"/>
    <s v="intermediate level"/>
    <n v="10.5"/>
    <d v="2014-10-08T00:00:00"/>
    <n v="8"/>
    <n v="10"/>
    <n v="2014"/>
    <x v="0"/>
    <x v="0"/>
    <d v="2020-10-10T00:00:00"/>
    <n v="2194"/>
  </r>
  <r>
    <x v="618"/>
    <x v="615"/>
    <x v="443"/>
    <s v="NO CODING!"/>
    <s v="oomla: Cre"/>
    <s v="https://www.udemy.   /joomla-create-a-joomla-website-this-weekend-with-no-coding/"/>
    <s v="https://www.udemy.com/joomla-create-a-joomla-website-this-weekend-with-no-coding/"/>
    <x v="1"/>
    <n v="0"/>
    <n v="18496"/>
    <n v="386"/>
    <n v="30"/>
    <x v="1"/>
    <x v="1"/>
    <s v="beginner level"/>
    <s v="BEGINNER LEVEL"/>
    <n v="14"/>
    <s v="beginner level"/>
    <n v="2"/>
    <d v="2014-10-06T00:00:00"/>
    <n v="6"/>
    <n v="10"/>
    <n v="2014"/>
    <x v="0"/>
    <x v="0"/>
    <d v="2018-12-31T00:00:00"/>
    <n v="1547"/>
  </r>
  <r>
    <x v="619"/>
    <x v="616"/>
    <x v="444"/>
    <s v="er's Guide"/>
    <s v="sing MODX "/>
    <s v="https://www.udemy.   /using-modx-cms-to-build-websites-a-beginners-guide/"/>
    <s v="https://www.udemy.com/using-modx-cms-to-build-websites-a-beginners-guide/"/>
    <x v="0"/>
    <n v="45"/>
    <n v="901"/>
    <n v="36"/>
    <n v="20"/>
    <x v="1"/>
    <x v="1"/>
    <s v="beginner level"/>
    <s v="BEGINNER LEVEL"/>
    <n v="14"/>
    <s v="beginner level"/>
    <n v="2"/>
    <d v="2014-09-28T00:00:00"/>
    <n v="28"/>
    <n v="9"/>
    <n v="2014"/>
    <x v="0"/>
    <x v="0"/>
    <d v="2018-12-31T00:00:00"/>
    <n v="1555"/>
  </r>
  <r>
    <x v="620"/>
    <x v="617"/>
    <x v="445"/>
    <s v="or quickly"/>
    <s v="arn and Le"/>
    <s v="https://www.udemy.   /learn-to-create-wicked-logo-designs-in-illustrator-quickly/"/>
    <s v="https://www.udemy.com/learn-to-create-wicked-logo-designs-in-illustrator-quickly/"/>
    <x v="0"/>
    <n v="50"/>
    <n v="18"/>
    <n v="1"/>
    <n v="7"/>
    <x v="0"/>
    <x v="0"/>
    <s v="all levels"/>
    <s v="ALL LEVELS"/>
    <n v="10"/>
    <s v="all levels"/>
    <n v="1"/>
    <d v="2014-09-10T00:00:00"/>
    <n v="10"/>
    <n v="9"/>
    <n v="2014"/>
    <x v="2"/>
    <x v="2"/>
    <d v="2019-09-26T00:00:00"/>
    <n v="1842"/>
  </r>
  <r>
    <x v="621"/>
    <x v="618"/>
    <x v="424"/>
    <s v="tion Model"/>
    <s v="uild a DCF"/>
    <s v="https://www.udemy.   /build-a-dcf-valuation-model/"/>
    <s v="https://www.udemy.com/build-a-dcf-valuation-model/"/>
    <x v="0"/>
    <n v="50"/>
    <n v="2053"/>
    <n v="234"/>
    <n v="44"/>
    <x v="0"/>
    <x v="0"/>
    <s v="all levels"/>
    <s v="ALL LEVELS"/>
    <n v="10"/>
    <s v="all levels"/>
    <n v="5.5"/>
    <d v="2014-10-01T00:00:00"/>
    <n v="1"/>
    <n v="10"/>
    <n v="2014"/>
    <x v="3"/>
    <x v="3"/>
    <d v="2018-11-04T00:00:00"/>
    <n v="1495"/>
  </r>
  <r>
    <x v="622"/>
    <x v="619"/>
    <x v="446"/>
    <s v="tion Model"/>
    <s v="uild a Tra"/>
    <s v="https://www.udemy.   /build-a-trading-comps-valuation-model/"/>
    <s v="https://www.udemy.com/build-a-trading-comps-valuation-model/"/>
    <x v="0"/>
    <n v="50"/>
    <n v="1032"/>
    <n v="60"/>
    <n v="55"/>
    <x v="0"/>
    <x v="0"/>
    <s v="all levels"/>
    <s v="ALL LEVELS"/>
    <n v="10"/>
    <s v="all levels"/>
    <n v="7"/>
    <d v="2014-10-01T00:00:00"/>
    <n v="1"/>
    <n v="10"/>
    <n v="2014"/>
    <x v="3"/>
    <x v="3"/>
    <d v="2018-08-06T00:00:00"/>
    <n v="1405"/>
  </r>
  <r>
    <x v="623"/>
    <x v="620"/>
    <x v="160"/>
    <s v="rovisation"/>
    <s v="he art of "/>
    <s v="https://www.udemy.   /the-art-of-piano-improvisation/"/>
    <s v="https://www.udemy.com/the-art-of-piano-improvisation/"/>
    <x v="0"/>
    <n v="20"/>
    <n v="83"/>
    <n v="4"/>
    <n v="9"/>
    <x v="0"/>
    <x v="0"/>
    <s v="all levels"/>
    <s v="ALL LEVELS"/>
    <n v="10"/>
    <s v="all levels"/>
    <n v="0.66666666699999999"/>
    <d v="2014-09-19T00:00:00"/>
    <n v="19"/>
    <n v="9"/>
    <n v="2014"/>
    <x v="1"/>
    <x v="1"/>
    <d v="2019-09-26T00:00:00"/>
    <n v="1833"/>
  </r>
  <r>
    <x v="624"/>
    <x v="621"/>
    <x v="25"/>
    <s v="everyone! "/>
    <s v="ccounting "/>
    <s v="https://www.udemy.   /accounting-for-everyone/"/>
    <s v="https://www.udemy.com/accounting-for-everyone/"/>
    <x v="0"/>
    <n v="35"/>
    <n v="420"/>
    <n v="2"/>
    <n v="14"/>
    <x v="1"/>
    <x v="1"/>
    <s v="beginner level"/>
    <s v="BEGINNER LEVEL"/>
    <n v="14"/>
    <s v="beginner level"/>
    <n v="1"/>
    <d v="2014-11-19T00:00:00"/>
    <n v="19"/>
    <n v="11"/>
    <n v="2014"/>
    <x v="3"/>
    <x v="3"/>
    <d v="2018-12-31T00:00:00"/>
    <n v="1503"/>
  </r>
  <r>
    <x v="625"/>
    <x v="622"/>
    <x v="447"/>
    <s v="al Reports"/>
    <s v="avigate th"/>
    <s v="https://www.udemy.   /navigate-the-10-k-and-other-financial-reports/"/>
    <s v="https://www.udemy.com/navigate-the-10-k-and-other-financial-reports/"/>
    <x v="0"/>
    <n v="40"/>
    <n v="653"/>
    <n v="55"/>
    <n v="20"/>
    <x v="0"/>
    <x v="0"/>
    <s v="all levels"/>
    <s v="ALL LEVELS"/>
    <n v="10"/>
    <s v="all levels"/>
    <n v="2.5"/>
    <d v="2014-11-08T00:00:00"/>
    <n v="8"/>
    <n v="11"/>
    <n v="2014"/>
    <x v="3"/>
    <x v="3"/>
    <d v="2018-08-06T00:00:00"/>
    <n v="1367"/>
  </r>
  <r>
    <x v="626"/>
    <x v="623"/>
    <x v="448"/>
    <s v="nt Banking"/>
    <s v="dvanced Ac"/>
    <s v="https://www.udemy.   /advanced-accounting-for-investment-banking/"/>
    <s v="https://www.udemy.com/advanced-accounting-for-investment-banking/"/>
    <x v="0"/>
    <n v="50"/>
    <n v="1260"/>
    <n v="80"/>
    <n v="38"/>
    <x v="2"/>
    <x v="2"/>
    <s v="intermediate level"/>
    <s v="INTERMEDIATE LEVEL"/>
    <n v="18"/>
    <s v="intermediate level"/>
    <n v="4"/>
    <d v="2014-10-01T00:00:00"/>
    <n v="1"/>
    <n v="10"/>
    <n v="2014"/>
    <x v="3"/>
    <x v="3"/>
    <d v="2020-10-10T00:00:00"/>
    <n v="2201"/>
  </r>
  <r>
    <x v="627"/>
    <x v="624"/>
    <x v="449"/>
    <s v="n Artworks"/>
    <s v="urn Your P"/>
    <s v="https://www.udemy.   /turn-your-photos-into-professional-and-modern-artworks/"/>
    <s v="https://www.udemy.com/turn-your-photos-into-professional-and-modern-artworks/"/>
    <x v="0"/>
    <n v="20"/>
    <n v="1557"/>
    <n v="11"/>
    <n v="12"/>
    <x v="0"/>
    <x v="0"/>
    <s v="all levels"/>
    <s v="ALL LEVELS"/>
    <n v="10"/>
    <s v="all levels"/>
    <n v="1.5"/>
    <d v="2014-09-16T00:00:00"/>
    <n v="16"/>
    <n v="9"/>
    <n v="2014"/>
    <x v="2"/>
    <x v="2"/>
    <d v="2019-09-26T00:00:00"/>
    <n v="1836"/>
  </r>
  <r>
    <x v="628"/>
    <x v="625"/>
    <x v="450"/>
    <s v="ding Robot"/>
    <s v="lack Algo "/>
    <s v="https://www.udemy.   /build-your-trading-robot/"/>
    <s v="https://www.udemy.com/build-your-trading-robot/"/>
    <x v="0"/>
    <n v="200"/>
    <n v="20195"/>
    <n v="1113"/>
    <n v="227"/>
    <x v="0"/>
    <x v="0"/>
    <s v="all levels"/>
    <s v="ALL LEVELS"/>
    <n v="10"/>
    <s v="all levels"/>
    <n v="16"/>
    <d v="2014-10-27T00:00:00"/>
    <n v="27"/>
    <n v="10"/>
    <n v="2014"/>
    <x v="3"/>
    <x v="3"/>
    <d v="2018-11-04T00:00:00"/>
    <n v="1469"/>
  </r>
  <r>
    <x v="629"/>
    <x v="626"/>
    <x v="451"/>
    <s v="rt awesome"/>
    <s v="uper Begin"/>
    <s v="https://www.udemy.   /super-beginner-guitar-start-right-start-awesome/"/>
    <s v="https://www.udemy.com/super-beginner-guitar-start-right-start-awesome/"/>
    <x v="0"/>
    <n v="30"/>
    <n v="594"/>
    <n v="3"/>
    <n v="33"/>
    <x v="1"/>
    <x v="1"/>
    <s v="beginner level"/>
    <s v="BEGINNER LEVEL"/>
    <n v="14"/>
    <s v="beginner level"/>
    <n v="2"/>
    <d v="2014-11-26T00:00:00"/>
    <n v="26"/>
    <n v="11"/>
    <n v="2014"/>
    <x v="1"/>
    <x v="1"/>
    <d v="2018-12-31T00:00:00"/>
    <n v="1496"/>
  </r>
  <r>
    <x v="630"/>
    <x v="627"/>
    <x v="452"/>
    <s v="hould Know"/>
    <s v="0 Numbers "/>
    <s v="https://www.udemy.   /10-numbers-every-business-owner-should-know/"/>
    <s v="https://www.udemy.com/10-numbers-every-business-owner-should-know/"/>
    <x v="0"/>
    <n v="20"/>
    <n v="13"/>
    <n v="1"/>
    <n v="9"/>
    <x v="0"/>
    <x v="0"/>
    <s v="all levels"/>
    <s v="ALL LEVELS"/>
    <n v="10"/>
    <s v="all levels"/>
    <n v="1"/>
    <d v="2015-03-08T00:00:00"/>
    <n v="8"/>
    <n v="3"/>
    <n v="2015"/>
    <x v="3"/>
    <x v="3"/>
    <d v="2018-08-06T00:00:00"/>
    <n v="1247"/>
  </r>
  <r>
    <x v="631"/>
    <x v="539"/>
    <x v="395"/>
    <s v="ade Simple"/>
    <s v="ookkeeping"/>
    <s v="https://www.udemy.   /bookkeeping-made-simple/"/>
    <s v="https://www.udemy.com/bookkeeping-made-simple/"/>
    <x v="0"/>
    <n v="40"/>
    <n v="61"/>
    <n v="16"/>
    <n v="22"/>
    <x v="0"/>
    <x v="0"/>
    <s v="all levels"/>
    <s v="ALL LEVELS"/>
    <n v="10"/>
    <s v="all levels"/>
    <n v="2.5"/>
    <d v="2015-07-16T00:00:00"/>
    <n v="16"/>
    <n v="7"/>
    <n v="2015"/>
    <x v="3"/>
    <x v="3"/>
    <d v="2018-08-06T00:00:00"/>
    <n v="1117"/>
  </r>
  <r>
    <x v="632"/>
    <x v="628"/>
    <x v="398"/>
    <s v="ance Sheet"/>
    <s v="ow to read"/>
    <s v="https://www.udemy.   /how-to-read-a-profit-loss-account-and-balance-sheet/"/>
    <s v="https://www.udemy.com/how-to-read-a-profit-loss-account-and-balance-sheet/"/>
    <x v="0"/>
    <n v="20"/>
    <n v="49"/>
    <n v="10"/>
    <n v="13"/>
    <x v="0"/>
    <x v="0"/>
    <s v="all levels"/>
    <s v="ALL LEVELS"/>
    <n v="10"/>
    <s v="all levels"/>
    <n v="2"/>
    <d v="2014-09-22T00:00:00"/>
    <n v="22"/>
    <n v="9"/>
    <n v="2014"/>
    <x v="3"/>
    <x v="3"/>
    <d v="2018-08-06T00:00:00"/>
    <n v="1414"/>
  </r>
  <r>
    <x v="633"/>
    <x v="629"/>
    <x v="453"/>
    <s v="h Creation"/>
    <s v=" Practical"/>
    <s v="https://www.udemy.   /wealth-creation/"/>
    <s v="https://www.udemy.com/wealth-creation/"/>
    <x v="0"/>
    <n v="35"/>
    <n v="6"/>
    <n v="0"/>
    <n v="7"/>
    <x v="0"/>
    <x v="0"/>
    <s v="all levels"/>
    <s v="ALL LEVELS"/>
    <n v="10"/>
    <s v="all levels"/>
    <n v="1"/>
    <d v="2016-11-18T00:00:00"/>
    <n v="18"/>
    <n v="11"/>
    <n v="2016"/>
    <x v="3"/>
    <x v="3"/>
    <d v="2019-09-26T00:00:00"/>
    <n v="1042"/>
  </r>
  <r>
    <x v="634"/>
    <x v="630"/>
    <x v="6"/>
    <s v="f Business"/>
    <s v="ntroductio"/>
    <s v="https://www.udemy.   /learnaccountingforfree/"/>
    <s v="https://www.udemy.com/learnaccountingforfree/"/>
    <x v="0"/>
    <n v="20"/>
    <n v="11958"/>
    <n v="370"/>
    <n v="134"/>
    <x v="1"/>
    <x v="1"/>
    <s v="beginner level"/>
    <s v="BEGINNER LEVEL"/>
    <n v="14"/>
    <s v="beginner level"/>
    <n v="11.5"/>
    <d v="2014-10-02T00:00:00"/>
    <n v="2"/>
    <n v="10"/>
    <n v="2014"/>
    <x v="3"/>
    <x v="3"/>
    <d v="2018-05-25T00:00:00"/>
    <n v="1331"/>
  </r>
  <r>
    <x v="635"/>
    <x v="631"/>
    <x v="96"/>
    <s v=" Temelleri"/>
    <s v="hotoshop C"/>
    <s v="https://www.udemy.   /photoshop-cs-6-ile-fotograf-islemenin-temelleri/"/>
    <s v="https://www.udemy.com/photoshop-cs-6-ile-fotograf-islemenin-temelleri/"/>
    <x v="0"/>
    <n v="20"/>
    <n v="86"/>
    <n v="10"/>
    <n v="78"/>
    <x v="1"/>
    <x v="1"/>
    <s v="beginner level"/>
    <s v="BEGINNER LEVEL"/>
    <n v="14"/>
    <s v="beginner level"/>
    <n v="6"/>
    <d v="2015-02-13T00:00:00"/>
    <n v="13"/>
    <n v="2"/>
    <n v="2015"/>
    <x v="2"/>
    <x v="2"/>
    <d v="2018-12-31T00:00:00"/>
    <n v="1417"/>
  </r>
  <r>
    <x v="636"/>
    <x v="632"/>
    <x v="316"/>
    <s v="cts in CSS"/>
    <s v="rojects in"/>
    <s v="https://www.udemy.   /projects-in-css/"/>
    <s v="https://www.udemy.com/projects-in-css/"/>
    <x v="0"/>
    <n v="60"/>
    <n v="4689"/>
    <n v="216"/>
    <n v="54"/>
    <x v="0"/>
    <x v="0"/>
    <s v="all levels"/>
    <s v="ALL LEVELS"/>
    <n v="10"/>
    <s v="all levels"/>
    <n v="10"/>
    <d v="2014-09-23T00:00:00"/>
    <n v="23"/>
    <n v="9"/>
    <n v="2014"/>
    <x v="0"/>
    <x v="0"/>
    <d v="2019-09-26T00:00:00"/>
    <n v="1829"/>
  </r>
  <r>
    <x v="637"/>
    <x v="633"/>
    <x v="122"/>
    <s v="repreneurs"/>
    <s v="inancial M"/>
    <s v="https://www.udemy.   /financial-modelling-for-entrepreneurs/"/>
    <s v="https://www.udemy.com/financial-modelling-for-entrepreneurs/"/>
    <x v="0"/>
    <n v="20"/>
    <n v="232"/>
    <n v="7"/>
    <n v="17"/>
    <x v="0"/>
    <x v="0"/>
    <s v="all levels"/>
    <s v="ALL LEVELS"/>
    <n v="10"/>
    <s v="all levels"/>
    <n v="1"/>
    <d v="2014-09-20T00:00:00"/>
    <n v="20"/>
    <n v="9"/>
    <n v="2014"/>
    <x v="3"/>
    <x v="3"/>
    <d v="2018-08-06T00:00:00"/>
    <n v="1416"/>
  </r>
  <r>
    <x v="638"/>
    <x v="634"/>
    <x v="454"/>
    <s v="Procedures"/>
    <s v="redit Cont"/>
    <s v="https://www.udemy.   /credit-control/"/>
    <s v="https://www.udemy.com/credit-control/"/>
    <x v="0"/>
    <n v="20"/>
    <n v="3"/>
    <n v="0"/>
    <n v="6"/>
    <x v="0"/>
    <x v="0"/>
    <s v="all levels"/>
    <s v="ALL LEVELS"/>
    <n v="10"/>
    <s v="all levels"/>
    <n v="0.56666666700000001"/>
    <d v="2014-09-22T00:00:00"/>
    <n v="22"/>
    <n v="9"/>
    <n v="2014"/>
    <x v="3"/>
    <x v="3"/>
    <d v="2018-08-06T00:00:00"/>
    <n v="1414"/>
  </r>
  <r>
    <x v="639"/>
    <x v="635"/>
    <x v="395"/>
    <s v="ng Systems"/>
    <s v="ookkeeping"/>
    <s v="https://www.udemy.   /bookkeeping-systems/"/>
    <s v="https://www.udemy.com/bookkeeping-systems/"/>
    <x v="0"/>
    <n v="20"/>
    <n v="20"/>
    <n v="1"/>
    <n v="9"/>
    <x v="0"/>
    <x v="0"/>
    <s v="all levels"/>
    <s v="ALL LEVELS"/>
    <n v="10"/>
    <s v="all levels"/>
    <n v="1"/>
    <d v="2014-09-22T00:00:00"/>
    <n v="22"/>
    <n v="9"/>
    <n v="2014"/>
    <x v="3"/>
    <x v="3"/>
    <d v="2018-08-06T00:00:00"/>
    <n v="1414"/>
  </r>
  <r>
    <x v="640"/>
    <x v="636"/>
    <x v="455"/>
    <s v="nd Pricing"/>
    <s v="reakeven A"/>
    <s v="https://www.udemy.   /breakeven-analysis-and-pricing/"/>
    <s v="https://www.udemy.com/breakeven-analysis-and-pricing/"/>
    <x v="0"/>
    <n v="20"/>
    <n v="27"/>
    <n v="2"/>
    <n v="10"/>
    <x v="0"/>
    <x v="0"/>
    <s v="all levels"/>
    <s v="ALL LEVELS"/>
    <n v="10"/>
    <s v="all levels"/>
    <n v="1"/>
    <d v="2014-09-22T00:00:00"/>
    <n v="22"/>
    <n v="9"/>
    <n v="2014"/>
    <x v="3"/>
    <x v="3"/>
    <d v="2019-09-26T00:00:00"/>
    <n v="1830"/>
  </r>
  <r>
    <x v="641"/>
    <x v="637"/>
    <x v="456"/>
    <s v="orecasting"/>
    <s v="low Manage"/>
    <s v="https://www.udemy.   /cashflow-management-and-forecasting/"/>
    <s v="https://www.udemy.com/cashflow-management-and-forecasting/"/>
    <x v="0"/>
    <n v="20"/>
    <n v="16"/>
    <n v="2"/>
    <n v="10"/>
    <x v="0"/>
    <x v="0"/>
    <s v="all levels"/>
    <s v="ALL LEVELS"/>
    <n v="10"/>
    <s v="all levels"/>
    <n v="1"/>
    <d v="2014-09-22T00:00:00"/>
    <n v="22"/>
    <n v="9"/>
    <n v="2014"/>
    <x v="3"/>
    <x v="3"/>
    <d v="2018-08-06T00:00:00"/>
    <n v="1414"/>
  </r>
  <r>
    <x v="642"/>
    <x v="638"/>
    <x v="457"/>
    <s v="iness Plan"/>
    <s v="umbers for"/>
    <s v="https://www.udemy.   /numbers-for-the-business-plan/"/>
    <s v="https://www.udemy.com/numbers-for-the-business-plan/"/>
    <x v="0"/>
    <n v="20"/>
    <n v="210"/>
    <n v="1"/>
    <n v="12"/>
    <x v="0"/>
    <x v="0"/>
    <s v="all levels"/>
    <s v="ALL LEVELS"/>
    <n v="10"/>
    <s v="all levels"/>
    <n v="1.5"/>
    <d v="2014-09-22T00:00:00"/>
    <n v="22"/>
    <n v="9"/>
    <n v="2014"/>
    <x v="3"/>
    <x v="3"/>
    <d v="2018-08-06T00:00:00"/>
    <n v="1414"/>
  </r>
  <r>
    <x v="643"/>
    <x v="639"/>
    <x v="458"/>
    <s v="T on Excel"/>
    <s v="ank Reconc"/>
    <s v="https://www.udemy.   /bank-reconciliation-vat-on-excel/"/>
    <s v="https://www.udemy.com/bank-reconciliation-vat-on-excel/"/>
    <x v="0"/>
    <n v="20"/>
    <n v="30"/>
    <n v="5"/>
    <n v="19"/>
    <x v="0"/>
    <x v="0"/>
    <s v="all levels"/>
    <s v="ALL LEVELS"/>
    <n v="10"/>
    <s v="all levels"/>
    <n v="1.5"/>
    <d v="2014-09-22T00:00:00"/>
    <n v="22"/>
    <n v="9"/>
    <n v="2014"/>
    <x v="3"/>
    <x v="3"/>
    <d v="2018-08-06T00:00:00"/>
    <n v="1414"/>
  </r>
  <r>
    <x v="644"/>
    <x v="640"/>
    <x v="459"/>
    <s v="ery Course"/>
    <s v=" 13 Hour S"/>
    <s v="https://www.udemy.   /learnsqlwithsqlserver2014/"/>
    <s v="https://www.udemy.com/learnsqlwithsqlserver2014/"/>
    <x v="0"/>
    <n v="35"/>
    <n v="4183"/>
    <n v="231"/>
    <n v="86"/>
    <x v="2"/>
    <x v="2"/>
    <s v="intermediate level"/>
    <s v="INTERMEDIATE LEVEL"/>
    <n v="18"/>
    <s v="intermediate level"/>
    <n v="14"/>
    <d v="2014-10-12T00:00:00"/>
    <n v="12"/>
    <n v="10"/>
    <n v="2014"/>
    <x v="0"/>
    <x v="0"/>
    <d v="2020-10-10T00:00:00"/>
    <n v="2190"/>
  </r>
  <r>
    <x v="645"/>
    <x v="641"/>
    <x v="460"/>
    <s v=" CPA Exams"/>
    <s v="PV and IRR"/>
    <s v="https://www.udemy.   /business-investment-decisions/"/>
    <s v="https://www.udemy.com/business-investment-decisions/"/>
    <x v="0"/>
    <n v="20"/>
    <n v="1551"/>
    <n v="5"/>
    <n v="55"/>
    <x v="1"/>
    <x v="1"/>
    <s v="beginner level"/>
    <s v="BEGINNER LEVEL"/>
    <n v="14"/>
    <s v="beginner level"/>
    <n v="7.5"/>
    <d v="2014-09-22T00:00:00"/>
    <n v="22"/>
    <n v="9"/>
    <n v="2014"/>
    <x v="3"/>
    <x v="3"/>
    <d v="2018-12-31T00:00:00"/>
    <n v="1561"/>
  </r>
  <r>
    <x v="646"/>
    <x v="642"/>
    <x v="398"/>
    <s v=" Literacy."/>
    <s v="ow to Read"/>
    <s v="https://www.udemy.   /learn-how-to-read-financial-statements/"/>
    <s v="https://www.udemy.com/learn-how-to-read-financial-statements/"/>
    <x v="0"/>
    <n v="25"/>
    <n v="188"/>
    <n v="10"/>
    <n v="20"/>
    <x v="1"/>
    <x v="1"/>
    <s v="beginner level"/>
    <s v="BEGINNER LEVEL"/>
    <n v="14"/>
    <s v="beginner level"/>
    <n v="1.5"/>
    <d v="2014-12-19T00:00:00"/>
    <n v="19"/>
    <n v="12"/>
    <n v="2014"/>
    <x v="3"/>
    <x v="3"/>
    <d v="2018-12-31T00:00:00"/>
    <n v="1473"/>
  </r>
  <r>
    <x v="647"/>
    <x v="643"/>
    <x v="461"/>
    <s v="om Scratch"/>
    <s v="ackbone Tu"/>
    <s v="https://www.udemy.   /backbonejs-tutorial/"/>
    <s v="https://www.udemy.com/backbonejs-tutorial/"/>
    <x v="0"/>
    <n v="90"/>
    <n v="4957"/>
    <n v="634"/>
    <n v="60"/>
    <x v="0"/>
    <x v="0"/>
    <s v="all levels"/>
    <s v="ALL LEVELS"/>
    <n v="10"/>
    <s v="all levels"/>
    <n v="5.5"/>
    <d v="2014-10-27T00:00:00"/>
    <n v="27"/>
    <n v="10"/>
    <n v="2014"/>
    <x v="0"/>
    <x v="0"/>
    <d v="2019-09-26T00:00:00"/>
    <n v="1795"/>
  </r>
  <r>
    <x v="648"/>
    <x v="644"/>
    <x v="293"/>
    <s v="ntabilidad"/>
    <s v="ntroducciÃ"/>
    <s v="https://www.udemy.   /contabilidad-en-una-hora/"/>
    <s v="https://www.udemy.com/contabilidad-en-una-hora/"/>
    <x v="0"/>
    <n v="20"/>
    <n v="193"/>
    <n v="19"/>
    <n v="14"/>
    <x v="1"/>
    <x v="1"/>
    <s v="beginner level"/>
    <s v="BEGINNER LEVEL"/>
    <n v="14"/>
    <s v="beginner level"/>
    <n v="1"/>
    <d v="2014-12-17T00:00:00"/>
    <n v="17"/>
    <n v="12"/>
    <n v="2014"/>
    <x v="3"/>
    <x v="3"/>
    <d v="2018-12-31T00:00:00"/>
    <n v="1475"/>
  </r>
  <r>
    <x v="649"/>
    <x v="645"/>
    <x v="375"/>
    <s v="ex Trading"/>
    <s v="orex Tradi"/>
    <s v="https://www.udemy.   /forex-trading/"/>
    <s v="https://www.udemy.com/forex-trading/"/>
    <x v="0"/>
    <n v="195"/>
    <n v="16900"/>
    <n v="2476"/>
    <n v="52"/>
    <x v="1"/>
    <x v="1"/>
    <s v="beginner level"/>
    <s v="BEGINNER LEVEL"/>
    <n v="14"/>
    <s v="beginner level"/>
    <n v="5.5"/>
    <d v="2014-12-12T00:00:00"/>
    <n v="12"/>
    <n v="12"/>
    <n v="2014"/>
    <x v="3"/>
    <x v="3"/>
    <d v="2018-05-25T00:00:00"/>
    <n v="1260"/>
  </r>
  <r>
    <x v="650"/>
    <x v="646"/>
    <x v="462"/>
    <s v=" and more!"/>
    <s v="orex Strat"/>
    <s v="https://www.udemy.   /money-management/"/>
    <s v="https://www.udemy.com/money-management/"/>
    <x v="0"/>
    <n v="185"/>
    <n v="5528"/>
    <n v="506"/>
    <n v="32"/>
    <x v="0"/>
    <x v="0"/>
    <s v="all levels"/>
    <s v="ALL LEVELS"/>
    <n v="10"/>
    <s v="all levels"/>
    <n v="3"/>
    <d v="2015-02-19T00:00:00"/>
    <n v="19"/>
    <n v="2"/>
    <n v="2015"/>
    <x v="3"/>
    <x v="3"/>
    <d v="2018-11-04T00:00:00"/>
    <n v="1354"/>
  </r>
  <r>
    <x v="651"/>
    <x v="647"/>
    <x v="463"/>
    <s v="rex Trader"/>
    <s v="orex MetaT"/>
    <s v="https://www.udemy.   /metatrader4/"/>
    <s v="https://www.udemy.com/metatrader4/"/>
    <x v="0"/>
    <n v="150"/>
    <n v="2602"/>
    <n v="402"/>
    <n v="57"/>
    <x v="1"/>
    <x v="1"/>
    <s v="beginner level"/>
    <s v="BEGINNER LEVEL"/>
    <n v="14"/>
    <s v="beginner level"/>
    <n v="5"/>
    <d v="2015-10-28T00:00:00"/>
    <n v="28"/>
    <n v="10"/>
    <n v="2015"/>
    <x v="3"/>
    <x v="3"/>
    <d v="2018-05-25T00:00:00"/>
    <n v="940"/>
  </r>
  <r>
    <x v="652"/>
    <x v="648"/>
    <x v="107"/>
    <s v="velopment!"/>
    <s v="ootstrap 3"/>
    <s v="https://www.udemy.   /bootstrap-wordpress/"/>
    <s v="https://www.udemy.com/bootstrap-wordpress/"/>
    <x v="0"/>
    <n v="40"/>
    <n v="5547"/>
    <n v="80"/>
    <n v="40"/>
    <x v="0"/>
    <x v="0"/>
    <s v="all levels"/>
    <s v="ALL LEVELS"/>
    <n v="10"/>
    <s v="all levels"/>
    <n v="3.5"/>
    <d v="2014-10-22T00:00:00"/>
    <n v="22"/>
    <n v="10"/>
    <n v="2014"/>
    <x v="0"/>
    <x v="0"/>
    <d v="2019-09-26T00:00:00"/>
    <n v="1800"/>
  </r>
  <r>
    <x v="653"/>
    <x v="649"/>
    <x v="464"/>
    <s v="uick Start"/>
    <s v="SP.Net MVC"/>
    <s v="https://www.udemy.   /aspnet-mvc-quick-start/"/>
    <s v="https://www.udemy.com/aspnet-mvc-quick-start/"/>
    <x v="1"/>
    <n v="0"/>
    <n v="15092"/>
    <n v="1234"/>
    <n v="65"/>
    <x v="2"/>
    <x v="2"/>
    <s v="intermediate level"/>
    <s v="INTERMEDIATE LEVEL"/>
    <n v="18"/>
    <s v="intermediate level"/>
    <n v="5.5"/>
    <d v="2016-08-23T00:00:00"/>
    <n v="23"/>
    <n v="8"/>
    <n v="2016"/>
    <x v="0"/>
    <x v="0"/>
    <d v="2020-10-10T00:00:00"/>
    <n v="1509"/>
  </r>
  <r>
    <x v="654"/>
    <x v="650"/>
    <x v="465"/>
    <s v="ity market"/>
    <s v="ow to inve"/>
    <s v="https://www.udemy.   /how-to-invest-in-russian-equity-market/"/>
    <s v="https://www.udemy.com/how-to-invest-in-russian-equity-market/"/>
    <x v="0"/>
    <n v="30"/>
    <n v="3"/>
    <n v="0"/>
    <n v="12"/>
    <x v="2"/>
    <x v="2"/>
    <s v="intermediate level"/>
    <s v="INTERMEDIATE LEVEL"/>
    <n v="18"/>
    <s v="intermediate level"/>
    <n v="1.5"/>
    <d v="2015-09-15T00:00:00"/>
    <n v="15"/>
    <n v="9"/>
    <n v="2015"/>
    <x v="3"/>
    <x v="3"/>
    <d v="2020-10-10T00:00:00"/>
    <n v="1852"/>
  </r>
  <r>
    <x v="655"/>
    <x v="651"/>
    <x v="466"/>
    <s v="ign Mockup"/>
    <s v="ow To Sell"/>
    <s v="https://www.udemy.   /how-to-sell-practically-anything-professional-design-mockup/"/>
    <s v="https://www.udemy.com/how-to-sell-practically-anything-professional-design-mockup/"/>
    <x v="0"/>
    <n v="50"/>
    <n v="52"/>
    <n v="2"/>
    <n v="19"/>
    <x v="0"/>
    <x v="0"/>
    <s v="all levels"/>
    <s v="ALL LEVELS"/>
    <n v="10"/>
    <s v="all levels"/>
    <n v="2.5"/>
    <d v="2014-10-08T00:00:00"/>
    <n v="8"/>
    <n v="10"/>
    <n v="2014"/>
    <x v="2"/>
    <x v="2"/>
    <d v="2019-09-26T00:00:00"/>
    <n v="1814"/>
  </r>
  <r>
    <x v="656"/>
    <x v="652"/>
    <x v="407"/>
    <s v="iano Today"/>
    <s v="earn How t"/>
    <s v="https://www.udemy.   /learn-how-to-play-blues-rock-boogie-woogie-piano-today/"/>
    <s v="https://www.udemy.com/learn-how-to-play-blues-rock-boogie-woogie-piano-today/"/>
    <x v="0"/>
    <n v="45"/>
    <n v="2346"/>
    <n v="11"/>
    <n v="14"/>
    <x v="0"/>
    <x v="0"/>
    <s v="all levels"/>
    <s v="ALL LEVELS"/>
    <n v="10"/>
    <s v="all levels"/>
    <n v="0.65"/>
    <d v="2014-10-08T00:00:00"/>
    <n v="8"/>
    <n v="10"/>
    <n v="2014"/>
    <x v="1"/>
    <x v="1"/>
    <d v="2019-09-26T00:00:00"/>
    <n v="1814"/>
  </r>
  <r>
    <x v="657"/>
    <x v="653"/>
    <x v="184"/>
    <s v="evelopment"/>
    <s v="oundations"/>
    <s v="https://www.udemy.   /foundations-of-front-end-development/"/>
    <s v="https://www.udemy.com/foundations-of-front-end-development/"/>
    <x v="1"/>
    <n v="0"/>
    <n v="8337"/>
    <n v="300"/>
    <n v="129"/>
    <x v="1"/>
    <x v="1"/>
    <s v="beginner level"/>
    <s v="BEGINNER LEVEL"/>
    <n v="14"/>
    <s v="beginner level"/>
    <n v="20.5"/>
    <d v="2014-12-12T00:00:00"/>
    <n v="12"/>
    <n v="12"/>
    <n v="2014"/>
    <x v="0"/>
    <x v="0"/>
    <d v="2018-12-31T00:00:00"/>
    <n v="1480"/>
  </r>
  <r>
    <x v="658"/>
    <x v="654"/>
    <x v="467"/>
    <s v="ple Steps!"/>
    <s v="oomla 3 : "/>
    <s v="https://www.udemy.   /develop-a-professional-hotel-website-using-joomla-3x/"/>
    <s v="https://www.udemy.com/develop-a-professional-hotel-website-using-joomla-3x/"/>
    <x v="0"/>
    <n v="35"/>
    <n v="1309"/>
    <n v="74"/>
    <n v="43"/>
    <x v="0"/>
    <x v="0"/>
    <s v="all levels"/>
    <s v="ALL LEVELS"/>
    <n v="10"/>
    <s v="all levels"/>
    <n v="5"/>
    <d v="2015-03-13T00:00:00"/>
    <n v="13"/>
    <n v="3"/>
    <n v="2015"/>
    <x v="0"/>
    <x v="0"/>
    <d v="2019-09-26T00:00:00"/>
    <n v="1658"/>
  </r>
  <r>
    <x v="659"/>
    <x v="655"/>
    <x v="140"/>
    <s v=" Photoshop"/>
    <s v="ow to Crea"/>
    <s v="https://www.udemy.   /how-to-create-vector-characters-in-illustrator-or-photoshop/"/>
    <s v="https://www.udemy.com/how-to-create-vector-characters-in-illustrator-or-photoshop/"/>
    <x v="0"/>
    <n v="25"/>
    <n v="92"/>
    <n v="3"/>
    <n v="15"/>
    <x v="1"/>
    <x v="1"/>
    <s v="beginner level"/>
    <s v="BEGINNER LEVEL"/>
    <n v="14"/>
    <s v="beginner level"/>
    <n v="3.5"/>
    <d v="2014-10-02T00:00:00"/>
    <n v="2"/>
    <n v="10"/>
    <n v="2014"/>
    <x v="2"/>
    <x v="2"/>
    <d v="2018-12-31T00:00:00"/>
    <n v="1551"/>
  </r>
  <r>
    <x v="660"/>
    <x v="656"/>
    <x v="65"/>
    <s v="ootstrap 3"/>
    <s v="reate a Re"/>
    <s v="https://www.udemy.   /create-a-responsive-website-with-bootstrap-3/"/>
    <s v="https://www.udemy.com/create-a-responsive-website-with-bootstrap-3/"/>
    <x v="0"/>
    <n v="50"/>
    <n v="4076"/>
    <n v="39"/>
    <n v="22"/>
    <x v="2"/>
    <x v="2"/>
    <s v="intermediate level"/>
    <s v="INTERMEDIATE LEVEL"/>
    <n v="18"/>
    <s v="intermediate level"/>
    <n v="3"/>
    <d v="2014-10-28T00:00:00"/>
    <n v="28"/>
    <n v="10"/>
    <n v="2014"/>
    <x v="0"/>
    <x v="0"/>
    <d v="2020-10-10T00:00:00"/>
    <n v="2174"/>
  </r>
  <r>
    <x v="661"/>
    <x v="657"/>
    <x v="63"/>
    <s v="y &amp; Demand"/>
    <s v="rofessiona"/>
    <s v="https://www.udemy.   /professional-trading-with-institutional-supply-demand/"/>
    <s v="https://www.udemy.com/professional-trading-with-institutional-supply-demand/"/>
    <x v="0"/>
    <n v="200"/>
    <n v="343"/>
    <n v="84"/>
    <n v="37"/>
    <x v="0"/>
    <x v="0"/>
    <s v="all levels"/>
    <s v="ALL LEVELS"/>
    <n v="10"/>
    <s v="all levels"/>
    <n v="5.5"/>
    <d v="2014-11-24T00:00:00"/>
    <n v="24"/>
    <n v="11"/>
    <n v="2014"/>
    <x v="3"/>
    <x v="3"/>
    <d v="2018-08-06T00:00:00"/>
    <n v="1351"/>
  </r>
  <r>
    <x v="662"/>
    <x v="658"/>
    <x v="468"/>
    <s v="Equipment "/>
    <s v="AS 16-Prop"/>
    <s v="https://www.udemy.   /ias-16-propertyplant-and-equipment/"/>
    <s v="https://www.udemy.com/ias-16-propertyplant-and-equipment/"/>
    <x v="1"/>
    <n v="0"/>
    <n v="2166"/>
    <n v="38"/>
    <n v="20"/>
    <x v="0"/>
    <x v="0"/>
    <s v="all levels"/>
    <s v="ALL LEVELS"/>
    <n v="10"/>
    <s v="all levels"/>
    <n v="3"/>
    <d v="2014-10-06T00:00:00"/>
    <n v="6"/>
    <n v="10"/>
    <n v="2014"/>
    <x v="3"/>
    <x v="3"/>
    <d v="2018-08-06T00:00:00"/>
    <n v="1400"/>
  </r>
  <r>
    <x v="663"/>
    <x v="659"/>
    <x v="469"/>
    <s v="php coding"/>
    <s v="aravel 4 t"/>
    <s v="https://www.udemy.   /laravel-4-try-and-enjoy-php-coding/"/>
    <s v="https://www.udemy.com/laravel-4-try-and-enjoy-php-coding/"/>
    <x v="0"/>
    <n v="20"/>
    <n v="2402"/>
    <n v="26"/>
    <n v="23"/>
    <x v="1"/>
    <x v="1"/>
    <s v="beginner level"/>
    <s v="BEGINNER LEVEL"/>
    <n v="14"/>
    <s v="beginner level"/>
    <n v="2"/>
    <d v="2014-10-20T00:00:00"/>
    <n v="20"/>
    <n v="10"/>
    <n v="2014"/>
    <x v="0"/>
    <x v="0"/>
    <d v="2018-12-31T00:00:00"/>
    <n v="1533"/>
  </r>
  <r>
    <x v="664"/>
    <x v="660"/>
    <x v="122"/>
    <s v="als/Basics"/>
    <s v="inancial R"/>
    <s v="https://www.udemy.   /financial-reporting-fundamentals/"/>
    <s v="https://www.udemy.com/financial-reporting-fundamentals/"/>
    <x v="0"/>
    <n v="20"/>
    <n v="2"/>
    <n v="0"/>
    <n v="28"/>
    <x v="1"/>
    <x v="1"/>
    <s v="beginner level"/>
    <s v="BEGINNER LEVEL"/>
    <n v="14"/>
    <s v="beginner level"/>
    <n v="2.5"/>
    <d v="2014-11-08T00:00:00"/>
    <n v="8"/>
    <n v="11"/>
    <n v="2014"/>
    <x v="3"/>
    <x v="3"/>
    <d v="2018-12-31T00:00:00"/>
    <n v="1514"/>
  </r>
  <r>
    <x v="665"/>
    <x v="661"/>
    <x v="470"/>
    <s v=" AngularJS"/>
    <s v="uickstart "/>
    <s v="https://www.udemy.   /quickstart-angularjs/"/>
    <s v="https://www.udemy.com/quickstart-angularjs/"/>
    <x v="1"/>
    <n v="0"/>
    <n v="64128"/>
    <n v="4047"/>
    <n v="17"/>
    <x v="1"/>
    <x v="1"/>
    <s v="beginner level"/>
    <s v="BEGINNER LEVEL"/>
    <n v="14"/>
    <s v="beginner level"/>
    <n v="1.5"/>
    <d v="2014-11-22T00:00:00"/>
    <n v="22"/>
    <n v="11"/>
    <n v="2014"/>
    <x v="0"/>
    <x v="0"/>
    <d v="2018-12-31T00:00:00"/>
    <n v="1500"/>
  </r>
  <r>
    <x v="666"/>
    <x v="662"/>
    <x v="471"/>
    <s v="eb Images)"/>
    <s v="earn Photo"/>
    <s v="https://www.udemy.   /pscourse/"/>
    <s v="https://www.udemy.com/pscourse/"/>
    <x v="0"/>
    <n v="80"/>
    <n v="806"/>
    <n v="53"/>
    <n v="28"/>
    <x v="1"/>
    <x v="1"/>
    <s v="beginner level"/>
    <s v="BEGINNER LEVEL"/>
    <n v="14"/>
    <s v="beginner level"/>
    <n v="2.5"/>
    <d v="2014-10-08T00:00:00"/>
    <n v="8"/>
    <n v="10"/>
    <n v="2014"/>
    <x v="2"/>
    <x v="2"/>
    <d v="2018-12-31T00:00:00"/>
    <n v="1545"/>
  </r>
  <r>
    <x v="667"/>
    <x v="663"/>
    <x v="472"/>
    <s v="Necessary)"/>
    <s v="uitar Cras"/>
    <s v="https://www.udemy.   /hub-guitar-crash-course/"/>
    <s v="https://www.udemy.com/hub-guitar-crash-course/"/>
    <x v="1"/>
    <n v="0"/>
    <n v="5769"/>
    <n v="78"/>
    <n v="29"/>
    <x v="1"/>
    <x v="1"/>
    <s v="beginner level"/>
    <s v="BEGINNER LEVEL"/>
    <n v="14"/>
    <s v="beginner level"/>
    <n v="1"/>
    <d v="2015-01-22T00:00:00"/>
    <n v="22"/>
    <n v="1"/>
    <n v="2015"/>
    <x v="1"/>
    <x v="1"/>
    <d v="2018-12-31T00:00:00"/>
    <n v="1439"/>
  </r>
  <r>
    <x v="668"/>
    <x v="664"/>
    <x v="473"/>
    <s v="o en Bolsa"/>
    <s v="5 Mandamie"/>
    <s v="https://www.udemy.   /15-mandamientos-para-ganar-dinero-en-bolsa/"/>
    <s v="https://www.udemy.com/15-mandamientos-para-ganar-dinero-en-bolsa/"/>
    <x v="0"/>
    <n v="20"/>
    <n v="45"/>
    <n v="2"/>
    <n v="49"/>
    <x v="0"/>
    <x v="0"/>
    <s v="all levels"/>
    <s v="ALL LEVELS"/>
    <n v="10"/>
    <s v="all levels"/>
    <n v="8.5"/>
    <d v="2014-10-14T00:00:00"/>
    <n v="14"/>
    <n v="10"/>
    <n v="2014"/>
    <x v="3"/>
    <x v="3"/>
    <d v="2019-09-26T00:00:00"/>
    <n v="1808"/>
  </r>
  <r>
    <x v="669"/>
    <x v="665"/>
    <x v="474"/>
    <s v="ter Guitar"/>
    <s v="ibson's Le"/>
    <s v="https://www.udemy.   /learnandmasterguitar/"/>
    <s v="https://www.udemy.com/learnandmasterguitar/"/>
    <x v="0"/>
    <n v="50"/>
    <n v="103"/>
    <n v="33"/>
    <n v="309"/>
    <x v="0"/>
    <x v="0"/>
    <s v="all levels"/>
    <s v="ALL LEVELS"/>
    <n v="10"/>
    <s v="all levels"/>
    <n v="38"/>
    <d v="2014-10-30T00:00:00"/>
    <n v="30"/>
    <n v="10"/>
    <n v="2014"/>
    <x v="1"/>
    <x v="1"/>
    <d v="2019-09-26T00:00:00"/>
    <n v="1792"/>
  </r>
  <r>
    <x v="670"/>
    <x v="666"/>
    <x v="37"/>
    <s v="g Tutorial"/>
    <s v="ntroductor"/>
    <s v="https://www.udemy.   /introductory-javascript-made-easy-training-tutorial/"/>
    <s v="https://www.udemy.com/introductory-javascript-made-easy-training-tutorial/"/>
    <x v="0"/>
    <n v="20"/>
    <n v="9381"/>
    <n v="138"/>
    <n v="131"/>
    <x v="1"/>
    <x v="1"/>
    <s v="beginner level"/>
    <s v="BEGINNER LEVEL"/>
    <n v="14"/>
    <s v="beginner level"/>
    <n v="11"/>
    <d v="2014-10-15T00:00:00"/>
    <n v="15"/>
    <n v="10"/>
    <n v="2014"/>
    <x v="0"/>
    <x v="0"/>
    <d v="2018-12-31T00:00:00"/>
    <n v="1538"/>
  </r>
  <r>
    <x v="671"/>
    <x v="667"/>
    <x v="78"/>
    <s v="of Trading"/>
    <s v="echnical A"/>
    <s v="https://www.udemy.   /master-the-basics-of-trading-through-support-and-resistance/"/>
    <s v="https://www.udemy.com/master-the-basics-of-trading-through-support-and-resistance/"/>
    <x v="0"/>
    <n v="95"/>
    <n v="2688"/>
    <n v="61"/>
    <n v="50"/>
    <x v="0"/>
    <x v="0"/>
    <s v="all levels"/>
    <s v="ALL LEVELS"/>
    <n v="10"/>
    <s v="all levels"/>
    <n v="2"/>
    <d v="2015-05-13T00:00:00"/>
    <n v="13"/>
    <n v="5"/>
    <n v="2015"/>
    <x v="3"/>
    <x v="3"/>
    <d v="2018-08-06T00:00:00"/>
    <n v="1181"/>
  </r>
  <r>
    <x v="672"/>
    <x v="668"/>
    <x v="407"/>
    <s v=" one trade"/>
    <s v="earn how t"/>
    <s v="https://www.udemy.   /learn-how-to-double-your-forex-trading-account-in-one-trade/"/>
    <s v="https://www.udemy.com/learn-how-to-double-your-forex-trading-account-in-one-trade/"/>
    <x v="0"/>
    <n v="60"/>
    <n v="2900"/>
    <n v="424"/>
    <n v="36"/>
    <x v="2"/>
    <x v="2"/>
    <s v="intermediate level"/>
    <s v="INTERMEDIATE LEVEL"/>
    <n v="18"/>
    <s v="intermediate level"/>
    <n v="2.5"/>
    <d v="2014-10-19T00:00:00"/>
    <n v="19"/>
    <n v="10"/>
    <n v="2014"/>
    <x v="3"/>
    <x v="3"/>
    <d v="2020-10-10T00:00:00"/>
    <n v="2183"/>
  </r>
  <r>
    <x v="673"/>
    <x v="669"/>
    <x v="475"/>
    <s v="ogo Design"/>
    <s v="ypographic"/>
    <s v="https://www.udemy.   /typographic-logos-typography-and-lettering-for-logo-design/"/>
    <s v="https://www.udemy.com/typographic-logos-typography-and-lettering-for-logo-design/"/>
    <x v="0"/>
    <n v="25"/>
    <n v="4235"/>
    <n v="427"/>
    <n v="20"/>
    <x v="2"/>
    <x v="2"/>
    <s v="intermediate level"/>
    <s v="INTERMEDIATE LEVEL"/>
    <n v="18"/>
    <s v="intermediate level"/>
    <n v="1.5"/>
    <d v="2014-10-16T00:00:00"/>
    <n v="16"/>
    <n v="10"/>
    <n v="2014"/>
    <x v="2"/>
    <x v="2"/>
    <d v="2020-10-10T00:00:00"/>
    <n v="2186"/>
  </r>
  <r>
    <x v="674"/>
    <x v="670"/>
    <x v="25"/>
    <s v="ed for You"/>
    <s v="ccounting "/>
    <s v="https://www.udemy.   /accounting-1-simplified-for-you/"/>
    <s v="https://www.udemy.com/accounting-1-simplified-for-you/"/>
    <x v="0"/>
    <n v="45"/>
    <n v="2490"/>
    <n v="95"/>
    <n v="13"/>
    <x v="1"/>
    <x v="1"/>
    <s v="beginner level"/>
    <s v="BEGINNER LEVEL"/>
    <n v="14"/>
    <s v="beginner level"/>
    <n v="3"/>
    <d v="2014-11-10T00:00:00"/>
    <n v="10"/>
    <n v="11"/>
    <n v="2014"/>
    <x v="3"/>
    <x v="3"/>
    <d v="2018-05-25T00:00:00"/>
    <n v="1292"/>
  </r>
  <r>
    <x v="675"/>
    <x v="671"/>
    <x v="316"/>
    <s v="t &amp; JQuery"/>
    <s v="rojects In"/>
    <s v="https://www.udemy.   /projects-in-javascript-jquery/"/>
    <s v="https://www.udemy.com/projects-in-javascript-jquery/"/>
    <x v="0"/>
    <n v="60"/>
    <n v="9109"/>
    <n v="620"/>
    <n v="50"/>
    <x v="0"/>
    <x v="0"/>
    <s v="all levels"/>
    <s v="ALL LEVELS"/>
    <n v="10"/>
    <s v="all levels"/>
    <n v="9"/>
    <d v="2014-10-16T00:00:00"/>
    <n v="16"/>
    <n v="10"/>
    <n v="2014"/>
    <x v="0"/>
    <x v="0"/>
    <d v="2019-09-26T00:00:00"/>
    <n v="1806"/>
  </r>
  <r>
    <x v="676"/>
    <x v="672"/>
    <x v="476"/>
    <s v="ock Market"/>
    <s v="nvesting: "/>
    <s v="https://www.udemy.   /beat-the-stock-market/"/>
    <s v="https://www.udemy.com/beat-the-stock-market/"/>
    <x v="0"/>
    <n v="200"/>
    <n v="2000"/>
    <n v="31"/>
    <n v="34"/>
    <x v="0"/>
    <x v="0"/>
    <s v="all levels"/>
    <s v="ALL LEVELS"/>
    <n v="10"/>
    <s v="all levels"/>
    <n v="4.5"/>
    <d v="2014-12-11T00:00:00"/>
    <n v="11"/>
    <n v="12"/>
    <n v="2014"/>
    <x v="3"/>
    <x v="3"/>
    <d v="2018-11-04T00:00:00"/>
    <n v="1424"/>
  </r>
  <r>
    <x v="677"/>
    <x v="673"/>
    <x v="477"/>
    <s v="Bossa nova"/>
    <s v="azz piano "/>
    <s v="https://www.udemy.   /girl_from_ipanema/"/>
    <s v="https://www.udemy.com/girl_from_ipanema/"/>
    <x v="0"/>
    <n v="30"/>
    <n v="151"/>
    <n v="1"/>
    <n v="5"/>
    <x v="0"/>
    <x v="0"/>
    <s v="all levels"/>
    <s v="ALL LEVELS"/>
    <n v="10"/>
    <s v="all levels"/>
    <n v="0.55000000000000004"/>
    <d v="2014-10-16T00:00:00"/>
    <n v="16"/>
    <n v="10"/>
    <n v="2014"/>
    <x v="1"/>
    <x v="1"/>
    <d v="2019-09-26T00:00:00"/>
    <n v="1806"/>
  </r>
  <r>
    <x v="678"/>
    <x v="674"/>
    <x v="140"/>
    <s v=" Developer"/>
    <s v="ow To Crea"/>
    <s v="https://www.udemy.   /wordpress-website-in-under-one-hour/"/>
    <s v="https://www.udemy.com/wordpress-website-in-under-one-hour/"/>
    <x v="0"/>
    <n v="20"/>
    <n v="4333"/>
    <n v="16"/>
    <n v="17"/>
    <x v="1"/>
    <x v="1"/>
    <s v="beginner level"/>
    <s v="BEGINNER LEVEL"/>
    <n v="14"/>
    <s v="beginner level"/>
    <n v="1"/>
    <d v="2014-10-20T00:00:00"/>
    <n v="20"/>
    <n v="10"/>
    <n v="2014"/>
    <x v="0"/>
    <x v="0"/>
    <d v="2018-12-31T00:00:00"/>
    <n v="1533"/>
  </r>
  <r>
    <x v="679"/>
    <x v="675"/>
    <x v="478"/>
    <s v=" Valuation"/>
    <s v="eginner to"/>
    <s v="https://www.udemy.   /beginner-to-pro-in-excel-financial-modeling-and-valuation/"/>
    <s v="https://www.udemy.com/beginner-to-pro-in-excel-financial-modeling-and-valuation/"/>
    <x v="0"/>
    <n v="195"/>
    <n v="22257"/>
    <n v="2697"/>
    <n v="138"/>
    <x v="0"/>
    <x v="0"/>
    <s v="all levels"/>
    <s v="ALL LEVELS"/>
    <n v="10"/>
    <s v="all levels"/>
    <n v="7.5"/>
    <d v="2014-11-25T00:00:00"/>
    <n v="25"/>
    <n v="11"/>
    <n v="2014"/>
    <x v="3"/>
    <x v="3"/>
    <d v="2018-11-04T00:00:00"/>
    <n v="1440"/>
  </r>
  <r>
    <x v="680"/>
    <x v="676"/>
    <x v="479"/>
    <s v=" Reporting"/>
    <s v="FRS Financ"/>
    <s v="https://www.udemy.   /ifrs-financial-reporting/"/>
    <s v="https://www.udemy.com/ifrs-financial-reporting/"/>
    <x v="0"/>
    <n v="55"/>
    <n v="72"/>
    <n v="9"/>
    <n v="15"/>
    <x v="0"/>
    <x v="0"/>
    <s v="all levels"/>
    <s v="ALL LEVELS"/>
    <n v="10"/>
    <s v="all levels"/>
    <n v="3.5"/>
    <d v="2014-10-24T00:00:00"/>
    <n v="24"/>
    <n v="10"/>
    <n v="2014"/>
    <x v="3"/>
    <x v="3"/>
    <d v="2018-08-06T00:00:00"/>
    <n v="1382"/>
  </r>
  <r>
    <x v="681"/>
    <x v="677"/>
    <x v="222"/>
    <s v="In 7 Steps"/>
    <s v="earn To In"/>
    <s v="https://www.udemy.   /learn-to-invest/"/>
    <s v="https://www.udemy.com/learn-to-invest/"/>
    <x v="0"/>
    <n v="50"/>
    <n v="137"/>
    <n v="14"/>
    <n v="21"/>
    <x v="1"/>
    <x v="1"/>
    <s v="beginner level"/>
    <s v="BEGINNER LEVEL"/>
    <n v="14"/>
    <s v="beginner level"/>
    <n v="3"/>
    <d v="2015-03-29T00:00:00"/>
    <n v="29"/>
    <n v="3"/>
    <n v="2015"/>
    <x v="3"/>
    <x v="3"/>
    <d v="2018-12-31T00:00:00"/>
    <n v="1373"/>
  </r>
  <r>
    <x v="682"/>
    <x v="678"/>
    <x v="480"/>
    <s v="hree Hours"/>
    <s v="aster Fina"/>
    <s v="https://www.udemy.   /basic-finance-for-startups-smes-quick-clear-practical/"/>
    <s v="https://www.udemy.com/basic-finance-for-startups-smes-quick-clear-practical/"/>
    <x v="0"/>
    <n v="20"/>
    <n v="721"/>
    <n v="12"/>
    <n v="29"/>
    <x v="1"/>
    <x v="1"/>
    <s v="beginner level"/>
    <s v="BEGINNER LEVEL"/>
    <n v="14"/>
    <s v="beginner level"/>
    <n v="3"/>
    <d v="2014-10-28T00:00:00"/>
    <n v="28"/>
    <n v="10"/>
    <n v="2014"/>
    <x v="3"/>
    <x v="3"/>
    <d v="2018-05-25T00:00:00"/>
    <n v="1305"/>
  </r>
  <r>
    <x v="683"/>
    <x v="679"/>
    <x v="272"/>
    <s v="rex Alerts"/>
    <s v="n Introduc"/>
    <s v="https://www.udemy.   /create-mt4-forex-email-sound-and-notification-alerts/"/>
    <s v="https://www.udemy.com/create-mt4-forex-email-sound-and-notification-alerts/"/>
    <x v="0"/>
    <n v="20"/>
    <n v="323"/>
    <n v="30"/>
    <n v="11"/>
    <x v="2"/>
    <x v="2"/>
    <s v="intermediate level"/>
    <s v="INTERMEDIATE LEVEL"/>
    <n v="18"/>
    <s v="intermediate level"/>
    <n v="0.61666666699999995"/>
    <d v="2014-11-01T00:00:00"/>
    <n v="1"/>
    <n v="11"/>
    <n v="2014"/>
    <x v="3"/>
    <x v="3"/>
    <d v="2020-10-10T00:00:00"/>
    <n v="2170"/>
  </r>
  <r>
    <x v="684"/>
    <x v="680"/>
    <x v="407"/>
    <s v="ex Entries"/>
    <s v="earn How T"/>
    <s v="https://www.udemy.   /learn-how-to-use-channels-to-find-amazing-forex-entries/"/>
    <s v="https://www.udemy.com/learn-how-to-use-channels-to-find-amazing-forex-entries/"/>
    <x v="0"/>
    <n v="45"/>
    <n v="172"/>
    <n v="48"/>
    <n v="15"/>
    <x v="0"/>
    <x v="0"/>
    <s v="all levels"/>
    <s v="ALL LEVELS"/>
    <n v="10"/>
    <s v="all levels"/>
    <n v="1"/>
    <d v="2017-05-24T00:00:00"/>
    <n v="24"/>
    <n v="5"/>
    <n v="2017"/>
    <x v="3"/>
    <x v="3"/>
    <d v="2019-09-26T00:00:00"/>
    <n v="855"/>
  </r>
  <r>
    <x v="685"/>
    <x v="681"/>
    <x v="481"/>
    <s v="ing system"/>
    <s v="se the Mag"/>
    <s v="https://www.udemy.   /the-magic-multiple-moving-average-forex-trading-system/"/>
    <s v="https://www.udemy.com/the-magic-multiple-moving-average-forex-trading-system/"/>
    <x v="0"/>
    <n v="50"/>
    <n v="1097"/>
    <n v="252"/>
    <n v="10"/>
    <x v="2"/>
    <x v="2"/>
    <s v="intermediate level"/>
    <s v="INTERMEDIATE LEVEL"/>
    <n v="18"/>
    <s v="intermediate level"/>
    <n v="1"/>
    <d v="2014-11-08T00:00:00"/>
    <n v="8"/>
    <n v="11"/>
    <n v="2014"/>
    <x v="3"/>
    <x v="3"/>
    <d v="2020-10-10T00:00:00"/>
    <n v="2163"/>
  </r>
  <r>
    <x v="686"/>
    <x v="682"/>
    <x v="58"/>
    <s v="Five Hours"/>
    <s v="earn to Pl"/>
    <s v="https://www.udemy.   /beginnerflute/"/>
    <s v="https://www.udemy.com/beginnerflute/"/>
    <x v="0"/>
    <n v="50"/>
    <n v="707"/>
    <n v="116"/>
    <n v="108"/>
    <x v="1"/>
    <x v="1"/>
    <s v="beginner level"/>
    <s v="BEGINNER LEVEL"/>
    <n v="14"/>
    <s v="beginner level"/>
    <n v="7"/>
    <d v="2014-10-29T00:00:00"/>
    <n v="29"/>
    <n v="10"/>
    <n v="2014"/>
    <x v="1"/>
    <x v="1"/>
    <d v="2018-12-31T00:00:00"/>
    <n v="1524"/>
  </r>
  <r>
    <x v="687"/>
    <x v="683"/>
    <x v="482"/>
    <s v="de Simple!"/>
    <s v="aster Flut"/>
    <s v="https://www.udemy.   /intermediateflute/"/>
    <s v="https://www.udemy.com/intermediateflute/"/>
    <x v="0"/>
    <n v="50"/>
    <n v="288"/>
    <n v="15"/>
    <n v="100"/>
    <x v="2"/>
    <x v="2"/>
    <s v="intermediate level"/>
    <s v="INTERMEDIATE LEVEL"/>
    <n v="18"/>
    <s v="intermediate level"/>
    <n v="6"/>
    <d v="2014-10-29T00:00:00"/>
    <n v="29"/>
    <n v="10"/>
    <n v="2014"/>
    <x v="1"/>
    <x v="1"/>
    <d v="2020-10-10T00:00:00"/>
    <n v="2173"/>
  </r>
  <r>
    <x v="688"/>
    <x v="684"/>
    <x v="375"/>
    <s v="ex Trading"/>
    <s v="orex Tradi"/>
    <s v="https://www.udemy.   /how-to-trade-forex/"/>
    <s v="https://www.udemy.com/how-to-trade-forex/"/>
    <x v="0"/>
    <n v="95"/>
    <n v="136"/>
    <n v="14"/>
    <n v="25"/>
    <x v="0"/>
    <x v="0"/>
    <s v="all levels"/>
    <s v="ALL LEVELS"/>
    <n v="10"/>
    <s v="all levels"/>
    <n v="4.5"/>
    <d v="2014-11-18T00:00:00"/>
    <n v="18"/>
    <n v="11"/>
    <n v="2014"/>
    <x v="3"/>
    <x v="3"/>
    <d v="2018-08-06T00:00:00"/>
    <n v="1357"/>
  </r>
  <r>
    <x v="689"/>
    <x v="685"/>
    <x v="427"/>
    <s v="ing Stocks"/>
    <s v="earn to Tr"/>
    <s v="https://www.udemy.   /trading-stocks-successfully-introduction-to-stock-trading/"/>
    <s v="https://www.udemy.com/trading-stocks-successfully-introduction-to-stock-trading/"/>
    <x v="0"/>
    <n v="95"/>
    <n v="10605"/>
    <n v="71"/>
    <n v="77"/>
    <x v="0"/>
    <x v="0"/>
    <s v="all levels"/>
    <s v="ALL LEVELS"/>
    <n v="10"/>
    <s v="all levels"/>
    <n v="3"/>
    <d v="2014-10-24T00:00:00"/>
    <n v="24"/>
    <n v="10"/>
    <n v="2014"/>
    <x v="3"/>
    <x v="3"/>
    <d v="2018-11-04T00:00:00"/>
    <n v="1472"/>
  </r>
  <r>
    <x v="690"/>
    <x v="686"/>
    <x v="483"/>
    <s v=" &amp; Hosting"/>
    <s v="nstalling "/>
    <s v="https://www.udemy.   /installing-wordpress-domain-registrars-and-web-hosting/"/>
    <s v="https://www.udemy.com/installing-wordpress-domain-registrars-and-web-hosting/"/>
    <x v="0"/>
    <n v="45"/>
    <n v="6117"/>
    <n v="188"/>
    <n v="28"/>
    <x v="1"/>
    <x v="1"/>
    <s v="beginner level"/>
    <s v="BEGINNER LEVEL"/>
    <n v="14"/>
    <s v="beginner level"/>
    <n v="2.5"/>
    <d v="2014-10-31T00:00:00"/>
    <n v="31"/>
    <n v="10"/>
    <n v="2014"/>
    <x v="0"/>
    <x v="0"/>
    <d v="2018-12-31T00:00:00"/>
    <n v="1522"/>
  </r>
  <r>
    <x v="691"/>
    <x v="687"/>
    <x v="484"/>
    <s v=" TODAY!!! "/>
    <s v="et Piano S"/>
    <s v="https://www.udemy.   /how-to-play-piano2/"/>
    <s v="https://www.udemy.com/how-to-play-piano2/"/>
    <x v="0"/>
    <n v="100"/>
    <n v="92"/>
    <n v="5"/>
    <n v="71"/>
    <x v="0"/>
    <x v="0"/>
    <s v="all levels"/>
    <s v="ALL LEVELS"/>
    <n v="10"/>
    <s v="all levels"/>
    <n v="3.5"/>
    <d v="2014-11-05T00:00:00"/>
    <n v="5"/>
    <n v="11"/>
    <n v="2014"/>
    <x v="1"/>
    <x v="1"/>
    <d v="2019-09-26T00:00:00"/>
    <n v="1786"/>
  </r>
  <r>
    <x v="692"/>
    <x v="688"/>
    <x v="485"/>
    <s v="# - Part I"/>
    <s v="harePoint "/>
    <s v="https://www.udemy.   /sharepoint2013development/"/>
    <s v="https://www.udemy.com/sharepoint2013development/"/>
    <x v="0"/>
    <n v="50"/>
    <n v="891"/>
    <n v="101"/>
    <n v="119"/>
    <x v="0"/>
    <x v="0"/>
    <s v="all levels"/>
    <s v="ALL LEVELS"/>
    <n v="10"/>
    <s v="all levels"/>
    <n v="8.5"/>
    <d v="2014-11-06T00:00:00"/>
    <n v="6"/>
    <n v="11"/>
    <n v="2014"/>
    <x v="0"/>
    <x v="0"/>
    <d v="2019-09-26T00:00:00"/>
    <n v="1785"/>
  </r>
  <r>
    <x v="693"/>
    <x v="689"/>
    <x v="486"/>
    <s v="ogramming "/>
    <s v="penCV Comp"/>
    <s v="https://www.udemy.   /opencv-computer-vision-application-programming/"/>
    <s v="https://www.udemy.com/opencv-computer-vision-application-programming/"/>
    <x v="0"/>
    <n v="85"/>
    <n v="167"/>
    <n v="14"/>
    <n v="30"/>
    <x v="0"/>
    <x v="0"/>
    <s v="all levels"/>
    <s v="ALL LEVELS"/>
    <n v="10"/>
    <s v="all levels"/>
    <n v="2.5"/>
    <d v="2014-10-24T00:00:00"/>
    <n v="24"/>
    <n v="10"/>
    <n v="2014"/>
    <x v="2"/>
    <x v="2"/>
    <d v="2019-09-26T00:00:00"/>
    <n v="1798"/>
  </r>
  <r>
    <x v="694"/>
    <x v="690"/>
    <x v="487"/>
    <s v="e Pro's do"/>
    <s v="earn Piano"/>
    <s v="https://www.udemy.   /learn-piano-scales/"/>
    <s v="https://www.udemy.com/learn-piano-scales/"/>
    <x v="0"/>
    <n v="50"/>
    <n v="1720"/>
    <n v="9"/>
    <n v="26"/>
    <x v="1"/>
    <x v="1"/>
    <s v="beginner level"/>
    <s v="BEGINNER LEVEL"/>
    <n v="14"/>
    <s v="beginner level"/>
    <n v="2.5"/>
    <d v="2014-10-29T00:00:00"/>
    <n v="29"/>
    <n v="10"/>
    <n v="2014"/>
    <x v="1"/>
    <x v="1"/>
    <d v="2018-12-31T00:00:00"/>
    <n v="1524"/>
  </r>
  <r>
    <x v="695"/>
    <x v="691"/>
    <x v="354"/>
    <s v=" CPA Exams"/>
    <s v="orking Cap"/>
    <s v="https://www.udemy.   /working-capital-management/"/>
    <s v="https://www.udemy.com/working-capital-management/"/>
    <x v="0"/>
    <n v="25"/>
    <n v="2342"/>
    <n v="9"/>
    <n v="33"/>
    <x v="2"/>
    <x v="2"/>
    <s v="intermediate level"/>
    <s v="INTERMEDIATE LEVEL"/>
    <n v="18"/>
    <s v="intermediate level"/>
    <n v="3.5"/>
    <d v="2014-10-25T00:00:00"/>
    <n v="25"/>
    <n v="10"/>
    <n v="2014"/>
    <x v="3"/>
    <x v="3"/>
    <d v="2020-10-10T00:00:00"/>
    <n v="2177"/>
  </r>
  <r>
    <x v="696"/>
    <x v="692"/>
    <x v="488"/>
    <s v=" Intensive"/>
    <s v="esign Effi"/>
    <s v="https://www.udemy.   /fd-design-efficiency-intensive/"/>
    <s v="https://www.udemy.com/fd-design-efficiency-intensive/"/>
    <x v="0"/>
    <n v="20"/>
    <n v="6"/>
    <n v="0"/>
    <n v="5"/>
    <x v="2"/>
    <x v="2"/>
    <s v="intermediate level"/>
    <s v="INTERMEDIATE LEVEL"/>
    <n v="18"/>
    <s v="intermediate level"/>
    <n v="0.55000000000000004"/>
    <d v="2015-01-12T00:00:00"/>
    <n v="12"/>
    <n v="1"/>
    <n v="2015"/>
    <x v="2"/>
    <x v="2"/>
    <d v="2020-10-10T00:00:00"/>
    <n v="2098"/>
  </r>
  <r>
    <x v="697"/>
    <x v="693"/>
    <x v="489"/>
    <s v=" Beginners"/>
    <s v="igital Art"/>
    <s v="https://www.udemy.   /digital-art-101-from-beginner-to-pro/"/>
    <s v="https://www.udemy.com/digital-art-101-from-beginner-to-pro/"/>
    <x v="0"/>
    <n v="150"/>
    <n v="3381"/>
    <n v="388"/>
    <n v="57"/>
    <x v="1"/>
    <x v="1"/>
    <s v="beginner level"/>
    <s v="BEGINNER LEVEL"/>
    <n v="14"/>
    <s v="beginner level"/>
    <n v="15"/>
    <d v="2016-02-14T00:00:00"/>
    <n v="14"/>
    <n v="2"/>
    <n v="2016"/>
    <x v="2"/>
    <x v="2"/>
    <d v="2018-12-31T00:00:00"/>
    <n v="1051"/>
  </r>
  <r>
    <x v="698"/>
    <x v="694"/>
    <x v="390"/>
    <s v="sive Guide"/>
    <s v="itcoin - A"/>
    <s v="https://www.udemy.   /bitcoin-a-comprehensive-guide/"/>
    <s v="https://www.udemy.com/bitcoin-a-comprehensive-guide/"/>
    <x v="0"/>
    <n v="20"/>
    <n v="283"/>
    <n v="13"/>
    <n v="35"/>
    <x v="0"/>
    <x v="0"/>
    <s v="all levels"/>
    <s v="ALL LEVELS"/>
    <n v="10"/>
    <s v="all levels"/>
    <n v="2.5"/>
    <d v="2015-01-27T00:00:00"/>
    <n v="27"/>
    <n v="1"/>
    <n v="2015"/>
    <x v="3"/>
    <x v="3"/>
    <d v="2018-08-06T00:00:00"/>
    <n v="1287"/>
  </r>
  <r>
    <x v="699"/>
    <x v="695"/>
    <x v="375"/>
    <s v="Profitably"/>
    <s v="orex Tradi"/>
    <s v="https://www.udemy.   /learn-how-to-make-1000s-a-day-forex-trading-in-under-1-hour/"/>
    <s v="https://www.udemy.com/learn-how-to-make-1000s-a-day-forex-trading-in-under-1-hour/"/>
    <x v="0"/>
    <n v="20"/>
    <n v="512"/>
    <n v="13"/>
    <n v="15"/>
    <x v="0"/>
    <x v="0"/>
    <s v="all levels"/>
    <s v="ALL LEVELS"/>
    <n v="10"/>
    <s v="all levels"/>
    <n v="0.66666666699999999"/>
    <d v="2014-11-04T00:00:00"/>
    <n v="4"/>
    <n v="11"/>
    <n v="2014"/>
    <x v="3"/>
    <x v="3"/>
    <d v="2018-08-06T00:00:00"/>
    <n v="1371"/>
  </r>
  <r>
    <x v="700"/>
    <x v="696"/>
    <x v="490"/>
    <s v=" to Ninja!"/>
    <s v="omplete AS"/>
    <s v="https://www.udemy.   /better-web-development-pro-techniques-for-success/"/>
    <s v="https://www.udemy.com/better-web-development-pro-techniques-for-success/"/>
    <x v="0"/>
    <n v="195"/>
    <n v="6073"/>
    <n v="627"/>
    <n v="66"/>
    <x v="0"/>
    <x v="0"/>
    <s v="all levels"/>
    <s v="ALL LEVELS"/>
    <n v="10"/>
    <s v="all levels"/>
    <n v="9"/>
    <d v="2014-11-24T00:00:00"/>
    <n v="24"/>
    <n v="11"/>
    <n v="2014"/>
    <x v="0"/>
    <x v="0"/>
    <d v="2019-09-26T00:00:00"/>
    <n v="1767"/>
  </r>
  <r>
    <x v="701"/>
    <x v="697"/>
    <x v="222"/>
    <s v="ock Market"/>
    <s v="earn to in"/>
    <s v="https://www.udemy.   /learn-to-invest-in-the-stock-market/"/>
    <s v="https://www.udemy.com/learn-to-invest-in-the-stock-market/"/>
    <x v="0"/>
    <n v="40"/>
    <n v="28"/>
    <n v="5"/>
    <n v="14"/>
    <x v="1"/>
    <x v="1"/>
    <s v="beginner level"/>
    <s v="BEGINNER LEVEL"/>
    <n v="14"/>
    <s v="beginner level"/>
    <n v="1"/>
    <d v="2014-11-12T00:00:00"/>
    <n v="12"/>
    <n v="11"/>
    <n v="2014"/>
    <x v="3"/>
    <x v="3"/>
    <d v="2018-12-31T00:00:00"/>
    <n v="1510"/>
  </r>
  <r>
    <x v="702"/>
    <x v="698"/>
    <x v="491"/>
    <s v="ess Course"/>
    <s v="our Own Si"/>
    <s v="https://www.udemy.   /wordpress-sites/"/>
    <s v="https://www.udemy.com/wordpress-sites/"/>
    <x v="0"/>
    <n v="120"/>
    <n v="1566"/>
    <n v="29"/>
    <n v="36"/>
    <x v="0"/>
    <x v="0"/>
    <s v="all levels"/>
    <s v="ALL LEVELS"/>
    <n v="10"/>
    <s v="all levels"/>
    <n v="4"/>
    <d v="2015-04-20T00:00:00"/>
    <n v="20"/>
    <n v="4"/>
    <n v="2015"/>
    <x v="0"/>
    <x v="0"/>
    <d v="2019-09-26T00:00:00"/>
    <n v="1620"/>
  </r>
  <r>
    <x v="703"/>
    <x v="699"/>
    <x v="492"/>
    <s v="d Workflow"/>
    <s v="earn Grunt"/>
    <s v="https://www.udemy.   /learn-grunt-automate-your-front-end-workflow/"/>
    <s v="https://www.udemy.com/learn-grunt-automate-your-front-end-workflow/"/>
    <x v="0"/>
    <n v="20"/>
    <n v="496"/>
    <n v="113"/>
    <n v="17"/>
    <x v="0"/>
    <x v="0"/>
    <s v="all levels"/>
    <s v="ALL LEVELS"/>
    <n v="10"/>
    <s v="all levels"/>
    <n v="1"/>
    <d v="2014-12-19T00:00:00"/>
    <n v="19"/>
    <n v="12"/>
    <n v="2014"/>
    <x v="0"/>
    <x v="0"/>
    <d v="2019-09-26T00:00:00"/>
    <n v="1742"/>
  </r>
  <r>
    <x v="704"/>
    <x v="700"/>
    <x v="493"/>
    <s v="om Scratch"/>
    <s v="earn Bookk"/>
    <s v="https://www.udemy.   /bookkeeping/"/>
    <s v="https://www.udemy.com/bookkeeping/"/>
    <x v="0"/>
    <n v="20"/>
    <n v="168"/>
    <n v="2"/>
    <n v="21"/>
    <x v="0"/>
    <x v="0"/>
    <s v="all levels"/>
    <s v="ALL LEVELS"/>
    <n v="10"/>
    <s v="all levels"/>
    <n v="3"/>
    <d v="2014-11-05T00:00:00"/>
    <n v="5"/>
    <n v="11"/>
    <n v="2014"/>
    <x v="3"/>
    <x v="3"/>
    <d v="2018-08-06T00:00:00"/>
    <n v="1370"/>
  </r>
  <r>
    <x v="705"/>
    <x v="701"/>
    <x v="494"/>
    <s v="our Street"/>
    <s v="rading: Fr"/>
    <s v="https://www.udemy.   /from-wall-street-to-your-street/"/>
    <s v="https://www.udemy.com/from-wall-street-to-your-street/"/>
    <x v="0"/>
    <n v="50"/>
    <n v="312"/>
    <n v="24"/>
    <n v="37"/>
    <x v="2"/>
    <x v="2"/>
    <s v="intermediate level"/>
    <s v="INTERMEDIATE LEVEL"/>
    <n v="18"/>
    <s v="intermediate level"/>
    <n v="5.5"/>
    <d v="2014-12-18T00:00:00"/>
    <n v="18"/>
    <n v="12"/>
    <n v="2014"/>
    <x v="3"/>
    <x v="3"/>
    <d v="2020-10-10T00:00:00"/>
    <n v="2123"/>
  </r>
  <r>
    <x v="706"/>
    <x v="702"/>
    <x v="495"/>
    <s v="Required!)"/>
    <s v="earn Oud 1"/>
    <s v="https://www.udemy.   /learn-oud/"/>
    <s v="https://www.udemy.com/learn-oud/"/>
    <x v="0"/>
    <n v="20"/>
    <n v="153"/>
    <n v="27"/>
    <n v="38"/>
    <x v="1"/>
    <x v="1"/>
    <s v="beginner level"/>
    <s v="BEGINNER LEVEL"/>
    <n v="14"/>
    <s v="beginner level"/>
    <n v="3.5"/>
    <d v="2015-09-10T00:00:00"/>
    <n v="10"/>
    <n v="9"/>
    <n v="2015"/>
    <x v="1"/>
    <x v="1"/>
    <d v="2018-12-31T00:00:00"/>
    <n v="1208"/>
  </r>
  <r>
    <x v="707"/>
    <x v="703"/>
    <x v="257"/>
    <s v=" Made Easy"/>
    <s v="ngularJS f"/>
    <s v="https://www.udemy.   /angularjs-tutorial/"/>
    <s v="https://www.udemy.com/angularjs-tutorial/"/>
    <x v="0"/>
    <n v="200"/>
    <n v="1284"/>
    <n v="46"/>
    <n v="30"/>
    <x v="0"/>
    <x v="0"/>
    <s v="all levels"/>
    <s v="ALL LEVELS"/>
    <n v="10"/>
    <s v="all levels"/>
    <n v="1.5"/>
    <d v="2014-11-18T00:00:00"/>
    <n v="18"/>
    <n v="11"/>
    <n v="2014"/>
    <x v="0"/>
    <x v="0"/>
    <d v="2019-09-26T00:00:00"/>
    <n v="1773"/>
  </r>
  <r>
    <x v="708"/>
    <x v="704"/>
    <x v="6"/>
    <s v="For Stocks"/>
    <s v="ntroductio"/>
    <s v="https://www.udemy.   /intro-price-theory-klatch-tminr/"/>
    <s v="https://www.udemy.com/intro-price-theory-klatch-tminr/"/>
    <x v="0"/>
    <n v="20"/>
    <n v="45"/>
    <n v="4"/>
    <n v="6"/>
    <x v="1"/>
    <x v="1"/>
    <s v="beginner level"/>
    <s v="BEGINNER LEVEL"/>
    <n v="14"/>
    <s v="beginner level"/>
    <n v="1"/>
    <d v="2014-11-24T00:00:00"/>
    <n v="24"/>
    <n v="11"/>
    <n v="2014"/>
    <x v="3"/>
    <x v="3"/>
    <d v="2018-12-31T00:00:00"/>
    <n v="1498"/>
  </r>
  <r>
    <x v="709"/>
    <x v="705"/>
    <x v="496"/>
    <s v=" Beginners"/>
    <s v="ax Strateg"/>
    <s v="https://www.udemy.   /taxsavingstrategy/"/>
    <s v="https://www.udemy.com/taxsavingstrategy/"/>
    <x v="0"/>
    <n v="200"/>
    <n v="1703"/>
    <n v="59"/>
    <n v="25"/>
    <x v="0"/>
    <x v="0"/>
    <s v="all levels"/>
    <s v="ALL LEVELS"/>
    <n v="10"/>
    <s v="all levels"/>
    <n v="2"/>
    <d v="2014-11-04T00:00:00"/>
    <n v="4"/>
    <n v="11"/>
    <n v="2014"/>
    <x v="3"/>
    <x v="3"/>
    <d v="2018-11-04T00:00:00"/>
    <n v="1461"/>
  </r>
  <r>
    <x v="710"/>
    <x v="706"/>
    <x v="47"/>
    <s v=" Keyboards"/>
    <s v="he Ultimat"/>
    <s v="https://www.udemy.   /pianoandsynths/"/>
    <s v="https://www.udemy.com/pianoandsynths/"/>
    <x v="0"/>
    <n v="25"/>
    <n v="512"/>
    <n v="3"/>
    <n v="151"/>
    <x v="0"/>
    <x v="0"/>
    <s v="all levels"/>
    <s v="ALL LEVELS"/>
    <n v="10"/>
    <s v="all levels"/>
    <n v="2.5"/>
    <d v="2014-11-03T00:00:00"/>
    <n v="3"/>
    <n v="11"/>
    <n v="2014"/>
    <x v="1"/>
    <x v="1"/>
    <d v="2019-09-26T00:00:00"/>
    <n v="1788"/>
  </r>
  <r>
    <x v="711"/>
    <x v="707"/>
    <x v="430"/>
    <s v="te Artwork"/>
    <s v="llustrator"/>
    <s v="https://www.udemy.   /make-money-freelancing-after-this-illustrator-course/"/>
    <s v="https://www.udemy.com/make-money-freelancing-after-this-illustrator-course/"/>
    <x v="0"/>
    <n v="40"/>
    <n v="452"/>
    <n v="3"/>
    <n v="37"/>
    <x v="0"/>
    <x v="0"/>
    <s v="all levels"/>
    <s v="ALL LEVELS"/>
    <n v="10"/>
    <s v="all levels"/>
    <n v="1"/>
    <d v="2014-11-25T00:00:00"/>
    <n v="25"/>
    <n v="11"/>
    <n v="2014"/>
    <x v="2"/>
    <x v="2"/>
    <d v="2019-09-26T00:00:00"/>
    <n v="1766"/>
  </r>
  <r>
    <x v="712"/>
    <x v="708"/>
    <x v="58"/>
    <s v="er Account"/>
    <s v="earn to Pi"/>
    <s v="https://www.udemy.   /learn-to-pick-the-right-stock-broker-account/"/>
    <s v="https://www.udemy.com/learn-to-pick-the-right-stock-broker-account/"/>
    <x v="0"/>
    <n v="40"/>
    <n v="1102"/>
    <n v="3"/>
    <n v="14"/>
    <x v="1"/>
    <x v="1"/>
    <s v="beginner level"/>
    <s v="BEGINNER LEVEL"/>
    <n v="14"/>
    <s v="beginner level"/>
    <n v="0.56666666700000001"/>
    <d v="2014-12-24T00:00:00"/>
    <n v="24"/>
    <n v="12"/>
    <n v="2014"/>
    <x v="3"/>
    <x v="3"/>
    <d v="2018-12-31T00:00:00"/>
    <n v="1468"/>
  </r>
  <r>
    <x v="713"/>
    <x v="709"/>
    <x v="497"/>
    <s v="l 1 - 2014"/>
    <s v="conomics -"/>
    <s v="https://www.udemy.   /economics-cfa-level-1-2014/"/>
    <s v="https://www.udemy.com/economics-cfa-level-1-2014/"/>
    <x v="0"/>
    <n v="20"/>
    <n v="135"/>
    <n v="20"/>
    <n v="24"/>
    <x v="1"/>
    <x v="1"/>
    <s v="beginner level"/>
    <s v="BEGINNER LEVEL"/>
    <n v="14"/>
    <s v="beginner level"/>
    <n v="4"/>
    <d v="2014-11-08T00:00:00"/>
    <n v="8"/>
    <n v="11"/>
    <n v="2014"/>
    <x v="3"/>
    <x v="3"/>
    <d v="2018-12-31T00:00:00"/>
    <n v="1514"/>
  </r>
  <r>
    <x v="714"/>
    <x v="710"/>
    <x v="498"/>
    <s v="ss Website"/>
    <s v="ow to Safe"/>
    <s v="https://www.udemy.   /how-to-safely-copy-and-move-your-wordpress-website/"/>
    <s v="https://www.udemy.com/how-to-safely-copy-and-move-your-wordpress-website/"/>
    <x v="0"/>
    <n v="60"/>
    <n v="1419"/>
    <n v="38"/>
    <n v="20"/>
    <x v="2"/>
    <x v="2"/>
    <s v="intermediate level"/>
    <s v="INTERMEDIATE LEVEL"/>
    <n v="18"/>
    <s v="intermediate level"/>
    <n v="1.5"/>
    <d v="2014-11-05T00:00:00"/>
    <n v="5"/>
    <n v="11"/>
    <n v="2014"/>
    <x v="0"/>
    <x v="0"/>
    <d v="2020-10-10T00:00:00"/>
    <n v="2166"/>
  </r>
  <r>
    <x v="715"/>
    <x v="711"/>
    <x v="499"/>
    <s v="ver Design"/>
    <s v="Book Cover"/>
    <s v="https://www.udemy.   /ebooks-cover-design/"/>
    <s v="https://www.udemy.com/ebooks-cover-design/"/>
    <x v="0"/>
    <n v="20"/>
    <n v="30"/>
    <n v="3"/>
    <n v="14"/>
    <x v="2"/>
    <x v="2"/>
    <s v="intermediate level"/>
    <s v="INTERMEDIATE LEVEL"/>
    <n v="18"/>
    <s v="intermediate level"/>
    <n v="1.5"/>
    <d v="2014-11-04T00:00:00"/>
    <n v="4"/>
    <n v="11"/>
    <n v="2014"/>
    <x v="2"/>
    <x v="2"/>
    <d v="2020-10-10T00:00:00"/>
    <n v="2167"/>
  </r>
  <r>
    <x v="716"/>
    <x v="712"/>
    <x v="500"/>
    <s v="cal skills"/>
    <s v="ircular Br"/>
    <s v="https://www.udemy.   /circular-breathing-for-musicians-practical-skills/"/>
    <s v="https://www.udemy.com/circular-breathing-for-musicians-practical-skills/"/>
    <x v="0"/>
    <n v="25"/>
    <n v="261"/>
    <n v="4"/>
    <n v="17"/>
    <x v="0"/>
    <x v="0"/>
    <s v="all levels"/>
    <s v="ALL LEVELS"/>
    <n v="10"/>
    <s v="all levels"/>
    <n v="1.5"/>
    <d v="2014-11-06T00:00:00"/>
    <n v="6"/>
    <n v="11"/>
    <n v="2014"/>
    <x v="1"/>
    <x v="1"/>
    <d v="2019-09-26T00:00:00"/>
    <n v="1785"/>
  </r>
  <r>
    <x v="717"/>
    <x v="713"/>
    <x v="407"/>
    <s v="out Coding"/>
    <s v="earn How T"/>
    <s v="https://www.udemy.   /learn-how-to-build-a-web-application-without-coding/"/>
    <s v="https://www.udemy.com/learn-how-to-build-a-web-application-without-coding/"/>
    <x v="1"/>
    <n v="0"/>
    <n v="9364"/>
    <n v="311"/>
    <n v="10"/>
    <x v="1"/>
    <x v="1"/>
    <s v="beginner level"/>
    <s v="BEGINNER LEVEL"/>
    <n v="14"/>
    <s v="beginner level"/>
    <n v="0.53333333299999997"/>
    <d v="2015-03-04T00:00:00"/>
    <n v="4"/>
    <n v="3"/>
    <n v="2015"/>
    <x v="0"/>
    <x v="0"/>
    <d v="2018-12-31T00:00:00"/>
    <n v="1398"/>
  </r>
  <r>
    <x v="718"/>
    <x v="714"/>
    <x v="501"/>
    <s v="ce Needed)"/>
    <s v="estseller!"/>
    <s v="https://www.udemy.   /learn-photoshop-in-one-hour-no-experience-needed/"/>
    <s v="https://www.udemy.com/learn-photoshop-in-one-hour-no-experience-needed/"/>
    <x v="0"/>
    <n v="200"/>
    <n v="5471"/>
    <n v="72"/>
    <n v="39"/>
    <x v="1"/>
    <x v="1"/>
    <s v="beginner level"/>
    <s v="BEGINNER LEVEL"/>
    <n v="14"/>
    <s v="beginner level"/>
    <n v="6.5"/>
    <d v="2015-03-05T00:00:00"/>
    <n v="5"/>
    <n v="3"/>
    <n v="2015"/>
    <x v="2"/>
    <x v="2"/>
    <d v="2018-12-31T00:00:00"/>
    <n v="1397"/>
  </r>
  <r>
    <x v="719"/>
    <x v="715"/>
    <x v="502"/>
    <s v="l Literacy"/>
    <s v="ash Flow V"/>
    <s v="https://www.udemy.   /financial-literacy-basics/"/>
    <s v="https://www.udemy.com/financial-literacy-basics/"/>
    <x v="0"/>
    <n v="105"/>
    <n v="2987"/>
    <n v="23"/>
    <n v="19"/>
    <x v="0"/>
    <x v="0"/>
    <s v="all levels"/>
    <s v="ALL LEVELS"/>
    <n v="10"/>
    <s v="all levels"/>
    <n v="2"/>
    <d v="2014-12-22T00:00:00"/>
    <n v="22"/>
    <n v="12"/>
    <n v="2014"/>
    <x v="3"/>
    <x v="3"/>
    <d v="2018-08-06T00:00:00"/>
    <n v="1323"/>
  </r>
  <r>
    <x v="720"/>
    <x v="716"/>
    <x v="503"/>
    <s v="th Rachael"/>
    <s v="aster Grap"/>
    <s v="https://www.udemy.   /become-a-master-of-photoshop-in-3-hours-guaranteed/"/>
    <s v="https://www.udemy.com/become-a-master-of-photoshop-in-3-hours-guaranteed/"/>
    <x v="0"/>
    <n v="25"/>
    <n v="598"/>
    <n v="22"/>
    <n v="13"/>
    <x v="0"/>
    <x v="0"/>
    <s v="all levels"/>
    <s v="ALL LEVELS"/>
    <n v="10"/>
    <s v="all levels"/>
    <n v="1.5"/>
    <d v="2014-11-07T00:00:00"/>
    <n v="7"/>
    <n v="11"/>
    <n v="2014"/>
    <x v="2"/>
    <x v="2"/>
    <d v="2019-09-26T00:00:00"/>
    <n v="1784"/>
  </r>
  <r>
    <x v="721"/>
    <x v="717"/>
    <x v="58"/>
    <s v="Five Hours"/>
    <s v="earn to Pl"/>
    <s v="https://www.udemy.   /clarinet-a-beginners-guide/"/>
    <s v="https://www.udemy.com/clarinet-a-beginners-guide/"/>
    <x v="0"/>
    <n v="50"/>
    <n v="877"/>
    <n v="93"/>
    <n v="88"/>
    <x v="1"/>
    <x v="1"/>
    <s v="beginner level"/>
    <s v="BEGINNER LEVEL"/>
    <n v="14"/>
    <s v="beginner level"/>
    <n v="6"/>
    <d v="2015-01-01T00:00:00"/>
    <n v="1"/>
    <n v="1"/>
    <n v="2015"/>
    <x v="1"/>
    <x v="1"/>
    <d v="2018-12-31T00:00:00"/>
    <n v="1460"/>
  </r>
  <r>
    <x v="722"/>
    <x v="718"/>
    <x v="358"/>
    <s v="rity Guide"/>
    <s v="ordPress S"/>
    <s v="https://www.udemy.   /wordpress-the-ultimate-security-guide/"/>
    <s v="https://www.udemy.com/wordpress-the-ultimate-security-guide/"/>
    <x v="0"/>
    <n v="60"/>
    <n v="2267"/>
    <n v="17"/>
    <n v="29"/>
    <x v="0"/>
    <x v="0"/>
    <s v="all levels"/>
    <s v="ALL LEVELS"/>
    <n v="10"/>
    <s v="all levels"/>
    <n v="1.5"/>
    <d v="2015-01-04T00:00:00"/>
    <n v="4"/>
    <n v="1"/>
    <n v="2015"/>
    <x v="0"/>
    <x v="0"/>
    <d v="2019-09-26T00:00:00"/>
    <n v="1726"/>
  </r>
  <r>
    <x v="723"/>
    <x v="719"/>
    <x v="108"/>
    <s v="Christmas!"/>
    <s v="uitar for "/>
    <s v="https://www.udemy.   /guitar-for-christmas/"/>
    <s v="https://www.udemy.com/guitar-for-christmas/"/>
    <x v="0"/>
    <n v="20"/>
    <n v="7"/>
    <n v="0"/>
    <n v="17"/>
    <x v="1"/>
    <x v="1"/>
    <s v="beginner level"/>
    <s v="BEGINNER LEVEL"/>
    <n v="14"/>
    <s v="beginner level"/>
    <n v="0.53333333299999997"/>
    <d v="2014-11-30T00:00:00"/>
    <n v="30"/>
    <n v="11"/>
    <n v="2014"/>
    <x v="1"/>
    <x v="1"/>
    <d v="2018-12-31T00:00:00"/>
    <n v="1492"/>
  </r>
  <r>
    <x v="724"/>
    <x v="720"/>
    <x v="29"/>
    <s v="esentation"/>
    <s v="ow to desi"/>
    <s v="https://www.udemy.   /how-to-design-professional-animated-powerpoint-presentation/"/>
    <s v="https://www.udemy.com/how-to-design-professional-animated-powerpoint-presentation/"/>
    <x v="0"/>
    <n v="20"/>
    <n v="286"/>
    <n v="7"/>
    <n v="7"/>
    <x v="0"/>
    <x v="0"/>
    <s v="all levels"/>
    <s v="ALL LEVELS"/>
    <n v="10"/>
    <s v="all levels"/>
    <n v="1"/>
    <d v="2014-11-11T00:00:00"/>
    <n v="11"/>
    <n v="11"/>
    <n v="2014"/>
    <x v="2"/>
    <x v="2"/>
    <d v="2019-09-26T00:00:00"/>
    <n v="1780"/>
  </r>
  <r>
    <x v="725"/>
    <x v="721"/>
    <x v="504"/>
    <s v="g Projects"/>
    <s v="earn Ruby "/>
    <s v="https://www.udemy.   /learn-ruby-on-rails-building-projects/"/>
    <s v="https://www.udemy.com/learn-ruby-on-rails-building-projects/"/>
    <x v="0"/>
    <n v="60"/>
    <n v="1736"/>
    <n v="79"/>
    <n v="47"/>
    <x v="0"/>
    <x v="0"/>
    <s v="all levels"/>
    <s v="ALL LEVELS"/>
    <n v="10"/>
    <s v="all levels"/>
    <n v="13"/>
    <d v="2014-11-12T00:00:00"/>
    <n v="12"/>
    <n v="11"/>
    <n v="2014"/>
    <x v="0"/>
    <x v="0"/>
    <d v="2019-09-26T00:00:00"/>
    <n v="1779"/>
  </r>
  <r>
    <x v="726"/>
    <x v="722"/>
    <x v="8"/>
    <s v="ent Career"/>
    <s v="earn HTML "/>
    <s v="https://www.udemy.   /how-i-landed-a-web-development-job-earned-5k-freelancing/"/>
    <s v="https://www.udemy.com/how-i-landed-a-web-development-job-earned-5k-freelancing/"/>
    <x v="1"/>
    <n v="0"/>
    <n v="15462"/>
    <n v="689"/>
    <n v="60"/>
    <x v="1"/>
    <x v="1"/>
    <s v="beginner level"/>
    <s v="BEGINNER LEVEL"/>
    <n v="14"/>
    <s v="beginner level"/>
    <n v="4.5"/>
    <d v="2015-09-29T00:00:00"/>
    <n v="29"/>
    <n v="9"/>
    <n v="2015"/>
    <x v="0"/>
    <x v="0"/>
    <d v="2018-12-31T00:00:00"/>
    <n v="1189"/>
  </r>
  <r>
    <x v="727"/>
    <x v="723"/>
    <x v="48"/>
    <s v="ofessional"/>
    <s v="astering P"/>
    <s v="https://www.udemy.   /photoshop-tricks-tips-and-techniques/"/>
    <s v="https://www.udemy.com/photoshop-tricks-tips-and-techniques/"/>
    <x v="0"/>
    <n v="25"/>
    <n v="1754"/>
    <n v="52"/>
    <n v="79"/>
    <x v="2"/>
    <x v="2"/>
    <s v="intermediate level"/>
    <s v="INTERMEDIATE LEVEL"/>
    <n v="18"/>
    <s v="intermediate level"/>
    <n v="12.5"/>
    <d v="2014-11-25T00:00:00"/>
    <n v="25"/>
    <n v="11"/>
    <n v="2014"/>
    <x v="2"/>
    <x v="2"/>
    <d v="2020-10-10T00:00:00"/>
    <n v="2146"/>
  </r>
  <r>
    <x v="728"/>
    <x v="724"/>
    <x v="505"/>
    <s v="5 Minutes "/>
    <s v="tart Your "/>
    <s v="https://www.udemy.   /forum-web-development/"/>
    <s v="https://www.udemy.com/forum-web-development/"/>
    <x v="0"/>
    <n v="40"/>
    <n v="5387"/>
    <n v="38"/>
    <n v="15"/>
    <x v="0"/>
    <x v="0"/>
    <s v="all levels"/>
    <s v="ALL LEVELS"/>
    <n v="10"/>
    <s v="all levels"/>
    <n v="1"/>
    <d v="2015-01-26T00:00:00"/>
    <n v="26"/>
    <n v="1"/>
    <n v="2015"/>
    <x v="0"/>
    <x v="0"/>
    <d v="2019-09-26T00:00:00"/>
    <n v="1704"/>
  </r>
  <r>
    <x v="729"/>
    <x v="725"/>
    <x v="506"/>
    <s v="Necessary!"/>
    <s v="earn the V"/>
    <s v="https://www.udemy.   /learn-the-violin-no-music-experience-necessary/"/>
    <s v="https://www.udemy.com/learn-the-violin-no-music-experience-necessary/"/>
    <x v="0"/>
    <n v="120"/>
    <n v="600"/>
    <n v="27"/>
    <n v="30"/>
    <x v="1"/>
    <x v="1"/>
    <s v="beginner level"/>
    <s v="BEGINNER LEVEL"/>
    <n v="14"/>
    <s v="beginner level"/>
    <n v="3"/>
    <d v="2015-09-02T00:00:00"/>
    <n v="2"/>
    <n v="9"/>
    <n v="2015"/>
    <x v="1"/>
    <x v="1"/>
    <d v="2018-12-31T00:00:00"/>
    <n v="1216"/>
  </r>
  <r>
    <x v="730"/>
    <x v="726"/>
    <x v="507"/>
    <s v="e your CSS"/>
    <s v="earn SASS "/>
    <s v="https://www.udemy.   /write-clean-css-using-sass/"/>
    <s v="https://www.udemy.com/write-clean-css-using-sass/"/>
    <x v="0"/>
    <n v="55"/>
    <n v="1849"/>
    <n v="29"/>
    <n v="24"/>
    <x v="0"/>
    <x v="0"/>
    <s v="all levels"/>
    <s v="ALL LEVELS"/>
    <n v="10"/>
    <s v="all levels"/>
    <n v="3"/>
    <d v="2014-12-20T00:00:00"/>
    <n v="20"/>
    <n v="12"/>
    <n v="2014"/>
    <x v="0"/>
    <x v="0"/>
    <d v="2019-09-26T00:00:00"/>
    <n v="1741"/>
  </r>
  <r>
    <x v="731"/>
    <x v="727"/>
    <x v="189"/>
    <s v=" Beginners"/>
    <s v="nderstandi"/>
    <s v="https://www.udemy.   /understanding-the-stock-market-a-beginners-course/"/>
    <s v="https://www.udemy.com/understanding-the-stock-market-a-beginners-course/"/>
    <x v="0"/>
    <n v="25"/>
    <n v="122"/>
    <n v="2"/>
    <n v="36"/>
    <x v="1"/>
    <x v="1"/>
    <s v="beginner level"/>
    <s v="BEGINNER LEVEL"/>
    <n v="14"/>
    <s v="beginner level"/>
    <n v="7.5"/>
    <d v="2014-11-18T00:00:00"/>
    <n v="18"/>
    <n v="11"/>
    <n v="2014"/>
    <x v="3"/>
    <x v="3"/>
    <d v="2018-12-31T00:00:00"/>
    <n v="1504"/>
  </r>
  <r>
    <x v="732"/>
    <x v="728"/>
    <x v="25"/>
    <s v="n Analysis"/>
    <s v="ccounting "/>
    <s v="https://www.udemy.   /learn-cash-flow-analysis/"/>
    <s v="https://www.udemy.com/learn-cash-flow-analysis/"/>
    <x v="0"/>
    <n v="25"/>
    <n v="1888"/>
    <n v="6"/>
    <n v="11"/>
    <x v="2"/>
    <x v="2"/>
    <s v="intermediate level"/>
    <s v="INTERMEDIATE LEVEL"/>
    <n v="18"/>
    <s v="intermediate level"/>
    <n v="1"/>
    <d v="2014-11-14T00:00:00"/>
    <n v="14"/>
    <n v="11"/>
    <n v="2014"/>
    <x v="3"/>
    <x v="3"/>
    <d v="2020-10-10T00:00:00"/>
    <n v="2157"/>
  </r>
  <r>
    <x v="733"/>
    <x v="729"/>
    <x v="508"/>
    <s v="musicians."/>
    <s v="lay the Je"/>
    <s v="https://www.udemy.   /play-the-jews-harp/"/>
    <s v="https://www.udemy.com/play-the-jews-harp/"/>
    <x v="0"/>
    <n v="25"/>
    <n v="196"/>
    <n v="16"/>
    <n v="35"/>
    <x v="2"/>
    <x v="2"/>
    <s v="intermediate level"/>
    <s v="INTERMEDIATE LEVEL"/>
    <n v="18"/>
    <s v="intermediate level"/>
    <n v="2.5"/>
    <d v="2015-01-22T00:00:00"/>
    <n v="22"/>
    <n v="1"/>
    <n v="2015"/>
    <x v="1"/>
    <x v="1"/>
    <d v="2020-10-10T00:00:00"/>
    <n v="2088"/>
  </r>
  <r>
    <x v="734"/>
    <x v="730"/>
    <x v="509"/>
    <s v="g Security"/>
    <s v="ava Spring"/>
    <s v="https://www.udemy.   /how-to-use-spring-security-to-secure-your-java-applications/"/>
    <s v="https://www.udemy.com/how-to-use-spring-security-to-secure-your-java-applications/"/>
    <x v="0"/>
    <n v="40"/>
    <n v="527"/>
    <n v="63"/>
    <n v="11"/>
    <x v="2"/>
    <x v="2"/>
    <s v="intermediate level"/>
    <s v="INTERMEDIATE LEVEL"/>
    <n v="18"/>
    <s v="intermediate level"/>
    <n v="2.5"/>
    <d v="2014-11-15T00:00:00"/>
    <n v="15"/>
    <n v="11"/>
    <n v="2014"/>
    <x v="0"/>
    <x v="0"/>
    <d v="2020-10-10T00:00:00"/>
    <n v="2156"/>
  </r>
  <r>
    <x v="735"/>
    <x v="731"/>
    <x v="487"/>
    <s v=" Scale Run"/>
    <s v="earn Piano"/>
    <s v="https://www.udemy.   /learn-piano-7-learn-chromatic-chords-chromatic-scale-run/"/>
    <s v="https://www.udemy.com/learn-piano-7-learn-chromatic-chords-chromatic-scale-run/"/>
    <x v="0"/>
    <n v="60"/>
    <n v="973"/>
    <n v="8"/>
    <n v="74"/>
    <x v="0"/>
    <x v="0"/>
    <s v="all levels"/>
    <s v="ALL LEVELS"/>
    <n v="10"/>
    <s v="all levels"/>
    <n v="2"/>
    <d v="2016-02-01T00:00:00"/>
    <n v="1"/>
    <n v="2"/>
    <n v="2016"/>
    <x v="1"/>
    <x v="1"/>
    <d v="2019-09-26T00:00:00"/>
    <n v="1333"/>
  </r>
  <r>
    <x v="736"/>
    <x v="732"/>
    <x v="286"/>
    <s v="de Simple!"/>
    <s v="aster the "/>
    <s v="https://www.udemy.   /clarinet-beyond-beginner/"/>
    <s v="https://www.udemy.com/clarinet-beyond-beginner/"/>
    <x v="0"/>
    <n v="50"/>
    <n v="232"/>
    <n v="11"/>
    <n v="97"/>
    <x v="0"/>
    <x v="0"/>
    <s v="all levels"/>
    <s v="ALL LEVELS"/>
    <n v="10"/>
    <s v="all levels"/>
    <n v="7"/>
    <d v="2015-01-01T00:00:00"/>
    <n v="1"/>
    <n v="1"/>
    <n v="2015"/>
    <x v="1"/>
    <x v="1"/>
    <d v="2019-09-26T00:00:00"/>
    <n v="1729"/>
  </r>
  <r>
    <x v="737"/>
    <x v="733"/>
    <x v="58"/>
    <s v="Four Hours"/>
    <s v="earn to Pl"/>
    <s v="https://www.udemy.   /oboe-a-beginners-guide/"/>
    <s v="https://www.udemy.com/oboe-a-beginners-guide/"/>
    <x v="0"/>
    <n v="50"/>
    <n v="500"/>
    <n v="39"/>
    <n v="74"/>
    <x v="1"/>
    <x v="1"/>
    <s v="beginner level"/>
    <s v="BEGINNER LEVEL"/>
    <n v="14"/>
    <s v="beginner level"/>
    <n v="5"/>
    <d v="2015-01-01T00:00:00"/>
    <n v="1"/>
    <n v="1"/>
    <n v="2015"/>
    <x v="1"/>
    <x v="1"/>
    <d v="2018-12-31T00:00:00"/>
    <n v="1460"/>
  </r>
  <r>
    <x v="738"/>
    <x v="734"/>
    <x v="96"/>
    <s v="ols Easily"/>
    <s v="hotoshop I"/>
    <s v="https://www.udemy.   /photoshop-tools/"/>
    <s v="https://www.udemy.com/photoshop-tools/"/>
    <x v="1"/>
    <n v="0"/>
    <n v="53851"/>
    <n v="1779"/>
    <n v="45"/>
    <x v="0"/>
    <x v="0"/>
    <s v="all levels"/>
    <s v="ALL LEVELS"/>
    <n v="10"/>
    <s v="all levels"/>
    <n v="4.5"/>
    <d v="2014-11-30T00:00:00"/>
    <n v="30"/>
    <n v="11"/>
    <n v="2014"/>
    <x v="2"/>
    <x v="2"/>
    <d v="2019-09-26T00:00:00"/>
    <n v="1761"/>
  </r>
  <r>
    <x v="739"/>
    <x v="735"/>
    <x v="510"/>
    <s v="ll Courses"/>
    <s v="reate Your"/>
    <s v="https://www.udemy.   /create-an-online-school-website-with-joomla/"/>
    <s v="https://www.udemy.com/create-an-online-school-website-with-joomla/"/>
    <x v="0"/>
    <n v="95"/>
    <n v="2814"/>
    <n v="14"/>
    <n v="39"/>
    <x v="1"/>
    <x v="1"/>
    <s v="beginner level"/>
    <s v="BEGINNER LEVEL"/>
    <n v="14"/>
    <s v="beginner level"/>
    <n v="2"/>
    <d v="2014-11-18T00:00:00"/>
    <n v="18"/>
    <n v="11"/>
    <n v="2014"/>
    <x v="0"/>
    <x v="0"/>
    <d v="2018-12-31T00:00:00"/>
    <n v="1504"/>
  </r>
  <r>
    <x v="740"/>
    <x v="736"/>
    <x v="511"/>
    <s v="de Simple!"/>
    <s v="aster Oboe"/>
    <s v="https://www.udemy.   /oboe-beyond-beginner/"/>
    <s v="https://www.udemy.com/oboe-beyond-beginner/"/>
    <x v="0"/>
    <n v="50"/>
    <n v="98"/>
    <n v="6"/>
    <n v="73"/>
    <x v="2"/>
    <x v="2"/>
    <s v="intermediate level"/>
    <s v="INTERMEDIATE LEVEL"/>
    <n v="18"/>
    <s v="intermediate level"/>
    <n v="5.5"/>
    <d v="2015-01-01T00:00:00"/>
    <n v="1"/>
    <n v="1"/>
    <n v="2015"/>
    <x v="1"/>
    <x v="1"/>
    <d v="2020-10-10T00:00:00"/>
    <n v="2109"/>
  </r>
  <r>
    <x v="741"/>
    <x v="737"/>
    <x v="287"/>
    <s v=" Photoshop"/>
    <s v="hotoshop: "/>
    <s v="https://www.udemy.   /photoshop-painting-tutorial/"/>
    <s v="https://www.udemy.com/photoshop-painting-tutorial/"/>
    <x v="0"/>
    <n v="20"/>
    <n v="1332"/>
    <n v="31"/>
    <n v="24"/>
    <x v="1"/>
    <x v="1"/>
    <s v="beginner level"/>
    <s v="BEGINNER LEVEL"/>
    <n v="14"/>
    <s v="beginner level"/>
    <n v="2"/>
    <d v="2014-12-06T00:00:00"/>
    <n v="6"/>
    <n v="12"/>
    <n v="2014"/>
    <x v="2"/>
    <x v="2"/>
    <d v="2018-12-31T00:00:00"/>
    <n v="1486"/>
  </r>
  <r>
    <x v="742"/>
    <x v="738"/>
    <x v="512"/>
    <s v="d Painting"/>
    <s v="aster Mang"/>
    <s v="https://www.udemy.   /master-manga-studio-5/"/>
    <s v="https://www.udemy.com/master-manga-studio-5/"/>
    <x v="0"/>
    <n v="165"/>
    <n v="2325"/>
    <n v="155"/>
    <n v="61"/>
    <x v="0"/>
    <x v="0"/>
    <s v="all levels"/>
    <s v="ALL LEVELS"/>
    <n v="10"/>
    <s v="all levels"/>
    <n v="8"/>
    <d v="2015-02-06T00:00:00"/>
    <n v="6"/>
    <n v="2"/>
    <n v="2015"/>
    <x v="2"/>
    <x v="2"/>
    <d v="2019-09-26T00:00:00"/>
    <n v="1693"/>
  </r>
  <r>
    <x v="743"/>
    <x v="739"/>
    <x v="427"/>
    <s v="ding Rules"/>
    <s v="earn to Tr"/>
    <s v="https://www.udemy.   /trading-stocks-successfully-ten-rules-of-successful-trading/"/>
    <s v="https://www.udemy.com/trading-stocks-successfully-ten-rules-of-successful-trading/"/>
    <x v="0"/>
    <n v="95"/>
    <n v="739"/>
    <n v="28"/>
    <n v="45"/>
    <x v="0"/>
    <x v="0"/>
    <s v="all levels"/>
    <s v="ALL LEVELS"/>
    <n v="10"/>
    <s v="all levels"/>
    <n v="2"/>
    <d v="2014-12-23T00:00:00"/>
    <n v="23"/>
    <n v="12"/>
    <n v="2014"/>
    <x v="3"/>
    <x v="3"/>
    <d v="2018-11-04T00:00:00"/>
    <n v="1412"/>
  </r>
  <r>
    <x v="744"/>
    <x v="740"/>
    <x v="66"/>
    <s v="th Magento"/>
    <s v="etting Sta"/>
    <s v="https://www.udemy.   /getting-started-with-magento/"/>
    <s v="https://www.udemy.com/getting-started-with-magento/"/>
    <x v="0"/>
    <n v="85"/>
    <n v="608"/>
    <n v="88"/>
    <n v="48"/>
    <x v="0"/>
    <x v="0"/>
    <s v="all levels"/>
    <s v="ALL LEVELS"/>
    <n v="10"/>
    <s v="all levels"/>
    <n v="3.5"/>
    <d v="2014-11-21T00:00:00"/>
    <n v="21"/>
    <n v="11"/>
    <n v="2014"/>
    <x v="0"/>
    <x v="0"/>
    <d v="2019-09-26T00:00:00"/>
    <n v="1770"/>
  </r>
  <r>
    <x v="745"/>
    <x v="741"/>
    <x v="513"/>
    <s v="ET Web API"/>
    <s v="ESTful Ser"/>
    <s v="https://www.udemy.   /restful-services-with-aspnet-web-api/"/>
    <s v="https://www.udemy.com/restful-services-with-aspnet-web-api/"/>
    <x v="0"/>
    <n v="85"/>
    <n v="716"/>
    <n v="59"/>
    <n v="34"/>
    <x v="0"/>
    <x v="0"/>
    <s v="all levels"/>
    <s v="ALL LEVELS"/>
    <n v="10"/>
    <s v="all levels"/>
    <n v="2"/>
    <d v="2014-11-21T00:00:00"/>
    <n v="21"/>
    <n v="11"/>
    <n v="2014"/>
    <x v="0"/>
    <x v="0"/>
    <d v="2019-09-26T00:00:00"/>
    <n v="1770"/>
  </r>
  <r>
    <x v="746"/>
    <x v="742"/>
    <x v="514"/>
    <s v="2017å¹´ç‰ˆ"/>
    <s v="ƒˆãƒ¬ãƒ¼ãƒ"/>
    <s v="https://www.udemy.   /tradingview/"/>
    <s v="https://www.udemy.com/tradingview/"/>
    <x v="0"/>
    <n v="55"/>
    <n v="952"/>
    <n v="77"/>
    <n v="53"/>
    <x v="0"/>
    <x v="0"/>
    <s v="all levels"/>
    <s v="ALL LEVELS"/>
    <n v="10"/>
    <s v="all levels"/>
    <n v="3"/>
    <d v="2014-12-10T00:00:00"/>
    <n v="10"/>
    <n v="12"/>
    <n v="2014"/>
    <x v="3"/>
    <x v="3"/>
    <d v="2019-09-26T00:00:00"/>
    <n v="1751"/>
  </r>
  <r>
    <x v="747"/>
    <x v="743"/>
    <x v="515"/>
    <s v="ing Course"/>
    <s v="nvesting 1"/>
    <s v="https://www.udemy.   /online-investing-guide/"/>
    <s v="https://www.udemy.com/online-investing-guide/"/>
    <x v="0"/>
    <n v="200"/>
    <n v="5334"/>
    <n v="373"/>
    <n v="42"/>
    <x v="0"/>
    <x v="0"/>
    <s v="all levels"/>
    <s v="ALL LEVELS"/>
    <n v="10"/>
    <s v="all levels"/>
    <n v="4.5"/>
    <d v="2014-11-28T00:00:00"/>
    <n v="28"/>
    <n v="11"/>
    <n v="2014"/>
    <x v="3"/>
    <x v="3"/>
    <d v="2018-10-03T00:00:00"/>
    <n v="1405"/>
  </r>
  <r>
    <x v="748"/>
    <x v="744"/>
    <x v="516"/>
    <s v="ourse Ever"/>
    <s v="he Best Be"/>
    <s v="https://www.udemy.   /the-best-beginner-guitar-course-ever/"/>
    <s v="https://www.udemy.com/the-best-beginner-guitar-course-ever/"/>
    <x v="0"/>
    <n v="50"/>
    <n v="1976"/>
    <n v="252"/>
    <n v="16"/>
    <x v="1"/>
    <x v="1"/>
    <s v="beginner level"/>
    <s v="BEGINNER LEVEL"/>
    <n v="14"/>
    <s v="beginner level"/>
    <n v="1"/>
    <d v="2014-11-25T00:00:00"/>
    <n v="25"/>
    <n v="11"/>
    <n v="2014"/>
    <x v="1"/>
    <x v="1"/>
    <d v="2018-12-31T00:00:00"/>
    <n v="1497"/>
  </r>
  <r>
    <x v="749"/>
    <x v="745"/>
    <x v="25"/>
    <s v="ed for You"/>
    <s v="ccounting "/>
    <s v="https://www.udemy.   /accounting-2-simplified-for-you/"/>
    <s v="https://www.udemy.com/accounting-2-simplified-for-you/"/>
    <x v="0"/>
    <n v="45"/>
    <n v="1446"/>
    <n v="23"/>
    <n v="27"/>
    <x v="1"/>
    <x v="1"/>
    <s v="beginner level"/>
    <s v="BEGINNER LEVEL"/>
    <n v="14"/>
    <s v="beginner level"/>
    <n v="5"/>
    <d v="2014-12-09T00:00:00"/>
    <n v="9"/>
    <n v="12"/>
    <n v="2014"/>
    <x v="3"/>
    <x v="3"/>
    <d v="2018-05-25T00:00:00"/>
    <n v="1263"/>
  </r>
  <r>
    <x v="750"/>
    <x v="746"/>
    <x v="517"/>
    <s v=" CPA Exams"/>
    <s v="und Flow A"/>
    <s v="https://www.udemy.   /learn-fund-flow-analysis/"/>
    <s v="https://www.udemy.com/learn-fund-flow-analysis/"/>
    <x v="0"/>
    <n v="25"/>
    <n v="1184"/>
    <n v="2"/>
    <n v="7"/>
    <x v="2"/>
    <x v="2"/>
    <s v="intermediate level"/>
    <s v="INTERMEDIATE LEVEL"/>
    <n v="18"/>
    <s v="intermediate level"/>
    <n v="1.5"/>
    <d v="2014-11-28T00:00:00"/>
    <n v="28"/>
    <n v="11"/>
    <n v="2014"/>
    <x v="3"/>
    <x v="3"/>
    <d v="2020-10-10T00:00:00"/>
    <n v="2143"/>
  </r>
  <r>
    <x v="751"/>
    <x v="747"/>
    <x v="518"/>
    <s v="t Revealed"/>
    <s v="rade Forex"/>
    <s v="https://www.udemy.   /forex-13-patterns-trade-with-precision/"/>
    <s v="https://www.udemy.com/forex-13-patterns-trade-with-precision/"/>
    <x v="0"/>
    <n v="200"/>
    <n v="554"/>
    <n v="63"/>
    <n v="44"/>
    <x v="0"/>
    <x v="0"/>
    <s v="all levels"/>
    <s v="ALL LEVELS"/>
    <n v="10"/>
    <s v="all levels"/>
    <n v="4"/>
    <d v="2015-01-10T00:00:00"/>
    <n v="10"/>
    <n v="1"/>
    <n v="2015"/>
    <x v="3"/>
    <x v="3"/>
    <d v="2018-08-06T00:00:00"/>
    <n v="1304"/>
  </r>
  <r>
    <x v="752"/>
    <x v="748"/>
    <x v="243"/>
    <s v="s - Part 1"/>
    <s v="earn Accou"/>
    <s v="https://www.udemy.   /accounting1/"/>
    <s v="https://www.udemy.com/accounting1/"/>
    <x v="0"/>
    <n v="50"/>
    <n v="306"/>
    <n v="0"/>
    <n v="5"/>
    <x v="0"/>
    <x v="0"/>
    <s v="all levels"/>
    <s v="ALL LEVELS"/>
    <n v="10"/>
    <s v="all levels"/>
    <n v="0.63333333300000005"/>
    <d v="2014-11-28T00:00:00"/>
    <n v="28"/>
    <n v="11"/>
    <n v="2014"/>
    <x v="3"/>
    <x v="3"/>
    <d v="2018-08-06T00:00:00"/>
    <n v="1347"/>
  </r>
  <r>
    <x v="753"/>
    <x v="749"/>
    <x v="487"/>
    <s v="one Scales"/>
    <s v="earn Piano"/>
    <s v="https://www.udemy.   /learn-piano-8-use-augmented-chord-sub-whole-tone-scales/"/>
    <s v="https://www.udemy.com/learn-piano-8-use-augmented-chord-sub-whole-tone-scales/"/>
    <x v="0"/>
    <n v="60"/>
    <n v="1137"/>
    <n v="4"/>
    <n v="45"/>
    <x v="0"/>
    <x v="0"/>
    <s v="all levels"/>
    <s v="ALL LEVELS"/>
    <n v="10"/>
    <s v="all levels"/>
    <n v="1"/>
    <d v="2016-02-23T00:00:00"/>
    <n v="23"/>
    <n v="2"/>
    <n v="2016"/>
    <x v="1"/>
    <x v="1"/>
    <d v="2019-09-26T00:00:00"/>
    <n v="1311"/>
  </r>
  <r>
    <x v="754"/>
    <x v="750"/>
    <x v="308"/>
    <s v="llustrator"/>
    <s v="ogo design"/>
    <s v="https://www.udemy.   /designing-logos-learning-illustrator/"/>
    <s v="https://www.udemy.com/designing-logos-learning-illustrator/"/>
    <x v="0"/>
    <n v="195"/>
    <n v="3131"/>
    <n v="131"/>
    <n v="56"/>
    <x v="0"/>
    <x v="0"/>
    <s v="all levels"/>
    <s v="ALL LEVELS"/>
    <n v="10"/>
    <s v="all levels"/>
    <n v="5.5"/>
    <d v="2014-11-28T00:00:00"/>
    <n v="28"/>
    <n v="11"/>
    <n v="2014"/>
    <x v="2"/>
    <x v="2"/>
    <d v="2019-09-26T00:00:00"/>
    <n v="1763"/>
  </r>
  <r>
    <x v="755"/>
    <x v="751"/>
    <x v="519"/>
    <s v=" Beginners"/>
    <s v="pring Fram"/>
    <s v="https://www.udemy.   /spring-framework-video-tutorial/"/>
    <s v="https://www.udemy.com/spring-framework-video-tutorial/"/>
    <x v="1"/>
    <n v="0"/>
    <n v="21147"/>
    <n v="1220"/>
    <n v="16"/>
    <x v="1"/>
    <x v="1"/>
    <s v="beginner level"/>
    <s v="BEGINNER LEVEL"/>
    <n v="14"/>
    <s v="beginner level"/>
    <n v="1.5"/>
    <d v="2015-01-16T00:00:00"/>
    <n v="16"/>
    <n v="1"/>
    <n v="2015"/>
    <x v="0"/>
    <x v="0"/>
    <d v="2018-12-31T00:00:00"/>
    <n v="1445"/>
  </r>
  <r>
    <x v="756"/>
    <x v="752"/>
    <x v="122"/>
    <s v="tion Model"/>
    <s v="inancial M"/>
    <s v="https://www.udemy.   /learn-how-to-value-a-company-and-build-a-dcf-model/"/>
    <s v="https://www.udemy.com/learn-how-to-value-a-company-and-build-a-dcf-model/"/>
    <x v="0"/>
    <n v="95"/>
    <n v="2240"/>
    <n v="185"/>
    <n v="44"/>
    <x v="0"/>
    <x v="0"/>
    <s v="all levels"/>
    <s v="ALL LEVELS"/>
    <n v="10"/>
    <s v="all levels"/>
    <n v="2.5"/>
    <d v="2014-12-03T00:00:00"/>
    <n v="3"/>
    <n v="12"/>
    <n v="2014"/>
    <x v="3"/>
    <x v="3"/>
    <d v="2018-08-06T00:00:00"/>
    <n v="1342"/>
  </r>
  <r>
    <x v="757"/>
    <x v="753"/>
    <x v="520"/>
    <s v="ter Future"/>
    <s v="ividend In"/>
    <s v="https://www.udemy.   /dividend-investing/"/>
    <s v="https://www.udemy.com/dividend-investing/"/>
    <x v="0"/>
    <n v="60"/>
    <n v="8314"/>
    <n v="83"/>
    <n v="47"/>
    <x v="1"/>
    <x v="1"/>
    <s v="beginner level"/>
    <s v="BEGINNER LEVEL"/>
    <n v="14"/>
    <s v="beginner level"/>
    <n v="4"/>
    <d v="2015-01-24T00:00:00"/>
    <n v="24"/>
    <n v="1"/>
    <n v="2015"/>
    <x v="3"/>
    <x v="3"/>
    <d v="2018-05-25T00:00:00"/>
    <n v="1217"/>
  </r>
  <r>
    <x v="758"/>
    <x v="754"/>
    <x v="521"/>
    <s v="ke a Ninja"/>
    <s v="reate Jeky"/>
    <s v="https://www.udemy.   /create-free-jekyll-blog-on-github-pages-like-a-ninja/"/>
    <s v="https://www.udemy.com/create-free-jekyll-blog-on-github-pages-like-a-ninja/"/>
    <x v="0"/>
    <n v="20"/>
    <n v="5056"/>
    <n v="74"/>
    <n v="11"/>
    <x v="1"/>
    <x v="1"/>
    <s v="beginner level"/>
    <s v="BEGINNER LEVEL"/>
    <n v="14"/>
    <s v="beginner level"/>
    <n v="2"/>
    <d v="2014-12-13T00:00:00"/>
    <n v="13"/>
    <n v="12"/>
    <n v="2014"/>
    <x v="0"/>
    <x v="0"/>
    <d v="2018-12-31T00:00:00"/>
    <n v="1479"/>
  </r>
  <r>
    <x v="759"/>
    <x v="755"/>
    <x v="522"/>
    <s v="om scratch"/>
    <s v="ketch 3: D"/>
    <s v="https://www.udemy.   /mobile-app-design/"/>
    <s v="https://www.udemy.com/mobile-app-design/"/>
    <x v="0"/>
    <n v="45"/>
    <n v="709"/>
    <n v="14"/>
    <n v="31"/>
    <x v="0"/>
    <x v="0"/>
    <s v="all levels"/>
    <s v="ALL LEVELS"/>
    <n v="10"/>
    <s v="all levels"/>
    <n v="2.5"/>
    <d v="2014-12-08T00:00:00"/>
    <n v="8"/>
    <n v="12"/>
    <n v="2014"/>
    <x v="2"/>
    <x v="2"/>
    <d v="2019-09-26T00:00:00"/>
    <n v="1753"/>
  </r>
  <r>
    <x v="760"/>
    <x v="756"/>
    <x v="523"/>
    <s v=" with HMRC"/>
    <s v="K Tax Retu"/>
    <s v="https://www.udemy.   /corporation-tax-returns-hmrc/"/>
    <s v="https://www.udemy.com/corporation-tax-returns-hmrc/"/>
    <x v="0"/>
    <n v="40"/>
    <n v="2"/>
    <n v="0"/>
    <n v="11"/>
    <x v="1"/>
    <x v="1"/>
    <s v="beginner level"/>
    <s v="BEGINNER LEVEL"/>
    <n v="14"/>
    <s v="beginner level"/>
    <n v="1"/>
    <d v="2016-04-05T00:00:00"/>
    <n v="5"/>
    <n v="4"/>
    <n v="2016"/>
    <x v="3"/>
    <x v="3"/>
    <d v="2018-12-31T00:00:00"/>
    <n v="1000"/>
  </r>
  <r>
    <x v="761"/>
    <x v="757"/>
    <x v="524"/>
    <s v="nd Futures"/>
    <s v="ot Trading"/>
    <s v="https://www.udemy.   /learn-to-trade-stocks-and-futures-with-profitable-strategy/"/>
    <s v="https://www.udemy.com/learn-to-trade-stocks-and-futures-with-profitable-strategy/"/>
    <x v="0"/>
    <n v="50"/>
    <n v="80"/>
    <n v="10"/>
    <n v="13"/>
    <x v="0"/>
    <x v="0"/>
    <s v="all levels"/>
    <s v="ALL LEVELS"/>
    <n v="10"/>
    <s v="all levels"/>
    <n v="2.5"/>
    <d v="2014-12-08T00:00:00"/>
    <n v="8"/>
    <n v="12"/>
    <n v="2014"/>
    <x v="3"/>
    <x v="3"/>
    <d v="2018-08-06T00:00:00"/>
    <n v="1337"/>
  </r>
  <r>
    <x v="762"/>
    <x v="758"/>
    <x v="525"/>
    <s v="Management"/>
    <s v="ealth Mana"/>
    <s v="https://www.udemy.   /austalgroupwealth-management/"/>
    <s v="https://www.udemy.com/austalgroupwealth-management/"/>
    <x v="0"/>
    <n v="30"/>
    <n v="274"/>
    <n v="1"/>
    <n v="21"/>
    <x v="0"/>
    <x v="0"/>
    <s v="all levels"/>
    <s v="ALL LEVELS"/>
    <n v="10"/>
    <s v="all levels"/>
    <n v="3.5"/>
    <d v="2014-12-17T00:00:00"/>
    <n v="17"/>
    <n v="12"/>
    <n v="2014"/>
    <x v="3"/>
    <x v="3"/>
    <d v="2018-08-06T00:00:00"/>
    <n v="1328"/>
  </r>
  <r>
    <x v="763"/>
    <x v="759"/>
    <x v="358"/>
    <s v="utorial   "/>
    <s v="ordpress T"/>
    <s v="https://www.udemy.   /responsive-design/"/>
    <s v="https://www.udemy.com/responsive-design/"/>
    <x v="0"/>
    <n v="200"/>
    <n v="2311"/>
    <n v="8"/>
    <n v="44"/>
    <x v="0"/>
    <x v="0"/>
    <s v="all levels"/>
    <s v="ALL LEVELS"/>
    <n v="10"/>
    <s v="all levels"/>
    <n v="1.5"/>
    <d v="2014-12-04T00:00:00"/>
    <n v="4"/>
    <n v="12"/>
    <n v="2014"/>
    <x v="0"/>
    <x v="0"/>
    <d v="2019-09-26T00:00:00"/>
    <n v="1757"/>
  </r>
  <r>
    <x v="764"/>
    <x v="760"/>
    <x v="268"/>
    <s v="ith Joomla"/>
    <s v="uild Your "/>
    <s v="https://www.udemy.   /build-your-own-membership-website-with-joomla/"/>
    <s v="https://www.udemy.com/build-your-own-membership-website-with-joomla/"/>
    <x v="0"/>
    <n v="95"/>
    <n v="1134"/>
    <n v="9"/>
    <n v="24"/>
    <x v="0"/>
    <x v="0"/>
    <s v="all levels"/>
    <s v="ALL LEVELS"/>
    <n v="10"/>
    <s v="all levels"/>
    <n v="1.5"/>
    <d v="2014-12-03T00:00:00"/>
    <n v="3"/>
    <n v="12"/>
    <n v="2014"/>
    <x v="0"/>
    <x v="0"/>
    <d v="2019-09-26T00:00:00"/>
    <n v="1758"/>
  </r>
  <r>
    <x v="765"/>
    <x v="761"/>
    <x v="526"/>
    <s v="sentations"/>
    <s v="ublic Spea"/>
    <s v="https://www.udemy.   /how-to-give-financial-presentations/"/>
    <s v="https://www.udemy.com/how-to-give-financial-presentations/"/>
    <x v="0"/>
    <n v="20"/>
    <n v="916"/>
    <n v="6"/>
    <n v="23"/>
    <x v="0"/>
    <x v="0"/>
    <s v="all levels"/>
    <s v="ALL LEVELS"/>
    <n v="10"/>
    <s v="all levels"/>
    <n v="6.5"/>
    <d v="2014-12-11T00:00:00"/>
    <n v="11"/>
    <n v="12"/>
    <n v="2014"/>
    <x v="3"/>
    <x v="3"/>
    <d v="2018-08-06T00:00:00"/>
    <n v="1334"/>
  </r>
  <r>
    <x v="766"/>
    <x v="762"/>
    <x v="78"/>
    <s v=" Made Easy"/>
    <s v="echnical T"/>
    <s v="https://www.udemy.   /technical-trading-and-investing-made-easy/"/>
    <s v="https://www.udemy.com/technical-trading-and-investing-made-easy/"/>
    <x v="0"/>
    <n v="40"/>
    <n v="217"/>
    <n v="7"/>
    <n v="27"/>
    <x v="2"/>
    <x v="2"/>
    <s v="intermediate level"/>
    <s v="INTERMEDIATE LEVEL"/>
    <n v="18"/>
    <s v="intermediate level"/>
    <n v="1.5"/>
    <d v="2014-12-24T00:00:00"/>
    <n v="24"/>
    <n v="12"/>
    <n v="2014"/>
    <x v="3"/>
    <x v="3"/>
    <d v="2020-10-10T00:00:00"/>
    <n v="2117"/>
  </r>
  <r>
    <x v="767"/>
    <x v="763"/>
    <x v="527"/>
    <s v=" CPA Exams"/>
    <s v="apital Str"/>
    <s v="https://www.udemy.   /capital-structuring-decisions/"/>
    <s v="https://www.udemy.com/capital-structuring-decisions/"/>
    <x v="0"/>
    <n v="125"/>
    <n v="4480"/>
    <n v="12"/>
    <n v="50"/>
    <x v="2"/>
    <x v="2"/>
    <s v="intermediate level"/>
    <s v="INTERMEDIATE LEVEL"/>
    <n v="18"/>
    <s v="intermediate level"/>
    <n v="7"/>
    <d v="2014-12-05T00:00:00"/>
    <n v="5"/>
    <n v="12"/>
    <n v="2014"/>
    <x v="3"/>
    <x v="3"/>
    <d v="2020-10-10T00:00:00"/>
    <n v="2136"/>
  </r>
  <r>
    <x v="768"/>
    <x v="764"/>
    <x v="528"/>
    <s v="g (Basics)"/>
    <s v="utures/Com"/>
    <s v="https://www.udemy.   /commodity/"/>
    <s v="https://www.udemy.com/commodity/"/>
    <x v="1"/>
    <n v="0"/>
    <n v="4863"/>
    <n v="202"/>
    <n v="6"/>
    <x v="1"/>
    <x v="1"/>
    <s v="beginner level"/>
    <s v="BEGINNER LEVEL"/>
    <n v="14"/>
    <s v="beginner level"/>
    <n v="1.5"/>
    <d v="2015-02-07T00:00:00"/>
    <n v="7"/>
    <n v="2"/>
    <n v="2015"/>
    <x v="3"/>
    <x v="3"/>
    <d v="2018-05-25T00:00:00"/>
    <n v="1203"/>
  </r>
  <r>
    <x v="769"/>
    <x v="765"/>
    <x v="529"/>
    <s v="e Negocios"/>
    <s v="inanzas y "/>
    <s v="https://www.udemy.   /finanzas-y-analisis-financiero-manejo-seguro-de-negocios/"/>
    <s v="https://www.udemy.com/finanzas-y-analisis-financiero-manejo-seguro-de-negocios/"/>
    <x v="0"/>
    <n v="20"/>
    <n v="50"/>
    <n v="18"/>
    <n v="13"/>
    <x v="1"/>
    <x v="1"/>
    <s v="beginner level"/>
    <s v="BEGINNER LEVEL"/>
    <n v="14"/>
    <s v="beginner level"/>
    <n v="1.5"/>
    <d v="2014-12-16T00:00:00"/>
    <n v="16"/>
    <n v="12"/>
    <n v="2014"/>
    <x v="3"/>
    <x v="3"/>
    <d v="2018-12-31T00:00:00"/>
    <n v="1476"/>
  </r>
  <r>
    <x v="770"/>
    <x v="766"/>
    <x v="530"/>
    <s v="fessionals"/>
    <s v="edia Train"/>
    <s v="https://www.udemy.   /media-training-for-financial-service-professionals/"/>
    <s v="https://www.udemy.com/media-training-for-financial-service-professionals/"/>
    <x v="0"/>
    <n v="20"/>
    <n v="1254"/>
    <n v="2"/>
    <n v="64"/>
    <x v="0"/>
    <x v="0"/>
    <s v="all levels"/>
    <s v="ALL LEVELS"/>
    <n v="10"/>
    <s v="all levels"/>
    <n v="7"/>
    <d v="2014-12-11T00:00:00"/>
    <n v="11"/>
    <n v="12"/>
    <n v="2014"/>
    <x v="3"/>
    <x v="3"/>
    <d v="2018-08-06T00:00:00"/>
    <n v="1334"/>
  </r>
  <r>
    <x v="771"/>
    <x v="767"/>
    <x v="0"/>
    <s v="eird Parts"/>
    <s v="avaScript:"/>
    <s v="https://www.udemy.   /understand-javascript/"/>
    <s v="https://www.udemy.com/understand-javascript/"/>
    <x v="0"/>
    <n v="175"/>
    <n v="79612"/>
    <n v="16976"/>
    <n v="85"/>
    <x v="0"/>
    <x v="0"/>
    <s v="all levels"/>
    <s v="ALL LEVELS"/>
    <n v="10"/>
    <s v="all levels"/>
    <n v="11.5"/>
    <d v="2015-03-12T00:00:00"/>
    <n v="12"/>
    <n v="3"/>
    <n v="2015"/>
    <x v="0"/>
    <x v="0"/>
    <d v="2019-09-26T00:00:00"/>
    <n v="1659"/>
  </r>
  <r>
    <x v="772"/>
    <x v="768"/>
    <x v="531"/>
    <s v="1 (Part 1)"/>
    <s v="FA Corpora"/>
    <s v="https://www.udemy.   /learn-cost-of-capital-of-business/"/>
    <s v="https://www.udemy.com/learn-cost-of-capital-of-business/"/>
    <x v="0"/>
    <n v="180"/>
    <n v="621"/>
    <n v="1"/>
    <n v="107"/>
    <x v="0"/>
    <x v="0"/>
    <s v="all levels"/>
    <s v="ALL LEVELS"/>
    <n v="10"/>
    <s v="all levels"/>
    <n v="14.5"/>
    <d v="2014-12-06T00:00:00"/>
    <n v="6"/>
    <n v="12"/>
    <n v="2014"/>
    <x v="3"/>
    <x v="3"/>
    <d v="2018-08-06T00:00:00"/>
    <n v="1339"/>
  </r>
  <r>
    <x v="773"/>
    <x v="769"/>
    <x v="532"/>
    <s v="S 35 IGNOU"/>
    <s v="CA Account"/>
    <s v="https://www.udemy.   /time-value-of-money/"/>
    <s v="https://www.udemy.com/time-value-of-money/"/>
    <x v="0"/>
    <n v="180"/>
    <n v="3667"/>
    <n v="4"/>
    <n v="460"/>
    <x v="0"/>
    <x v="0"/>
    <s v="all levels"/>
    <s v="ALL LEVELS"/>
    <n v="10"/>
    <s v="all levels"/>
    <n v="43.5"/>
    <d v="2014-12-06T00:00:00"/>
    <n v="6"/>
    <n v="12"/>
    <n v="2014"/>
    <x v="3"/>
    <x v="3"/>
    <d v="2018-08-06T00:00:00"/>
    <n v="1339"/>
  </r>
  <r>
    <x v="774"/>
    <x v="770"/>
    <x v="407"/>
    <s v=" Wordpress"/>
    <s v="earn how t"/>
    <s v="https://www.udemy.   /learn-how-to-quickly-build-websites-using-wordpress/"/>
    <s v="https://www.udemy.com/learn-how-to-quickly-build-websites-using-wordpress/"/>
    <x v="1"/>
    <n v="0"/>
    <n v="15715"/>
    <n v="406"/>
    <n v="28"/>
    <x v="0"/>
    <x v="0"/>
    <s v="all levels"/>
    <s v="ALL LEVELS"/>
    <n v="10"/>
    <s v="all levels"/>
    <n v="3.5"/>
    <d v="2014-12-18T00:00:00"/>
    <n v="18"/>
    <n v="12"/>
    <n v="2014"/>
    <x v="0"/>
    <x v="0"/>
    <d v="2019-09-26T00:00:00"/>
    <n v="1743"/>
  </r>
  <r>
    <x v="775"/>
    <x v="771"/>
    <x v="533"/>
    <s v="Right Gear"/>
    <s v="eginner Vi"/>
    <s v="https://www.udemy.   /beginner-violin-101-care-maintenance-and-the-right-gear/"/>
    <s v="https://www.udemy.com/beginner-violin-101-care-maintenance-and-the-right-gear/"/>
    <x v="1"/>
    <n v="0"/>
    <n v="5543"/>
    <n v="107"/>
    <n v="29"/>
    <x v="0"/>
    <x v="0"/>
    <s v="all levels"/>
    <s v="ALL LEVELS"/>
    <n v="10"/>
    <s v="all levels"/>
    <n v="4"/>
    <d v="2015-03-03T00:00:00"/>
    <n v="3"/>
    <n v="3"/>
    <n v="2015"/>
    <x v="1"/>
    <x v="1"/>
    <d v="2019-09-26T00:00:00"/>
    <n v="1668"/>
  </r>
  <r>
    <x v="776"/>
    <x v="772"/>
    <x v="534"/>
    <s v="ding robot"/>
    <s v="ouble your"/>
    <s v="https://www.udemy.   /double-your-forex-account-using-the-magic-ma-robot/"/>
    <s v="https://www.udemy.com/double-your-forex-account-using-the-magic-ma-robot/"/>
    <x v="0"/>
    <n v="65"/>
    <n v="1160"/>
    <n v="117"/>
    <n v="24"/>
    <x v="2"/>
    <x v="2"/>
    <s v="intermediate level"/>
    <s v="INTERMEDIATE LEVEL"/>
    <n v="18"/>
    <s v="intermediate level"/>
    <n v="2.5"/>
    <d v="2014-12-10T00:00:00"/>
    <n v="10"/>
    <n v="12"/>
    <n v="2014"/>
    <x v="3"/>
    <x v="3"/>
    <d v="2020-10-10T00:00:00"/>
    <n v="2131"/>
  </r>
  <r>
    <x v="777"/>
    <x v="773"/>
    <x v="535"/>
    <s v="tch Design"/>
    <s v="pple Watch"/>
    <s v="https://www.udemy.   /apple-watch-design/"/>
    <s v="https://www.udemy.com/apple-watch-design/"/>
    <x v="0"/>
    <n v="20"/>
    <n v="9847"/>
    <n v="24"/>
    <n v="35"/>
    <x v="0"/>
    <x v="0"/>
    <s v="all levels"/>
    <s v="ALL LEVELS"/>
    <n v="10"/>
    <s v="all levels"/>
    <n v="4"/>
    <d v="2014-12-29T00:00:00"/>
    <n v="29"/>
    <n v="12"/>
    <n v="2014"/>
    <x v="2"/>
    <x v="2"/>
    <d v="2019-09-26T00:00:00"/>
    <n v="1732"/>
  </r>
  <r>
    <x v="778"/>
    <x v="774"/>
    <x v="536"/>
    <s v="r friends!"/>
    <s v="lay Sonny "/>
    <s v="https://www.udemy.   /benhewlettharmonicatuition60sonnyterryriffslevel1/"/>
    <s v="https://www.udemy.com/benhewlettharmonicatuition60sonnyterryriffslevel1/"/>
    <x v="0"/>
    <n v="200"/>
    <n v="582"/>
    <n v="49"/>
    <n v="51"/>
    <x v="0"/>
    <x v="0"/>
    <s v="all levels"/>
    <s v="ALL LEVELS"/>
    <n v="10"/>
    <s v="all levels"/>
    <n v="5.5"/>
    <d v="2014-12-18T00:00:00"/>
    <n v="18"/>
    <n v="12"/>
    <n v="2014"/>
    <x v="1"/>
    <x v="1"/>
    <d v="2019-09-26T00:00:00"/>
    <n v="1743"/>
  </r>
  <r>
    <x v="779"/>
    <x v="775"/>
    <x v="537"/>
    <s v="In An Hour"/>
    <s v="uild A Pro"/>
    <s v="https://www.udemy.   /build-a-professional-wordpress-website-in-an-hour/"/>
    <s v="https://www.udemy.com/build-a-professional-wordpress-website-in-an-hour/"/>
    <x v="0"/>
    <n v="20"/>
    <n v="1294"/>
    <n v="11"/>
    <n v="15"/>
    <x v="0"/>
    <x v="0"/>
    <s v="all levels"/>
    <s v="ALL LEVELS"/>
    <n v="10"/>
    <s v="all levels"/>
    <n v="1"/>
    <d v="2014-12-31T00:00:00"/>
    <n v="31"/>
    <n v="12"/>
    <n v="2014"/>
    <x v="0"/>
    <x v="0"/>
    <d v="2019-09-26T00:00:00"/>
    <n v="1730"/>
  </r>
  <r>
    <x v="780"/>
    <x v="776"/>
    <x v="538"/>
    <s v="ss Website"/>
    <s v="uild Profe"/>
    <s v="https://www.udemy.   /wordpress-no-coding/"/>
    <s v="https://www.udemy.com/wordpress-no-coding/"/>
    <x v="0"/>
    <n v="145"/>
    <n v="4020"/>
    <n v="95"/>
    <n v="52"/>
    <x v="0"/>
    <x v="0"/>
    <s v="all levels"/>
    <s v="ALL LEVELS"/>
    <n v="10"/>
    <s v="all levels"/>
    <n v="3.5"/>
    <d v="2015-01-14T00:00:00"/>
    <n v="14"/>
    <n v="1"/>
    <n v="2015"/>
    <x v="0"/>
    <x v="0"/>
    <d v="2019-09-26T00:00:00"/>
    <n v="1716"/>
  </r>
  <r>
    <x v="781"/>
    <x v="777"/>
    <x v="539"/>
    <s v="ion Design"/>
    <s v="vents Prom"/>
    <s v="https://www.udemy.   /eventspromotiondesign/"/>
    <s v="https://www.udemy.com/eventspromotiondesign/"/>
    <x v="0"/>
    <n v="45"/>
    <n v="4"/>
    <n v="0"/>
    <n v="9"/>
    <x v="2"/>
    <x v="2"/>
    <s v="intermediate level"/>
    <s v="INTERMEDIATE LEVEL"/>
    <n v="18"/>
    <s v="intermediate level"/>
    <n v="2"/>
    <d v="2016-02-11T00:00:00"/>
    <n v="11"/>
    <n v="2"/>
    <n v="2016"/>
    <x v="2"/>
    <x v="2"/>
    <d v="2020-10-10T00:00:00"/>
    <n v="1703"/>
  </r>
  <r>
    <x v="782"/>
    <x v="778"/>
    <x v="540"/>
    <s v="p-by-step)"/>
    <s v="omplete Po"/>
    <s v="https://www.udemy.   /complete-portrait-and-figure-drawing-step-by-step/"/>
    <s v="https://www.udemy.com/complete-portrait-and-figure-drawing-step-by-step/"/>
    <x v="0"/>
    <n v="20"/>
    <n v="124"/>
    <n v="8"/>
    <n v="16"/>
    <x v="0"/>
    <x v="0"/>
    <s v="all levels"/>
    <s v="ALL LEVELS"/>
    <n v="10"/>
    <s v="all levels"/>
    <n v="1.5"/>
    <d v="2014-12-17T00:00:00"/>
    <n v="17"/>
    <n v="12"/>
    <n v="2014"/>
    <x v="2"/>
    <x v="2"/>
    <d v="2019-09-26T00:00:00"/>
    <n v="1744"/>
  </r>
  <r>
    <x v="783"/>
    <x v="779"/>
    <x v="541"/>
    <s v="ock Market"/>
    <s v=" Value Inv"/>
    <s v="https://www.udemy.   /start-investing-the-right-way/"/>
    <s v="https://www.udemy.com/start-investing-the-right-way/"/>
    <x v="0"/>
    <n v="20"/>
    <n v="1189"/>
    <n v="12"/>
    <n v="15"/>
    <x v="0"/>
    <x v="0"/>
    <s v="all levels"/>
    <s v="ALL LEVELS"/>
    <n v="10"/>
    <s v="all levels"/>
    <n v="1.5"/>
    <d v="2015-02-19T00:00:00"/>
    <n v="19"/>
    <n v="2"/>
    <n v="2015"/>
    <x v="3"/>
    <x v="3"/>
    <d v="2018-11-04T00:00:00"/>
    <n v="1354"/>
  </r>
  <r>
    <x v="784"/>
    <x v="780"/>
    <x v="542"/>
    <s v="Spring MVC"/>
    <s v="uilding We"/>
    <s v="https://www.udemy.   /building-web-applications-with-spring-mvc/"/>
    <s v="https://www.udemy.com/building-web-applications-with-spring-mvc/"/>
    <x v="0"/>
    <n v="85"/>
    <n v="714"/>
    <n v="48"/>
    <n v="28"/>
    <x v="0"/>
    <x v="0"/>
    <s v="all levels"/>
    <s v="ALL LEVELS"/>
    <n v="10"/>
    <s v="all levels"/>
    <n v="3"/>
    <d v="2014-12-09T00:00:00"/>
    <n v="9"/>
    <n v="12"/>
    <n v="2014"/>
    <x v="0"/>
    <x v="0"/>
    <d v="2019-09-26T00:00:00"/>
    <n v="1752"/>
  </r>
  <r>
    <x v="785"/>
    <x v="781"/>
    <x v="543"/>
    <s v="nipulation"/>
    <s v="SS Image f"/>
    <s v="https://www.udemy.   /super-awesome-images-with-css-image-filters/"/>
    <s v="https://www.udemy.com/super-awesome-images-with-css-image-filters/"/>
    <x v="1"/>
    <n v="0"/>
    <n v="6315"/>
    <n v="53"/>
    <n v="16"/>
    <x v="0"/>
    <x v="0"/>
    <s v="all levels"/>
    <s v="ALL LEVELS"/>
    <n v="10"/>
    <s v="all levels"/>
    <n v="1.5"/>
    <d v="2014-12-10T00:00:00"/>
    <n v="10"/>
    <n v="12"/>
    <n v="2014"/>
    <x v="0"/>
    <x v="0"/>
    <d v="2019-09-26T00:00:00"/>
    <n v="1751"/>
  </r>
  <r>
    <x v="786"/>
    <x v="782"/>
    <x v="544"/>
    <s v="el Painter"/>
    <s v="omplete Di"/>
    <s v="https://www.udemy.   /digital-portrait-painting/"/>
    <s v="https://www.udemy.com/digital-portrait-painting/"/>
    <x v="0"/>
    <n v="30"/>
    <n v="4353"/>
    <n v="23"/>
    <n v="57"/>
    <x v="0"/>
    <x v="0"/>
    <s v="all levels"/>
    <s v="ALL LEVELS"/>
    <n v="10"/>
    <s v="all levels"/>
    <n v="3.5"/>
    <d v="2015-02-09T00:00:00"/>
    <n v="9"/>
    <n v="2"/>
    <n v="2015"/>
    <x v="2"/>
    <x v="2"/>
    <d v="2019-09-26T00:00:00"/>
    <n v="1690"/>
  </r>
  <r>
    <x v="787"/>
    <x v="783"/>
    <x v="63"/>
    <s v="sing Flask"/>
    <s v="rofessiona"/>
    <s v="https://www.udemy.   /python-flask-course/"/>
    <s v="https://www.udemy.com/python-flask-course/"/>
    <x v="0"/>
    <n v="120"/>
    <n v="3420"/>
    <n v="489"/>
    <n v="102"/>
    <x v="1"/>
    <x v="1"/>
    <s v="beginner level"/>
    <s v="BEGINNER LEVEL"/>
    <n v="14"/>
    <s v="beginner level"/>
    <n v="14.5"/>
    <d v="2015-03-04T00:00:00"/>
    <n v="4"/>
    <n v="3"/>
    <n v="2015"/>
    <x v="0"/>
    <x v="0"/>
    <d v="2018-12-31T00:00:00"/>
    <n v="1398"/>
  </r>
  <r>
    <x v="788"/>
    <x v="784"/>
    <x v="48"/>
    <s v="ng Magento"/>
    <s v="astering M"/>
    <s v="https://www.udemy.   /mastering-magento/"/>
    <s v="https://www.udemy.com/mastering-magento/"/>
    <x v="0"/>
    <n v="85"/>
    <n v="1063"/>
    <n v="101"/>
    <n v="40"/>
    <x v="0"/>
    <x v="0"/>
    <s v="all levels"/>
    <s v="ALL LEVELS"/>
    <n v="10"/>
    <s v="all levels"/>
    <n v="3.5"/>
    <d v="2014-12-15T00:00:00"/>
    <n v="15"/>
    <n v="12"/>
    <n v="2014"/>
    <x v="0"/>
    <x v="0"/>
    <d v="2019-09-26T00:00:00"/>
    <n v="1746"/>
  </r>
  <r>
    <x v="789"/>
    <x v="785"/>
    <x v="545"/>
    <s v=" Beginners"/>
    <s v="rupal for "/>
    <s v="https://www.udemy.   /getting-started-with-drupal-for-total-beginners/"/>
    <s v="https://www.udemy.com/getting-started-with-drupal-for-total-beginners/"/>
    <x v="0"/>
    <n v="30"/>
    <n v="1478"/>
    <n v="18"/>
    <n v="83"/>
    <x v="1"/>
    <x v="1"/>
    <s v="beginner level"/>
    <s v="BEGINNER LEVEL"/>
    <n v="14"/>
    <s v="beginner level"/>
    <n v="5"/>
    <d v="2015-01-26T00:00:00"/>
    <n v="26"/>
    <n v="1"/>
    <n v="2015"/>
    <x v="0"/>
    <x v="0"/>
    <d v="2018-12-31T00:00:00"/>
    <n v="1435"/>
  </r>
  <r>
    <x v="790"/>
    <x v="786"/>
    <x v="0"/>
    <s v=" Beginners"/>
    <s v="avaScript "/>
    <s v="https://www.udemy.   /javascript-basics-for-begginers/"/>
    <s v="https://www.udemy.com/javascript-basics-for-begginers/"/>
    <x v="0"/>
    <n v="30"/>
    <n v="1272"/>
    <n v="31"/>
    <n v="29"/>
    <x v="1"/>
    <x v="1"/>
    <s v="beginner level"/>
    <s v="BEGINNER LEVEL"/>
    <n v="14"/>
    <s v="beginner level"/>
    <n v="5"/>
    <d v="2014-12-22T00:00:00"/>
    <n v="22"/>
    <n v="12"/>
    <n v="2014"/>
    <x v="0"/>
    <x v="0"/>
    <d v="2018-12-31T00:00:00"/>
    <n v="1470"/>
  </r>
  <r>
    <x v="791"/>
    <x v="787"/>
    <x v="546"/>
    <s v="ss perform"/>
    <s v="tep by ste"/>
    <s v="https://www.udemy.   /analyzing-business-for-beginners/"/>
    <s v="https://www.udemy.com/analyzing-business-for-beginners/"/>
    <x v="0"/>
    <n v="20"/>
    <n v="788"/>
    <n v="3"/>
    <n v="15"/>
    <x v="2"/>
    <x v="2"/>
    <s v="intermediate level"/>
    <s v="INTERMEDIATE LEVEL"/>
    <n v="18"/>
    <s v="intermediate level"/>
    <n v="0.63333333300000005"/>
    <d v="2014-12-14T00:00:00"/>
    <n v="14"/>
    <n v="12"/>
    <n v="2014"/>
    <x v="3"/>
    <x v="3"/>
    <d v="2020-10-10T00:00:00"/>
    <n v="2127"/>
  </r>
  <r>
    <x v="792"/>
    <x v="788"/>
    <x v="547"/>
    <s v="tographers"/>
    <s v="dvanced Gr"/>
    <s v="https://www.udemy.   /advanced-graphic-design-photoshop-cc-2014-for-photographers/"/>
    <s v="https://www.udemy.com/advanced-graphic-design-photoshop-cc-2014-for-photographers/"/>
    <x v="0"/>
    <n v="20"/>
    <n v="314"/>
    <n v="11"/>
    <n v="19"/>
    <x v="0"/>
    <x v="0"/>
    <s v="all levels"/>
    <s v="ALL LEVELS"/>
    <n v="10"/>
    <s v="all levels"/>
    <n v="1.5"/>
    <d v="2014-12-19T00:00:00"/>
    <n v="19"/>
    <n v="12"/>
    <n v="2014"/>
    <x v="2"/>
    <x v="2"/>
    <d v="2019-09-26T00:00:00"/>
    <n v="1742"/>
  </r>
  <r>
    <x v="793"/>
    <x v="789"/>
    <x v="548"/>
    <s v="om Scratch"/>
    <s v="ne-stop Ru"/>
    <s v="https://www.udemy.   /build-etsy-yelp-craigslist-and-a-web-scraper-from-scratch/"/>
    <s v="https://www.udemy.com/build-etsy-yelp-craigslist-and-a-web-scraper-from-scratch/"/>
    <x v="0"/>
    <n v="145"/>
    <n v="1628"/>
    <n v="162"/>
    <n v="129"/>
    <x v="0"/>
    <x v="0"/>
    <s v="all levels"/>
    <s v="ALL LEVELS"/>
    <n v="10"/>
    <s v="all levels"/>
    <n v="18.5"/>
    <d v="2015-01-13T00:00:00"/>
    <n v="13"/>
    <n v="1"/>
    <n v="2015"/>
    <x v="0"/>
    <x v="0"/>
    <d v="2019-09-26T00:00:00"/>
    <n v="1717"/>
  </r>
  <r>
    <x v="794"/>
    <x v="790"/>
    <x v="549"/>
    <s v="lete Guide"/>
    <s v="unning a W"/>
    <s v="https://www.udemy.   /the-complete-guide-to-running-a-web-development-business/"/>
    <s v="https://www.udemy.com/the-complete-guide-to-running-a-web-development-business/"/>
    <x v="0"/>
    <n v="150"/>
    <n v="24575"/>
    <n v="525"/>
    <n v="98"/>
    <x v="0"/>
    <x v="0"/>
    <s v="all levels"/>
    <s v="ALL LEVELS"/>
    <n v="10"/>
    <s v="all levels"/>
    <n v="19.5"/>
    <d v="2015-08-26T00:00:00"/>
    <n v="26"/>
    <n v="8"/>
    <n v="2015"/>
    <x v="0"/>
    <x v="0"/>
    <d v="2019-09-26T00:00:00"/>
    <n v="1492"/>
  </r>
  <r>
    <x v="795"/>
    <x v="791"/>
    <x v="550"/>
    <s v="o en bolsa"/>
    <s v="Ã³mo ganar"/>
    <s v="https://www.udemy.   /como-ganar-dinero-invirtiendo-en-bolsa/"/>
    <s v="https://www.udemy.com/como-ganar-dinero-invirtiendo-en-bolsa/"/>
    <x v="1"/>
    <n v="0"/>
    <n v="2740"/>
    <n v="306"/>
    <n v="10"/>
    <x v="1"/>
    <x v="1"/>
    <s v="beginner level"/>
    <s v="BEGINNER LEVEL"/>
    <n v="14"/>
    <s v="beginner level"/>
    <n v="2"/>
    <d v="2016-04-02T00:00:00"/>
    <n v="2"/>
    <n v="4"/>
    <n v="2016"/>
    <x v="3"/>
    <x v="3"/>
    <d v="2018-12-31T00:00:00"/>
    <n v="1003"/>
  </r>
  <r>
    <x v="796"/>
    <x v="792"/>
    <x v="551"/>
    <s v=" Beginners"/>
    <s v="itcoin For"/>
    <s v="https://www.udemy.   /bitcoinforbeginners/"/>
    <s v="https://www.udemy.com/bitcoinforbeginners/"/>
    <x v="0"/>
    <n v="50"/>
    <n v="37"/>
    <n v="3"/>
    <n v="22"/>
    <x v="1"/>
    <x v="1"/>
    <s v="beginner level"/>
    <s v="BEGINNER LEVEL"/>
    <n v="14"/>
    <s v="beginner level"/>
    <n v="4"/>
    <d v="2014-12-29T00:00:00"/>
    <n v="29"/>
    <n v="12"/>
    <n v="2014"/>
    <x v="3"/>
    <x v="3"/>
    <d v="2018-12-31T00:00:00"/>
    <n v="1463"/>
  </r>
  <r>
    <x v="797"/>
    <x v="793"/>
    <x v="187"/>
    <s v="bsite 2017"/>
    <s v="ow to Make"/>
    <s v="https://www.udemy.   /wordpress-4-for-beginners/"/>
    <s v="https://www.udemy.com/wordpress-4-for-beginners/"/>
    <x v="1"/>
    <n v="0"/>
    <n v="12293"/>
    <n v="235"/>
    <n v="18"/>
    <x v="0"/>
    <x v="0"/>
    <s v="all levels"/>
    <s v="ALL LEVELS"/>
    <n v="10"/>
    <s v="all levels"/>
    <n v="3"/>
    <d v="2015-01-14T00:00:00"/>
    <n v="14"/>
    <n v="1"/>
    <n v="2015"/>
    <x v="0"/>
    <x v="0"/>
    <d v="2019-09-26T00:00:00"/>
    <n v="1716"/>
  </r>
  <r>
    <x v="798"/>
    <x v="794"/>
    <x v="552"/>
    <s v="p Designer"/>
    <s v="ketch 3 fr"/>
    <s v="https://www.udemy.   /learnsketch3/"/>
    <s v="https://www.udemy.com/learnsketch3/"/>
    <x v="0"/>
    <n v="75"/>
    <n v="7282"/>
    <n v="1629"/>
    <n v="42"/>
    <x v="0"/>
    <x v="0"/>
    <s v="all levels"/>
    <s v="ALL LEVELS"/>
    <n v="10"/>
    <s v="all levels"/>
    <n v="3.5"/>
    <d v="2015-01-03T00:00:00"/>
    <n v="3"/>
    <n v="1"/>
    <n v="2015"/>
    <x v="2"/>
    <x v="2"/>
    <d v="2019-09-26T00:00:00"/>
    <n v="1727"/>
  </r>
  <r>
    <x v="799"/>
    <x v="795"/>
    <x v="19"/>
    <s v=" Photoshop"/>
    <s v="raphic Des"/>
    <s v="https://www.udemy.   /create-cool-animated-gif-advertising-banners-with-photoshop/"/>
    <s v="https://www.udemy.com/create-cool-animated-gif-advertising-banners-with-photoshop/"/>
    <x v="0"/>
    <n v="20"/>
    <n v="6612"/>
    <n v="44"/>
    <n v="20"/>
    <x v="0"/>
    <x v="0"/>
    <s v="all levels"/>
    <s v="ALL LEVELS"/>
    <n v="10"/>
    <s v="all levels"/>
    <n v="1"/>
    <d v="2014-12-19T00:00:00"/>
    <n v="19"/>
    <n v="12"/>
    <n v="2014"/>
    <x v="2"/>
    <x v="2"/>
    <d v="2019-09-26T00:00:00"/>
    <n v="1742"/>
  </r>
  <r>
    <x v="800"/>
    <x v="796"/>
    <x v="553"/>
    <s v="rse Level)"/>
    <s v="ost Accoun"/>
    <s v="https://www.udemy.   /basics-of-cost-accounting/"/>
    <s v="https://www.udemy.com/basics-of-cost-accounting/"/>
    <x v="0"/>
    <n v="20"/>
    <n v="1777"/>
    <n v="11"/>
    <n v="23"/>
    <x v="1"/>
    <x v="1"/>
    <s v="beginner level"/>
    <s v="BEGINNER LEVEL"/>
    <n v="14"/>
    <s v="beginner level"/>
    <n v="1"/>
    <d v="2014-12-17T00:00:00"/>
    <n v="17"/>
    <n v="12"/>
    <n v="2014"/>
    <x v="3"/>
    <x v="3"/>
    <d v="2018-12-31T00:00:00"/>
    <n v="1475"/>
  </r>
  <r>
    <x v="801"/>
    <x v="797"/>
    <x v="554"/>
    <s v="ookkeeping"/>
    <s v="anual Book"/>
    <s v="https://www.udemy.   /manual-bookkeeping/"/>
    <s v="https://www.udemy.com/manual-bookkeeping/"/>
    <x v="0"/>
    <n v="20"/>
    <n v="28"/>
    <n v="2"/>
    <n v="26"/>
    <x v="2"/>
    <x v="2"/>
    <s v="intermediate level"/>
    <s v="INTERMEDIATE LEVEL"/>
    <n v="18"/>
    <s v="intermediate level"/>
    <n v="2.5"/>
    <d v="2015-07-24T00:00:00"/>
    <n v="24"/>
    <n v="7"/>
    <n v="2015"/>
    <x v="3"/>
    <x v="3"/>
    <d v="2020-10-10T00:00:00"/>
    <n v="1905"/>
  </r>
  <r>
    <x v="802"/>
    <x v="798"/>
    <x v="58"/>
    <s v="n No Time!"/>
    <s v="earn to Pl"/>
    <s v="https://www.udemy.   /intermediate-trombone/"/>
    <s v="https://www.udemy.com/intermediate-trombone/"/>
    <x v="0"/>
    <n v="50"/>
    <n v="402"/>
    <n v="47"/>
    <n v="123"/>
    <x v="0"/>
    <x v="0"/>
    <s v="all levels"/>
    <s v="ALL LEVELS"/>
    <n v="10"/>
    <s v="all levels"/>
    <n v="7.5"/>
    <d v="2015-03-04T00:00:00"/>
    <n v="4"/>
    <n v="3"/>
    <n v="2015"/>
    <x v="1"/>
    <x v="1"/>
    <d v="2019-09-26T00:00:00"/>
    <n v="1667"/>
  </r>
  <r>
    <x v="803"/>
    <x v="799"/>
    <x v="138"/>
    <s v="Photoshop "/>
    <s v="earn to cr"/>
    <s v="https://www.udemy.   /learn-to-create-text-fire-effect-in-adobe-photoshop/"/>
    <s v="https://www.udemy.com/learn-to-create-text-fire-effect-in-adobe-photoshop/"/>
    <x v="0"/>
    <n v="20"/>
    <n v="0"/>
    <n v="0"/>
    <n v="8"/>
    <x v="0"/>
    <x v="0"/>
    <s v="all levels"/>
    <s v="ALL LEVELS"/>
    <n v="10"/>
    <s v="all levels"/>
    <n v="0.6"/>
    <d v="2014-12-19T00:00:00"/>
    <n v="19"/>
    <n v="12"/>
    <n v="2014"/>
    <x v="2"/>
    <x v="2"/>
    <d v="2019-09-26T00:00:00"/>
    <n v="1742"/>
  </r>
  <r>
    <x v="804"/>
    <x v="800"/>
    <x v="555"/>
    <s v="Templates)"/>
    <s v="ands-on Fi"/>
    <s v="https://www.udemy.   /financial-modelling-in-excel/"/>
    <s v="https://www.udemy.com/financial-modelling-in-excel/"/>
    <x v="0"/>
    <n v="30"/>
    <n v="4601"/>
    <n v="38"/>
    <n v="14"/>
    <x v="2"/>
    <x v="2"/>
    <s v="intermediate level"/>
    <s v="INTERMEDIATE LEVEL"/>
    <n v="18"/>
    <s v="intermediate level"/>
    <n v="4"/>
    <d v="2015-04-02T00:00:00"/>
    <n v="2"/>
    <n v="4"/>
    <n v="2015"/>
    <x v="3"/>
    <x v="3"/>
    <d v="2020-10-10T00:00:00"/>
    <n v="2018"/>
  </r>
  <r>
    <x v="805"/>
    <x v="801"/>
    <x v="556"/>
    <s v="member how"/>
    <s v="iano: Lear"/>
    <s v="https://www.udemy.   /piano-hack-28-chords-in-under-an-hour/"/>
    <s v="https://www.udemy.com/piano-hack-28-chords-in-under-an-hour/"/>
    <x v="0"/>
    <n v="120"/>
    <n v="1424"/>
    <n v="71"/>
    <n v="16"/>
    <x v="1"/>
    <x v="1"/>
    <s v="beginner level"/>
    <s v="BEGINNER LEVEL"/>
    <n v="14"/>
    <s v="beginner level"/>
    <n v="1.5"/>
    <d v="2014-12-28T00:00:00"/>
    <n v="28"/>
    <n v="12"/>
    <n v="2014"/>
    <x v="1"/>
    <x v="1"/>
    <d v="2018-12-31T00:00:00"/>
    <n v="1464"/>
  </r>
  <r>
    <x v="806"/>
    <x v="802"/>
    <x v="20"/>
    <s v="any coding"/>
    <s v="reate an E"/>
    <s v="https://www.udemy.   /create-an-e-commerce-website-without-any-coding/"/>
    <s v="https://www.udemy.com/create-an-e-commerce-website-without-any-coding/"/>
    <x v="0"/>
    <n v="20"/>
    <n v="1393"/>
    <n v="40"/>
    <n v="9"/>
    <x v="0"/>
    <x v="0"/>
    <s v="all levels"/>
    <s v="ALL LEVELS"/>
    <n v="10"/>
    <s v="all levels"/>
    <n v="0.51666666699999997"/>
    <d v="2014-12-18T00:00:00"/>
    <n v="18"/>
    <n v="12"/>
    <n v="2014"/>
    <x v="0"/>
    <x v="0"/>
    <d v="2019-09-26T00:00:00"/>
    <n v="1743"/>
  </r>
  <r>
    <x v="807"/>
    <x v="803"/>
    <x v="214"/>
    <s v="evelopment"/>
    <s v="uby On Rai"/>
    <s v="https://www.udemy.   /ruby-on-rails-for-web-development/"/>
    <s v="https://www.udemy.com/ruby-on-rails-for-web-development/"/>
    <x v="0"/>
    <n v="195"/>
    <n v="2526"/>
    <n v="185"/>
    <n v="24"/>
    <x v="1"/>
    <x v="1"/>
    <s v="beginner level"/>
    <s v="BEGINNER LEVEL"/>
    <n v="14"/>
    <s v="beginner level"/>
    <n v="5"/>
    <d v="2014-12-17T00:00:00"/>
    <n v="17"/>
    <n v="12"/>
    <n v="2014"/>
    <x v="0"/>
    <x v="0"/>
    <d v="2018-12-31T00:00:00"/>
    <n v="1475"/>
  </r>
  <r>
    <x v="808"/>
    <x v="804"/>
    <x v="557"/>
    <s v=" Clarinet!"/>
    <s v="dvanced Cl"/>
    <s v="https://www.udemy.   /clarinet-etudes/"/>
    <s v="https://www.udemy.com/clarinet-etudes/"/>
    <x v="0"/>
    <n v="50"/>
    <n v="148"/>
    <n v="3"/>
    <n v="77"/>
    <x v="0"/>
    <x v="0"/>
    <s v="all levels"/>
    <s v="ALL LEVELS"/>
    <n v="10"/>
    <s v="all levels"/>
    <n v="4.5"/>
    <d v="2015-01-01T00:00:00"/>
    <n v="1"/>
    <n v="1"/>
    <n v="2015"/>
    <x v="1"/>
    <x v="1"/>
    <d v="2019-09-26T00:00:00"/>
    <n v="1729"/>
  </r>
  <r>
    <x v="809"/>
    <x v="805"/>
    <x v="286"/>
    <s v="de Simple!"/>
    <s v="aster the "/>
    <s v="https://www.udemy.   /beginning-trombone/"/>
    <s v="https://www.udemy.com/beginning-trombone/"/>
    <x v="0"/>
    <n v="50"/>
    <n v="231"/>
    <n v="7"/>
    <n v="110"/>
    <x v="0"/>
    <x v="0"/>
    <s v="all levels"/>
    <s v="ALL LEVELS"/>
    <n v="10"/>
    <s v="all levels"/>
    <n v="9"/>
    <d v="2015-03-04T00:00:00"/>
    <n v="4"/>
    <n v="3"/>
    <n v="2015"/>
    <x v="1"/>
    <x v="1"/>
    <d v="2019-09-26T00:00:00"/>
    <n v="1667"/>
  </r>
  <r>
    <x v="810"/>
    <x v="806"/>
    <x v="170"/>
    <s v="rse Level)"/>
    <s v="orex Basic"/>
    <s v="https://www.udemy.   /basics-of-international-finance/"/>
    <s v="https://www.udemy.com/basics-of-international-finance/"/>
    <x v="0"/>
    <n v="20"/>
    <n v="6050"/>
    <n v="34"/>
    <n v="25"/>
    <x v="0"/>
    <x v="0"/>
    <s v="all levels"/>
    <s v="ALL LEVELS"/>
    <n v="10"/>
    <s v="all levels"/>
    <n v="1.5"/>
    <d v="2014-12-19T00:00:00"/>
    <n v="19"/>
    <n v="12"/>
    <n v="2014"/>
    <x v="3"/>
    <x v="3"/>
    <d v="2018-08-06T00:00:00"/>
    <n v="1326"/>
  </r>
  <r>
    <x v="811"/>
    <x v="807"/>
    <x v="558"/>
    <s v="Ã±o eficaz"/>
    <s v="undamentos"/>
    <s v="https://www.udemy.   /los-fundamentos-de-la-tipografia/"/>
    <s v="https://www.udemy.com/los-fundamentos-de-la-tipografia/"/>
    <x v="0"/>
    <n v="20"/>
    <n v="172"/>
    <n v="24"/>
    <n v="15"/>
    <x v="1"/>
    <x v="1"/>
    <s v="beginner level"/>
    <s v="BEGINNER LEVEL"/>
    <n v="14"/>
    <s v="beginner level"/>
    <n v="1"/>
    <d v="2014-12-30T00:00:00"/>
    <n v="30"/>
    <n v="12"/>
    <n v="2014"/>
    <x v="2"/>
    <x v="2"/>
    <d v="2018-12-31T00:00:00"/>
    <n v="1462"/>
  </r>
  <r>
    <x v="812"/>
    <x v="808"/>
    <x v="58"/>
    <s v=" Easy Way!"/>
    <s v="earn to Pl"/>
    <s v="https://www.udemy.   /percussion/"/>
    <s v="https://www.udemy.com/percussion/"/>
    <x v="0"/>
    <n v="50"/>
    <n v="425"/>
    <n v="7"/>
    <n v="192"/>
    <x v="0"/>
    <x v="0"/>
    <s v="all levels"/>
    <s v="ALL LEVELS"/>
    <n v="10"/>
    <s v="all levels"/>
    <n v="6"/>
    <d v="2015-01-16T00:00:00"/>
    <n v="16"/>
    <n v="1"/>
    <n v="2015"/>
    <x v="1"/>
    <x v="1"/>
    <d v="2019-09-26T00:00:00"/>
    <n v="1714"/>
  </r>
  <r>
    <x v="813"/>
    <x v="809"/>
    <x v="559"/>
    <s v="ing/Coding"/>
    <s v="reate a Pr"/>
    <s v="https://www.udemy.   /create-professional-websites/"/>
    <s v="https://www.udemy.com/create-professional-websites/"/>
    <x v="1"/>
    <n v="0"/>
    <n v="5421"/>
    <n v="93"/>
    <n v="20"/>
    <x v="0"/>
    <x v="0"/>
    <s v="all levels"/>
    <s v="ALL LEVELS"/>
    <n v="10"/>
    <s v="all levels"/>
    <n v="1.5"/>
    <d v="2015-01-17T00:00:00"/>
    <n v="17"/>
    <n v="1"/>
    <n v="2015"/>
    <x v="0"/>
    <x v="0"/>
    <d v="2019-09-26T00:00:00"/>
    <n v="1713"/>
  </r>
  <r>
    <x v="814"/>
    <x v="810"/>
    <x v="560"/>
    <s v="ign (2015)"/>
    <s v="ketch 3 - "/>
    <s v="https://www.udemy.   /tutorial-design-youtube-app-ui-ux-sketch3-swift/"/>
    <s v="https://www.udemy.com/tutorial-design-youtube-app-ui-ux-sketch3-swift/"/>
    <x v="0"/>
    <n v="20"/>
    <n v="481"/>
    <n v="15"/>
    <n v="66"/>
    <x v="0"/>
    <x v="0"/>
    <s v="all levels"/>
    <s v="ALL LEVELS"/>
    <n v="10"/>
    <s v="all levels"/>
    <n v="5.5"/>
    <d v="2015-01-05T00:00:00"/>
    <n v="5"/>
    <n v="1"/>
    <n v="2015"/>
    <x v="2"/>
    <x v="2"/>
    <d v="2019-09-26T00:00:00"/>
    <n v="1725"/>
  </r>
  <r>
    <x v="815"/>
    <x v="811"/>
    <x v="561"/>
    <s v="evelopment"/>
    <s v="ock Solid "/>
    <s v="https://www.udemy.   /rock-solid-wordpress-security-secure-wordpress-easily/"/>
    <s v="https://www.udemy.com/rock-solid-wordpress-security-secure-wordpress-easily/"/>
    <x v="1"/>
    <n v="0"/>
    <n v="5052"/>
    <n v="92"/>
    <n v="23"/>
    <x v="0"/>
    <x v="0"/>
    <s v="all levels"/>
    <s v="ALL LEVELS"/>
    <n v="10"/>
    <s v="all levels"/>
    <n v="1.5"/>
    <d v="2014-12-28T00:00:00"/>
    <n v="28"/>
    <n v="12"/>
    <n v="2014"/>
    <x v="0"/>
    <x v="0"/>
    <d v="2019-09-26T00:00:00"/>
    <n v="1733"/>
  </r>
  <r>
    <x v="816"/>
    <x v="812"/>
    <x v="122"/>
    <s v="lete Study"/>
    <s v="inancial M"/>
    <s v="https://www.udemy.   /financial-management-a-complete-study/"/>
    <s v="https://www.udemy.com/financial-management-a-complete-study/"/>
    <x v="0"/>
    <n v="190"/>
    <n v="1941"/>
    <n v="128"/>
    <n v="527"/>
    <x v="0"/>
    <x v="0"/>
    <s v="all levels"/>
    <s v="ALL LEVELS"/>
    <n v="10"/>
    <s v="all levels"/>
    <n v="71.5"/>
    <d v="2014-12-22T00:00:00"/>
    <n v="22"/>
    <n v="12"/>
    <n v="2014"/>
    <x v="3"/>
    <x v="3"/>
    <d v="2018-08-06T00:00:00"/>
    <n v="1323"/>
  </r>
  <r>
    <x v="817"/>
    <x v="813"/>
    <x v="562"/>
    <s v=" - PARTE 1"/>
    <s v="uitarra De"/>
    <s v="https://www.udemy.   /guitarra-desde-cero-parte-1-curso-de-guitarra-principiantes/"/>
    <s v="https://www.udemy.com/guitarra-desde-cero-parte-1-curso-de-guitarra-principiantes/"/>
    <x v="0"/>
    <n v="35"/>
    <n v="480"/>
    <n v="12"/>
    <n v="123"/>
    <x v="1"/>
    <x v="1"/>
    <s v="beginner level"/>
    <s v="BEGINNER LEVEL"/>
    <n v="14"/>
    <s v="beginner level"/>
    <n v="7"/>
    <d v="2014-12-27T00:00:00"/>
    <n v="27"/>
    <n v="12"/>
    <n v="2014"/>
    <x v="1"/>
    <x v="1"/>
    <d v="2018-12-31T00:00:00"/>
    <n v="1465"/>
  </r>
  <r>
    <x v="818"/>
    <x v="814"/>
    <x v="563"/>
    <s v="Financiera"/>
    <s v="inanzas pe"/>
    <s v="https://www.udemy.   /finanzas-personales-logrando-la-libertad-financiera/"/>
    <s v="https://www.udemy.com/finanzas-personales-logrando-la-libertad-financiera/"/>
    <x v="0"/>
    <n v="30"/>
    <n v="27"/>
    <n v="5"/>
    <n v="12"/>
    <x v="1"/>
    <x v="1"/>
    <s v="beginner level"/>
    <s v="BEGINNER LEVEL"/>
    <n v="14"/>
    <s v="beginner level"/>
    <n v="2"/>
    <d v="2015-01-09T00:00:00"/>
    <n v="9"/>
    <n v="1"/>
    <n v="2015"/>
    <x v="3"/>
    <x v="3"/>
    <d v="2018-12-31T00:00:00"/>
    <n v="1452"/>
  </r>
  <r>
    <x v="819"/>
    <x v="815"/>
    <x v="427"/>
    <s v="ur Profits"/>
    <s v="earn to Tr"/>
    <s v="https://www.udemy.   /learn-to-trade-the-stock-market-without-blowing-your-profits/"/>
    <s v="https://www.udemy.com/learn-to-trade-the-stock-market-without-blowing-your-profits/"/>
    <x v="0"/>
    <n v="60"/>
    <n v="6967"/>
    <n v="16"/>
    <n v="34"/>
    <x v="0"/>
    <x v="0"/>
    <s v="all levels"/>
    <s v="ALL LEVELS"/>
    <n v="10"/>
    <s v="all levels"/>
    <n v="1"/>
    <d v="2017-05-02T00:00:00"/>
    <n v="2"/>
    <n v="5"/>
    <n v="2017"/>
    <x v="3"/>
    <x v="3"/>
    <d v="2018-11-04T00:00:00"/>
    <n v="551"/>
  </r>
  <r>
    <x v="820"/>
    <x v="816"/>
    <x v="25"/>
    <s v="ams Part I"/>
    <s v="ccounting "/>
    <s v="https://www.udemy.   /inventory-valuation/"/>
    <s v="https://www.udemy.com/inventory-valuation/"/>
    <x v="0"/>
    <n v="50"/>
    <n v="874"/>
    <n v="2"/>
    <n v="120"/>
    <x v="0"/>
    <x v="0"/>
    <s v="all levels"/>
    <s v="ALL LEVELS"/>
    <n v="10"/>
    <s v="all levels"/>
    <n v="13.5"/>
    <d v="2014-12-27T00:00:00"/>
    <n v="27"/>
    <n v="12"/>
    <n v="2014"/>
    <x v="3"/>
    <x v="3"/>
    <d v="2018-08-06T00:00:00"/>
    <n v="1318"/>
  </r>
  <r>
    <x v="821"/>
    <x v="817"/>
    <x v="564"/>
    <s v=" and HTML5"/>
    <s v="earn anima"/>
    <s v="https://www.udemy.   /animating-css-javascript/"/>
    <s v="https://www.udemy.com/animating-css-javascript/"/>
    <x v="0"/>
    <n v="40"/>
    <n v="1468"/>
    <n v="54"/>
    <n v="18"/>
    <x v="0"/>
    <x v="0"/>
    <s v="all levels"/>
    <s v="ALL LEVELS"/>
    <n v="10"/>
    <s v="all levels"/>
    <n v="2.5"/>
    <d v="2015-03-24T00:00:00"/>
    <n v="24"/>
    <n v="3"/>
    <n v="2015"/>
    <x v="0"/>
    <x v="0"/>
    <d v="2019-09-26T00:00:00"/>
    <n v="1647"/>
  </r>
  <r>
    <x v="822"/>
    <x v="818"/>
    <x v="383"/>
    <s v="de : Nadex"/>
    <s v="inary Opti"/>
    <s v="https://www.udemy.   /binary-options/"/>
    <s v="https://www.udemy.com/binary-options/"/>
    <x v="0"/>
    <n v="40"/>
    <n v="454"/>
    <n v="52"/>
    <n v="39"/>
    <x v="1"/>
    <x v="1"/>
    <s v="beginner level"/>
    <s v="BEGINNER LEVEL"/>
    <n v="14"/>
    <s v="beginner level"/>
    <n v="2"/>
    <d v="2015-01-09T00:00:00"/>
    <n v="9"/>
    <n v="1"/>
    <n v="2015"/>
    <x v="3"/>
    <x v="3"/>
    <d v="2018-12-31T00:00:00"/>
    <n v="1452"/>
  </r>
  <r>
    <x v="823"/>
    <x v="819"/>
    <x v="565"/>
    <s v="essionals)"/>
    <s v="roject Fun"/>
    <s v="https://www.udemy.   /project-funding-modelling/"/>
    <s v="https://www.udemy.com/project-funding-modelling/"/>
    <x v="0"/>
    <n v="20"/>
    <n v="2736"/>
    <n v="3"/>
    <n v="8"/>
    <x v="0"/>
    <x v="0"/>
    <s v="all levels"/>
    <s v="ALL LEVELS"/>
    <n v="10"/>
    <s v="all levels"/>
    <n v="1.5"/>
    <d v="2014-12-29T00:00:00"/>
    <n v="29"/>
    <n v="12"/>
    <n v="2014"/>
    <x v="3"/>
    <x v="3"/>
    <d v="2018-11-04T00:00:00"/>
    <n v="1406"/>
  </r>
  <r>
    <x v="824"/>
    <x v="820"/>
    <x v="566"/>
    <s v="Query Fast"/>
    <s v="Query Cras"/>
    <s v="https://www.udemy.   /learn-jquery-crash-course/"/>
    <s v="https://www.udemy.com/learn-jquery-crash-course/"/>
    <x v="0"/>
    <n v="50"/>
    <n v="11262"/>
    <n v="142"/>
    <n v="18"/>
    <x v="0"/>
    <x v="0"/>
    <s v="all levels"/>
    <s v="ALL LEVELS"/>
    <n v="10"/>
    <s v="all levels"/>
    <n v="2"/>
    <d v="2015-01-07T00:00:00"/>
    <n v="7"/>
    <n v="1"/>
    <n v="2015"/>
    <x v="0"/>
    <x v="0"/>
    <d v="2019-09-26T00:00:00"/>
    <n v="1723"/>
  </r>
  <r>
    <x v="825"/>
    <x v="821"/>
    <x v="567"/>
    <s v="ngs &amp; Cars"/>
    <s v="ketching: "/>
    <s v="https://www.udemy.   /sketching-drawing/"/>
    <s v="https://www.udemy.com/sketching-drawing/"/>
    <x v="0"/>
    <n v="20"/>
    <n v="500"/>
    <n v="16"/>
    <n v="31"/>
    <x v="0"/>
    <x v="0"/>
    <s v="all levels"/>
    <s v="ALL LEVELS"/>
    <n v="10"/>
    <s v="all levels"/>
    <n v="2"/>
    <d v="2014-12-29T00:00:00"/>
    <n v="29"/>
    <n v="12"/>
    <n v="2014"/>
    <x v="2"/>
    <x v="2"/>
    <d v="2019-09-26T00:00:00"/>
    <n v="1732"/>
  </r>
  <r>
    <x v="826"/>
    <x v="822"/>
    <x v="101"/>
    <s v="om scratch"/>
    <s v="TML &amp; CSS "/>
    <s v="https://www.udemy.   /learn-html-css-by-building-3-real-projects/"/>
    <s v="https://www.udemy.com/learn-html-css-by-building-3-real-projects/"/>
    <x v="0"/>
    <n v="40"/>
    <n v="2472"/>
    <n v="139"/>
    <n v="31"/>
    <x v="1"/>
    <x v="1"/>
    <s v="beginner level"/>
    <s v="BEGINNER LEVEL"/>
    <n v="14"/>
    <s v="beginner level"/>
    <n v="4"/>
    <d v="2015-01-22T00:00:00"/>
    <n v="22"/>
    <n v="1"/>
    <n v="2015"/>
    <x v="0"/>
    <x v="0"/>
    <d v="2018-12-31T00:00:00"/>
    <n v="1439"/>
  </r>
  <r>
    <x v="827"/>
    <x v="823"/>
    <x v="208"/>
    <s v="ite Online"/>
    <s v="eb Hosting"/>
    <s v="https://www.udemy.   /web-hosting-introduction/"/>
    <s v="https://www.udemy.com/web-hosting-introduction/"/>
    <x v="1"/>
    <n v="0"/>
    <n v="5533"/>
    <n v="137"/>
    <n v="11"/>
    <x v="1"/>
    <x v="1"/>
    <s v="beginner level"/>
    <s v="BEGINNER LEVEL"/>
    <n v="14"/>
    <s v="beginner level"/>
    <n v="1"/>
    <d v="2015-02-09T00:00:00"/>
    <n v="9"/>
    <n v="2"/>
    <n v="2015"/>
    <x v="0"/>
    <x v="0"/>
    <d v="2018-12-31T00:00:00"/>
    <n v="1421"/>
  </r>
  <r>
    <x v="828"/>
    <x v="824"/>
    <x v="259"/>
    <s v="ay Traders"/>
    <s v="tock Tradi"/>
    <s v="https://www.udemy.   /stock-trading-essentials-for-day-traders/"/>
    <s v="https://www.udemy.com/stock-trading-essentials-for-day-traders/"/>
    <x v="0"/>
    <n v="100"/>
    <n v="94"/>
    <n v="15"/>
    <n v="9"/>
    <x v="0"/>
    <x v="0"/>
    <s v="all levels"/>
    <s v="ALL LEVELS"/>
    <n v="10"/>
    <s v="all levels"/>
    <n v="1"/>
    <d v="2015-01-08T00:00:00"/>
    <n v="8"/>
    <n v="1"/>
    <n v="2015"/>
    <x v="3"/>
    <x v="3"/>
    <d v="2018-08-06T00:00:00"/>
    <n v="1306"/>
  </r>
  <r>
    <x v="829"/>
    <x v="825"/>
    <x v="377"/>
    <s v=" Investors"/>
    <s v="ay Trading"/>
    <s v="https://www.udemy.   /day-trading-in-stocks-strategies-for-beginner-investors/"/>
    <s v="https://www.udemy.com/day-trading-in-stocks-strategies-for-beginner-investors/"/>
    <x v="0"/>
    <n v="50"/>
    <n v="217"/>
    <n v="19"/>
    <n v="9"/>
    <x v="0"/>
    <x v="0"/>
    <s v="all levels"/>
    <s v="ALL LEVELS"/>
    <n v="10"/>
    <s v="all levels"/>
    <n v="2"/>
    <d v="2015-01-08T00:00:00"/>
    <n v="8"/>
    <n v="1"/>
    <n v="2015"/>
    <x v="3"/>
    <x v="3"/>
    <d v="2018-08-06T00:00:00"/>
    <n v="1306"/>
  </r>
  <r>
    <x v="830"/>
    <x v="826"/>
    <x v="568"/>
    <s v="ity Expert"/>
    <s v="earn OAuth"/>
    <s v="https://www.udemy.   /learn-oauth-2/"/>
    <s v="https://www.udemy.com/learn-oauth-2/"/>
    <x v="0"/>
    <n v="95"/>
    <n v="2185"/>
    <n v="283"/>
    <n v="45"/>
    <x v="0"/>
    <x v="0"/>
    <s v="all levels"/>
    <s v="ALL LEVELS"/>
    <n v="10"/>
    <s v="all levels"/>
    <n v="3.5"/>
    <d v="2015-07-20T00:00:00"/>
    <n v="20"/>
    <n v="7"/>
    <n v="2015"/>
    <x v="0"/>
    <x v="0"/>
    <d v="2019-09-26T00:00:00"/>
    <n v="1529"/>
  </r>
  <r>
    <x v="831"/>
    <x v="827"/>
    <x v="487"/>
    <s v=" Keyboards"/>
    <s v="earn Piano"/>
    <s v="https://www.udemy.   /takelessons-learn-beginner-piano-keyboards/"/>
    <s v="https://www.udemy.com/takelessons-learn-beginner-piano-keyboards/"/>
    <x v="0"/>
    <n v="20"/>
    <n v="113"/>
    <n v="0"/>
    <n v="24"/>
    <x v="1"/>
    <x v="1"/>
    <s v="beginner level"/>
    <s v="BEGINNER LEVEL"/>
    <n v="14"/>
    <s v="beginner level"/>
    <n v="1.5"/>
    <d v="2015-01-03T00:00:00"/>
    <n v="3"/>
    <n v="1"/>
    <n v="2015"/>
    <x v="1"/>
    <x v="1"/>
    <d v="2018-12-31T00:00:00"/>
    <n v="1458"/>
  </r>
  <r>
    <x v="832"/>
    <x v="828"/>
    <x v="569"/>
    <s v="o+ Edition"/>
    <s v="ll-in-One "/>
    <s v="https://www.udemy.   /worldclass-graphic-design/"/>
    <s v="https://www.udemy.com/worldclass-graphic-design/"/>
    <x v="0"/>
    <n v="200"/>
    <n v="919"/>
    <n v="57"/>
    <n v="56"/>
    <x v="0"/>
    <x v="0"/>
    <s v="all levels"/>
    <s v="ALL LEVELS"/>
    <n v="10"/>
    <s v="all levels"/>
    <n v="5.5"/>
    <d v="2015-02-20T00:00:00"/>
    <n v="20"/>
    <n v="2"/>
    <n v="2015"/>
    <x v="2"/>
    <x v="2"/>
    <d v="2019-09-26T00:00:00"/>
    <n v="1679"/>
  </r>
  <r>
    <x v="833"/>
    <x v="829"/>
    <x v="27"/>
    <s v="our Wallet"/>
    <s v="he Complet"/>
    <s v="https://www.udemy.   /bitcoin-for-beginners/"/>
    <s v="https://www.udemy.com/bitcoin-for-beginners/"/>
    <x v="0"/>
    <n v="45"/>
    <n v="8797"/>
    <n v="449"/>
    <n v="80"/>
    <x v="0"/>
    <x v="0"/>
    <s v="all levels"/>
    <s v="ALL LEVELS"/>
    <n v="10"/>
    <s v="all levels"/>
    <n v="6.5"/>
    <d v="2015-01-09T00:00:00"/>
    <n v="9"/>
    <n v="1"/>
    <n v="2015"/>
    <x v="3"/>
    <x v="3"/>
    <d v="2018-10-03T00:00:00"/>
    <n v="1363"/>
  </r>
  <r>
    <x v="834"/>
    <x v="830"/>
    <x v="570"/>
    <s v="ock Market"/>
    <s v="ive Accoun"/>
    <s v="https://www.udemy.   /cracked-wall-street-hacked-the-stock-market-top-secret/"/>
    <s v="https://www.udemy.com/cracked-wall-street-hacked-the-stock-market-top-secret/"/>
    <x v="0"/>
    <n v="150"/>
    <n v="2318"/>
    <n v="19"/>
    <n v="16"/>
    <x v="0"/>
    <x v="0"/>
    <s v="all levels"/>
    <s v="ALL LEVELS"/>
    <n v="10"/>
    <s v="all levels"/>
    <n v="5"/>
    <d v="2014-12-31T00:00:00"/>
    <n v="31"/>
    <n v="12"/>
    <n v="2014"/>
    <x v="3"/>
    <x v="3"/>
    <d v="2018-11-04T00:00:00"/>
    <n v="1404"/>
  </r>
  <r>
    <x v="835"/>
    <x v="831"/>
    <x v="571"/>
    <s v=" Photoshop"/>
    <s v="earn Mobil"/>
    <s v="https://www.udemy.   /design-iosandroid-icons/"/>
    <s v="https://www.udemy.com/design-iosandroid-icons/"/>
    <x v="0"/>
    <n v="20"/>
    <n v="11"/>
    <n v="1"/>
    <n v="13"/>
    <x v="1"/>
    <x v="1"/>
    <s v="beginner level"/>
    <s v="BEGINNER LEVEL"/>
    <n v="14"/>
    <s v="beginner level"/>
    <n v="1.5"/>
    <d v="2015-01-07T00:00:00"/>
    <n v="7"/>
    <n v="1"/>
    <n v="2015"/>
    <x v="2"/>
    <x v="2"/>
    <d v="2018-12-31T00:00:00"/>
    <n v="1454"/>
  </r>
  <r>
    <x v="836"/>
    <x v="832"/>
    <x v="407"/>
    <s v="mple Steps"/>
    <s v="earn How T"/>
    <s v="https://www.udemy.   /learn-how-to-successfully-trade-stocks-in-5-simple-steps/"/>
    <s v="https://www.udemy.com/learn-how-to-successfully-trade-stocks-in-5-simple-steps/"/>
    <x v="0"/>
    <n v="95"/>
    <n v="2493"/>
    <n v="276"/>
    <n v="108"/>
    <x v="0"/>
    <x v="0"/>
    <s v="all levels"/>
    <s v="ALL LEVELS"/>
    <n v="10"/>
    <s v="all levels"/>
    <n v="9.5"/>
    <d v="2015-01-31T00:00:00"/>
    <n v="31"/>
    <n v="1"/>
    <n v="2015"/>
    <x v="3"/>
    <x v="3"/>
    <d v="2018-11-04T00:00:00"/>
    <n v="1373"/>
  </r>
  <r>
    <x v="837"/>
    <x v="833"/>
    <x v="214"/>
    <s v="n Approach"/>
    <s v="uby on Rai"/>
    <s v="https://www.udemy.   /ruby-on-rails-4-a-test-driven-approach/"/>
    <s v="https://www.udemy.com/ruby-on-rails-4-a-test-driven-approach/"/>
    <x v="0"/>
    <n v="100"/>
    <n v="1518"/>
    <n v="55"/>
    <n v="122"/>
    <x v="1"/>
    <x v="1"/>
    <s v="beginner level"/>
    <s v="BEGINNER LEVEL"/>
    <n v="14"/>
    <s v="beginner level"/>
    <n v="19"/>
    <d v="2015-02-17T00:00:00"/>
    <n v="17"/>
    <n v="2"/>
    <n v="2015"/>
    <x v="0"/>
    <x v="0"/>
    <d v="2018-12-31T00:00:00"/>
    <n v="1413"/>
  </r>
  <r>
    <x v="838"/>
    <x v="834"/>
    <x v="572"/>
    <s v="s Workflow"/>
    <s v="ass Workfl"/>
    <s v="https://www.udemy.   /sass-workflow/"/>
    <s v="https://www.udemy.com/sass-workflow/"/>
    <x v="1"/>
    <n v="0"/>
    <n v="20890"/>
    <n v="945"/>
    <n v="21"/>
    <x v="1"/>
    <x v="1"/>
    <s v="beginner level"/>
    <s v="BEGINNER LEVEL"/>
    <n v="14"/>
    <s v="beginner level"/>
    <n v="3"/>
    <d v="2015-02-06T00:00:00"/>
    <n v="6"/>
    <n v="2"/>
    <n v="2015"/>
    <x v="0"/>
    <x v="0"/>
    <d v="2018-12-31T00:00:00"/>
    <n v="1424"/>
  </r>
  <r>
    <x v="839"/>
    <x v="835"/>
    <x v="389"/>
    <s v="Life Cycle"/>
    <s v="nvestment "/>
    <s v="https://www.udemy.   /investment-banking-operations-securities-trade-life-cycle/"/>
    <s v="https://www.udemy.com/investment-banking-operations-securities-trade-life-cycle/"/>
    <x v="0"/>
    <n v="30"/>
    <n v="267"/>
    <n v="9"/>
    <n v="10"/>
    <x v="0"/>
    <x v="0"/>
    <s v="all levels"/>
    <s v="ALL LEVELS"/>
    <n v="10"/>
    <s v="all levels"/>
    <n v="2"/>
    <d v="2015-01-02T00:00:00"/>
    <n v="2"/>
    <n v="1"/>
    <n v="2015"/>
    <x v="3"/>
    <x v="3"/>
    <d v="2018-08-06T00:00:00"/>
    <n v="1312"/>
  </r>
  <r>
    <x v="840"/>
    <x v="836"/>
    <x v="573"/>
    <s v="Strategies"/>
    <s v="reate Star"/>
    <s v="https://www.udemy.   /create-startup-landing-page-with-viral-marketing-strategies/"/>
    <s v="https://www.udemy.com/create-startup-landing-page-with-viral-marketing-strategies/"/>
    <x v="1"/>
    <n v="0"/>
    <n v="12974"/>
    <n v="120"/>
    <n v="13"/>
    <x v="1"/>
    <x v="1"/>
    <s v="beginner level"/>
    <s v="BEGINNER LEVEL"/>
    <n v="14"/>
    <s v="beginner level"/>
    <n v="1"/>
    <d v="2015-01-03T00:00:00"/>
    <n v="3"/>
    <n v="1"/>
    <n v="2015"/>
    <x v="0"/>
    <x v="0"/>
    <d v="2018-12-31T00:00:00"/>
    <n v="1458"/>
  </r>
  <r>
    <x v="841"/>
    <x v="837"/>
    <x v="574"/>
    <s v=" Developer"/>
    <s v="he Profess"/>
    <s v="https://www.udemy.   /pro-rubyonrails/"/>
    <s v="https://www.udemy.com/pro-rubyonrails/"/>
    <x v="0"/>
    <n v="100"/>
    <n v="17334"/>
    <n v="676"/>
    <n v="96"/>
    <x v="0"/>
    <x v="0"/>
    <s v="all levels"/>
    <s v="ALL LEVELS"/>
    <n v="10"/>
    <s v="all levels"/>
    <n v="17"/>
    <d v="2015-02-23T00:00:00"/>
    <n v="23"/>
    <n v="2"/>
    <n v="2015"/>
    <x v="0"/>
    <x v="0"/>
    <d v="2019-09-26T00:00:00"/>
    <n v="1676"/>
  </r>
  <r>
    <x v="842"/>
    <x v="838"/>
    <x v="478"/>
    <s v="t Training"/>
    <s v="eginner to"/>
    <s v="https://www.udemy.   /powerpoint-master-class-for-business-and-finance-graduates/"/>
    <s v="https://www.udemy.com/powerpoint-master-class-for-business-and-finance-graduates/"/>
    <x v="0"/>
    <n v="150"/>
    <n v="5786"/>
    <n v="518"/>
    <n v="50"/>
    <x v="0"/>
    <x v="0"/>
    <s v="all levels"/>
    <s v="ALL LEVELS"/>
    <n v="10"/>
    <s v="all levels"/>
    <n v="5"/>
    <d v="2015-01-31T00:00:00"/>
    <n v="31"/>
    <n v="1"/>
    <n v="2015"/>
    <x v="3"/>
    <x v="3"/>
    <d v="2018-10-03T00:00:00"/>
    <n v="1341"/>
  </r>
  <r>
    <x v="843"/>
    <x v="839"/>
    <x v="575"/>
    <s v="ning Piano"/>
    <s v="8 Logic - "/>
    <s v="https://www.udemy.   /88-logic-the-ultimate-course-for-learning-piano/"/>
    <s v="https://www.udemy.com/88-logic-the-ultimate-course-for-learning-piano/"/>
    <x v="0"/>
    <n v="25"/>
    <n v="3"/>
    <n v="0"/>
    <n v="5"/>
    <x v="1"/>
    <x v="1"/>
    <s v="beginner level"/>
    <s v="BEGINNER LEVEL"/>
    <n v="14"/>
    <s v="beginner level"/>
    <n v="0.53333333299999997"/>
    <d v="2015-01-13T00:00:00"/>
    <n v="13"/>
    <n v="1"/>
    <n v="2015"/>
    <x v="1"/>
    <x v="1"/>
    <d v="2018-12-31T00:00:00"/>
    <n v="1448"/>
  </r>
  <r>
    <x v="844"/>
    <x v="840"/>
    <x v="8"/>
    <s v=" and Easy!"/>
    <s v="earn HTML "/>
    <s v="https://www.udemy.   /learn-to-code-html/"/>
    <s v="https://www.udemy.com/learn-to-code-html/"/>
    <x v="0"/>
    <n v="20"/>
    <n v="4011"/>
    <n v="24"/>
    <n v="17"/>
    <x v="1"/>
    <x v="1"/>
    <s v="beginner level"/>
    <s v="BEGINNER LEVEL"/>
    <n v="14"/>
    <s v="beginner level"/>
    <n v="1.5"/>
    <d v="2015-08-03T00:00:00"/>
    <n v="3"/>
    <n v="8"/>
    <n v="2015"/>
    <x v="0"/>
    <x v="0"/>
    <d v="2018-12-31T00:00:00"/>
    <n v="1246"/>
  </r>
  <r>
    <x v="845"/>
    <x v="841"/>
    <x v="358"/>
    <s v="te in 2017"/>
    <s v="ordPress f"/>
    <s v="https://www.udemy.   /from-novice-to-ninja-the-complete-wordpress-training-course/"/>
    <s v="https://www.udemy.com/from-novice-to-ninja-the-complete-wordpress-training-course/"/>
    <x v="0"/>
    <n v="100"/>
    <n v="1701"/>
    <n v="125"/>
    <n v="88"/>
    <x v="1"/>
    <x v="1"/>
    <s v="beginner level"/>
    <s v="BEGINNER LEVEL"/>
    <n v="14"/>
    <s v="beginner level"/>
    <n v="7"/>
    <d v="2015-06-23T00:00:00"/>
    <n v="23"/>
    <n v="6"/>
    <n v="2015"/>
    <x v="0"/>
    <x v="0"/>
    <d v="2018-12-31T00:00:00"/>
    <n v="1287"/>
  </r>
  <r>
    <x v="846"/>
    <x v="842"/>
    <x v="576"/>
    <s v="tars do it"/>
    <s v="01 Blues r"/>
    <s v="https://www.udemy.   /play-harmonica-riffs-like-the-blues-harp-superstars-part-1/"/>
    <s v="https://www.udemy.com/play-harmonica-riffs-like-the-blues-harp-superstars-part-1/"/>
    <x v="0"/>
    <n v="200"/>
    <n v="1350"/>
    <n v="65"/>
    <n v="55"/>
    <x v="2"/>
    <x v="2"/>
    <s v="intermediate level"/>
    <s v="INTERMEDIATE LEVEL"/>
    <n v="18"/>
    <s v="intermediate level"/>
    <n v="6.5"/>
    <d v="2015-01-04T00:00:00"/>
    <n v="4"/>
    <n v="1"/>
    <n v="2015"/>
    <x v="1"/>
    <x v="1"/>
    <d v="2020-10-10T00:00:00"/>
    <n v="2106"/>
  </r>
  <r>
    <x v="847"/>
    <x v="843"/>
    <x v="308"/>
    <s v="in an Hour"/>
    <s v="ogo Design"/>
    <s v="https://www.udemy.   /logo-designing-side-business/"/>
    <s v="https://www.udemy.com/logo-designing-side-business/"/>
    <x v="0"/>
    <n v="20"/>
    <n v="25277"/>
    <n v="311"/>
    <n v="16"/>
    <x v="0"/>
    <x v="0"/>
    <s v="all levels"/>
    <s v="ALL LEVELS"/>
    <n v="10"/>
    <s v="all levels"/>
    <n v="1"/>
    <d v="2015-01-05T00:00:00"/>
    <n v="5"/>
    <n v="1"/>
    <n v="2015"/>
    <x v="2"/>
    <x v="2"/>
    <d v="2019-09-26T00:00:00"/>
    <n v="1725"/>
  </r>
  <r>
    <x v="848"/>
    <x v="844"/>
    <x v="6"/>
    <s v="under IFRS"/>
    <s v="ntroductio"/>
    <s v="https://www.udemy.   /introduction-to-financial-consolidation-under-ifrs/"/>
    <s v="https://www.udemy.com/introduction-to-financial-consolidation-under-ifrs/"/>
    <x v="0"/>
    <n v="25"/>
    <n v="21"/>
    <n v="3"/>
    <n v="8"/>
    <x v="0"/>
    <x v="0"/>
    <s v="all levels"/>
    <s v="ALL LEVELS"/>
    <n v="10"/>
    <s v="all levels"/>
    <n v="1.5"/>
    <d v="2016-12-05T00:00:00"/>
    <n v="5"/>
    <n v="12"/>
    <n v="2016"/>
    <x v="3"/>
    <x v="3"/>
    <d v="2018-08-06T00:00:00"/>
    <n v="609"/>
  </r>
  <r>
    <x v="849"/>
    <x v="845"/>
    <x v="577"/>
    <s v=" to finish"/>
    <s v="earn print"/>
    <s v="https://www.udemy.   /print-production/"/>
    <s v="https://www.udemy.com/print-production/"/>
    <x v="0"/>
    <n v="35"/>
    <n v="494"/>
    <n v="6"/>
    <n v="16"/>
    <x v="0"/>
    <x v="0"/>
    <s v="all levels"/>
    <s v="ALL LEVELS"/>
    <n v="10"/>
    <s v="all levels"/>
    <n v="1"/>
    <d v="2015-05-04T00:00:00"/>
    <n v="4"/>
    <n v="5"/>
    <n v="2015"/>
    <x v="2"/>
    <x v="2"/>
    <d v="2019-09-26T00:00:00"/>
    <n v="1606"/>
  </r>
  <r>
    <x v="850"/>
    <x v="846"/>
    <x v="578"/>
    <s v="Kick Start"/>
    <s v="uitar Kick"/>
    <s v="https://www.udemy.   /guitar-kick-start/"/>
    <s v="https://www.udemy.com/guitar-kick-start/"/>
    <x v="1"/>
    <n v="0"/>
    <n v="3160"/>
    <n v="47"/>
    <n v="22"/>
    <x v="1"/>
    <x v="1"/>
    <s v="beginner level"/>
    <s v="BEGINNER LEVEL"/>
    <n v="14"/>
    <s v="beginner level"/>
    <n v="1"/>
    <d v="2015-03-19T00:00:00"/>
    <n v="19"/>
    <n v="3"/>
    <n v="2015"/>
    <x v="1"/>
    <x v="1"/>
    <d v="2018-12-31T00:00:00"/>
    <n v="1383"/>
  </r>
  <r>
    <x v="851"/>
    <x v="847"/>
    <x v="94"/>
    <s v="ege Level)"/>
    <s v="asics of B"/>
    <s v="https://www.udemy.   /statistics-for-accounting-and-finance-professionals/"/>
    <s v="https://www.udemy.com/statistics-for-accounting-and-finance-professionals/"/>
    <x v="0"/>
    <n v="20"/>
    <n v="2293"/>
    <n v="9"/>
    <n v="28"/>
    <x v="0"/>
    <x v="0"/>
    <s v="all levels"/>
    <s v="ALL LEVELS"/>
    <n v="10"/>
    <s v="all levels"/>
    <n v="2"/>
    <d v="2015-01-06T00:00:00"/>
    <n v="6"/>
    <n v="1"/>
    <n v="2015"/>
    <x v="3"/>
    <x v="3"/>
    <d v="2018-11-04T00:00:00"/>
    <n v="1398"/>
  </r>
  <r>
    <x v="852"/>
    <x v="848"/>
    <x v="579"/>
    <s v="Statements"/>
    <s v="eeing the "/>
    <s v="https://www.udemy.   /seeing-the-big-picture-financial-statements-made-easy/"/>
    <s v="https://www.udemy.com/seeing-the-big-picture-financial-statements-made-easy/"/>
    <x v="0"/>
    <n v="50"/>
    <n v="885"/>
    <n v="69"/>
    <n v="14"/>
    <x v="0"/>
    <x v="0"/>
    <s v="all levels"/>
    <s v="ALL LEVELS"/>
    <n v="10"/>
    <s v="all levels"/>
    <n v="0.71666666700000003"/>
    <d v="2015-01-07T00:00:00"/>
    <n v="7"/>
    <n v="1"/>
    <n v="2015"/>
    <x v="3"/>
    <x v="3"/>
    <d v="2018-08-06T00:00:00"/>
    <n v="1307"/>
  </r>
  <r>
    <x v="853"/>
    <x v="849"/>
    <x v="580"/>
    <s v="ncipiantes"/>
    <s v="uitarra pa"/>
    <s v="https://www.udemy.   /guitarra-para-principiantes/"/>
    <s v="https://www.udemy.com/guitarra-para-principiantes/"/>
    <x v="0"/>
    <n v="20"/>
    <n v="7"/>
    <n v="1"/>
    <n v="46"/>
    <x v="1"/>
    <x v="1"/>
    <s v="beginner level"/>
    <s v="BEGINNER LEVEL"/>
    <n v="14"/>
    <s v="beginner level"/>
    <n v="2"/>
    <d v="2015-01-22T00:00:00"/>
    <n v="22"/>
    <n v="1"/>
    <n v="2015"/>
    <x v="1"/>
    <x v="1"/>
    <d v="2018-12-31T00:00:00"/>
    <n v="1439"/>
  </r>
  <r>
    <x v="854"/>
    <x v="850"/>
    <x v="122"/>
    <s v=" Investors"/>
    <s v="inancial S"/>
    <s v="https://www.udemy.   /financial-statement-fundamentals/"/>
    <s v="https://www.udemy.com/financial-statement-fundamentals/"/>
    <x v="0"/>
    <n v="30"/>
    <n v="751"/>
    <n v="1"/>
    <n v="61"/>
    <x v="1"/>
    <x v="1"/>
    <s v="beginner level"/>
    <s v="BEGINNER LEVEL"/>
    <n v="14"/>
    <s v="beginner level"/>
    <n v="3"/>
    <d v="2015-05-14T00:00:00"/>
    <n v="14"/>
    <n v="5"/>
    <n v="2015"/>
    <x v="3"/>
    <x v="3"/>
    <d v="2018-12-31T00:00:00"/>
    <n v="1327"/>
  </r>
  <r>
    <x v="855"/>
    <x v="851"/>
    <x v="581"/>
    <s v="oshop Alt."/>
    <s v="imp In-Dep"/>
    <s v="https://www.udemy.   /gimp-in-depth-essential-training-course/"/>
    <s v="https://www.udemy.com/gimp-in-depth-essential-training-course/"/>
    <x v="0"/>
    <n v="20"/>
    <n v="1452"/>
    <n v="21"/>
    <n v="27"/>
    <x v="0"/>
    <x v="0"/>
    <s v="all levels"/>
    <s v="ALL LEVELS"/>
    <n v="10"/>
    <s v="all levels"/>
    <n v="2"/>
    <d v="2015-01-08T00:00:00"/>
    <n v="8"/>
    <n v="1"/>
    <n v="2015"/>
    <x v="2"/>
    <x v="2"/>
    <d v="2019-09-26T00:00:00"/>
    <n v="1722"/>
  </r>
  <r>
    <x v="856"/>
    <x v="852"/>
    <x v="94"/>
    <s v="ege Level)"/>
    <s v="asics of E"/>
    <s v="https://www.udemy.   /economics-for-accounting-and-finance-professionals/"/>
    <s v="https://www.udemy.com/economics-for-accounting-and-finance-professionals/"/>
    <x v="0"/>
    <n v="25"/>
    <n v="2516"/>
    <n v="12"/>
    <n v="20"/>
    <x v="0"/>
    <x v="0"/>
    <s v="all levels"/>
    <s v="ALL LEVELS"/>
    <n v="10"/>
    <s v="all levels"/>
    <n v="1.5"/>
    <d v="2015-01-08T00:00:00"/>
    <n v="8"/>
    <n v="1"/>
    <n v="2015"/>
    <x v="3"/>
    <x v="3"/>
    <d v="2018-11-04T00:00:00"/>
    <n v="1396"/>
  </r>
  <r>
    <x v="857"/>
    <x v="853"/>
    <x v="582"/>
    <s v="javaScript"/>
    <s v="offeeScrip"/>
    <s v="https://www.udemy.   /coffeescript/"/>
    <s v="https://www.udemy.com/coffeescript/"/>
    <x v="0"/>
    <n v="50"/>
    <n v="2152"/>
    <n v="19"/>
    <n v="15"/>
    <x v="1"/>
    <x v="1"/>
    <s v="beginner level"/>
    <s v="BEGINNER LEVEL"/>
    <n v="14"/>
    <s v="beginner level"/>
    <n v="2.5"/>
    <d v="2015-01-13T00:00:00"/>
    <n v="13"/>
    <n v="1"/>
    <n v="2015"/>
    <x v="0"/>
    <x v="0"/>
    <d v="2018-12-31T00:00:00"/>
    <n v="1448"/>
  </r>
  <r>
    <x v="858"/>
    <x v="854"/>
    <x v="58"/>
    <s v="r In A Day"/>
    <s v="earn To Pl"/>
    <s v="https://www.udemy.   /learn-to-play-the-guitar-in-a-day/"/>
    <s v="https://www.udemy.com/learn-to-play-the-guitar-in-a-day/"/>
    <x v="0"/>
    <n v="20"/>
    <n v="3"/>
    <n v="1"/>
    <n v="14"/>
    <x v="1"/>
    <x v="1"/>
    <s v="beginner level"/>
    <s v="BEGINNER LEVEL"/>
    <n v="14"/>
    <s v="beginner level"/>
    <n v="1"/>
    <d v="2015-01-09T00:00:00"/>
    <n v="9"/>
    <n v="1"/>
    <n v="2015"/>
    <x v="1"/>
    <x v="1"/>
    <d v="2018-12-31T00:00:00"/>
    <n v="1452"/>
  </r>
  <r>
    <x v="859"/>
    <x v="855"/>
    <x v="140"/>
    <s v=" No Coding"/>
    <s v="ow to Crea"/>
    <s v="https://www.udemy.   /how-to-create-a-wordpress-website-from-scratch-no-coding/"/>
    <s v="https://www.udemy.com/how-to-create-a-wordpress-website-from-scratch-no-coding/"/>
    <x v="0"/>
    <n v="20"/>
    <n v="7018"/>
    <n v="28"/>
    <n v="38"/>
    <x v="0"/>
    <x v="0"/>
    <s v="all levels"/>
    <s v="ALL LEVELS"/>
    <n v="10"/>
    <s v="all levels"/>
    <n v="3"/>
    <d v="2015-07-30T00:00:00"/>
    <n v="30"/>
    <n v="7"/>
    <n v="2015"/>
    <x v="0"/>
    <x v="0"/>
    <d v="2019-09-26T00:00:00"/>
    <n v="1519"/>
  </r>
  <r>
    <x v="860"/>
    <x v="856"/>
    <x v="172"/>
    <s v="all Street"/>
    <s v="tock Marke"/>
    <s v="https://www.udemy.   /get-rich-to-a-millions-using-swing-trading-strategies/"/>
    <s v="https://www.udemy.com/get-rich-to-a-millions-using-swing-trading-strategies/"/>
    <x v="0"/>
    <n v="50"/>
    <n v="814"/>
    <n v="9"/>
    <n v="5"/>
    <x v="0"/>
    <x v="0"/>
    <s v="all levels"/>
    <s v="ALL LEVELS"/>
    <n v="10"/>
    <s v="all levels"/>
    <n v="1"/>
    <d v="2015-01-09T00:00:00"/>
    <n v="9"/>
    <n v="1"/>
    <n v="2015"/>
    <x v="3"/>
    <x v="3"/>
    <d v="2018-08-06T00:00:00"/>
    <n v="1305"/>
  </r>
  <r>
    <x v="861"/>
    <x v="857"/>
    <x v="187"/>
    <s v="Web Skills"/>
    <s v="ow to Make"/>
    <s v="https://www.udemy.   /make-a-website-without-code-wordpress-course/"/>
    <s v="https://www.udemy.com/make-a-website-without-code-wordpress-course/"/>
    <x v="0"/>
    <n v="30"/>
    <n v="6413"/>
    <n v="107"/>
    <n v="123"/>
    <x v="0"/>
    <x v="0"/>
    <s v="all levels"/>
    <s v="ALL LEVELS"/>
    <n v="10"/>
    <s v="all levels"/>
    <n v="9"/>
    <d v="2015-04-28T00:00:00"/>
    <n v="28"/>
    <n v="4"/>
    <n v="2015"/>
    <x v="0"/>
    <x v="0"/>
    <d v="2019-09-26T00:00:00"/>
    <n v="1612"/>
  </r>
  <r>
    <x v="862"/>
    <x v="858"/>
    <x v="259"/>
    <s v="ing stocks"/>
    <s v="tock Tradi"/>
    <s v="https://www.udemy.   /swingtrading/"/>
    <s v="https://www.udemy.com/swingtrading/"/>
    <x v="0"/>
    <n v="200"/>
    <n v="336"/>
    <n v="6"/>
    <n v="13"/>
    <x v="0"/>
    <x v="0"/>
    <s v="all levels"/>
    <s v="ALL LEVELS"/>
    <n v="10"/>
    <s v="all levels"/>
    <n v="0.68333333299999999"/>
    <d v="2016-10-25T00:00:00"/>
    <n v="25"/>
    <n v="10"/>
    <n v="2016"/>
    <x v="3"/>
    <x v="3"/>
    <d v="2018-08-06T00:00:00"/>
    <n v="650"/>
  </r>
  <r>
    <x v="863"/>
    <x v="859"/>
    <x v="583"/>
    <s v="bt, Unfund"/>
    <s v="ow to Fund"/>
    <s v="https://www.udemy.   /how-to-fund-your-million-dollar-idea-equity-debt-unfund/"/>
    <s v="https://www.udemy.com/how-to-fund-your-million-dollar-idea-equity-debt-unfund/"/>
    <x v="0"/>
    <n v="50"/>
    <n v="1105"/>
    <n v="3"/>
    <n v="54"/>
    <x v="2"/>
    <x v="2"/>
    <s v="intermediate level"/>
    <s v="INTERMEDIATE LEVEL"/>
    <n v="18"/>
    <s v="intermediate level"/>
    <n v="6"/>
    <d v="2015-02-11T00:00:00"/>
    <n v="11"/>
    <n v="2"/>
    <n v="2015"/>
    <x v="3"/>
    <x v="3"/>
    <d v="2020-10-10T00:00:00"/>
    <n v="2068"/>
  </r>
  <r>
    <x v="864"/>
    <x v="860"/>
    <x v="584"/>
    <s v="g Interest"/>
    <s v="et out of "/>
    <s v="https://www.udemy.   /get-out-of-debt-the-power-of-using-compounding-interest/"/>
    <s v="https://www.udemy.com/get-out-of-debt-the-power-of-using-compounding-interest/"/>
    <x v="0"/>
    <n v="50"/>
    <n v="1195"/>
    <n v="3"/>
    <n v="7"/>
    <x v="0"/>
    <x v="0"/>
    <s v="all levels"/>
    <s v="ALL LEVELS"/>
    <n v="10"/>
    <s v="all levels"/>
    <n v="2"/>
    <d v="2015-01-12T00:00:00"/>
    <n v="12"/>
    <n v="1"/>
    <n v="2015"/>
    <x v="3"/>
    <x v="3"/>
    <d v="2019-09-26T00:00:00"/>
    <n v="1718"/>
  </r>
  <r>
    <x v="865"/>
    <x v="861"/>
    <x v="585"/>
    <s v=" In The UK"/>
    <s v="ow To Set "/>
    <s v="https://www.udemy.   /how-to-set-up-a-limited-company-in-the-uk/"/>
    <s v="https://www.udemy.com/how-to-set-up-a-limited-company-in-the-uk/"/>
    <x v="1"/>
    <n v="0"/>
    <n v="2075"/>
    <n v="69"/>
    <n v="11"/>
    <x v="1"/>
    <x v="1"/>
    <s v="beginner level"/>
    <s v="BEGINNER LEVEL"/>
    <n v="14"/>
    <s v="beginner level"/>
    <n v="0.73333333300000003"/>
    <d v="2015-04-20T00:00:00"/>
    <n v="20"/>
    <n v="4"/>
    <n v="2015"/>
    <x v="3"/>
    <x v="3"/>
    <d v="2018-12-31T00:00:00"/>
    <n v="1351"/>
  </r>
  <r>
    <x v="866"/>
    <x v="862"/>
    <x v="586"/>
    <s v="ontractors"/>
    <s v="ax made si"/>
    <s v="https://www.udemy.   /tax-made-simple-for-limited-company-owners-and-contractors/"/>
    <s v="https://www.udemy.com/tax-made-simple-for-limited-company-owners-and-contractors/"/>
    <x v="0"/>
    <n v="50"/>
    <n v="11"/>
    <n v="0"/>
    <n v="57"/>
    <x v="0"/>
    <x v="0"/>
    <s v="all levels"/>
    <s v="ALL LEVELS"/>
    <n v="10"/>
    <s v="all levels"/>
    <n v="3"/>
    <d v="2015-02-18T00:00:00"/>
    <n v="18"/>
    <n v="2"/>
    <n v="2015"/>
    <x v="3"/>
    <x v="3"/>
    <d v="2018-08-06T00:00:00"/>
    <n v="1265"/>
  </r>
  <r>
    <x v="867"/>
    <x v="863"/>
    <x v="27"/>
    <s v=" to Expert"/>
    <s v="he Complet"/>
    <s v="https://www.udemy.   /job-ready-web-developer/"/>
    <s v="https://www.udemy.com/job-ready-web-developer/"/>
    <x v="0"/>
    <n v="190"/>
    <n v="14103"/>
    <n v="1548"/>
    <n v="197"/>
    <x v="0"/>
    <x v="0"/>
    <s v="all levels"/>
    <s v="ALL LEVELS"/>
    <n v="10"/>
    <s v="all levels"/>
    <n v="21.5"/>
    <d v="2015-01-19T00:00:00"/>
    <n v="19"/>
    <n v="1"/>
    <n v="2015"/>
    <x v="0"/>
    <x v="0"/>
    <d v="2019-09-26T00:00:00"/>
    <n v="1711"/>
  </r>
  <r>
    <x v="868"/>
    <x v="864"/>
    <x v="587"/>
    <s v="Processing"/>
    <s v="earn Pytho"/>
    <s v="https://www.udemy.   /learn-django-code-accept-payments-with-stripe/"/>
    <s v="https://www.udemy.com/learn-django-code-accept-payments-with-stripe/"/>
    <x v="0"/>
    <n v="70"/>
    <n v="17714"/>
    <n v="198"/>
    <n v="23"/>
    <x v="0"/>
    <x v="0"/>
    <s v="all levels"/>
    <s v="ALL LEVELS"/>
    <n v="10"/>
    <s v="all levels"/>
    <n v="3.5"/>
    <d v="2015-02-09T00:00:00"/>
    <n v="9"/>
    <n v="2"/>
    <n v="2015"/>
    <x v="0"/>
    <x v="0"/>
    <d v="2019-09-26T00:00:00"/>
    <n v="1690"/>
  </r>
  <r>
    <x v="869"/>
    <x v="865"/>
    <x v="588"/>
    <s v="ed Capital"/>
    <s v="tartup Bus"/>
    <s v="https://www.udemy.   /startup-finance-small-business-loans-and-grants/"/>
    <s v="https://www.udemy.com/startup-finance-small-business-loans-and-grants/"/>
    <x v="0"/>
    <n v="95"/>
    <n v="3360"/>
    <n v="12"/>
    <n v="34"/>
    <x v="0"/>
    <x v="0"/>
    <s v="all levels"/>
    <s v="ALL LEVELS"/>
    <n v="10"/>
    <s v="all levels"/>
    <n v="3"/>
    <d v="2015-03-15T00:00:00"/>
    <n v="15"/>
    <n v="3"/>
    <n v="2015"/>
    <x v="3"/>
    <x v="3"/>
    <d v="2018-08-06T00:00:00"/>
    <n v="1240"/>
  </r>
  <r>
    <x v="870"/>
    <x v="866"/>
    <x v="589"/>
    <s v="n No Time!"/>
    <s v="earn Effec"/>
    <s v="https://www.udemy.   /learn-effective-html-in-no-time/"/>
    <s v="https://www.udemy.com/learn-effective-html-in-no-time/"/>
    <x v="0"/>
    <n v="40"/>
    <n v="1275"/>
    <n v="11"/>
    <n v="18"/>
    <x v="0"/>
    <x v="0"/>
    <s v="all levels"/>
    <s v="ALL LEVELS"/>
    <n v="10"/>
    <s v="all levels"/>
    <n v="1"/>
    <d v="2015-10-12T00:00:00"/>
    <n v="12"/>
    <n v="10"/>
    <n v="2015"/>
    <x v="0"/>
    <x v="0"/>
    <d v="2019-09-26T00:00:00"/>
    <n v="1445"/>
  </r>
  <r>
    <x v="871"/>
    <x v="867"/>
    <x v="590"/>
    <s v="imizePress"/>
    <s v="asily Lear"/>
    <s v="https://www.udemy.   /optimizepress/"/>
    <s v="https://www.udemy.com/optimizepress/"/>
    <x v="0"/>
    <n v="20"/>
    <n v="1442"/>
    <n v="9"/>
    <n v="25"/>
    <x v="1"/>
    <x v="1"/>
    <s v="beginner level"/>
    <s v="BEGINNER LEVEL"/>
    <n v="14"/>
    <s v="beginner level"/>
    <n v="2"/>
    <d v="2015-01-23T00:00:00"/>
    <n v="23"/>
    <n v="1"/>
    <n v="2015"/>
    <x v="0"/>
    <x v="0"/>
    <d v="2018-12-31T00:00:00"/>
    <n v="1438"/>
  </r>
  <r>
    <x v="872"/>
    <x v="868"/>
    <x v="58"/>
    <s v=" The Drums"/>
    <s v="earn To Pl"/>
    <s v="https://www.udemy.   /learndrums/"/>
    <s v="https://www.udemy.com/learndrums/"/>
    <x v="0"/>
    <n v="25"/>
    <n v="1141"/>
    <n v="88"/>
    <n v="74"/>
    <x v="0"/>
    <x v="0"/>
    <s v="all levels"/>
    <s v="ALL LEVELS"/>
    <n v="10"/>
    <s v="all levels"/>
    <n v="8.5"/>
    <d v="2015-05-28T00:00:00"/>
    <n v="28"/>
    <n v="5"/>
    <n v="2015"/>
    <x v="1"/>
    <x v="1"/>
    <d v="2019-09-26T00:00:00"/>
    <n v="1582"/>
  </r>
  <r>
    <x v="873"/>
    <x v="869"/>
    <x v="591"/>
    <s v="llustrator"/>
    <s v="reaciÃ³n d"/>
    <s v="https://www.udemy.   /creacion-de-iconos-con-illustrator/"/>
    <s v="https://www.udemy.com/creacion-de-iconos-con-illustrator/"/>
    <x v="0"/>
    <n v="20"/>
    <n v="27"/>
    <n v="3"/>
    <n v="54"/>
    <x v="0"/>
    <x v="0"/>
    <s v="all levels"/>
    <s v="ALL LEVELS"/>
    <n v="10"/>
    <s v="all levels"/>
    <n v="3"/>
    <d v="2015-01-17T00:00:00"/>
    <n v="17"/>
    <n v="1"/>
    <n v="2015"/>
    <x v="2"/>
    <x v="2"/>
    <d v="2019-09-26T00:00:00"/>
    <n v="1713"/>
  </r>
  <r>
    <x v="874"/>
    <x v="870"/>
    <x v="25"/>
    <s v="rse Level)"/>
    <s v="ccounting "/>
    <s v="https://www.udemy.   /accounting-for-deferred-taxes/"/>
    <s v="https://www.udemy.com/accounting-for-deferred-taxes/"/>
    <x v="0"/>
    <n v="25"/>
    <n v="2924"/>
    <n v="6"/>
    <n v="11"/>
    <x v="0"/>
    <x v="0"/>
    <s v="all levels"/>
    <s v="ALL LEVELS"/>
    <n v="10"/>
    <s v="all levels"/>
    <n v="1.5"/>
    <d v="2015-01-15T00:00:00"/>
    <n v="15"/>
    <n v="1"/>
    <n v="2015"/>
    <x v="3"/>
    <x v="3"/>
    <d v="2018-08-06T00:00:00"/>
    <n v="1299"/>
  </r>
  <r>
    <x v="875"/>
    <x v="871"/>
    <x v="592"/>
    <s v="and Web2py"/>
    <s v="un and cre"/>
    <s v="https://www.udemy.   /web-engineering-with-python-and-web2py/"/>
    <s v="https://www.udemy.com/web-engineering-with-python-and-web2py/"/>
    <x v="1"/>
    <n v="0"/>
    <n v="10917"/>
    <n v="319"/>
    <n v="25"/>
    <x v="0"/>
    <x v="0"/>
    <s v="all levels"/>
    <s v="ALL LEVELS"/>
    <n v="10"/>
    <s v="all levels"/>
    <n v="2"/>
    <d v="2015-06-09T00:00:00"/>
    <n v="9"/>
    <n v="6"/>
    <n v="2015"/>
    <x v="0"/>
    <x v="0"/>
    <d v="2019-09-26T00:00:00"/>
    <n v="1570"/>
  </r>
  <r>
    <x v="876"/>
    <x v="872"/>
    <x v="593"/>
    <s v="a Gamer UI"/>
    <s v="esign and "/>
    <s v="https://www.udemy.   /design-and-animate-a-gamer-ui/"/>
    <s v="https://www.udemy.com/design-and-animate-a-gamer-ui/"/>
    <x v="0"/>
    <n v="20"/>
    <n v="3481"/>
    <n v="37"/>
    <n v="6"/>
    <x v="0"/>
    <x v="0"/>
    <s v="all levels"/>
    <s v="ALL LEVELS"/>
    <n v="10"/>
    <s v="all levels"/>
    <n v="1.5"/>
    <d v="2015-01-15T00:00:00"/>
    <n v="15"/>
    <n v="1"/>
    <n v="2015"/>
    <x v="2"/>
    <x v="2"/>
    <d v="2019-09-26T00:00:00"/>
    <n v="1715"/>
  </r>
  <r>
    <x v="877"/>
    <x v="873"/>
    <x v="594"/>
    <s v="Essentials"/>
    <s v=" Graph Ess"/>
    <s v="https://www.udemy.   /r-graph-essentials/"/>
    <s v="https://www.udemy.com/r-graph-essentials/"/>
    <x v="0"/>
    <n v="85"/>
    <n v="105"/>
    <n v="4"/>
    <n v="41"/>
    <x v="0"/>
    <x v="0"/>
    <s v="all levels"/>
    <s v="ALL LEVELS"/>
    <n v="10"/>
    <s v="all levels"/>
    <n v="2"/>
    <d v="2015-01-21T00:00:00"/>
    <n v="21"/>
    <n v="1"/>
    <n v="2015"/>
    <x v="2"/>
    <x v="2"/>
    <d v="2019-09-26T00:00:00"/>
    <n v="1709"/>
  </r>
  <r>
    <x v="878"/>
    <x v="874"/>
    <x v="19"/>
    <s v="n Projects"/>
    <s v="raphic Des"/>
    <s v="https://www.udemy.   /graphic-design/"/>
    <s v="https://www.udemy.com/graphic-design/"/>
    <x v="0"/>
    <n v="95"/>
    <n v="6858"/>
    <n v="382"/>
    <n v="41"/>
    <x v="1"/>
    <x v="1"/>
    <s v="beginner level"/>
    <s v="BEGINNER LEVEL"/>
    <n v="14"/>
    <s v="beginner level"/>
    <n v="3.5"/>
    <d v="2015-11-09T00:00:00"/>
    <n v="9"/>
    <n v="11"/>
    <n v="2015"/>
    <x v="2"/>
    <x v="2"/>
    <d v="2018-12-31T00:00:00"/>
    <n v="1148"/>
  </r>
  <r>
    <x v="879"/>
    <x v="875"/>
    <x v="595"/>
    <s v="t's Easy! "/>
    <s v="earn BASS "/>
    <s v="https://www.udemy.   /bassguitar/"/>
    <s v="https://www.udemy.com/bassguitar/"/>
    <x v="0"/>
    <n v="100"/>
    <n v="1605"/>
    <n v="19"/>
    <n v="52"/>
    <x v="1"/>
    <x v="1"/>
    <s v="beginner level"/>
    <s v="BEGINNER LEVEL"/>
    <n v="14"/>
    <s v="beginner level"/>
    <n v="2"/>
    <d v="2015-02-13T00:00:00"/>
    <n v="13"/>
    <n v="2"/>
    <n v="2015"/>
    <x v="1"/>
    <x v="1"/>
    <d v="2018-12-31T00:00:00"/>
    <n v="1417"/>
  </r>
  <r>
    <x v="880"/>
    <x v="644"/>
    <x v="293"/>
    <s v="ntabilidad"/>
    <s v="ntroducciÃ"/>
    <s v="https://www.udemy.   /introduccion-a-la-contabilidad/"/>
    <s v="https://www.udemy.com/introduccion-a-la-contabilidad/"/>
    <x v="0"/>
    <n v="30"/>
    <n v="1235"/>
    <n v="31"/>
    <n v="15"/>
    <x v="1"/>
    <x v="1"/>
    <s v="beginner level"/>
    <s v="BEGINNER LEVEL"/>
    <n v="14"/>
    <s v="beginner level"/>
    <n v="2.5"/>
    <d v="2015-01-23T00:00:00"/>
    <n v="23"/>
    <n v="1"/>
    <n v="2015"/>
    <x v="3"/>
    <x v="3"/>
    <d v="2018-12-31T00:00:00"/>
    <n v="1438"/>
  </r>
  <r>
    <x v="881"/>
    <x v="876"/>
    <x v="293"/>
    <s v="s Finanzas"/>
    <s v="ntroducciÃ"/>
    <s v="https://www.udemy.   /introduccion-a-las-finanzas/"/>
    <s v="https://www.udemy.com/introduccion-a-las-finanzas/"/>
    <x v="0"/>
    <n v="30"/>
    <n v="1798"/>
    <n v="40"/>
    <n v="15"/>
    <x v="1"/>
    <x v="1"/>
    <s v="beginner level"/>
    <s v="BEGINNER LEVEL"/>
    <n v="14"/>
    <s v="beginner level"/>
    <n v="1.5"/>
    <d v="2015-01-27T00:00:00"/>
    <n v="27"/>
    <n v="1"/>
    <n v="2015"/>
    <x v="3"/>
    <x v="3"/>
    <d v="2018-12-31T00:00:00"/>
    <n v="1434"/>
  </r>
  <r>
    <x v="882"/>
    <x v="877"/>
    <x v="151"/>
    <s v="ctical Way"/>
    <s v="ypography "/>
    <s v="https://www.udemy.   /typography-design-learn-web-typography/"/>
    <s v="https://www.udemy.com/typography-design-learn-web-typography/"/>
    <x v="0"/>
    <n v="20"/>
    <n v="970"/>
    <n v="9"/>
    <n v="34"/>
    <x v="1"/>
    <x v="1"/>
    <s v="beginner level"/>
    <s v="BEGINNER LEVEL"/>
    <n v="14"/>
    <s v="beginner level"/>
    <n v="2"/>
    <d v="2015-01-20T00:00:00"/>
    <n v="20"/>
    <n v="1"/>
    <n v="2015"/>
    <x v="2"/>
    <x v="2"/>
    <d v="2018-12-31T00:00:00"/>
    <n v="1441"/>
  </r>
  <r>
    <x v="883"/>
    <x v="878"/>
    <x v="596"/>
    <s v="hop Expert"/>
    <s v="asy Steps "/>
    <s v="https://www.udemy.   /easy-steps-to-become-a-photoshop-expert/"/>
    <s v="https://www.udemy.com/easy-steps-to-become-a-photoshop-expert/"/>
    <x v="0"/>
    <n v="20"/>
    <n v="1081"/>
    <n v="11"/>
    <n v="47"/>
    <x v="0"/>
    <x v="0"/>
    <s v="all levels"/>
    <s v="ALL LEVELS"/>
    <n v="10"/>
    <s v="all levels"/>
    <n v="8"/>
    <d v="2015-01-29T00:00:00"/>
    <n v="29"/>
    <n v="1"/>
    <n v="2015"/>
    <x v="2"/>
    <x v="2"/>
    <d v="2019-09-26T00:00:00"/>
    <n v="1701"/>
  </r>
  <r>
    <x v="884"/>
    <x v="879"/>
    <x v="406"/>
    <s v=" 'Alman  &quot;"/>
    <s v="lassical G"/>
    <s v="https://www.udemy.   /classical-guitar-master-class-alman/"/>
    <s v="https://www.udemy.com/classical-guitar-master-class-alman/"/>
    <x v="0"/>
    <n v="195"/>
    <n v="113"/>
    <n v="2"/>
    <n v="34"/>
    <x v="2"/>
    <x v="2"/>
    <s v="intermediate level"/>
    <s v="INTERMEDIATE LEVEL"/>
    <n v="18"/>
    <s v="intermediate level"/>
    <n v="2"/>
    <d v="2015-04-21T00:00:00"/>
    <n v="21"/>
    <n v="4"/>
    <n v="2015"/>
    <x v="1"/>
    <x v="1"/>
    <d v="2020-10-10T00:00:00"/>
    <n v="1999"/>
  </r>
  <r>
    <x v="885"/>
    <x v="880"/>
    <x v="107"/>
    <s v="sites Fast"/>
    <s v="ootstrap 3"/>
    <s v="https://www.udemy.   /bootstrap-3-introduction-make-responsive-websites-fast/"/>
    <s v="https://www.udemy.com/bootstrap-3-introduction-make-responsive-websites-fast/"/>
    <x v="0"/>
    <n v="50"/>
    <n v="2351"/>
    <n v="302"/>
    <n v="16"/>
    <x v="0"/>
    <x v="0"/>
    <s v="all levels"/>
    <s v="ALL LEVELS"/>
    <n v="10"/>
    <s v="all levels"/>
    <n v="2.5"/>
    <d v="2015-01-21T00:00:00"/>
    <n v="21"/>
    <n v="1"/>
    <n v="2015"/>
    <x v="0"/>
    <x v="0"/>
    <d v="2019-09-26T00:00:00"/>
    <n v="1709"/>
  </r>
  <r>
    <x v="886"/>
    <x v="881"/>
    <x v="506"/>
    <s v="ndamentals"/>
    <s v="earn the V"/>
    <s v="https://www.udemy.   /learn-the-violin-scales-and-fundamentals/"/>
    <s v="https://www.udemy.com/learn-the-violin-scales-and-fundamentals/"/>
    <x v="0"/>
    <n v="80"/>
    <n v="291"/>
    <n v="14"/>
    <n v="39"/>
    <x v="1"/>
    <x v="1"/>
    <s v="beginner level"/>
    <s v="BEGINNER LEVEL"/>
    <n v="14"/>
    <s v="beginner level"/>
    <n v="3"/>
    <d v="2015-10-28T00:00:00"/>
    <n v="28"/>
    <n v="10"/>
    <n v="2015"/>
    <x v="1"/>
    <x v="1"/>
    <d v="2018-12-31T00:00:00"/>
    <n v="1160"/>
  </r>
  <r>
    <x v="887"/>
    <x v="882"/>
    <x v="597"/>
    <s v="nsistently"/>
    <s v="orex: Lear"/>
    <s v="https://www.udemy.   /forex-learn-to-trade-forex-and-fx-consistently/"/>
    <s v="https://www.udemy.com/forex-learn-to-trade-forex-and-fx-consistently/"/>
    <x v="0"/>
    <n v="50"/>
    <n v="956"/>
    <n v="4"/>
    <n v="21"/>
    <x v="0"/>
    <x v="0"/>
    <s v="all levels"/>
    <s v="ALL LEVELS"/>
    <n v="10"/>
    <s v="all levels"/>
    <n v="5.5"/>
    <d v="2015-01-20T00:00:00"/>
    <n v="20"/>
    <n v="1"/>
    <n v="2015"/>
    <x v="3"/>
    <x v="3"/>
    <d v="2018-08-06T00:00:00"/>
    <n v="1294"/>
  </r>
  <r>
    <x v="888"/>
    <x v="883"/>
    <x v="124"/>
    <s v="s and Grow"/>
    <s v="mall Busin"/>
    <s v="https://www.udemy.   /small-business-owners-drive-a-productive-business-and-grow/"/>
    <s v="https://www.udemy.com/small-business-owners-drive-a-productive-business-and-grow/"/>
    <x v="0"/>
    <n v="20"/>
    <n v="5099"/>
    <n v="2"/>
    <n v="15"/>
    <x v="1"/>
    <x v="1"/>
    <s v="beginner level"/>
    <s v="BEGINNER LEVEL"/>
    <n v="14"/>
    <s v="beginner level"/>
    <n v="3"/>
    <d v="2015-01-20T00:00:00"/>
    <n v="20"/>
    <n v="1"/>
    <n v="2015"/>
    <x v="3"/>
    <x v="3"/>
    <d v="2018-12-31T00:00:00"/>
    <n v="1441"/>
  </r>
  <r>
    <x v="889"/>
    <x v="884"/>
    <x v="138"/>
    <s v="avaScript!"/>
    <s v="earn to co"/>
    <s v="https://www.udemy.   /master-javascript-today/"/>
    <s v="https://www.udemy.com/master-javascript-today/"/>
    <x v="0"/>
    <n v="200"/>
    <n v="2353"/>
    <n v="47"/>
    <n v="91"/>
    <x v="0"/>
    <x v="0"/>
    <s v="all levels"/>
    <s v="ALL LEVELS"/>
    <n v="10"/>
    <s v="all levels"/>
    <n v="10"/>
    <d v="2015-01-22T00:00:00"/>
    <n v="22"/>
    <n v="1"/>
    <n v="2015"/>
    <x v="0"/>
    <x v="0"/>
    <d v="2019-09-26T00:00:00"/>
    <n v="1708"/>
  </r>
  <r>
    <x v="890"/>
    <x v="885"/>
    <x v="598"/>
    <s v=" Beginners"/>
    <s v="ntro To HT"/>
    <s v="https://www.udemy.   /intro-to-html-and-css-basics/"/>
    <s v="https://www.udemy.com/intro-to-html-and-css-basics/"/>
    <x v="0"/>
    <n v="20"/>
    <n v="6008"/>
    <n v="203"/>
    <n v="35"/>
    <x v="1"/>
    <x v="1"/>
    <s v="beginner level"/>
    <s v="BEGINNER LEVEL"/>
    <n v="14"/>
    <s v="beginner level"/>
    <n v="4"/>
    <d v="2015-01-24T00:00:00"/>
    <n v="24"/>
    <n v="1"/>
    <n v="2015"/>
    <x v="0"/>
    <x v="0"/>
    <d v="2018-12-31T00:00:00"/>
    <n v="1437"/>
  </r>
  <r>
    <x v="891"/>
    <x v="886"/>
    <x v="63"/>
    <s v="llustrator"/>
    <s v="rofessiona"/>
    <s v="https://www.udemy.   /professional-logo-design-crash-course/"/>
    <s v="https://www.udemy.com/professional-logo-design-crash-course/"/>
    <x v="1"/>
    <n v="0"/>
    <n v="44044"/>
    <n v="1563"/>
    <n v="45"/>
    <x v="0"/>
    <x v="0"/>
    <s v="all levels"/>
    <s v="ALL LEVELS"/>
    <n v="10"/>
    <s v="all levels"/>
    <n v="7.5"/>
    <d v="2015-01-22T00:00:00"/>
    <n v="22"/>
    <n v="1"/>
    <n v="2015"/>
    <x v="2"/>
    <x v="2"/>
    <d v="2019-09-26T00:00:00"/>
    <n v="1708"/>
  </r>
  <r>
    <x v="892"/>
    <x v="887"/>
    <x v="599"/>
    <s v="llustrator"/>
    <s v="he Busines"/>
    <s v="https://www.udemy.   /businessgraphicdesign/"/>
    <s v="https://www.udemy.com/businessgraphicdesign/"/>
    <x v="0"/>
    <n v="200"/>
    <n v="6039"/>
    <n v="128"/>
    <n v="111"/>
    <x v="0"/>
    <x v="0"/>
    <s v="all levels"/>
    <s v="ALL LEVELS"/>
    <n v="10"/>
    <s v="all levels"/>
    <n v="17"/>
    <d v="2015-02-25T00:00:00"/>
    <n v="25"/>
    <n v="2"/>
    <n v="2015"/>
    <x v="2"/>
    <x v="2"/>
    <d v="2019-09-26T00:00:00"/>
    <n v="1674"/>
  </r>
  <r>
    <x v="893"/>
    <x v="888"/>
    <x v="358"/>
    <s v="n Overview"/>
    <s v="ordPress :"/>
    <s v="https://www.udemy.   /what-is-wordpress/"/>
    <s v="https://www.udemy.com/what-is-wordpress/"/>
    <x v="0"/>
    <n v="45"/>
    <n v="1783"/>
    <n v="16"/>
    <n v="15"/>
    <x v="1"/>
    <x v="1"/>
    <s v="beginner level"/>
    <s v="BEGINNER LEVEL"/>
    <n v="14"/>
    <s v="beginner level"/>
    <n v="0.6"/>
    <d v="2015-02-02T00:00:00"/>
    <n v="2"/>
    <n v="2"/>
    <n v="2015"/>
    <x v="0"/>
    <x v="0"/>
    <d v="2018-12-31T00:00:00"/>
    <n v="1428"/>
  </r>
  <r>
    <x v="894"/>
    <x v="889"/>
    <x v="293"/>
    <s v="e opciones"/>
    <s v="ntroducciÃ"/>
    <s v="https://www.udemy.   /curso-de-opciones-basico/"/>
    <s v="https://www.udemy.com/curso-de-opciones-basico/"/>
    <x v="0"/>
    <n v="100"/>
    <n v="1573"/>
    <n v="122"/>
    <n v="43"/>
    <x v="1"/>
    <x v="1"/>
    <s v="beginner level"/>
    <s v="BEGINNER LEVEL"/>
    <n v="14"/>
    <s v="beginner level"/>
    <n v="5.5"/>
    <d v="2015-02-17T00:00:00"/>
    <n v="17"/>
    <n v="2"/>
    <n v="2015"/>
    <x v="3"/>
    <x v="3"/>
    <d v="2018-12-31T00:00:00"/>
    <n v="1413"/>
  </r>
  <r>
    <x v="895"/>
    <x v="890"/>
    <x v="600"/>
    <s v="rading 101"/>
    <s v="itcoin Tra"/>
    <s v="https://www.udemy.   /bitcoin-trading/"/>
    <s v="https://www.udemy.com/bitcoin-trading/"/>
    <x v="0"/>
    <n v="95"/>
    <n v="302"/>
    <n v="6"/>
    <n v="19"/>
    <x v="0"/>
    <x v="0"/>
    <s v="all levels"/>
    <s v="ALL LEVELS"/>
    <n v="10"/>
    <s v="all levels"/>
    <n v="2"/>
    <d v="2015-01-29T00:00:00"/>
    <n v="29"/>
    <n v="1"/>
    <n v="2015"/>
    <x v="3"/>
    <x v="3"/>
    <d v="2018-08-06T00:00:00"/>
    <n v="1285"/>
  </r>
  <r>
    <x v="896"/>
    <x v="891"/>
    <x v="84"/>
    <s v="ck Options"/>
    <s v="ptions Tra"/>
    <s v="https://www.udemy.   /how-to-trade-stock-options-level-1-start-day-trading/"/>
    <s v="https://www.udemy.com/how-to-trade-stock-options-level-1-start-day-trading/"/>
    <x v="0"/>
    <n v="95"/>
    <n v="12394"/>
    <n v="218"/>
    <n v="30"/>
    <x v="1"/>
    <x v="1"/>
    <s v="beginner level"/>
    <s v="BEGINNER LEVEL"/>
    <n v="14"/>
    <s v="beginner level"/>
    <n v="2.5"/>
    <d v="2015-02-20T00:00:00"/>
    <n v="20"/>
    <n v="2"/>
    <n v="2015"/>
    <x v="3"/>
    <x v="3"/>
    <d v="2018-05-25T00:00:00"/>
    <n v="1190"/>
  </r>
  <r>
    <x v="897"/>
    <x v="892"/>
    <x v="601"/>
    <s v="Adobe Muse"/>
    <s v="odeless We"/>
    <s v="https://www.udemy.   /codeless-website-development-with-adobe-muse/"/>
    <s v="https://www.udemy.com/codeless-website-development-with-adobe-muse/"/>
    <x v="0"/>
    <n v="50"/>
    <n v="461"/>
    <n v="67"/>
    <n v="46"/>
    <x v="0"/>
    <x v="0"/>
    <s v="all levels"/>
    <s v="ALL LEVELS"/>
    <n v="10"/>
    <s v="all levels"/>
    <n v="3.5"/>
    <d v="2015-02-25T00:00:00"/>
    <n v="25"/>
    <n v="2"/>
    <n v="2015"/>
    <x v="0"/>
    <x v="0"/>
    <d v="2019-09-26T00:00:00"/>
    <n v="1674"/>
  </r>
  <r>
    <x v="898"/>
    <x v="893"/>
    <x v="25"/>
    <s v="ance Sheet"/>
    <s v="ccounting "/>
    <s v="https://www.udemy.   /financial-statements-101-how-to-read-a-balance-sheet/"/>
    <s v="https://www.udemy.com/financial-statements-101-how-to-read-a-balance-sheet/"/>
    <x v="0"/>
    <n v="200"/>
    <n v="3050"/>
    <n v="86"/>
    <n v="22"/>
    <x v="1"/>
    <x v="1"/>
    <s v="beginner level"/>
    <s v="BEGINNER LEVEL"/>
    <n v="14"/>
    <s v="beginner level"/>
    <n v="2"/>
    <d v="2015-01-27T00:00:00"/>
    <n v="27"/>
    <n v="1"/>
    <n v="2015"/>
    <x v="3"/>
    <x v="3"/>
    <d v="2018-05-25T00:00:00"/>
    <n v="1214"/>
  </r>
  <r>
    <x v="899"/>
    <x v="894"/>
    <x v="602"/>
    <s v="yle Guitar"/>
    <s v="ercussive "/>
    <s v="https://www.udemy.   /percussive-fingerstyle-course/"/>
    <s v="https://www.udemy.com/percussive-fingerstyle-course/"/>
    <x v="0"/>
    <n v="50"/>
    <n v="886"/>
    <n v="43"/>
    <n v="74"/>
    <x v="2"/>
    <x v="2"/>
    <s v="intermediate level"/>
    <s v="INTERMEDIATE LEVEL"/>
    <n v="18"/>
    <s v="intermediate level"/>
    <n v="1.5"/>
    <d v="2015-02-02T00:00:00"/>
    <n v="2"/>
    <n v="2"/>
    <n v="2015"/>
    <x v="1"/>
    <x v="1"/>
    <d v="2020-10-10T00:00:00"/>
    <n v="2077"/>
  </r>
  <r>
    <x v="900"/>
    <x v="895"/>
    <x v="603"/>
    <s v="sive Gains"/>
    <s v="rading Sto"/>
    <s v="https://www.udemy.   /trading-chart-patterns-for-immediate-explosive-gains/"/>
    <s v="https://www.udemy.com/trading-chart-patterns-for-immediate-explosive-gains/"/>
    <x v="0"/>
    <n v="95"/>
    <n v="2917"/>
    <n v="148"/>
    <n v="23"/>
    <x v="0"/>
    <x v="0"/>
    <s v="all levels"/>
    <s v="ALL LEVELS"/>
    <n v="10"/>
    <s v="all levels"/>
    <n v="2.5"/>
    <d v="2015-01-30T00:00:00"/>
    <n v="30"/>
    <n v="1"/>
    <n v="2015"/>
    <x v="3"/>
    <x v="3"/>
    <d v="2018-10-03T00:00:00"/>
    <n v="1342"/>
  </r>
  <r>
    <x v="901"/>
    <x v="896"/>
    <x v="604"/>
    <s v=" WordPress"/>
    <s v="earn Buddy"/>
    <s v="https://www.udemy.   /learn-buddypress-build-a-social-network-with-wordpress/"/>
    <s v="https://www.udemy.com/learn-buddypress-build-a-social-network-with-wordpress/"/>
    <x v="0"/>
    <n v="20"/>
    <n v="1299"/>
    <n v="15"/>
    <n v="23"/>
    <x v="0"/>
    <x v="0"/>
    <s v="all levels"/>
    <s v="ALL LEVELS"/>
    <n v="10"/>
    <s v="all levels"/>
    <n v="1"/>
    <d v="2015-01-29T00:00:00"/>
    <n v="29"/>
    <n v="1"/>
    <n v="2015"/>
    <x v="0"/>
    <x v="0"/>
    <d v="2019-09-26T00:00:00"/>
    <n v="1701"/>
  </r>
  <r>
    <x v="902"/>
    <x v="897"/>
    <x v="122"/>
    <s v="ash Course"/>
    <s v="inancial A"/>
    <s v="https://www.udemy.   /university-level-introduction-to-financial-accounting/"/>
    <s v="https://www.udemy.com/university-level-introduction-to-financial-accounting/"/>
    <x v="0"/>
    <n v="100"/>
    <n v="2591"/>
    <n v="44"/>
    <n v="69"/>
    <x v="0"/>
    <x v="0"/>
    <s v="all levels"/>
    <s v="ALL LEVELS"/>
    <n v="10"/>
    <s v="all levels"/>
    <n v="10"/>
    <d v="2015-01-26T00:00:00"/>
    <n v="26"/>
    <n v="1"/>
    <n v="2015"/>
    <x v="3"/>
    <x v="3"/>
    <d v="2018-08-06T00:00:00"/>
    <n v="1288"/>
  </r>
  <r>
    <x v="903"/>
    <x v="898"/>
    <x v="605"/>
    <s v=" precision"/>
    <s v="orex Killi"/>
    <s v="https://www.udemy.   /forex-killing-divergence-how-to-trade-with-precision/"/>
    <s v="https://www.udemy.com/forex-killing-divergence-how-to-trade-with-precision/"/>
    <x v="0"/>
    <n v="20"/>
    <n v="1168"/>
    <n v="38"/>
    <n v="11"/>
    <x v="0"/>
    <x v="0"/>
    <s v="all levels"/>
    <s v="ALL LEVELS"/>
    <n v="10"/>
    <s v="all levels"/>
    <n v="0.68333333299999999"/>
    <d v="2015-01-25T00:00:00"/>
    <n v="25"/>
    <n v="1"/>
    <n v="2015"/>
    <x v="3"/>
    <x v="3"/>
    <d v="2018-08-06T00:00:00"/>
    <n v="1289"/>
  </r>
  <r>
    <x v="904"/>
    <x v="899"/>
    <x v="137"/>
    <s v=" Included!"/>
    <s v="eb Develop"/>
    <s v="https://www.udemy.   /bootstrap-course/"/>
    <s v="https://www.udemy.com/bootstrap-course/"/>
    <x v="0"/>
    <n v="40"/>
    <n v="1355"/>
    <n v="45"/>
    <n v="27"/>
    <x v="0"/>
    <x v="0"/>
    <s v="all levels"/>
    <s v="ALL LEVELS"/>
    <n v="10"/>
    <s v="all levels"/>
    <n v="3.5"/>
    <d v="2015-07-14T00:00:00"/>
    <n v="14"/>
    <n v="7"/>
    <n v="2015"/>
    <x v="0"/>
    <x v="0"/>
    <d v="2019-09-26T00:00:00"/>
    <n v="1535"/>
  </r>
  <r>
    <x v="905"/>
    <x v="900"/>
    <x v="395"/>
    <s v="ping Wages"/>
    <s v="ookkeeping"/>
    <s v="https://www.udemy.   /bookkeeping-to-command-senior-bookkeeping-wages/"/>
    <s v="https://www.udemy.com/bookkeeping-to-command-senior-bookkeeping-wages/"/>
    <x v="0"/>
    <n v="55"/>
    <n v="683"/>
    <n v="16"/>
    <n v="58"/>
    <x v="0"/>
    <x v="0"/>
    <s v="all levels"/>
    <s v="ALL LEVELS"/>
    <n v="10"/>
    <s v="all levels"/>
    <n v="4.5"/>
    <d v="2015-03-06T00:00:00"/>
    <n v="6"/>
    <n v="3"/>
    <n v="2015"/>
    <x v="3"/>
    <x v="3"/>
    <d v="2018-08-06T00:00:00"/>
    <n v="1249"/>
  </r>
  <r>
    <x v="906"/>
    <x v="901"/>
    <x v="606"/>
    <s v="om Scratch"/>
    <s v="earn Sketc"/>
    <s v="https://www.udemy.   /learn-sketch-3-graphic-design-from-scratch/"/>
    <s v="https://www.udemy.com/learn-sketch-3-graphic-design-from-scratch/"/>
    <x v="0"/>
    <n v="60"/>
    <n v="528"/>
    <n v="9"/>
    <n v="20"/>
    <x v="0"/>
    <x v="0"/>
    <s v="all levels"/>
    <s v="ALL LEVELS"/>
    <n v="10"/>
    <s v="all levels"/>
    <n v="1.5"/>
    <d v="2015-01-27T00:00:00"/>
    <n v="27"/>
    <n v="1"/>
    <n v="2015"/>
    <x v="2"/>
    <x v="2"/>
    <d v="2019-09-26T00:00:00"/>
    <n v="1703"/>
  </r>
  <r>
    <x v="907"/>
    <x v="902"/>
    <x v="607"/>
    <s v="t Included"/>
    <s v="HP for Beg"/>
    <s v="https://www.udemy.   /php-for-complete-beginners-includes-msql-object-oriented/"/>
    <s v="https://www.udemy.com/php-for-complete-beginners-includes-msql-object-oriented/"/>
    <x v="0"/>
    <n v="200"/>
    <n v="28880"/>
    <n v="4316"/>
    <n v="286"/>
    <x v="0"/>
    <x v="0"/>
    <s v="all levels"/>
    <s v="ALL LEVELS"/>
    <n v="10"/>
    <s v="all levels"/>
    <n v="30.5"/>
    <d v="2015-02-14T00:00:00"/>
    <n v="14"/>
    <n v="2"/>
    <n v="2015"/>
    <x v="0"/>
    <x v="0"/>
    <d v="2019-09-26T00:00:00"/>
    <n v="1685"/>
  </r>
  <r>
    <x v="908"/>
    <x v="903"/>
    <x v="96"/>
    <s v="a experto!"/>
    <s v="hotoshop p"/>
    <s v="https://www.udemy.   /aprende-photoshop-en-10-dias-desde-cero-a-experto/"/>
    <s v="https://www.udemy.com/aprende-photoshop-en-10-dias-desde-cero-a-experto/"/>
    <x v="0"/>
    <n v="150"/>
    <n v="3000"/>
    <n v="470"/>
    <n v="134"/>
    <x v="0"/>
    <x v="0"/>
    <s v="all levels"/>
    <s v="ALL LEVELS"/>
    <n v="10"/>
    <s v="all levels"/>
    <n v="12"/>
    <d v="2015-01-30T00:00:00"/>
    <n v="30"/>
    <n v="1"/>
    <n v="2015"/>
    <x v="2"/>
    <x v="2"/>
    <d v="2019-09-26T00:00:00"/>
    <n v="1700"/>
  </r>
  <r>
    <x v="909"/>
    <x v="904"/>
    <x v="0"/>
    <s v=" Exercises"/>
    <s v="avascript "/>
    <s v="https://www.udemy.   /javascript-for-beginners-introduction-learn-fast-easy/"/>
    <s v="https://www.udemy.com/javascript-for-beginners-introduction-learn-fast-easy/"/>
    <x v="0"/>
    <n v="100"/>
    <n v="5089"/>
    <n v="685"/>
    <n v="29"/>
    <x v="0"/>
    <x v="0"/>
    <s v="all levels"/>
    <s v="ALL LEVELS"/>
    <n v="10"/>
    <s v="all levels"/>
    <n v="3.5"/>
    <d v="2015-01-31T00:00:00"/>
    <n v="31"/>
    <n v="1"/>
    <n v="2015"/>
    <x v="0"/>
    <x v="0"/>
    <d v="2019-09-26T00:00:00"/>
    <n v="1699"/>
  </r>
  <r>
    <x v="910"/>
    <x v="905"/>
    <x v="608"/>
    <s v=" Universal"/>
    <s v="egular Exp"/>
    <s v="https://www.udemy.   /regular-expressions-for-beginners-universal/"/>
    <s v="https://www.udemy.com/regular-expressions-for-beginners-universal/"/>
    <x v="0"/>
    <n v="100"/>
    <n v="1975"/>
    <n v="141"/>
    <n v="36"/>
    <x v="0"/>
    <x v="0"/>
    <s v="all levels"/>
    <s v="ALL LEVELS"/>
    <n v="10"/>
    <s v="all levels"/>
    <n v="3"/>
    <d v="2017-01-20T00:00:00"/>
    <n v="20"/>
    <n v="1"/>
    <n v="2017"/>
    <x v="0"/>
    <x v="0"/>
    <d v="2019-09-26T00:00:00"/>
    <n v="979"/>
  </r>
  <r>
    <x v="911"/>
    <x v="906"/>
    <x v="207"/>
    <s v="nch ONLINE"/>
    <s v="TML and CS"/>
    <s v="https://www.udemy.   /html-and-css-for-beginners-crash-course-learn-fast-easy/"/>
    <s v="https://www.udemy.com/html-and-css-for-beginners-crash-course-learn-fast-easy/"/>
    <x v="1"/>
    <n v="0"/>
    <n v="70773"/>
    <n v="5660"/>
    <n v="50"/>
    <x v="0"/>
    <x v="0"/>
    <s v="all levels"/>
    <s v="ALL LEVELS"/>
    <n v="10"/>
    <s v="all levels"/>
    <n v="6"/>
    <d v="2015-03-19T00:00:00"/>
    <n v="19"/>
    <n v="3"/>
    <n v="2015"/>
    <x v="0"/>
    <x v="0"/>
    <d v="2019-09-26T00:00:00"/>
    <n v="1652"/>
  </r>
  <r>
    <x v="912"/>
    <x v="907"/>
    <x v="287"/>
    <s v="d Learning"/>
    <s v="hotoshop: "/>
    <s v="https://www.udemy.   /photoshop-practical-training/"/>
    <s v="https://www.udemy.com/photoshop-practical-training/"/>
    <x v="0"/>
    <n v="20"/>
    <n v="9"/>
    <n v="0"/>
    <n v="56"/>
    <x v="0"/>
    <x v="0"/>
    <s v="all levels"/>
    <s v="ALL LEVELS"/>
    <n v="10"/>
    <s v="all levels"/>
    <n v="5"/>
    <d v="2015-01-29T00:00:00"/>
    <n v="29"/>
    <n v="1"/>
    <n v="2015"/>
    <x v="2"/>
    <x v="2"/>
    <d v="2019-09-26T00:00:00"/>
    <n v="1701"/>
  </r>
  <r>
    <x v="913"/>
    <x v="908"/>
    <x v="609"/>
    <s v="Principles"/>
    <s v="hotoshop, "/>
    <s v="https://www.udemy.   /photoshop-illustrator-indesign-graphic-design-principles/"/>
    <s v="https://www.udemy.com/photoshop-illustrator-indesign-graphic-design-principles/"/>
    <x v="0"/>
    <n v="30"/>
    <n v="934"/>
    <n v="143"/>
    <n v="41"/>
    <x v="0"/>
    <x v="0"/>
    <s v="all levels"/>
    <s v="ALL LEVELS"/>
    <n v="10"/>
    <s v="all levels"/>
    <n v="12"/>
    <d v="2015-02-02T00:00:00"/>
    <n v="2"/>
    <n v="2"/>
    <n v="2015"/>
    <x v="2"/>
    <x v="2"/>
    <d v="2019-09-26T00:00:00"/>
    <n v="1697"/>
  </r>
  <r>
    <x v="914"/>
    <x v="909"/>
    <x v="610"/>
    <s v=" 10 Skills"/>
    <s v="ecome an I"/>
    <s v="https://www.udemy.   /become-an-indesign-pro-in-10-skills/"/>
    <s v="https://www.udemy.com/become-an-indesign-pro-in-10-skills/"/>
    <x v="0"/>
    <n v="105"/>
    <n v="1079"/>
    <n v="172"/>
    <n v="35"/>
    <x v="1"/>
    <x v="1"/>
    <s v="beginner level"/>
    <s v="BEGINNER LEVEL"/>
    <n v="14"/>
    <s v="beginner level"/>
    <n v="5"/>
    <d v="2015-08-21T00:00:00"/>
    <n v="21"/>
    <n v="8"/>
    <n v="2015"/>
    <x v="2"/>
    <x v="2"/>
    <d v="2018-12-31T00:00:00"/>
    <n v="1228"/>
  </r>
  <r>
    <x v="915"/>
    <x v="910"/>
    <x v="611"/>
    <s v="th Laravel"/>
    <s v="ESTful API"/>
    <s v="https://www.udemy.   /laravel-5-php-framework-agile-and-practical-php-restful-api/"/>
    <s v="https://www.udemy.com/laravel-5-php-framework-agile-and-practical-php-restful-api/"/>
    <x v="0"/>
    <n v="45"/>
    <n v="1905"/>
    <n v="228"/>
    <n v="57"/>
    <x v="0"/>
    <x v="0"/>
    <s v="all levels"/>
    <s v="ALL LEVELS"/>
    <n v="10"/>
    <s v="all levels"/>
    <n v="6"/>
    <d v="2015-02-05T00:00:00"/>
    <n v="5"/>
    <n v="2"/>
    <n v="2015"/>
    <x v="0"/>
    <x v="0"/>
    <d v="2019-09-26T00:00:00"/>
    <n v="1694"/>
  </r>
  <r>
    <x v="916"/>
    <x v="911"/>
    <x v="465"/>
    <s v="sting Tips"/>
    <s v="ow to Inve"/>
    <s v="https://www.udemy.   /how-to-invest-in-stocks-warren-buffett/"/>
    <s v="https://www.udemy.com/how-to-invest-in-stocks-warren-buffett/"/>
    <x v="0"/>
    <n v="40"/>
    <n v="1643"/>
    <n v="18"/>
    <n v="19"/>
    <x v="0"/>
    <x v="0"/>
    <s v="all levels"/>
    <s v="ALL LEVELS"/>
    <n v="10"/>
    <s v="all levels"/>
    <n v="2"/>
    <d v="2015-07-01T00:00:00"/>
    <n v="1"/>
    <n v="7"/>
    <n v="2015"/>
    <x v="3"/>
    <x v="3"/>
    <d v="2018-08-06T00:00:00"/>
    <n v="1132"/>
  </r>
  <r>
    <x v="917"/>
    <x v="912"/>
    <x v="612"/>
    <s v="k investor"/>
    <s v="ead financ"/>
    <s v="https://www.udemy.   /read-financial-statements-to-be-a-stock-investor/"/>
    <s v="https://www.udemy.com/read-financial-statements-to-be-a-stock-investor/"/>
    <x v="0"/>
    <n v="20"/>
    <n v="56"/>
    <n v="8"/>
    <n v="18"/>
    <x v="1"/>
    <x v="1"/>
    <s v="beginner level"/>
    <s v="BEGINNER LEVEL"/>
    <n v="14"/>
    <s v="beginner level"/>
    <n v="2"/>
    <d v="2015-07-10T00:00:00"/>
    <n v="10"/>
    <n v="7"/>
    <n v="2015"/>
    <x v="3"/>
    <x v="3"/>
    <d v="2018-12-31T00:00:00"/>
    <n v="1270"/>
  </r>
  <r>
    <x v="918"/>
    <x v="913"/>
    <x v="613"/>
    <s v="s Tutorial"/>
    <s v="edirect Yo"/>
    <s v="https://www.udemy.   /redirect-your-visitors-by-country-easily-wordpress-tutorial/"/>
    <s v="https://www.udemy.com/redirect-your-visitors-by-country-easily-wordpress-tutorial/"/>
    <x v="0"/>
    <n v="20"/>
    <n v="2306"/>
    <n v="3"/>
    <n v="24"/>
    <x v="1"/>
    <x v="1"/>
    <s v="beginner level"/>
    <s v="BEGINNER LEVEL"/>
    <n v="14"/>
    <s v="beginner level"/>
    <n v="1"/>
    <d v="2015-02-05T00:00:00"/>
    <n v="5"/>
    <n v="2"/>
    <n v="2015"/>
    <x v="0"/>
    <x v="0"/>
    <d v="2018-12-31T00:00:00"/>
    <n v="1425"/>
  </r>
  <r>
    <x v="919"/>
    <x v="914"/>
    <x v="122"/>
    <s v=" to finish"/>
    <s v="inancial M"/>
    <s v="https://www.udemy.   /financial-model-basics-build-a-model-from-start-to-finish/"/>
    <s v="https://www.udemy.com/financial-model-basics-build-a-model-from-start-to-finish/"/>
    <x v="0"/>
    <n v="30"/>
    <n v="5057"/>
    <n v="142"/>
    <n v="13"/>
    <x v="1"/>
    <x v="1"/>
    <s v="beginner level"/>
    <s v="BEGINNER LEVEL"/>
    <n v="14"/>
    <s v="beginner level"/>
    <n v="1"/>
    <d v="2015-02-06T00:00:00"/>
    <n v="6"/>
    <n v="2"/>
    <n v="2015"/>
    <x v="3"/>
    <x v="3"/>
    <d v="2018-05-25T00:00:00"/>
    <n v="1204"/>
  </r>
  <r>
    <x v="920"/>
    <x v="915"/>
    <x v="614"/>
    <s v="ogo Design"/>
    <s v="arvelous L"/>
    <s v="https://www.udemy.   /marvelous-logo-design/"/>
    <s v="https://www.udemy.com/marvelous-logo-design/"/>
    <x v="0"/>
    <n v="20"/>
    <n v="91"/>
    <n v="5"/>
    <n v="13"/>
    <x v="0"/>
    <x v="0"/>
    <s v="all levels"/>
    <s v="ALL LEVELS"/>
    <n v="10"/>
    <s v="all levels"/>
    <n v="1.5"/>
    <d v="2015-01-30T00:00:00"/>
    <n v="30"/>
    <n v="1"/>
    <n v="2015"/>
    <x v="2"/>
    <x v="2"/>
    <d v="2019-09-26T00:00:00"/>
    <n v="1700"/>
  </r>
  <r>
    <x v="921"/>
    <x v="916"/>
    <x v="297"/>
    <s v="ve Methods"/>
    <s v="FAÂ® Level"/>
    <s v="https://www.udemy.   /cfa-level-1-2014-quantitative-methods/"/>
    <s v="https://www.udemy.com/cfa-level-1-2014-quantitative-methods/"/>
    <x v="0"/>
    <n v="50"/>
    <n v="119"/>
    <n v="0"/>
    <n v="27"/>
    <x v="0"/>
    <x v="0"/>
    <s v="all levels"/>
    <s v="ALL LEVELS"/>
    <n v="10"/>
    <s v="all levels"/>
    <n v="5"/>
    <d v="2015-02-26T00:00:00"/>
    <n v="26"/>
    <n v="2"/>
    <n v="2015"/>
    <x v="3"/>
    <x v="3"/>
    <d v="2019-09-26T00:00:00"/>
    <n v="1673"/>
  </r>
  <r>
    <x v="922"/>
    <x v="917"/>
    <x v="615"/>
    <s v="ons Trades"/>
    <s v="ow to Win "/>
    <s v="https://www.udemy.   /how-to-win-97-percent-of-your-trades/"/>
    <s v="https://www.udemy.com/how-to-win-97-percent-of-your-trades/"/>
    <x v="0"/>
    <n v="125"/>
    <n v="5050"/>
    <n v="461"/>
    <n v="26"/>
    <x v="0"/>
    <x v="0"/>
    <s v="all levels"/>
    <s v="ALL LEVELS"/>
    <n v="10"/>
    <s v="all levels"/>
    <n v="1.5"/>
    <d v="2015-02-10T00:00:00"/>
    <n v="10"/>
    <n v="2"/>
    <n v="2015"/>
    <x v="3"/>
    <x v="3"/>
    <d v="2018-11-04T00:00:00"/>
    <n v="1363"/>
  </r>
  <r>
    <x v="923"/>
    <x v="918"/>
    <x v="94"/>
    <s v="ege Level)"/>
    <s v="asics of T"/>
    <s v="https://www.udemy.   /basics-of-indian-income-tax/"/>
    <s v="https://www.udemy.com/basics-of-indian-income-tax/"/>
    <x v="0"/>
    <n v="20"/>
    <n v="718"/>
    <n v="5"/>
    <n v="28"/>
    <x v="0"/>
    <x v="0"/>
    <s v="all levels"/>
    <s v="ALL LEVELS"/>
    <n v="10"/>
    <s v="all levels"/>
    <n v="2"/>
    <d v="2015-01-31T00:00:00"/>
    <n v="31"/>
    <n v="1"/>
    <n v="2015"/>
    <x v="3"/>
    <x v="3"/>
    <d v="2019-09-26T00:00:00"/>
    <n v="1699"/>
  </r>
  <r>
    <x v="924"/>
    <x v="919"/>
    <x v="303"/>
    <s v="s, mongoDB"/>
    <s v="uild a Rea"/>
    <s v="https://www.udemy.   /realtime-meanstack/"/>
    <s v="https://www.udemy.com/realtime-meanstack/"/>
    <x v="0"/>
    <n v="20"/>
    <n v="3299"/>
    <n v="166"/>
    <n v="34"/>
    <x v="0"/>
    <x v="0"/>
    <s v="all levels"/>
    <s v="ALL LEVELS"/>
    <n v="10"/>
    <s v="all levels"/>
    <n v="4"/>
    <d v="2015-03-04T00:00:00"/>
    <n v="4"/>
    <n v="3"/>
    <n v="2015"/>
    <x v="0"/>
    <x v="0"/>
    <d v="2019-09-26T00:00:00"/>
    <n v="1667"/>
  </r>
  <r>
    <x v="925"/>
    <x v="920"/>
    <x v="364"/>
    <s v=" harmonica"/>
    <s v="et started"/>
    <s v="https://www.udemy.   /get-started-playing-blues-harmonica/"/>
    <s v="https://www.udemy.com/get-started-playing-blues-harmonica/"/>
    <x v="1"/>
    <n v="0"/>
    <n v="6853"/>
    <n v="398"/>
    <n v="23"/>
    <x v="1"/>
    <x v="1"/>
    <s v="beginner level"/>
    <s v="BEGINNER LEVEL"/>
    <n v="14"/>
    <s v="beginner level"/>
    <n v="0.61666666699999995"/>
    <d v="2015-03-30T00:00:00"/>
    <n v="30"/>
    <n v="3"/>
    <n v="2015"/>
    <x v="1"/>
    <x v="1"/>
    <d v="2018-12-31T00:00:00"/>
    <n v="1372"/>
  </r>
  <r>
    <x v="926"/>
    <x v="921"/>
    <x v="616"/>
    <s v="Compromise"/>
    <s v="IY: Reduce"/>
    <s v="https://www.udemy.   /diy-reduce-unpaid-federal-tax-thru-irs-offer-in-compromise/"/>
    <s v="https://www.udemy.com/diy-reduce-unpaid-federal-tax-thru-irs-offer-in-compromise/"/>
    <x v="0"/>
    <n v="20"/>
    <n v="44"/>
    <n v="3"/>
    <n v="8"/>
    <x v="0"/>
    <x v="0"/>
    <s v="all levels"/>
    <s v="ALL LEVELS"/>
    <n v="10"/>
    <s v="all levels"/>
    <n v="1"/>
    <d v="2015-03-26T00:00:00"/>
    <n v="26"/>
    <n v="3"/>
    <n v="2015"/>
    <x v="3"/>
    <x v="3"/>
    <d v="2018-08-06T00:00:00"/>
    <n v="1229"/>
  </r>
  <r>
    <x v="927"/>
    <x v="922"/>
    <x v="297"/>
    <s v="Management"/>
    <s v="FAÂ® Level"/>
    <s v="https://www.udemy.   /portfolio-management-cfa-level-1/"/>
    <s v="https://www.udemy.com/portfolio-management-cfa-level-1/"/>
    <x v="0"/>
    <n v="40"/>
    <n v="124"/>
    <n v="2"/>
    <n v="10"/>
    <x v="0"/>
    <x v="0"/>
    <s v="all levels"/>
    <s v="ALL LEVELS"/>
    <n v="10"/>
    <s v="all levels"/>
    <n v="2"/>
    <d v="2015-03-02T00:00:00"/>
    <n v="2"/>
    <n v="3"/>
    <n v="2015"/>
    <x v="3"/>
    <x v="3"/>
    <d v="2018-08-06T00:00:00"/>
    <n v="1253"/>
  </r>
  <r>
    <x v="928"/>
    <x v="923"/>
    <x v="617"/>
    <s v="er effects"/>
    <s v="earn  Afte"/>
    <s v="https://www.udemy.   /the-basics-of-after-effects/"/>
    <s v="https://www.udemy.com/the-basics-of-after-effects/"/>
    <x v="0"/>
    <n v="20"/>
    <n v="987"/>
    <n v="2"/>
    <n v="29"/>
    <x v="0"/>
    <x v="0"/>
    <s v="all levels"/>
    <s v="ALL LEVELS"/>
    <n v="10"/>
    <s v="all levels"/>
    <n v="1.5"/>
    <d v="2015-02-23T00:00:00"/>
    <n v="23"/>
    <n v="2"/>
    <n v="2015"/>
    <x v="2"/>
    <x v="2"/>
    <d v="2019-09-26T00:00:00"/>
    <n v="1676"/>
  </r>
  <r>
    <x v="929"/>
    <x v="924"/>
    <x v="618"/>
    <s v="Successful"/>
    <s v="rading Ins"/>
    <s v="https://www.udemy.   /trading-inside-bars-find-setups-today-make-money-tomorrow/"/>
    <s v="https://www.udemy.com/trading-inside-bars-find-setups-today-make-money-tomorrow/"/>
    <x v="0"/>
    <n v="125"/>
    <n v="2996"/>
    <n v="200"/>
    <n v="23"/>
    <x v="2"/>
    <x v="2"/>
    <s v="intermediate level"/>
    <s v="INTERMEDIATE LEVEL"/>
    <n v="18"/>
    <s v="intermediate level"/>
    <n v="2"/>
    <d v="2015-03-09T00:00:00"/>
    <n v="9"/>
    <n v="3"/>
    <n v="2015"/>
    <x v="3"/>
    <x v="3"/>
    <d v="2020-10-10T00:00:00"/>
    <n v="2042"/>
  </r>
  <r>
    <x v="930"/>
    <x v="925"/>
    <x v="94"/>
    <s v="tual Funds"/>
    <s v="asics of i"/>
    <s v="https://www.udemy.   /mutualfundinvesting/"/>
    <s v="https://www.udemy.com/mutualfundinvesting/"/>
    <x v="0"/>
    <n v="20"/>
    <n v="1589"/>
    <n v="26"/>
    <n v="42"/>
    <x v="2"/>
    <x v="2"/>
    <s v="intermediate level"/>
    <s v="INTERMEDIATE LEVEL"/>
    <n v="18"/>
    <s v="intermediate level"/>
    <n v="1.5"/>
    <d v="2015-03-03T00:00:00"/>
    <n v="3"/>
    <n v="3"/>
    <n v="2015"/>
    <x v="3"/>
    <x v="3"/>
    <d v="2020-10-10T00:00:00"/>
    <n v="2048"/>
  </r>
  <r>
    <x v="931"/>
    <x v="926"/>
    <x v="619"/>
    <s v="ingerstyle"/>
    <s v="apidly Lea"/>
    <s v="https://www.udemy.   /learn-acoustic-guitar-beginners-course/"/>
    <s v="https://www.udemy.com/learn-acoustic-guitar-beginners-course/"/>
    <x v="0"/>
    <n v="30"/>
    <n v="478"/>
    <n v="3"/>
    <n v="31"/>
    <x v="1"/>
    <x v="1"/>
    <s v="beginner level"/>
    <s v="BEGINNER LEVEL"/>
    <n v="14"/>
    <s v="beginner level"/>
    <n v="0.7"/>
    <d v="2015-02-06T00:00:00"/>
    <n v="6"/>
    <n v="2"/>
    <n v="2015"/>
    <x v="1"/>
    <x v="1"/>
    <d v="2018-12-31T00:00:00"/>
    <n v="1424"/>
  </r>
  <r>
    <x v="932"/>
    <x v="927"/>
    <x v="618"/>
    <s v=" y Volumen"/>
    <s v="rading Int"/>
    <s v="https://www.udemy.   /trading-intradiario-basado-en-precio-y-volumen/"/>
    <s v="https://www.udemy.com/trading-intradiario-basado-en-precio-y-volumen/"/>
    <x v="0"/>
    <n v="40"/>
    <n v="92"/>
    <n v="15"/>
    <n v="19"/>
    <x v="2"/>
    <x v="2"/>
    <s v="intermediate level"/>
    <s v="INTERMEDIATE LEVEL"/>
    <n v="18"/>
    <s v="intermediate level"/>
    <n v="1.5"/>
    <d v="2015-02-18T00:00:00"/>
    <n v="18"/>
    <n v="2"/>
    <n v="2015"/>
    <x v="3"/>
    <x v="3"/>
    <d v="2020-10-10T00:00:00"/>
    <n v="2061"/>
  </r>
  <r>
    <x v="933"/>
    <x v="928"/>
    <x v="172"/>
    <s v="or Premium"/>
    <s v="tock Marke"/>
    <s v="https://www.udemy.   /make-a-steady-monthly-income-selling-stock-options/"/>
    <s v="https://www.udemy.com/make-a-steady-monthly-income-selling-stock-options/"/>
    <x v="0"/>
    <n v="200"/>
    <n v="1909"/>
    <n v="8"/>
    <n v="19"/>
    <x v="2"/>
    <x v="2"/>
    <s v="intermediate level"/>
    <s v="INTERMEDIATE LEVEL"/>
    <n v="18"/>
    <s v="intermediate level"/>
    <n v="2"/>
    <d v="2015-02-08T00:00:00"/>
    <n v="8"/>
    <n v="2"/>
    <n v="2015"/>
    <x v="3"/>
    <x v="3"/>
    <d v="2020-10-10T00:00:00"/>
    <n v="2071"/>
  </r>
  <r>
    <x v="934"/>
    <x v="929"/>
    <x v="151"/>
    <s v="ss Success"/>
    <s v="ypography "/>
    <s v="https://www.udemy.   /typography-fonts-business/"/>
    <s v="https://www.udemy.com/typography-fonts-business/"/>
    <x v="0"/>
    <n v="75"/>
    <n v="1224"/>
    <n v="10"/>
    <n v="15"/>
    <x v="1"/>
    <x v="1"/>
    <s v="beginner level"/>
    <s v="BEGINNER LEVEL"/>
    <n v="14"/>
    <s v="beginner level"/>
    <n v="1.5"/>
    <d v="2015-04-20T00:00:00"/>
    <n v="20"/>
    <n v="4"/>
    <n v="2015"/>
    <x v="2"/>
    <x v="2"/>
    <d v="2018-12-31T00:00:00"/>
    <n v="1351"/>
  </r>
  <r>
    <x v="935"/>
    <x v="930"/>
    <x v="257"/>
    <s v="Developers"/>
    <s v="ngularJS F"/>
    <s v="https://www.udemy.   /angularjs-for-aspnet-mvc-developers/"/>
    <s v="https://www.udemy.com/angularjs-for-aspnet-mvc-developers/"/>
    <x v="0"/>
    <n v="50"/>
    <n v="3011"/>
    <n v="57"/>
    <n v="10"/>
    <x v="2"/>
    <x v="2"/>
    <s v="intermediate level"/>
    <s v="INTERMEDIATE LEVEL"/>
    <n v="18"/>
    <s v="intermediate level"/>
    <n v="1"/>
    <d v="2015-02-23T00:00:00"/>
    <n v="23"/>
    <n v="2"/>
    <n v="2015"/>
    <x v="0"/>
    <x v="0"/>
    <d v="2020-10-10T00:00:00"/>
    <n v="2056"/>
  </r>
  <r>
    <x v="936"/>
    <x v="931"/>
    <x v="406"/>
    <s v="ics Part 1"/>
    <s v="lassical G"/>
    <s v="https://www.udemy.   /classical-guitar-essentials-the-basics-part1/"/>
    <s v="https://www.udemy.com/classical-guitar-essentials-the-basics-part1/"/>
    <x v="0"/>
    <n v="65"/>
    <n v="861"/>
    <n v="19"/>
    <n v="52"/>
    <x v="1"/>
    <x v="1"/>
    <s v="beginner level"/>
    <s v="BEGINNER LEVEL"/>
    <n v="14"/>
    <s v="beginner level"/>
    <n v="4.5"/>
    <d v="2016-05-04T00:00:00"/>
    <n v="4"/>
    <n v="5"/>
    <n v="2016"/>
    <x v="1"/>
    <x v="1"/>
    <d v="2018-12-31T00:00:00"/>
    <n v="971"/>
  </r>
  <r>
    <x v="937"/>
    <x v="932"/>
    <x v="620"/>
    <s v="Characters"/>
    <s v="igital Pai"/>
    <s v="https://www.udemy.   /digital-painting-for-cartoon-characters/"/>
    <s v="https://www.udemy.com/digital-painting-for-cartoon-characters/"/>
    <x v="0"/>
    <n v="30"/>
    <n v="2044"/>
    <n v="108"/>
    <n v="25"/>
    <x v="0"/>
    <x v="0"/>
    <s v="all levels"/>
    <s v="ALL LEVELS"/>
    <n v="10"/>
    <s v="all levels"/>
    <n v="4"/>
    <d v="2015-02-05T00:00:00"/>
    <n v="5"/>
    <n v="2"/>
    <n v="2015"/>
    <x v="2"/>
    <x v="2"/>
    <d v="2019-09-26T00:00:00"/>
    <n v="1694"/>
  </r>
  <r>
    <x v="938"/>
    <x v="933"/>
    <x v="621"/>
    <s v="ng Any Key"/>
    <s v="lay By Ear"/>
    <s v="https://www.udemy.   /play-by-ear-4-play-many-songs-by-ear-with-3-chords-sing/"/>
    <s v="https://www.udemy.com/play-by-ear-4-play-many-songs-by-ear-with-3-chords-sing/"/>
    <x v="0"/>
    <n v="95"/>
    <n v="1064"/>
    <n v="11"/>
    <n v="110"/>
    <x v="0"/>
    <x v="0"/>
    <s v="all levels"/>
    <s v="ALL LEVELS"/>
    <n v="10"/>
    <s v="all levels"/>
    <n v="2.5"/>
    <d v="2015-02-07T00:00:00"/>
    <n v="7"/>
    <n v="2"/>
    <n v="2015"/>
    <x v="1"/>
    <x v="1"/>
    <d v="2019-09-26T00:00:00"/>
    <n v="1692"/>
  </r>
  <r>
    <x v="939"/>
    <x v="934"/>
    <x v="66"/>
    <s v="ash Course"/>
    <s v="etting Sta"/>
    <s v="https://www.udemy.   /getting-started-with-less-beginner-crash-course/"/>
    <s v="https://www.udemy.com/getting-started-with-less-beginner-crash-course/"/>
    <x v="0"/>
    <n v="25"/>
    <n v="1780"/>
    <n v="69"/>
    <n v="21"/>
    <x v="1"/>
    <x v="1"/>
    <s v="beginner level"/>
    <s v="BEGINNER LEVEL"/>
    <n v="14"/>
    <s v="beginner level"/>
    <n v="1.5"/>
    <d v="2015-02-12T00:00:00"/>
    <n v="12"/>
    <n v="2"/>
    <n v="2015"/>
    <x v="0"/>
    <x v="0"/>
    <d v="2018-12-31T00:00:00"/>
    <n v="1418"/>
  </r>
  <r>
    <x v="940"/>
    <x v="935"/>
    <x v="622"/>
    <s v="ash Course"/>
    <s v="ASS - Begi"/>
    <s v="https://www.udemy.   /sass-beginner-crash-course/"/>
    <s v="https://www.udemy.com/sass-beginner-crash-course/"/>
    <x v="0"/>
    <n v="25"/>
    <n v="1143"/>
    <n v="34"/>
    <n v="13"/>
    <x v="1"/>
    <x v="1"/>
    <s v="beginner level"/>
    <s v="BEGINNER LEVEL"/>
    <n v="14"/>
    <s v="beginner level"/>
    <n v="1"/>
    <d v="2015-02-12T00:00:00"/>
    <n v="12"/>
    <n v="2"/>
    <n v="2015"/>
    <x v="0"/>
    <x v="0"/>
    <d v="2018-12-31T00:00:00"/>
    <n v="1418"/>
  </r>
  <r>
    <x v="941"/>
    <x v="936"/>
    <x v="379"/>
    <s v="ign Career"/>
    <s v=" Complete "/>
    <s v="https://www.udemy.   /be-a-successful-logo-designer/"/>
    <s v="https://www.udemy.com/be-a-successful-logo-designer/"/>
    <x v="0"/>
    <n v="145"/>
    <n v="2745"/>
    <n v="61"/>
    <n v="67"/>
    <x v="0"/>
    <x v="0"/>
    <s v="all levels"/>
    <s v="ALL LEVELS"/>
    <n v="10"/>
    <s v="all levels"/>
    <n v="8.5"/>
    <d v="2015-02-19T00:00:00"/>
    <n v="19"/>
    <n v="2"/>
    <n v="2015"/>
    <x v="2"/>
    <x v="2"/>
    <d v="2019-09-26T00:00:00"/>
    <n v="1680"/>
  </r>
  <r>
    <x v="942"/>
    <x v="937"/>
    <x v="551"/>
    <s v="ccountants"/>
    <s v="itcoin for"/>
    <s v="https://www.udemy.   /bitcoin-for-accountants/"/>
    <s v="https://www.udemy.com/bitcoin-for-accountants/"/>
    <x v="1"/>
    <n v="0"/>
    <n v="3519"/>
    <n v="102"/>
    <n v="6"/>
    <x v="1"/>
    <x v="1"/>
    <s v="beginner level"/>
    <s v="BEGINNER LEVEL"/>
    <n v="14"/>
    <s v="beginner level"/>
    <n v="1"/>
    <d v="2015-02-06T00:00:00"/>
    <n v="6"/>
    <n v="2"/>
    <n v="2015"/>
    <x v="3"/>
    <x v="3"/>
    <d v="2018-12-31T00:00:00"/>
    <n v="1424"/>
  </r>
  <r>
    <x v="943"/>
    <x v="938"/>
    <x v="407"/>
    <s v="ft Drivers"/>
    <s v="earn How t"/>
    <s v="https://www.udemy.   /learn-how-to-file-taxes-from-uber-lyft/"/>
    <s v="https://www.udemy.com/learn-how-to-file-taxes-from-uber-lyft/"/>
    <x v="0"/>
    <n v="40"/>
    <n v="294"/>
    <n v="5"/>
    <n v="25"/>
    <x v="0"/>
    <x v="0"/>
    <s v="all levels"/>
    <s v="ALL LEVELS"/>
    <n v="10"/>
    <s v="all levels"/>
    <n v="2"/>
    <d v="2015-02-12T00:00:00"/>
    <n v="12"/>
    <n v="2"/>
    <n v="2015"/>
    <x v="3"/>
    <x v="3"/>
    <d v="2018-08-06T00:00:00"/>
    <n v="1271"/>
  </r>
  <r>
    <x v="944"/>
    <x v="939"/>
    <x v="25"/>
    <s v="rse Level)"/>
    <s v="ccounting "/>
    <s v="https://www.udemy.   /basics-of-accounting-standards/"/>
    <s v="https://www.udemy.com/basics-of-accounting-standards/"/>
    <x v="0"/>
    <n v="20"/>
    <n v="2222"/>
    <n v="9"/>
    <n v="12"/>
    <x v="0"/>
    <x v="0"/>
    <s v="all levels"/>
    <s v="ALL LEVELS"/>
    <n v="10"/>
    <s v="all levels"/>
    <n v="0.7"/>
    <d v="2015-02-07T00:00:00"/>
    <n v="7"/>
    <n v="2"/>
    <n v="2015"/>
    <x v="3"/>
    <x v="3"/>
    <d v="2018-11-04T00:00:00"/>
    <n v="1366"/>
  </r>
  <r>
    <x v="945"/>
    <x v="940"/>
    <x v="120"/>
    <s v="tep Guide "/>
    <s v="ow to Buil"/>
    <s v="https://www.udemy.   /build-your-own-website-with-wordpress-a-step-by-step-guide/"/>
    <s v="https://www.udemy.com/build-your-own-website-with-wordpress-a-step-by-step-guide/"/>
    <x v="0"/>
    <n v="95"/>
    <n v="4675"/>
    <n v="15"/>
    <n v="56"/>
    <x v="0"/>
    <x v="0"/>
    <s v="all levels"/>
    <s v="ALL LEVELS"/>
    <n v="10"/>
    <s v="all levels"/>
    <n v="6"/>
    <d v="2015-03-05T00:00:00"/>
    <n v="5"/>
    <n v="3"/>
    <n v="2015"/>
    <x v="0"/>
    <x v="0"/>
    <d v="2019-09-26T00:00:00"/>
    <n v="1666"/>
  </r>
  <r>
    <x v="946"/>
    <x v="941"/>
    <x v="308"/>
    <s v="llustrator"/>
    <s v="ogo Design"/>
    <s v="https://www.udemy.   /become-a-professional-logo-designer/"/>
    <s v="https://www.udemy.com/become-a-professional-logo-designer/"/>
    <x v="0"/>
    <n v="200"/>
    <n v="8196"/>
    <n v="479"/>
    <n v="85"/>
    <x v="0"/>
    <x v="0"/>
    <s v="all levels"/>
    <s v="ALL LEVELS"/>
    <n v="10"/>
    <s v="all levels"/>
    <n v="6.5"/>
    <d v="2015-08-18T00:00:00"/>
    <n v="18"/>
    <n v="8"/>
    <n v="2015"/>
    <x v="2"/>
    <x v="2"/>
    <d v="2019-09-26T00:00:00"/>
    <n v="1500"/>
  </r>
  <r>
    <x v="947"/>
    <x v="942"/>
    <x v="162"/>
    <s v="ress Sites"/>
    <s v="reate a Cl"/>
    <s v="https://www.udemy.   /create-a-client-network-by-hosting-wordpress-sites/"/>
    <s v="https://www.udemy.com/create-a-client-network-by-hosting-wordpress-sites/"/>
    <x v="0"/>
    <n v="35"/>
    <n v="1061"/>
    <n v="8"/>
    <n v="17"/>
    <x v="2"/>
    <x v="2"/>
    <s v="intermediate level"/>
    <s v="INTERMEDIATE LEVEL"/>
    <n v="18"/>
    <s v="intermediate level"/>
    <n v="1"/>
    <d v="2015-03-02T00:00:00"/>
    <n v="2"/>
    <n v="3"/>
    <n v="2015"/>
    <x v="0"/>
    <x v="0"/>
    <d v="2020-10-10T00:00:00"/>
    <n v="2049"/>
  </r>
  <r>
    <x v="948"/>
    <x v="943"/>
    <x v="623"/>
    <s v="n Accounts"/>
    <s v="o Your Own"/>
    <s v="https://www.udemy.   /doyourownaccounts/"/>
    <s v="https://www.udemy.com/doyourownaccounts/"/>
    <x v="0"/>
    <n v="35"/>
    <n v="42"/>
    <n v="2"/>
    <n v="13"/>
    <x v="0"/>
    <x v="0"/>
    <s v="all levels"/>
    <s v="ALL LEVELS"/>
    <n v="10"/>
    <s v="all levels"/>
    <n v="1.5"/>
    <d v="2015-02-13T00:00:00"/>
    <n v="13"/>
    <n v="2"/>
    <n v="2015"/>
    <x v="3"/>
    <x v="3"/>
    <d v="2018-08-06T00:00:00"/>
    <n v="1270"/>
  </r>
  <r>
    <x v="949"/>
    <x v="944"/>
    <x v="624"/>
    <s v=" your time"/>
    <s v="RUNT js: A"/>
    <s v="https://www.udemy.   /gruntjs-automate-web-development-tasks-and-save-your-time/"/>
    <s v="https://www.udemy.com/gruntjs-automate-web-development-tasks-and-save-your-time/"/>
    <x v="0"/>
    <n v="55"/>
    <n v="1534"/>
    <n v="33"/>
    <n v="18"/>
    <x v="0"/>
    <x v="0"/>
    <s v="all levels"/>
    <s v="ALL LEVELS"/>
    <n v="10"/>
    <s v="all levels"/>
    <n v="1.5"/>
    <d v="2015-03-02T00:00:00"/>
    <n v="2"/>
    <n v="3"/>
    <n v="2015"/>
    <x v="0"/>
    <x v="0"/>
    <d v="2019-09-26T00:00:00"/>
    <n v="1669"/>
  </r>
  <r>
    <x v="950"/>
    <x v="945"/>
    <x v="65"/>
    <s v="HP + MySQL"/>
    <s v="reate a RE"/>
    <s v="https://www.udemy.   /make-a-social-media-website/"/>
    <s v="https://www.udemy.com/make-a-social-media-website/"/>
    <x v="0"/>
    <n v="45"/>
    <n v="1002"/>
    <n v="178"/>
    <n v="174"/>
    <x v="0"/>
    <x v="0"/>
    <s v="all levels"/>
    <s v="ALL LEVELS"/>
    <n v="10"/>
    <s v="all levels"/>
    <n v="16.5"/>
    <d v="2016-09-19T00:00:00"/>
    <n v="19"/>
    <n v="9"/>
    <n v="2016"/>
    <x v="0"/>
    <x v="0"/>
    <d v="2019-09-26T00:00:00"/>
    <n v="1102"/>
  </r>
  <r>
    <x v="951"/>
    <x v="946"/>
    <x v="625"/>
    <s v="ing System"/>
    <s v="edge Fund "/>
    <s v="https://www.udemy.   /hedge-fund-trading-system/"/>
    <s v="https://www.udemy.com/hedge-fund-trading-system/"/>
    <x v="1"/>
    <n v="0"/>
    <n v="8985"/>
    <n v="584"/>
    <n v="12"/>
    <x v="0"/>
    <x v="0"/>
    <s v="all levels"/>
    <s v="ALL LEVELS"/>
    <n v="10"/>
    <s v="all levels"/>
    <n v="1"/>
    <d v="2015-03-06T00:00:00"/>
    <n v="6"/>
    <n v="3"/>
    <n v="2015"/>
    <x v="3"/>
    <x v="3"/>
    <d v="2018-08-06T00:00:00"/>
    <n v="1249"/>
  </r>
  <r>
    <x v="952"/>
    <x v="947"/>
    <x v="626"/>
    <s v="NG TACTICS"/>
    <s v="RADING TAC"/>
    <s v="https://www.udemy.   /trading-tactics/"/>
    <s v="https://www.udemy.com/trading-tactics/"/>
    <x v="0"/>
    <n v="145"/>
    <n v="951"/>
    <n v="25"/>
    <n v="62"/>
    <x v="0"/>
    <x v="0"/>
    <s v="all levels"/>
    <s v="ALL LEVELS"/>
    <n v="10"/>
    <s v="all levels"/>
    <n v="6"/>
    <d v="2015-02-13T00:00:00"/>
    <n v="13"/>
    <n v="2"/>
    <n v="2015"/>
    <x v="3"/>
    <x v="3"/>
    <d v="2018-08-06T00:00:00"/>
    <n v="1270"/>
  </r>
  <r>
    <x v="953"/>
    <x v="948"/>
    <x v="257"/>
    <s v=" AngularJS"/>
    <s v="ngularJS M"/>
    <s v="https://www.udemy.   /angularjs-masterclass/"/>
    <s v="https://www.udemy.com/angularjs-masterclass/"/>
    <x v="0"/>
    <n v="100"/>
    <n v="2912"/>
    <n v="309"/>
    <n v="85"/>
    <x v="0"/>
    <x v="0"/>
    <s v="all levels"/>
    <s v="ALL LEVELS"/>
    <n v="10"/>
    <s v="all levels"/>
    <n v="6"/>
    <d v="2015-03-04T00:00:00"/>
    <n v="4"/>
    <n v="3"/>
    <n v="2015"/>
    <x v="0"/>
    <x v="0"/>
    <d v="2019-09-26T00:00:00"/>
    <n v="1667"/>
  </r>
  <r>
    <x v="954"/>
    <x v="949"/>
    <x v="257"/>
    <s v="Dan Wahlin"/>
    <s v="ngularJS C"/>
    <s v="https://www.udemy.   /angularjs-custom-directives/"/>
    <s v="https://www.udemy.com/angularjs-custom-directives/"/>
    <x v="0"/>
    <n v="75"/>
    <n v="4128"/>
    <n v="434"/>
    <n v="61"/>
    <x v="0"/>
    <x v="0"/>
    <s v="all levels"/>
    <s v="ALL LEVELS"/>
    <n v="10"/>
    <s v="all levels"/>
    <n v="6"/>
    <d v="2015-02-21T00:00:00"/>
    <n v="21"/>
    <n v="2"/>
    <n v="2015"/>
    <x v="0"/>
    <x v="0"/>
    <d v="2019-09-26T00:00:00"/>
    <n v="1678"/>
  </r>
  <r>
    <x v="955"/>
    <x v="950"/>
    <x v="297"/>
    <s v="d Analysis"/>
    <s v="FAÂ® Level"/>
    <s v="https://www.udemy.   /cfa-level1-fra/"/>
    <s v="https://www.udemy.com/cfa-level1-fra/"/>
    <x v="0"/>
    <n v="50"/>
    <n v="152"/>
    <n v="2"/>
    <n v="102"/>
    <x v="0"/>
    <x v="0"/>
    <s v="all levels"/>
    <s v="ALL LEVELS"/>
    <n v="10"/>
    <s v="all levels"/>
    <n v="10"/>
    <d v="2015-02-26T00:00:00"/>
    <n v="26"/>
    <n v="2"/>
    <n v="2015"/>
    <x v="3"/>
    <x v="3"/>
    <d v="2018-08-06T00:00:00"/>
    <n v="1257"/>
  </r>
  <r>
    <x v="956"/>
    <x v="951"/>
    <x v="627"/>
    <s v="0 Examples"/>
    <s v="earning 20"/>
    <s v="https://www.udemy.   /jquery-foundation/"/>
    <s v="https://www.udemy.com/jquery-foundation/"/>
    <x v="0"/>
    <n v="195"/>
    <n v="1766"/>
    <n v="38"/>
    <n v="118"/>
    <x v="0"/>
    <x v="0"/>
    <s v="all levels"/>
    <s v="ALL LEVELS"/>
    <n v="10"/>
    <s v="all levels"/>
    <n v="18.5"/>
    <d v="2015-02-24T00:00:00"/>
    <n v="24"/>
    <n v="2"/>
    <n v="2015"/>
    <x v="0"/>
    <x v="0"/>
    <d v="2019-09-26T00:00:00"/>
    <n v="1675"/>
  </r>
  <r>
    <x v="957"/>
    <x v="952"/>
    <x v="628"/>
    <s v="JavaScript"/>
    <s v="earning Ob"/>
    <s v="https://www.udemy.   /learning-object-oriented-javascript/"/>
    <s v="https://www.udemy.com/learning-object-oriented-javascript/"/>
    <x v="0"/>
    <n v="75"/>
    <n v="533"/>
    <n v="54"/>
    <n v="23"/>
    <x v="2"/>
    <x v="2"/>
    <s v="intermediate level"/>
    <s v="INTERMEDIATE LEVEL"/>
    <n v="18"/>
    <s v="intermediate level"/>
    <n v="3"/>
    <d v="2015-02-17T00:00:00"/>
    <n v="17"/>
    <n v="2"/>
    <n v="2015"/>
    <x v="0"/>
    <x v="0"/>
    <d v="2020-10-10T00:00:00"/>
    <n v="2062"/>
  </r>
  <r>
    <x v="958"/>
    <x v="953"/>
    <x v="629"/>
    <s v="rse Level)"/>
    <s v="uditing Ba"/>
    <s v="https://www.udemy.   /basics-of-auditing/"/>
    <s v="https://www.udemy.com/basics-of-auditing/"/>
    <x v="0"/>
    <n v="25"/>
    <n v="3771"/>
    <n v="10"/>
    <n v="35"/>
    <x v="0"/>
    <x v="0"/>
    <s v="all levels"/>
    <s v="ALL LEVELS"/>
    <n v="10"/>
    <s v="all levels"/>
    <n v="2.5"/>
    <d v="2015-02-13T00:00:00"/>
    <n v="13"/>
    <n v="2"/>
    <n v="2015"/>
    <x v="3"/>
    <x v="3"/>
    <d v="2018-11-04T00:00:00"/>
    <n v="1360"/>
  </r>
  <r>
    <x v="959"/>
    <x v="954"/>
    <x v="630"/>
    <s v="‡à¹ˆà¸²à¸¢"/>
    <s v="¸ªà¸­à¸™à¹"/>
    <s v="https://www.udemy.   /binary-options-for-thai/"/>
    <s v="https://www.udemy.com/binary-options-for-thai/"/>
    <x v="1"/>
    <n v="0"/>
    <n v="2079"/>
    <n v="258"/>
    <n v="25"/>
    <x v="0"/>
    <x v="0"/>
    <s v="all levels"/>
    <s v="ALL LEVELS"/>
    <n v="10"/>
    <s v="all levels"/>
    <n v="2"/>
    <d v="2015-02-15T00:00:00"/>
    <n v="15"/>
    <n v="2"/>
    <n v="2015"/>
    <x v="3"/>
    <x v="3"/>
    <d v="2018-08-06T00:00:00"/>
    <n v="1268"/>
  </r>
  <r>
    <x v="960"/>
    <x v="955"/>
    <x v="631"/>
    <s v="o. 70-461)"/>
    <s v="uerying Mi"/>
    <s v="https://www.udemy.   /querying-sql-server-2012-70-461/"/>
    <s v="https://www.udemy.com/querying-sql-server-2012-70-461/"/>
    <x v="0"/>
    <n v="85"/>
    <n v="666"/>
    <n v="89"/>
    <n v="115"/>
    <x v="0"/>
    <x v="0"/>
    <s v="all levels"/>
    <s v="ALL LEVELS"/>
    <n v="10"/>
    <s v="all levels"/>
    <n v="6.5"/>
    <d v="2015-03-12T00:00:00"/>
    <n v="12"/>
    <n v="3"/>
    <n v="2015"/>
    <x v="0"/>
    <x v="0"/>
    <d v="2019-09-26T00:00:00"/>
    <n v="1659"/>
  </r>
  <r>
    <x v="961"/>
    <x v="956"/>
    <x v="632"/>
    <s v="in 12 Days"/>
    <s v="iano - Cir"/>
    <s v="https://www.udemy.   /use-circle-of-5ths-to-play-a-song-in-12-keys-in-12-days/"/>
    <s v="https://www.udemy.com/use-circle-of-5ths-to-play-a-song-in-12-keys-in-12-days/"/>
    <x v="0"/>
    <n v="95"/>
    <n v="2415"/>
    <n v="16"/>
    <n v="115"/>
    <x v="0"/>
    <x v="0"/>
    <s v="all levels"/>
    <s v="ALL LEVELS"/>
    <n v="10"/>
    <s v="all levels"/>
    <n v="2.5"/>
    <d v="2015-02-17T00:00:00"/>
    <n v="17"/>
    <n v="2"/>
    <n v="2015"/>
    <x v="1"/>
    <x v="1"/>
    <d v="2019-09-26T00:00:00"/>
    <n v="1682"/>
  </r>
  <r>
    <x v="962"/>
    <x v="957"/>
    <x v="633"/>
    <s v="in 2 hours"/>
    <s v="ssentials "/>
    <s v="https://www.udemy.   /finance-hien-minh-luu/"/>
    <s v="https://www.udemy.com/finance-hien-minh-luu/"/>
    <x v="0"/>
    <n v="20"/>
    <n v="1403"/>
    <n v="6"/>
    <n v="14"/>
    <x v="1"/>
    <x v="1"/>
    <s v="beginner level"/>
    <s v="BEGINNER LEVEL"/>
    <n v="14"/>
    <s v="beginner level"/>
    <n v="2"/>
    <d v="2015-06-01T00:00:00"/>
    <n v="1"/>
    <n v="6"/>
    <n v="2015"/>
    <x v="3"/>
    <x v="3"/>
    <d v="2018-12-31T00:00:00"/>
    <n v="1309"/>
  </r>
  <r>
    <x v="963"/>
    <x v="958"/>
    <x v="634"/>
    <s v="And Canva "/>
    <s v="ook Design"/>
    <s v="https://www.udemy.   /boost-your-sales-with-diy-design-for-non-techy-entrepreneurs/"/>
    <s v="https://www.udemy.com/boost-your-sales-with-diy-design-for-non-techy-entrepreneurs/"/>
    <x v="0"/>
    <n v="95"/>
    <n v="1825"/>
    <n v="24"/>
    <n v="33"/>
    <x v="0"/>
    <x v="0"/>
    <s v="all levels"/>
    <s v="ALL LEVELS"/>
    <n v="10"/>
    <s v="all levels"/>
    <n v="2.5"/>
    <d v="2015-03-05T00:00:00"/>
    <n v="5"/>
    <n v="3"/>
    <n v="2015"/>
    <x v="2"/>
    <x v="2"/>
    <d v="2019-09-26T00:00:00"/>
    <n v="1666"/>
  </r>
  <r>
    <x v="964"/>
    <x v="959"/>
    <x v="635"/>
    <s v="om Scratch"/>
    <s v="rite PHP L"/>
    <s v="https://www.udemy.   /php-mvc-from-scratch/"/>
    <s v="https://www.udemy.com/php-mvc-from-scratch/"/>
    <x v="0"/>
    <n v="70"/>
    <n v="1703"/>
    <n v="435"/>
    <n v="65"/>
    <x v="0"/>
    <x v="0"/>
    <s v="all levels"/>
    <s v="ALL LEVELS"/>
    <n v="10"/>
    <s v="all levels"/>
    <n v="3"/>
    <d v="2016-02-04T00:00:00"/>
    <n v="4"/>
    <n v="2"/>
    <n v="2016"/>
    <x v="0"/>
    <x v="0"/>
    <d v="2019-09-26T00:00:00"/>
    <n v="1330"/>
  </r>
  <r>
    <x v="965"/>
    <x v="960"/>
    <x v="636"/>
    <s v="s - 70-462"/>
    <s v="dministeri"/>
    <s v="https://www.udemy.   /administering-microsoft-sql-server-2012-databases-70-462/"/>
    <s v="https://www.udemy.com/administering-microsoft-sql-server-2012-databases-70-462/"/>
    <x v="0"/>
    <n v="60"/>
    <n v="586"/>
    <n v="65"/>
    <n v="98"/>
    <x v="0"/>
    <x v="0"/>
    <s v="all levels"/>
    <s v="ALL LEVELS"/>
    <n v="10"/>
    <s v="all levels"/>
    <n v="5.5"/>
    <d v="2015-03-23T00:00:00"/>
    <n v="23"/>
    <n v="3"/>
    <n v="2015"/>
    <x v="0"/>
    <x v="0"/>
    <d v="2019-09-26T00:00:00"/>
    <n v="1648"/>
  </r>
  <r>
    <x v="966"/>
    <x v="961"/>
    <x v="637"/>
    <s v="rver 2012 "/>
    <s v="mplementin"/>
    <s v="https://www.udemy.   /implementing-a-data-warehouse-with-sql-server-2012/"/>
    <s v="https://www.udemy.com/implementing-a-data-warehouse-with-sql-server-2012/"/>
    <x v="0"/>
    <n v="85"/>
    <n v="1142"/>
    <n v="148"/>
    <n v="90"/>
    <x v="0"/>
    <x v="0"/>
    <s v="all levels"/>
    <s v="ALL LEVELS"/>
    <n v="10"/>
    <s v="all levels"/>
    <n v="5"/>
    <d v="2015-05-01T00:00:00"/>
    <n v="1"/>
    <n v="5"/>
    <n v="2015"/>
    <x v="0"/>
    <x v="0"/>
    <d v="2019-09-26T00:00:00"/>
    <n v="1609"/>
  </r>
  <r>
    <x v="967"/>
    <x v="962"/>
    <x v="638"/>
    <s v="Procedures"/>
    <s v="ear-end Qu"/>
    <s v="https://www.udemy.   /year-end-quickbooks-procedures/"/>
    <s v="https://www.udemy.com/year-end-quickbooks-procedures/"/>
    <x v="0"/>
    <n v="20"/>
    <n v="51"/>
    <n v="2"/>
    <n v="10"/>
    <x v="1"/>
    <x v="1"/>
    <s v="beginner level"/>
    <s v="BEGINNER LEVEL"/>
    <n v="14"/>
    <s v="beginner level"/>
    <n v="2"/>
    <d v="2015-02-19T00:00:00"/>
    <n v="19"/>
    <n v="2"/>
    <n v="2015"/>
    <x v="3"/>
    <x v="3"/>
    <d v="2018-12-31T00:00:00"/>
    <n v="1411"/>
  </r>
  <r>
    <x v="968"/>
    <x v="963"/>
    <x v="94"/>
    <s v="of Trading"/>
    <s v="asics of T"/>
    <s v="https://www.udemy.   /basicsoftrading/"/>
    <s v="https://www.udemy.com/basicsoftrading/"/>
    <x v="0"/>
    <n v="40"/>
    <n v="99"/>
    <n v="17"/>
    <n v="27"/>
    <x v="1"/>
    <x v="1"/>
    <s v="beginner level"/>
    <s v="BEGINNER LEVEL"/>
    <n v="14"/>
    <s v="beginner level"/>
    <n v="1"/>
    <d v="2015-04-06T00:00:00"/>
    <n v="6"/>
    <n v="4"/>
    <n v="2015"/>
    <x v="3"/>
    <x v="3"/>
    <d v="2018-12-31T00:00:00"/>
    <n v="1365"/>
  </r>
  <r>
    <x v="969"/>
    <x v="964"/>
    <x v="639"/>
    <s v="Experience"/>
    <s v="ow to Opti"/>
    <s v="https://www.udemy.   /how-to-make-your-wordpress-site-blazing-fast/"/>
    <s v="https://www.udemy.com/how-to-make-your-wordpress-site-blazing-fast/"/>
    <x v="0"/>
    <n v="125"/>
    <n v="7852"/>
    <n v="46"/>
    <n v="31"/>
    <x v="0"/>
    <x v="0"/>
    <s v="all levels"/>
    <s v="ALL LEVELS"/>
    <n v="10"/>
    <s v="all levels"/>
    <n v="3.5"/>
    <d v="2015-03-02T00:00:00"/>
    <n v="2"/>
    <n v="3"/>
    <n v="2015"/>
    <x v="0"/>
    <x v="0"/>
    <d v="2019-09-26T00:00:00"/>
    <n v="1669"/>
  </r>
  <r>
    <x v="970"/>
    <x v="965"/>
    <x v="0"/>
    <s v=" to Expert"/>
    <s v="avaScript "/>
    <s v="https://www.udemy.   /javascript-from-beginner-to-expert-bring-life-to-your-site/"/>
    <s v="https://www.udemy.com/javascript-from-beginner-to-expert-bring-life-to-your-site/"/>
    <x v="0"/>
    <n v="125"/>
    <n v="5484"/>
    <n v="439"/>
    <n v="92"/>
    <x v="0"/>
    <x v="0"/>
    <s v="all levels"/>
    <s v="ALL LEVELS"/>
    <n v="10"/>
    <s v="all levels"/>
    <n v="12.5"/>
    <d v="2015-05-18T00:00:00"/>
    <n v="18"/>
    <n v="5"/>
    <n v="2015"/>
    <x v="0"/>
    <x v="0"/>
    <d v="2019-09-26T00:00:00"/>
    <n v="1592"/>
  </r>
  <r>
    <x v="971"/>
    <x v="966"/>
    <x v="640"/>
    <s v="eschrieben"/>
    <s v="nvestiere "/>
    <s v="https://www.udemy.   /investiere-online-und-erhalte-zinsen-von-25-in-dollar/"/>
    <s v="https://www.udemy.com/investiere-online-und-erhalte-zinsen-von-25-in-dollar/"/>
    <x v="0"/>
    <n v="20"/>
    <n v="59"/>
    <n v="11"/>
    <n v="7"/>
    <x v="0"/>
    <x v="0"/>
    <s v="all levels"/>
    <s v="ALL LEVELS"/>
    <n v="10"/>
    <s v="all levels"/>
    <n v="1.5"/>
    <d v="2015-02-25T00:00:00"/>
    <n v="25"/>
    <n v="2"/>
    <n v="2015"/>
    <x v="3"/>
    <x v="3"/>
    <d v="2019-09-26T00:00:00"/>
    <n v="1674"/>
  </r>
  <r>
    <x v="972"/>
    <x v="967"/>
    <x v="641"/>
    <s v="nco Guitar"/>
    <s v="lamenco Gu"/>
    <s v="https://www.udemy.   /flamenco-guitar-a/"/>
    <s v="https://www.udemy.com/flamenco-guitar-a/"/>
    <x v="0"/>
    <n v="25"/>
    <n v="136"/>
    <n v="20"/>
    <n v="34"/>
    <x v="1"/>
    <x v="1"/>
    <s v="beginner level"/>
    <s v="BEGINNER LEVEL"/>
    <n v="14"/>
    <s v="beginner level"/>
    <n v="4"/>
    <d v="2015-12-07T00:00:00"/>
    <n v="7"/>
    <n v="12"/>
    <n v="2015"/>
    <x v="1"/>
    <x v="1"/>
    <d v="2018-12-31T00:00:00"/>
    <n v="1120"/>
  </r>
  <r>
    <x v="973"/>
    <x v="968"/>
    <x v="642"/>
    <s v="0 Projects"/>
    <s v="earn  Boot"/>
    <s v="https://www.udemy.   /learn-bootstrap-development-by-building-10-projects/"/>
    <s v="https://www.udemy.com/learn-bootstrap-development-by-building-10-projects/"/>
    <x v="0"/>
    <n v="60"/>
    <n v="14813"/>
    <n v="1358"/>
    <n v="74"/>
    <x v="0"/>
    <x v="0"/>
    <s v="all levels"/>
    <s v="ALL LEVELS"/>
    <n v="10"/>
    <s v="all levels"/>
    <n v="13.5"/>
    <d v="2015-02-23T00:00:00"/>
    <n v="23"/>
    <n v="2"/>
    <n v="2015"/>
    <x v="0"/>
    <x v="0"/>
    <d v="2019-09-26T00:00:00"/>
    <n v="1676"/>
  </r>
  <r>
    <x v="974"/>
    <x v="969"/>
    <x v="187"/>
    <s v="s For FREE"/>
    <s v="ow To Make"/>
    <s v="https://www.udemy.   /kindle-millionare-learn-how-to-make-ebook-covers-like-a-pro/"/>
    <s v="https://www.udemy.com/kindle-millionare-learn-how-to-make-ebook-covers-like-a-pro/"/>
    <x v="0"/>
    <n v="20"/>
    <n v="1080"/>
    <n v="6"/>
    <n v="35"/>
    <x v="0"/>
    <x v="0"/>
    <s v="all levels"/>
    <s v="ALL LEVELS"/>
    <n v="10"/>
    <s v="all levels"/>
    <n v="3"/>
    <d v="2015-02-26T00:00:00"/>
    <n v="26"/>
    <n v="2"/>
    <n v="2015"/>
    <x v="2"/>
    <x v="2"/>
    <d v="2019-09-26T00:00:00"/>
    <n v="1673"/>
  </r>
  <r>
    <x v="975"/>
    <x v="970"/>
    <x v="189"/>
    <s v="erivatives"/>
    <s v="nderstandi"/>
    <s v="https://www.udemy.   /understanding-financial-derivatives/"/>
    <s v="https://www.udemy.com/understanding-financial-derivatives/"/>
    <x v="0"/>
    <n v="20"/>
    <n v="16"/>
    <n v="1"/>
    <n v="11"/>
    <x v="2"/>
    <x v="2"/>
    <s v="intermediate level"/>
    <s v="INTERMEDIATE LEVEL"/>
    <n v="18"/>
    <s v="intermediate level"/>
    <n v="2"/>
    <d v="2017-03-24T00:00:00"/>
    <n v="24"/>
    <n v="3"/>
    <n v="2017"/>
    <x v="3"/>
    <x v="3"/>
    <d v="2020-10-10T00:00:00"/>
    <n v="1296"/>
  </r>
  <r>
    <x v="976"/>
    <x v="971"/>
    <x v="612"/>
    <s v="like a pro"/>
    <s v="ead financ"/>
    <s v="https://www.udemy.   /read-financial-statements-in-5-minutes/"/>
    <s v="https://www.udemy.com/read-financial-statements-in-5-minutes/"/>
    <x v="0"/>
    <n v="50"/>
    <n v="12"/>
    <n v="1"/>
    <n v="38"/>
    <x v="2"/>
    <x v="2"/>
    <s v="intermediate level"/>
    <s v="INTERMEDIATE LEVEL"/>
    <n v="18"/>
    <s v="intermediate level"/>
    <n v="4"/>
    <d v="2015-03-02T00:00:00"/>
    <n v="2"/>
    <n v="3"/>
    <n v="2015"/>
    <x v="3"/>
    <x v="3"/>
    <d v="2020-10-10T00:00:00"/>
    <n v="2049"/>
  </r>
  <r>
    <x v="977"/>
    <x v="972"/>
    <x v="286"/>
    <s v="evelopment"/>
    <s v="aster the "/>
    <s v="https://www.udemy.   /master-the-basics-of-html5-css3-beginner-web-development/"/>
    <s v="https://www.udemy.com/master-the-basics-of-html5-css3-beginner-web-development/"/>
    <x v="1"/>
    <n v="0"/>
    <n v="26541"/>
    <n v="750"/>
    <n v="38"/>
    <x v="1"/>
    <x v="1"/>
    <s v="beginner level"/>
    <s v="BEGINNER LEVEL"/>
    <n v="14"/>
    <s v="beginner level"/>
    <n v="3"/>
    <d v="2015-05-21T00:00:00"/>
    <n v="21"/>
    <n v="5"/>
    <n v="2015"/>
    <x v="0"/>
    <x v="0"/>
    <d v="2018-12-31T00:00:00"/>
    <n v="1320"/>
  </r>
  <r>
    <x v="978"/>
    <x v="973"/>
    <x v="643"/>
    <s v="o Software"/>
    <s v="ecome a Lo"/>
    <s v="https://www.udemy.   /become-a-logo-designer-guide-to-complimentary-logo-software/"/>
    <s v="https://www.udemy.com/become-a-logo-designer-guide-to-complimentary-logo-software/"/>
    <x v="0"/>
    <n v="35"/>
    <n v="485"/>
    <n v="9"/>
    <n v="21"/>
    <x v="0"/>
    <x v="0"/>
    <s v="all levels"/>
    <s v="ALL LEVELS"/>
    <n v="10"/>
    <s v="all levels"/>
    <n v="2.5"/>
    <d v="2015-03-19T00:00:00"/>
    <n v="19"/>
    <n v="3"/>
    <n v="2015"/>
    <x v="2"/>
    <x v="2"/>
    <d v="2019-09-26T00:00:00"/>
    <n v="1652"/>
  </r>
  <r>
    <x v="979"/>
    <x v="974"/>
    <x v="644"/>
    <s v=" Blueprint"/>
    <s v="undraise t"/>
    <s v="https://www.udemy.   /fundraise-the-simplified-way-a-crowdfunding-blueprint/"/>
    <s v="https://www.udemy.com/fundraise-the-simplified-way-a-crowdfunding-blueprint/"/>
    <x v="0"/>
    <n v="35"/>
    <n v="7"/>
    <n v="1"/>
    <n v="19"/>
    <x v="0"/>
    <x v="0"/>
    <s v="all levels"/>
    <s v="ALL LEVELS"/>
    <n v="10"/>
    <s v="all levels"/>
    <n v="1"/>
    <d v="2015-02-23T00:00:00"/>
    <n v="23"/>
    <n v="2"/>
    <n v="2015"/>
    <x v="3"/>
    <x v="3"/>
    <d v="2018-08-06T00:00:00"/>
    <n v="1260"/>
  </r>
  <r>
    <x v="980"/>
    <x v="975"/>
    <x v="645"/>
    <s v="ing System"/>
    <s v="rend Follo"/>
    <s v="https://www.udemy.   /trend-following/"/>
    <s v="https://www.udemy.com/trend-following/"/>
    <x v="0"/>
    <n v="95"/>
    <n v="1202"/>
    <n v="76"/>
    <n v="64"/>
    <x v="3"/>
    <x v="3"/>
    <s v="expert level"/>
    <s v="EXPERT LEVEL"/>
    <n v="12"/>
    <s v="expert level"/>
    <n v="3.5"/>
    <d v="2015-03-23T00:00:00"/>
    <n v="23"/>
    <n v="3"/>
    <n v="2015"/>
    <x v="3"/>
    <x v="3"/>
    <d v="2019-08-24T00:00:00"/>
    <n v="1615"/>
  </r>
  <r>
    <x v="981"/>
    <x v="976"/>
    <x v="646"/>
    <s v="lustration"/>
    <s v="rom Drawin"/>
    <s v="https://www.udemy.   /from-drawing-to-illustration/"/>
    <s v="https://www.udemy.com/from-drawing-to-illustration/"/>
    <x v="0"/>
    <n v="20"/>
    <n v="237"/>
    <n v="25"/>
    <n v="32"/>
    <x v="1"/>
    <x v="1"/>
    <s v="beginner level"/>
    <s v="BEGINNER LEVEL"/>
    <n v="14"/>
    <s v="beginner level"/>
    <n v="6"/>
    <d v="2015-04-17T00:00:00"/>
    <n v="17"/>
    <n v="4"/>
    <n v="2015"/>
    <x v="2"/>
    <x v="2"/>
    <d v="2018-12-31T00:00:00"/>
    <n v="1354"/>
  </r>
  <r>
    <x v="982"/>
    <x v="977"/>
    <x v="27"/>
    <s v="d 7 Models"/>
    <s v="he Complet"/>
    <s v="https://www.udemy.   /the-complete-financial-model-builder-course-build-7-models/"/>
    <s v="https://www.udemy.com/the-complete-financial-model-builder-course-build-7-models/"/>
    <x v="0"/>
    <n v="75"/>
    <n v="214"/>
    <n v="20"/>
    <n v="88"/>
    <x v="0"/>
    <x v="0"/>
    <s v="all levels"/>
    <s v="ALL LEVELS"/>
    <n v="10"/>
    <s v="all levels"/>
    <n v="9"/>
    <d v="2015-03-19T00:00:00"/>
    <n v="19"/>
    <n v="3"/>
    <n v="2015"/>
    <x v="3"/>
    <x v="3"/>
    <d v="2018-08-06T00:00:00"/>
    <n v="1236"/>
  </r>
  <r>
    <x v="983"/>
    <x v="978"/>
    <x v="647"/>
    <s v="ster Class"/>
    <s v="rass Maste"/>
    <s v="https://www.udemy.   /brass-master-class-german/"/>
    <s v="https://www.udemy.com/brass-master-class-german/"/>
    <x v="0"/>
    <n v="20"/>
    <n v="36"/>
    <n v="6"/>
    <n v="30"/>
    <x v="0"/>
    <x v="0"/>
    <s v="all levels"/>
    <s v="ALL LEVELS"/>
    <n v="10"/>
    <s v="all levels"/>
    <n v="2"/>
    <d v="2015-06-09T00:00:00"/>
    <n v="9"/>
    <n v="6"/>
    <n v="2015"/>
    <x v="1"/>
    <x v="1"/>
    <d v="2019-09-26T00:00:00"/>
    <n v="1570"/>
  </r>
  <r>
    <x v="984"/>
    <x v="979"/>
    <x v="122"/>
    <s v="nstruments"/>
    <s v="inancial M"/>
    <s v="https://www.udemy.   /capital-market-instruments/"/>
    <s v="https://www.udemy.com/capital-market-instruments/"/>
    <x v="0"/>
    <n v="25"/>
    <n v="2650"/>
    <n v="5"/>
    <n v="17"/>
    <x v="1"/>
    <x v="1"/>
    <s v="beginner level"/>
    <s v="BEGINNER LEVEL"/>
    <n v="14"/>
    <s v="beginner level"/>
    <n v="1"/>
    <d v="2015-02-24T00:00:00"/>
    <n v="24"/>
    <n v="2"/>
    <n v="2015"/>
    <x v="3"/>
    <x v="3"/>
    <d v="2018-12-31T00:00:00"/>
    <n v="1406"/>
  </r>
  <r>
    <x v="985"/>
    <x v="980"/>
    <x v="648"/>
    <s v="stes Hobby"/>
    <s v="undharmoni"/>
    <s v="https://www.udemy.   /mundharmonika-spielen-mein-schonstes-hobby/"/>
    <s v="https://www.udemy.com/mundharmonika-spielen-mein-schonstes-hobby/"/>
    <x v="0"/>
    <n v="20"/>
    <n v="65"/>
    <n v="7"/>
    <n v="77"/>
    <x v="1"/>
    <x v="1"/>
    <s v="beginner level"/>
    <s v="BEGINNER LEVEL"/>
    <n v="14"/>
    <s v="beginner level"/>
    <n v="2.5"/>
    <d v="2015-06-09T00:00:00"/>
    <n v="9"/>
    <n v="6"/>
    <n v="2015"/>
    <x v="1"/>
    <x v="1"/>
    <d v="2018-12-31T00:00:00"/>
    <n v="1301"/>
  </r>
  <r>
    <x v="986"/>
    <x v="981"/>
    <x v="649"/>
    <s v="stes Hobby"/>
    <s v="itarre spi"/>
    <s v="https://www.udemy.   /gitarre-spielen-mein-schonstes-hobby/"/>
    <s v="https://www.udemy.com/gitarre-spielen-mein-schonstes-hobby/"/>
    <x v="0"/>
    <n v="20"/>
    <n v="11"/>
    <n v="2"/>
    <n v="183"/>
    <x v="1"/>
    <x v="1"/>
    <s v="beginner level"/>
    <s v="BEGINNER LEVEL"/>
    <n v="14"/>
    <s v="beginner level"/>
    <n v="2"/>
    <d v="2015-06-09T00:00:00"/>
    <n v="9"/>
    <n v="6"/>
    <n v="2015"/>
    <x v="1"/>
    <x v="1"/>
    <d v="2018-12-31T00:00:00"/>
    <n v="1301"/>
  </r>
  <r>
    <x v="987"/>
    <x v="982"/>
    <x v="287"/>
    <s v="our Skills"/>
    <s v="hotoshop: "/>
    <s v="https://www.udemy.   /photoshop-5-practical-techniques-to-improve-your-skills/"/>
    <s v="https://www.udemy.com/photoshop-5-practical-techniques-to-improve-your-skills/"/>
    <x v="0"/>
    <n v="20"/>
    <n v="780"/>
    <n v="5"/>
    <n v="5"/>
    <x v="2"/>
    <x v="2"/>
    <s v="intermediate level"/>
    <s v="INTERMEDIATE LEVEL"/>
    <n v="18"/>
    <s v="intermediate level"/>
    <n v="0.71666666700000003"/>
    <d v="2015-02-26T00:00:00"/>
    <n v="26"/>
    <n v="2"/>
    <n v="2015"/>
    <x v="2"/>
    <x v="2"/>
    <d v="2020-10-10T00:00:00"/>
    <n v="2053"/>
  </r>
  <r>
    <x v="988"/>
    <x v="983"/>
    <x v="247"/>
    <s v="om Scratch"/>
    <s v="uilding a "/>
    <s v="https://www.udemy.   /social-network-in-php-mysql/"/>
    <s v="https://www.udemy.com/social-network-in-php-mysql/"/>
    <x v="0"/>
    <n v="50"/>
    <n v="869"/>
    <n v="125"/>
    <n v="78"/>
    <x v="0"/>
    <x v="0"/>
    <s v="all levels"/>
    <s v="ALL LEVELS"/>
    <n v="10"/>
    <s v="all levels"/>
    <n v="14"/>
    <d v="2015-03-17T00:00:00"/>
    <n v="17"/>
    <n v="3"/>
    <n v="2015"/>
    <x v="0"/>
    <x v="0"/>
    <d v="2019-09-26T00:00:00"/>
    <n v="1654"/>
  </r>
  <r>
    <x v="989"/>
    <x v="984"/>
    <x v="650"/>
    <s v=" Photoshop"/>
    <s v="IY Beautif"/>
    <s v="https://www.udemy.   /diy-beautiful-social-graphics-that-dont-require-photoshop/"/>
    <s v="https://www.udemy.com/diy-beautiful-social-graphics-that-dont-require-photoshop/"/>
    <x v="0"/>
    <n v="20"/>
    <n v="238"/>
    <n v="9"/>
    <n v="22"/>
    <x v="0"/>
    <x v="0"/>
    <s v="all levels"/>
    <s v="ALL LEVELS"/>
    <n v="10"/>
    <s v="all levels"/>
    <n v="2.5"/>
    <d v="2015-03-03T00:00:00"/>
    <n v="3"/>
    <n v="3"/>
    <n v="2015"/>
    <x v="2"/>
    <x v="2"/>
    <d v="2019-09-26T00:00:00"/>
    <n v="1668"/>
  </r>
  <r>
    <x v="990"/>
    <x v="985"/>
    <x v="297"/>
    <s v="014 â€“ FI"/>
    <s v="FAÂ® Level"/>
    <s v="https://www.udemy.   /cfa-level-1-fixed-income/"/>
    <s v="https://www.udemy.com/cfa-level-1-fixed-income/"/>
    <x v="0"/>
    <n v="40"/>
    <n v="149"/>
    <n v="0"/>
    <n v="49"/>
    <x v="0"/>
    <x v="0"/>
    <s v="all levels"/>
    <s v="ALL LEVELS"/>
    <n v="10"/>
    <s v="all levels"/>
    <n v="4.5"/>
    <d v="2015-03-08T00:00:00"/>
    <n v="8"/>
    <n v="3"/>
    <n v="2015"/>
    <x v="3"/>
    <x v="3"/>
    <d v="2019-09-26T00:00:00"/>
    <n v="1663"/>
  </r>
  <r>
    <x v="991"/>
    <x v="986"/>
    <x v="84"/>
    <s v="al Success"/>
    <s v="ptions Tra"/>
    <s v="https://www.udemy.   /trading-stock-options-ii-simplified-strategies-for-success/"/>
    <s v="https://www.udemy.com/trading-stock-options-ii-simplified-strategies-for-success/"/>
    <x v="0"/>
    <n v="195"/>
    <n v="7884"/>
    <n v="118"/>
    <n v="68"/>
    <x v="2"/>
    <x v="2"/>
    <s v="intermediate level"/>
    <s v="INTERMEDIATE LEVEL"/>
    <n v="18"/>
    <s v="intermediate level"/>
    <n v="10"/>
    <d v="2015-05-19T00:00:00"/>
    <n v="19"/>
    <n v="5"/>
    <n v="2015"/>
    <x v="3"/>
    <x v="3"/>
    <d v="2020-10-10T00:00:00"/>
    <n v="1971"/>
  </r>
  <r>
    <x v="992"/>
    <x v="987"/>
    <x v="227"/>
    <s v="e Upgrades"/>
    <s v="dobe Illus"/>
    <s v="https://www.udemy.   /learn-illustrator-cc-updates/"/>
    <s v="https://www.udemy.com/learn-illustrator-cc-updates/"/>
    <x v="0"/>
    <n v="20"/>
    <n v="22"/>
    <n v="3"/>
    <n v="57"/>
    <x v="2"/>
    <x v="2"/>
    <s v="intermediate level"/>
    <s v="INTERMEDIATE LEVEL"/>
    <n v="18"/>
    <s v="intermediate level"/>
    <n v="2"/>
    <d v="2015-03-16T00:00:00"/>
    <n v="16"/>
    <n v="3"/>
    <n v="2015"/>
    <x v="2"/>
    <x v="2"/>
    <d v="2020-10-10T00:00:00"/>
    <n v="2035"/>
  </r>
  <r>
    <x v="993"/>
    <x v="988"/>
    <x v="139"/>
    <s v=" Photoshop"/>
    <s v=" Beginners"/>
    <s v="https://www.udemy.   /beginners-guide-course-to-vector-graphics-with-adobe-photoshop-course/"/>
    <s v="https://www.udemy.com/beginners-guide-course-to-vector-graphics-with-adobe-photoshop-course/"/>
    <x v="0"/>
    <n v="20"/>
    <n v="1207"/>
    <n v="5"/>
    <n v="19"/>
    <x v="1"/>
    <x v="1"/>
    <s v="beginner level"/>
    <s v="BEGINNER LEVEL"/>
    <n v="14"/>
    <s v="beginner level"/>
    <n v="2"/>
    <d v="2015-04-05T00:00:00"/>
    <n v="5"/>
    <n v="4"/>
    <n v="2015"/>
    <x v="2"/>
    <x v="2"/>
    <d v="2018-12-31T00:00:00"/>
    <n v="1366"/>
  </r>
  <r>
    <x v="994"/>
    <x v="989"/>
    <x v="651"/>
    <s v="ls Starter"/>
    <s v="he Pro Rub"/>
    <s v="https://www.udemy.   /pro-rubyonrails-starter/"/>
    <s v="https://www.udemy.com/pro-rubyonrails-starter/"/>
    <x v="0"/>
    <n v="45"/>
    <n v="2409"/>
    <n v="90"/>
    <n v="19"/>
    <x v="1"/>
    <x v="1"/>
    <s v="beginner level"/>
    <s v="BEGINNER LEVEL"/>
    <n v="14"/>
    <s v="beginner level"/>
    <n v="2.5"/>
    <d v="2015-03-04T00:00:00"/>
    <n v="4"/>
    <n v="3"/>
    <n v="2015"/>
    <x v="0"/>
    <x v="0"/>
    <d v="2018-12-31T00:00:00"/>
    <n v="1398"/>
  </r>
  <r>
    <x v="995"/>
    <x v="990"/>
    <x v="528"/>
    <s v="ty Trading"/>
    <s v="utures/Com"/>
    <s v="https://www.udemy.   /futurestrading/"/>
    <s v="https://www.udemy.com/futurestrading/"/>
    <x v="0"/>
    <n v="50"/>
    <n v="472"/>
    <n v="34"/>
    <n v="23"/>
    <x v="0"/>
    <x v="0"/>
    <s v="all levels"/>
    <s v="ALL LEVELS"/>
    <n v="10"/>
    <s v="all levels"/>
    <n v="5.5"/>
    <d v="2015-03-05T00:00:00"/>
    <n v="5"/>
    <n v="3"/>
    <n v="2015"/>
    <x v="3"/>
    <x v="3"/>
    <d v="2018-08-06T00:00:00"/>
    <n v="1250"/>
  </r>
  <r>
    <x v="996"/>
    <x v="991"/>
    <x v="652"/>
    <s v="p by step)"/>
    <s v="AP Crystal"/>
    <s v="https://www.udemy.   /sap-crystalreports-for-beginners/"/>
    <s v="https://www.udemy.com/sap-crystalreports-for-beginners/"/>
    <x v="1"/>
    <n v="0"/>
    <n v="7484"/>
    <n v="304"/>
    <n v="5"/>
    <x v="1"/>
    <x v="1"/>
    <s v="beginner level"/>
    <s v="BEGINNER LEVEL"/>
    <n v="14"/>
    <s v="beginner level"/>
    <n v="1"/>
    <d v="2015-03-04T00:00:00"/>
    <n v="4"/>
    <n v="3"/>
    <n v="2015"/>
    <x v="0"/>
    <x v="0"/>
    <d v="2018-12-31T00:00:00"/>
    <n v="1398"/>
  </r>
  <r>
    <x v="997"/>
    <x v="992"/>
    <x v="653"/>
    <s v="ncipiantes"/>
    <s v="iseÃ±o de "/>
    <s v="https://www.udemy.   /logo_para_principiantes/"/>
    <s v="https://www.udemy.com/logo_para_principiantes/"/>
    <x v="0"/>
    <n v="25"/>
    <n v="3"/>
    <n v="3"/>
    <n v="12"/>
    <x v="0"/>
    <x v="0"/>
    <s v="all levels"/>
    <s v="ALL LEVELS"/>
    <n v="10"/>
    <s v="all levels"/>
    <n v="0.66666666699999999"/>
    <d v="2015-03-23T00:00:00"/>
    <n v="23"/>
    <n v="3"/>
    <n v="2015"/>
    <x v="2"/>
    <x v="2"/>
    <d v="2019-09-26T00:00:00"/>
    <n v="1648"/>
  </r>
  <r>
    <x v="998"/>
    <x v="993"/>
    <x v="654"/>
    <s v="5 and CSS3"/>
    <s v="uild Respo"/>
    <s v="https://www.udemy.   /design-and-develop-a-killer-website-with-html5-and-css3/"/>
    <s v="https://www.udemy.com/design-and-develop-a-killer-website-with-html5-and-css3/"/>
    <x v="0"/>
    <n v="195"/>
    <n v="43977"/>
    <n v="7106"/>
    <n v="77"/>
    <x v="0"/>
    <x v="0"/>
    <s v="all levels"/>
    <s v="ALL LEVELS"/>
    <n v="10"/>
    <s v="all levels"/>
    <n v="12"/>
    <d v="2015-03-24T00:00:00"/>
    <n v="24"/>
    <n v="3"/>
    <n v="2015"/>
    <x v="0"/>
    <x v="0"/>
    <d v="2019-09-26T00:00:00"/>
    <n v="1647"/>
  </r>
  <r>
    <x v="999"/>
    <x v="994"/>
    <x v="655"/>
    <s v="hop Design"/>
    <s v="ltimate Gu"/>
    <s v="https://www.udemy.   /freelancing-career-in-photoshop-design/"/>
    <s v="https://www.udemy.com/freelancing-career-in-photoshop-design/"/>
    <x v="0"/>
    <n v="165"/>
    <n v="1479"/>
    <n v="49"/>
    <n v="82"/>
    <x v="0"/>
    <x v="0"/>
    <s v="all levels"/>
    <s v="ALL LEVELS"/>
    <n v="10"/>
    <s v="all levels"/>
    <n v="6.5"/>
    <d v="2015-04-30T00:00:00"/>
    <n v="30"/>
    <n v="4"/>
    <n v="2015"/>
    <x v="2"/>
    <x v="2"/>
    <d v="2019-09-26T00:00:00"/>
    <n v="1610"/>
  </r>
  <r>
    <x v="1000"/>
    <x v="995"/>
    <x v="656"/>
    <s v="aw Matters"/>
    <s v="aw Matters"/>
    <s v="https://www.udemy.   /law-matters/"/>
    <s v="https://www.udemy.com/law-matters/"/>
    <x v="0"/>
    <n v="20"/>
    <n v="327"/>
    <n v="1"/>
    <n v="12"/>
    <x v="1"/>
    <x v="1"/>
    <s v="beginner level"/>
    <s v="BEGINNER LEVEL"/>
    <n v="14"/>
    <s v="beginner level"/>
    <n v="0.45"/>
    <d v="2015-03-27T00:00:00"/>
    <n v="27"/>
    <n v="3"/>
    <n v="2015"/>
    <x v="3"/>
    <x v="3"/>
    <d v="2018-12-31T00:00:00"/>
    <n v="1375"/>
  </r>
  <r>
    <x v="1001"/>
    <x v="996"/>
    <x v="63"/>
    <s v="Simplified"/>
    <s v="rofessiona"/>
    <s v="https://www.udemy.   /optionstrading/"/>
    <s v="https://www.udemy.com/optionstrading/"/>
    <x v="0"/>
    <n v="200"/>
    <n v="631"/>
    <n v="49"/>
    <n v="21"/>
    <x v="0"/>
    <x v="0"/>
    <s v="all levels"/>
    <s v="ALL LEVELS"/>
    <n v="10"/>
    <s v="all levels"/>
    <n v="2"/>
    <d v="2015-04-17T00:00:00"/>
    <n v="17"/>
    <n v="4"/>
    <n v="2015"/>
    <x v="3"/>
    <x v="3"/>
    <d v="2018-08-06T00:00:00"/>
    <n v="1207"/>
  </r>
  <r>
    <x v="1002"/>
    <x v="997"/>
    <x v="657"/>
    <s v="than 24hrs"/>
    <s v="agazine De"/>
    <s v="https://www.udemy.   /how-to-start-your-own-magazine/"/>
    <s v="https://www.udemy.com/how-to-start-your-own-magazine/"/>
    <x v="0"/>
    <n v="20"/>
    <n v="802"/>
    <n v="10"/>
    <n v="30"/>
    <x v="0"/>
    <x v="0"/>
    <s v="all levels"/>
    <s v="ALL LEVELS"/>
    <n v="10"/>
    <s v="all levels"/>
    <n v="2"/>
    <d v="2015-03-22T00:00:00"/>
    <n v="22"/>
    <n v="3"/>
    <n v="2015"/>
    <x v="2"/>
    <x v="2"/>
    <d v="2019-09-26T00:00:00"/>
    <n v="1649"/>
  </r>
  <r>
    <x v="1003"/>
    <x v="998"/>
    <x v="658"/>
    <s v="hout code!"/>
    <s v=" theme for"/>
    <s v="https://www.udemy.   /x-theme-for-wordpress-responsive-websites-without-code/"/>
    <s v="https://www.udemy.com/x-theme-for-wordpress-responsive-websites-without-code/"/>
    <x v="0"/>
    <n v="20"/>
    <n v="1318"/>
    <n v="81"/>
    <n v="55"/>
    <x v="0"/>
    <x v="0"/>
    <s v="all levels"/>
    <s v="ALL LEVELS"/>
    <n v="10"/>
    <s v="all levels"/>
    <n v="7"/>
    <d v="2015-03-22T00:00:00"/>
    <n v="22"/>
    <n v="3"/>
    <n v="2015"/>
    <x v="0"/>
    <x v="0"/>
    <d v="2019-09-26T00:00:00"/>
    <n v="1649"/>
  </r>
  <r>
    <x v="1004"/>
    <x v="999"/>
    <x v="659"/>
    <s v="s House UK"/>
    <s v="iling with"/>
    <s v="https://www.udemy.   /filing-with-companies-house-uk/"/>
    <s v="https://www.udemy.com/filing-with-companies-house-uk/"/>
    <x v="0"/>
    <n v="30"/>
    <n v="30"/>
    <n v="5"/>
    <n v="9"/>
    <x v="0"/>
    <x v="0"/>
    <s v="all levels"/>
    <s v="ALL LEVELS"/>
    <n v="10"/>
    <s v="all levels"/>
    <n v="1"/>
    <d v="2015-03-08T00:00:00"/>
    <n v="8"/>
    <n v="3"/>
    <n v="2015"/>
    <x v="3"/>
    <x v="3"/>
    <d v="2018-08-06T00:00:00"/>
    <n v="1247"/>
  </r>
  <r>
    <x v="1005"/>
    <x v="1000"/>
    <x v="96"/>
    <s v="ge clothes"/>
    <s v="hotoshop t"/>
    <s v="https://www.udemy.   /changing-clothes-with-photoshop/"/>
    <s v="https://www.udemy.com/changing-clothes-with-photoshop/"/>
    <x v="0"/>
    <n v="20"/>
    <n v="837"/>
    <n v="4"/>
    <n v="26"/>
    <x v="0"/>
    <x v="0"/>
    <s v="all levels"/>
    <s v="ALL LEVELS"/>
    <n v="10"/>
    <s v="all levels"/>
    <n v="2"/>
    <d v="2015-03-16T00:00:00"/>
    <n v="16"/>
    <n v="3"/>
    <n v="2015"/>
    <x v="2"/>
    <x v="2"/>
    <d v="2019-09-26T00:00:00"/>
    <n v="1655"/>
  </r>
  <r>
    <x v="1006"/>
    <x v="1001"/>
    <x v="25"/>
    <s v="beginners)"/>
    <s v="ccounting "/>
    <s v="https://www.udemy.   /accounting-through-visual-presentation/"/>
    <s v="https://www.udemy.com/accounting-through-visual-presentation/"/>
    <x v="0"/>
    <n v="25"/>
    <n v="4086"/>
    <n v="31"/>
    <n v="14"/>
    <x v="0"/>
    <x v="0"/>
    <s v="all levels"/>
    <s v="ALL LEVELS"/>
    <n v="10"/>
    <s v="all levels"/>
    <n v="1.5"/>
    <d v="2015-03-08T00:00:00"/>
    <n v="8"/>
    <n v="3"/>
    <n v="2015"/>
    <x v="3"/>
    <x v="3"/>
    <d v="2018-11-04T00:00:00"/>
    <n v="1337"/>
  </r>
  <r>
    <x v="1007"/>
    <x v="1002"/>
    <x v="660"/>
    <s v="level now!"/>
    <s v="ones of th"/>
    <s v="https://www.udemy.   /bones-of-the-blues/"/>
    <s v="https://www.udemy.com/bones-of-the-blues/"/>
    <x v="0"/>
    <n v="200"/>
    <n v="248"/>
    <n v="9"/>
    <n v="21"/>
    <x v="0"/>
    <x v="0"/>
    <s v="all levels"/>
    <s v="ALL LEVELS"/>
    <n v="10"/>
    <s v="all levels"/>
    <n v="2"/>
    <d v="2015-03-09T00:00:00"/>
    <n v="9"/>
    <n v="3"/>
    <n v="2015"/>
    <x v="1"/>
    <x v="1"/>
    <d v="2019-09-26T00:00:00"/>
    <n v="1662"/>
  </r>
  <r>
    <x v="1008"/>
    <x v="1003"/>
    <x v="661"/>
    <s v="Market Now"/>
    <s v="ake Contro"/>
    <s v="https://www.udemy.   /stock-market-crash-course/"/>
    <s v="https://www.udemy.com/stock-market-crash-course/"/>
    <x v="0"/>
    <n v="30"/>
    <n v="1440"/>
    <n v="0"/>
    <n v="21"/>
    <x v="1"/>
    <x v="1"/>
    <s v="beginner level"/>
    <s v="BEGINNER LEVEL"/>
    <n v="14"/>
    <s v="beginner level"/>
    <n v="1"/>
    <d v="2015-03-10T00:00:00"/>
    <n v="10"/>
    <n v="3"/>
    <n v="2015"/>
    <x v="3"/>
    <x v="3"/>
    <d v="2018-12-31T00:00:00"/>
    <n v="1392"/>
  </r>
  <r>
    <x v="1009"/>
    <x v="1004"/>
    <x v="662"/>
    <s v="35 Minutes"/>
    <s v="uild an HT"/>
    <s v="https://www.udemy.   /build-an-html5-and-css3-website-in-35-minutes/"/>
    <s v="https://www.udemy.com/build-an-html5-and-css3-website-in-35-minutes/"/>
    <x v="0"/>
    <n v="20"/>
    <n v="1904"/>
    <n v="25"/>
    <n v="17"/>
    <x v="1"/>
    <x v="1"/>
    <s v="beginner level"/>
    <s v="BEGINNER LEVEL"/>
    <n v="14"/>
    <s v="beginner level"/>
    <n v="0.7"/>
    <d v="2015-03-10T00:00:00"/>
    <n v="10"/>
    <n v="3"/>
    <n v="2015"/>
    <x v="0"/>
    <x v="0"/>
    <d v="2018-12-31T00:00:00"/>
    <n v="1392"/>
  </r>
  <r>
    <x v="1010"/>
    <x v="1005"/>
    <x v="663"/>
    <s v="om scratch"/>
    <s v="aster ASP "/>
    <s v="https://www.udemy.   /masteraspnet/"/>
    <s v="https://www.udemy.com/masteraspnet/"/>
    <x v="0"/>
    <n v="50"/>
    <n v="613"/>
    <n v="135"/>
    <n v="116"/>
    <x v="0"/>
    <x v="0"/>
    <s v="all levels"/>
    <s v="ALL LEVELS"/>
    <n v="10"/>
    <s v="all levels"/>
    <n v="16"/>
    <d v="2015-08-18T00:00:00"/>
    <n v="18"/>
    <n v="8"/>
    <n v="2015"/>
    <x v="0"/>
    <x v="0"/>
    <d v="2019-09-26T00:00:00"/>
    <n v="1500"/>
  </r>
  <r>
    <x v="1011"/>
    <x v="1006"/>
    <x v="60"/>
    <s v="r Managers"/>
    <s v="ssential F"/>
    <s v="https://www.udemy.   /finance-for-managers/"/>
    <s v="https://www.udemy.com/finance-for-managers/"/>
    <x v="0"/>
    <n v="25"/>
    <n v="663"/>
    <n v="10"/>
    <n v="79"/>
    <x v="0"/>
    <x v="0"/>
    <s v="all levels"/>
    <s v="ALL LEVELS"/>
    <n v="10"/>
    <s v="all levels"/>
    <n v="5.5"/>
    <d v="2015-04-16T00:00:00"/>
    <n v="16"/>
    <n v="4"/>
    <n v="2015"/>
    <x v="3"/>
    <x v="3"/>
    <d v="2018-08-06T00:00:00"/>
    <n v="1208"/>
  </r>
  <r>
    <x v="1012"/>
    <x v="1007"/>
    <x v="664"/>
    <s v="s friendly"/>
    <s v="ption sell"/>
    <s v="https://www.udemy.   /option-trading/"/>
    <s v="https://www.udemy.com/option-trading/"/>
    <x v="0"/>
    <n v="195"/>
    <n v="1276"/>
    <n v="46"/>
    <n v="61"/>
    <x v="0"/>
    <x v="0"/>
    <s v="all levels"/>
    <s v="ALL LEVELS"/>
    <n v="10"/>
    <s v="all levels"/>
    <n v="6"/>
    <d v="2015-04-06T00:00:00"/>
    <n v="6"/>
    <n v="4"/>
    <n v="2015"/>
    <x v="3"/>
    <x v="3"/>
    <d v="2018-08-06T00:00:00"/>
    <n v="1218"/>
  </r>
  <r>
    <x v="1013"/>
    <x v="1008"/>
    <x v="665"/>
    <s v="ter Course"/>
    <s v="he WpFASTE"/>
    <s v="https://www.udemy.   /make-your-wordpress-sites-fastest-in-world/"/>
    <s v="https://www.udemy.com/make-your-wordpress-sites-fastest-in-world/"/>
    <x v="0"/>
    <n v="175"/>
    <n v="2134"/>
    <n v="215"/>
    <n v="55"/>
    <x v="0"/>
    <x v="0"/>
    <s v="all levels"/>
    <s v="ALL LEVELS"/>
    <n v="10"/>
    <s v="all levels"/>
    <n v="7"/>
    <d v="2015-04-13T00:00:00"/>
    <n v="13"/>
    <n v="4"/>
    <n v="2015"/>
    <x v="0"/>
    <x v="0"/>
    <d v="2019-09-26T00:00:00"/>
    <n v="1627"/>
  </r>
  <r>
    <x v="1014"/>
    <x v="1009"/>
    <x v="58"/>
    <s v="ki Lessons"/>
    <s v="earn to pl"/>
    <s v="https://www.udemy.   /greek-bouzouki-lessons/"/>
    <s v="https://www.udemy.com/greek-bouzouki-lessons/"/>
    <x v="0"/>
    <n v="50"/>
    <n v="63"/>
    <n v="13"/>
    <n v="49"/>
    <x v="0"/>
    <x v="0"/>
    <s v="all levels"/>
    <s v="ALL LEVELS"/>
    <n v="10"/>
    <s v="all levels"/>
    <n v="1"/>
    <d v="2015-03-19T00:00:00"/>
    <n v="19"/>
    <n v="3"/>
    <n v="2015"/>
    <x v="1"/>
    <x v="1"/>
    <d v="2019-09-26T00:00:00"/>
    <n v="1652"/>
  </r>
  <r>
    <x v="1015"/>
    <x v="1010"/>
    <x v="666"/>
    <s v="e InDesign"/>
    <s v="onverting "/>
    <s v="https://www.udemy.   /type-to-outlines-indesign/"/>
    <s v="https://www.udemy.com/type-to-outlines-indesign/"/>
    <x v="0"/>
    <n v="20"/>
    <n v="725"/>
    <n v="1"/>
    <n v="12"/>
    <x v="2"/>
    <x v="2"/>
    <s v="intermediate level"/>
    <s v="INTERMEDIATE LEVEL"/>
    <n v="18"/>
    <s v="intermediate level"/>
    <n v="0.63333333300000005"/>
    <d v="2015-03-31T00:00:00"/>
    <n v="31"/>
    <n v="3"/>
    <n v="2015"/>
    <x v="2"/>
    <x v="2"/>
    <d v="2020-10-10T00:00:00"/>
    <n v="2020"/>
  </r>
  <r>
    <x v="1016"/>
    <x v="1011"/>
    <x v="180"/>
    <s v="rre Chords"/>
    <s v="uitar Less"/>
    <s v="https://www.udemy.   /five-steps-to-learn-barre-chords/"/>
    <s v="https://www.udemy.com/five-steps-to-learn-barre-chords/"/>
    <x v="0"/>
    <n v="35"/>
    <n v="57"/>
    <n v="9"/>
    <n v="9"/>
    <x v="0"/>
    <x v="0"/>
    <s v="all levels"/>
    <s v="ALL LEVELS"/>
    <n v="10"/>
    <s v="all levels"/>
    <n v="0.55000000000000004"/>
    <d v="2015-03-15T00:00:00"/>
    <n v="15"/>
    <n v="3"/>
    <n v="2015"/>
    <x v="1"/>
    <x v="1"/>
    <d v="2019-09-26T00:00:00"/>
    <n v="1656"/>
  </r>
  <r>
    <x v="1017"/>
    <x v="1012"/>
    <x v="667"/>
    <s v="ep By Step"/>
    <s v="earn Angul"/>
    <s v="https://www.udemy.   /maruti-angularjs/"/>
    <s v="https://www.udemy.com/maruti-angularjs/"/>
    <x v="0"/>
    <n v="20"/>
    <n v="18777"/>
    <n v="1112"/>
    <n v="21"/>
    <x v="2"/>
    <x v="2"/>
    <s v="intermediate level"/>
    <s v="INTERMEDIATE LEVEL"/>
    <n v="18"/>
    <s v="intermediate level"/>
    <n v="1.5"/>
    <d v="2015-07-07T00:00:00"/>
    <n v="7"/>
    <n v="7"/>
    <n v="2015"/>
    <x v="0"/>
    <x v="0"/>
    <d v="2020-10-10T00:00:00"/>
    <n v="1922"/>
  </r>
  <r>
    <x v="1018"/>
    <x v="1013"/>
    <x v="668"/>
    <s v="and Charts"/>
    <s v="xcel Dashb"/>
    <s v="https://www.udemy.   /interactive-charts-in-excel/"/>
    <s v="https://www.udemy.com/interactive-charts-in-excel/"/>
    <x v="0"/>
    <n v="30"/>
    <n v="843"/>
    <n v="54"/>
    <n v="34"/>
    <x v="0"/>
    <x v="0"/>
    <s v="all levels"/>
    <s v="ALL LEVELS"/>
    <n v="10"/>
    <s v="all levels"/>
    <n v="3"/>
    <d v="2015-03-19T00:00:00"/>
    <n v="19"/>
    <n v="3"/>
    <n v="2015"/>
    <x v="3"/>
    <x v="3"/>
    <d v="2018-11-04T00:00:00"/>
    <n v="1326"/>
  </r>
  <r>
    <x v="1019"/>
    <x v="1014"/>
    <x v="669"/>
    <s v="gn Quickly"/>
    <s v="nDesign Ba"/>
    <s v="https://www.udemy.   /indesign-basics-how-to-use-indesign-like-a-pro/"/>
    <s v="https://www.udemy.com/indesign-basics-how-to-use-indesign-like-a-pro/"/>
    <x v="0"/>
    <n v="35"/>
    <n v="177"/>
    <n v="8"/>
    <n v="24"/>
    <x v="1"/>
    <x v="1"/>
    <s v="beginner level"/>
    <s v="BEGINNER LEVEL"/>
    <n v="14"/>
    <s v="beginner level"/>
    <n v="1.5"/>
    <d v="2015-08-13T00:00:00"/>
    <n v="13"/>
    <n v="8"/>
    <n v="2015"/>
    <x v="2"/>
    <x v="2"/>
    <d v="2018-12-31T00:00:00"/>
    <n v="1236"/>
  </r>
  <r>
    <x v="1020"/>
    <x v="1015"/>
    <x v="670"/>
    <s v=" Projects!"/>
    <s v="ltimate We"/>
    <s v="https://www.udemy.   /web-developer-course/"/>
    <s v="https://www.udemy.com/web-developer-course/"/>
    <x v="0"/>
    <n v="200"/>
    <n v="33788"/>
    <n v="4434"/>
    <n v="246"/>
    <x v="0"/>
    <x v="0"/>
    <s v="all levels"/>
    <s v="ALL LEVELS"/>
    <n v="10"/>
    <s v="all levels"/>
    <n v="32.5"/>
    <d v="2015-08-20T00:00:00"/>
    <n v="20"/>
    <n v="8"/>
    <n v="2015"/>
    <x v="0"/>
    <x v="0"/>
    <d v="2019-09-26T00:00:00"/>
    <n v="1498"/>
  </r>
  <r>
    <x v="1021"/>
    <x v="1016"/>
    <x v="671"/>
    <s v="p by Step "/>
    <s v="earn basic"/>
    <s v="https://www.udemy.   /carnatic-flute/"/>
    <s v="https://www.udemy.com/carnatic-flute/"/>
    <x v="0"/>
    <n v="150"/>
    <n v="380"/>
    <n v="113"/>
    <n v="49"/>
    <x v="1"/>
    <x v="1"/>
    <s v="beginner level"/>
    <s v="BEGINNER LEVEL"/>
    <n v="14"/>
    <s v="beginner level"/>
    <n v="4"/>
    <d v="2015-04-15T00:00:00"/>
    <n v="15"/>
    <n v="4"/>
    <n v="2015"/>
    <x v="1"/>
    <x v="1"/>
    <d v="2018-12-31T00:00:00"/>
    <n v="1356"/>
  </r>
  <r>
    <x v="1022"/>
    <x v="1017"/>
    <x v="672"/>
    <s v="OL project"/>
    <s v="JAX : Let'"/>
    <s v="https://www.udemy.   /ajax-for-beginners-with-jquery-php-mysql-tutorial/"/>
    <s v="https://www.udemy.com/ajax-for-beginners-with-jquery-php-mysql-tutorial/"/>
    <x v="0"/>
    <n v="70"/>
    <n v="4183"/>
    <n v="292"/>
    <n v="38"/>
    <x v="0"/>
    <x v="0"/>
    <s v="all levels"/>
    <s v="ALL LEVELS"/>
    <n v="10"/>
    <s v="all levels"/>
    <n v="3.5"/>
    <d v="2015-03-13T00:00:00"/>
    <n v="13"/>
    <n v="3"/>
    <n v="2015"/>
    <x v="0"/>
    <x v="0"/>
    <d v="2019-09-26T00:00:00"/>
    <n v="1658"/>
  </r>
  <r>
    <x v="1023"/>
    <x v="1018"/>
    <x v="673"/>
    <s v=" Amazon S3"/>
    <s v="mazon s3 M"/>
    <s v="https://www.udemy.   /amazon-s3-mastery/"/>
    <s v="https://www.udemy.com/amazon-s3-mastery/"/>
    <x v="0"/>
    <n v="95"/>
    <n v="1811"/>
    <n v="118"/>
    <n v="36"/>
    <x v="0"/>
    <x v="0"/>
    <s v="all levels"/>
    <s v="ALL LEVELS"/>
    <n v="10"/>
    <s v="all levels"/>
    <n v="3.5"/>
    <d v="2015-03-18T00:00:00"/>
    <n v="18"/>
    <n v="3"/>
    <n v="2015"/>
    <x v="0"/>
    <x v="0"/>
    <d v="2019-09-26T00:00:00"/>
    <n v="1653"/>
  </r>
  <r>
    <x v="1024"/>
    <x v="1019"/>
    <x v="674"/>
    <s v="e for free"/>
    <s v="reative lo"/>
    <s v="https://www.udemy.   /logo-design-with-inkscape-for-free/"/>
    <s v="https://www.udemy.com/logo-design-with-inkscape-for-free/"/>
    <x v="0"/>
    <n v="40"/>
    <n v="1530"/>
    <n v="49"/>
    <n v="25"/>
    <x v="0"/>
    <x v="0"/>
    <s v="all levels"/>
    <s v="ALL LEVELS"/>
    <n v="10"/>
    <s v="all levels"/>
    <n v="4"/>
    <d v="2015-11-12T00:00:00"/>
    <n v="12"/>
    <n v="11"/>
    <n v="2015"/>
    <x v="2"/>
    <x v="2"/>
    <d v="2019-09-26T00:00:00"/>
    <n v="1414"/>
  </r>
  <r>
    <x v="1025"/>
    <x v="1020"/>
    <x v="48"/>
    <s v="oper Tools"/>
    <s v="astering t"/>
    <s v="https://www.udemy.   /mastering-chrome-developer-tools/"/>
    <s v="https://www.udemy.com/mastering-chrome-developer-tools/"/>
    <x v="0"/>
    <n v="20"/>
    <n v="2002"/>
    <n v="41"/>
    <n v="31"/>
    <x v="0"/>
    <x v="0"/>
    <s v="all levels"/>
    <s v="ALL LEVELS"/>
    <n v="10"/>
    <s v="all levels"/>
    <n v="0.66666666699999999"/>
    <d v="2015-04-21T00:00:00"/>
    <n v="21"/>
    <n v="4"/>
    <n v="2015"/>
    <x v="0"/>
    <x v="0"/>
    <d v="2019-09-26T00:00:00"/>
    <n v="1619"/>
  </r>
  <r>
    <x v="1026"/>
    <x v="1021"/>
    <x v="96"/>
    <s v=" Beginners"/>
    <s v="hotoshop |"/>
    <s v="https://www.udemy.   /photoshop-gimp-spotlight-top-image-hacks-you-need-to-know/"/>
    <s v="https://www.udemy.com/photoshop-gimp-spotlight-top-image-hacks-you-need-to-know/"/>
    <x v="0"/>
    <n v="135"/>
    <n v="1275"/>
    <n v="26"/>
    <n v="42"/>
    <x v="1"/>
    <x v="1"/>
    <s v="beginner level"/>
    <s v="BEGINNER LEVEL"/>
    <n v="14"/>
    <s v="beginner level"/>
    <n v="3.5"/>
    <d v="2015-05-27T00:00:00"/>
    <n v="27"/>
    <n v="5"/>
    <n v="2015"/>
    <x v="2"/>
    <x v="2"/>
    <d v="2018-12-31T00:00:00"/>
    <n v="1314"/>
  </r>
  <r>
    <x v="1027"/>
    <x v="1022"/>
    <x v="510"/>
    <s v="nd Manager"/>
    <s v="reate Your"/>
    <s v="https://www.udemy.   /create-your-own-hedge-fund-double-your-money-every-year/"/>
    <s v="https://www.udemy.com/create-your-own-hedge-fund-double-your-money-every-year/"/>
    <x v="0"/>
    <n v="175"/>
    <n v="4005"/>
    <n v="237"/>
    <n v="25"/>
    <x v="2"/>
    <x v="2"/>
    <s v="intermediate level"/>
    <s v="INTERMEDIATE LEVEL"/>
    <n v="18"/>
    <s v="intermediate level"/>
    <n v="2"/>
    <d v="2015-04-12T00:00:00"/>
    <n v="12"/>
    <n v="4"/>
    <n v="2015"/>
    <x v="3"/>
    <x v="3"/>
    <d v="2020-10-10T00:00:00"/>
    <n v="2008"/>
  </r>
  <r>
    <x v="1028"/>
    <x v="1023"/>
    <x v="675"/>
    <s v="e Guitarra"/>
    <s v="mprovisaci"/>
    <s v="https://www.udemy.   /improvisacion-de-guitarra/"/>
    <s v="https://www.udemy.com/improvisacion-de-guitarra/"/>
    <x v="0"/>
    <n v="20"/>
    <n v="1"/>
    <n v="0"/>
    <n v="10"/>
    <x v="0"/>
    <x v="0"/>
    <s v="all levels"/>
    <s v="ALL LEVELS"/>
    <n v="10"/>
    <s v="all levels"/>
    <n v="1"/>
    <d v="2015-03-24T00:00:00"/>
    <n v="24"/>
    <n v="3"/>
    <n v="2015"/>
    <x v="1"/>
    <x v="1"/>
    <d v="2019-09-26T00:00:00"/>
    <n v="1647"/>
  </r>
  <r>
    <x v="1029"/>
    <x v="1024"/>
    <x v="19"/>
    <s v=" Photoshop"/>
    <s v="raphic Des"/>
    <s v="https://www.udemy.   /how-to-use-adobe-photoshop-for-beginners/"/>
    <s v="https://www.udemy.com/how-to-use-adobe-photoshop-for-beginners/"/>
    <x v="0"/>
    <n v="25"/>
    <n v="4550"/>
    <n v="74"/>
    <n v="15"/>
    <x v="0"/>
    <x v="0"/>
    <s v="all levels"/>
    <s v="ALL LEVELS"/>
    <n v="10"/>
    <s v="all levels"/>
    <n v="1"/>
    <d v="2015-05-20T00:00:00"/>
    <n v="20"/>
    <n v="5"/>
    <n v="2015"/>
    <x v="2"/>
    <x v="2"/>
    <d v="2019-09-26T00:00:00"/>
    <n v="1590"/>
  </r>
  <r>
    <x v="1030"/>
    <x v="1025"/>
    <x v="676"/>
    <s v="y on Rails"/>
    <s v="uild a Pho"/>
    <s v="https://www.udemy.   /build-a-photo-blog-with-ruby-on-rails/"/>
    <s v="https://www.udemy.com/build-a-photo-blog-with-ruby-on-rails/"/>
    <x v="0"/>
    <n v="20"/>
    <n v="2281"/>
    <n v="32"/>
    <n v="21"/>
    <x v="2"/>
    <x v="2"/>
    <s v="intermediate level"/>
    <s v="INTERMEDIATE LEVEL"/>
    <n v="18"/>
    <s v="intermediate level"/>
    <n v="1.5"/>
    <d v="2015-04-02T00:00:00"/>
    <n v="2"/>
    <n v="4"/>
    <n v="2015"/>
    <x v="0"/>
    <x v="0"/>
    <d v="2020-10-10T00:00:00"/>
    <n v="2018"/>
  </r>
  <r>
    <x v="1031"/>
    <x v="1026"/>
    <x v="677"/>
    <s v="Rock Track"/>
    <s v="ack In Bla"/>
    <s v="https://www.udemy.   /back-in-black-the-acdc-classic-rock-track/"/>
    <s v="https://www.udemy.com/back-in-black-the-acdc-classic-rock-track/"/>
    <x v="0"/>
    <n v="20"/>
    <n v="13"/>
    <n v="1"/>
    <n v="72"/>
    <x v="2"/>
    <x v="2"/>
    <s v="intermediate level"/>
    <s v="INTERMEDIATE LEVEL"/>
    <n v="18"/>
    <s v="intermediate level"/>
    <n v="2"/>
    <d v="2015-04-10T00:00:00"/>
    <n v="10"/>
    <n v="4"/>
    <n v="2015"/>
    <x v="1"/>
    <x v="1"/>
    <d v="2020-10-10T00:00:00"/>
    <n v="2010"/>
  </r>
  <r>
    <x v="1032"/>
    <x v="1027"/>
    <x v="585"/>
    <s v="Easy Steps"/>
    <s v="ow To Setu"/>
    <s v="https://www.udemy.   /setup-your-own-micro-blog-in-3-easy-steps/"/>
    <s v="https://www.udemy.com/setup-your-own-micro-blog-in-3-easy-steps/"/>
    <x v="0"/>
    <n v="25"/>
    <n v="6937"/>
    <n v="22"/>
    <n v="7"/>
    <x v="0"/>
    <x v="0"/>
    <s v="all levels"/>
    <s v="ALL LEVELS"/>
    <n v="10"/>
    <s v="all levels"/>
    <n v="1"/>
    <d v="2015-03-20T00:00:00"/>
    <n v="20"/>
    <n v="3"/>
    <n v="2015"/>
    <x v="0"/>
    <x v="0"/>
    <d v="2019-09-26T00:00:00"/>
    <n v="1651"/>
  </r>
  <r>
    <x v="1033"/>
    <x v="1028"/>
    <x v="227"/>
    <s v="lustration"/>
    <s v="dobe Illus"/>
    <s v="https://www.udemy.   /create-quick-easy-original-illustrations-in-illustrator/"/>
    <s v="https://www.udemy.com/create-quick-easy-original-illustrations-in-illustrator/"/>
    <x v="0"/>
    <n v="95"/>
    <n v="1418"/>
    <n v="57"/>
    <n v="19"/>
    <x v="1"/>
    <x v="1"/>
    <s v="beginner level"/>
    <s v="BEGINNER LEVEL"/>
    <n v="14"/>
    <s v="beginner level"/>
    <n v="1.5"/>
    <d v="2015-03-22T00:00:00"/>
    <n v="22"/>
    <n v="3"/>
    <n v="2015"/>
    <x v="2"/>
    <x v="2"/>
    <d v="2018-12-31T00:00:00"/>
    <n v="1380"/>
  </r>
  <r>
    <x v="1034"/>
    <x v="1029"/>
    <x v="187"/>
    <s v=" Sketches "/>
    <s v="ow to Make"/>
    <s v="https://www.udemy.   /how-create-vector-art-from-drawings-by-hand/"/>
    <s v="https://www.udemy.com/how-create-vector-art-from-drawings-by-hand/"/>
    <x v="0"/>
    <n v="20"/>
    <n v="21"/>
    <n v="4"/>
    <n v="17"/>
    <x v="1"/>
    <x v="1"/>
    <s v="beginner level"/>
    <s v="BEGINNER LEVEL"/>
    <n v="14"/>
    <s v="beginner level"/>
    <n v="0.73333333300000003"/>
    <d v="2015-04-10T00:00:00"/>
    <n v="10"/>
    <n v="4"/>
    <n v="2015"/>
    <x v="2"/>
    <x v="2"/>
    <d v="2018-12-31T00:00:00"/>
    <n v="1361"/>
  </r>
  <r>
    <x v="1035"/>
    <x v="1030"/>
    <x v="32"/>
    <s v="ar Lessons"/>
    <s v="eginner Gu"/>
    <s v="https://www.udemy.   /joeteachesguitar/"/>
    <s v="https://www.udemy.com/joeteachesguitar/"/>
    <x v="0"/>
    <n v="20"/>
    <n v="118"/>
    <n v="0"/>
    <n v="5"/>
    <x v="1"/>
    <x v="1"/>
    <s v="beginner level"/>
    <s v="BEGINNER LEVEL"/>
    <n v="14"/>
    <s v="beginner level"/>
    <n v="1"/>
    <d v="2015-03-23T00:00:00"/>
    <n v="23"/>
    <n v="3"/>
    <n v="2015"/>
    <x v="1"/>
    <x v="1"/>
    <d v="2018-12-31T00:00:00"/>
    <n v="1379"/>
  </r>
  <r>
    <x v="1036"/>
    <x v="1031"/>
    <x v="678"/>
    <s v="ons Easily"/>
    <s v="Query for "/>
    <s v="https://www.udemy.   /jquery-for-beginners-fundamentals-training-tutorial-course/"/>
    <s v="https://www.udemy.com/jquery-for-beginners-fundamentals-training-tutorial-course/"/>
    <x v="0"/>
    <n v="100"/>
    <n v="2971"/>
    <n v="285"/>
    <n v="28"/>
    <x v="0"/>
    <x v="0"/>
    <s v="all levels"/>
    <s v="ALL LEVELS"/>
    <n v="10"/>
    <s v="all levels"/>
    <n v="3"/>
    <d v="2015-03-24T00:00:00"/>
    <n v="24"/>
    <n v="3"/>
    <n v="2015"/>
    <x v="0"/>
    <x v="0"/>
    <d v="2019-09-26T00:00:00"/>
    <n v="1647"/>
  </r>
  <r>
    <x v="1037"/>
    <x v="1032"/>
    <x v="553"/>
    <s v="d Practice"/>
    <s v="ost Accoun"/>
    <s v="https://www.udemy.   /marginal-costing-theory-and-practice/"/>
    <s v="https://www.udemy.com/marginal-costing-theory-and-practice/"/>
    <x v="0"/>
    <n v="20"/>
    <n v="1923"/>
    <n v="4"/>
    <n v="31"/>
    <x v="0"/>
    <x v="0"/>
    <s v="all levels"/>
    <s v="ALL LEVELS"/>
    <n v="10"/>
    <s v="all levels"/>
    <n v="2.5"/>
    <d v="2015-03-24T00:00:00"/>
    <n v="24"/>
    <n v="3"/>
    <n v="2015"/>
    <x v="3"/>
    <x v="3"/>
    <d v="2018-08-06T00:00:00"/>
    <n v="1231"/>
  </r>
  <r>
    <x v="1038"/>
    <x v="1033"/>
    <x v="679"/>
    <s v="rd changes"/>
    <s v="inja Chord"/>
    <s v="https://www.udemy.   /ninja-chord-changes/"/>
    <s v="https://www.udemy.com/ninja-chord-changes/"/>
    <x v="0"/>
    <n v="30"/>
    <n v="1327"/>
    <n v="11"/>
    <n v="13"/>
    <x v="1"/>
    <x v="1"/>
    <s v="beginner level"/>
    <s v="BEGINNER LEVEL"/>
    <n v="14"/>
    <s v="beginner level"/>
    <n v="1.5"/>
    <d v="2015-03-29T00:00:00"/>
    <n v="29"/>
    <n v="3"/>
    <n v="2015"/>
    <x v="1"/>
    <x v="1"/>
    <d v="2018-12-31T00:00:00"/>
    <n v="1373"/>
  </r>
  <r>
    <x v="1039"/>
    <x v="1034"/>
    <x v="680"/>
    <s v="Operations"/>
    <s v="ife Coach "/>
    <s v="https://www.udemy.   /how-to-run-a-business-business-finance-operations/"/>
    <s v="https://www.udemy.com/how-to-run-a-business-business-finance-operations/"/>
    <x v="0"/>
    <n v="195"/>
    <n v="397"/>
    <n v="4"/>
    <n v="54"/>
    <x v="0"/>
    <x v="0"/>
    <s v="all levels"/>
    <s v="ALL LEVELS"/>
    <n v="10"/>
    <s v="all levels"/>
    <n v="3.5"/>
    <d v="2015-08-27T00:00:00"/>
    <n v="27"/>
    <n v="8"/>
    <n v="2015"/>
    <x v="3"/>
    <x v="3"/>
    <d v="2019-09-26T00:00:00"/>
    <n v="1491"/>
  </r>
  <r>
    <x v="1040"/>
    <x v="1035"/>
    <x v="25"/>
    <s v="sive Study"/>
    <s v="ccounting,"/>
    <s v="https://www.udemy.   /accounting-finance-and-banking-a-comprehensive-study/"/>
    <s v="https://www.udemy.com/accounting-finance-and-banking-a-comprehensive-study/"/>
    <x v="0"/>
    <n v="180"/>
    <n v="507"/>
    <n v="36"/>
    <n v="395"/>
    <x v="0"/>
    <x v="0"/>
    <s v="all levels"/>
    <s v="ALL LEVELS"/>
    <n v="10"/>
    <s v="all levels"/>
    <n v="33"/>
    <d v="2015-03-26T00:00:00"/>
    <n v="26"/>
    <n v="3"/>
    <n v="2015"/>
    <x v="3"/>
    <x v="3"/>
    <d v="2018-08-06T00:00:00"/>
    <n v="1229"/>
  </r>
  <r>
    <x v="1041"/>
    <x v="1036"/>
    <x v="418"/>
    <s v="s Course 1"/>
    <s v="lectric Ba"/>
    <s v="https://www.udemy.   /bassforbusybeginners/"/>
    <s v="https://www.udemy.com/bassforbusybeginners/"/>
    <x v="0"/>
    <n v="50"/>
    <n v="114"/>
    <n v="15"/>
    <n v="13"/>
    <x v="0"/>
    <x v="0"/>
    <s v="all levels"/>
    <s v="ALL LEVELS"/>
    <n v="10"/>
    <s v="all levels"/>
    <n v="1.5"/>
    <d v="2015-04-27T00:00:00"/>
    <n v="27"/>
    <n v="4"/>
    <n v="2015"/>
    <x v="1"/>
    <x v="1"/>
    <d v="2019-09-26T00:00:00"/>
    <n v="1613"/>
  </r>
  <r>
    <x v="1042"/>
    <x v="1037"/>
    <x v="681"/>
    <s v=" Wordpress"/>
    <s v="reate a Me"/>
    <s v="https://www.udemy.   /create-a-membership-site-with-wishlist-member/"/>
    <s v="https://www.udemy.com/create-a-membership-site-with-wishlist-member/"/>
    <x v="0"/>
    <n v="95"/>
    <n v="557"/>
    <n v="39"/>
    <n v="28"/>
    <x v="0"/>
    <x v="0"/>
    <s v="all levels"/>
    <s v="ALL LEVELS"/>
    <n v="10"/>
    <s v="all levels"/>
    <n v="2.5"/>
    <d v="2015-03-31T00:00:00"/>
    <n v="31"/>
    <n v="3"/>
    <n v="2015"/>
    <x v="0"/>
    <x v="0"/>
    <d v="2019-09-26T00:00:00"/>
    <n v="1640"/>
  </r>
  <r>
    <x v="1043"/>
    <x v="1038"/>
    <x v="574"/>
    <s v="asterclass"/>
    <s v="he Profess"/>
    <s v="https://www.udemy.   /the-professional-guitar-masterclass/"/>
    <s v="https://www.udemy.com/the-professional-guitar-masterclass/"/>
    <x v="0"/>
    <n v="200"/>
    <n v="21701"/>
    <n v="1340"/>
    <n v="136"/>
    <x v="0"/>
    <x v="0"/>
    <s v="all levels"/>
    <s v="ALL LEVELS"/>
    <n v="10"/>
    <s v="all levels"/>
    <n v="9.5"/>
    <d v="2015-04-28T00:00:00"/>
    <n v="28"/>
    <n v="4"/>
    <n v="2015"/>
    <x v="1"/>
    <x v="1"/>
    <d v="2019-09-26T00:00:00"/>
    <n v="1612"/>
  </r>
  <r>
    <x v="1044"/>
    <x v="1039"/>
    <x v="682"/>
    <s v="tial Guide"/>
    <s v="dobe Photo"/>
    <s v="https://www.udemy.   /adobe-photoshop-cc-the-essential-guide/"/>
    <s v="https://www.udemy.com/adobe-photoshop-cc-the-essential-guide/"/>
    <x v="0"/>
    <n v="20"/>
    <n v="254"/>
    <n v="5"/>
    <n v="81"/>
    <x v="0"/>
    <x v="0"/>
    <s v="all levels"/>
    <s v="ALL LEVELS"/>
    <n v="10"/>
    <s v="all levels"/>
    <n v="4.5"/>
    <d v="2015-05-12T00:00:00"/>
    <n v="12"/>
    <n v="5"/>
    <n v="2015"/>
    <x v="2"/>
    <x v="2"/>
    <d v="2019-09-26T00:00:00"/>
    <n v="1598"/>
  </r>
  <r>
    <x v="1045"/>
    <x v="1040"/>
    <x v="19"/>
    <s v="ayout Tips"/>
    <s v="raphic Des"/>
    <s v="https://www.udemy.   /graphic-design-bootcamp-layout-and-workflow-basics/"/>
    <s v="https://www.udemy.com/graphic-design-bootcamp-layout-and-workflow-basics/"/>
    <x v="0"/>
    <n v="20"/>
    <n v="99"/>
    <n v="10"/>
    <n v="9"/>
    <x v="0"/>
    <x v="0"/>
    <s v="all levels"/>
    <s v="ALL LEVELS"/>
    <n v="10"/>
    <s v="all levels"/>
    <n v="1.5"/>
    <d v="2015-03-26T00:00:00"/>
    <n v="26"/>
    <n v="3"/>
    <n v="2015"/>
    <x v="2"/>
    <x v="2"/>
    <d v="2019-09-26T00:00:00"/>
    <n v="1645"/>
  </r>
  <r>
    <x v="1046"/>
    <x v="1041"/>
    <x v="58"/>
    <s v="our Hours!"/>
    <s v="earn to Pl"/>
    <s v="https://www.udemy.   /beginning-bassoon/"/>
    <s v="https://www.udemy.com/beginning-bassoon/"/>
    <x v="0"/>
    <n v="50"/>
    <n v="205"/>
    <n v="11"/>
    <n v="77"/>
    <x v="1"/>
    <x v="1"/>
    <s v="beginner level"/>
    <s v="BEGINNER LEVEL"/>
    <n v="14"/>
    <s v="beginner level"/>
    <n v="5"/>
    <d v="2015-04-15T00:00:00"/>
    <n v="15"/>
    <n v="4"/>
    <n v="2015"/>
    <x v="1"/>
    <x v="1"/>
    <d v="2018-12-31T00:00:00"/>
    <n v="1356"/>
  </r>
  <r>
    <x v="1047"/>
    <x v="1042"/>
    <x v="286"/>
    <s v="de Simple!"/>
    <s v="aster the "/>
    <s v="https://www.udemy.   /intermediate-bassoon/"/>
    <s v="https://www.udemy.com/intermediate-bassoon/"/>
    <x v="0"/>
    <n v="50"/>
    <n v="177"/>
    <n v="3"/>
    <n v="102"/>
    <x v="0"/>
    <x v="0"/>
    <s v="all levels"/>
    <s v="ALL LEVELS"/>
    <n v="10"/>
    <s v="all levels"/>
    <n v="7.5"/>
    <d v="2015-04-15T00:00:00"/>
    <n v="15"/>
    <n v="4"/>
    <n v="2015"/>
    <x v="1"/>
    <x v="1"/>
    <d v="2019-09-26T00:00:00"/>
    <n v="1625"/>
  </r>
  <r>
    <x v="1048"/>
    <x v="1043"/>
    <x v="683"/>
    <s v="assoon!â€‹"/>
    <s v="dvanced Ba"/>
    <s v="https://www.udemy.   /advanced-bassoon/"/>
    <s v="https://www.udemy.com/advanced-bassoon/"/>
    <x v="0"/>
    <n v="50"/>
    <n v="197"/>
    <n v="0"/>
    <n v="106"/>
    <x v="0"/>
    <x v="0"/>
    <s v="all levels"/>
    <s v="ALL LEVELS"/>
    <n v="10"/>
    <s v="all levels"/>
    <n v="6.5"/>
    <d v="2015-04-15T00:00:00"/>
    <n v="15"/>
    <n v="4"/>
    <n v="2015"/>
    <x v="1"/>
    <x v="1"/>
    <d v="2019-09-26T00:00:00"/>
    <n v="1625"/>
  </r>
  <r>
    <x v="1049"/>
    <x v="1044"/>
    <x v="58"/>
    <s v="ive Hours!"/>
    <s v="earn to Pl"/>
    <s v="https://www.udemy.   /beginner-tuba/"/>
    <s v="https://www.udemy.com/beginner-tuba/"/>
    <x v="0"/>
    <n v="50"/>
    <n v="225"/>
    <n v="19"/>
    <n v="106"/>
    <x v="0"/>
    <x v="0"/>
    <s v="all levels"/>
    <s v="ALL LEVELS"/>
    <n v="10"/>
    <s v="all levels"/>
    <n v="6"/>
    <d v="2015-04-15T00:00:00"/>
    <n v="15"/>
    <n v="4"/>
    <n v="2015"/>
    <x v="1"/>
    <x v="1"/>
    <d v="2019-09-26T00:00:00"/>
    <n v="1625"/>
  </r>
  <r>
    <x v="1050"/>
    <x v="1045"/>
    <x v="286"/>
    <s v="de Simple!"/>
    <s v="aster the "/>
    <s v="https://www.udemy.   /intermediate-tuba/"/>
    <s v="https://www.udemy.com/intermediate-tuba/"/>
    <x v="0"/>
    <n v="50"/>
    <n v="184"/>
    <n v="5"/>
    <n v="107"/>
    <x v="2"/>
    <x v="2"/>
    <s v="intermediate level"/>
    <s v="INTERMEDIATE LEVEL"/>
    <n v="18"/>
    <s v="intermediate level"/>
    <n v="8.5"/>
    <d v="2015-04-15T00:00:00"/>
    <n v="15"/>
    <n v="4"/>
    <n v="2015"/>
    <x v="1"/>
    <x v="1"/>
    <d v="2020-10-10T00:00:00"/>
    <n v="2005"/>
  </r>
  <r>
    <x v="1051"/>
    <x v="1046"/>
    <x v="27"/>
    <s v="0 Websites"/>
    <s v="he Complet"/>
    <s v="https://www.udemy.   /the-complete-web-developer-course-build-20-websites/"/>
    <s v="https://www.udemy.com/the-complete-web-developer-course-build-20-websites/"/>
    <x v="0"/>
    <n v="20"/>
    <n v="2650"/>
    <n v="61"/>
    <n v="304"/>
    <x v="0"/>
    <x v="0"/>
    <s v="all levels"/>
    <s v="ALL LEVELS"/>
    <n v="10"/>
    <s v="all levels"/>
    <n v="15.5"/>
    <d v="2015-03-26T00:00:00"/>
    <n v="26"/>
    <n v="3"/>
    <n v="2015"/>
    <x v="0"/>
    <x v="0"/>
    <d v="2019-09-26T00:00:00"/>
    <n v="1645"/>
  </r>
  <r>
    <x v="1052"/>
    <x v="1047"/>
    <x v="300"/>
    <s v="e Tuba!â€‹"/>
    <s v="dvanced Tu"/>
    <s v="https://www.udemy.   /advanced-tuba/"/>
    <s v="https://www.udemy.com/advanced-tuba/"/>
    <x v="0"/>
    <n v="50"/>
    <n v="173"/>
    <n v="0"/>
    <n v="63"/>
    <x v="0"/>
    <x v="0"/>
    <s v="all levels"/>
    <s v="ALL LEVELS"/>
    <n v="10"/>
    <s v="all levels"/>
    <n v="5"/>
    <d v="2015-04-15T00:00:00"/>
    <n v="15"/>
    <n v="4"/>
    <n v="2015"/>
    <x v="1"/>
    <x v="1"/>
    <d v="2019-09-26T00:00:00"/>
    <n v="1625"/>
  </r>
  <r>
    <x v="1053"/>
    <x v="1048"/>
    <x v="684"/>
    <s v="que Pieces"/>
    <s v="uba Solos:"/>
    <s v="https://www.udemy.   /intermediate-tuba-solos/"/>
    <s v="https://www.udemy.com/intermediate-tuba-solos/"/>
    <x v="0"/>
    <n v="50"/>
    <n v="164"/>
    <n v="0"/>
    <n v="20"/>
    <x v="2"/>
    <x v="2"/>
    <s v="intermediate level"/>
    <s v="INTERMEDIATE LEVEL"/>
    <n v="18"/>
    <s v="intermediate level"/>
    <n v="2"/>
    <d v="2015-04-15T00:00:00"/>
    <n v="15"/>
    <n v="4"/>
    <n v="2015"/>
    <x v="1"/>
    <x v="1"/>
    <d v="2020-10-10T00:00:00"/>
    <n v="2005"/>
  </r>
  <r>
    <x v="1054"/>
    <x v="1049"/>
    <x v="506"/>
    <s v=" Marketers"/>
    <s v="earn the B"/>
    <s v="https://www.udemy.   /basic-programming-for-marketers/"/>
    <s v="https://www.udemy.com/basic-programming-for-marketers/"/>
    <x v="0"/>
    <n v="55"/>
    <n v="11339"/>
    <n v="43"/>
    <n v="26"/>
    <x v="1"/>
    <x v="1"/>
    <s v="beginner level"/>
    <s v="BEGINNER LEVEL"/>
    <n v="14"/>
    <s v="beginner level"/>
    <n v="3.5"/>
    <d v="2015-04-21T00:00:00"/>
    <n v="21"/>
    <n v="4"/>
    <n v="2015"/>
    <x v="0"/>
    <x v="0"/>
    <d v="2018-12-31T00:00:00"/>
    <n v="1350"/>
  </r>
  <r>
    <x v="1055"/>
    <x v="1050"/>
    <x v="122"/>
    <s v="soft Excel"/>
    <s v="inancial a"/>
    <s v="https://www.udemy.   /simulation/"/>
    <s v="https://www.udemy.com/simulation/"/>
    <x v="0"/>
    <n v="20"/>
    <n v="44"/>
    <n v="5"/>
    <n v="8"/>
    <x v="3"/>
    <x v="3"/>
    <s v="expert level"/>
    <s v="EXPERT LEVEL"/>
    <n v="12"/>
    <s v="expert level"/>
    <n v="0.51666666699999997"/>
    <d v="2015-03-29T00:00:00"/>
    <n v="29"/>
    <n v="3"/>
    <n v="2015"/>
    <x v="3"/>
    <x v="3"/>
    <d v="2019-08-24T00:00:00"/>
    <n v="1609"/>
  </r>
  <r>
    <x v="1056"/>
    <x v="1051"/>
    <x v="436"/>
    <s v="and NodeJS"/>
    <s v="earn and U"/>
    <s v="https://www.udemy.   /understand-nodejs/"/>
    <s v="https://www.udemy.com/understand-nodejs/"/>
    <x v="0"/>
    <n v="195"/>
    <n v="58208"/>
    <n v="11123"/>
    <n v="98"/>
    <x v="0"/>
    <x v="0"/>
    <s v="all levels"/>
    <s v="ALL LEVELS"/>
    <n v="10"/>
    <s v="all levels"/>
    <n v="13"/>
    <d v="2015-08-31T00:00:00"/>
    <n v="31"/>
    <n v="8"/>
    <n v="2015"/>
    <x v="0"/>
    <x v="0"/>
    <d v="2019-09-26T00:00:00"/>
    <n v="1487"/>
  </r>
  <r>
    <x v="1057"/>
    <x v="1052"/>
    <x v="685"/>
    <s v=" WordPress"/>
    <s v="uild an Ad"/>
    <s v="https://www.udemy.   /single-page-design-with-bootstrap-css-html5-js-parallax/"/>
    <s v="https://www.udemy.com/single-page-design-with-bootstrap-css-html5-js-parallax/"/>
    <x v="0"/>
    <n v="95"/>
    <n v="481"/>
    <n v="75"/>
    <n v="77"/>
    <x v="2"/>
    <x v="2"/>
    <s v="intermediate level"/>
    <s v="INTERMEDIATE LEVEL"/>
    <n v="18"/>
    <s v="intermediate level"/>
    <n v="6"/>
    <d v="2015-04-08T00:00:00"/>
    <n v="8"/>
    <n v="4"/>
    <n v="2015"/>
    <x v="0"/>
    <x v="0"/>
    <d v="2020-10-10T00:00:00"/>
    <n v="2012"/>
  </r>
  <r>
    <x v="1058"/>
    <x v="1053"/>
    <x v="686"/>
    <s v="anking 101"/>
    <s v="usiness Ba"/>
    <s v="https://www.udemy.   /business-banking-101/"/>
    <s v="https://www.udemy.com/business-banking-101/"/>
    <x v="0"/>
    <n v="25"/>
    <n v="132"/>
    <n v="3"/>
    <n v="14"/>
    <x v="0"/>
    <x v="0"/>
    <s v="all levels"/>
    <s v="ALL LEVELS"/>
    <n v="10"/>
    <s v="all levels"/>
    <n v="1.5"/>
    <d v="2015-04-06T00:00:00"/>
    <n v="6"/>
    <n v="4"/>
    <n v="2015"/>
    <x v="3"/>
    <x v="3"/>
    <d v="2018-08-06T00:00:00"/>
    <n v="1218"/>
  </r>
  <r>
    <x v="1059"/>
    <x v="1054"/>
    <x v="120"/>
    <s v=" Blueprint"/>
    <s v="ow To Buil"/>
    <s v="https://www.udemy.   /how-to-build-a-website-from-scratch-blogging-blueprint/"/>
    <s v="https://www.udemy.com/how-to-build-a-website-from-scratch-blogging-blueprint/"/>
    <x v="0"/>
    <n v="20"/>
    <n v="7017"/>
    <n v="37"/>
    <n v="28"/>
    <x v="0"/>
    <x v="0"/>
    <s v="all levels"/>
    <s v="ALL LEVELS"/>
    <n v="10"/>
    <s v="all levels"/>
    <n v="3.5"/>
    <d v="2015-04-08T00:00:00"/>
    <n v="8"/>
    <n v="4"/>
    <n v="2015"/>
    <x v="0"/>
    <x v="0"/>
    <d v="2019-09-26T00:00:00"/>
    <n v="1632"/>
  </r>
  <r>
    <x v="1060"/>
    <x v="1055"/>
    <x v="687"/>
    <s v=" Photoshop"/>
    <s v="ditorial I"/>
    <s v="https://www.udemy.   /editorial-illustration-illuminating-the-written-word/"/>
    <s v="https://www.udemy.com/editorial-illustration-illuminating-the-written-word/"/>
    <x v="0"/>
    <n v="45"/>
    <n v="774"/>
    <n v="39"/>
    <n v="35"/>
    <x v="0"/>
    <x v="0"/>
    <s v="all levels"/>
    <s v="ALL LEVELS"/>
    <n v="10"/>
    <s v="all levels"/>
    <n v="2.5"/>
    <d v="2015-04-08T00:00:00"/>
    <n v="8"/>
    <n v="4"/>
    <n v="2015"/>
    <x v="2"/>
    <x v="2"/>
    <d v="2019-09-26T00:00:00"/>
    <n v="1632"/>
  </r>
  <r>
    <x v="1061"/>
    <x v="1056"/>
    <x v="553"/>
    <s v="rse Level)"/>
    <s v="ost Accoun"/>
    <s v="https://www.udemy.   /overheads-in-cost-accounting/"/>
    <s v="https://www.udemy.com/overheads-in-cost-accounting/"/>
    <x v="0"/>
    <n v="20"/>
    <n v="2383"/>
    <n v="6"/>
    <n v="19"/>
    <x v="0"/>
    <x v="0"/>
    <s v="all levels"/>
    <s v="ALL LEVELS"/>
    <n v="10"/>
    <s v="all levels"/>
    <n v="2.5"/>
    <d v="2015-03-31T00:00:00"/>
    <n v="31"/>
    <n v="3"/>
    <n v="2015"/>
    <x v="3"/>
    <x v="3"/>
    <d v="2018-08-06T00:00:00"/>
    <n v="1224"/>
  </r>
  <r>
    <x v="1062"/>
    <x v="1057"/>
    <x v="688"/>
    <s v="soft Excel"/>
    <s v="ptimize! M"/>
    <s v="https://www.udemy.   /optimize/"/>
    <s v="https://www.udemy.com/optimize/"/>
    <x v="0"/>
    <n v="20"/>
    <n v="28"/>
    <n v="3"/>
    <n v="14"/>
    <x v="3"/>
    <x v="3"/>
    <s v="expert level"/>
    <s v="EXPERT LEVEL"/>
    <n v="12"/>
    <s v="expert level"/>
    <n v="1"/>
    <d v="2015-04-01T00:00:00"/>
    <n v="1"/>
    <n v="4"/>
    <n v="2015"/>
    <x v="3"/>
    <x v="3"/>
    <d v="2019-08-24T00:00:00"/>
    <n v="1606"/>
  </r>
  <r>
    <x v="1063"/>
    <x v="1058"/>
    <x v="689"/>
    <s v="in depth !"/>
    <s v="xpert Guid"/>
    <s v="https://www.udemy.   /a-genius-guide-become-photoshop-smarty-with-smart-objects/"/>
    <s v="https://www.udemy.com/a-genius-guide-become-photoshop-smarty-with-smart-objects/"/>
    <x v="0"/>
    <n v="195"/>
    <n v="3360"/>
    <n v="26"/>
    <n v="16"/>
    <x v="0"/>
    <x v="0"/>
    <s v="all levels"/>
    <s v="ALL LEVELS"/>
    <n v="10"/>
    <s v="all levels"/>
    <n v="2"/>
    <d v="2015-04-07T00:00:00"/>
    <n v="7"/>
    <n v="4"/>
    <n v="2015"/>
    <x v="2"/>
    <x v="2"/>
    <d v="2019-09-26T00:00:00"/>
    <n v="1633"/>
  </r>
  <r>
    <x v="1064"/>
    <x v="1059"/>
    <x v="690"/>
    <s v="ar Level 1"/>
    <s v="iscover Cl"/>
    <s v="https://www.udemy.   /discover-classical-guitar-level-1/"/>
    <s v="https://www.udemy.com/discover-classical-guitar-level-1/"/>
    <x v="0"/>
    <n v="25"/>
    <n v="1513"/>
    <n v="38"/>
    <n v="19"/>
    <x v="1"/>
    <x v="1"/>
    <s v="beginner level"/>
    <s v="BEGINNER LEVEL"/>
    <n v="14"/>
    <s v="beginner level"/>
    <n v="1.5"/>
    <d v="2015-06-21T00:00:00"/>
    <n v="21"/>
    <n v="6"/>
    <n v="2015"/>
    <x v="1"/>
    <x v="1"/>
    <d v="2018-12-31T00:00:00"/>
    <n v="1289"/>
  </r>
  <r>
    <x v="1065"/>
    <x v="1060"/>
    <x v="214"/>
    <s v="Techniques"/>
    <s v="uby on Rai"/>
    <s v="https://www.udemy.   /ruby-on-rails-seo/"/>
    <s v="https://www.udemy.com/ruby-on-rails-seo/"/>
    <x v="0"/>
    <n v="200"/>
    <n v="1266"/>
    <n v="16"/>
    <n v="21"/>
    <x v="0"/>
    <x v="0"/>
    <s v="all levels"/>
    <s v="ALL LEVELS"/>
    <n v="10"/>
    <s v="all levels"/>
    <n v="2"/>
    <d v="2015-05-15T00:00:00"/>
    <n v="15"/>
    <n v="5"/>
    <n v="2015"/>
    <x v="0"/>
    <x v="0"/>
    <d v="2019-09-26T00:00:00"/>
    <n v="1595"/>
  </r>
  <r>
    <x v="1066"/>
    <x v="1061"/>
    <x v="105"/>
    <s v="nistrators"/>
    <s v="eginning O"/>
    <s v="https://www.udemy.   /learn-oracle-weblogic-12c-essentials/"/>
    <s v="https://www.udemy.com/learn-oracle-weblogic-12c-essentials/"/>
    <x v="1"/>
    <n v="0"/>
    <n v="9786"/>
    <n v="989"/>
    <n v="7"/>
    <x v="1"/>
    <x v="1"/>
    <s v="beginner level"/>
    <s v="BEGINNER LEVEL"/>
    <n v="14"/>
    <s v="beginner level"/>
    <n v="0.7"/>
    <d v="2015-04-15T00:00:00"/>
    <n v="15"/>
    <n v="4"/>
    <n v="2015"/>
    <x v="0"/>
    <x v="0"/>
    <d v="2018-12-31T00:00:00"/>
    <n v="1356"/>
  </r>
  <r>
    <x v="1067"/>
    <x v="1062"/>
    <x v="691"/>
    <s v="nd Markets"/>
    <s v="onds For B"/>
    <s v="https://www.udemy.   /bonds-for-beginners-a-guide-to-fixed-income-investments/"/>
    <s v="https://www.udemy.com/bonds-for-beginners-a-guide-to-fixed-income-investments/"/>
    <x v="0"/>
    <n v="20"/>
    <n v="106"/>
    <n v="14"/>
    <n v="24"/>
    <x v="1"/>
    <x v="1"/>
    <s v="beginner level"/>
    <s v="BEGINNER LEVEL"/>
    <n v="14"/>
    <s v="beginner level"/>
    <n v="0.56666666700000001"/>
    <d v="2015-04-20T00:00:00"/>
    <n v="20"/>
    <n v="4"/>
    <n v="2015"/>
    <x v="3"/>
    <x v="3"/>
    <d v="2018-12-31T00:00:00"/>
    <n v="1351"/>
  </r>
  <r>
    <x v="1068"/>
    <x v="1063"/>
    <x v="172"/>
    <s v="ow I Trade"/>
    <s v="tock Marke"/>
    <s v="https://www.udemy.   /become-wealthy-trading-in-the-stock-market/"/>
    <s v="https://www.udemy.com/become-wealthy-trading-in-the-stock-market/"/>
    <x v="0"/>
    <n v="20"/>
    <n v="646"/>
    <n v="6"/>
    <n v="17"/>
    <x v="0"/>
    <x v="0"/>
    <s v="all levels"/>
    <s v="ALL LEVELS"/>
    <n v="10"/>
    <s v="all levels"/>
    <n v="1"/>
    <d v="2015-09-13T00:00:00"/>
    <n v="13"/>
    <n v="9"/>
    <n v="2015"/>
    <x v="3"/>
    <x v="3"/>
    <d v="2018-08-06T00:00:00"/>
    <n v="1058"/>
  </r>
  <r>
    <x v="1069"/>
    <x v="1064"/>
    <x v="351"/>
    <s v="oin Mining"/>
    <s v="earn About"/>
    <s v="https://www.udemy.   /learn-about-bitcoin-and-bitcoin-mining/"/>
    <s v="https://www.udemy.com/learn-about-bitcoin-and-bitcoin-mining/"/>
    <x v="0"/>
    <n v="20"/>
    <n v="520"/>
    <n v="10"/>
    <n v="9"/>
    <x v="1"/>
    <x v="1"/>
    <s v="beginner level"/>
    <s v="BEGINNER LEVEL"/>
    <n v="14"/>
    <s v="beginner level"/>
    <n v="0.53333333299999997"/>
    <d v="2015-05-01T00:00:00"/>
    <n v="1"/>
    <n v="5"/>
    <n v="2015"/>
    <x v="3"/>
    <x v="3"/>
    <d v="2018-12-31T00:00:00"/>
    <n v="1340"/>
  </r>
  <r>
    <x v="1070"/>
    <x v="1065"/>
    <x v="692"/>
    <s v="l websites"/>
    <s v="TML5 and C"/>
    <s v="https://www.udemy.   /html5-and-css3-crash-course/"/>
    <s v="https://www.udemy.com/html5-and-css3-crash-course/"/>
    <x v="0"/>
    <n v="150"/>
    <n v="1414"/>
    <n v="14"/>
    <n v="22"/>
    <x v="0"/>
    <x v="0"/>
    <s v="all levels"/>
    <s v="ALL LEVELS"/>
    <n v="10"/>
    <s v="all levels"/>
    <n v="2.5"/>
    <d v="2015-05-14T00:00:00"/>
    <n v="14"/>
    <n v="5"/>
    <n v="2015"/>
    <x v="0"/>
    <x v="0"/>
    <d v="2019-09-26T00:00:00"/>
    <n v="1596"/>
  </r>
  <r>
    <x v="1071"/>
    <x v="1066"/>
    <x v="693"/>
    <s v="l Analysis"/>
    <s v="dvance Tec"/>
    <s v="https://www.udemy.   /advance-technical-analysis/"/>
    <s v="https://www.udemy.com/advance-technical-analysis/"/>
    <x v="0"/>
    <n v="50"/>
    <n v="152"/>
    <n v="6"/>
    <n v="14"/>
    <x v="3"/>
    <x v="3"/>
    <s v="expert level"/>
    <s v="EXPERT LEVEL"/>
    <n v="12"/>
    <s v="expert level"/>
    <n v="3.5"/>
    <d v="2015-04-08T00:00:00"/>
    <n v="8"/>
    <n v="4"/>
    <n v="2015"/>
    <x v="3"/>
    <x v="3"/>
    <d v="2019-08-24T00:00:00"/>
    <n v="1599"/>
  </r>
  <r>
    <x v="1072"/>
    <x v="1067"/>
    <x v="179"/>
    <s v="m. Level 2"/>
    <s v="ow to play"/>
    <s v="https://www.udemy.   /how-to-play-djembe-drums-rhythm-level-2/"/>
    <s v="https://www.udemy.com/how-to-play-djembe-drums-rhythm-level-2/"/>
    <x v="0"/>
    <n v="40"/>
    <n v="390"/>
    <n v="14"/>
    <n v="36"/>
    <x v="2"/>
    <x v="2"/>
    <s v="intermediate level"/>
    <s v="INTERMEDIATE LEVEL"/>
    <n v="18"/>
    <s v="intermediate level"/>
    <n v="2"/>
    <d v="2015-07-23T00:00:00"/>
    <n v="23"/>
    <n v="7"/>
    <n v="2015"/>
    <x v="1"/>
    <x v="1"/>
    <d v="2020-10-10T00:00:00"/>
    <n v="1906"/>
  </r>
  <r>
    <x v="1073"/>
    <x v="1068"/>
    <x v="4"/>
    <s v=" to Expert"/>
    <s v="ecome a Ce"/>
    <s v="https://www.udemy.   /jquery101/"/>
    <s v="https://www.udemy.com/jquery101/"/>
    <x v="0"/>
    <n v="200"/>
    <n v="3397"/>
    <n v="12"/>
    <n v="85"/>
    <x v="0"/>
    <x v="0"/>
    <s v="all levels"/>
    <s v="ALL LEVELS"/>
    <n v="10"/>
    <s v="all levels"/>
    <n v="8"/>
    <d v="2015-04-06T00:00:00"/>
    <n v="6"/>
    <n v="4"/>
    <n v="2015"/>
    <x v="0"/>
    <x v="0"/>
    <d v="2019-09-26T00:00:00"/>
    <n v="1634"/>
  </r>
  <r>
    <x v="1074"/>
    <x v="1069"/>
    <x v="694"/>
    <s v="a A a la Z"/>
    <s v="lustraciÃ³"/>
    <s v="https://www.udemy.   /ilustracion-de-la-a-a-la-z/"/>
    <s v="https://www.udemy.com/ilustracion-de-la-a-a-la-z/"/>
    <x v="0"/>
    <n v="20"/>
    <n v="33"/>
    <n v="3"/>
    <n v="19"/>
    <x v="0"/>
    <x v="0"/>
    <s v="all levels"/>
    <s v="ALL LEVELS"/>
    <n v="10"/>
    <s v="all levels"/>
    <n v="3"/>
    <d v="2015-06-08T00:00:00"/>
    <n v="8"/>
    <n v="6"/>
    <n v="2015"/>
    <x v="2"/>
    <x v="2"/>
    <d v="2019-09-26T00:00:00"/>
    <n v="1571"/>
  </r>
  <r>
    <x v="1075"/>
    <x v="1070"/>
    <x v="695"/>
    <s v="g Axure RP"/>
    <s v="earning Ax"/>
    <s v="https://www.udemy.   /learning-axure-rp/"/>
    <s v="https://www.udemy.com/learning-axure-rp/"/>
    <x v="0"/>
    <n v="75"/>
    <n v="631"/>
    <n v="103"/>
    <n v="65"/>
    <x v="0"/>
    <x v="0"/>
    <s v="all levels"/>
    <s v="ALL LEVELS"/>
    <n v="10"/>
    <s v="all levels"/>
    <n v="4.5"/>
    <d v="2015-04-08T00:00:00"/>
    <n v="8"/>
    <n v="4"/>
    <n v="2015"/>
    <x v="0"/>
    <x v="0"/>
    <d v="2019-09-26T00:00:00"/>
    <n v="1632"/>
  </r>
  <r>
    <x v="1076"/>
    <x v="1071"/>
    <x v="349"/>
    <s v="are Sector"/>
    <s v="rading Bio"/>
    <s v="https://www.udemy.   /trading-biotech-stocks/"/>
    <s v="https://www.udemy.com/trading-biotech-stocks/"/>
    <x v="0"/>
    <n v="55"/>
    <n v="166"/>
    <n v="17"/>
    <n v="16"/>
    <x v="0"/>
    <x v="0"/>
    <s v="all levels"/>
    <s v="ALL LEVELS"/>
    <n v="10"/>
    <s v="all levels"/>
    <n v="1.5"/>
    <d v="2015-04-24T00:00:00"/>
    <n v="24"/>
    <n v="4"/>
    <n v="2015"/>
    <x v="3"/>
    <x v="3"/>
    <d v="2018-08-06T00:00:00"/>
    <n v="1200"/>
  </r>
  <r>
    <x v="1077"/>
    <x v="1072"/>
    <x v="358"/>
    <s v="t hosting "/>
    <s v="ordpress o"/>
    <s v="https://www.udemy.   /wordpress-on-aws-the-easy-way-to-aws-for-free-fast-hosting-amazon/"/>
    <s v="https://www.udemy.com/wordpress-on-aws-the-easy-way-to-aws-for-free-fast-hosting-amazon/"/>
    <x v="0"/>
    <n v="40"/>
    <n v="245"/>
    <n v="23"/>
    <n v="36"/>
    <x v="0"/>
    <x v="0"/>
    <s v="all levels"/>
    <s v="ALL LEVELS"/>
    <n v="10"/>
    <s v="all levels"/>
    <n v="1"/>
    <d v="2015-08-11T00:00:00"/>
    <n v="11"/>
    <n v="8"/>
    <n v="2015"/>
    <x v="0"/>
    <x v="0"/>
    <d v="2019-09-26T00:00:00"/>
    <n v="1507"/>
  </r>
  <r>
    <x v="1078"/>
    <x v="1073"/>
    <x v="696"/>
    <s v="versteuern"/>
    <s v="innahmen a"/>
    <s v="https://www.udemy.   /einnahmen-aus-udemy-kursen-als-dozent-korrekt-versteuern/"/>
    <s v="https://www.udemy.com/einnahmen-aus-udemy-kursen-als-dozent-korrekt-versteuern/"/>
    <x v="0"/>
    <n v="30"/>
    <n v="66"/>
    <n v="16"/>
    <n v="11"/>
    <x v="1"/>
    <x v="1"/>
    <s v="beginner level"/>
    <s v="BEGINNER LEVEL"/>
    <n v="14"/>
    <s v="beginner level"/>
    <n v="1"/>
    <d v="2015-04-09T00:00:00"/>
    <n v="9"/>
    <n v="4"/>
    <n v="2015"/>
    <x v="3"/>
    <x v="3"/>
    <d v="2018-12-31T00:00:00"/>
    <n v="1362"/>
  </r>
  <r>
    <x v="1079"/>
    <x v="1074"/>
    <x v="697"/>
    <s v="evelopers "/>
    <s v="MMET Faste"/>
    <s v="https://www.udemy.   /emmet-start-coding-html-and-css-fast-and-easy/"/>
    <s v="https://www.udemy.com/emmet-start-coding-html-and-css-fast-and-easy/"/>
    <x v="1"/>
    <n v="0"/>
    <n v="26697"/>
    <n v="1097"/>
    <n v="20"/>
    <x v="0"/>
    <x v="0"/>
    <s v="all levels"/>
    <s v="ALL LEVELS"/>
    <n v="10"/>
    <s v="all levels"/>
    <n v="1"/>
    <d v="2015-04-09T00:00:00"/>
    <n v="9"/>
    <n v="4"/>
    <n v="2015"/>
    <x v="0"/>
    <x v="0"/>
    <d v="2019-09-26T00:00:00"/>
    <n v="1631"/>
  </r>
  <r>
    <x v="1080"/>
    <x v="1075"/>
    <x v="60"/>
    <s v="5 Training"/>
    <s v="ssential H"/>
    <s v="https://www.udemy.   /essential-html-css-html5-training/"/>
    <s v="https://www.udemy.com/essential-html-css-html5-training/"/>
    <x v="0"/>
    <n v="50"/>
    <n v="1553"/>
    <n v="35"/>
    <n v="43"/>
    <x v="1"/>
    <x v="1"/>
    <s v="beginner level"/>
    <s v="BEGINNER LEVEL"/>
    <n v="14"/>
    <s v="beginner level"/>
    <n v="5.5"/>
    <d v="2015-04-12T00:00:00"/>
    <n v="12"/>
    <n v="4"/>
    <n v="2015"/>
    <x v="0"/>
    <x v="0"/>
    <d v="2018-12-31T00:00:00"/>
    <n v="1359"/>
  </r>
  <r>
    <x v="1081"/>
    <x v="1076"/>
    <x v="58"/>
    <s v="Five Hours"/>
    <s v="earn to Pl"/>
    <s v="https://www.udemy.   /beginning-euphonium/"/>
    <s v="https://www.udemy.com/beginning-euphonium/"/>
    <x v="0"/>
    <n v="50"/>
    <n v="305"/>
    <n v="39"/>
    <n v="108"/>
    <x v="1"/>
    <x v="1"/>
    <s v="beginner level"/>
    <s v="BEGINNER LEVEL"/>
    <n v="14"/>
    <s v="beginner level"/>
    <n v="7"/>
    <d v="2015-04-16T00:00:00"/>
    <n v="16"/>
    <n v="4"/>
    <n v="2015"/>
    <x v="1"/>
    <x v="1"/>
    <d v="2018-12-31T00:00:00"/>
    <n v="1355"/>
  </r>
  <r>
    <x v="1082"/>
    <x v="1077"/>
    <x v="286"/>
    <s v="struction!"/>
    <s v="aster the "/>
    <s v="https://www.udemy.   /intermediate-euphonium/"/>
    <s v="https://www.udemy.com/intermediate-euphonium/"/>
    <x v="0"/>
    <n v="50"/>
    <n v="120"/>
    <n v="6"/>
    <n v="106"/>
    <x v="2"/>
    <x v="2"/>
    <s v="intermediate level"/>
    <s v="INTERMEDIATE LEVEL"/>
    <n v="18"/>
    <s v="intermediate level"/>
    <n v="8"/>
    <d v="2015-04-16T00:00:00"/>
    <n v="16"/>
    <n v="4"/>
    <n v="2015"/>
    <x v="1"/>
    <x v="1"/>
    <d v="2020-10-10T00:00:00"/>
    <n v="2004"/>
  </r>
  <r>
    <x v="1083"/>
    <x v="1078"/>
    <x v="698"/>
    <s v="ame Assets"/>
    <s v="reating 2D"/>
    <s v="https://www.udemy.   /creating-2d-game-assets/"/>
    <s v="https://www.udemy.com/creating-2d-game-assets/"/>
    <x v="0"/>
    <n v="25"/>
    <n v="57"/>
    <n v="0"/>
    <n v="12"/>
    <x v="0"/>
    <x v="0"/>
    <s v="all levels"/>
    <s v="ALL LEVELS"/>
    <n v="10"/>
    <s v="all levels"/>
    <n v="2"/>
    <d v="2015-04-17T00:00:00"/>
    <n v="17"/>
    <n v="4"/>
    <n v="2015"/>
    <x v="2"/>
    <x v="2"/>
    <d v="2019-09-26T00:00:00"/>
    <n v="1623"/>
  </r>
  <r>
    <x v="1084"/>
    <x v="1079"/>
    <x v="699"/>
    <s v="honium!â€‹"/>
    <s v="dvanced Eu"/>
    <s v="https://www.udemy.   /advanced-euphonium/"/>
    <s v="https://www.udemy.com/advanced-euphonium/"/>
    <x v="0"/>
    <n v="50"/>
    <n v="106"/>
    <n v="7"/>
    <n v="89"/>
    <x v="0"/>
    <x v="0"/>
    <s v="all levels"/>
    <s v="ALL LEVELS"/>
    <n v="10"/>
    <s v="all levels"/>
    <n v="6"/>
    <d v="2015-04-16T00:00:00"/>
    <n v="16"/>
    <n v="4"/>
    <n v="2015"/>
    <x v="1"/>
    <x v="1"/>
    <d v="2019-09-26T00:00:00"/>
    <n v="1624"/>
  </r>
  <r>
    <x v="1085"/>
    <x v="1080"/>
    <x v="700"/>
    <s v="ue Pieces!"/>
    <s v="uphonium S"/>
    <s v="https://www.udemy.   /intermediate-euphonium-solos/"/>
    <s v="https://www.udemy.com/intermediate-euphonium-solos/"/>
    <x v="0"/>
    <n v="50"/>
    <n v="90"/>
    <n v="2"/>
    <n v="61"/>
    <x v="0"/>
    <x v="0"/>
    <s v="all levels"/>
    <s v="ALL LEVELS"/>
    <n v="10"/>
    <s v="all levels"/>
    <n v="2.5"/>
    <d v="2015-04-16T00:00:00"/>
    <n v="16"/>
    <n v="4"/>
    <n v="2015"/>
    <x v="1"/>
    <x v="1"/>
    <d v="2019-09-26T00:00:00"/>
    <n v="1624"/>
  </r>
  <r>
    <x v="1086"/>
    <x v="1081"/>
    <x v="163"/>
    <s v="tructuring"/>
    <s v="rash Cours"/>
    <s v="https://www.udemy.   /crash-course-on-cost-of-capital-and-capital-structuring/"/>
    <s v="https://www.udemy.com/crash-course-on-cost-of-capital-and-capital-structuring/"/>
    <x v="1"/>
    <n v="0"/>
    <n v="5007"/>
    <n v="41"/>
    <n v="19"/>
    <x v="0"/>
    <x v="0"/>
    <s v="all levels"/>
    <s v="ALL LEVELS"/>
    <n v="10"/>
    <s v="all levels"/>
    <n v="3"/>
    <d v="2015-04-13T00:00:00"/>
    <n v="13"/>
    <n v="4"/>
    <n v="2015"/>
    <x v="3"/>
    <x v="3"/>
    <d v="2018-08-06T00:00:00"/>
    <n v="1211"/>
  </r>
  <r>
    <x v="1087"/>
    <x v="1082"/>
    <x v="25"/>
    <s v="sive Study"/>
    <s v="ccounting "/>
    <s v="https://www.udemy.   /crash-course-on-financial-management/"/>
    <s v="https://www.udemy.com/crash-course-on-financial-management/"/>
    <x v="0"/>
    <n v="180"/>
    <n v="3056"/>
    <n v="9"/>
    <n v="316"/>
    <x v="0"/>
    <x v="0"/>
    <s v="all levels"/>
    <s v="ALL LEVELS"/>
    <n v="10"/>
    <s v="all levels"/>
    <n v="24.5"/>
    <d v="2015-04-10T00:00:00"/>
    <n v="10"/>
    <n v="4"/>
    <n v="2015"/>
    <x v="3"/>
    <x v="3"/>
    <d v="2018-08-06T00:00:00"/>
    <n v="1214"/>
  </r>
  <r>
    <x v="1088"/>
    <x v="1083"/>
    <x v="553"/>
    <s v="ash Course"/>
    <s v="ost Accoun"/>
    <s v="https://www.udemy.   /crash-course-on-cost-accounting/"/>
    <s v="https://www.udemy.com/crash-course-on-cost-accounting/"/>
    <x v="0"/>
    <n v="20"/>
    <n v="3730"/>
    <n v="11"/>
    <n v="17"/>
    <x v="0"/>
    <x v="0"/>
    <s v="all levels"/>
    <s v="ALL LEVELS"/>
    <n v="10"/>
    <s v="all levels"/>
    <n v="2.5"/>
    <d v="2015-04-10T00:00:00"/>
    <n v="10"/>
    <n v="4"/>
    <n v="2015"/>
    <x v="3"/>
    <x v="3"/>
    <d v="2018-08-06T00:00:00"/>
    <n v="1214"/>
  </r>
  <r>
    <x v="1089"/>
    <x v="1084"/>
    <x v="163"/>
    <s v="Management"/>
    <s v="rash Cours"/>
    <s v="https://www.udemy.   /crash-course-on-working-capital-management/"/>
    <s v="https://www.udemy.com/crash-course-on-working-capital-management/"/>
    <x v="0"/>
    <n v="20"/>
    <n v="3177"/>
    <n v="8"/>
    <n v="8"/>
    <x v="0"/>
    <x v="0"/>
    <s v="all levels"/>
    <s v="ALL LEVELS"/>
    <n v="10"/>
    <s v="all levels"/>
    <n v="1"/>
    <d v="2015-04-16T00:00:00"/>
    <n v="16"/>
    <n v="4"/>
    <n v="2015"/>
    <x v="3"/>
    <x v="3"/>
    <d v="2018-11-04T00:00:00"/>
    <n v="1298"/>
  </r>
  <r>
    <x v="1090"/>
    <x v="1085"/>
    <x v="122"/>
    <s v="Techniques"/>
    <s v="inancial M"/>
    <s v="https://www.udemy.   /learn-cash-budgeting-techniques/"/>
    <s v="https://www.udemy.com/learn-cash-budgeting-techniques/"/>
    <x v="0"/>
    <n v="20"/>
    <n v="2045"/>
    <n v="3"/>
    <n v="10"/>
    <x v="0"/>
    <x v="0"/>
    <s v="all levels"/>
    <s v="ALL LEVELS"/>
    <n v="10"/>
    <s v="all levels"/>
    <n v="2"/>
    <d v="2015-04-12T00:00:00"/>
    <n v="12"/>
    <n v="4"/>
    <n v="2015"/>
    <x v="3"/>
    <x v="3"/>
    <d v="2018-08-06T00:00:00"/>
    <n v="1212"/>
  </r>
  <r>
    <x v="1091"/>
    <x v="1086"/>
    <x v="407"/>
    <s v="g trading!"/>
    <s v="earn how t"/>
    <s v="https://www.udemy.   /learn-how-to-invest-for-huge-profits-or-make-9k-day-trading/"/>
    <s v="https://www.udemy.com/learn-how-to-invest-for-huge-profits-or-make-9k-day-trading/"/>
    <x v="0"/>
    <n v="50"/>
    <n v="701"/>
    <n v="12"/>
    <n v="37"/>
    <x v="0"/>
    <x v="0"/>
    <s v="all levels"/>
    <s v="ALL LEVELS"/>
    <n v="10"/>
    <s v="all levels"/>
    <n v="5.5"/>
    <d v="2015-06-19T00:00:00"/>
    <n v="19"/>
    <n v="6"/>
    <n v="2015"/>
    <x v="3"/>
    <x v="3"/>
    <d v="2018-11-04T00:00:00"/>
    <n v="1234"/>
  </r>
  <r>
    <x v="1092"/>
    <x v="1087"/>
    <x v="607"/>
    <s v=" Beginners"/>
    <s v="HP for Beg"/>
    <s v="https://www.udemy.   /learn-php-via-examples-and-mini-tasks/"/>
    <s v="https://www.udemy.com/learn-php-via-examples-and-mini-tasks/"/>
    <x v="0"/>
    <n v="40"/>
    <n v="2626"/>
    <n v="95"/>
    <n v="135"/>
    <x v="1"/>
    <x v="1"/>
    <s v="beginner level"/>
    <s v="BEGINNER LEVEL"/>
    <n v="14"/>
    <s v="beginner level"/>
    <n v="6"/>
    <d v="2015-07-01T00:00:00"/>
    <n v="1"/>
    <n v="7"/>
    <n v="2015"/>
    <x v="0"/>
    <x v="0"/>
    <d v="2018-12-31T00:00:00"/>
    <n v="1279"/>
  </r>
  <r>
    <x v="1093"/>
    <x v="1088"/>
    <x v="701"/>
    <s v="ned Course"/>
    <s v="pp Design "/>
    <s v="https://www.udemy.   /photoshop-superhero/"/>
    <s v="https://www.udemy.com/photoshop-superhero/"/>
    <x v="0"/>
    <n v="115"/>
    <n v="1087"/>
    <n v="6"/>
    <n v="24"/>
    <x v="1"/>
    <x v="1"/>
    <s v="beginner level"/>
    <s v="BEGINNER LEVEL"/>
    <n v="14"/>
    <s v="beginner level"/>
    <n v="2"/>
    <d v="2015-04-27T00:00:00"/>
    <n v="27"/>
    <n v="4"/>
    <n v="2015"/>
    <x v="2"/>
    <x v="2"/>
    <d v="2018-12-31T00:00:00"/>
    <n v="1344"/>
  </r>
  <r>
    <x v="1094"/>
    <x v="1089"/>
    <x v="378"/>
    <s v=" Websites!"/>
    <s v="eb Design "/>
    <s v="https://www.udemy.   /web-design-secrets/"/>
    <s v="https://www.udemy.com/web-design-secrets/"/>
    <x v="1"/>
    <n v="0"/>
    <n v="98867"/>
    <n v="6512"/>
    <n v="20"/>
    <x v="0"/>
    <x v="0"/>
    <s v="all levels"/>
    <s v="ALL LEVELS"/>
    <n v="10"/>
    <s v="all levels"/>
    <n v="3"/>
    <d v="2015-04-13T00:00:00"/>
    <n v="13"/>
    <n v="4"/>
    <n v="2015"/>
    <x v="0"/>
    <x v="0"/>
    <d v="2019-09-26T00:00:00"/>
    <n v="1627"/>
  </r>
  <r>
    <x v="1095"/>
    <x v="1090"/>
    <x v="358"/>
    <s v="s Security"/>
    <s v="ordpress S"/>
    <s v="https://www.udemy.   /easy-wordpress-security/"/>
    <s v="https://www.udemy.com/easy-wordpress-security/"/>
    <x v="0"/>
    <n v="95"/>
    <n v="2888"/>
    <n v="26"/>
    <n v="24"/>
    <x v="0"/>
    <x v="0"/>
    <s v="all levels"/>
    <s v="ALL LEVELS"/>
    <n v="10"/>
    <s v="all levels"/>
    <n v="2.5"/>
    <d v="2015-04-13T00:00:00"/>
    <n v="13"/>
    <n v="4"/>
    <n v="2015"/>
    <x v="0"/>
    <x v="0"/>
    <d v="2019-09-26T00:00:00"/>
    <n v="1627"/>
  </r>
  <r>
    <x v="1096"/>
    <x v="1091"/>
    <x v="48"/>
    <s v="ith Pencil"/>
    <s v="astering R"/>
    <s v="https://www.udemy.   /mastering-realistic-real-life-drawing-with-pencil/"/>
    <s v="https://www.udemy.com/mastering-realistic-real-life-drawing-with-pencil/"/>
    <x v="0"/>
    <n v="20"/>
    <n v="33"/>
    <n v="5"/>
    <n v="12"/>
    <x v="1"/>
    <x v="1"/>
    <s v="beginner level"/>
    <s v="BEGINNER LEVEL"/>
    <n v="14"/>
    <s v="beginner level"/>
    <n v="0.65"/>
    <d v="2015-04-20T00:00:00"/>
    <n v="20"/>
    <n v="4"/>
    <n v="2015"/>
    <x v="2"/>
    <x v="2"/>
    <d v="2018-12-31T00:00:00"/>
    <n v="1351"/>
  </r>
  <r>
    <x v="1097"/>
    <x v="1092"/>
    <x v="702"/>
    <s v=" + Project"/>
    <s v="HP OOP: Ob"/>
    <s v="https://www.udemy.   /oop-php-object-oriented-programing-with-project-1-course/"/>
    <s v="https://www.udemy.com/oop-php-object-oriented-programing-with-project-1-course/"/>
    <x v="0"/>
    <n v="200"/>
    <n v="6497"/>
    <n v="901"/>
    <n v="221"/>
    <x v="0"/>
    <x v="0"/>
    <s v="all levels"/>
    <s v="ALL LEVELS"/>
    <n v="10"/>
    <s v="all levels"/>
    <n v="18"/>
    <d v="2015-06-03T00:00:00"/>
    <n v="3"/>
    <n v="6"/>
    <n v="2015"/>
    <x v="0"/>
    <x v="0"/>
    <d v="2019-09-26T00:00:00"/>
    <n v="1576"/>
  </r>
  <r>
    <x v="1098"/>
    <x v="1093"/>
    <x v="61"/>
    <s v="TypeScript"/>
    <s v="omprehensi"/>
    <s v="https://www.udemy.   /typescript101/"/>
    <s v="https://www.udemy.com/typescript101/"/>
    <x v="0"/>
    <n v="125"/>
    <n v="1318"/>
    <n v="78"/>
    <n v="51"/>
    <x v="0"/>
    <x v="0"/>
    <s v="all levels"/>
    <s v="ALL LEVELS"/>
    <n v="10"/>
    <s v="all levels"/>
    <n v="4.5"/>
    <d v="2015-04-13T00:00:00"/>
    <n v="13"/>
    <n v="4"/>
    <n v="2015"/>
    <x v="0"/>
    <x v="0"/>
    <d v="2019-09-26T00:00:00"/>
    <n v="1627"/>
  </r>
  <r>
    <x v="1099"/>
    <x v="1094"/>
    <x v="703"/>
    <s v="llustrator"/>
    <s v="xpert Reti"/>
    <s v="https://www.udemy.   /mastering-retina-graphics/"/>
    <s v="https://www.udemy.com/mastering-retina-graphics/"/>
    <x v="0"/>
    <n v="195"/>
    <n v="2067"/>
    <n v="8"/>
    <n v="18"/>
    <x v="0"/>
    <x v="0"/>
    <s v="all levels"/>
    <s v="ALL LEVELS"/>
    <n v="10"/>
    <s v="all levels"/>
    <n v="1.5"/>
    <d v="2015-04-26T00:00:00"/>
    <n v="26"/>
    <n v="4"/>
    <n v="2015"/>
    <x v="2"/>
    <x v="2"/>
    <d v="2019-09-26T00:00:00"/>
    <n v="1614"/>
  </r>
  <r>
    <x v="1100"/>
    <x v="1095"/>
    <x v="78"/>
    <s v="ns trading"/>
    <s v="echnical A"/>
    <s v="https://www.udemy.   /technical-analysis-tools-for-stock-trading-and-options-trading/"/>
    <s v="https://www.udemy.com/technical-analysis-tools-for-stock-trading-and-options-trading/"/>
    <x v="0"/>
    <n v="40"/>
    <n v="3555"/>
    <n v="89"/>
    <n v="11"/>
    <x v="0"/>
    <x v="0"/>
    <s v="all levels"/>
    <s v="ALL LEVELS"/>
    <n v="10"/>
    <s v="all levels"/>
    <n v="1.5"/>
    <d v="2015-04-12T00:00:00"/>
    <n v="12"/>
    <n v="4"/>
    <n v="2015"/>
    <x v="3"/>
    <x v="3"/>
    <d v="2018-08-06T00:00:00"/>
    <n v="1212"/>
  </r>
  <r>
    <x v="1101"/>
    <x v="1096"/>
    <x v="704"/>
    <s v="techniques"/>
    <s v="igh perfor"/>
    <s v="https://www.udemy.   /high-performance-stock-trading-using-options-trading-techniques/"/>
    <s v="https://www.udemy.com/high-performance-stock-trading-using-options-trading-techniques/"/>
    <x v="0"/>
    <n v="40"/>
    <n v="2103"/>
    <n v="15"/>
    <n v="6"/>
    <x v="0"/>
    <x v="0"/>
    <s v="all levels"/>
    <s v="ALL LEVELS"/>
    <n v="10"/>
    <s v="all levels"/>
    <n v="1.5"/>
    <d v="2015-04-12T00:00:00"/>
    <n v="12"/>
    <n v="4"/>
    <n v="2015"/>
    <x v="3"/>
    <x v="3"/>
    <d v="2018-11-04T00:00:00"/>
    <n v="1302"/>
  </r>
  <r>
    <x v="1102"/>
    <x v="1097"/>
    <x v="705"/>
    <s v="alize data"/>
    <s v="xcel funct"/>
    <s v="https://www.udemy.   /basic-excel-functions-to-analyze-large-data/"/>
    <s v="https://www.udemy.com/basic-excel-functions-to-analyze-large-data/"/>
    <x v="0"/>
    <n v="20"/>
    <n v="2283"/>
    <n v="54"/>
    <n v="16"/>
    <x v="2"/>
    <x v="2"/>
    <s v="intermediate level"/>
    <s v="INTERMEDIATE LEVEL"/>
    <n v="18"/>
    <s v="intermediate level"/>
    <n v="2"/>
    <d v="2015-04-20T00:00:00"/>
    <n v="20"/>
    <n v="4"/>
    <n v="2015"/>
    <x v="3"/>
    <x v="3"/>
    <d v="2020-10-10T00:00:00"/>
    <n v="2000"/>
  </r>
  <r>
    <x v="1103"/>
    <x v="1098"/>
    <x v="706"/>
    <s v="nd Options"/>
    <s v="ntermediat"/>
    <s v="https://www.udemy.   /intermediate-options-trading-concepts-for-stocks-and-options-traders/"/>
    <s v="https://www.udemy.com/intermediate-options-trading-concepts-for-stocks-and-options-traders/"/>
    <x v="0"/>
    <n v="40"/>
    <n v="2000"/>
    <n v="30"/>
    <n v="9"/>
    <x v="0"/>
    <x v="0"/>
    <s v="all levels"/>
    <s v="ALL LEVELS"/>
    <n v="10"/>
    <s v="all levels"/>
    <n v="1"/>
    <d v="2015-04-13T00:00:00"/>
    <n v="13"/>
    <n v="4"/>
    <n v="2015"/>
    <x v="3"/>
    <x v="3"/>
    <d v="2018-11-04T00:00:00"/>
    <n v="1301"/>
  </r>
  <r>
    <x v="1104"/>
    <x v="1099"/>
    <x v="707"/>
    <s v="ns traders"/>
    <s v="ollection "/>
    <s v="https://www.udemy.   /advanced-options-concepts-for-options-stock-traders/"/>
    <s v="https://www.udemy.com/advanced-options-concepts-for-options-stock-traders/"/>
    <x v="0"/>
    <n v="40"/>
    <n v="2025"/>
    <n v="34"/>
    <n v="9"/>
    <x v="3"/>
    <x v="3"/>
    <s v="expert level"/>
    <s v="EXPERT LEVEL"/>
    <n v="12"/>
    <s v="expert level"/>
    <n v="1"/>
    <d v="2015-04-13T00:00:00"/>
    <n v="13"/>
    <n v="4"/>
    <n v="2015"/>
    <x v="3"/>
    <x v="3"/>
    <d v="2019-08-24T00:00:00"/>
    <n v="1594"/>
  </r>
  <r>
    <x v="1105"/>
    <x v="1100"/>
    <x v="708"/>
    <s v=" Photoshop"/>
    <s v="ext based "/>
    <s v="https://www.udemy.   /text-based-logo-design-using-adobe-photoshop/"/>
    <s v="https://www.udemy.com/text-based-logo-design-using-adobe-photoshop/"/>
    <x v="0"/>
    <n v="20"/>
    <n v="4208"/>
    <n v="25"/>
    <n v="19"/>
    <x v="0"/>
    <x v="0"/>
    <s v="all levels"/>
    <s v="ALL LEVELS"/>
    <n v="10"/>
    <s v="all levels"/>
    <n v="1"/>
    <d v="2015-08-03T00:00:00"/>
    <n v="3"/>
    <n v="8"/>
    <n v="2015"/>
    <x v="2"/>
    <x v="2"/>
    <d v="2019-09-26T00:00:00"/>
    <n v="1515"/>
  </r>
  <r>
    <x v="1106"/>
    <x v="1101"/>
    <x v="286"/>
    <s v="h practice"/>
    <s v="aster The "/>
    <s v="https://www.udemy.   /master-the-stock-market-with-practice/"/>
    <s v="https://www.udemy.com/master-the-stock-market-with-practice/"/>
    <x v="0"/>
    <n v="35"/>
    <n v="49"/>
    <n v="10"/>
    <n v="42"/>
    <x v="0"/>
    <x v="0"/>
    <s v="all levels"/>
    <s v="ALL LEVELS"/>
    <n v="10"/>
    <s v="all levels"/>
    <n v="2"/>
    <d v="2015-05-15T00:00:00"/>
    <n v="15"/>
    <n v="5"/>
    <n v="2015"/>
    <x v="3"/>
    <x v="3"/>
    <d v="2018-08-06T00:00:00"/>
    <n v="1179"/>
  </r>
  <r>
    <x v="1107"/>
    <x v="1102"/>
    <x v="709"/>
    <s v="hat swing!"/>
    <s v="hugging - "/>
    <s v="https://www.udemy.   /getchugging/"/>
    <s v="https://www.udemy.com/getchugging/"/>
    <x v="0"/>
    <n v="200"/>
    <n v="382"/>
    <n v="21"/>
    <n v="25"/>
    <x v="0"/>
    <x v="0"/>
    <s v="all levels"/>
    <s v="ALL LEVELS"/>
    <n v="10"/>
    <s v="all levels"/>
    <n v="2.5"/>
    <d v="2015-04-20T00:00:00"/>
    <n v="20"/>
    <n v="4"/>
    <n v="2015"/>
    <x v="1"/>
    <x v="1"/>
    <d v="2019-09-26T00:00:00"/>
    <n v="1620"/>
  </r>
  <r>
    <x v="1108"/>
    <x v="1103"/>
    <x v="235"/>
    <s v="ano Course"/>
    <s v="asy Piano "/>
    <s v="https://www.udemy.   /easy-piano-for-kids-pinogi/"/>
    <s v="https://www.udemy.com/easy-piano-for-kids-pinogi/"/>
    <x v="0"/>
    <n v="115"/>
    <n v="139"/>
    <n v="8"/>
    <n v="104"/>
    <x v="1"/>
    <x v="1"/>
    <s v="beginner level"/>
    <s v="BEGINNER LEVEL"/>
    <n v="14"/>
    <s v="beginner level"/>
    <n v="5.5"/>
    <d v="2015-06-26T00:00:00"/>
    <n v="26"/>
    <n v="6"/>
    <n v="2015"/>
    <x v="1"/>
    <x v="1"/>
    <d v="2018-12-31T00:00:00"/>
    <n v="1284"/>
  </r>
  <r>
    <x v="1109"/>
    <x v="1104"/>
    <x v="710"/>
    <s v="ve Brokers"/>
    <s v="tock Optio"/>
    <s v="https://www.udemy.   /stock-options-trades-using-interactive-brokers/"/>
    <s v="https://www.udemy.com/stock-options-trades-using-interactive-brokers/"/>
    <x v="0"/>
    <n v="95"/>
    <n v="1580"/>
    <n v="26"/>
    <n v="14"/>
    <x v="2"/>
    <x v="2"/>
    <s v="intermediate level"/>
    <s v="INTERMEDIATE LEVEL"/>
    <n v="18"/>
    <s v="intermediate level"/>
    <n v="1"/>
    <d v="2015-09-07T00:00:00"/>
    <n v="7"/>
    <n v="9"/>
    <n v="2015"/>
    <x v="3"/>
    <x v="3"/>
    <d v="2020-10-10T00:00:00"/>
    <n v="1860"/>
  </r>
  <r>
    <x v="1110"/>
    <x v="1105"/>
    <x v="84"/>
    <s v="ess Method"/>
    <s v="ptions Tra"/>
    <s v="https://www.udemy.   /day-trading-stock-options-3/"/>
    <s v="https://www.udemy.com/day-trading-stock-options-3/"/>
    <x v="0"/>
    <n v="195"/>
    <n v="5172"/>
    <n v="34"/>
    <n v="38"/>
    <x v="3"/>
    <x v="3"/>
    <s v="expert level"/>
    <s v="EXPERT LEVEL"/>
    <n v="12"/>
    <s v="expert level"/>
    <n v="2.5"/>
    <d v="2015-05-28T00:00:00"/>
    <n v="28"/>
    <n v="5"/>
    <n v="2015"/>
    <x v="3"/>
    <x v="3"/>
    <d v="2019-08-24T00:00:00"/>
    <n v="1549"/>
  </r>
  <r>
    <x v="1111"/>
    <x v="1106"/>
    <x v="711"/>
    <s v="for Guitar"/>
    <s v="uitar - Le"/>
    <s v="https://www.udemy.   /10-beginner-chord-progressions-/"/>
    <s v="https://www.udemy.com/10-beginner-chord-progressions-/"/>
    <x v="0"/>
    <n v="55"/>
    <n v="3013"/>
    <n v="15"/>
    <n v="28"/>
    <x v="1"/>
    <x v="1"/>
    <s v="beginner level"/>
    <s v="BEGINNER LEVEL"/>
    <n v="14"/>
    <s v="beginner level"/>
    <n v="1.5"/>
    <d v="2015-06-14T00:00:00"/>
    <n v="14"/>
    <n v="6"/>
    <n v="2015"/>
    <x v="1"/>
    <x v="1"/>
    <d v="2018-12-31T00:00:00"/>
    <n v="1296"/>
  </r>
  <r>
    <x v="1112"/>
    <x v="1107"/>
    <x v="8"/>
    <s v=" to HTML 5"/>
    <s v="earn HTML,"/>
    <s v="https://www.udemy.   /learn-html-a-practical-guide-from-scratch-to-html-5/"/>
    <s v="https://www.udemy.com/learn-html-a-practical-guide-from-scratch-to-html-5/"/>
    <x v="0"/>
    <n v="100"/>
    <n v="5715"/>
    <n v="52"/>
    <n v="31"/>
    <x v="0"/>
    <x v="0"/>
    <s v="all levels"/>
    <s v="ALL LEVELS"/>
    <n v="10"/>
    <s v="all levels"/>
    <n v="3"/>
    <d v="2015-04-26T00:00:00"/>
    <n v="26"/>
    <n v="4"/>
    <n v="2015"/>
    <x v="0"/>
    <x v="0"/>
    <d v="2019-09-26T00:00:00"/>
    <n v="1614"/>
  </r>
  <r>
    <x v="1113"/>
    <x v="1108"/>
    <x v="712"/>
    <s v="Simplified"/>
    <s v="asel Norms"/>
    <s v="https://www.udemy.   /basel_norms_simplified/"/>
    <s v="https://www.udemy.com/basel_norms_simplified/"/>
    <x v="0"/>
    <n v="40"/>
    <n v="500"/>
    <n v="45"/>
    <n v="34"/>
    <x v="1"/>
    <x v="1"/>
    <s v="beginner level"/>
    <s v="BEGINNER LEVEL"/>
    <n v="14"/>
    <s v="beginner level"/>
    <n v="4"/>
    <d v="2015-04-26T00:00:00"/>
    <n v="26"/>
    <n v="4"/>
    <n v="2015"/>
    <x v="3"/>
    <x v="3"/>
    <d v="2018-12-31T00:00:00"/>
    <n v="1345"/>
  </r>
  <r>
    <x v="1114"/>
    <x v="1109"/>
    <x v="122"/>
    <s v="ial Skills"/>
    <s v="inancial M"/>
    <s v="https://www.udemy.   /financial-model-fundamentals-learn-the-essential-skills/"/>
    <s v="https://www.udemy.com/financial-model-fundamentals-learn-the-essential-skills/"/>
    <x v="0"/>
    <n v="75"/>
    <n v="47"/>
    <n v="5"/>
    <n v="27"/>
    <x v="0"/>
    <x v="0"/>
    <s v="all levels"/>
    <s v="ALL LEVELS"/>
    <n v="10"/>
    <s v="all levels"/>
    <n v="2.5"/>
    <d v="2015-06-01T00:00:00"/>
    <n v="1"/>
    <n v="6"/>
    <n v="2015"/>
    <x v="3"/>
    <x v="3"/>
    <d v="2018-08-06T00:00:00"/>
    <n v="1162"/>
  </r>
  <r>
    <x v="1115"/>
    <x v="1110"/>
    <x v="713"/>
    <s v=" Beginners"/>
    <s v="uitar - Bl"/>
    <s v="https://www.udemy.   /beginner-blues-guitar/"/>
    <s v="https://www.udemy.com/beginner-blues-guitar/"/>
    <x v="0"/>
    <n v="45"/>
    <n v="2795"/>
    <n v="26"/>
    <n v="25"/>
    <x v="1"/>
    <x v="1"/>
    <s v="beginner level"/>
    <s v="BEGINNER LEVEL"/>
    <n v="14"/>
    <s v="beginner level"/>
    <n v="1"/>
    <d v="2015-05-22T00:00:00"/>
    <n v="22"/>
    <n v="5"/>
    <n v="2015"/>
    <x v="1"/>
    <x v="1"/>
    <d v="2018-12-31T00:00:00"/>
    <n v="1319"/>
  </r>
  <r>
    <x v="1116"/>
    <x v="1111"/>
    <x v="714"/>
    <s v="ild System"/>
    <s v="earn Gulp,"/>
    <s v="https://www.udemy.   /gulp-101/"/>
    <s v="https://www.udemy.com/gulp-101/"/>
    <x v="0"/>
    <n v="25"/>
    <n v="1305"/>
    <n v="38"/>
    <n v="16"/>
    <x v="0"/>
    <x v="0"/>
    <s v="all levels"/>
    <s v="ALL LEVELS"/>
    <n v="10"/>
    <s v="all levels"/>
    <n v="1.5"/>
    <d v="2015-04-19T00:00:00"/>
    <n v="19"/>
    <n v="4"/>
    <n v="2015"/>
    <x v="0"/>
    <x v="0"/>
    <d v="2019-09-26T00:00:00"/>
    <n v="1621"/>
  </r>
  <r>
    <x v="1117"/>
    <x v="1112"/>
    <x v="227"/>
    <s v=" Beginners"/>
    <s v="dobe Illus"/>
    <s v="https://www.udemy.   /adobe-illustrator-cc-print-design/"/>
    <s v="https://www.udemy.com/adobe-illustrator-cc-print-design/"/>
    <x v="0"/>
    <n v="50"/>
    <n v="145"/>
    <n v="35"/>
    <n v="55"/>
    <x v="1"/>
    <x v="1"/>
    <s v="beginner level"/>
    <s v="BEGINNER LEVEL"/>
    <n v="14"/>
    <s v="beginner level"/>
    <n v="6"/>
    <d v="2016-03-08T00:00:00"/>
    <n v="8"/>
    <n v="3"/>
    <n v="2016"/>
    <x v="2"/>
    <x v="2"/>
    <d v="2018-12-31T00:00:00"/>
    <n v="1028"/>
  </r>
  <r>
    <x v="1118"/>
    <x v="1113"/>
    <x v="715"/>
    <s v="| Tutorial"/>
    <s v="ython for "/>
    <s v="https://www.udemy.   /python-course/"/>
    <s v="https://www.udemy.com/python-course/"/>
    <x v="0"/>
    <n v="150"/>
    <n v="6153"/>
    <n v="125"/>
    <n v="84"/>
    <x v="1"/>
    <x v="1"/>
    <s v="beginner level"/>
    <s v="BEGINNER LEVEL"/>
    <n v="14"/>
    <s v="beginner level"/>
    <n v="5"/>
    <d v="2015-06-14T00:00:00"/>
    <n v="14"/>
    <n v="6"/>
    <n v="2015"/>
    <x v="0"/>
    <x v="0"/>
    <d v="2018-12-31T00:00:00"/>
    <n v="1296"/>
  </r>
  <r>
    <x v="1119"/>
    <x v="1114"/>
    <x v="716"/>
    <s v="al trades!"/>
    <s v="orex Prep "/>
    <s v="https://www.udemy.   /forex-prep-academy-for-beginners/"/>
    <s v="https://www.udemy.com/forex-prep-academy-for-beginners/"/>
    <x v="0"/>
    <n v="75"/>
    <n v="1303"/>
    <n v="21"/>
    <n v="44"/>
    <x v="1"/>
    <x v="1"/>
    <s v="beginner level"/>
    <s v="BEGINNER LEVEL"/>
    <n v="14"/>
    <s v="beginner level"/>
    <n v="3"/>
    <d v="2015-06-19T00:00:00"/>
    <n v="19"/>
    <n v="6"/>
    <n v="2015"/>
    <x v="3"/>
    <x v="3"/>
    <d v="2018-05-25T00:00:00"/>
    <n v="1071"/>
  </r>
  <r>
    <x v="1120"/>
    <x v="1115"/>
    <x v="717"/>
    <s v="l Analysis"/>
    <s v="asic Techn"/>
    <s v="https://www.udemy.   /basic-technical-analysis/"/>
    <s v="https://www.udemy.com/basic-technical-analysis/"/>
    <x v="0"/>
    <n v="50"/>
    <n v="40"/>
    <n v="1"/>
    <n v="27"/>
    <x v="1"/>
    <x v="1"/>
    <s v="beginner level"/>
    <s v="BEGINNER LEVEL"/>
    <n v="14"/>
    <s v="beginner level"/>
    <n v="2.5"/>
    <d v="2015-08-05T00:00:00"/>
    <n v="5"/>
    <n v="8"/>
    <n v="2015"/>
    <x v="3"/>
    <x v="3"/>
    <d v="2018-12-31T00:00:00"/>
    <n v="1244"/>
  </r>
  <r>
    <x v="1121"/>
    <x v="1116"/>
    <x v="553"/>
    <s v="rse Level)"/>
    <s v="ost Accoun"/>
    <s v="https://www.udemy.   /labour-costing/"/>
    <s v="https://www.udemy.com/labour-costing/"/>
    <x v="0"/>
    <n v="20"/>
    <n v="1542"/>
    <n v="1"/>
    <n v="24"/>
    <x v="0"/>
    <x v="0"/>
    <s v="all levels"/>
    <s v="ALL LEVELS"/>
    <n v="10"/>
    <s v="all levels"/>
    <n v="2"/>
    <d v="2015-04-20T00:00:00"/>
    <n v="20"/>
    <n v="4"/>
    <n v="2015"/>
    <x v="3"/>
    <x v="3"/>
    <d v="2019-09-26T00:00:00"/>
    <n v="1620"/>
  </r>
  <r>
    <x v="1122"/>
    <x v="1117"/>
    <x v="718"/>
    <s v="e the Best"/>
    <s v="odcast Cov"/>
    <s v="https://www.udemy.   /podcast-graphic-design/"/>
    <s v="https://www.udemy.com/podcast-graphic-design/"/>
    <x v="0"/>
    <n v="20"/>
    <n v="33"/>
    <n v="2"/>
    <n v="7"/>
    <x v="0"/>
    <x v="0"/>
    <s v="all levels"/>
    <s v="ALL LEVELS"/>
    <n v="10"/>
    <s v="all levels"/>
    <n v="1"/>
    <d v="2015-04-22T00:00:00"/>
    <n v="22"/>
    <n v="4"/>
    <n v="2015"/>
    <x v="2"/>
    <x v="2"/>
    <d v="2019-09-26T00:00:00"/>
    <n v="1618"/>
  </r>
  <r>
    <x v="1123"/>
    <x v="1118"/>
    <x v="515"/>
    <s v="mple Rules"/>
    <s v="nvesting I"/>
    <s v="https://www.udemy.   /value-investing-rules/"/>
    <s v="https://www.udemy.com/value-investing-rules/"/>
    <x v="0"/>
    <n v="95"/>
    <n v="871"/>
    <n v="79"/>
    <n v="59"/>
    <x v="0"/>
    <x v="0"/>
    <s v="all levels"/>
    <s v="ALL LEVELS"/>
    <n v="10"/>
    <s v="all levels"/>
    <n v="2"/>
    <d v="2015-06-16T00:00:00"/>
    <n v="16"/>
    <n v="6"/>
    <n v="2015"/>
    <x v="3"/>
    <x v="3"/>
    <d v="2018-08-06T00:00:00"/>
    <n v="1147"/>
  </r>
  <r>
    <x v="1124"/>
    <x v="1119"/>
    <x v="719"/>
    <s v="2 projects"/>
    <s v="earn Nodej"/>
    <s v="https://www.udemy.   /learn-nodejs-by-building-10-projects/"/>
    <s v="https://www.udemy.com/learn-nodejs-by-building-10-projects/"/>
    <x v="0"/>
    <n v="50"/>
    <n v="10150"/>
    <n v="997"/>
    <n v="90"/>
    <x v="0"/>
    <x v="0"/>
    <s v="all levels"/>
    <s v="ALL LEVELS"/>
    <n v="10"/>
    <s v="all levels"/>
    <n v="16"/>
    <d v="2015-04-22T00:00:00"/>
    <n v="22"/>
    <n v="4"/>
    <n v="2015"/>
    <x v="0"/>
    <x v="0"/>
    <d v="2019-09-26T00:00:00"/>
    <n v="1618"/>
  </r>
  <r>
    <x v="1125"/>
    <x v="1120"/>
    <x v="720"/>
    <s v=" Developer"/>
    <s v="ode &amp; Grow"/>
    <s v="https://www.udemy.   /code-grow-rich-earn-more-as-an-entrepreneur-or-developer/"/>
    <s v="https://www.udemy.com/code-grow-rich-earn-more-as-an-entrepreneur-or-developer/"/>
    <x v="0"/>
    <n v="200"/>
    <n v="7211"/>
    <n v="52"/>
    <n v="491"/>
    <x v="0"/>
    <x v="0"/>
    <s v="all levels"/>
    <s v="ALL LEVELS"/>
    <n v="10"/>
    <s v="all levels"/>
    <n v="57"/>
    <d v="2016-02-10T00:00:00"/>
    <n v="10"/>
    <n v="2"/>
    <n v="2016"/>
    <x v="0"/>
    <x v="0"/>
    <d v="2019-09-26T00:00:00"/>
    <n v="1324"/>
  </r>
  <r>
    <x v="1126"/>
    <x v="1121"/>
    <x v="471"/>
    <s v="Essentials"/>
    <s v="earn Photo"/>
    <s v="https://www.udemy.   /learn-photoshop-cc-essentials/"/>
    <s v="https://www.udemy.com/learn-photoshop-cc-essentials/"/>
    <x v="0"/>
    <n v="75"/>
    <n v="3117"/>
    <n v="30"/>
    <n v="62"/>
    <x v="1"/>
    <x v="1"/>
    <s v="beginner level"/>
    <s v="BEGINNER LEVEL"/>
    <n v="14"/>
    <s v="beginner level"/>
    <n v="4.5"/>
    <d v="2015-05-06T00:00:00"/>
    <n v="6"/>
    <n v="5"/>
    <n v="2015"/>
    <x v="2"/>
    <x v="2"/>
    <d v="2018-12-31T00:00:00"/>
    <n v="1335"/>
  </r>
  <r>
    <x v="1127"/>
    <x v="1122"/>
    <x v="174"/>
    <s v="for Guitar"/>
    <s v="ingerpicki"/>
    <s v="https://www.udemy.   /fingerpicking-for-guitar/"/>
    <s v="https://www.udemy.com/fingerpicking-for-guitar/"/>
    <x v="0"/>
    <n v="20"/>
    <n v="35"/>
    <n v="4"/>
    <n v="26"/>
    <x v="0"/>
    <x v="0"/>
    <s v="all levels"/>
    <s v="ALL LEVELS"/>
    <n v="10"/>
    <s v="all levels"/>
    <n v="3"/>
    <d v="2016-09-14T00:00:00"/>
    <n v="14"/>
    <n v="9"/>
    <n v="2016"/>
    <x v="1"/>
    <x v="1"/>
    <d v="2019-09-26T00:00:00"/>
    <n v="1107"/>
  </r>
  <r>
    <x v="1128"/>
    <x v="1123"/>
    <x v="721"/>
    <s v=" beginners"/>
    <s v="SS3 for be"/>
    <s v="https://www.udemy.   /css-learn-css-from-scratch/"/>
    <s v="https://www.udemy.com/css-learn-css-from-scratch/"/>
    <x v="0"/>
    <n v="195"/>
    <n v="3831"/>
    <n v="15"/>
    <n v="25"/>
    <x v="1"/>
    <x v="1"/>
    <s v="beginner level"/>
    <s v="BEGINNER LEVEL"/>
    <n v="14"/>
    <s v="beginner level"/>
    <n v="1.5"/>
    <d v="2015-04-23T00:00:00"/>
    <n v="23"/>
    <n v="4"/>
    <n v="2015"/>
    <x v="0"/>
    <x v="0"/>
    <d v="2018-12-31T00:00:00"/>
    <n v="1348"/>
  </r>
  <r>
    <x v="1129"/>
    <x v="1124"/>
    <x v="722"/>
    <s v="ement Plan"/>
    <s v="ltimate Re"/>
    <s v="https://www.udemy.   /retirement-master-course-create-a-retirement-income-to-last/"/>
    <s v="https://www.udemy.com/retirement-master-course-create-a-retirement-income-to-last/"/>
    <x v="0"/>
    <n v="50"/>
    <n v="1184"/>
    <n v="15"/>
    <n v="37"/>
    <x v="0"/>
    <x v="0"/>
    <s v="all levels"/>
    <s v="ALL LEVELS"/>
    <n v="10"/>
    <s v="all levels"/>
    <n v="6"/>
    <d v="2015-07-28T00:00:00"/>
    <n v="28"/>
    <n v="7"/>
    <n v="2015"/>
    <x v="3"/>
    <x v="3"/>
    <d v="2018-08-06T00:00:00"/>
    <n v="1105"/>
  </r>
  <r>
    <x v="1130"/>
    <x v="1125"/>
    <x v="723"/>
    <s v=" beginners"/>
    <s v="TML5 for b"/>
    <s v="https://www.udemy.   /html-complete-html-course-for-beginners/"/>
    <s v="https://www.udemy.com/html-complete-html-course-for-beginners/"/>
    <x v="0"/>
    <n v="195"/>
    <n v="9687"/>
    <n v="59"/>
    <n v="59"/>
    <x v="1"/>
    <x v="1"/>
    <s v="beginner level"/>
    <s v="BEGINNER LEVEL"/>
    <n v="14"/>
    <s v="beginner level"/>
    <n v="5"/>
    <d v="2015-04-24T00:00:00"/>
    <n v="24"/>
    <n v="4"/>
    <n v="2015"/>
    <x v="0"/>
    <x v="0"/>
    <d v="2018-12-31T00:00:00"/>
    <n v="1347"/>
  </r>
  <r>
    <x v="1131"/>
    <x v="1126"/>
    <x v="48"/>
    <s v=" Included)"/>
    <s v="astering R"/>
    <s v="https://www.udemy.   /mastering-beauty-retouching-and-photo-restoration/"/>
    <s v="https://www.udemy.com/mastering-beauty-retouching-and-photo-restoration/"/>
    <x v="0"/>
    <n v="100"/>
    <n v="4927"/>
    <n v="15"/>
    <n v="22"/>
    <x v="0"/>
    <x v="0"/>
    <s v="all levels"/>
    <s v="ALL LEVELS"/>
    <n v="10"/>
    <s v="all levels"/>
    <n v="2.5"/>
    <d v="2015-04-26T00:00:00"/>
    <n v="26"/>
    <n v="4"/>
    <n v="2015"/>
    <x v="2"/>
    <x v="2"/>
    <d v="2019-09-26T00:00:00"/>
    <n v="1614"/>
  </r>
  <r>
    <x v="1132"/>
    <x v="1127"/>
    <x v="724"/>
    <s v=" of IGNOU)"/>
    <s v="BA Account"/>
    <s v="https://www.udemy.   /dividend-decision-a-comprehensive-study/"/>
    <s v="https://www.udemy.com/dividend-decision-a-comprehensive-study/"/>
    <x v="0"/>
    <n v="150"/>
    <n v="1340"/>
    <n v="4"/>
    <n v="272"/>
    <x v="0"/>
    <x v="0"/>
    <s v="all levels"/>
    <s v="ALL LEVELS"/>
    <n v="10"/>
    <s v="all levels"/>
    <n v="26"/>
    <d v="2015-07-19T00:00:00"/>
    <n v="19"/>
    <n v="7"/>
    <n v="2015"/>
    <x v="3"/>
    <x v="3"/>
    <d v="2018-08-06T00:00:00"/>
    <n v="1114"/>
  </r>
  <r>
    <x v="1133"/>
    <x v="1128"/>
    <x v="553"/>
    <s v="rse Level)"/>
    <s v="ost Accoun"/>
    <s v="https://www.udemy.   /operating-costing/"/>
    <s v="https://www.udemy.com/operating-costing/"/>
    <x v="0"/>
    <n v="20"/>
    <n v="731"/>
    <n v="2"/>
    <n v="8"/>
    <x v="0"/>
    <x v="0"/>
    <s v="all levels"/>
    <s v="ALL LEVELS"/>
    <n v="10"/>
    <s v="all levels"/>
    <n v="1"/>
    <d v="2015-04-24T00:00:00"/>
    <n v="24"/>
    <n v="4"/>
    <n v="2015"/>
    <x v="3"/>
    <x v="3"/>
    <d v="2018-08-06T00:00:00"/>
    <n v="1200"/>
  </r>
  <r>
    <x v="1134"/>
    <x v="1129"/>
    <x v="725"/>
    <s v="em Level 1"/>
    <s v="uitar Supe"/>
    <s v="https://www.udemy.   /guitar-super-system-level-1-unlock-your-potential/"/>
    <s v="https://www.udemy.com/guitar-super-system-level-1-unlock-your-potential/"/>
    <x v="0"/>
    <n v="50"/>
    <n v="10869"/>
    <n v="2257"/>
    <n v="104"/>
    <x v="2"/>
    <x v="2"/>
    <s v="intermediate level"/>
    <s v="INTERMEDIATE LEVEL"/>
    <n v="18"/>
    <s v="intermediate level"/>
    <n v="5"/>
    <d v="2015-04-29T00:00:00"/>
    <n v="29"/>
    <n v="4"/>
    <n v="2015"/>
    <x v="1"/>
    <x v="1"/>
    <d v="2020-10-10T00:00:00"/>
    <n v="1991"/>
  </r>
  <r>
    <x v="1135"/>
    <x v="1130"/>
    <x v="407"/>
    <s v="al Network"/>
    <s v="earn How t"/>
    <s v="https://www.udemy.   /create-your-own-social-network/"/>
    <s v="https://www.udemy.com/create-your-own-social-network/"/>
    <x v="0"/>
    <n v="50"/>
    <n v="4732"/>
    <n v="5"/>
    <n v="14"/>
    <x v="0"/>
    <x v="0"/>
    <s v="all levels"/>
    <s v="ALL LEVELS"/>
    <n v="10"/>
    <s v="all levels"/>
    <n v="2"/>
    <d v="2015-04-24T00:00:00"/>
    <n v="24"/>
    <n v="4"/>
    <n v="2015"/>
    <x v="0"/>
    <x v="0"/>
    <d v="2019-09-26T00:00:00"/>
    <n v="1616"/>
  </r>
  <r>
    <x v="1136"/>
    <x v="1131"/>
    <x v="726"/>
    <s v="ed Editing"/>
    <s v="esktop Pub"/>
    <s v="https://www.udemy.   /desktop-publishing-101-learn-editing-in-a-simplified-way/"/>
    <s v="https://www.udemy.com/desktop-publishing-101-learn-editing-in-a-simplified-way/"/>
    <x v="0"/>
    <n v="20"/>
    <n v="507"/>
    <n v="9"/>
    <n v="9"/>
    <x v="1"/>
    <x v="1"/>
    <s v="beginner level"/>
    <s v="BEGINNER LEVEL"/>
    <n v="14"/>
    <s v="beginner level"/>
    <n v="1"/>
    <d v="2015-04-28T00:00:00"/>
    <n v="28"/>
    <n v="4"/>
    <n v="2015"/>
    <x v="2"/>
    <x v="2"/>
    <d v="2018-12-31T00:00:00"/>
    <n v="1343"/>
  </r>
  <r>
    <x v="1137"/>
    <x v="1132"/>
    <x v="553"/>
    <s v="sive Study"/>
    <s v="ost Accoun"/>
    <s v="https://www.udemy.   /cost-accounting-a-comprehensive-study/"/>
    <s v="https://www.udemy.com/cost-accounting-a-comprehensive-study/"/>
    <x v="0"/>
    <n v="180"/>
    <n v="503"/>
    <n v="43"/>
    <n v="286"/>
    <x v="0"/>
    <x v="0"/>
    <s v="all levels"/>
    <s v="ALL LEVELS"/>
    <n v="10"/>
    <s v="all levels"/>
    <n v="29.5"/>
    <d v="2015-04-26T00:00:00"/>
    <n v="26"/>
    <n v="4"/>
    <n v="2015"/>
    <x v="3"/>
    <x v="3"/>
    <d v="2018-08-06T00:00:00"/>
    <n v="1198"/>
  </r>
  <r>
    <x v="1138"/>
    <x v="1133"/>
    <x v="727"/>
    <s v="ding Traps"/>
    <s v=" Easy Step"/>
    <s v="https://www.udemy.   /easy-steps-to-investment/"/>
    <s v="https://www.udemy.com/easy-steps-to-investment/"/>
    <x v="0"/>
    <n v="20"/>
    <n v="828"/>
    <n v="1"/>
    <n v="20"/>
    <x v="0"/>
    <x v="0"/>
    <s v="all levels"/>
    <s v="ALL LEVELS"/>
    <n v="10"/>
    <s v="all levels"/>
    <n v="1"/>
    <d v="2015-04-27T00:00:00"/>
    <n v="27"/>
    <n v="4"/>
    <n v="2015"/>
    <x v="3"/>
    <x v="3"/>
    <d v="2018-08-06T00:00:00"/>
    <n v="1197"/>
  </r>
  <r>
    <x v="1139"/>
    <x v="1134"/>
    <x v="728"/>
    <s v=" Beginners"/>
    <s v="earning El"/>
    <s v="https://www.udemy.   /electricguitarforabsolutebeginners/"/>
    <s v="https://www.udemy.com/electricguitarforabsolutebeginners/"/>
    <x v="0"/>
    <n v="35"/>
    <n v="19"/>
    <n v="2"/>
    <n v="12"/>
    <x v="1"/>
    <x v="1"/>
    <s v="beginner level"/>
    <s v="BEGINNER LEVEL"/>
    <n v="14"/>
    <s v="beginner level"/>
    <n v="1.5"/>
    <d v="2015-05-04T00:00:00"/>
    <n v="4"/>
    <n v="5"/>
    <n v="2015"/>
    <x v="1"/>
    <x v="1"/>
    <d v="2018-12-31T00:00:00"/>
    <n v="1337"/>
  </r>
  <r>
    <x v="1140"/>
    <x v="1135"/>
    <x v="729"/>
    <s v="al Website"/>
    <s v="rupal View"/>
    <s v="https://www.udemy.   /drupalviews/"/>
    <s v="https://www.udemy.com/drupalviews/"/>
    <x v="0"/>
    <n v="105"/>
    <n v="1262"/>
    <n v="36"/>
    <n v="40"/>
    <x v="1"/>
    <x v="1"/>
    <s v="beginner level"/>
    <s v="BEGINNER LEVEL"/>
    <n v="14"/>
    <s v="beginner level"/>
    <n v="2.5"/>
    <d v="2015-05-07T00:00:00"/>
    <n v="7"/>
    <n v="5"/>
    <n v="2015"/>
    <x v="0"/>
    <x v="0"/>
    <d v="2018-12-31T00:00:00"/>
    <n v="1334"/>
  </r>
  <r>
    <x v="1141"/>
    <x v="1136"/>
    <x v="730"/>
    <s v="or Newbies"/>
    <s v="uickBooks "/>
    <s v="https://www.udemy.   /free-training-quickbooks-2015/"/>
    <s v="https://www.udemy.com/free-training-quickbooks-2015/"/>
    <x v="0"/>
    <n v="200"/>
    <n v="2506"/>
    <n v="21"/>
    <n v="76"/>
    <x v="1"/>
    <x v="1"/>
    <s v="beginner level"/>
    <s v="BEGINNER LEVEL"/>
    <n v="14"/>
    <s v="beginner level"/>
    <n v="6"/>
    <d v="2015-05-11T00:00:00"/>
    <n v="11"/>
    <n v="5"/>
    <n v="2015"/>
    <x v="3"/>
    <x v="3"/>
    <d v="2018-05-25T00:00:00"/>
    <n v="1110"/>
  </r>
  <r>
    <x v="1142"/>
    <x v="1137"/>
    <x v="27"/>
    <s v="ideo Tools"/>
    <s v="he Complet"/>
    <s v="https://www.udemy.   /video-production-guide-learn-top-video-tools-to-create-awesome-videos/"/>
    <s v="https://www.udemy.com/video-production-guide-learn-top-video-tools-to-create-awesome-videos/"/>
    <x v="0"/>
    <n v="195"/>
    <n v="121"/>
    <n v="9"/>
    <n v="77"/>
    <x v="0"/>
    <x v="0"/>
    <s v="all levels"/>
    <s v="ALL LEVELS"/>
    <n v="10"/>
    <s v="all levels"/>
    <n v="7.5"/>
    <d v="2015-05-25T00:00:00"/>
    <n v="25"/>
    <n v="5"/>
    <n v="2015"/>
    <x v="2"/>
    <x v="2"/>
    <d v="2019-09-26T00:00:00"/>
    <n v="1585"/>
  </r>
  <r>
    <x v="1143"/>
    <x v="1138"/>
    <x v="44"/>
    <s v="al Finance"/>
    <s v="ractical F"/>
    <s v="https://www.udemy.   /practical-finance/"/>
    <s v="https://www.udemy.com/practical-finance/"/>
    <x v="0"/>
    <n v="20"/>
    <n v="4497"/>
    <n v="281"/>
    <n v="11"/>
    <x v="0"/>
    <x v="0"/>
    <s v="all levels"/>
    <s v="ALL LEVELS"/>
    <n v="10"/>
    <s v="all levels"/>
    <n v="1"/>
    <d v="2015-07-14T00:00:00"/>
    <n v="14"/>
    <n v="7"/>
    <n v="2015"/>
    <x v="3"/>
    <x v="3"/>
    <d v="2018-08-06T00:00:00"/>
    <n v="1119"/>
  </r>
  <r>
    <x v="1144"/>
    <x v="1139"/>
    <x v="66"/>
    <s v="strator CC"/>
    <s v="etting Sta"/>
    <s v="https://www.udemy.   /getting-started-with-illustrator-cc2/"/>
    <s v="https://www.udemy.com/getting-started-with-illustrator-cc2/"/>
    <x v="0"/>
    <n v="100"/>
    <n v="92"/>
    <n v="10"/>
    <n v="57"/>
    <x v="1"/>
    <x v="1"/>
    <s v="beginner level"/>
    <s v="BEGINNER LEVEL"/>
    <n v="14"/>
    <s v="beginner level"/>
    <n v="5.5"/>
    <d v="2015-05-01T00:00:00"/>
    <n v="1"/>
    <n v="5"/>
    <n v="2015"/>
    <x v="2"/>
    <x v="2"/>
    <d v="2018-12-31T00:00:00"/>
    <n v="1340"/>
  </r>
  <r>
    <x v="1145"/>
    <x v="1140"/>
    <x v="731"/>
    <s v="para PYMES"/>
    <s v="Ã³mo Crear"/>
    <s v="https://www.udemy.   /como-crear-politicas-contables-bajo-niif-para-pymes/"/>
    <s v="https://www.udemy.com/como-crear-politicas-contables-bajo-niif-para-pymes/"/>
    <x v="0"/>
    <n v="20"/>
    <n v="27"/>
    <n v="5"/>
    <n v="6"/>
    <x v="0"/>
    <x v="0"/>
    <s v="all levels"/>
    <s v="ALL LEVELS"/>
    <n v="10"/>
    <s v="all levels"/>
    <n v="1"/>
    <d v="2015-08-25T00:00:00"/>
    <n v="25"/>
    <n v="8"/>
    <n v="2015"/>
    <x v="3"/>
    <x v="3"/>
    <d v="2018-08-06T00:00:00"/>
    <n v="1077"/>
  </r>
  <r>
    <x v="1146"/>
    <x v="1141"/>
    <x v="63"/>
    <s v="t For 2017"/>
    <s v="rofessiona"/>
    <s v="https://www.udemy.   /advanced-wordpress-theme-development-next-level-of-theming/"/>
    <s v="https://www.udemy.com/advanced-wordpress-theme-development-next-level-of-theming/"/>
    <x v="0"/>
    <n v="20"/>
    <n v="3185"/>
    <n v="102"/>
    <n v="94"/>
    <x v="0"/>
    <x v="0"/>
    <s v="all levels"/>
    <s v="ALL LEVELS"/>
    <n v="10"/>
    <s v="all levels"/>
    <n v="8"/>
    <d v="2015-05-08T00:00:00"/>
    <n v="8"/>
    <n v="5"/>
    <n v="2015"/>
    <x v="0"/>
    <x v="0"/>
    <d v="2019-09-26T00:00:00"/>
    <n v="1602"/>
  </r>
  <r>
    <x v="1147"/>
    <x v="1142"/>
    <x v="732"/>
    <s v="ƒã‚¹ãƒ³â… "/>
    <s v="¦‹ã¦ã‚ã"/>
    <s v="https://www.udemy.   /takaacousticguitar/"/>
    <s v="https://www.udemy.com/takaacousticguitar/"/>
    <x v="0"/>
    <n v="20"/>
    <n v="41"/>
    <n v="3"/>
    <n v="48"/>
    <x v="1"/>
    <x v="1"/>
    <s v="beginner level"/>
    <s v="BEGINNER LEVEL"/>
    <n v="14"/>
    <s v="beginner level"/>
    <n v="2"/>
    <d v="2015-07-06T00:00:00"/>
    <n v="6"/>
    <n v="7"/>
    <n v="2015"/>
    <x v="1"/>
    <x v="1"/>
    <d v="2018-12-31T00:00:00"/>
    <n v="1274"/>
  </r>
  <r>
    <x v="1148"/>
    <x v="1143"/>
    <x v="122"/>
    <s v="cial model"/>
    <s v="inancial m"/>
    <s v="https://www.udemy.   /how-to-make-an-integrated-financial-model/"/>
    <s v="https://www.udemy.com/how-to-make-an-integrated-financial-model/"/>
    <x v="0"/>
    <n v="20"/>
    <n v="2317"/>
    <n v="44"/>
    <n v="22"/>
    <x v="0"/>
    <x v="0"/>
    <s v="all levels"/>
    <s v="ALL LEVELS"/>
    <n v="10"/>
    <s v="all levels"/>
    <n v="2"/>
    <d v="2015-05-05T00:00:00"/>
    <n v="5"/>
    <n v="5"/>
    <n v="2015"/>
    <x v="3"/>
    <x v="3"/>
    <d v="2018-08-06T00:00:00"/>
    <n v="1189"/>
  </r>
  <r>
    <x v="1149"/>
    <x v="1144"/>
    <x v="689"/>
    <s v="llustrator"/>
    <s v="xpert Guid"/>
    <s v="https://www.udemy.   /mastering-shapes-creation-in-illustrator/"/>
    <s v="https://www.udemy.com/mastering-shapes-creation-in-illustrator/"/>
    <x v="0"/>
    <n v="200"/>
    <n v="2911"/>
    <n v="17"/>
    <n v="35"/>
    <x v="0"/>
    <x v="0"/>
    <s v="all levels"/>
    <s v="ALL LEVELS"/>
    <n v="10"/>
    <s v="all levels"/>
    <n v="5"/>
    <d v="2015-05-25T00:00:00"/>
    <n v="25"/>
    <n v="5"/>
    <n v="2015"/>
    <x v="2"/>
    <x v="2"/>
    <d v="2019-09-26T00:00:00"/>
    <n v="1585"/>
  </r>
  <r>
    <x v="1150"/>
    <x v="1145"/>
    <x v="689"/>
    <s v="vaScript !"/>
    <s v="xpert Guid"/>
    <s v="https://www.udemy.   /functions-in-javascript/"/>
    <s v="https://www.udemy.com/functions-in-javascript/"/>
    <x v="0"/>
    <n v="195"/>
    <n v="3015"/>
    <n v="30"/>
    <n v="19"/>
    <x v="0"/>
    <x v="0"/>
    <s v="all levels"/>
    <s v="ALL LEVELS"/>
    <n v="10"/>
    <s v="all levels"/>
    <n v="2.5"/>
    <d v="2015-06-19T00:00:00"/>
    <n v="19"/>
    <n v="6"/>
    <n v="2015"/>
    <x v="0"/>
    <x v="0"/>
    <d v="2019-09-26T00:00:00"/>
    <n v="1560"/>
  </r>
  <r>
    <x v="1151"/>
    <x v="1146"/>
    <x v="395"/>
    <s v=" Made Easy"/>
    <s v="ookkeeping"/>
    <s v="https://www.udemy.   /accounting-made-easy/"/>
    <s v="https://www.udemy.com/accounting-made-easy/"/>
    <x v="0"/>
    <n v="70"/>
    <n v="1263"/>
    <n v="21"/>
    <n v="18"/>
    <x v="1"/>
    <x v="1"/>
    <s v="beginner level"/>
    <s v="BEGINNER LEVEL"/>
    <n v="14"/>
    <s v="beginner level"/>
    <n v="1.5"/>
    <d v="2015-07-14T00:00:00"/>
    <n v="14"/>
    <n v="7"/>
    <n v="2015"/>
    <x v="3"/>
    <x v="3"/>
    <d v="2018-05-25T00:00:00"/>
    <n v="1046"/>
  </r>
  <r>
    <x v="1152"/>
    <x v="1147"/>
    <x v="358"/>
    <s v="n Tutorial"/>
    <s v="ordPress P"/>
    <s v="https://www.udemy.   /wordpress-plugin-tutorial/"/>
    <s v="https://www.udemy.com/wordpress-plugin-tutorial/"/>
    <x v="0"/>
    <n v="40"/>
    <n v="1588"/>
    <n v="8"/>
    <n v="15"/>
    <x v="1"/>
    <x v="1"/>
    <s v="beginner level"/>
    <s v="BEGINNER LEVEL"/>
    <n v="14"/>
    <s v="beginner level"/>
    <n v="0.56666666700000001"/>
    <d v="2015-05-14T00:00:00"/>
    <n v="14"/>
    <n v="5"/>
    <n v="2015"/>
    <x v="0"/>
    <x v="0"/>
    <d v="2018-12-31T00:00:00"/>
    <n v="1327"/>
  </r>
  <r>
    <x v="1153"/>
    <x v="1148"/>
    <x v="25"/>
    <s v="lete Study"/>
    <s v="ccounting "/>
    <s v="https://www.udemy.   /fundamentals-of-accounting-a-complete-study/"/>
    <s v="https://www.udemy.com/fundamentals-of-accounting-a-complete-study/"/>
    <x v="0"/>
    <n v="180"/>
    <n v="1132"/>
    <n v="70"/>
    <n v="332"/>
    <x v="0"/>
    <x v="0"/>
    <s v="all levels"/>
    <s v="ALL LEVELS"/>
    <n v="10"/>
    <s v="all levels"/>
    <n v="29"/>
    <d v="2015-05-06T00:00:00"/>
    <n v="6"/>
    <n v="5"/>
    <n v="2015"/>
    <x v="3"/>
    <x v="3"/>
    <d v="2018-08-06T00:00:00"/>
    <n v="1188"/>
  </r>
  <r>
    <x v="1154"/>
    <x v="1149"/>
    <x v="0"/>
    <s v="e examples"/>
    <s v="avaScript "/>
    <s v="https://www.udemy.   /javascript-from-basic-fundamentals-to-advanced/"/>
    <s v="https://www.udemy.com/javascript-from-basic-fundamentals-to-advanced/"/>
    <x v="0"/>
    <n v="195"/>
    <n v="4587"/>
    <n v="46"/>
    <n v="49"/>
    <x v="1"/>
    <x v="1"/>
    <s v="beginner level"/>
    <s v="BEGINNER LEVEL"/>
    <n v="14"/>
    <s v="beginner level"/>
    <n v="4"/>
    <d v="2015-09-29T00:00:00"/>
    <n v="29"/>
    <n v="9"/>
    <n v="2015"/>
    <x v="0"/>
    <x v="0"/>
    <d v="2018-12-31T00:00:00"/>
    <n v="1189"/>
  </r>
  <r>
    <x v="1155"/>
    <x v="1150"/>
    <x v="0"/>
    <s v="lete Guide"/>
    <s v="avaScript "/>
    <s v="https://www.udemy.   /javascript-a-complete-guide/"/>
    <s v="https://www.udemy.com/javascript-a-complete-guide/"/>
    <x v="0"/>
    <n v="100"/>
    <n v="1193"/>
    <n v="87"/>
    <n v="58"/>
    <x v="0"/>
    <x v="0"/>
    <s v="all levels"/>
    <s v="ALL LEVELS"/>
    <n v="10"/>
    <s v="all levels"/>
    <n v="10.5"/>
    <d v="2015-06-16T00:00:00"/>
    <n v="16"/>
    <n v="6"/>
    <n v="2015"/>
    <x v="0"/>
    <x v="0"/>
    <d v="2019-09-26T00:00:00"/>
    <n v="1563"/>
  </r>
  <r>
    <x v="1156"/>
    <x v="1151"/>
    <x v="733"/>
    <s v="n 6 &amp; SASS"/>
    <s v="uild Advan"/>
    <s v="https://www.udemy.   /foundation-5-sass-learn-by-building-a-complete-website/"/>
    <s v="https://www.udemy.com/foundation-5-sass-learn-by-building-a-complete-website/"/>
    <x v="0"/>
    <n v="200"/>
    <n v="1276"/>
    <n v="245"/>
    <n v="271"/>
    <x v="0"/>
    <x v="0"/>
    <s v="all levels"/>
    <s v="ALL LEVELS"/>
    <n v="10"/>
    <s v="all levels"/>
    <n v="22.5"/>
    <d v="2015-07-08T00:00:00"/>
    <n v="8"/>
    <n v="7"/>
    <n v="2015"/>
    <x v="0"/>
    <x v="0"/>
    <d v="2019-09-26T00:00:00"/>
    <n v="1541"/>
  </r>
  <r>
    <x v="1157"/>
    <x v="1152"/>
    <x v="734"/>
    <s v="ep-By-Step"/>
    <s v="earn Larav"/>
    <s v="https://www.udemy.   /laravel-5-course-learn-php-laravel/"/>
    <s v="https://www.udemy.com/laravel-5-course-learn-php-laravel/"/>
    <x v="0"/>
    <n v="45"/>
    <n v="604"/>
    <n v="47"/>
    <n v="35"/>
    <x v="0"/>
    <x v="0"/>
    <s v="all levels"/>
    <s v="ALL LEVELS"/>
    <n v="10"/>
    <s v="all levels"/>
    <n v="4"/>
    <d v="2015-05-20T00:00:00"/>
    <n v="20"/>
    <n v="5"/>
    <n v="2015"/>
    <x v="0"/>
    <x v="0"/>
    <d v="2019-09-26T00:00:00"/>
    <n v="1590"/>
  </r>
  <r>
    <x v="1158"/>
    <x v="1153"/>
    <x v="735"/>
    <s v="that Sells"/>
    <s v="esigning a"/>
    <s v="https://www.udemy.   /designing-an-ebook-cover/"/>
    <s v="https://www.udemy.com/designing-an-ebook-cover/"/>
    <x v="0"/>
    <n v="20"/>
    <n v="27"/>
    <n v="2"/>
    <n v="18"/>
    <x v="0"/>
    <x v="0"/>
    <s v="all levels"/>
    <s v="ALL LEVELS"/>
    <n v="10"/>
    <s v="all levels"/>
    <n v="2"/>
    <d v="2015-05-08T00:00:00"/>
    <n v="8"/>
    <n v="5"/>
    <n v="2015"/>
    <x v="2"/>
    <x v="2"/>
    <d v="2019-09-26T00:00:00"/>
    <n v="1602"/>
  </r>
  <r>
    <x v="1159"/>
    <x v="1154"/>
    <x v="736"/>
    <s v="nfographic"/>
    <s v="nfographic"/>
    <s v="https://www.udemy.   /infographic-design-how-to-create-your-own-infographic/"/>
    <s v="https://www.udemy.com/infographic-design-how-to-create-your-own-infographic/"/>
    <x v="0"/>
    <n v="20"/>
    <n v="84"/>
    <n v="8"/>
    <n v="13"/>
    <x v="0"/>
    <x v="0"/>
    <s v="all levels"/>
    <s v="ALL LEVELS"/>
    <n v="10"/>
    <s v="all levels"/>
    <n v="2"/>
    <d v="2015-05-12T00:00:00"/>
    <n v="12"/>
    <n v="5"/>
    <n v="2015"/>
    <x v="2"/>
    <x v="2"/>
    <d v="2019-09-26T00:00:00"/>
    <n v="1598"/>
  </r>
  <r>
    <x v="1160"/>
    <x v="1155"/>
    <x v="737"/>
    <s v="r More...."/>
    <s v="aise Your "/>
    <s v="https://www.udemy.   /raise-your-credit-score-to-800-or-more/"/>
    <s v="https://www.udemy.com/raise-your-credit-score-to-800-or-more/"/>
    <x v="0"/>
    <n v="50"/>
    <n v="844"/>
    <n v="33"/>
    <n v="40"/>
    <x v="0"/>
    <x v="0"/>
    <s v="all levels"/>
    <s v="ALL LEVELS"/>
    <n v="10"/>
    <s v="all levels"/>
    <n v="2"/>
    <d v="2015-07-12T00:00:00"/>
    <n v="12"/>
    <n v="7"/>
    <n v="2015"/>
    <x v="3"/>
    <x v="3"/>
    <d v="2018-08-06T00:00:00"/>
    <n v="1121"/>
  </r>
  <r>
    <x v="1161"/>
    <x v="1156"/>
    <x v="96"/>
    <s v="of Clipart"/>
    <s v="hotoshop t"/>
    <s v="https://www.udemy.   /photoshop-the-art-of-clipart/"/>
    <s v="https://www.udemy.com/photoshop-the-art-of-clipart/"/>
    <x v="0"/>
    <n v="20"/>
    <n v="30"/>
    <n v="3"/>
    <n v="22"/>
    <x v="1"/>
    <x v="1"/>
    <s v="beginner level"/>
    <s v="BEGINNER LEVEL"/>
    <n v="14"/>
    <s v="beginner level"/>
    <n v="1"/>
    <d v="2015-07-05T00:00:00"/>
    <n v="5"/>
    <n v="7"/>
    <n v="2015"/>
    <x v="2"/>
    <x v="2"/>
    <d v="2018-12-31T00:00:00"/>
    <n v="1275"/>
  </r>
  <r>
    <x v="1162"/>
    <x v="1157"/>
    <x v="738"/>
    <s v="usy People"/>
    <s v="rading For"/>
    <s v="https://www.udemy.   /trading-for-busy-people/"/>
    <s v="https://www.udemy.com/trading-for-busy-people/"/>
    <x v="0"/>
    <n v="50"/>
    <n v="99"/>
    <n v="12"/>
    <n v="26"/>
    <x v="0"/>
    <x v="0"/>
    <s v="all levels"/>
    <s v="ALL LEVELS"/>
    <n v="10"/>
    <s v="all levels"/>
    <n v="3"/>
    <d v="2015-07-06T00:00:00"/>
    <n v="6"/>
    <n v="7"/>
    <n v="2015"/>
    <x v="3"/>
    <x v="3"/>
    <d v="2018-08-06T00:00:00"/>
    <n v="1127"/>
  </r>
  <r>
    <x v="1163"/>
    <x v="1158"/>
    <x v="739"/>
    <s v="se Studies"/>
    <s v="our First "/>
    <s v="https://www.udemy.   /success-forex/"/>
    <s v="https://www.udemy.com/success-forex/"/>
    <x v="0"/>
    <n v="200"/>
    <n v="1079"/>
    <n v="34"/>
    <n v="16"/>
    <x v="0"/>
    <x v="0"/>
    <s v="all levels"/>
    <s v="ALL LEVELS"/>
    <n v="10"/>
    <s v="all levels"/>
    <n v="2.5"/>
    <d v="2015-05-26T00:00:00"/>
    <n v="26"/>
    <n v="5"/>
    <n v="2015"/>
    <x v="3"/>
    <x v="3"/>
    <d v="2018-08-06T00:00:00"/>
    <n v="1168"/>
  </r>
  <r>
    <x v="1164"/>
    <x v="1159"/>
    <x v="740"/>
    <s v="e 30 dÃ­as"/>
    <s v="isminuye d"/>
    <s v="https://www.udemy.   /disminuye-deudas-en-tu-hogar/"/>
    <s v="https://www.udemy.com/disminuye-deudas-en-tu-hogar/"/>
    <x v="0"/>
    <n v="20"/>
    <n v="65"/>
    <n v="3"/>
    <n v="15"/>
    <x v="1"/>
    <x v="1"/>
    <s v="beginner level"/>
    <s v="BEGINNER LEVEL"/>
    <n v="14"/>
    <s v="beginner level"/>
    <n v="1.5"/>
    <d v="2015-05-19T00:00:00"/>
    <n v="19"/>
    <n v="5"/>
    <n v="2015"/>
    <x v="3"/>
    <x v="3"/>
    <d v="2018-12-31T00:00:00"/>
    <n v="1322"/>
  </r>
  <r>
    <x v="1165"/>
    <x v="1160"/>
    <x v="741"/>
    <s v="ite Design"/>
    <s v="enefits of"/>
    <s v="https://www.udemy.   /thinking-mobile-websites-smart-design-tutorial/"/>
    <s v="https://www.udemy.com/thinking-mobile-websites-smart-design-tutorial/"/>
    <x v="0"/>
    <n v="75"/>
    <n v="14254"/>
    <n v="27"/>
    <n v="20"/>
    <x v="1"/>
    <x v="1"/>
    <s v="beginner level"/>
    <s v="BEGINNER LEVEL"/>
    <n v="14"/>
    <s v="beginner level"/>
    <n v="1.5"/>
    <d v="2015-05-13T00:00:00"/>
    <n v="13"/>
    <n v="5"/>
    <n v="2015"/>
    <x v="0"/>
    <x v="0"/>
    <d v="2018-12-31T00:00:00"/>
    <n v="1328"/>
  </r>
  <r>
    <x v="1166"/>
    <x v="1161"/>
    <x v="742"/>
    <s v=" in 3 hour"/>
    <s v="reate full"/>
    <s v="https://www.udemy.   /rails-1-landing-page/"/>
    <s v="https://www.udemy.com/rails-1-landing-page/"/>
    <x v="0"/>
    <n v="30"/>
    <n v="1550"/>
    <n v="15"/>
    <n v="23"/>
    <x v="0"/>
    <x v="0"/>
    <s v="all levels"/>
    <s v="ALL LEVELS"/>
    <n v="10"/>
    <s v="all levels"/>
    <n v="3"/>
    <d v="2015-05-15T00:00:00"/>
    <n v="15"/>
    <n v="5"/>
    <n v="2015"/>
    <x v="0"/>
    <x v="0"/>
    <d v="2019-09-26T00:00:00"/>
    <n v="1595"/>
  </r>
  <r>
    <x v="1167"/>
    <x v="1162"/>
    <x v="743"/>
    <s v="emystified"/>
    <s v="ngular 2 D"/>
    <s v="https://www.udemy.   /introduction-to-angular2/"/>
    <s v="https://www.udemy.com/introduction-to-angular2/"/>
    <x v="0"/>
    <n v="20"/>
    <n v="3150"/>
    <n v="69"/>
    <n v="49"/>
    <x v="0"/>
    <x v="0"/>
    <s v="all levels"/>
    <s v="ALL LEVELS"/>
    <n v="10"/>
    <s v="all levels"/>
    <n v="3.5"/>
    <d v="2015-05-18T00:00:00"/>
    <n v="18"/>
    <n v="5"/>
    <n v="2015"/>
    <x v="0"/>
    <x v="0"/>
    <d v="2019-09-26T00:00:00"/>
    <n v="1592"/>
  </r>
  <r>
    <x v="1168"/>
    <x v="1163"/>
    <x v="430"/>
    <s v=" experto! "/>
    <s v="llustrator"/>
    <s v="https://www.udemy.   /illustrator-cc-para-novatos-desde-cero-hasta-experto/"/>
    <s v="https://www.udemy.com/illustrator-cc-para-novatos-desde-cero-hasta-experto/"/>
    <x v="0"/>
    <n v="150"/>
    <n v="2476"/>
    <n v="466"/>
    <n v="96"/>
    <x v="0"/>
    <x v="0"/>
    <s v="all levels"/>
    <s v="ALL LEVELS"/>
    <n v="10"/>
    <s v="all levels"/>
    <n v="11"/>
    <d v="2015-12-29T00:00:00"/>
    <n v="29"/>
    <n v="12"/>
    <n v="2015"/>
    <x v="2"/>
    <x v="2"/>
    <d v="2019-09-26T00:00:00"/>
    <n v="1367"/>
  </r>
  <r>
    <x v="1169"/>
    <x v="1164"/>
    <x v="633"/>
    <s v="ing Stocks"/>
    <s v="ssentials "/>
    <s v="https://www.udemy.   /essentials-of-swing-trading/"/>
    <s v="https://www.udemy.com/essentials-of-swing-trading/"/>
    <x v="0"/>
    <n v="20"/>
    <n v="105"/>
    <n v="9"/>
    <n v="5"/>
    <x v="0"/>
    <x v="0"/>
    <s v="all levels"/>
    <s v="ALL LEVELS"/>
    <n v="10"/>
    <s v="all levels"/>
    <n v="1"/>
    <d v="2015-06-03T00:00:00"/>
    <n v="3"/>
    <n v="6"/>
    <n v="2015"/>
    <x v="3"/>
    <x v="3"/>
    <d v="2018-08-06T00:00:00"/>
    <n v="1160"/>
  </r>
  <r>
    <x v="1170"/>
    <x v="1165"/>
    <x v="183"/>
    <s v="uperCourse"/>
    <s v="lay Piano "/>
    <s v="https://www.udemy.   /play-piano-by-ear-today-supercourse/"/>
    <s v="https://www.udemy.com/play-piano-by-ear-today-supercourse/"/>
    <x v="0"/>
    <n v="60"/>
    <n v="4557"/>
    <n v="21"/>
    <n v="77"/>
    <x v="0"/>
    <x v="0"/>
    <s v="all levels"/>
    <s v="ALL LEVELS"/>
    <n v="10"/>
    <s v="all levels"/>
    <n v="5.5"/>
    <d v="2016-01-05T00:00:00"/>
    <n v="5"/>
    <n v="1"/>
    <n v="2016"/>
    <x v="1"/>
    <x v="1"/>
    <d v="2019-09-26T00:00:00"/>
    <n v="1360"/>
  </r>
  <r>
    <x v="1171"/>
    <x v="1166"/>
    <x v="744"/>
    <s v=" Different"/>
    <s v="earn Finan"/>
    <s v="https://www.udemy.   /learn-financial-accounting-different/"/>
    <s v="https://www.udemy.com/learn-financial-accounting-different/"/>
    <x v="0"/>
    <n v="20"/>
    <n v="79"/>
    <n v="1"/>
    <n v="58"/>
    <x v="0"/>
    <x v="0"/>
    <s v="all levels"/>
    <s v="ALL LEVELS"/>
    <n v="10"/>
    <s v="all levels"/>
    <n v="6"/>
    <d v="2015-05-24T00:00:00"/>
    <n v="24"/>
    <n v="5"/>
    <n v="2015"/>
    <x v="3"/>
    <x v="3"/>
    <d v="2018-08-06T00:00:00"/>
    <n v="1170"/>
  </r>
  <r>
    <x v="1172"/>
    <x v="1167"/>
    <x v="745"/>
    <s v="g Strategy"/>
    <s v="inary, For"/>
    <s v="https://www.udemy.   /binary-forex-stock-and-bitcoin-trading-strategy/"/>
    <s v="https://www.udemy.com/binary-forex-stock-and-bitcoin-trading-strategy/"/>
    <x v="1"/>
    <n v="0"/>
    <n v="3757"/>
    <n v="70"/>
    <n v="14"/>
    <x v="0"/>
    <x v="0"/>
    <s v="all levels"/>
    <s v="ALL LEVELS"/>
    <n v="10"/>
    <s v="all levels"/>
    <n v="0.61666666699999995"/>
    <d v="2015-05-28T00:00:00"/>
    <n v="28"/>
    <n v="5"/>
    <n v="2015"/>
    <x v="3"/>
    <x v="3"/>
    <d v="2018-08-06T00:00:00"/>
    <n v="1166"/>
  </r>
  <r>
    <x v="1173"/>
    <x v="1168"/>
    <x v="7"/>
    <s v="racticando"/>
    <s v="prende a i"/>
    <s v="https://www.udemy.   /aprende-a-invertir-practicando/"/>
    <s v="https://www.udemy.com/aprende-a-invertir-practicando/"/>
    <x v="0"/>
    <n v="35"/>
    <n v="26"/>
    <n v="9"/>
    <n v="42"/>
    <x v="0"/>
    <x v="0"/>
    <s v="all levels"/>
    <s v="ALL LEVELS"/>
    <n v="10"/>
    <s v="all levels"/>
    <n v="2"/>
    <d v="2015-05-28T00:00:00"/>
    <n v="28"/>
    <n v="5"/>
    <n v="2015"/>
    <x v="3"/>
    <x v="3"/>
    <d v="2018-08-06T00:00:00"/>
    <n v="1166"/>
  </r>
  <r>
    <x v="1174"/>
    <x v="1169"/>
    <x v="746"/>
    <s v=" Photoshop"/>
    <s v="ibujo digi"/>
    <s v="https://www.udemy.   /dibujo-digital-basico-como-ilustrar-en-photoshop/"/>
    <s v="https://www.udemy.com/dibujo-digital-basico-como-ilustrar-en-photoshop/"/>
    <x v="0"/>
    <n v="20"/>
    <n v="155"/>
    <n v="36"/>
    <n v="90"/>
    <x v="1"/>
    <x v="1"/>
    <s v="beginner level"/>
    <s v="BEGINNER LEVEL"/>
    <n v="14"/>
    <s v="beginner level"/>
    <n v="5"/>
    <d v="2016-02-17T00:00:00"/>
    <n v="17"/>
    <n v="2"/>
    <n v="2016"/>
    <x v="2"/>
    <x v="2"/>
    <d v="2018-12-31T00:00:00"/>
    <n v="1048"/>
  </r>
  <r>
    <x v="1175"/>
    <x v="1170"/>
    <x v="747"/>
    <s v="rinvestors"/>
    <s v="alue Inves"/>
    <s v="https://www.udemy.   /investing-stars/"/>
    <s v="https://www.udemy.com/investing-stars/"/>
    <x v="0"/>
    <n v="200"/>
    <n v="3804"/>
    <n v="267"/>
    <n v="66"/>
    <x v="0"/>
    <x v="0"/>
    <s v="all levels"/>
    <s v="ALL LEVELS"/>
    <n v="10"/>
    <s v="all levels"/>
    <n v="5"/>
    <d v="2015-06-19T00:00:00"/>
    <n v="19"/>
    <n v="6"/>
    <n v="2015"/>
    <x v="3"/>
    <x v="3"/>
    <d v="2018-11-04T00:00:00"/>
    <n v="1234"/>
  </r>
  <r>
    <x v="1176"/>
    <x v="1171"/>
    <x v="748"/>
    <s v="Learn GIMP"/>
    <s v="earn GIMP"/>
    <s v="https://www.udemy.   /learn-gimp/"/>
    <s v="https://www.udemy.com/learn-gimp/"/>
    <x v="0"/>
    <n v="20"/>
    <n v="441"/>
    <n v="53"/>
    <n v="34"/>
    <x v="0"/>
    <x v="0"/>
    <s v="all levels"/>
    <s v="ALL LEVELS"/>
    <n v="10"/>
    <s v="all levels"/>
    <n v="6.5"/>
    <d v="2015-05-18T00:00:00"/>
    <n v="18"/>
    <n v="5"/>
    <n v="2015"/>
    <x v="2"/>
    <x v="2"/>
    <d v="2019-09-26T00:00:00"/>
    <n v="1592"/>
  </r>
  <r>
    <x v="1177"/>
    <x v="1172"/>
    <x v="27"/>
    <s v="n Approach"/>
    <s v="he Complet"/>
    <s v="https://www.udemy.   /value-investing-essential-guide-to-picking-stocks/"/>
    <s v="https://www.udemy.com/value-investing-essential-guide-to-picking-stocks/"/>
    <x v="0"/>
    <n v="200"/>
    <n v="2146"/>
    <n v="212"/>
    <n v="49"/>
    <x v="0"/>
    <x v="0"/>
    <s v="all levels"/>
    <s v="ALL LEVELS"/>
    <n v="10"/>
    <s v="all levels"/>
    <n v="4.5"/>
    <d v="2015-06-16T00:00:00"/>
    <n v="16"/>
    <n v="6"/>
    <n v="2015"/>
    <x v="3"/>
    <x v="3"/>
    <d v="2018-11-04T00:00:00"/>
    <n v="1237"/>
  </r>
  <r>
    <x v="1178"/>
    <x v="1173"/>
    <x v="749"/>
    <s v="e The Fall"/>
    <s v="hort Selli"/>
    <s v="https://www.udemy.   /short-selling-learn-to-sell-before-the-fall/"/>
    <s v="https://www.udemy.com/short-selling-learn-to-sell-before-the-fall/"/>
    <x v="0"/>
    <n v="75"/>
    <n v="2276"/>
    <n v="106"/>
    <n v="19"/>
    <x v="2"/>
    <x v="2"/>
    <s v="intermediate level"/>
    <s v="INTERMEDIATE LEVEL"/>
    <n v="18"/>
    <s v="intermediate level"/>
    <n v="1.5"/>
    <d v="2015-06-22T00:00:00"/>
    <n v="22"/>
    <n v="6"/>
    <n v="2015"/>
    <x v="3"/>
    <x v="3"/>
    <d v="2020-10-10T00:00:00"/>
    <n v="1937"/>
  </r>
  <r>
    <x v="1179"/>
    <x v="1174"/>
    <x v="750"/>
    <s v="lute FAST!"/>
    <s v="earn Flute"/>
    <s v="https://www.udemy.   /learn-flute-fast/"/>
    <s v="https://www.udemy.com/learn-flute-fast/"/>
    <x v="0"/>
    <n v="45"/>
    <n v="249"/>
    <n v="33"/>
    <n v="61"/>
    <x v="1"/>
    <x v="1"/>
    <s v="beginner level"/>
    <s v="BEGINNER LEVEL"/>
    <n v="14"/>
    <s v="beginner level"/>
    <n v="4"/>
    <d v="2015-06-02T00:00:00"/>
    <n v="2"/>
    <n v="6"/>
    <n v="2015"/>
    <x v="1"/>
    <x v="1"/>
    <d v="2018-12-31T00:00:00"/>
    <n v="1308"/>
  </r>
  <r>
    <x v="1180"/>
    <x v="1175"/>
    <x v="2"/>
    <s v=" Training "/>
    <s v="earn Jquer"/>
    <s v="https://www.udemy.   /jquery_complete/"/>
    <s v="https://www.udemy.com/jquery_complete/"/>
    <x v="0"/>
    <n v="20"/>
    <n v="5318"/>
    <n v="56"/>
    <n v="13"/>
    <x v="1"/>
    <x v="1"/>
    <s v="beginner level"/>
    <s v="BEGINNER LEVEL"/>
    <n v="14"/>
    <s v="beginner level"/>
    <n v="1.5"/>
    <d v="2015-07-16T00:00:00"/>
    <n v="16"/>
    <n v="7"/>
    <n v="2015"/>
    <x v="0"/>
    <x v="0"/>
    <d v="2018-12-31T00:00:00"/>
    <n v="1264"/>
  </r>
  <r>
    <x v="1181"/>
    <x v="1176"/>
    <x v="751"/>
    <s v="celeration"/>
    <s v="ortgage Ac"/>
    <s v="https://www.udemy.   /mortgage-acceleration/"/>
    <s v="https://www.udemy.com/mortgage-acceleration/"/>
    <x v="0"/>
    <n v="20"/>
    <n v="247"/>
    <n v="2"/>
    <n v="17"/>
    <x v="0"/>
    <x v="0"/>
    <s v="all levels"/>
    <s v="ALL LEVELS"/>
    <n v="10"/>
    <s v="all levels"/>
    <n v="1.5"/>
    <d v="2015-08-21T00:00:00"/>
    <n v="21"/>
    <n v="8"/>
    <n v="2015"/>
    <x v="3"/>
    <x v="3"/>
    <d v="2018-08-06T00:00:00"/>
    <n v="1081"/>
  </r>
  <r>
    <x v="1182"/>
    <x v="1177"/>
    <x v="690"/>
    <s v="Level 2   "/>
    <s v="iscover Cl"/>
    <s v="https://www.udemy.   /discover-classical-guitar-level-2/"/>
    <s v="https://www.udemy.com/discover-classical-guitar-level-2/"/>
    <x v="0"/>
    <n v="75"/>
    <n v="927"/>
    <n v="35"/>
    <n v="123"/>
    <x v="2"/>
    <x v="2"/>
    <s v="intermediate level"/>
    <s v="INTERMEDIATE LEVEL"/>
    <n v="18"/>
    <s v="intermediate level"/>
    <n v="11.5"/>
    <d v="2015-09-01T00:00:00"/>
    <n v="1"/>
    <n v="9"/>
    <n v="2015"/>
    <x v="1"/>
    <x v="1"/>
    <d v="2020-10-10T00:00:00"/>
    <n v="1866"/>
  </r>
  <r>
    <x v="1183"/>
    <x v="1178"/>
    <x v="752"/>
    <s v="rizon 2020"/>
    <s v="u Funding:"/>
    <s v="https://www.udemy.   /introduction-to-horizon-2020/"/>
    <s v="https://www.udemy.com/introduction-to-horizon-2020/"/>
    <x v="0"/>
    <n v="20"/>
    <n v="11"/>
    <n v="1"/>
    <n v="6"/>
    <x v="2"/>
    <x v="2"/>
    <s v="intermediate level"/>
    <s v="INTERMEDIATE LEVEL"/>
    <n v="18"/>
    <s v="intermediate level"/>
    <n v="1"/>
    <d v="2015-05-20T00:00:00"/>
    <n v="20"/>
    <n v="5"/>
    <n v="2015"/>
    <x v="3"/>
    <x v="3"/>
    <d v="2020-10-10T00:00:00"/>
    <n v="1970"/>
  </r>
  <r>
    <x v="1184"/>
    <x v="1179"/>
    <x v="181"/>
    <s v="neurs 2015"/>
    <s v="rogramming"/>
    <s v="https://www.udemy.   /html-css-more/"/>
    <s v="https://www.udemy.com/html-css-more/"/>
    <x v="0"/>
    <n v="20"/>
    <n v="23764"/>
    <n v="490"/>
    <n v="58"/>
    <x v="1"/>
    <x v="1"/>
    <s v="beginner level"/>
    <s v="BEGINNER LEVEL"/>
    <n v="14"/>
    <s v="beginner level"/>
    <n v="5.5"/>
    <d v="2015-10-17T00:00:00"/>
    <n v="17"/>
    <n v="10"/>
    <n v="2015"/>
    <x v="0"/>
    <x v="0"/>
    <d v="2018-12-31T00:00:00"/>
    <n v="1171"/>
  </r>
  <r>
    <x v="1185"/>
    <x v="1180"/>
    <x v="753"/>
    <s v=" Web Pages"/>
    <s v="ow to Regi"/>
    <s v="https://www.udemy.   /register-domain-setup-hosting-create-web-page/"/>
    <s v="https://www.udemy.com/register-domain-setup-hosting-create-web-page/"/>
    <x v="0"/>
    <n v="45"/>
    <n v="1540"/>
    <n v="19"/>
    <n v="39"/>
    <x v="1"/>
    <x v="1"/>
    <s v="beginner level"/>
    <s v="BEGINNER LEVEL"/>
    <n v="14"/>
    <s v="beginner level"/>
    <n v="3"/>
    <d v="2015-05-21T00:00:00"/>
    <n v="21"/>
    <n v="5"/>
    <n v="2015"/>
    <x v="0"/>
    <x v="0"/>
    <d v="2018-12-31T00:00:00"/>
    <n v="1320"/>
  </r>
  <r>
    <x v="1186"/>
    <x v="1181"/>
    <x v="48"/>
    <s v="g Tutorial"/>
    <s v="astering P"/>
    <s v="https://www.udemy.   /mastering-photoshop-elements-13-made-easy-training-tutorial/"/>
    <s v="https://www.udemy.com/mastering-photoshop-elements-13-made-easy-training-tutorial/"/>
    <x v="0"/>
    <n v="20"/>
    <n v="1738"/>
    <n v="8"/>
    <n v="166"/>
    <x v="1"/>
    <x v="1"/>
    <s v="beginner level"/>
    <s v="BEGINNER LEVEL"/>
    <n v="14"/>
    <s v="beginner level"/>
    <n v="10.5"/>
    <d v="2015-05-22T00:00:00"/>
    <n v="22"/>
    <n v="5"/>
    <n v="2015"/>
    <x v="2"/>
    <x v="2"/>
    <d v="2018-12-31T00:00:00"/>
    <n v="1319"/>
  </r>
  <r>
    <x v="1187"/>
    <x v="1182"/>
    <x v="754"/>
    <s v="ay In 2017"/>
    <s v="reate A Bu"/>
    <s v="https://www.udemy.   /work-from-home-buying-penny-stocks/"/>
    <s v="https://www.udemy.com/work-from-home-buying-penny-stocks/"/>
    <x v="0"/>
    <n v="75"/>
    <n v="10149"/>
    <n v="83"/>
    <n v="16"/>
    <x v="0"/>
    <x v="0"/>
    <s v="all levels"/>
    <s v="ALL LEVELS"/>
    <n v="10"/>
    <s v="all levels"/>
    <n v="2"/>
    <d v="2015-05-26T00:00:00"/>
    <n v="26"/>
    <n v="5"/>
    <n v="2015"/>
    <x v="3"/>
    <x v="3"/>
    <d v="2018-10-03T00:00:00"/>
    <n v="1226"/>
  </r>
  <r>
    <x v="1188"/>
    <x v="1183"/>
    <x v="78"/>
    <s v="g Revealed"/>
    <s v="echnical A"/>
    <s v="https://www.udemy.   /secrets-of-stock-market-trading-revealed/"/>
    <s v="https://www.udemy.com/secrets-of-stock-market-trading-revealed/"/>
    <x v="0"/>
    <n v="150"/>
    <n v="912"/>
    <n v="27"/>
    <n v="81"/>
    <x v="0"/>
    <x v="0"/>
    <s v="all levels"/>
    <s v="ALL LEVELS"/>
    <n v="10"/>
    <s v="all levels"/>
    <n v="2.5"/>
    <d v="2015-07-16T00:00:00"/>
    <n v="16"/>
    <n v="7"/>
    <n v="2015"/>
    <x v="3"/>
    <x v="3"/>
    <d v="2018-08-06T00:00:00"/>
    <n v="1117"/>
  </r>
  <r>
    <x v="1189"/>
    <x v="1184"/>
    <x v="259"/>
    <s v="a D.A.R.T."/>
    <s v="tock Tradi"/>
    <s v="https://www.udemy.   /stock-trading-strategies-using-a-dart/"/>
    <s v="https://www.udemy.com/stock-trading-strategies-using-a-dart/"/>
    <x v="0"/>
    <n v="20"/>
    <n v="227"/>
    <n v="3"/>
    <n v="5"/>
    <x v="0"/>
    <x v="0"/>
    <s v="all levels"/>
    <s v="ALL LEVELS"/>
    <n v="10"/>
    <s v="all levels"/>
    <n v="1"/>
    <d v="2015-05-26T00:00:00"/>
    <n v="26"/>
    <n v="5"/>
    <n v="2015"/>
    <x v="3"/>
    <x v="3"/>
    <d v="2018-08-06T00:00:00"/>
    <n v="1168"/>
  </r>
  <r>
    <x v="1190"/>
    <x v="1185"/>
    <x v="151"/>
    <s v="Foundation"/>
    <s v="ypography:"/>
    <s v="https://www.udemy.   /typography-elements-course-a-beginner-guidelines-class/"/>
    <s v="https://www.udemy.com/typography-elements-course-a-beginner-guidelines-class/"/>
    <x v="0"/>
    <n v="35"/>
    <n v="5850"/>
    <n v="19"/>
    <n v="34"/>
    <x v="1"/>
    <x v="1"/>
    <s v="beginner level"/>
    <s v="BEGINNER LEVEL"/>
    <n v="14"/>
    <s v="beginner level"/>
    <n v="1"/>
    <d v="2015-05-26T00:00:00"/>
    <n v="26"/>
    <n v="5"/>
    <n v="2015"/>
    <x v="2"/>
    <x v="2"/>
    <d v="2018-12-31T00:00:00"/>
    <n v="1315"/>
  </r>
  <r>
    <x v="1191"/>
    <x v="1186"/>
    <x v="755"/>
    <s v="day trader"/>
    <s v="ow to beco"/>
    <s v="https://www.udemy.   /a-successful-day-trader/"/>
    <s v="https://www.udemy.com/a-successful-day-trader/"/>
    <x v="0"/>
    <n v="95"/>
    <n v="1150"/>
    <n v="6"/>
    <n v="27"/>
    <x v="0"/>
    <x v="0"/>
    <s v="all levels"/>
    <s v="ALL LEVELS"/>
    <n v="10"/>
    <s v="all levels"/>
    <n v="2.5"/>
    <d v="2015-05-25T00:00:00"/>
    <n v="25"/>
    <n v="5"/>
    <n v="2015"/>
    <x v="3"/>
    <x v="3"/>
    <d v="2018-08-06T00:00:00"/>
    <n v="1169"/>
  </r>
  <r>
    <x v="1192"/>
    <x v="1187"/>
    <x v="358"/>
    <s v="al Website"/>
    <s v="ordpress F"/>
    <s v="https://www.udemy.   /learn-how-to-create-a-website-with-wordpress/"/>
    <s v="https://www.udemy.com/learn-how-to-create-a-website-with-wordpress/"/>
    <x v="0"/>
    <n v="200"/>
    <n v="5129"/>
    <n v="183"/>
    <n v="35"/>
    <x v="1"/>
    <x v="1"/>
    <s v="beginner level"/>
    <s v="BEGINNER LEVEL"/>
    <n v="14"/>
    <s v="beginner level"/>
    <n v="1.5"/>
    <d v="2015-06-07T00:00:00"/>
    <n v="7"/>
    <n v="6"/>
    <n v="2015"/>
    <x v="0"/>
    <x v="0"/>
    <d v="2018-12-31T00:00:00"/>
    <n v="1303"/>
  </r>
  <r>
    <x v="1193"/>
    <x v="1188"/>
    <x v="546"/>
    <s v=" Photoshop"/>
    <s v="tep by Ste"/>
    <s v="https://www.udemy.   /step-by-step-gif-animation-in-photoshop/"/>
    <s v="https://www.udemy.com/step-by-step-gif-animation-in-photoshop/"/>
    <x v="0"/>
    <n v="20"/>
    <n v="518"/>
    <n v="2"/>
    <n v="17"/>
    <x v="0"/>
    <x v="0"/>
    <s v="all levels"/>
    <s v="ALL LEVELS"/>
    <n v="10"/>
    <s v="all levels"/>
    <n v="1"/>
    <d v="2015-06-08T00:00:00"/>
    <n v="8"/>
    <n v="6"/>
    <n v="2015"/>
    <x v="2"/>
    <x v="2"/>
    <d v="2019-09-26T00:00:00"/>
    <n v="1571"/>
  </r>
  <r>
    <x v="1194"/>
    <x v="1189"/>
    <x v="25"/>
    <s v="l Students"/>
    <s v="ccounting "/>
    <s v="https://www.udemy.   /cash-books-in-accountancy/"/>
    <s v="https://www.udemy.com/cash-books-in-accountancy/"/>
    <x v="0"/>
    <n v="30"/>
    <n v="1311"/>
    <n v="2"/>
    <n v="12"/>
    <x v="0"/>
    <x v="0"/>
    <s v="all levels"/>
    <s v="ALL LEVELS"/>
    <n v="10"/>
    <s v="all levels"/>
    <n v="1.5"/>
    <d v="2015-05-22T00:00:00"/>
    <n v="22"/>
    <n v="5"/>
    <n v="2015"/>
    <x v="3"/>
    <x v="3"/>
    <d v="2018-08-06T00:00:00"/>
    <n v="1172"/>
  </r>
  <r>
    <x v="1195"/>
    <x v="1190"/>
    <x v="756"/>
    <s v="cy Trading"/>
    <s v="orex For B"/>
    <s v="https://www.udemy.   /forex-for-beginners-a-guide-to-currency-trading/"/>
    <s v="https://www.udemy.com/forex-for-beginners-a-guide-to-currency-trading/"/>
    <x v="0"/>
    <n v="20"/>
    <n v="68"/>
    <n v="10"/>
    <n v="23"/>
    <x v="1"/>
    <x v="1"/>
    <s v="beginner level"/>
    <s v="BEGINNER LEVEL"/>
    <n v="14"/>
    <s v="beginner level"/>
    <n v="0.5"/>
    <d v="2015-05-25T00:00:00"/>
    <n v="25"/>
    <n v="5"/>
    <n v="2015"/>
    <x v="3"/>
    <x v="3"/>
    <d v="2018-05-25T00:00:00"/>
    <n v="1096"/>
  </r>
  <r>
    <x v="1196"/>
    <x v="1191"/>
    <x v="757"/>
    <s v="In Minutes"/>
    <s v="reate Beau"/>
    <s v="https://www.udemy.   /create-beautiful-music-on-the-piano-like-a-pro-in-minutes/"/>
    <s v="https://www.udemy.com/create-beautiful-music-on-the-piano-like-a-pro-in-minutes/"/>
    <x v="0"/>
    <n v="95"/>
    <n v="115"/>
    <n v="17"/>
    <n v="17"/>
    <x v="0"/>
    <x v="0"/>
    <s v="all levels"/>
    <s v="ALL LEVELS"/>
    <n v="10"/>
    <s v="all levels"/>
    <n v="1.5"/>
    <d v="2015-08-10T00:00:00"/>
    <n v="10"/>
    <n v="8"/>
    <n v="2015"/>
    <x v="1"/>
    <x v="1"/>
    <d v="2019-09-26T00:00:00"/>
    <n v="1508"/>
  </r>
  <r>
    <x v="1197"/>
    <x v="1192"/>
    <x v="25"/>
    <s v="ege Level)"/>
    <s v="ccounting "/>
    <s v="https://www.udemy.   /bankreconciliationstatement/"/>
    <s v="https://www.udemy.com/bankreconciliationstatement/"/>
    <x v="0"/>
    <n v="20"/>
    <n v="2189"/>
    <n v="4"/>
    <n v="16"/>
    <x v="0"/>
    <x v="0"/>
    <s v="all levels"/>
    <s v="ALL LEVELS"/>
    <n v="10"/>
    <s v="all levels"/>
    <n v="1.5"/>
    <d v="2015-05-25T00:00:00"/>
    <n v="25"/>
    <n v="5"/>
    <n v="2015"/>
    <x v="3"/>
    <x v="3"/>
    <d v="2018-08-06T00:00:00"/>
    <n v="1169"/>
  </r>
  <r>
    <x v="1198"/>
    <x v="1193"/>
    <x v="358"/>
    <s v=" websites!"/>
    <s v="ordPress 2"/>
    <s v="https://www.udemy.   /build-your-own-wordpress-website-in-less-than-90-minutes/"/>
    <s v="https://www.udemy.com/build-your-own-wordpress-website-in-less-than-90-minutes/"/>
    <x v="0"/>
    <n v="20"/>
    <n v="2177"/>
    <n v="13"/>
    <n v="43"/>
    <x v="0"/>
    <x v="0"/>
    <s v="all levels"/>
    <s v="ALL LEVELS"/>
    <n v="10"/>
    <s v="all levels"/>
    <n v="4"/>
    <d v="2015-07-13T00:00:00"/>
    <n v="13"/>
    <n v="7"/>
    <n v="2015"/>
    <x v="0"/>
    <x v="0"/>
    <d v="2019-09-26T00:00:00"/>
    <n v="1536"/>
  </r>
  <r>
    <x v="1199"/>
    <x v="1194"/>
    <x v="758"/>
    <s v="Animation "/>
    <s v="earn CSS T"/>
    <s v="https://www.udemy.   /css-transition-and-animation/"/>
    <s v="https://www.udemy.com/css-transition-and-animation/"/>
    <x v="0"/>
    <n v="100"/>
    <n v="3757"/>
    <n v="28"/>
    <n v="20"/>
    <x v="0"/>
    <x v="0"/>
    <s v="all levels"/>
    <s v="ALL LEVELS"/>
    <n v="10"/>
    <s v="all levels"/>
    <n v="1"/>
    <d v="2015-05-27T00:00:00"/>
    <n v="27"/>
    <n v="5"/>
    <n v="2015"/>
    <x v="0"/>
    <x v="0"/>
    <d v="2019-09-26T00:00:00"/>
    <n v="1583"/>
  </r>
  <r>
    <x v="1200"/>
    <x v="1195"/>
    <x v="759"/>
    <s v="per Course"/>
    <s v="he Advance"/>
    <s v="https://www.udemy.   /the-advanced-web-developer-course/"/>
    <s v="https://www.udemy.com/the-advanced-web-developer-course/"/>
    <x v="0"/>
    <n v="100"/>
    <n v="6890"/>
    <n v="99"/>
    <n v="90"/>
    <x v="2"/>
    <x v="2"/>
    <s v="intermediate level"/>
    <s v="INTERMEDIATE LEVEL"/>
    <n v="18"/>
    <s v="intermediate level"/>
    <n v="10.5"/>
    <d v="2015-06-03T00:00:00"/>
    <n v="3"/>
    <n v="6"/>
    <n v="2015"/>
    <x v="0"/>
    <x v="0"/>
    <d v="2020-10-10T00:00:00"/>
    <n v="1956"/>
  </r>
  <r>
    <x v="1201"/>
    <x v="1196"/>
    <x v="257"/>
    <s v=" Beginners"/>
    <s v="ngularJS F"/>
    <s v="https://www.udemy.   /angularjs-for-beginners-udemy/"/>
    <s v="https://www.udemy.com/angularjs-for-beginners-udemy/"/>
    <x v="1"/>
    <n v="0"/>
    <n v="30531"/>
    <n v="1948"/>
    <n v="53"/>
    <x v="0"/>
    <x v="0"/>
    <s v="all levels"/>
    <s v="ALL LEVELS"/>
    <n v="10"/>
    <s v="all levels"/>
    <n v="3"/>
    <d v="2015-06-30T00:00:00"/>
    <n v="30"/>
    <n v="6"/>
    <n v="2015"/>
    <x v="0"/>
    <x v="0"/>
    <d v="2019-09-26T00:00:00"/>
    <n v="1549"/>
  </r>
  <r>
    <x v="1202"/>
    <x v="1197"/>
    <x v="760"/>
    <s v="om Scratch"/>
    <s v="aster Embe"/>
    <s v="https://www.udemy.   /master-emberjs/"/>
    <s v="https://www.udemy.com/master-emberjs/"/>
    <x v="0"/>
    <n v="120"/>
    <n v="707"/>
    <n v="59"/>
    <n v="103"/>
    <x v="0"/>
    <x v="0"/>
    <s v="all levels"/>
    <s v="ALL LEVELS"/>
    <n v="10"/>
    <s v="all levels"/>
    <n v="6.5"/>
    <d v="2015-07-10T00:00:00"/>
    <n v="10"/>
    <n v="7"/>
    <n v="2015"/>
    <x v="0"/>
    <x v="0"/>
    <d v="2019-09-26T00:00:00"/>
    <n v="1539"/>
  </r>
  <r>
    <x v="1203"/>
    <x v="1198"/>
    <x v="389"/>
    <s v="all Street"/>
    <s v="nvestment "/>
    <s v="https://www.udemy.   /how-to-land-a-job-on-wall-street/"/>
    <s v="https://www.udemy.com/how-to-land-a-job-on-wall-street/"/>
    <x v="0"/>
    <n v="75"/>
    <n v="1218"/>
    <n v="30"/>
    <n v="63"/>
    <x v="0"/>
    <x v="0"/>
    <s v="all levels"/>
    <s v="ALL LEVELS"/>
    <n v="10"/>
    <s v="all levels"/>
    <n v="3.5"/>
    <d v="2015-06-11T00:00:00"/>
    <n v="11"/>
    <n v="6"/>
    <n v="2015"/>
    <x v="3"/>
    <x v="3"/>
    <d v="2018-11-04T00:00:00"/>
    <n v="1242"/>
  </r>
  <r>
    <x v="1204"/>
    <x v="1199"/>
    <x v="358"/>
    <s v=" Bootstrap"/>
    <s v="ordPress T"/>
    <s v="https://www.udemy.   /bootstrap-to-wordpress-build-custom-responsive-themes/"/>
    <s v="https://www.udemy.com/bootstrap-to-wordpress-build-custom-responsive-themes/"/>
    <x v="0"/>
    <n v="20"/>
    <n v="1169"/>
    <n v="110"/>
    <n v="64"/>
    <x v="2"/>
    <x v="2"/>
    <s v="intermediate level"/>
    <s v="INTERMEDIATE LEVEL"/>
    <n v="18"/>
    <s v="intermediate level"/>
    <n v="7.5"/>
    <d v="2015-09-10T00:00:00"/>
    <n v="10"/>
    <n v="9"/>
    <n v="2015"/>
    <x v="0"/>
    <x v="0"/>
    <d v="2020-10-10T00:00:00"/>
    <n v="1857"/>
  </r>
  <r>
    <x v="1205"/>
    <x v="1200"/>
    <x v="761"/>
    <s v="ING TRUTHS"/>
    <s v="RADING TRU"/>
    <s v="https://www.udemy.   /trading-truths/"/>
    <s v="https://www.udemy.com/trading-truths/"/>
    <x v="0"/>
    <n v="50"/>
    <n v="1405"/>
    <n v="14"/>
    <n v="27"/>
    <x v="0"/>
    <x v="0"/>
    <s v="all levels"/>
    <s v="ALL LEVELS"/>
    <n v="10"/>
    <s v="all levels"/>
    <n v="2"/>
    <d v="2015-06-12T00:00:00"/>
    <n v="12"/>
    <n v="6"/>
    <n v="2015"/>
    <x v="3"/>
    <x v="3"/>
    <d v="2018-08-06T00:00:00"/>
    <n v="1151"/>
  </r>
  <r>
    <x v="1206"/>
    <x v="1201"/>
    <x v="762"/>
    <s v="ter Trades"/>
    <s v="FT for Sto"/>
    <s v="https://www.udemy.   /eft-for-stock-option-trading-success/"/>
    <s v="https://www.udemy.com/eft-for-stock-option-trading-success/"/>
    <x v="0"/>
    <n v="95"/>
    <n v="4530"/>
    <n v="13"/>
    <n v="31"/>
    <x v="0"/>
    <x v="0"/>
    <s v="all levels"/>
    <s v="ALL LEVELS"/>
    <n v="10"/>
    <s v="all levels"/>
    <n v="1.5"/>
    <d v="2015-08-06T00:00:00"/>
    <n v="6"/>
    <n v="8"/>
    <n v="2015"/>
    <x v="3"/>
    <x v="3"/>
    <d v="2018-11-04T00:00:00"/>
    <n v="1186"/>
  </r>
  <r>
    <x v="1207"/>
    <x v="1202"/>
    <x v="506"/>
    <s v="cial Value"/>
    <s v="earn The A"/>
    <s v="https://www.udemy.   /investing-101-guide/"/>
    <s v="https://www.udemy.com/investing-101-guide/"/>
    <x v="0"/>
    <n v="20"/>
    <n v="3"/>
    <n v="0"/>
    <n v="8"/>
    <x v="0"/>
    <x v="0"/>
    <s v="all levels"/>
    <s v="ALL LEVELS"/>
    <n v="10"/>
    <s v="all levels"/>
    <n v="1.5"/>
    <d v="2015-06-01T00:00:00"/>
    <n v="1"/>
    <n v="6"/>
    <n v="2015"/>
    <x v="3"/>
    <x v="3"/>
    <d v="2018-08-06T00:00:00"/>
    <n v="1162"/>
  </r>
  <r>
    <x v="1208"/>
    <x v="1203"/>
    <x v="274"/>
    <s v="and Tricks"/>
    <s v="dobe InDes"/>
    <s v="https://www.udemy.   /adobe-indesign-best-tutorials/"/>
    <s v="https://www.udemy.com/adobe-indesign-best-tutorials/"/>
    <x v="0"/>
    <n v="80"/>
    <n v="4"/>
    <n v="0"/>
    <n v="8"/>
    <x v="0"/>
    <x v="0"/>
    <s v="all levels"/>
    <s v="ALL LEVELS"/>
    <n v="10"/>
    <s v="all levels"/>
    <n v="1"/>
    <d v="2015-06-22T00:00:00"/>
    <n v="22"/>
    <n v="6"/>
    <n v="2015"/>
    <x v="2"/>
    <x v="2"/>
    <d v="2019-09-26T00:00:00"/>
    <n v="1557"/>
  </r>
  <r>
    <x v="1209"/>
    <x v="1204"/>
    <x v="763"/>
    <s v="cipiantes."/>
    <s v="urso de gu"/>
    <s v="https://www.udemy.   /curso-de-guitarra-para-principiantes2/"/>
    <s v="https://www.udemy.com/curso-de-guitarra-para-principiantes2/"/>
    <x v="0"/>
    <n v="20"/>
    <n v="4"/>
    <n v="0"/>
    <n v="7"/>
    <x v="1"/>
    <x v="1"/>
    <s v="beginner level"/>
    <s v="BEGINNER LEVEL"/>
    <n v="14"/>
    <s v="beginner level"/>
    <n v="1"/>
    <d v="2015-06-11T00:00:00"/>
    <n v="11"/>
    <n v="6"/>
    <n v="2015"/>
    <x v="1"/>
    <x v="1"/>
    <d v="2018-12-31T00:00:00"/>
    <n v="1299"/>
  </r>
  <r>
    <x v="1210"/>
    <x v="1205"/>
    <x v="764"/>
    <s v=" Photoshop"/>
    <s v="emoving Ba"/>
    <s v="https://www.udemy.   /removing-backgrounds-from-images-using-adobe-photoshop/"/>
    <s v="https://www.udemy.com/removing-backgrounds-from-images-using-adobe-photoshop/"/>
    <x v="0"/>
    <n v="20"/>
    <n v="1768"/>
    <n v="20"/>
    <n v="14"/>
    <x v="0"/>
    <x v="0"/>
    <s v="all levels"/>
    <s v="ALL LEVELS"/>
    <n v="10"/>
    <s v="all levels"/>
    <n v="0.68333333299999999"/>
    <d v="2015-06-03T00:00:00"/>
    <n v="3"/>
    <n v="6"/>
    <n v="2015"/>
    <x v="2"/>
    <x v="2"/>
    <d v="2019-09-26T00:00:00"/>
    <n v="1576"/>
  </r>
  <r>
    <x v="1211"/>
    <x v="1206"/>
    <x v="765"/>
    <s v="»ãƒŸãƒŠãƒ¼"/>
    <s v="¼—æ—¥ã§ãƒ"/>
    <s v="https://www.udemy.   /7-adobe-illustrator/"/>
    <s v="https://www.udemy.com/7-adobe-illustrator/"/>
    <x v="0"/>
    <n v="20"/>
    <n v="108"/>
    <n v="3"/>
    <n v="44"/>
    <x v="1"/>
    <x v="1"/>
    <s v="beginner level"/>
    <s v="BEGINNER LEVEL"/>
    <n v="14"/>
    <s v="beginner level"/>
    <n v="5.5"/>
    <d v="2015-08-19T00:00:00"/>
    <n v="19"/>
    <n v="8"/>
    <n v="2015"/>
    <x v="2"/>
    <x v="2"/>
    <d v="2018-12-31T00:00:00"/>
    <n v="1230"/>
  </r>
  <r>
    <x v="1212"/>
    <x v="1207"/>
    <x v="766"/>
    <s v="y Examples"/>
    <s v="omplete Ja"/>
    <s v="https://www.udemy.   /javascript-for-dummies-and-newbies/"/>
    <s v="https://www.udemy.com/javascript-for-dummies-and-newbies/"/>
    <x v="0"/>
    <n v="200"/>
    <n v="7449"/>
    <n v="91"/>
    <n v="32"/>
    <x v="0"/>
    <x v="0"/>
    <s v="all levels"/>
    <s v="ALL LEVELS"/>
    <n v="10"/>
    <s v="all levels"/>
    <n v="4"/>
    <d v="2015-06-08T00:00:00"/>
    <n v="8"/>
    <n v="6"/>
    <n v="2015"/>
    <x v="0"/>
    <x v="0"/>
    <d v="2019-09-26T00:00:00"/>
    <n v="1571"/>
  </r>
  <r>
    <x v="1213"/>
    <x v="1208"/>
    <x v="767"/>
    <s v="l patterns"/>
    <s v="rystal bal"/>
    <s v="https://www.udemy.   /seasonality/"/>
    <s v="https://www.udemy.com/seasonality/"/>
    <x v="0"/>
    <n v="145"/>
    <n v="807"/>
    <n v="19"/>
    <n v="23"/>
    <x v="0"/>
    <x v="0"/>
    <s v="all levels"/>
    <s v="ALL LEVELS"/>
    <n v="10"/>
    <s v="all levels"/>
    <n v="6"/>
    <d v="2015-06-14T00:00:00"/>
    <n v="14"/>
    <n v="6"/>
    <n v="2015"/>
    <x v="3"/>
    <x v="3"/>
    <d v="2018-08-06T00:00:00"/>
    <n v="1149"/>
  </r>
  <r>
    <x v="1214"/>
    <x v="1209"/>
    <x v="768"/>
    <s v="r InDesign"/>
    <s v="inalize Pr"/>
    <s v="https://www.udemy.   /finalize-production-files/"/>
    <s v="https://www.udemy.com/finalize-production-files/"/>
    <x v="0"/>
    <n v="50"/>
    <n v="18"/>
    <n v="2"/>
    <n v="30"/>
    <x v="0"/>
    <x v="0"/>
    <s v="all levels"/>
    <s v="ALL LEVELS"/>
    <n v="10"/>
    <s v="all levels"/>
    <n v="1"/>
    <d v="2015-06-17T00:00:00"/>
    <n v="17"/>
    <n v="6"/>
    <n v="2015"/>
    <x v="2"/>
    <x v="2"/>
    <d v="2019-09-26T00:00:00"/>
    <n v="1562"/>
  </r>
  <r>
    <x v="1215"/>
    <x v="1210"/>
    <x v="769"/>
    <s v="ign Simple"/>
    <s v="anva - Mak"/>
    <s v="https://www.udemy.   /design-with-canva/"/>
    <s v="https://www.udemy.com/design-with-canva/"/>
    <x v="0"/>
    <n v="20"/>
    <n v="509"/>
    <n v="4"/>
    <n v="15"/>
    <x v="0"/>
    <x v="0"/>
    <s v="all levels"/>
    <s v="ALL LEVELS"/>
    <n v="10"/>
    <s v="all levels"/>
    <n v="0.53333333299999997"/>
    <d v="2015-06-24T00:00:00"/>
    <n v="24"/>
    <n v="6"/>
    <n v="2015"/>
    <x v="2"/>
    <x v="2"/>
    <d v="2019-09-26T00:00:00"/>
    <n v="1555"/>
  </r>
  <r>
    <x v="1216"/>
    <x v="1211"/>
    <x v="770"/>
    <s v=" Negocios."/>
    <s v="ontabilida"/>
    <s v="https://www.udemy.   /curso-de-contabilidad-online-contabilidad-financiera/"/>
    <s v="https://www.udemy.com/curso-de-contabilidad-online-contabilidad-financiera/"/>
    <x v="0"/>
    <n v="20"/>
    <n v="244"/>
    <n v="13"/>
    <n v="21"/>
    <x v="1"/>
    <x v="1"/>
    <s v="beginner level"/>
    <s v="BEGINNER LEVEL"/>
    <n v="14"/>
    <s v="beginner level"/>
    <n v="2.5"/>
    <d v="2015-06-16T00:00:00"/>
    <n v="16"/>
    <n v="6"/>
    <n v="2015"/>
    <x v="3"/>
    <x v="3"/>
    <d v="2018-12-31T00:00:00"/>
    <n v="1294"/>
  </r>
  <r>
    <x v="1217"/>
    <x v="1212"/>
    <x v="771"/>
    <s v="ite coding"/>
    <s v="TML Learni"/>
    <s v="https://www.udemy.   /html-learning-the-basics-intro-to-html-website-coding/"/>
    <s v="https://www.udemy.com/html-learning-the-basics-intro-to-html-website-coding/"/>
    <x v="0"/>
    <n v="20"/>
    <n v="7416"/>
    <n v="65"/>
    <n v="14"/>
    <x v="1"/>
    <x v="1"/>
    <s v="beginner level"/>
    <s v="BEGINNER LEVEL"/>
    <n v="14"/>
    <s v="beginner level"/>
    <n v="0.65"/>
    <d v="2015-05-31T00:00:00"/>
    <n v="31"/>
    <n v="5"/>
    <n v="2015"/>
    <x v="0"/>
    <x v="0"/>
    <d v="2018-12-31T00:00:00"/>
    <n v="1310"/>
  </r>
  <r>
    <x v="1218"/>
    <x v="1213"/>
    <x v="772"/>
    <s v="For Guitar"/>
    <s v="uitar - 12"/>
    <s v="https://www.udemy.   /12-must-know-strumming-patterns/"/>
    <s v="https://www.udemy.com/12-must-know-strumming-patterns/"/>
    <x v="0"/>
    <n v="50"/>
    <n v="2154"/>
    <n v="40"/>
    <n v="16"/>
    <x v="1"/>
    <x v="1"/>
    <s v="beginner level"/>
    <s v="BEGINNER LEVEL"/>
    <n v="14"/>
    <s v="beginner level"/>
    <n v="1"/>
    <d v="2015-07-06T00:00:00"/>
    <n v="6"/>
    <n v="7"/>
    <n v="2015"/>
    <x v="1"/>
    <x v="1"/>
    <d v="2018-12-31T00:00:00"/>
    <n v="1274"/>
  </r>
  <r>
    <x v="1219"/>
    <x v="1214"/>
    <x v="773"/>
    <s v="Easy Steps"/>
    <s v="uitar: Mas"/>
    <s v="https://www.udemy.   /fretboard-mastery/"/>
    <s v="https://www.udemy.com/fretboard-mastery/"/>
    <x v="0"/>
    <n v="55"/>
    <n v="1203"/>
    <n v="26"/>
    <n v="10"/>
    <x v="1"/>
    <x v="1"/>
    <s v="beginner level"/>
    <s v="BEGINNER LEVEL"/>
    <n v="14"/>
    <s v="beginner level"/>
    <n v="1"/>
    <d v="2015-10-12T00:00:00"/>
    <n v="12"/>
    <n v="10"/>
    <n v="2015"/>
    <x v="1"/>
    <x v="1"/>
    <d v="2018-12-31T00:00:00"/>
    <n v="1176"/>
  </r>
  <r>
    <x v="1220"/>
    <x v="1215"/>
    <x v="774"/>
    <s v="itar Riffs"/>
    <s v="uitar: Lea"/>
    <s v="https://www.udemy.   /beginner-electric-guitar/"/>
    <s v="https://www.udemy.com/beginner-electric-guitar/"/>
    <x v="0"/>
    <n v="50"/>
    <n v="1548"/>
    <n v="10"/>
    <n v="20"/>
    <x v="1"/>
    <x v="1"/>
    <s v="beginner level"/>
    <s v="BEGINNER LEVEL"/>
    <n v="14"/>
    <s v="beginner level"/>
    <n v="2"/>
    <d v="2015-09-24T00:00:00"/>
    <n v="24"/>
    <n v="9"/>
    <n v="2015"/>
    <x v="1"/>
    <x v="1"/>
    <d v="2018-12-31T00:00:00"/>
    <n v="1194"/>
  </r>
  <r>
    <x v="1221"/>
    <x v="1216"/>
    <x v="122"/>
    <s v=" companies"/>
    <s v="inancial a"/>
    <s v="https://www.udemy.   /financial-performance-analysis/"/>
    <s v="https://www.udemy.com/financial-performance-analysis/"/>
    <x v="0"/>
    <n v="20"/>
    <n v="1850"/>
    <n v="40"/>
    <n v="20"/>
    <x v="0"/>
    <x v="0"/>
    <s v="all levels"/>
    <s v="ALL LEVELS"/>
    <n v="10"/>
    <s v="all levels"/>
    <n v="1"/>
    <d v="2015-06-01T00:00:00"/>
    <n v="1"/>
    <n v="6"/>
    <n v="2015"/>
    <x v="3"/>
    <x v="3"/>
    <d v="2018-08-06T00:00:00"/>
    <n v="1162"/>
  </r>
  <r>
    <x v="1222"/>
    <x v="1217"/>
    <x v="0"/>
    <s v="rogramming"/>
    <s v="avaScript "/>
    <s v="https://www.udemy.   /javascript-intro-to-learning-javascript/"/>
    <s v="https://www.udemy.com/javascript-intro-to-learning-javascript/"/>
    <x v="0"/>
    <n v="20"/>
    <n v="17554"/>
    <n v="94"/>
    <n v="16"/>
    <x v="1"/>
    <x v="1"/>
    <s v="beginner level"/>
    <s v="BEGINNER LEVEL"/>
    <n v="14"/>
    <s v="beginner level"/>
    <n v="1.5"/>
    <d v="2015-06-01T00:00:00"/>
    <n v="1"/>
    <n v="6"/>
    <n v="2015"/>
    <x v="0"/>
    <x v="0"/>
    <d v="2018-12-31T00:00:00"/>
    <n v="1309"/>
  </r>
  <r>
    <x v="1223"/>
    <x v="1218"/>
    <x v="775"/>
    <s v="rn Express"/>
    <s v="earn Expre"/>
    <s v="https://www.udemy.   /learn-express/"/>
    <s v="https://www.udemy.com/learn-express/"/>
    <x v="0"/>
    <n v="25"/>
    <n v="1309"/>
    <n v="60"/>
    <n v="14"/>
    <x v="2"/>
    <x v="2"/>
    <s v="intermediate level"/>
    <s v="INTERMEDIATE LEVEL"/>
    <n v="18"/>
    <s v="intermediate level"/>
    <n v="1.5"/>
    <d v="2015-06-01T00:00:00"/>
    <n v="1"/>
    <n v="6"/>
    <n v="2015"/>
    <x v="0"/>
    <x v="0"/>
    <d v="2020-10-10T00:00:00"/>
    <n v="1958"/>
  </r>
  <r>
    <x v="1224"/>
    <x v="1219"/>
    <x v="776"/>
    <s v="t proposal"/>
    <s v="udget prep"/>
    <s v="https://www.udemy.   /budget-preparation-for-an-eu-project-proposal/"/>
    <s v="https://www.udemy.com/budget-preparation-for-an-eu-project-proposal/"/>
    <x v="0"/>
    <n v="50"/>
    <n v="18"/>
    <n v="4"/>
    <n v="5"/>
    <x v="2"/>
    <x v="2"/>
    <s v="intermediate level"/>
    <s v="INTERMEDIATE LEVEL"/>
    <n v="18"/>
    <s v="intermediate level"/>
    <n v="1"/>
    <d v="2015-06-01T00:00:00"/>
    <n v="1"/>
    <n v="6"/>
    <n v="2015"/>
    <x v="3"/>
    <x v="3"/>
    <d v="2020-10-10T00:00:00"/>
    <n v="1958"/>
  </r>
  <r>
    <x v="1225"/>
    <x v="1220"/>
    <x v="777"/>
    <s v="3/2016/365"/>
    <s v="ook Covers"/>
    <s v="https://www.udemy.   /book-cover-design-with-microsoft-powerpoint-2013/"/>
    <s v="https://www.udemy.com/book-cover-design-with-microsoft-powerpoint-2013/"/>
    <x v="0"/>
    <n v="195"/>
    <n v="5840"/>
    <n v="57"/>
    <n v="30"/>
    <x v="1"/>
    <x v="1"/>
    <s v="beginner level"/>
    <s v="BEGINNER LEVEL"/>
    <n v="14"/>
    <s v="beginner level"/>
    <n v="4"/>
    <d v="2015-06-03T00:00:00"/>
    <n v="3"/>
    <n v="6"/>
    <n v="2015"/>
    <x v="2"/>
    <x v="2"/>
    <d v="2018-12-31T00:00:00"/>
    <n v="1307"/>
  </r>
  <r>
    <x v="1226"/>
    <x v="1221"/>
    <x v="207"/>
    <s v="Web Design"/>
    <s v="TML and CS"/>
    <s v="https://www.udemy.   /html-and-css-a-guide-to-web-design/"/>
    <s v="https://www.udemy.com/html-and-css-a-guide-to-web-design/"/>
    <x v="0"/>
    <n v="25"/>
    <n v="1557"/>
    <n v="13"/>
    <n v="74"/>
    <x v="0"/>
    <x v="0"/>
    <s v="all levels"/>
    <s v="ALL LEVELS"/>
    <n v="10"/>
    <s v="all levels"/>
    <n v="14"/>
    <d v="2015-06-02T00:00:00"/>
    <n v="2"/>
    <n v="6"/>
    <n v="2015"/>
    <x v="0"/>
    <x v="0"/>
    <d v="2019-09-26T00:00:00"/>
    <n v="1577"/>
  </r>
  <r>
    <x v="1227"/>
    <x v="1222"/>
    <x v="778"/>
    <s v="o Advanced"/>
    <s v="coustic Fi"/>
    <s v="https://www.udemy.   /acoustic-fingerstyle-guitar/"/>
    <s v="https://www.udemy.com/acoustic-fingerstyle-guitar/"/>
    <x v="0"/>
    <n v="200"/>
    <n v="6565"/>
    <n v="55"/>
    <n v="56"/>
    <x v="0"/>
    <x v="0"/>
    <s v="all levels"/>
    <s v="ALL LEVELS"/>
    <n v="10"/>
    <s v="all levels"/>
    <n v="4"/>
    <d v="2015-08-04T00:00:00"/>
    <n v="4"/>
    <n v="8"/>
    <n v="2015"/>
    <x v="1"/>
    <x v="1"/>
    <d v="2019-09-26T00:00:00"/>
    <n v="1514"/>
  </r>
  <r>
    <x v="1228"/>
    <x v="1223"/>
    <x v="108"/>
    <s v="the Basics"/>
    <s v="uitar for "/>
    <s v="https://www.udemy.   /learnguitar/"/>
    <s v="https://www.udemy.com/learnguitar/"/>
    <x v="0"/>
    <n v="20"/>
    <n v="1026"/>
    <n v="13"/>
    <n v="19"/>
    <x v="1"/>
    <x v="1"/>
    <s v="beginner level"/>
    <s v="BEGINNER LEVEL"/>
    <n v="14"/>
    <s v="beginner level"/>
    <n v="0.51666666699999997"/>
    <d v="2015-06-12T00:00:00"/>
    <n v="12"/>
    <n v="6"/>
    <n v="2015"/>
    <x v="1"/>
    <x v="1"/>
    <d v="2018-12-31T00:00:00"/>
    <n v="1298"/>
  </r>
  <r>
    <x v="1229"/>
    <x v="1224"/>
    <x v="377"/>
    <s v="y Trading "/>
    <s v="ay Trading"/>
    <s v="https://www.udemy.   /day-trading-forex/"/>
    <s v="https://www.udemy.com/day-trading-forex/"/>
    <x v="0"/>
    <n v="150"/>
    <n v="17"/>
    <n v="2"/>
    <n v="51"/>
    <x v="2"/>
    <x v="2"/>
    <s v="intermediate level"/>
    <s v="INTERMEDIATE LEVEL"/>
    <n v="18"/>
    <s v="intermediate level"/>
    <n v="6.5"/>
    <d v="2015-07-29T00:00:00"/>
    <n v="29"/>
    <n v="7"/>
    <n v="2015"/>
    <x v="3"/>
    <x v="3"/>
    <d v="2020-10-10T00:00:00"/>
    <n v="1900"/>
  </r>
  <r>
    <x v="1230"/>
    <x v="1225"/>
    <x v="140"/>
    <s v=" photoshop"/>
    <s v="ow to crea"/>
    <s v="https://www.udemy.   /how-to-create-gif-animation-in-photoshop/"/>
    <s v="https://www.udemy.com/how-to-create-gif-animation-in-photoshop/"/>
    <x v="0"/>
    <n v="20"/>
    <n v="34"/>
    <n v="0"/>
    <n v="18"/>
    <x v="0"/>
    <x v="0"/>
    <s v="all levels"/>
    <s v="ALL LEVELS"/>
    <n v="10"/>
    <s v="all levels"/>
    <n v="1"/>
    <d v="2015-06-02T00:00:00"/>
    <n v="2"/>
    <n v="6"/>
    <n v="2015"/>
    <x v="2"/>
    <x v="2"/>
    <d v="2019-09-26T00:00:00"/>
    <n v="1577"/>
  </r>
  <r>
    <x v="1231"/>
    <x v="1226"/>
    <x v="396"/>
    <s v=" (Finance)"/>
    <s v="lgorithmic"/>
    <s v="https://www.udemy.   /algorithmic-trading-with-matlab-wfatoolbox/"/>
    <s v="https://www.udemy.com/algorithmic-trading-with-matlab-wfatoolbox/"/>
    <x v="0"/>
    <n v="20"/>
    <n v="1749"/>
    <n v="41"/>
    <n v="21"/>
    <x v="0"/>
    <x v="0"/>
    <s v="all levels"/>
    <s v="ALL LEVELS"/>
    <n v="10"/>
    <s v="all levels"/>
    <n v="1"/>
    <d v="2015-06-23T00:00:00"/>
    <n v="23"/>
    <n v="6"/>
    <n v="2015"/>
    <x v="3"/>
    <x v="3"/>
    <d v="2018-08-06T00:00:00"/>
    <n v="1140"/>
  </r>
  <r>
    <x v="1232"/>
    <x v="1227"/>
    <x v="779"/>
    <s v=" Photoshop"/>
    <s v="n Easy Int"/>
    <s v="https://www.udemy.   /an-easy-introduction-to-adobe-photoshop/"/>
    <s v="https://www.udemy.com/an-easy-introduction-to-adobe-photoshop/"/>
    <x v="0"/>
    <n v="20"/>
    <n v="1"/>
    <n v="0"/>
    <n v="6"/>
    <x v="1"/>
    <x v="1"/>
    <s v="beginner level"/>
    <s v="BEGINNER LEVEL"/>
    <n v="14"/>
    <s v="beginner level"/>
    <n v="1"/>
    <d v="2015-07-07T00:00:00"/>
    <n v="7"/>
    <n v="7"/>
    <n v="2015"/>
    <x v="2"/>
    <x v="2"/>
    <d v="2018-12-31T00:00:00"/>
    <n v="1273"/>
  </r>
  <r>
    <x v="1233"/>
    <x v="1228"/>
    <x v="140"/>
    <s v="llustrator"/>
    <s v="ow to crea"/>
    <s v="https://www.udemy.   /how-to-create-flat-design-interface-icons-in-illustrator/"/>
    <s v="https://www.udemy.com/how-to-create-flat-design-interface-icons-in-illustrator/"/>
    <x v="0"/>
    <n v="195"/>
    <n v="2228"/>
    <n v="96"/>
    <n v="51"/>
    <x v="0"/>
    <x v="0"/>
    <s v="all levels"/>
    <s v="ALL LEVELS"/>
    <n v="10"/>
    <s v="all levels"/>
    <n v="4.5"/>
    <d v="2015-06-22T00:00:00"/>
    <n v="22"/>
    <n v="6"/>
    <n v="2015"/>
    <x v="2"/>
    <x v="2"/>
    <d v="2019-09-26T00:00:00"/>
    <n v="1557"/>
  </r>
  <r>
    <x v="1234"/>
    <x v="1229"/>
    <x v="780"/>
    <s v="lden Goose"/>
    <s v="QL4 Tutori"/>
    <s v="https://www.udemy.   /mql4-tutorial-golden-goose-trading-tutorial/"/>
    <s v="https://www.udemy.com/mql4-tutorial-golden-goose-trading-tutorial/"/>
    <x v="0"/>
    <n v="20"/>
    <n v="135"/>
    <n v="5"/>
    <n v="12"/>
    <x v="1"/>
    <x v="1"/>
    <s v="beginner level"/>
    <s v="BEGINNER LEVEL"/>
    <n v="14"/>
    <s v="beginner level"/>
    <n v="1.5"/>
    <d v="2015-06-07T00:00:00"/>
    <n v="7"/>
    <n v="6"/>
    <n v="2015"/>
    <x v="3"/>
    <x v="3"/>
    <d v="2018-05-25T00:00:00"/>
    <n v="1083"/>
  </r>
  <r>
    <x v="1235"/>
    <x v="1230"/>
    <x v="781"/>
    <s v="d Guitar 1"/>
    <s v="wesome Lea"/>
    <s v="https://www.udemy.   /awesome-lead-guitar/"/>
    <s v="https://www.udemy.com/awesome-lead-guitar/"/>
    <x v="0"/>
    <n v="25"/>
    <n v="60"/>
    <n v="6"/>
    <n v="38"/>
    <x v="1"/>
    <x v="1"/>
    <s v="beginner level"/>
    <s v="BEGINNER LEVEL"/>
    <n v="14"/>
    <s v="beginner level"/>
    <n v="4.5"/>
    <d v="2015-12-15T00:00:00"/>
    <n v="15"/>
    <n v="12"/>
    <n v="2015"/>
    <x v="1"/>
    <x v="1"/>
    <d v="2018-12-31T00:00:00"/>
    <n v="1112"/>
  </r>
  <r>
    <x v="1236"/>
    <x v="1231"/>
    <x v="27"/>
    <s v="per Course"/>
    <s v="he Complet"/>
    <s v="https://www.udemy.   /the-complete-ruby-on-rails-developer-course/"/>
    <s v="https://www.udemy.com/the-complete-ruby-on-rails-developer-course/"/>
    <x v="0"/>
    <n v="195"/>
    <n v="33677"/>
    <n v="3809"/>
    <n v="283"/>
    <x v="0"/>
    <x v="0"/>
    <s v="all levels"/>
    <s v="ALL LEVELS"/>
    <n v="10"/>
    <s v="all levels"/>
    <n v="31.5"/>
    <d v="2015-10-23T00:00:00"/>
    <n v="23"/>
    <n v="10"/>
    <n v="2015"/>
    <x v="0"/>
    <x v="0"/>
    <d v="2019-09-26T00:00:00"/>
    <n v="1434"/>
  </r>
  <r>
    <x v="1237"/>
    <x v="1232"/>
    <x v="11"/>
    <s v="ers course"/>
    <s v="iscover th"/>
    <s v="https://www.udemy.   /learn-to-play-spoons/"/>
    <s v="https://www.udemy.com/learn-to-play-spoons/"/>
    <x v="0"/>
    <n v="65"/>
    <n v="353"/>
    <n v="13"/>
    <n v="25"/>
    <x v="0"/>
    <x v="0"/>
    <s v="all levels"/>
    <s v="ALL LEVELS"/>
    <n v="10"/>
    <s v="all levels"/>
    <n v="1"/>
    <d v="2015-06-25T00:00:00"/>
    <n v="25"/>
    <n v="6"/>
    <n v="2015"/>
    <x v="1"/>
    <x v="1"/>
    <d v="2019-09-26T00:00:00"/>
    <n v="1554"/>
  </r>
  <r>
    <x v="1238"/>
    <x v="1233"/>
    <x v="120"/>
    <s v="from Zero!"/>
    <s v="ow to Buil"/>
    <s v="https://www.udemy.   /how-to-build-your-million-dollar-stock-portfolio-from-zero/"/>
    <s v="https://www.udemy.com/how-to-build-your-million-dollar-stock-portfolio-from-zero/"/>
    <x v="0"/>
    <n v="200"/>
    <n v="1882"/>
    <n v="51"/>
    <n v="129"/>
    <x v="0"/>
    <x v="0"/>
    <s v="all levels"/>
    <s v="ALL LEVELS"/>
    <n v="10"/>
    <s v="all levels"/>
    <n v="11"/>
    <d v="2015-07-20T00:00:00"/>
    <n v="20"/>
    <n v="7"/>
    <n v="2015"/>
    <x v="3"/>
    <x v="3"/>
    <d v="2018-08-06T00:00:00"/>
    <n v="1113"/>
  </r>
  <r>
    <x v="1239"/>
    <x v="1234"/>
    <x v="782"/>
    <s v="HP &amp; MYSQL"/>
    <s v="HP: Comple"/>
    <s v="https://www.udemy.   /user-authentication-code-a-simple-login-system-with-php/"/>
    <s v="https://www.udemy.com/user-authentication-code-a-simple-login-system-with-php/"/>
    <x v="0"/>
    <n v="200"/>
    <n v="1448"/>
    <n v="173"/>
    <n v="48"/>
    <x v="0"/>
    <x v="0"/>
    <s v="all levels"/>
    <s v="ALL LEVELS"/>
    <n v="10"/>
    <s v="all levels"/>
    <n v="7.5"/>
    <d v="2015-06-16T00:00:00"/>
    <n v="16"/>
    <n v="6"/>
    <n v="2015"/>
    <x v="0"/>
    <x v="0"/>
    <d v="2019-09-26T00:00:00"/>
    <n v="1563"/>
  </r>
  <r>
    <x v="1240"/>
    <x v="1235"/>
    <x v="689"/>
    <s v="ustrator !"/>
    <s v="xpert Guid"/>
    <s v="https://www.udemy.   /mastering-types-in-illustrator/"/>
    <s v="https://www.udemy.com/mastering-types-in-illustrator/"/>
    <x v="0"/>
    <n v="190"/>
    <n v="1552"/>
    <n v="11"/>
    <n v="27"/>
    <x v="0"/>
    <x v="0"/>
    <s v="all levels"/>
    <s v="ALL LEVELS"/>
    <n v="10"/>
    <s v="all levels"/>
    <n v="2.5"/>
    <d v="2015-11-04T00:00:00"/>
    <n v="4"/>
    <n v="11"/>
    <n v="2015"/>
    <x v="2"/>
    <x v="2"/>
    <d v="2019-09-26T00:00:00"/>
    <n v="1422"/>
  </r>
  <r>
    <x v="1241"/>
    <x v="1236"/>
    <x v="27"/>
    <s v="ess Course"/>
    <s v="he Complet"/>
    <s v="https://www.udemy.   /the-complete-wordpress-website-business-course/"/>
    <s v="https://www.udemy.com/the-complete-wordpress-website-business-course/"/>
    <x v="0"/>
    <n v="150"/>
    <n v="13439"/>
    <n v="1981"/>
    <n v="89"/>
    <x v="0"/>
    <x v="0"/>
    <s v="all levels"/>
    <s v="ALL LEVELS"/>
    <n v="10"/>
    <s v="all levels"/>
    <n v="20.5"/>
    <d v="2016-11-01T00:00:00"/>
    <n v="1"/>
    <n v="11"/>
    <n v="2016"/>
    <x v="0"/>
    <x v="0"/>
    <d v="2019-09-26T00:00:00"/>
    <n v="1059"/>
  </r>
  <r>
    <x v="1242"/>
    <x v="1237"/>
    <x v="439"/>
    <s v="background"/>
    <s v="earn to ma"/>
    <s v="https://www.udemy.   /learn-to-make-an-html-5-website-with-a-video-background/"/>
    <s v="https://www.udemy.com/learn-to-make-an-html-5-website-with-a-video-background/"/>
    <x v="0"/>
    <n v="80"/>
    <n v="1236"/>
    <n v="18"/>
    <n v="14"/>
    <x v="0"/>
    <x v="0"/>
    <s v="all levels"/>
    <s v="ALL LEVELS"/>
    <n v="10"/>
    <s v="all levels"/>
    <n v="0.5"/>
    <d v="2015-06-05T00:00:00"/>
    <n v="5"/>
    <n v="6"/>
    <n v="2015"/>
    <x v="0"/>
    <x v="0"/>
    <d v="2019-09-26T00:00:00"/>
    <n v="1574"/>
  </r>
  <r>
    <x v="1243"/>
    <x v="1238"/>
    <x v="439"/>
    <s v="ge website"/>
    <s v="earn to ma"/>
    <s v="https://www.udemy.   /learn-to-make-a-colorful-one-page-website/"/>
    <s v="https://www.udemy.com/learn-to-make-a-colorful-one-page-website/"/>
    <x v="0"/>
    <n v="200"/>
    <n v="1220"/>
    <n v="16"/>
    <n v="16"/>
    <x v="0"/>
    <x v="0"/>
    <s v="all levels"/>
    <s v="ALL LEVELS"/>
    <n v="10"/>
    <s v="all levels"/>
    <n v="0.56666666700000001"/>
    <d v="2015-06-05T00:00:00"/>
    <n v="5"/>
    <n v="6"/>
    <n v="2015"/>
    <x v="0"/>
    <x v="0"/>
    <d v="2019-09-26T00:00:00"/>
    <n v="1574"/>
  </r>
  <r>
    <x v="1244"/>
    <x v="1239"/>
    <x v="783"/>
    <s v="ry Volume1"/>
    <s v="anva : Gra"/>
    <s v="https://www.udemy.   /canva-course-graphic-design-theory-in-social-media-volume-1/"/>
    <s v="https://www.udemy.com/canva-course-graphic-design-theory-in-social-media-volume-1/"/>
    <x v="0"/>
    <n v="200"/>
    <n v="6975"/>
    <n v="122"/>
    <n v="29"/>
    <x v="0"/>
    <x v="0"/>
    <s v="all levels"/>
    <s v="ALL LEVELS"/>
    <n v="10"/>
    <s v="all levels"/>
    <n v="2.5"/>
    <d v="2015-06-05T00:00:00"/>
    <n v="5"/>
    <n v="6"/>
    <n v="2015"/>
    <x v="2"/>
    <x v="2"/>
    <d v="2019-09-26T00:00:00"/>
    <n v="1574"/>
  </r>
  <r>
    <x v="1245"/>
    <x v="1240"/>
    <x v="783"/>
    <s v="ry Volume2"/>
    <s v="anva : Gra"/>
    <s v="https://www.udemy.   /canva-course-graphic-design-theory-in-social-media-volume-2/"/>
    <s v="https://www.udemy.com/canva-course-graphic-design-theory-in-social-media-volume-2/"/>
    <x v="0"/>
    <n v="200"/>
    <n v="4961"/>
    <n v="38"/>
    <n v="29"/>
    <x v="0"/>
    <x v="0"/>
    <s v="all levels"/>
    <s v="ALL LEVELS"/>
    <n v="10"/>
    <s v="all levels"/>
    <n v="2"/>
    <d v="2015-06-20T00:00:00"/>
    <n v="20"/>
    <n v="6"/>
    <n v="2015"/>
    <x v="2"/>
    <x v="2"/>
    <d v="2019-09-26T00:00:00"/>
    <n v="1559"/>
  </r>
  <r>
    <x v="1246"/>
    <x v="1241"/>
    <x v="358"/>
    <s v="beginners)"/>
    <s v="ordPress T"/>
    <s v="https://www.udemy.   /wordpress-theme-customization-101-for-beginners/"/>
    <s v="https://www.udemy.com/wordpress-theme-customization-101-for-beginners/"/>
    <x v="0"/>
    <n v="40"/>
    <n v="305"/>
    <n v="40"/>
    <n v="9"/>
    <x v="1"/>
    <x v="1"/>
    <s v="beginner level"/>
    <s v="BEGINNER LEVEL"/>
    <n v="14"/>
    <s v="beginner level"/>
    <n v="2"/>
    <d v="2015-06-05T00:00:00"/>
    <n v="5"/>
    <n v="6"/>
    <n v="2015"/>
    <x v="0"/>
    <x v="0"/>
    <d v="2018-12-31T00:00:00"/>
    <n v="1305"/>
  </r>
  <r>
    <x v="1247"/>
    <x v="1242"/>
    <x v="784"/>
    <s v="bre y Ebay"/>
    <s v="lantillas "/>
    <s v="https://www.udemy.   /publicacion-rapida-y-profesional-en-mercadolibre/"/>
    <s v="https://www.udemy.com/publicacion-rapida-y-profesional-en-mercadolibre/"/>
    <x v="0"/>
    <n v="35"/>
    <n v="15"/>
    <n v="5"/>
    <n v="32"/>
    <x v="0"/>
    <x v="0"/>
    <s v="all levels"/>
    <s v="ALL LEVELS"/>
    <n v="10"/>
    <s v="all levels"/>
    <n v="2"/>
    <d v="2015-06-08T00:00:00"/>
    <n v="8"/>
    <n v="6"/>
    <n v="2015"/>
    <x v="2"/>
    <x v="2"/>
    <d v="2019-09-26T00:00:00"/>
    <n v="1571"/>
  </r>
  <r>
    <x v="1248"/>
    <x v="1243"/>
    <x v="785"/>
    <s v="iano Fast!"/>
    <s v="eyboard In"/>
    <s v="https://www.udemy.   /play-songs-on-the-piano-from-sheet-music/"/>
    <s v="https://www.udemy.com/play-songs-on-the-piano-from-sheet-music/"/>
    <x v="0"/>
    <n v="50"/>
    <n v="2788"/>
    <n v="52"/>
    <n v="41"/>
    <x v="1"/>
    <x v="1"/>
    <s v="beginner level"/>
    <s v="BEGINNER LEVEL"/>
    <n v="14"/>
    <s v="beginner level"/>
    <n v="1.5"/>
    <d v="2015-07-01T00:00:00"/>
    <n v="1"/>
    <n v="7"/>
    <n v="2015"/>
    <x v="1"/>
    <x v="1"/>
    <d v="2018-12-31T00:00:00"/>
    <n v="1279"/>
  </r>
  <r>
    <x v="1249"/>
    <x v="1244"/>
    <x v="25"/>
    <s v="ege Level)"/>
    <s v="ccounting "/>
    <s v="https://www.udemy.   /books-of-accounts/"/>
    <s v="https://www.udemy.com/books-of-accounts/"/>
    <x v="0"/>
    <n v="20"/>
    <n v="911"/>
    <n v="2"/>
    <n v="18"/>
    <x v="0"/>
    <x v="0"/>
    <s v="all levels"/>
    <s v="ALL LEVELS"/>
    <n v="10"/>
    <s v="all levels"/>
    <n v="1.5"/>
    <d v="2015-06-05T00:00:00"/>
    <n v="5"/>
    <n v="6"/>
    <n v="2015"/>
    <x v="3"/>
    <x v="3"/>
    <d v="2018-08-06T00:00:00"/>
    <n v="1158"/>
  </r>
  <r>
    <x v="1250"/>
    <x v="1245"/>
    <x v="786"/>
    <s v=" to Start!"/>
    <s v="ucceed in "/>
    <s v="https://www.udemy.   /forex-trading-for-beginners-live-fx-examples/"/>
    <s v="https://www.udemy.com/forex-trading-for-beginners-live-fx-examples/"/>
    <x v="0"/>
    <n v="200"/>
    <n v="1806"/>
    <n v="38"/>
    <n v="211"/>
    <x v="1"/>
    <x v="1"/>
    <s v="beginner level"/>
    <s v="BEGINNER LEVEL"/>
    <n v="14"/>
    <s v="beginner level"/>
    <n v="19.5"/>
    <d v="2015-06-19T00:00:00"/>
    <n v="19"/>
    <n v="6"/>
    <n v="2015"/>
    <x v="3"/>
    <x v="3"/>
    <d v="2018-12-31T00:00:00"/>
    <n v="1291"/>
  </r>
  <r>
    <x v="1251"/>
    <x v="1246"/>
    <x v="402"/>
    <s v="g Patterns"/>
    <s v="he Essenti"/>
    <s v="https://www.udemy.   /strumming-mastery/"/>
    <s v="https://www.udemy.com/strumming-mastery/"/>
    <x v="1"/>
    <n v="0"/>
    <n v="2995"/>
    <n v="51"/>
    <n v="19"/>
    <x v="1"/>
    <x v="1"/>
    <s v="beginner level"/>
    <s v="BEGINNER LEVEL"/>
    <n v="14"/>
    <s v="beginner level"/>
    <n v="1"/>
    <d v="2015-07-01T00:00:00"/>
    <n v="1"/>
    <n v="7"/>
    <n v="2015"/>
    <x v="1"/>
    <x v="1"/>
    <d v="2018-12-31T00:00:00"/>
    <n v="1279"/>
  </r>
  <r>
    <x v="1252"/>
    <x v="1247"/>
    <x v="655"/>
    <s v="k Strategy"/>
    <s v="ltimate Gu"/>
    <s v="https://www.udemy.   /trading-engulfing-candle-top-trend-continuation-strategy/"/>
    <s v="https://www.udemy.com/trading-engulfing-candle-top-trend-continuation-strategy/"/>
    <x v="0"/>
    <n v="200"/>
    <n v="185"/>
    <n v="36"/>
    <n v="25"/>
    <x v="0"/>
    <x v="0"/>
    <s v="all levels"/>
    <s v="ALL LEVELS"/>
    <n v="10"/>
    <s v="all levels"/>
    <n v="2.5"/>
    <d v="2016-10-25T00:00:00"/>
    <n v="25"/>
    <n v="10"/>
    <n v="2016"/>
    <x v="3"/>
    <x v="3"/>
    <d v="2019-09-26T00:00:00"/>
    <n v="1066"/>
  </r>
  <r>
    <x v="1253"/>
    <x v="1248"/>
    <x v="787"/>
    <s v="scape 2016"/>
    <s v="esign &amp; Cr"/>
    <s v="https://www.udemy.   /design-create-vector-graphics-with-inkscape/"/>
    <s v="https://www.udemy.com/design-create-vector-graphics-with-inkscape/"/>
    <x v="0"/>
    <n v="200"/>
    <n v="2091"/>
    <n v="11"/>
    <n v="26"/>
    <x v="1"/>
    <x v="1"/>
    <s v="beginner level"/>
    <s v="BEGINNER LEVEL"/>
    <n v="14"/>
    <s v="beginner level"/>
    <n v="2.5"/>
    <d v="2015-06-08T00:00:00"/>
    <n v="8"/>
    <n v="6"/>
    <n v="2015"/>
    <x v="2"/>
    <x v="2"/>
    <d v="2018-12-31T00:00:00"/>
    <n v="1302"/>
  </r>
  <r>
    <x v="1254"/>
    <x v="1249"/>
    <x v="20"/>
    <s v="atercolors"/>
    <s v="reate an A"/>
    <s v="https://www.udemy.   /design-an-information-diet-plan-with-a-watercolor-flowchart/"/>
    <s v="https://www.udemy.com/design-an-information-diet-plan-with-a-watercolor-flowchart/"/>
    <x v="0"/>
    <n v="200"/>
    <n v="668"/>
    <n v="5"/>
    <n v="16"/>
    <x v="0"/>
    <x v="0"/>
    <s v="all levels"/>
    <s v="ALL LEVELS"/>
    <n v="10"/>
    <s v="all levels"/>
    <n v="2.5"/>
    <d v="2015-06-08T00:00:00"/>
    <n v="8"/>
    <n v="6"/>
    <n v="2015"/>
    <x v="2"/>
    <x v="2"/>
    <d v="2019-09-26T00:00:00"/>
    <n v="1571"/>
  </r>
  <r>
    <x v="1255"/>
    <x v="1250"/>
    <x v="788"/>
    <s v="ng Godaddy"/>
    <s v="he Fastest"/>
    <s v="https://www.udemy.   /create-your-own-website/"/>
    <s v="https://www.udemy.com/create-your-own-website/"/>
    <x v="0"/>
    <n v="30"/>
    <n v="1454"/>
    <n v="14"/>
    <n v="12"/>
    <x v="1"/>
    <x v="1"/>
    <s v="beginner level"/>
    <s v="BEGINNER LEVEL"/>
    <n v="14"/>
    <s v="beginner level"/>
    <n v="0.5"/>
    <d v="2015-11-09T00:00:00"/>
    <n v="9"/>
    <n v="11"/>
    <n v="2015"/>
    <x v="0"/>
    <x v="0"/>
    <d v="2018-12-31T00:00:00"/>
    <n v="1148"/>
  </r>
  <r>
    <x v="1256"/>
    <x v="1251"/>
    <x v="789"/>
    <s v="rogramming"/>
    <s v="ython Web "/>
    <s v="https://www.udemy.   /python-web-programming/"/>
    <s v="https://www.udemy.com/python-web-programming/"/>
    <x v="0"/>
    <n v="100"/>
    <n v="1020"/>
    <n v="46"/>
    <n v="60"/>
    <x v="1"/>
    <x v="1"/>
    <s v="beginner level"/>
    <s v="BEGINNER LEVEL"/>
    <n v="14"/>
    <s v="beginner level"/>
    <n v="6"/>
    <d v="2015-07-01T00:00:00"/>
    <n v="1"/>
    <n v="7"/>
    <n v="2015"/>
    <x v="0"/>
    <x v="0"/>
    <d v="2018-12-31T00:00:00"/>
    <n v="1279"/>
  </r>
  <r>
    <x v="1257"/>
    <x v="1252"/>
    <x v="140"/>
    <s v=" Community"/>
    <s v="ow to Crea"/>
    <s v="https://www.udemy.   /how-to-create-a-social-network/"/>
    <s v="https://www.udemy.com/how-to-create-a-social-network/"/>
    <x v="0"/>
    <n v="100"/>
    <n v="1853"/>
    <n v="34"/>
    <n v="39"/>
    <x v="0"/>
    <x v="0"/>
    <s v="all levels"/>
    <s v="ALL LEVELS"/>
    <n v="10"/>
    <s v="all levels"/>
    <n v="2"/>
    <d v="2015-07-12T00:00:00"/>
    <n v="12"/>
    <n v="7"/>
    <n v="2015"/>
    <x v="0"/>
    <x v="0"/>
    <d v="2019-09-26T00:00:00"/>
    <n v="1537"/>
  </r>
  <r>
    <x v="1258"/>
    <x v="1253"/>
    <x v="96"/>
    <s v=" JumpStart"/>
    <s v="hotoshop J"/>
    <s v="https://www.udemy.   /photoshop-jumpstart/"/>
    <s v="https://www.udemy.com/photoshop-jumpstart/"/>
    <x v="0"/>
    <n v="20"/>
    <n v="66"/>
    <n v="13"/>
    <n v="13"/>
    <x v="1"/>
    <x v="1"/>
    <s v="beginner level"/>
    <s v="BEGINNER LEVEL"/>
    <n v="14"/>
    <s v="beginner level"/>
    <n v="2"/>
    <d v="2015-07-02T00:00:00"/>
    <n v="2"/>
    <n v="7"/>
    <n v="2015"/>
    <x v="2"/>
    <x v="2"/>
    <d v="2018-12-31T00:00:00"/>
    <n v="1278"/>
  </r>
  <r>
    <x v="1259"/>
    <x v="1254"/>
    <x v="790"/>
    <s v="pp Testing"/>
    <s v="ali Linux "/>
    <s v="https://www.udemy.   /kali-linux-web-app-testing/"/>
    <s v="https://www.udemy.com/kali-linux-web-app-testing/"/>
    <x v="0"/>
    <n v="75"/>
    <n v="876"/>
    <n v="48"/>
    <n v="29"/>
    <x v="0"/>
    <x v="0"/>
    <s v="all levels"/>
    <s v="ALL LEVELS"/>
    <n v="10"/>
    <s v="all levels"/>
    <n v="3"/>
    <d v="2015-06-11T00:00:00"/>
    <n v="11"/>
    <n v="6"/>
    <n v="2015"/>
    <x v="0"/>
    <x v="0"/>
    <d v="2019-09-26T00:00:00"/>
    <n v="1568"/>
  </r>
  <r>
    <x v="1260"/>
    <x v="1255"/>
    <x v="791"/>
    <s v="with D3 JS"/>
    <s v="uilding Re"/>
    <s v="https://www.udemy.   /building-responsive-data-visualizations-with-d3js/"/>
    <s v="https://www.udemy.com/building-responsive-data-visualizations-with-d3js/"/>
    <x v="0"/>
    <n v="85"/>
    <n v="876"/>
    <n v="59"/>
    <n v="28"/>
    <x v="0"/>
    <x v="0"/>
    <s v="all levels"/>
    <s v="ALL LEVELS"/>
    <n v="10"/>
    <s v="all levels"/>
    <n v="2"/>
    <d v="2015-06-12T00:00:00"/>
    <n v="12"/>
    <n v="6"/>
    <n v="2015"/>
    <x v="0"/>
    <x v="0"/>
    <d v="2019-09-26T00:00:00"/>
    <n v="1567"/>
  </r>
  <r>
    <x v="1261"/>
    <x v="1256"/>
    <x v="792"/>
    <s v="w a Kitten"/>
    <s v="raw a Kitt"/>
    <s v="https://www.udemy.   /draw-a-kitten/"/>
    <s v="https://www.udemy.com/draw-a-kitten/"/>
    <x v="1"/>
    <n v="0"/>
    <n v="3812"/>
    <n v="68"/>
    <n v="11"/>
    <x v="0"/>
    <x v="0"/>
    <s v="all levels"/>
    <s v="ALL LEVELS"/>
    <n v="10"/>
    <s v="all levels"/>
    <n v="1.5"/>
    <d v="2015-06-12T00:00:00"/>
    <n v="12"/>
    <n v="6"/>
    <n v="2015"/>
    <x v="2"/>
    <x v="2"/>
    <d v="2019-09-26T00:00:00"/>
    <n v="1567"/>
  </r>
  <r>
    <x v="1262"/>
    <x v="1257"/>
    <x v="0"/>
    <s v="erformance"/>
    <s v="avaScript "/>
    <s v="https://www.udemy.   /javascript-high-performance/"/>
    <s v="https://www.udemy.com/javascript-high-performance/"/>
    <x v="0"/>
    <n v="95"/>
    <n v="458"/>
    <n v="28"/>
    <n v="40"/>
    <x v="0"/>
    <x v="0"/>
    <s v="all levels"/>
    <s v="ALL LEVELS"/>
    <n v="10"/>
    <s v="all levels"/>
    <n v="4.5"/>
    <d v="2015-06-12T00:00:00"/>
    <n v="12"/>
    <n v="6"/>
    <n v="2015"/>
    <x v="0"/>
    <x v="0"/>
    <d v="2019-09-26T00:00:00"/>
    <n v="1567"/>
  </r>
  <r>
    <x v="1263"/>
    <x v="1258"/>
    <x v="793"/>
    <s v="ve Website"/>
    <s v="TML5, CSS3"/>
    <s v="https://www.udemy.   /html5-css3-bootstrap-how-to-create-a-responsive-website/"/>
    <s v="https://www.udemy.com/html5-css3-bootstrap-how-to-create-a-responsive-website/"/>
    <x v="0"/>
    <n v="20"/>
    <n v="1062"/>
    <n v="20"/>
    <n v="32"/>
    <x v="0"/>
    <x v="0"/>
    <s v="all levels"/>
    <s v="ALL LEVELS"/>
    <n v="10"/>
    <s v="all levels"/>
    <n v="3.5"/>
    <d v="2015-07-31T00:00:00"/>
    <n v="31"/>
    <n v="7"/>
    <n v="2015"/>
    <x v="0"/>
    <x v="0"/>
    <d v="2019-09-26T00:00:00"/>
    <n v="1518"/>
  </r>
  <r>
    <x v="1264"/>
    <x v="1259"/>
    <x v="607"/>
    <s v="erce Store"/>
    <s v="HP for Beg"/>
    <s v="https://www.udemy.   /php-for-beginners-how-to-build-an-ecommerce-store/"/>
    <s v="https://www.udemy.com/php-for-beginners-how-to-build-an-ecommerce-store/"/>
    <x v="0"/>
    <n v="100"/>
    <n v="5117"/>
    <n v="463"/>
    <n v="138"/>
    <x v="0"/>
    <x v="0"/>
    <s v="all levels"/>
    <s v="ALL LEVELS"/>
    <n v="10"/>
    <s v="all levels"/>
    <n v="14.5"/>
    <d v="2015-07-17T00:00:00"/>
    <n v="17"/>
    <n v="7"/>
    <n v="2015"/>
    <x v="0"/>
    <x v="0"/>
    <d v="2019-09-26T00:00:00"/>
    <n v="1532"/>
  </r>
  <r>
    <x v="1265"/>
    <x v="1260"/>
    <x v="259"/>
    <s v="in 7 Days."/>
    <s v="tock Tradi"/>
    <s v="https://www.udemy.   /stock-trading-strategies-the-trading-plan-formula/"/>
    <s v="https://www.udemy.com/stock-trading-strategies-the-trading-plan-formula/"/>
    <x v="0"/>
    <n v="50"/>
    <n v="80"/>
    <n v="10"/>
    <n v="27"/>
    <x v="0"/>
    <x v="0"/>
    <s v="all levels"/>
    <s v="ALL LEVELS"/>
    <n v="10"/>
    <s v="all levels"/>
    <n v="5.5"/>
    <d v="2015-06-16T00:00:00"/>
    <n v="16"/>
    <n v="6"/>
    <n v="2015"/>
    <x v="3"/>
    <x v="3"/>
    <d v="2019-09-26T00:00:00"/>
    <n v="1563"/>
  </r>
  <r>
    <x v="1266"/>
    <x v="1261"/>
    <x v="6"/>
    <s v="ty Markets"/>
    <s v="ntroductio"/>
    <s v="https://www.udemy.   /introduction-to-equity-markets/"/>
    <s v="https://www.udemy.com/introduction-to-equity-markets/"/>
    <x v="1"/>
    <n v="0"/>
    <n v="4770"/>
    <n v="64"/>
    <n v="31"/>
    <x v="1"/>
    <x v="1"/>
    <s v="beginner level"/>
    <s v="BEGINNER LEVEL"/>
    <n v="14"/>
    <s v="beginner level"/>
    <n v="6.5"/>
    <d v="2015-07-30T00:00:00"/>
    <n v="30"/>
    <n v="7"/>
    <n v="2015"/>
    <x v="3"/>
    <x v="3"/>
    <d v="2018-12-31T00:00:00"/>
    <n v="1250"/>
  </r>
  <r>
    <x v="1267"/>
    <x v="1262"/>
    <x v="172"/>
    <s v=" in stocks"/>
    <s v="tock marke"/>
    <s v="https://www.udemy.   /stockmarket/"/>
    <s v="https://www.udemy.com/stockmarket/"/>
    <x v="0"/>
    <n v="200"/>
    <n v="3143"/>
    <n v="11"/>
    <n v="39"/>
    <x v="2"/>
    <x v="2"/>
    <s v="intermediate level"/>
    <s v="INTERMEDIATE LEVEL"/>
    <n v="18"/>
    <s v="intermediate level"/>
    <n v="3"/>
    <d v="2015-11-10T00:00:00"/>
    <n v="10"/>
    <n v="11"/>
    <n v="2015"/>
    <x v="3"/>
    <x v="3"/>
    <d v="2020-10-10T00:00:00"/>
    <n v="1796"/>
  </r>
  <r>
    <x v="1268"/>
    <x v="1263"/>
    <x v="358"/>
    <s v="14 Plugins"/>
    <s v="ordPress P"/>
    <s v="https://www.udemy.   /advanced-wordpress-development-take-control-of-the-back-end/"/>
    <s v="https://www.udemy.com/advanced-wordpress-development-take-control-of-the-back-end/"/>
    <x v="0"/>
    <n v="50"/>
    <n v="3770"/>
    <n v="108"/>
    <n v="72"/>
    <x v="0"/>
    <x v="0"/>
    <s v="all levels"/>
    <s v="ALL LEVELS"/>
    <n v="10"/>
    <s v="all levels"/>
    <n v="7"/>
    <d v="2015-08-11T00:00:00"/>
    <n v="11"/>
    <n v="8"/>
    <n v="2015"/>
    <x v="0"/>
    <x v="0"/>
    <d v="2019-09-26T00:00:00"/>
    <n v="1507"/>
  </r>
  <r>
    <x v="1269"/>
    <x v="1264"/>
    <x v="755"/>
    <s v="m Scratch!"/>
    <s v="ow to Beco"/>
    <s v="https://www.udemy.   /become-a-financial-analyst-from-scratch-n1/"/>
    <s v="https://www.udemy.com/become-a-financial-analyst-from-scratch-n1/"/>
    <x v="0"/>
    <n v="40"/>
    <n v="2177"/>
    <n v="31"/>
    <n v="38"/>
    <x v="1"/>
    <x v="1"/>
    <s v="beginner level"/>
    <s v="BEGINNER LEVEL"/>
    <n v="14"/>
    <s v="beginner level"/>
    <n v="5"/>
    <d v="2015-07-07T00:00:00"/>
    <n v="7"/>
    <n v="7"/>
    <n v="2015"/>
    <x v="3"/>
    <x v="3"/>
    <d v="2018-05-25T00:00:00"/>
    <n v="1053"/>
  </r>
  <r>
    <x v="1270"/>
    <x v="1265"/>
    <x v="794"/>
    <s v="ibonacci. "/>
    <s v="orex - Ell"/>
    <s v="https://www.udemy.   /forex-strategy-elliott-wave-theory-with-fibonacci/"/>
    <s v="https://www.udemy.com/forex-strategy-elliott-wave-theory-with-fibonacci/"/>
    <x v="0"/>
    <n v="20"/>
    <n v="2769"/>
    <n v="54"/>
    <n v="32"/>
    <x v="0"/>
    <x v="0"/>
    <s v="all levels"/>
    <s v="ALL LEVELS"/>
    <n v="10"/>
    <s v="all levels"/>
    <n v="1.5"/>
    <d v="2015-06-19T00:00:00"/>
    <n v="19"/>
    <n v="6"/>
    <n v="2015"/>
    <x v="3"/>
    <x v="3"/>
    <d v="2018-08-06T00:00:00"/>
    <n v="1144"/>
  </r>
  <r>
    <x v="1271"/>
    <x v="1266"/>
    <x v="715"/>
    <s v=" Investing"/>
    <s v="ython for "/>
    <s v="https://www.udemy.   /python-for-trading-investing/"/>
    <s v="https://www.udemy.com/python-for-trading-investing/"/>
    <x v="0"/>
    <n v="95"/>
    <n v="638"/>
    <n v="25"/>
    <n v="36"/>
    <x v="0"/>
    <x v="0"/>
    <s v="all levels"/>
    <s v="ALL LEVELS"/>
    <n v="10"/>
    <s v="all levels"/>
    <n v="5"/>
    <d v="2015-06-17T00:00:00"/>
    <n v="17"/>
    <n v="6"/>
    <n v="2015"/>
    <x v="3"/>
    <x v="3"/>
    <d v="2018-08-06T00:00:00"/>
    <n v="1146"/>
  </r>
  <r>
    <x v="1272"/>
    <x v="1267"/>
    <x v="48"/>
    <s v="tering CSS"/>
    <s v="astering C"/>
    <s v="https://www.udemy.   /mastering-css/"/>
    <s v="https://www.udemy.com/mastering-css/"/>
    <x v="0"/>
    <n v="95"/>
    <n v="1815"/>
    <n v="249"/>
    <n v="42"/>
    <x v="3"/>
    <x v="3"/>
    <s v="expert level"/>
    <s v="EXPERT LEVEL"/>
    <n v="12"/>
    <s v="expert level"/>
    <n v="5"/>
    <d v="2015-06-17T00:00:00"/>
    <n v="17"/>
    <n v="6"/>
    <n v="2015"/>
    <x v="0"/>
    <x v="0"/>
    <d v="2019-08-24T00:00:00"/>
    <n v="1529"/>
  </r>
  <r>
    <x v="1273"/>
    <x v="1268"/>
    <x v="222"/>
    <s v="Easy Steps"/>
    <s v="earn To In"/>
    <s v="https://www.udemy.   /invest-in-index-funds-and-etfs-in-7-easy-steps/"/>
    <s v="https://www.udemy.com/invest-in-index-funds-and-etfs-in-7-easy-steps/"/>
    <x v="0"/>
    <n v="20"/>
    <n v="1132"/>
    <n v="33"/>
    <n v="18"/>
    <x v="0"/>
    <x v="0"/>
    <s v="all levels"/>
    <s v="ALL LEVELS"/>
    <n v="10"/>
    <s v="all levels"/>
    <n v="1"/>
    <d v="2015-07-20T00:00:00"/>
    <n v="20"/>
    <n v="7"/>
    <n v="2015"/>
    <x v="3"/>
    <x v="3"/>
    <d v="2018-11-04T00:00:00"/>
    <n v="1203"/>
  </r>
  <r>
    <x v="1274"/>
    <x v="1269"/>
    <x v="643"/>
    <s v=" Designer "/>
    <s v="ecome A Lo"/>
    <s v="https://www.udemy.   /become-a-logo-designer/"/>
    <s v="https://www.udemy.com/become-a-logo-designer/"/>
    <x v="0"/>
    <n v="95"/>
    <n v="827"/>
    <n v="50"/>
    <n v="39"/>
    <x v="0"/>
    <x v="0"/>
    <s v="all levels"/>
    <s v="ALL LEVELS"/>
    <n v="10"/>
    <s v="all levels"/>
    <n v="2.5"/>
    <d v="2015-07-14T00:00:00"/>
    <n v="14"/>
    <n v="7"/>
    <n v="2015"/>
    <x v="2"/>
    <x v="2"/>
    <d v="2019-09-26T00:00:00"/>
    <n v="1535"/>
  </r>
  <r>
    <x v="1275"/>
    <x v="1270"/>
    <x v="795"/>
    <s v="aising 101"/>
    <s v="undraising"/>
    <s v="https://www.udemy.   /fundraising101/"/>
    <s v="https://www.udemy.com/fundraising101/"/>
    <x v="0"/>
    <n v="95"/>
    <n v="26"/>
    <n v="4"/>
    <n v="5"/>
    <x v="1"/>
    <x v="1"/>
    <s v="beginner level"/>
    <s v="BEGINNER LEVEL"/>
    <n v="14"/>
    <s v="beginner level"/>
    <n v="1"/>
    <d v="2015-06-17T00:00:00"/>
    <n v="17"/>
    <n v="6"/>
    <n v="2015"/>
    <x v="3"/>
    <x v="3"/>
    <d v="2018-12-31T00:00:00"/>
    <n v="1293"/>
  </r>
  <r>
    <x v="1276"/>
    <x v="1271"/>
    <x v="796"/>
    <s v="aso a paso"/>
    <s v="nDesign: D"/>
    <s v="https://www.udemy.   /indesign-diseno-de-proyectos-paso-a-paso/"/>
    <s v="https://www.udemy.com/indesign-diseno-de-proyectos-paso-a-paso/"/>
    <x v="0"/>
    <n v="150"/>
    <n v="300"/>
    <n v="40"/>
    <n v="77"/>
    <x v="2"/>
    <x v="2"/>
    <s v="intermediate level"/>
    <s v="INTERMEDIATE LEVEL"/>
    <n v="18"/>
    <s v="intermediate level"/>
    <n v="4.5"/>
    <d v="2015-09-04T00:00:00"/>
    <n v="4"/>
    <n v="9"/>
    <n v="2015"/>
    <x v="2"/>
    <x v="2"/>
    <d v="2020-10-10T00:00:00"/>
    <n v="1863"/>
  </r>
  <r>
    <x v="1277"/>
    <x v="1272"/>
    <x v="290"/>
    <s v="Investors!"/>
    <s v="dvanced St"/>
    <s v="https://www.udemy.   /bullet-proof-options-controlled-leverage-investing-secrets/"/>
    <s v="https://www.udemy.com/bullet-proof-options-controlled-leverage-investing-secrets/"/>
    <x v="0"/>
    <n v="200"/>
    <n v="1271"/>
    <n v="23"/>
    <n v="7"/>
    <x v="3"/>
    <x v="3"/>
    <s v="expert level"/>
    <s v="EXPERT LEVEL"/>
    <n v="12"/>
    <s v="expert level"/>
    <n v="1.5"/>
    <d v="2015-09-22T00:00:00"/>
    <n v="22"/>
    <n v="9"/>
    <n v="2015"/>
    <x v="3"/>
    <x v="3"/>
    <d v="2019-08-24T00:00:00"/>
    <n v="1432"/>
  </r>
  <r>
    <x v="1278"/>
    <x v="1273"/>
    <x v="60"/>
    <s v="S Training"/>
    <s v="ssential J"/>
    <s v="https://www.udemy.   /essential-javascript-jquery-angularjs-training/"/>
    <s v="https://www.udemy.com/essential-javascript-jquery-angularjs-training/"/>
    <x v="0"/>
    <n v="30"/>
    <n v="2919"/>
    <n v="136"/>
    <n v="70"/>
    <x v="2"/>
    <x v="2"/>
    <s v="intermediate level"/>
    <s v="INTERMEDIATE LEVEL"/>
    <n v="18"/>
    <s v="intermediate level"/>
    <n v="7"/>
    <d v="2015-07-09T00:00:00"/>
    <n v="9"/>
    <n v="7"/>
    <n v="2015"/>
    <x v="0"/>
    <x v="0"/>
    <d v="2020-10-10T00:00:00"/>
    <n v="1920"/>
  </r>
  <r>
    <x v="1279"/>
    <x v="1274"/>
    <x v="797"/>
    <s v="d Capybara"/>
    <s v="DD with Ru"/>
    <s v="https://www.udemy.   /rubyonrails-bdd-rspec-capybara/"/>
    <s v="https://www.udemy.com/rubyonrails-bdd-rspec-capybara/"/>
    <x v="0"/>
    <n v="175"/>
    <n v="2706"/>
    <n v="179"/>
    <n v="103"/>
    <x v="0"/>
    <x v="0"/>
    <s v="all levels"/>
    <s v="ALL LEVELS"/>
    <n v="10"/>
    <s v="all levels"/>
    <n v="13"/>
    <d v="2015-08-14T00:00:00"/>
    <n v="14"/>
    <n v="8"/>
    <n v="2015"/>
    <x v="0"/>
    <x v="0"/>
    <d v="2019-09-26T00:00:00"/>
    <n v="1504"/>
  </r>
  <r>
    <x v="1280"/>
    <x v="1275"/>
    <x v="25"/>
    <s v="ottom Line"/>
    <s v="ccounting "/>
    <s v="https://www.udemy.   /accounting-and-the-triple-bottom-line/"/>
    <s v="https://www.udemy.com/accounting-and-the-triple-bottom-line/"/>
    <x v="0"/>
    <n v="30"/>
    <n v="6"/>
    <n v="2"/>
    <n v="19"/>
    <x v="2"/>
    <x v="2"/>
    <s v="intermediate level"/>
    <s v="INTERMEDIATE LEVEL"/>
    <n v="18"/>
    <s v="intermediate level"/>
    <n v="0.55000000000000004"/>
    <d v="2015-07-10T00:00:00"/>
    <n v="10"/>
    <n v="7"/>
    <n v="2015"/>
    <x v="3"/>
    <x v="3"/>
    <d v="2020-10-10T00:00:00"/>
    <n v="1919"/>
  </r>
  <r>
    <x v="1281"/>
    <x v="1276"/>
    <x v="316"/>
    <s v="0 Projects"/>
    <s v="rojects in"/>
    <s v="https://www.udemy.   /learn-angularjs-development/"/>
    <s v="https://www.udemy.com/learn-angularjs-development/"/>
    <x v="0"/>
    <n v="40"/>
    <n v="7146"/>
    <n v="629"/>
    <n v="77"/>
    <x v="0"/>
    <x v="0"/>
    <s v="all levels"/>
    <s v="ALL LEVELS"/>
    <n v="10"/>
    <s v="all levels"/>
    <n v="14.5"/>
    <d v="2015-06-25T00:00:00"/>
    <n v="25"/>
    <n v="6"/>
    <n v="2015"/>
    <x v="0"/>
    <x v="0"/>
    <d v="2019-09-26T00:00:00"/>
    <n v="1554"/>
  </r>
  <r>
    <x v="1282"/>
    <x v="1277"/>
    <x v="137"/>
    <s v="ML and CSS"/>
    <s v="eb Develop"/>
    <s v="https://www.udemy.   /complete-html5-css3-course-newbie-to-pro/"/>
    <s v="https://www.udemy.com/complete-html5-css3-course-newbie-to-pro/"/>
    <x v="0"/>
    <n v="95"/>
    <n v="1388"/>
    <n v="11"/>
    <n v="58"/>
    <x v="0"/>
    <x v="0"/>
    <s v="all levels"/>
    <s v="ALL LEVELS"/>
    <n v="10"/>
    <s v="all levels"/>
    <n v="7"/>
    <d v="2015-09-29T00:00:00"/>
    <n v="29"/>
    <n v="9"/>
    <n v="2015"/>
    <x v="0"/>
    <x v="0"/>
    <d v="2019-09-26T00:00:00"/>
    <n v="1458"/>
  </r>
  <r>
    <x v="1283"/>
    <x v="1278"/>
    <x v="66"/>
    <s v="otoshop CC"/>
    <s v="etting Sta"/>
    <s v="https://www.udemy.   /getting-started-with-photoshop-cc2/"/>
    <s v="https://www.udemy.com/getting-started-with-photoshop-cc2/"/>
    <x v="0"/>
    <n v="75"/>
    <n v="1090"/>
    <n v="14"/>
    <n v="45"/>
    <x v="1"/>
    <x v="1"/>
    <s v="beginner level"/>
    <s v="BEGINNER LEVEL"/>
    <n v="14"/>
    <s v="beginner level"/>
    <n v="4.5"/>
    <d v="2015-06-19T00:00:00"/>
    <n v="19"/>
    <n v="6"/>
    <n v="2015"/>
    <x v="2"/>
    <x v="2"/>
    <d v="2018-12-31T00:00:00"/>
    <n v="1291"/>
  </r>
  <r>
    <x v="1284"/>
    <x v="1279"/>
    <x v="798"/>
    <s v="r Business"/>
    <s v="aising Cap"/>
    <s v="https://www.udemy.   /raising-capital-for-your-business/"/>
    <s v="https://www.udemy.com/raising-capital-for-your-business/"/>
    <x v="0"/>
    <n v="50"/>
    <n v="22"/>
    <n v="5"/>
    <n v="60"/>
    <x v="0"/>
    <x v="0"/>
    <s v="all levels"/>
    <s v="ALL LEVELS"/>
    <n v="10"/>
    <s v="all levels"/>
    <n v="2.5"/>
    <d v="2015-08-03T00:00:00"/>
    <n v="3"/>
    <n v="8"/>
    <n v="2015"/>
    <x v="3"/>
    <x v="3"/>
    <d v="2018-08-06T00:00:00"/>
    <n v="1099"/>
  </r>
  <r>
    <x v="1285"/>
    <x v="1280"/>
    <x v="799"/>
    <s v="AND STRUMS"/>
    <s v="kulele 2 :"/>
    <s v="https://www.udemy.   /ukulele-2-level-1-key-of-c-and-strums/"/>
    <s v="https://www.udemy.com/ukulele-2-level-1-key-of-c-and-strums/"/>
    <x v="0"/>
    <n v="20"/>
    <n v="26"/>
    <n v="2"/>
    <n v="26"/>
    <x v="1"/>
    <x v="1"/>
    <s v="beginner level"/>
    <s v="BEGINNER LEVEL"/>
    <n v="14"/>
    <s v="beginner level"/>
    <n v="1"/>
    <d v="2016-02-01T00:00:00"/>
    <n v="1"/>
    <n v="2"/>
    <n v="2016"/>
    <x v="1"/>
    <x v="1"/>
    <d v="2018-12-31T00:00:00"/>
    <n v="1064"/>
  </r>
  <r>
    <x v="1286"/>
    <x v="1281"/>
    <x v="120"/>
    <s v="m Scratch!"/>
    <s v="ow to Buil"/>
    <s v="https://www.udemy.   /take-the-bulletproof-401k-super-charger-rat-race-off-ramp/"/>
    <s v="https://www.udemy.com/take-the-bulletproof-401k-super-charger-rat-race-off-ramp/"/>
    <x v="0"/>
    <n v="200"/>
    <n v="1498"/>
    <n v="30"/>
    <n v="23"/>
    <x v="1"/>
    <x v="1"/>
    <s v="beginner level"/>
    <s v="BEGINNER LEVEL"/>
    <n v="14"/>
    <s v="beginner level"/>
    <n v="2"/>
    <d v="2015-06-22T00:00:00"/>
    <n v="22"/>
    <n v="6"/>
    <n v="2015"/>
    <x v="3"/>
    <x v="3"/>
    <d v="2018-12-31T00:00:00"/>
    <n v="1288"/>
  </r>
  <r>
    <x v="1287"/>
    <x v="1282"/>
    <x v="800"/>
    <s v=" No Coding"/>
    <s v="uild Power"/>
    <s v="https://www.udemy.   /powerful-websites-blogs-using-wordpress-no-coding/"/>
    <s v="https://www.udemy.com/powerful-websites-blogs-using-wordpress-no-coding/"/>
    <x v="0"/>
    <n v="20"/>
    <n v="1024"/>
    <n v="14"/>
    <n v="26"/>
    <x v="1"/>
    <x v="1"/>
    <s v="beginner level"/>
    <s v="BEGINNER LEVEL"/>
    <n v="14"/>
    <s v="beginner level"/>
    <n v="3"/>
    <d v="2016-04-04T00:00:00"/>
    <n v="4"/>
    <n v="4"/>
    <n v="2016"/>
    <x v="0"/>
    <x v="0"/>
    <d v="2018-12-31T00:00:00"/>
    <n v="1001"/>
  </r>
  <r>
    <x v="1288"/>
    <x v="1283"/>
    <x v="801"/>
    <s v="iness Loan"/>
    <s v="ow to Obta"/>
    <s v="https://www.udemy.   /how-to-obtain-a-business-loan/"/>
    <s v="https://www.udemy.com/how-to-obtain-a-business-loan/"/>
    <x v="0"/>
    <n v="20"/>
    <n v="1"/>
    <n v="1"/>
    <n v="12"/>
    <x v="0"/>
    <x v="0"/>
    <s v="all levels"/>
    <s v="ALL LEVELS"/>
    <n v="10"/>
    <s v="all levels"/>
    <n v="0.56666666700000001"/>
    <d v="2015-11-17T00:00:00"/>
    <n v="17"/>
    <n v="11"/>
    <n v="2015"/>
    <x v="3"/>
    <x v="3"/>
    <d v="2018-08-06T00:00:00"/>
    <n v="993"/>
  </r>
  <r>
    <x v="1289"/>
    <x v="1284"/>
    <x v="802"/>
    <s v="ricks Tips"/>
    <s v="et Results"/>
    <s v="https://www.udemy.   /web-development-foundations-base-for-your-coding-environment/"/>
    <s v="https://www.udemy.com/web-development-foundations-base-for-your-coding-environment/"/>
    <x v="0"/>
    <n v="75"/>
    <n v="22355"/>
    <n v="54"/>
    <n v="26"/>
    <x v="0"/>
    <x v="0"/>
    <s v="all levels"/>
    <s v="ALL LEVELS"/>
    <n v="10"/>
    <s v="all levels"/>
    <n v="1.5"/>
    <d v="2015-06-23T00:00:00"/>
    <n v="23"/>
    <n v="6"/>
    <n v="2015"/>
    <x v="0"/>
    <x v="0"/>
    <d v="2019-09-26T00:00:00"/>
    <n v="1556"/>
  </r>
  <r>
    <x v="1290"/>
    <x v="1285"/>
    <x v="803"/>
    <s v="Techniques"/>
    <s v="ccelerate "/>
    <s v="https://www.udemy.   /learn-metal-guitar-techniques/"/>
    <s v="https://www.udemy.com/learn-metal-guitar-techniques/"/>
    <x v="0"/>
    <n v="20"/>
    <n v="1305"/>
    <n v="25"/>
    <n v="68"/>
    <x v="0"/>
    <x v="0"/>
    <s v="all levels"/>
    <s v="ALL LEVELS"/>
    <n v="10"/>
    <s v="all levels"/>
    <n v="6.5"/>
    <d v="2015-08-18T00:00:00"/>
    <n v="18"/>
    <n v="8"/>
    <n v="2015"/>
    <x v="1"/>
    <x v="1"/>
    <d v="2019-09-26T00:00:00"/>
    <n v="1500"/>
  </r>
  <r>
    <x v="1291"/>
    <x v="1286"/>
    <x v="804"/>
    <s v="MARKET MAP"/>
    <s v="RADING MAR"/>
    <s v="https://www.udemy.   /trading-market-map/"/>
    <s v="https://www.udemy.com/trading-market-map/"/>
    <x v="0"/>
    <n v="45"/>
    <n v="1489"/>
    <n v="32"/>
    <n v="27"/>
    <x v="0"/>
    <x v="0"/>
    <s v="all levels"/>
    <s v="ALL LEVELS"/>
    <n v="10"/>
    <s v="all levels"/>
    <n v="3.5"/>
    <d v="2015-07-01T00:00:00"/>
    <n v="1"/>
    <n v="7"/>
    <n v="2015"/>
    <x v="3"/>
    <x v="3"/>
    <d v="2018-08-06T00:00:00"/>
    <n v="1132"/>
  </r>
  <r>
    <x v="1292"/>
    <x v="1287"/>
    <x v="227"/>
    <s v="m scratch "/>
    <s v="dobe Illus"/>
    <s v="https://www.udemy.   /adobe-illustrator-cc-from-scratch/"/>
    <s v="https://www.udemy.com/adobe-illustrator-cc-from-scratch/"/>
    <x v="0"/>
    <n v="45"/>
    <n v="115"/>
    <n v="12"/>
    <n v="24"/>
    <x v="1"/>
    <x v="1"/>
    <s v="beginner level"/>
    <s v="BEGINNER LEVEL"/>
    <n v="14"/>
    <s v="beginner level"/>
    <n v="5.5"/>
    <d v="2015-06-26T00:00:00"/>
    <n v="26"/>
    <n v="6"/>
    <n v="2015"/>
    <x v="2"/>
    <x v="2"/>
    <d v="2018-12-31T00:00:00"/>
    <n v="1284"/>
  </r>
  <r>
    <x v="1293"/>
    <x v="1288"/>
    <x v="805"/>
    <s v="om scratch"/>
    <s v="e a Bootst"/>
    <s v="https://www.udemy.   /be-a-bootstrap-developer-from-scratch/"/>
    <s v="https://www.udemy.com/be-a-bootstrap-developer-from-scratch/"/>
    <x v="0"/>
    <n v="100"/>
    <n v="5800"/>
    <n v="185"/>
    <n v="32"/>
    <x v="1"/>
    <x v="1"/>
    <s v="beginner level"/>
    <s v="BEGINNER LEVEL"/>
    <n v="14"/>
    <s v="beginner level"/>
    <n v="3.5"/>
    <d v="2015-07-20T00:00:00"/>
    <n v="20"/>
    <n v="7"/>
    <n v="2015"/>
    <x v="0"/>
    <x v="0"/>
    <d v="2018-12-31T00:00:00"/>
    <n v="1260"/>
  </r>
  <r>
    <x v="1294"/>
    <x v="1289"/>
    <x v="806"/>
    <s v="ndamentals"/>
    <s v="osting Dja"/>
    <s v="https://www.udemy.   /django-tutorial-amazon-web-services/"/>
    <s v="https://www.udemy.com/django-tutorial-amazon-web-services/"/>
    <x v="0"/>
    <n v="45"/>
    <n v="2573"/>
    <n v="103"/>
    <n v="46"/>
    <x v="0"/>
    <x v="0"/>
    <s v="all levels"/>
    <s v="ALL LEVELS"/>
    <n v="10"/>
    <s v="all levels"/>
    <n v="5.5"/>
    <d v="2015-10-19T00:00:00"/>
    <n v="19"/>
    <n v="10"/>
    <n v="2015"/>
    <x v="0"/>
    <x v="0"/>
    <d v="2019-09-26T00:00:00"/>
    <n v="1438"/>
  </r>
  <r>
    <x v="1295"/>
    <x v="1290"/>
    <x v="506"/>
    <s v="Principle:"/>
    <s v="earn the B"/>
    <s v="https://www.udemy.   /the-basics-of-the-wave-principle/"/>
    <s v="https://www.udemy.com/the-basics-of-the-wave-principle/"/>
    <x v="0"/>
    <n v="30"/>
    <n v="27"/>
    <n v="4"/>
    <n v="10"/>
    <x v="1"/>
    <x v="1"/>
    <s v="beginner level"/>
    <s v="BEGINNER LEVEL"/>
    <n v="14"/>
    <s v="beginner level"/>
    <n v="1.5"/>
    <d v="2015-07-02T00:00:00"/>
    <n v="2"/>
    <n v="7"/>
    <n v="2015"/>
    <x v="3"/>
    <x v="3"/>
    <d v="2018-12-31T00:00:00"/>
    <n v="1278"/>
  </r>
  <r>
    <x v="1296"/>
    <x v="1291"/>
    <x v="807"/>
    <s v="is Bitcoin"/>
    <s v="hat is Bit"/>
    <s v="https://www.udemy.   /what-is-bitcoin/"/>
    <s v="https://www.udemy.com/what-is-bitcoin/"/>
    <x v="0"/>
    <n v="20"/>
    <n v="61"/>
    <n v="3"/>
    <n v="27"/>
    <x v="0"/>
    <x v="0"/>
    <s v="all levels"/>
    <s v="ALL LEVELS"/>
    <n v="10"/>
    <s v="all levels"/>
    <n v="5"/>
    <d v="2015-07-09T00:00:00"/>
    <n v="9"/>
    <n v="7"/>
    <n v="2015"/>
    <x v="3"/>
    <x v="3"/>
    <d v="2018-08-06T00:00:00"/>
    <n v="1124"/>
  </r>
  <r>
    <x v="1297"/>
    <x v="1292"/>
    <x v="531"/>
    <s v="ce Level 2"/>
    <s v="FA Corpora"/>
    <s v="https://www.udemy.   /advanced-capital-budgeting-techniques/"/>
    <s v="https://www.udemy.com/advanced-capital-budgeting-techniques/"/>
    <x v="0"/>
    <n v="50"/>
    <n v="2474"/>
    <n v="6"/>
    <n v="128"/>
    <x v="0"/>
    <x v="0"/>
    <s v="all levels"/>
    <s v="ALL LEVELS"/>
    <n v="10"/>
    <s v="all levels"/>
    <n v="17.5"/>
    <d v="2015-07-07T00:00:00"/>
    <n v="7"/>
    <n v="7"/>
    <n v="2015"/>
    <x v="3"/>
    <x v="3"/>
    <d v="2018-11-04T00:00:00"/>
    <n v="1216"/>
  </r>
  <r>
    <x v="1298"/>
    <x v="1293"/>
    <x v="808"/>
    <s v="rse Level)"/>
    <s v="easing - A"/>
    <s v="https://www.udemy.   /leasing-a-comprehensive-study/"/>
    <s v="https://www.udemy.com/leasing-a-comprehensive-study/"/>
    <x v="0"/>
    <n v="20"/>
    <n v="3094"/>
    <n v="2"/>
    <n v="22"/>
    <x v="0"/>
    <x v="0"/>
    <s v="all levels"/>
    <s v="ALL LEVELS"/>
    <n v="10"/>
    <s v="all levels"/>
    <n v="3.5"/>
    <d v="2015-07-17T00:00:00"/>
    <n v="17"/>
    <n v="7"/>
    <n v="2015"/>
    <x v="3"/>
    <x v="3"/>
    <d v="2018-11-04T00:00:00"/>
    <n v="1206"/>
  </r>
  <r>
    <x v="1299"/>
    <x v="1294"/>
    <x v="809"/>
    <s v=" CFA exams"/>
    <s v="ortfolio M"/>
    <s v="https://www.udemy.   /portfolio-management-quantitative-techniques/"/>
    <s v="https://www.udemy.com/portfolio-management-quantitative-techniques/"/>
    <x v="0"/>
    <n v="20"/>
    <n v="1740"/>
    <n v="5"/>
    <n v="8"/>
    <x v="0"/>
    <x v="0"/>
    <s v="all levels"/>
    <s v="ALL LEVELS"/>
    <n v="10"/>
    <s v="all levels"/>
    <n v="1"/>
    <d v="2015-07-21T00:00:00"/>
    <n v="21"/>
    <n v="7"/>
    <n v="2015"/>
    <x v="3"/>
    <x v="3"/>
    <d v="2018-08-06T00:00:00"/>
    <n v="1112"/>
  </r>
  <r>
    <x v="1300"/>
    <x v="1295"/>
    <x v="810"/>
    <s v=" CFA exams"/>
    <s v="isk in For"/>
    <s v="https://www.udemy.   /forex-risks/"/>
    <s v="https://www.udemy.com/forex-risks/"/>
    <x v="0"/>
    <n v="20"/>
    <n v="2235"/>
    <n v="3"/>
    <n v="9"/>
    <x v="0"/>
    <x v="0"/>
    <s v="all levels"/>
    <s v="ALL LEVELS"/>
    <n v="10"/>
    <s v="all levels"/>
    <n v="1"/>
    <d v="2015-09-29T00:00:00"/>
    <n v="29"/>
    <n v="9"/>
    <n v="2015"/>
    <x v="3"/>
    <x v="3"/>
    <d v="2018-11-04T00:00:00"/>
    <n v="1132"/>
  </r>
  <r>
    <x v="1301"/>
    <x v="1296"/>
    <x v="811"/>
    <s v=" CFA exams"/>
    <s v="isk Analys"/>
    <s v="https://www.udemy.   /risk-analysis-in-capital-budgeting/"/>
    <s v="https://www.udemy.com/risk-analysis-in-capital-budgeting/"/>
    <x v="0"/>
    <n v="20"/>
    <n v="2268"/>
    <n v="4"/>
    <n v="47"/>
    <x v="0"/>
    <x v="0"/>
    <s v="all levels"/>
    <s v="ALL LEVELS"/>
    <n v="10"/>
    <s v="all levels"/>
    <n v="5.5"/>
    <d v="2015-07-07T00:00:00"/>
    <n v="7"/>
    <n v="7"/>
    <n v="2015"/>
    <x v="3"/>
    <x v="3"/>
    <d v="2018-08-06T00:00:00"/>
    <n v="1126"/>
  </r>
  <r>
    <x v="1302"/>
    <x v="1297"/>
    <x v="375"/>
    <s v="on Trading"/>
    <s v="orex Tradi"/>
    <s v="https://www.udemy.   /trading-excellence/"/>
    <s v="https://www.udemy.com/trading-excellence/"/>
    <x v="0"/>
    <n v="95"/>
    <n v="1776"/>
    <n v="14"/>
    <n v="29"/>
    <x v="0"/>
    <x v="0"/>
    <s v="all levels"/>
    <s v="ALL LEVELS"/>
    <n v="10"/>
    <s v="all levels"/>
    <n v="2.5"/>
    <d v="2015-07-08T00:00:00"/>
    <n v="8"/>
    <n v="7"/>
    <n v="2015"/>
    <x v="3"/>
    <x v="3"/>
    <d v="2018-08-06T00:00:00"/>
    <n v="1125"/>
  </r>
  <r>
    <x v="1303"/>
    <x v="1298"/>
    <x v="812"/>
    <s v=" Investing"/>
    <s v="tocks For "/>
    <s v="https://www.udemy.   /stocks-for-beginners-a-guide-to-investing/"/>
    <s v="https://www.udemy.com/stocks-for-beginners-a-guide-to-investing/"/>
    <x v="0"/>
    <n v="20"/>
    <n v="64"/>
    <n v="15"/>
    <n v="14"/>
    <x v="1"/>
    <x v="1"/>
    <s v="beginner level"/>
    <s v="BEGINNER LEVEL"/>
    <n v="14"/>
    <s v="beginner level"/>
    <n v="1"/>
    <d v="2015-07-17T00:00:00"/>
    <n v="17"/>
    <n v="7"/>
    <n v="2015"/>
    <x v="3"/>
    <x v="3"/>
    <d v="2018-12-31T00:00:00"/>
    <n v="1263"/>
  </r>
  <r>
    <x v="1304"/>
    <x v="1299"/>
    <x v="585"/>
    <s v="eb Hosting"/>
    <s v="ow To Setu"/>
    <s v="https://www.udemy.   /how-to-setup-web-hosting/"/>
    <s v="https://www.udemy.com/how-to-setup-web-hosting/"/>
    <x v="1"/>
    <n v="0"/>
    <n v="11758"/>
    <n v="242"/>
    <n v="8"/>
    <x v="1"/>
    <x v="1"/>
    <s v="beginner level"/>
    <s v="BEGINNER LEVEL"/>
    <n v="14"/>
    <s v="beginner level"/>
    <n v="1"/>
    <d v="2015-07-15T00:00:00"/>
    <n v="15"/>
    <n v="7"/>
    <n v="2015"/>
    <x v="0"/>
    <x v="0"/>
    <d v="2018-12-31T00:00:00"/>
    <n v="1265"/>
  </r>
  <r>
    <x v="1305"/>
    <x v="1300"/>
    <x v="813"/>
    <s v="or Success"/>
    <s v="X Commodit"/>
    <s v="https://www.udemy.   /fx-commodity-chart-patterns-mt4-platform/"/>
    <s v="https://www.udemy.com/fx-commodity-chart-patterns-mt4-platform/"/>
    <x v="0"/>
    <n v="50"/>
    <n v="83"/>
    <n v="10"/>
    <n v="15"/>
    <x v="0"/>
    <x v="0"/>
    <s v="all levels"/>
    <s v="ALL LEVELS"/>
    <n v="10"/>
    <s v="all levels"/>
    <n v="2.5"/>
    <d v="2015-07-19T00:00:00"/>
    <n v="19"/>
    <n v="7"/>
    <n v="2015"/>
    <x v="3"/>
    <x v="3"/>
    <d v="2018-08-06T00:00:00"/>
    <n v="1114"/>
  </r>
  <r>
    <x v="1306"/>
    <x v="1301"/>
    <x v="780"/>
    <s v="etatrader4"/>
    <s v="QL4 Tutori"/>
    <s v="https://www.udemy.   /mql4-tutorial-bootcamp-trading-robot-coding-in-metatrader4/"/>
    <s v="https://www.udemy.com/mql4-tutorial-bootcamp-trading-robot-coding-in-metatrader4/"/>
    <x v="0"/>
    <n v="30"/>
    <n v="1278"/>
    <n v="33"/>
    <n v="23"/>
    <x v="1"/>
    <x v="1"/>
    <s v="beginner level"/>
    <s v="BEGINNER LEVEL"/>
    <n v="14"/>
    <s v="beginner level"/>
    <n v="0.71666666700000003"/>
    <d v="2015-07-02T00:00:00"/>
    <n v="2"/>
    <n v="7"/>
    <n v="2015"/>
    <x v="3"/>
    <x v="3"/>
    <d v="2018-05-25T00:00:00"/>
    <n v="1058"/>
  </r>
  <r>
    <x v="1307"/>
    <x v="1302"/>
    <x v="13"/>
    <s v="sp.Net MVC"/>
    <s v="eb Program"/>
    <s v="https://www.udemy.   /mvc-course/"/>
    <s v="https://www.udemy.com/mvc-course/"/>
    <x v="0"/>
    <n v="100"/>
    <n v="2760"/>
    <n v="76"/>
    <n v="26"/>
    <x v="0"/>
    <x v="0"/>
    <s v="all levels"/>
    <s v="ALL LEVELS"/>
    <n v="10"/>
    <s v="all levels"/>
    <n v="3.5"/>
    <d v="2015-07-13T00:00:00"/>
    <n v="13"/>
    <n v="7"/>
    <n v="2015"/>
    <x v="0"/>
    <x v="0"/>
    <d v="2019-09-26T00:00:00"/>
    <n v="1536"/>
  </r>
  <r>
    <x v="1308"/>
    <x v="1303"/>
    <x v="814"/>
    <s v="etatrader4"/>
    <s v="QL4 Bootca"/>
    <s v="https://www.udemy.   /mql4-bootcamp-tutorial-trading-robot-coding-in-metatrader4/"/>
    <s v="https://www.udemy.com/mql4-bootcamp-tutorial-trading-robot-coding-in-metatrader4/"/>
    <x v="0"/>
    <n v="20"/>
    <n v="313"/>
    <n v="14"/>
    <n v="25"/>
    <x v="1"/>
    <x v="1"/>
    <s v="beginner level"/>
    <s v="BEGINNER LEVEL"/>
    <n v="14"/>
    <s v="beginner level"/>
    <n v="1"/>
    <d v="2015-07-05T00:00:00"/>
    <n v="5"/>
    <n v="7"/>
    <n v="2015"/>
    <x v="3"/>
    <x v="3"/>
    <d v="2018-12-31T00:00:00"/>
    <n v="1275"/>
  </r>
  <r>
    <x v="1309"/>
    <x v="1304"/>
    <x v="6"/>
    <s v=" with Ruby"/>
    <s v="ntroductio"/>
    <s v="https://www.udemy.   /newbie-to-ruby/"/>
    <s v="https://www.udemy.com/newbie-to-ruby/"/>
    <x v="0"/>
    <n v="45"/>
    <n v="5077"/>
    <n v="126"/>
    <n v="66"/>
    <x v="1"/>
    <x v="1"/>
    <s v="beginner level"/>
    <s v="BEGINNER LEVEL"/>
    <n v="14"/>
    <s v="beginner level"/>
    <n v="3.5"/>
    <d v="2015-07-22T00:00:00"/>
    <n v="22"/>
    <n v="7"/>
    <n v="2015"/>
    <x v="0"/>
    <x v="0"/>
    <d v="2018-12-31T00:00:00"/>
    <n v="1258"/>
  </r>
  <r>
    <x v="1310"/>
    <x v="1305"/>
    <x v="375"/>
    <s v="OP traders"/>
    <s v="orex Tradi"/>
    <s v="https://www.udemy.   /forex-trading-using-professional-indicators-by-top-traders/"/>
    <s v="https://www.udemy.com/forex-trading-using-professional-indicators-by-top-traders/"/>
    <x v="0"/>
    <n v="200"/>
    <n v="1699"/>
    <n v="40"/>
    <n v="28"/>
    <x v="0"/>
    <x v="0"/>
    <s v="all levels"/>
    <s v="ALL LEVELS"/>
    <n v="10"/>
    <s v="all levels"/>
    <n v="3.5"/>
    <d v="2015-07-07T00:00:00"/>
    <n v="7"/>
    <n v="7"/>
    <n v="2015"/>
    <x v="3"/>
    <x v="3"/>
    <d v="2018-08-06T00:00:00"/>
    <n v="1126"/>
  </r>
  <r>
    <x v="1311"/>
    <x v="1306"/>
    <x v="427"/>
    <s v="e The News"/>
    <s v="earn to Tr"/>
    <s v="https://www.udemy.   /learn-to-trade-the-news/"/>
    <s v="https://www.udemy.com/learn-to-trade-the-news/"/>
    <x v="0"/>
    <n v="200"/>
    <n v="1924"/>
    <n v="351"/>
    <n v="544"/>
    <x v="0"/>
    <x v="0"/>
    <s v="all levels"/>
    <s v="ALL LEVELS"/>
    <n v="10"/>
    <s v="all levels"/>
    <n v="46.5"/>
    <d v="2015-07-16T00:00:00"/>
    <n v="16"/>
    <n v="7"/>
    <n v="2015"/>
    <x v="3"/>
    <x v="3"/>
    <d v="2018-11-04T00:00:00"/>
    <n v="1207"/>
  </r>
  <r>
    <x v="1312"/>
    <x v="1307"/>
    <x v="815"/>
    <s v="acebook&amp;IG"/>
    <s v="eactJS Cou"/>
    <s v="https://www.udemy.   /react-js/"/>
    <s v="https://www.udemy.com/react-js/"/>
    <x v="0"/>
    <n v="50"/>
    <n v="1018"/>
    <n v="33"/>
    <n v="41"/>
    <x v="2"/>
    <x v="2"/>
    <s v="intermediate level"/>
    <s v="INTERMEDIATE LEVEL"/>
    <n v="18"/>
    <s v="intermediate level"/>
    <n v="3"/>
    <d v="2015-07-07T00:00:00"/>
    <n v="7"/>
    <n v="7"/>
    <n v="2015"/>
    <x v="0"/>
    <x v="0"/>
    <d v="2020-10-10T00:00:00"/>
    <n v="1922"/>
  </r>
  <r>
    <x v="1313"/>
    <x v="1308"/>
    <x v="603"/>
    <s v="l analysis"/>
    <s v="rading str"/>
    <s v="https://www.udemy.   /trading-strategies-with-common-sense-technical-analysis/"/>
    <s v="https://www.udemy.com/trading-strategies-with-common-sense-technical-analysis/"/>
    <x v="0"/>
    <n v="75"/>
    <n v="1750"/>
    <n v="71"/>
    <n v="29"/>
    <x v="0"/>
    <x v="0"/>
    <s v="all levels"/>
    <s v="ALL LEVELS"/>
    <n v="10"/>
    <s v="all levels"/>
    <n v="3"/>
    <d v="2015-07-19T00:00:00"/>
    <n v="19"/>
    <n v="7"/>
    <n v="2015"/>
    <x v="3"/>
    <x v="3"/>
    <d v="2018-08-06T00:00:00"/>
    <n v="1114"/>
  </r>
  <r>
    <x v="1314"/>
    <x v="1309"/>
    <x v="816"/>
    <s v="se: Part 1"/>
    <s v="ike G's Be"/>
    <s v="https://www.udemy.   /drumlessons/"/>
    <s v="https://www.udemy.com/drumlessons/"/>
    <x v="0"/>
    <n v="35"/>
    <n v="515"/>
    <n v="14"/>
    <n v="20"/>
    <x v="1"/>
    <x v="1"/>
    <s v="beginner level"/>
    <s v="BEGINNER LEVEL"/>
    <n v="14"/>
    <s v="beginner level"/>
    <n v="3"/>
    <d v="2015-11-01T00:00:00"/>
    <n v="1"/>
    <n v="11"/>
    <n v="2015"/>
    <x v="1"/>
    <x v="1"/>
    <d v="2018-12-31T00:00:00"/>
    <n v="1156"/>
  </r>
  <r>
    <x v="1315"/>
    <x v="1310"/>
    <x v="259"/>
    <s v=" Direction"/>
    <s v="tock Tradi"/>
    <s v="https://www.udemy.   /stock-trading-stock-market-direction/"/>
    <s v="https://www.udemy.com/stock-trading-stock-market-direction/"/>
    <x v="0"/>
    <n v="95"/>
    <n v="104"/>
    <n v="1"/>
    <n v="11"/>
    <x v="0"/>
    <x v="0"/>
    <s v="all levels"/>
    <s v="ALL LEVELS"/>
    <n v="10"/>
    <s v="all levels"/>
    <n v="1"/>
    <d v="2015-07-07T00:00:00"/>
    <n v="7"/>
    <n v="7"/>
    <n v="2015"/>
    <x v="3"/>
    <x v="3"/>
    <d v="2018-08-06T00:00:00"/>
    <n v="1126"/>
  </r>
  <r>
    <x v="1316"/>
    <x v="1311"/>
    <x v="817"/>
    <s v=" in Flash "/>
    <s v="ow to illu"/>
    <s v="https://www.udemy.   /how-to-illustrate-in-flash/"/>
    <s v="https://www.udemy.com/how-to-illustrate-in-flash/"/>
    <x v="0"/>
    <n v="20"/>
    <n v="5"/>
    <n v="2"/>
    <n v="17"/>
    <x v="1"/>
    <x v="1"/>
    <s v="beginner level"/>
    <s v="BEGINNER LEVEL"/>
    <n v="14"/>
    <s v="beginner level"/>
    <n v="2"/>
    <d v="2015-08-04T00:00:00"/>
    <n v="4"/>
    <n v="8"/>
    <n v="2015"/>
    <x v="2"/>
    <x v="2"/>
    <d v="2018-12-31T00:00:00"/>
    <n v="1245"/>
  </r>
  <r>
    <x v="1317"/>
    <x v="1312"/>
    <x v="818"/>
    <s v="ers Course"/>
    <s v="axophone E"/>
    <s v="https://www.udemy.   /saxophone-essentials-beginners-course/"/>
    <s v="https://www.udemy.com/saxophone-essentials-beginners-course/"/>
    <x v="0"/>
    <n v="40"/>
    <n v="3"/>
    <n v="0"/>
    <n v="16"/>
    <x v="1"/>
    <x v="1"/>
    <s v="beginner level"/>
    <s v="BEGINNER LEVEL"/>
    <n v="14"/>
    <s v="beginner level"/>
    <n v="1.5"/>
    <d v="2017-04-26T00:00:00"/>
    <n v="26"/>
    <n v="4"/>
    <n v="2017"/>
    <x v="1"/>
    <x v="1"/>
    <d v="2018-12-31T00:00:00"/>
    <n v="614"/>
  </r>
  <r>
    <x v="1318"/>
    <x v="1313"/>
    <x v="155"/>
    <s v="utsourcing"/>
    <s v="uild Websi"/>
    <s v="https://www.udemy.   /outsourcing-development-work/"/>
    <s v="https://www.udemy.com/outsourcing-development-work/"/>
    <x v="0"/>
    <n v="20"/>
    <n v="2299"/>
    <n v="11"/>
    <n v="22"/>
    <x v="0"/>
    <x v="0"/>
    <s v="all levels"/>
    <s v="ALL LEVELS"/>
    <n v="10"/>
    <s v="all levels"/>
    <n v="2"/>
    <d v="2015-07-20T00:00:00"/>
    <n v="20"/>
    <n v="7"/>
    <n v="2015"/>
    <x v="0"/>
    <x v="0"/>
    <d v="2019-09-26T00:00:00"/>
    <n v="1529"/>
  </r>
  <r>
    <x v="1319"/>
    <x v="1314"/>
    <x v="172"/>
    <s v="ons Wisely"/>
    <s v="tock Marke"/>
    <s v="https://www.udemy.   /stock-market-tips-how-to-successfully-trade-options/"/>
    <s v="https://www.udemy.com/stock-market-tips-how-to-successfully-trade-options/"/>
    <x v="0"/>
    <n v="95"/>
    <n v="2153"/>
    <n v="14"/>
    <n v="13"/>
    <x v="1"/>
    <x v="1"/>
    <s v="beginner level"/>
    <s v="BEGINNER LEVEL"/>
    <n v="14"/>
    <s v="beginner level"/>
    <n v="1.5"/>
    <d v="2015-07-27T00:00:00"/>
    <n v="27"/>
    <n v="7"/>
    <n v="2015"/>
    <x v="3"/>
    <x v="3"/>
    <d v="2018-05-25T00:00:00"/>
    <n v="1033"/>
  </r>
  <r>
    <x v="1320"/>
    <x v="1315"/>
    <x v="819"/>
    <s v="anga Style"/>
    <s v="rawing Ani"/>
    <s v="https://www.udemy.   /drawing-anime-and-manga-style/"/>
    <s v="https://www.udemy.com/drawing-anime-and-manga-style/"/>
    <x v="0"/>
    <n v="25"/>
    <n v="82"/>
    <n v="5"/>
    <n v="40"/>
    <x v="0"/>
    <x v="0"/>
    <s v="all levels"/>
    <s v="ALL LEVELS"/>
    <n v="10"/>
    <s v="all levels"/>
    <n v="8"/>
    <d v="2015-07-10T00:00:00"/>
    <n v="10"/>
    <n v="7"/>
    <n v="2015"/>
    <x v="2"/>
    <x v="2"/>
    <d v="2019-09-26T00:00:00"/>
    <n v="1539"/>
  </r>
  <r>
    <x v="1321"/>
    <x v="1316"/>
    <x v="820"/>
    <s v=" a Living!"/>
    <s v="ow to Trad"/>
    <s v="https://www.udemy.   /trading-controlled-leverage-financial-and-commodity-futures/"/>
    <s v="https://www.udemy.com/trading-controlled-leverage-financial-and-commodity-futures/"/>
    <x v="0"/>
    <n v="200"/>
    <n v="1240"/>
    <n v="17"/>
    <n v="20"/>
    <x v="0"/>
    <x v="0"/>
    <s v="all levels"/>
    <s v="ALL LEVELS"/>
    <n v="10"/>
    <s v="all levels"/>
    <n v="2.5"/>
    <d v="2016-01-15T00:00:00"/>
    <n v="15"/>
    <n v="1"/>
    <n v="2016"/>
    <x v="3"/>
    <x v="3"/>
    <d v="2019-09-26T00:00:00"/>
    <n v="1350"/>
  </r>
  <r>
    <x v="1322"/>
    <x v="1317"/>
    <x v="821"/>
    <s v=" in 1 Hour"/>
    <s v="earn Adobe"/>
    <s v="https://www.udemy.   /learn-adobe-photoshop-in-1-hour/"/>
    <s v="https://www.udemy.com/learn-adobe-photoshop-in-1-hour/"/>
    <x v="0"/>
    <n v="50"/>
    <n v="1235"/>
    <n v="15"/>
    <n v="10"/>
    <x v="0"/>
    <x v="0"/>
    <s v="all levels"/>
    <s v="ALL LEVELS"/>
    <n v="10"/>
    <s v="all levels"/>
    <n v="1"/>
    <d v="2015-07-07T00:00:00"/>
    <n v="7"/>
    <n v="7"/>
    <n v="2015"/>
    <x v="2"/>
    <x v="2"/>
    <d v="2019-09-26T00:00:00"/>
    <n v="1542"/>
  </r>
  <r>
    <x v="1323"/>
    <x v="1318"/>
    <x v="138"/>
    <s v="hop today!"/>
    <s v="earn to co"/>
    <s v="https://www.udemy.   /learn-to-code-in-python-and-learn-adobe-photoshop-today/"/>
    <s v="https://www.udemy.com/learn-to-code-in-python-and-learn-adobe-photoshop-today/"/>
    <x v="0"/>
    <n v="50"/>
    <n v="1132"/>
    <n v="1"/>
    <n v="29"/>
    <x v="0"/>
    <x v="0"/>
    <s v="all levels"/>
    <s v="ALL LEVELS"/>
    <n v="10"/>
    <s v="all levels"/>
    <n v="2"/>
    <d v="2015-07-08T00:00:00"/>
    <n v="8"/>
    <n v="7"/>
    <n v="2015"/>
    <x v="2"/>
    <x v="2"/>
    <d v="2019-09-26T00:00:00"/>
    <n v="1541"/>
  </r>
  <r>
    <x v="1324"/>
    <x v="1319"/>
    <x v="822"/>
    <s v="ing System"/>
    <s v="rading Eco"/>
    <s v="https://www.udemy.   /hacking-trading-through-economic-indicators/"/>
    <s v="https://www.udemy.com/hacking-trading-through-economic-indicators/"/>
    <x v="0"/>
    <n v="50"/>
    <n v="2692"/>
    <n v="25"/>
    <n v="25"/>
    <x v="1"/>
    <x v="1"/>
    <s v="beginner level"/>
    <s v="BEGINNER LEVEL"/>
    <n v="14"/>
    <s v="beginner level"/>
    <n v="1.5"/>
    <d v="2015-09-17T00:00:00"/>
    <n v="17"/>
    <n v="9"/>
    <n v="2015"/>
    <x v="3"/>
    <x v="3"/>
    <d v="2018-05-25T00:00:00"/>
    <n v="981"/>
  </r>
  <r>
    <x v="1325"/>
    <x v="1320"/>
    <x v="823"/>
    <s v=" Beginners"/>
    <s v="mazing Gra"/>
    <s v="https://www.udemy.   /amazing-graphic-design-for-beginners/"/>
    <s v="https://www.udemy.com/amazing-graphic-design-for-beginners/"/>
    <x v="0"/>
    <n v="20"/>
    <n v="32"/>
    <n v="10"/>
    <n v="5"/>
    <x v="1"/>
    <x v="1"/>
    <s v="beginner level"/>
    <s v="BEGINNER LEVEL"/>
    <n v="14"/>
    <s v="beginner level"/>
    <n v="0.7"/>
    <d v="2015-07-08T00:00:00"/>
    <n v="8"/>
    <n v="7"/>
    <n v="2015"/>
    <x v="2"/>
    <x v="2"/>
    <d v="2018-12-31T00:00:00"/>
    <n v="1272"/>
  </r>
  <r>
    <x v="1326"/>
    <x v="1321"/>
    <x v="358"/>
    <s v=" Made Easy"/>
    <s v="ordPress L"/>
    <s v="https://www.udemy.   /wordpress-learning-management-system-create-a-learning-site/"/>
    <s v="https://www.udemy.com/wordpress-learning-management-system-create-a-learning-site/"/>
    <x v="0"/>
    <n v="20"/>
    <n v="2382"/>
    <n v="22"/>
    <n v="16"/>
    <x v="0"/>
    <x v="0"/>
    <s v="all levels"/>
    <s v="ALL LEVELS"/>
    <n v="10"/>
    <s v="all levels"/>
    <n v="1.5"/>
    <d v="2015-07-08T00:00:00"/>
    <n v="8"/>
    <n v="7"/>
    <n v="2015"/>
    <x v="0"/>
    <x v="0"/>
    <d v="2019-09-26T00:00:00"/>
    <n v="1541"/>
  </r>
  <r>
    <x v="1327"/>
    <x v="1322"/>
    <x v="824"/>
    <s v="Returns UK"/>
    <s v="orporation"/>
    <s v="https://www.udemy.   /corporation-tax-returns-uk/"/>
    <s v="https://www.udemy.com/corporation-tax-returns-uk/"/>
    <x v="0"/>
    <n v="50"/>
    <n v="100"/>
    <n v="23"/>
    <n v="25"/>
    <x v="0"/>
    <x v="0"/>
    <s v="all levels"/>
    <s v="ALL LEVELS"/>
    <n v="10"/>
    <s v="all levels"/>
    <n v="2"/>
    <d v="2015-07-23T00:00:00"/>
    <n v="23"/>
    <n v="7"/>
    <n v="2015"/>
    <x v="3"/>
    <x v="3"/>
    <d v="2018-08-06T00:00:00"/>
    <n v="1110"/>
  </r>
  <r>
    <x v="1328"/>
    <x v="1323"/>
    <x v="0"/>
    <s v="ndamentals"/>
    <s v="avaScript "/>
    <s v="https://www.udemy.   /javascriptfundamentals/"/>
    <s v="https://www.udemy.com/javascriptfundamentals/"/>
    <x v="1"/>
    <n v="0"/>
    <n v="4409"/>
    <n v="71"/>
    <n v="100"/>
    <x v="0"/>
    <x v="0"/>
    <s v="all levels"/>
    <s v="ALL LEVELS"/>
    <n v="10"/>
    <s v="all levels"/>
    <n v="5"/>
    <d v="2016-12-20T00:00:00"/>
    <n v="20"/>
    <n v="12"/>
    <n v="2016"/>
    <x v="0"/>
    <x v="0"/>
    <d v="2019-09-26T00:00:00"/>
    <n v="1010"/>
  </r>
  <r>
    <x v="1329"/>
    <x v="1324"/>
    <x v="27"/>
    <s v="5 Projects"/>
    <s v="he Complet"/>
    <s v="https://www.udemy.   /complete-web-development-course/"/>
    <s v="https://www.udemy.com/complete-web-development-course/"/>
    <x v="0"/>
    <n v="200"/>
    <n v="7501"/>
    <n v="1213"/>
    <n v="384"/>
    <x v="0"/>
    <x v="0"/>
    <s v="all levels"/>
    <s v="ALL LEVELS"/>
    <n v="10"/>
    <s v="all levels"/>
    <n v="76.5"/>
    <d v="2015-11-09T00:00:00"/>
    <n v="9"/>
    <n v="11"/>
    <n v="2015"/>
    <x v="0"/>
    <x v="0"/>
    <d v="2019-09-26T00:00:00"/>
    <n v="1417"/>
  </r>
  <r>
    <x v="1330"/>
    <x v="1325"/>
    <x v="825"/>
    <s v="ansactions"/>
    <s v="CCA FA1 Re"/>
    <s v="https://www.udemy.   /acca-fa1-recording-financial-transactions/"/>
    <s v="https://www.udemy.com/acca-fa1-recording-financial-transactions/"/>
    <x v="0"/>
    <n v="50"/>
    <n v="49"/>
    <n v="8"/>
    <n v="27"/>
    <x v="1"/>
    <x v="1"/>
    <s v="beginner level"/>
    <s v="BEGINNER LEVEL"/>
    <n v="14"/>
    <s v="beginner level"/>
    <n v="3.5"/>
    <d v="2015-07-14T00:00:00"/>
    <n v="14"/>
    <n v="7"/>
    <n v="2015"/>
    <x v="3"/>
    <x v="3"/>
    <d v="2018-12-31T00:00:00"/>
    <n v="1266"/>
  </r>
  <r>
    <x v="1331"/>
    <x v="1326"/>
    <x v="137"/>
    <s v="vity Hacks"/>
    <s v="eb Develop"/>
    <s v="https://www.udemy.   /web-development-tools/"/>
    <s v="https://www.udemy.com/web-development-tools/"/>
    <x v="0"/>
    <n v="30"/>
    <n v="2596"/>
    <n v="11"/>
    <n v="39"/>
    <x v="1"/>
    <x v="1"/>
    <s v="beginner level"/>
    <s v="BEGINNER LEVEL"/>
    <n v="14"/>
    <s v="beginner level"/>
    <n v="4"/>
    <d v="2015-10-08T00:00:00"/>
    <n v="8"/>
    <n v="10"/>
    <n v="2015"/>
    <x v="0"/>
    <x v="0"/>
    <d v="2018-12-31T00:00:00"/>
    <n v="1180"/>
  </r>
  <r>
    <x v="1332"/>
    <x v="1327"/>
    <x v="826"/>
    <s v="rge Others"/>
    <s v="nstall a W"/>
    <s v="https://www.udemy.   /how-to-install-a-wordpress-theme-the-right-way/"/>
    <s v="https://www.udemy.com/how-to-install-a-wordpress-theme-the-right-way/"/>
    <x v="0"/>
    <n v="20"/>
    <n v="2335"/>
    <n v="13"/>
    <n v="18"/>
    <x v="0"/>
    <x v="0"/>
    <s v="all levels"/>
    <s v="ALL LEVELS"/>
    <n v="10"/>
    <s v="all levels"/>
    <n v="1"/>
    <d v="2015-09-20T00:00:00"/>
    <n v="20"/>
    <n v="9"/>
    <n v="2015"/>
    <x v="0"/>
    <x v="0"/>
    <d v="2019-09-26T00:00:00"/>
    <n v="1467"/>
  </r>
  <r>
    <x v="1333"/>
    <x v="1328"/>
    <x v="827"/>
    <s v="ook Covers"/>
    <s v="IMP for Be"/>
    <s v="https://www.udemy.   /gimp-for-beginners/"/>
    <s v="https://www.udemy.com/gimp-for-beginners/"/>
    <x v="0"/>
    <n v="20"/>
    <n v="1002"/>
    <n v="29"/>
    <n v="44"/>
    <x v="1"/>
    <x v="1"/>
    <s v="beginner level"/>
    <s v="BEGINNER LEVEL"/>
    <n v="14"/>
    <s v="beginner level"/>
    <n v="6.5"/>
    <d v="2015-07-10T00:00:00"/>
    <n v="10"/>
    <n v="7"/>
    <n v="2015"/>
    <x v="2"/>
    <x v="2"/>
    <d v="2018-12-31T00:00:00"/>
    <n v="1270"/>
  </r>
  <r>
    <x v="1334"/>
    <x v="1329"/>
    <x v="828"/>
    <s v="ermediate)"/>
    <s v="6 Guitar C"/>
    <s v="https://www.udemy.   /12-chords-to-jam-with/"/>
    <s v="https://www.udemy.com/12-chords-to-jam-with/"/>
    <x v="0"/>
    <n v="20"/>
    <n v="1224"/>
    <n v="19"/>
    <n v="20"/>
    <x v="1"/>
    <x v="1"/>
    <s v="beginner level"/>
    <s v="BEGINNER LEVEL"/>
    <n v="14"/>
    <s v="beginner level"/>
    <n v="1"/>
    <d v="2015-07-10T00:00:00"/>
    <n v="10"/>
    <n v="7"/>
    <n v="2015"/>
    <x v="1"/>
    <x v="1"/>
    <d v="2018-12-31T00:00:00"/>
    <n v="1270"/>
  </r>
  <r>
    <x v="1335"/>
    <x v="1330"/>
    <x v="155"/>
    <s v="quarespace"/>
    <s v="uild Websi"/>
    <s v="https://www.udemy.   /build-websites-from-scratch-with-squarespace/"/>
    <s v="https://www.udemy.com/build-websites-from-scratch-with-squarespace/"/>
    <x v="0"/>
    <n v="50"/>
    <n v="342"/>
    <n v="53"/>
    <n v="60"/>
    <x v="1"/>
    <x v="1"/>
    <s v="beginner level"/>
    <s v="BEGINNER LEVEL"/>
    <n v="14"/>
    <s v="beginner level"/>
    <n v="3.5"/>
    <d v="2015-07-16T00:00:00"/>
    <n v="16"/>
    <n v="7"/>
    <n v="2015"/>
    <x v="0"/>
    <x v="0"/>
    <d v="2018-12-31T00:00:00"/>
    <n v="1264"/>
  </r>
  <r>
    <x v="1336"/>
    <x v="1331"/>
    <x v="739"/>
    <s v="e on Piano"/>
    <s v="our First "/>
    <s v="https://www.udemy.   /introduction-to-piano-and-music/"/>
    <s v="https://www.udemy.com/introduction-to-piano-and-music/"/>
    <x v="0"/>
    <n v="70"/>
    <n v="2002"/>
    <n v="34"/>
    <n v="33"/>
    <x v="1"/>
    <x v="1"/>
    <s v="beginner level"/>
    <s v="BEGINNER LEVEL"/>
    <n v="14"/>
    <s v="beginner level"/>
    <n v="4"/>
    <d v="2015-07-16T00:00:00"/>
    <n v="16"/>
    <n v="7"/>
    <n v="2015"/>
    <x v="1"/>
    <x v="1"/>
    <d v="2018-12-31T00:00:00"/>
    <n v="1264"/>
  </r>
  <r>
    <x v="1337"/>
    <x v="1332"/>
    <x v="439"/>
    <s v="esign Lite"/>
    <s v="earn to ma"/>
    <s v="https://www.udemy.   /learn-googles-material-design-lite/"/>
    <s v="https://www.udemy.com/learn-googles-material-design-lite/"/>
    <x v="0"/>
    <n v="20"/>
    <n v="1063"/>
    <n v="72"/>
    <n v="84"/>
    <x v="0"/>
    <x v="0"/>
    <s v="all levels"/>
    <s v="ALL LEVELS"/>
    <n v="10"/>
    <s v="all levels"/>
    <n v="5.5"/>
    <d v="2015-07-20T00:00:00"/>
    <n v="20"/>
    <n v="7"/>
    <n v="2015"/>
    <x v="0"/>
    <x v="0"/>
    <d v="2019-09-26T00:00:00"/>
    <n v="1529"/>
  </r>
  <r>
    <x v="1338"/>
    <x v="1333"/>
    <x v="829"/>
    <s v="ing Robots"/>
    <s v="EASON 2 MQ"/>
    <s v="https://www.udemy.   /mql4-tutorial-bootcamp-metatrader4-trading-robots-expert-advisors-mt4/"/>
    <s v="https://www.udemy.com/mql4-tutorial-bootcamp-metatrader4-trading-robots-expert-advisors-mt4/"/>
    <x v="0"/>
    <n v="25"/>
    <n v="462"/>
    <n v="18"/>
    <n v="34"/>
    <x v="0"/>
    <x v="0"/>
    <s v="all levels"/>
    <s v="ALL LEVELS"/>
    <n v="10"/>
    <s v="all levels"/>
    <n v="1"/>
    <d v="2015-07-16T00:00:00"/>
    <n v="16"/>
    <n v="7"/>
    <n v="2015"/>
    <x v="3"/>
    <x v="3"/>
    <d v="2018-08-06T00:00:00"/>
    <n v="1117"/>
  </r>
  <r>
    <x v="1339"/>
    <x v="1334"/>
    <x v="8"/>
    <s v="nt-end dev"/>
    <s v="earn HTML "/>
    <s v="https://www.udemy.   /learn-html-in-59-minutes/"/>
    <s v="https://www.udemy.com/learn-html-in-59-minutes/"/>
    <x v="0"/>
    <n v="35"/>
    <n v="333"/>
    <n v="15"/>
    <n v="14"/>
    <x v="1"/>
    <x v="1"/>
    <s v="beginner level"/>
    <s v="BEGINNER LEVEL"/>
    <n v="14"/>
    <s v="beginner level"/>
    <n v="1"/>
    <d v="2015-07-14T00:00:00"/>
    <n v="14"/>
    <n v="7"/>
    <n v="2015"/>
    <x v="0"/>
    <x v="0"/>
    <d v="2018-12-31T00:00:00"/>
    <n v="1266"/>
  </r>
  <r>
    <x v="1340"/>
    <x v="1335"/>
    <x v="830"/>
    <s v="toon Women"/>
    <s v="rawing for"/>
    <s v="https://www.udemy.   /drawing-for-all-levels-how-to-design-cartoon-women/"/>
    <s v="https://www.udemy.com/drawing-for-all-levels-how-to-design-cartoon-women/"/>
    <x v="0"/>
    <n v="20"/>
    <n v="5"/>
    <n v="2"/>
    <n v="20"/>
    <x v="0"/>
    <x v="0"/>
    <s v="all levels"/>
    <s v="ALL LEVELS"/>
    <n v="10"/>
    <s v="all levels"/>
    <n v="1.5"/>
    <d v="2015-07-14T00:00:00"/>
    <n v="14"/>
    <n v="7"/>
    <n v="2015"/>
    <x v="2"/>
    <x v="2"/>
    <d v="2019-09-26T00:00:00"/>
    <n v="1535"/>
  </r>
  <r>
    <x v="1341"/>
    <x v="1336"/>
    <x v="831"/>
    <s v="ck Trading"/>
    <s v="he Bluepri"/>
    <s v="https://www.udemy.   /stock-market-millionaire-blueprint/"/>
    <s v="https://www.udemy.com/stock-market-millionaire-blueprint/"/>
    <x v="0"/>
    <n v="120"/>
    <n v="2697"/>
    <n v="331"/>
    <n v="15"/>
    <x v="0"/>
    <x v="0"/>
    <s v="all levels"/>
    <s v="ALL LEVELS"/>
    <n v="10"/>
    <s v="all levels"/>
    <n v="1"/>
    <d v="2015-08-13T00:00:00"/>
    <n v="13"/>
    <n v="8"/>
    <n v="2015"/>
    <x v="3"/>
    <x v="3"/>
    <d v="2018-11-04T00:00:00"/>
    <n v="1179"/>
  </r>
  <r>
    <x v="1342"/>
    <x v="1337"/>
    <x v="832"/>
    <s v="l Modeling"/>
    <s v="nalyze Rea"/>
    <s v="https://www.udemy.   /real-estate-financial-modeling/"/>
    <s v="https://www.udemy.com/real-estate-financial-modeling/"/>
    <x v="0"/>
    <n v="20"/>
    <n v="120"/>
    <n v="18"/>
    <n v="21"/>
    <x v="0"/>
    <x v="0"/>
    <s v="all levels"/>
    <s v="ALL LEVELS"/>
    <n v="10"/>
    <s v="all levels"/>
    <n v="2"/>
    <d v="2015-07-21T00:00:00"/>
    <n v="21"/>
    <n v="7"/>
    <n v="2015"/>
    <x v="3"/>
    <x v="3"/>
    <d v="2018-08-06T00:00:00"/>
    <n v="1112"/>
  </r>
  <r>
    <x v="1343"/>
    <x v="1338"/>
    <x v="833"/>
    <s v=" and MYSQL"/>
    <s v="omplete Lo"/>
    <s v="https://www.udemy.   /login-and-registration-system-in-php-and-mysql-step-by-step/"/>
    <s v="https://www.udemy.com/login-and-registration-system-in-php-and-mysql-step-by-step/"/>
    <x v="0"/>
    <n v="200"/>
    <n v="4714"/>
    <n v="149"/>
    <n v="28"/>
    <x v="0"/>
    <x v="0"/>
    <s v="all levels"/>
    <s v="ALL LEVELS"/>
    <n v="10"/>
    <s v="all levels"/>
    <n v="4"/>
    <d v="2015-07-16T00:00:00"/>
    <n v="16"/>
    <n v="7"/>
    <n v="2015"/>
    <x v="0"/>
    <x v="0"/>
    <d v="2019-09-26T00:00:00"/>
    <n v="1533"/>
  </r>
  <r>
    <x v="1344"/>
    <x v="1339"/>
    <x v="63"/>
    <s v="om Scratch"/>
    <s v="rofessiona"/>
    <s v="https://www.udemy.   /photoshop-psd-to-wordpress-theme-development-from-scratch/"/>
    <s v="https://www.udemy.com/photoshop-psd-to-wordpress-theme-development-from-scratch/"/>
    <x v="0"/>
    <n v="200"/>
    <n v="1284"/>
    <n v="173"/>
    <n v="301"/>
    <x v="0"/>
    <x v="0"/>
    <s v="all levels"/>
    <s v="ALL LEVELS"/>
    <n v="10"/>
    <s v="all levels"/>
    <n v="25.5"/>
    <d v="2015-10-13T00:00:00"/>
    <n v="13"/>
    <n v="10"/>
    <n v="2015"/>
    <x v="0"/>
    <x v="0"/>
    <d v="2019-09-26T00:00:00"/>
    <n v="1444"/>
  </r>
  <r>
    <x v="1345"/>
    <x v="1340"/>
    <x v="6"/>
    <s v="nt Profits"/>
    <s v="ntroductio"/>
    <s v="https://www.udemy.   /introduction-to-options-start-trading-now/"/>
    <s v="https://www.udemy.com/introduction-to-options-start-trading-now/"/>
    <x v="0"/>
    <n v="40"/>
    <n v="617"/>
    <n v="44"/>
    <n v="55"/>
    <x v="0"/>
    <x v="0"/>
    <s v="all levels"/>
    <s v="ALL LEVELS"/>
    <n v="10"/>
    <s v="all levels"/>
    <n v="4.5"/>
    <d v="2015-08-16T00:00:00"/>
    <n v="16"/>
    <n v="8"/>
    <n v="2015"/>
    <x v="3"/>
    <x v="3"/>
    <d v="2018-11-04T00:00:00"/>
    <n v="1176"/>
  </r>
  <r>
    <x v="1346"/>
    <x v="1341"/>
    <x v="834"/>
    <s v="ith APEX 5"/>
    <s v="reate Comp"/>
    <s v="https://www.udemy.   /create-web-apps-with-apex-5/"/>
    <s v="https://www.udemy.com/create-web-apps-with-apex-5/"/>
    <x v="0"/>
    <n v="30"/>
    <n v="912"/>
    <n v="128"/>
    <n v="81"/>
    <x v="2"/>
    <x v="2"/>
    <s v="intermediate level"/>
    <s v="INTERMEDIATE LEVEL"/>
    <n v="18"/>
    <s v="intermediate level"/>
    <n v="7"/>
    <d v="2015-07-14T00:00:00"/>
    <n v="14"/>
    <n v="7"/>
    <n v="2015"/>
    <x v="0"/>
    <x v="0"/>
    <d v="2020-10-10T00:00:00"/>
    <n v="1915"/>
  </r>
  <r>
    <x v="1347"/>
    <x v="1342"/>
    <x v="358"/>
    <s v="n website!"/>
    <s v="ordPress i"/>
    <s v="https://www.udemy.   /learn-wordpress-in-57-minutes/"/>
    <s v="https://www.udemy.com/learn-wordpress-in-57-minutes/"/>
    <x v="1"/>
    <n v="0"/>
    <n v="6474"/>
    <n v="86"/>
    <n v="15"/>
    <x v="0"/>
    <x v="0"/>
    <s v="all levels"/>
    <s v="ALL LEVELS"/>
    <n v="10"/>
    <s v="all levels"/>
    <n v="1"/>
    <d v="2015-07-15T00:00:00"/>
    <n v="15"/>
    <n v="7"/>
    <n v="2015"/>
    <x v="0"/>
    <x v="0"/>
    <d v="2019-09-26T00:00:00"/>
    <n v="1534"/>
  </r>
  <r>
    <x v="1348"/>
    <x v="1343"/>
    <x v="32"/>
    <s v="Essentials"/>
    <s v="eginner Gu"/>
    <s v="https://www.udemy.   /beginner-guitar-essentials/"/>
    <s v="https://www.udemy.com/beginner-guitar-essentials/"/>
    <x v="0"/>
    <n v="95"/>
    <n v="5"/>
    <n v="2"/>
    <n v="45"/>
    <x v="1"/>
    <x v="1"/>
    <s v="beginner level"/>
    <s v="BEGINNER LEVEL"/>
    <n v="14"/>
    <s v="beginner level"/>
    <n v="4.5"/>
    <d v="2015-08-06T00:00:00"/>
    <n v="6"/>
    <n v="8"/>
    <n v="2015"/>
    <x v="1"/>
    <x v="1"/>
    <d v="2018-12-31T00:00:00"/>
    <n v="1243"/>
  </r>
  <r>
    <x v="1349"/>
    <x v="1344"/>
    <x v="31"/>
    <s v="nner Piano"/>
    <s v="eginner Pi"/>
    <s v="https://www.udemy.   /beginner-piano/"/>
    <s v="https://www.udemy.com/beginner-piano/"/>
    <x v="0"/>
    <n v="20"/>
    <n v="776"/>
    <n v="79"/>
    <n v="89"/>
    <x v="1"/>
    <x v="1"/>
    <s v="beginner level"/>
    <s v="BEGINNER LEVEL"/>
    <n v="14"/>
    <s v="beginner level"/>
    <n v="4"/>
    <d v="2015-08-05T00:00:00"/>
    <n v="5"/>
    <n v="8"/>
    <n v="2015"/>
    <x v="1"/>
    <x v="1"/>
    <d v="2018-12-31T00:00:00"/>
    <n v="1244"/>
  </r>
  <r>
    <x v="1350"/>
    <x v="1345"/>
    <x v="835"/>
    <s v="ed Playing"/>
    <s v="our Second"/>
    <s v="https://www.udemy.   /learn-to-play-piano-level-1/"/>
    <s v="https://www.udemy.com/learn-to-play-piano-level-1/"/>
    <x v="0"/>
    <n v="70"/>
    <n v="1018"/>
    <n v="12"/>
    <n v="22"/>
    <x v="1"/>
    <x v="1"/>
    <s v="beginner level"/>
    <s v="BEGINNER LEVEL"/>
    <n v="14"/>
    <s v="beginner level"/>
    <n v="5"/>
    <d v="2015-10-26T00:00:00"/>
    <n v="26"/>
    <n v="10"/>
    <n v="2015"/>
    <x v="1"/>
    <x v="1"/>
    <d v="2018-12-31T00:00:00"/>
    <n v="1162"/>
  </r>
  <r>
    <x v="1351"/>
    <x v="1346"/>
    <x v="166"/>
    <s v="om scratch"/>
    <s v="earn JavaS"/>
    <s v="https://www.udemy.   /learn-javascript-from-scratch/"/>
    <s v="https://www.udemy.com/learn-javascript-from-scratch/"/>
    <x v="0"/>
    <n v="20"/>
    <n v="4193"/>
    <n v="92"/>
    <n v="44"/>
    <x v="1"/>
    <x v="1"/>
    <s v="beginner level"/>
    <s v="BEGINNER LEVEL"/>
    <n v="14"/>
    <s v="beginner level"/>
    <n v="2.5"/>
    <d v="2015-07-30T00:00:00"/>
    <n v="30"/>
    <n v="7"/>
    <n v="2015"/>
    <x v="0"/>
    <x v="0"/>
    <d v="2018-12-31T00:00:00"/>
    <n v="1250"/>
  </r>
  <r>
    <x v="1352"/>
    <x v="1347"/>
    <x v="836"/>
    <s v=" Photoshop"/>
    <s v="reate Prof"/>
    <s v="https://www.udemy.   /create-professional-character-designs-in-photoshop/"/>
    <s v="https://www.udemy.com/create-professional-character-designs-in-photoshop/"/>
    <x v="0"/>
    <n v="20"/>
    <n v="228"/>
    <n v="11"/>
    <n v="21"/>
    <x v="2"/>
    <x v="2"/>
    <s v="intermediate level"/>
    <s v="INTERMEDIATE LEVEL"/>
    <n v="18"/>
    <s v="intermediate level"/>
    <n v="4"/>
    <d v="2015-07-14T00:00:00"/>
    <n v="14"/>
    <n v="7"/>
    <n v="2015"/>
    <x v="2"/>
    <x v="2"/>
    <d v="2020-10-10T00:00:00"/>
    <n v="1915"/>
  </r>
  <r>
    <x v="1353"/>
    <x v="1348"/>
    <x v="791"/>
    <s v=" Framework"/>
    <s v="uilding Re"/>
    <s v="https://www.udemy.   /building-responsive-websites-with-bootstrap-3-framework/"/>
    <s v="https://www.udemy.com/building-responsive-websites-with-bootstrap-3-framework/"/>
    <x v="0"/>
    <n v="75"/>
    <n v="1322"/>
    <n v="14"/>
    <n v="27"/>
    <x v="2"/>
    <x v="2"/>
    <s v="intermediate level"/>
    <s v="INTERMEDIATE LEVEL"/>
    <n v="18"/>
    <s v="intermediate level"/>
    <n v="3"/>
    <d v="2015-07-22T00:00:00"/>
    <n v="22"/>
    <n v="7"/>
    <n v="2015"/>
    <x v="0"/>
    <x v="0"/>
    <d v="2020-10-10T00:00:00"/>
    <n v="1907"/>
  </r>
  <r>
    <x v="1354"/>
    <x v="1349"/>
    <x v="519"/>
    <s v=" AngularJS"/>
    <s v="pring Fram"/>
    <s v="https://www.udemy.   /java-spring-mvc-framework-with-angularjs-by-google-and-html5/"/>
    <s v="https://www.udemy.com/java-spring-mvc-framework-with-angularjs-by-google-and-html5/"/>
    <x v="0"/>
    <n v="95"/>
    <n v="5177"/>
    <n v="318"/>
    <n v="70"/>
    <x v="0"/>
    <x v="0"/>
    <s v="all levels"/>
    <s v="ALL LEVELS"/>
    <n v="10"/>
    <s v="all levels"/>
    <n v="13.5"/>
    <d v="2015-09-21T00:00:00"/>
    <n v="21"/>
    <n v="9"/>
    <n v="2015"/>
    <x v="0"/>
    <x v="0"/>
    <d v="2019-09-26T00:00:00"/>
    <n v="1466"/>
  </r>
  <r>
    <x v="1355"/>
    <x v="1350"/>
    <x v="247"/>
    <s v="CSS, Js ) "/>
    <s v="uilding a "/>
    <s v="https://www.udemy.   /build-a-portfolio-website-in-90-minutes-html-css-js/"/>
    <s v="https://www.udemy.com/build-a-portfolio-website-in-90-minutes-html-css-js/"/>
    <x v="0"/>
    <n v="20"/>
    <n v="5272"/>
    <n v="111"/>
    <n v="24"/>
    <x v="0"/>
    <x v="0"/>
    <s v="all levels"/>
    <s v="ALL LEVELS"/>
    <n v="10"/>
    <s v="all levels"/>
    <n v="2"/>
    <d v="2015-07-28T00:00:00"/>
    <n v="28"/>
    <n v="7"/>
    <n v="2015"/>
    <x v="0"/>
    <x v="0"/>
    <d v="2019-09-26T00:00:00"/>
    <n v="1521"/>
  </r>
  <r>
    <x v="1356"/>
    <x v="1351"/>
    <x v="837"/>
    <s v="y Projects"/>
    <s v="Query in A"/>
    <s v="https://www.udemy.   /jquery-web-development-made-easy/"/>
    <s v="https://www.udemy.com/jquery-web-development-made-easy/"/>
    <x v="0"/>
    <n v="100"/>
    <n v="1385"/>
    <n v="89"/>
    <n v="97"/>
    <x v="0"/>
    <x v="0"/>
    <s v="all levels"/>
    <s v="ALL LEVELS"/>
    <n v="10"/>
    <s v="all levels"/>
    <n v="11"/>
    <d v="2015-09-12T00:00:00"/>
    <n v="12"/>
    <n v="9"/>
    <n v="2015"/>
    <x v="0"/>
    <x v="0"/>
    <d v="2019-09-26T00:00:00"/>
    <n v="1475"/>
  </r>
  <r>
    <x v="1357"/>
    <x v="1352"/>
    <x v="183"/>
    <s v="aying NOW!"/>
    <s v="lay Piano "/>
    <s v="https://www.udemy.   /flyingstart/"/>
    <s v="https://www.udemy.com/flyingstart/"/>
    <x v="1"/>
    <n v="0"/>
    <n v="5188"/>
    <n v="410"/>
    <n v="58"/>
    <x v="1"/>
    <x v="1"/>
    <s v="beginner level"/>
    <s v="BEGINNER LEVEL"/>
    <n v="14"/>
    <s v="beginner level"/>
    <n v="3"/>
    <d v="2015-07-26T00:00:00"/>
    <n v="26"/>
    <n v="7"/>
    <n v="2015"/>
    <x v="1"/>
    <x v="1"/>
    <d v="2018-12-31T00:00:00"/>
    <n v="1254"/>
  </r>
  <r>
    <x v="1358"/>
    <x v="1353"/>
    <x v="838"/>
    <s v="om Scratch"/>
    <s v="earn UI/UX"/>
    <s v="https://www.udemy.   /learn-uiux-and-mobile-app-design-in-photoshop-from-scratch/"/>
    <s v="https://www.udemy.com/learn-uiux-and-mobile-app-design-in-photoshop-from-scratch/"/>
    <x v="0"/>
    <n v="145"/>
    <n v="1367"/>
    <n v="61"/>
    <n v="31"/>
    <x v="0"/>
    <x v="0"/>
    <s v="all levels"/>
    <s v="ALL LEVELS"/>
    <n v="10"/>
    <s v="all levels"/>
    <n v="3"/>
    <d v="2015-08-06T00:00:00"/>
    <n v="6"/>
    <n v="8"/>
    <n v="2015"/>
    <x v="2"/>
    <x v="2"/>
    <d v="2019-09-26T00:00:00"/>
    <n v="1512"/>
  </r>
  <r>
    <x v="1359"/>
    <x v="1354"/>
    <x v="345"/>
    <s v="The Market"/>
    <s v="ption Trad"/>
    <s v="https://www.udemy.   /option-trading-how-to-earn/"/>
    <s v="https://www.udemy.com/option-trading-how-to-earn/"/>
    <x v="0"/>
    <n v="145"/>
    <n v="2305"/>
    <n v="19"/>
    <n v="30"/>
    <x v="0"/>
    <x v="0"/>
    <s v="all levels"/>
    <s v="ALL LEVELS"/>
    <n v="10"/>
    <s v="all levels"/>
    <n v="1.5"/>
    <d v="2015-07-22T00:00:00"/>
    <n v="22"/>
    <n v="7"/>
    <n v="2015"/>
    <x v="3"/>
    <x v="3"/>
    <d v="2018-08-06T00:00:00"/>
    <n v="1111"/>
  </r>
  <r>
    <x v="1360"/>
    <x v="1355"/>
    <x v="179"/>
    <s v="w To Start"/>
    <s v="ow To Play"/>
    <s v="https://www.udemy.   /guitar101/"/>
    <s v="https://www.udemy.com/guitar101/"/>
    <x v="0"/>
    <n v="50"/>
    <n v="5"/>
    <n v="1"/>
    <n v="8"/>
    <x v="1"/>
    <x v="1"/>
    <s v="beginner level"/>
    <s v="BEGINNER LEVEL"/>
    <n v="14"/>
    <s v="beginner level"/>
    <n v="1"/>
    <d v="2015-07-21T00:00:00"/>
    <n v="21"/>
    <n v="7"/>
    <n v="2015"/>
    <x v="1"/>
    <x v="1"/>
    <d v="2018-12-31T00:00:00"/>
    <n v="1259"/>
  </r>
  <r>
    <x v="1361"/>
    <x v="1356"/>
    <x v="27"/>
    <s v="ofessional"/>
    <s v="he Complet"/>
    <s v="https://www.udemy.   /htmlwebsite/"/>
    <s v="https://www.udemy.com/htmlwebsite/"/>
    <x v="0"/>
    <n v="195"/>
    <n v="57422"/>
    <n v="874"/>
    <n v="84"/>
    <x v="0"/>
    <x v="0"/>
    <s v="all levels"/>
    <s v="ALL LEVELS"/>
    <n v="10"/>
    <s v="all levels"/>
    <n v="7.5"/>
    <d v="2015-07-27T00:00:00"/>
    <n v="27"/>
    <n v="7"/>
    <n v="2015"/>
    <x v="0"/>
    <x v="0"/>
    <d v="2019-09-26T00:00:00"/>
    <n v="1522"/>
  </r>
  <r>
    <x v="1362"/>
    <x v="1357"/>
    <x v="504"/>
    <s v="Processing"/>
    <s v="earn Ruby "/>
    <s v="https://www.udemy.   /learn-ruby-on-rails-stripe-payment-processing/"/>
    <s v="https://www.udemy.com/learn-ruby-on-rails-stripe-payment-processing/"/>
    <x v="0"/>
    <n v="40"/>
    <n v="15724"/>
    <n v="33"/>
    <n v="29"/>
    <x v="0"/>
    <x v="0"/>
    <s v="all levels"/>
    <s v="ALL LEVELS"/>
    <n v="10"/>
    <s v="all levels"/>
    <n v="1.5"/>
    <d v="2016-11-02T00:00:00"/>
    <n v="2"/>
    <n v="11"/>
    <n v="2016"/>
    <x v="0"/>
    <x v="0"/>
    <d v="2019-09-26T00:00:00"/>
    <n v="1058"/>
  </r>
  <r>
    <x v="1363"/>
    <x v="1358"/>
    <x v="25"/>
    <s v="c Costing "/>
    <s v="ccounting "/>
    <s v="https://www.udemy.   /basic-costing/"/>
    <s v="https://www.udemy.com/basic-costing/"/>
    <x v="0"/>
    <n v="40"/>
    <n v="108"/>
    <n v="2"/>
    <n v="37"/>
    <x v="1"/>
    <x v="1"/>
    <s v="beginner level"/>
    <s v="BEGINNER LEVEL"/>
    <n v="14"/>
    <s v="beginner level"/>
    <n v="3.5"/>
    <d v="2015-08-04T00:00:00"/>
    <n v="4"/>
    <n v="8"/>
    <n v="2015"/>
    <x v="3"/>
    <x v="3"/>
    <d v="2018-12-31T00:00:00"/>
    <n v="1245"/>
  </r>
  <r>
    <x v="1364"/>
    <x v="1359"/>
    <x v="839"/>
    <s v="nformation"/>
    <s v="CCA MA1 Ma"/>
    <s v="https://www.udemy.   /acca-ma1-management-information/"/>
    <s v="https://www.udemy.com/acca-ma1-management-information/"/>
    <x v="0"/>
    <n v="50"/>
    <n v="16"/>
    <n v="1"/>
    <n v="48"/>
    <x v="1"/>
    <x v="1"/>
    <s v="beginner level"/>
    <s v="BEGINNER LEVEL"/>
    <n v="14"/>
    <s v="beginner level"/>
    <n v="3.5"/>
    <d v="2015-08-24T00:00:00"/>
    <n v="24"/>
    <n v="8"/>
    <n v="2015"/>
    <x v="3"/>
    <x v="3"/>
    <d v="2018-12-31T00:00:00"/>
    <n v="1225"/>
  </r>
  <r>
    <x v="1365"/>
    <x v="1360"/>
    <x v="840"/>
    <s v=" Your Work"/>
    <s v="asy Typogr"/>
    <s v="https://www.udemy.   /typography-tips/"/>
    <s v="https://www.udemy.com/typography-tips/"/>
    <x v="0"/>
    <n v="45"/>
    <n v="3192"/>
    <n v="11"/>
    <n v="18"/>
    <x v="2"/>
    <x v="2"/>
    <s v="intermediate level"/>
    <s v="INTERMEDIATE LEVEL"/>
    <n v="18"/>
    <s v="intermediate level"/>
    <n v="1"/>
    <d v="2015-08-06T00:00:00"/>
    <n v="6"/>
    <n v="8"/>
    <n v="2015"/>
    <x v="2"/>
    <x v="2"/>
    <d v="2020-10-10T00:00:00"/>
    <n v="1892"/>
  </r>
  <r>
    <x v="1366"/>
    <x v="1361"/>
    <x v="841"/>
    <s v="PowerPoint"/>
    <s v="asic Graph"/>
    <s v="https://www.udemy.   /basic-graphic-design-for-powerpoint/"/>
    <s v="https://www.udemy.com/basic-graphic-design-for-powerpoint/"/>
    <x v="0"/>
    <n v="20"/>
    <n v="88"/>
    <n v="8"/>
    <n v="14"/>
    <x v="1"/>
    <x v="1"/>
    <s v="beginner level"/>
    <s v="BEGINNER LEVEL"/>
    <n v="14"/>
    <s v="beginner level"/>
    <n v="1"/>
    <d v="2015-07-26T00:00:00"/>
    <n v="26"/>
    <n v="7"/>
    <n v="2015"/>
    <x v="2"/>
    <x v="2"/>
    <d v="2018-12-31T00:00:00"/>
    <n v="1254"/>
  </r>
  <r>
    <x v="1367"/>
    <x v="1362"/>
    <x v="96"/>
    <s v=" Sketching"/>
    <s v="hotoshop Q"/>
    <s v="https://www.udemy.   /photoshop-quickstart-guide-to-digital-sketching/"/>
    <s v="https://www.udemy.com/photoshop-quickstart-guide-to-digital-sketching/"/>
    <x v="0"/>
    <n v="20"/>
    <n v="1679"/>
    <n v="24"/>
    <n v="15"/>
    <x v="1"/>
    <x v="1"/>
    <s v="beginner level"/>
    <s v="BEGINNER LEVEL"/>
    <n v="14"/>
    <s v="beginner level"/>
    <n v="1"/>
    <d v="2015-09-17T00:00:00"/>
    <n v="17"/>
    <n v="9"/>
    <n v="2015"/>
    <x v="2"/>
    <x v="2"/>
    <d v="2018-12-31T00:00:00"/>
    <n v="1201"/>
  </r>
  <r>
    <x v="1368"/>
    <x v="1363"/>
    <x v="842"/>
    <s v="r trading?"/>
    <s v="Ã³mo usar "/>
    <s v="https://www.udemy.   /como-usar-metatrader-4-para-hacer-trading/"/>
    <s v="https://www.udemy.com/como-usar-metatrader-4-para-hacer-trading/"/>
    <x v="0"/>
    <n v="20"/>
    <n v="25"/>
    <n v="1"/>
    <n v="25"/>
    <x v="0"/>
    <x v="0"/>
    <s v="all levels"/>
    <s v="ALL LEVELS"/>
    <n v="10"/>
    <s v="all levels"/>
    <n v="6"/>
    <d v="2015-07-30T00:00:00"/>
    <n v="30"/>
    <n v="7"/>
    <n v="2015"/>
    <x v="3"/>
    <x v="3"/>
    <d v="2018-08-06T00:00:00"/>
    <n v="1103"/>
  </r>
  <r>
    <x v="1369"/>
    <x v="1364"/>
    <x v="843"/>
    <s v="right now!"/>
    <s v="nstant Har"/>
    <s v="https://www.udemy.   /instant-harmonica-play-beethovens-ode-to-joy-right-now/"/>
    <s v="https://www.udemy.com/instant-harmonica-play-beethovens-ode-to-joy-right-now/"/>
    <x v="0"/>
    <n v="20"/>
    <n v="455"/>
    <n v="3"/>
    <n v="11"/>
    <x v="1"/>
    <x v="1"/>
    <s v="beginner level"/>
    <s v="BEGINNER LEVEL"/>
    <n v="14"/>
    <s v="beginner level"/>
    <n v="1"/>
    <d v="2015-07-22T00:00:00"/>
    <n v="22"/>
    <n v="7"/>
    <n v="2015"/>
    <x v="1"/>
    <x v="1"/>
    <d v="2018-12-31T00:00:00"/>
    <n v="1258"/>
  </r>
  <r>
    <x v="1370"/>
    <x v="1365"/>
    <x v="27"/>
    <s v="l Websites"/>
    <s v="he Complet"/>
    <s v="https://www.udemy.   /html5css3/"/>
    <s v="https://www.udemy.com/html5css3/"/>
    <x v="0"/>
    <n v="195"/>
    <n v="10518"/>
    <n v="129"/>
    <n v="57"/>
    <x v="0"/>
    <x v="0"/>
    <s v="all levels"/>
    <s v="ALL LEVELS"/>
    <n v="10"/>
    <s v="all levels"/>
    <n v="4.5"/>
    <d v="2015-08-11T00:00:00"/>
    <n v="11"/>
    <n v="8"/>
    <n v="2015"/>
    <x v="0"/>
    <x v="0"/>
    <d v="2019-09-26T00:00:00"/>
    <n v="1507"/>
  </r>
  <r>
    <x v="1371"/>
    <x v="1366"/>
    <x v="6"/>
    <s v="Statements"/>
    <s v="ntroductio"/>
    <s v="https://www.udemy.   /introduction-to-financial-statements/"/>
    <s v="https://www.udemy.com/introduction-to-financial-statements/"/>
    <x v="0"/>
    <n v="40"/>
    <n v="112"/>
    <n v="1"/>
    <n v="14"/>
    <x v="1"/>
    <x v="1"/>
    <s v="beginner level"/>
    <s v="BEGINNER LEVEL"/>
    <n v="14"/>
    <s v="beginner level"/>
    <n v="1.5"/>
    <d v="2015-08-16T00:00:00"/>
    <n v="16"/>
    <n v="8"/>
    <n v="2015"/>
    <x v="3"/>
    <x v="3"/>
    <d v="2018-12-31T00:00:00"/>
    <n v="1233"/>
  </r>
  <r>
    <x v="1372"/>
    <x v="1367"/>
    <x v="844"/>
    <s v="nd Manager"/>
    <s v="rading Tip"/>
    <s v="https://www.udemy.   /trading-tips-from-hedge-fund-manager/"/>
    <s v="https://www.udemy.com/trading-tips-from-hedge-fund-manager/"/>
    <x v="0"/>
    <n v="50"/>
    <n v="6"/>
    <n v="2"/>
    <n v="32"/>
    <x v="0"/>
    <x v="0"/>
    <s v="all levels"/>
    <s v="ALL LEVELS"/>
    <n v="10"/>
    <s v="all levels"/>
    <n v="1"/>
    <d v="2015-07-22T00:00:00"/>
    <n v="22"/>
    <n v="7"/>
    <n v="2015"/>
    <x v="3"/>
    <x v="3"/>
    <d v="2018-08-06T00:00:00"/>
    <n v="1111"/>
  </r>
  <r>
    <x v="1373"/>
    <x v="1368"/>
    <x v="843"/>
    <s v="easy steps"/>
    <s v="nstant Har"/>
    <s v="https://www.udemy.   /instant-harmonica-how-to-get-single-notes-in-5-easy-steps/"/>
    <s v="https://www.udemy.com/instant-harmonica-how-to-get-single-notes-in-5-easy-steps/"/>
    <x v="0"/>
    <n v="20"/>
    <n v="835"/>
    <n v="10"/>
    <n v="7"/>
    <x v="1"/>
    <x v="1"/>
    <s v="beginner level"/>
    <s v="BEGINNER LEVEL"/>
    <n v="14"/>
    <s v="beginner level"/>
    <n v="0.63333333300000005"/>
    <d v="2015-07-22T00:00:00"/>
    <n v="22"/>
    <n v="7"/>
    <n v="2015"/>
    <x v="1"/>
    <x v="1"/>
    <d v="2018-12-31T00:00:00"/>
    <n v="1258"/>
  </r>
  <r>
    <x v="1374"/>
    <x v="1369"/>
    <x v="0"/>
    <s v=" Boot Camp"/>
    <s v="avaScript "/>
    <s v="https://www.udemy.   /javascript-dom-dynamic-web-interactive-content-boot-camp/"/>
    <s v="https://www.udemy.com/javascript-dom-dynamic-web-interactive-content-boot-camp/"/>
    <x v="0"/>
    <n v="75"/>
    <n v="7380"/>
    <n v="43"/>
    <n v="59"/>
    <x v="0"/>
    <x v="0"/>
    <s v="all levels"/>
    <s v="ALL LEVELS"/>
    <n v="10"/>
    <s v="all levels"/>
    <n v="2.5"/>
    <d v="2015-07-30T00:00:00"/>
    <n v="30"/>
    <n v="7"/>
    <n v="2015"/>
    <x v="0"/>
    <x v="0"/>
    <d v="2019-09-26T00:00:00"/>
    <n v="1519"/>
  </r>
  <r>
    <x v="1375"/>
    <x v="1370"/>
    <x v="845"/>
    <s v=" learn how"/>
    <s v="ou can cre"/>
    <s v="https://www.udemy.   /learn-to-create-html-css-web-templates-create-web-pages/"/>
    <s v="https://www.udemy.com/learn-to-create-html-css-web-templates-create-web-pages/"/>
    <x v="0"/>
    <n v="100"/>
    <n v="11892"/>
    <n v="50"/>
    <n v="28"/>
    <x v="0"/>
    <x v="0"/>
    <s v="all levels"/>
    <s v="ALL LEVELS"/>
    <n v="10"/>
    <s v="all levels"/>
    <n v="2.5"/>
    <d v="2015-09-12T00:00:00"/>
    <n v="12"/>
    <n v="9"/>
    <n v="2015"/>
    <x v="0"/>
    <x v="0"/>
    <d v="2019-09-26T00:00:00"/>
    <n v="1475"/>
  </r>
  <r>
    <x v="1376"/>
    <x v="1371"/>
    <x v="242"/>
    <s v="aterialize"/>
    <s v="esponsive "/>
    <s v="https://www.udemy.   /responsive-design-with-new-google-materialize/"/>
    <s v="https://www.udemy.com/responsive-design-with-new-google-materialize/"/>
    <x v="0"/>
    <n v="75"/>
    <n v="12629"/>
    <n v="88"/>
    <n v="36"/>
    <x v="0"/>
    <x v="0"/>
    <s v="all levels"/>
    <s v="ALL LEVELS"/>
    <n v="10"/>
    <s v="all levels"/>
    <n v="1.5"/>
    <d v="2015-07-23T00:00:00"/>
    <n v="23"/>
    <n v="7"/>
    <n v="2015"/>
    <x v="0"/>
    <x v="0"/>
    <d v="2019-09-26T00:00:00"/>
    <n v="1526"/>
  </r>
  <r>
    <x v="1377"/>
    <x v="1372"/>
    <x v="96"/>
    <s v="ash Course"/>
    <s v="hotoshop C"/>
    <s v="https://www.udemy.   /photoshop-cc-for-beginners-a-comprehensive-crash-course/"/>
    <s v="https://www.udemy.com/photoshop-cc-for-beginners-a-comprehensive-crash-course/"/>
    <x v="0"/>
    <n v="200"/>
    <n v="6028"/>
    <n v="205"/>
    <n v="20"/>
    <x v="1"/>
    <x v="1"/>
    <s v="beginner level"/>
    <s v="BEGINNER LEVEL"/>
    <n v="14"/>
    <s v="beginner level"/>
    <n v="2.5"/>
    <d v="2015-07-29T00:00:00"/>
    <n v="29"/>
    <n v="7"/>
    <n v="2015"/>
    <x v="2"/>
    <x v="2"/>
    <d v="2018-12-31T00:00:00"/>
    <n v="1251"/>
  </r>
  <r>
    <x v="1378"/>
    <x v="1373"/>
    <x v="843"/>
    <s v="ly Malone!"/>
    <s v="nstant Har"/>
    <s v="https://www.udemy.   /instant-harmonica-play-the-irish-tune-molly-molone-today/"/>
    <s v="https://www.udemy.com/instant-harmonica-play-the-irish-tune-molly-molone-today/"/>
    <x v="0"/>
    <n v="20"/>
    <n v="420"/>
    <n v="2"/>
    <n v="13"/>
    <x v="1"/>
    <x v="1"/>
    <s v="beginner level"/>
    <s v="BEGINNER LEVEL"/>
    <n v="14"/>
    <s v="beginner level"/>
    <n v="1"/>
    <d v="2015-07-23T00:00:00"/>
    <n v="23"/>
    <n v="7"/>
    <n v="2015"/>
    <x v="1"/>
    <x v="1"/>
    <d v="2018-12-31T00:00:00"/>
    <n v="1257"/>
  </r>
  <r>
    <x v="1379"/>
    <x v="1374"/>
    <x v="846"/>
    <s v="llustrator"/>
    <s v="ntro to Ad"/>
    <s v="https://www.udemy.   /intro-to-adobe-illustrator/"/>
    <s v="https://www.udemy.com/intro-to-adobe-illustrator/"/>
    <x v="0"/>
    <n v="20"/>
    <n v="189"/>
    <n v="13"/>
    <n v="55"/>
    <x v="1"/>
    <x v="1"/>
    <s v="beginner level"/>
    <s v="BEGINNER LEVEL"/>
    <n v="14"/>
    <s v="beginner level"/>
    <n v="6"/>
    <d v="2015-08-07T00:00:00"/>
    <n v="7"/>
    <n v="8"/>
    <n v="2015"/>
    <x v="2"/>
    <x v="2"/>
    <d v="2018-12-31T00:00:00"/>
    <n v="1242"/>
  </r>
  <r>
    <x v="1380"/>
    <x v="1375"/>
    <x v="122"/>
    <s v="sy for All"/>
    <s v="inancial A"/>
    <s v="https://www.udemy.   /financialaccounting/"/>
    <s v="https://www.udemy.com/financialaccounting/"/>
    <x v="0"/>
    <n v="20"/>
    <n v="87"/>
    <n v="22"/>
    <n v="86"/>
    <x v="0"/>
    <x v="0"/>
    <s v="all levels"/>
    <s v="ALL LEVELS"/>
    <n v="10"/>
    <s v="all levels"/>
    <n v="4"/>
    <d v="2015-09-01T00:00:00"/>
    <n v="1"/>
    <n v="9"/>
    <n v="2015"/>
    <x v="3"/>
    <x v="3"/>
    <d v="2019-09-26T00:00:00"/>
    <n v="1486"/>
  </r>
  <r>
    <x v="1381"/>
    <x v="1376"/>
    <x v="206"/>
    <s v="with swift"/>
    <s v="earn to bu"/>
    <s v="https://www.udemy.   /learn-to-build-20-websites-and-build-14-ios9-apps-with-swift/"/>
    <s v="https://www.udemy.com/learn-to-build-20-websites-and-build-14-ios9-apps-with-swift/"/>
    <x v="0"/>
    <n v="40"/>
    <n v="1926"/>
    <n v="9"/>
    <n v="458"/>
    <x v="0"/>
    <x v="0"/>
    <s v="all levels"/>
    <s v="ALL LEVELS"/>
    <n v="10"/>
    <s v="all levels"/>
    <n v="22.5"/>
    <d v="2015-07-24T00:00:00"/>
    <n v="24"/>
    <n v="7"/>
    <n v="2015"/>
    <x v="0"/>
    <x v="0"/>
    <d v="2019-09-26T00:00:00"/>
    <n v="1525"/>
  </r>
  <r>
    <x v="1382"/>
    <x v="1377"/>
    <x v="0"/>
    <s v=" web pages"/>
    <s v="avaScript "/>
    <s v="https://www.udemy.   /javascript-fundamentals-bootcamp-learn-how-to-use-javascript/"/>
    <s v="https://www.udemy.com/javascript-fundamentals-bootcamp-learn-how-to-use-javascript/"/>
    <x v="0"/>
    <n v="100"/>
    <n v="13406"/>
    <n v="78"/>
    <n v="44"/>
    <x v="0"/>
    <x v="0"/>
    <s v="all levels"/>
    <s v="ALL LEVELS"/>
    <n v="10"/>
    <s v="all levels"/>
    <n v="1.5"/>
    <d v="2015-07-26T00:00:00"/>
    <n v="26"/>
    <n v="7"/>
    <n v="2015"/>
    <x v="0"/>
    <x v="0"/>
    <d v="2019-09-26T00:00:00"/>
    <n v="1523"/>
  </r>
  <r>
    <x v="1383"/>
    <x v="1378"/>
    <x v="843"/>
    <s v="y lectures"/>
    <s v="nstant Har"/>
    <s v="https://www.udemy.   /instant-harmonica-play-scarborough-fair-in-8-easy-lectures/"/>
    <s v="https://www.udemy.com/instant-harmonica-play-scarborough-fair-in-8-easy-lectures/"/>
    <x v="0"/>
    <n v="40"/>
    <n v="543"/>
    <n v="4"/>
    <n v="12"/>
    <x v="1"/>
    <x v="1"/>
    <s v="beginner level"/>
    <s v="BEGINNER LEVEL"/>
    <n v="14"/>
    <s v="beginner level"/>
    <n v="1"/>
    <d v="2015-07-24T00:00:00"/>
    <n v="24"/>
    <n v="7"/>
    <n v="2015"/>
    <x v="1"/>
    <x v="1"/>
    <d v="2018-12-31T00:00:00"/>
    <n v="1256"/>
  </r>
  <r>
    <x v="1384"/>
    <x v="1379"/>
    <x v="407"/>
    <s v="g Pinegrow"/>
    <s v="earn how t"/>
    <s v="https://www.udemy.   /learn-how-to-create-a-wordpress-theme-using-pinegrow/"/>
    <s v="https://www.udemy.com/learn-how-to-create-a-wordpress-theme-using-pinegrow/"/>
    <x v="1"/>
    <n v="0"/>
    <n v="11812"/>
    <n v="152"/>
    <n v="19"/>
    <x v="2"/>
    <x v="2"/>
    <s v="intermediate level"/>
    <s v="INTERMEDIATE LEVEL"/>
    <n v="18"/>
    <s v="intermediate level"/>
    <n v="2"/>
    <d v="2015-07-27T00:00:00"/>
    <n v="27"/>
    <n v="7"/>
    <n v="2015"/>
    <x v="0"/>
    <x v="0"/>
    <d v="2020-10-10T00:00:00"/>
    <n v="1902"/>
  </r>
  <r>
    <x v="1385"/>
    <x v="1380"/>
    <x v="501"/>
    <s v=" in 1 Hour"/>
    <s v="estseller!"/>
    <s v="https://www.udemy.   /1hourillustrator/"/>
    <s v="https://www.udemy.com/1hourillustrator/"/>
    <x v="0"/>
    <n v="200"/>
    <n v="4449"/>
    <n v="100"/>
    <n v="9"/>
    <x v="1"/>
    <x v="1"/>
    <s v="beginner level"/>
    <s v="BEGINNER LEVEL"/>
    <n v="14"/>
    <s v="beginner level"/>
    <n v="1.5"/>
    <d v="2015-07-28T00:00:00"/>
    <n v="28"/>
    <n v="7"/>
    <n v="2015"/>
    <x v="2"/>
    <x v="2"/>
    <d v="2018-12-31T00:00:00"/>
    <n v="1252"/>
  </r>
  <r>
    <x v="1386"/>
    <x v="1381"/>
    <x v="847"/>
    <s v=" AngularJS"/>
    <s v="ingle Page"/>
    <s v="https://www.udemy.   /maruti-spa-angularjs/"/>
    <s v="https://www.udemy.com/maruti-spa-angularjs/"/>
    <x v="0"/>
    <n v="20"/>
    <n v="722"/>
    <n v="53"/>
    <n v="18"/>
    <x v="2"/>
    <x v="2"/>
    <s v="intermediate level"/>
    <s v="INTERMEDIATE LEVEL"/>
    <n v="18"/>
    <s v="intermediate level"/>
    <n v="1.5"/>
    <d v="2015-08-16T00:00:00"/>
    <n v="16"/>
    <n v="8"/>
    <n v="2015"/>
    <x v="0"/>
    <x v="0"/>
    <d v="2020-10-10T00:00:00"/>
    <n v="1882"/>
  </r>
  <r>
    <x v="1387"/>
    <x v="1382"/>
    <x v="316"/>
    <s v="ng 10 Apps"/>
    <s v="rojects in"/>
    <s v="https://www.udemy.   /foundation-framework-course/"/>
    <s v="https://www.udemy.com/foundation-framework-course/"/>
    <x v="0"/>
    <n v="50"/>
    <n v="636"/>
    <n v="33"/>
    <n v="54"/>
    <x v="0"/>
    <x v="0"/>
    <s v="all levels"/>
    <s v="ALL LEVELS"/>
    <n v="10"/>
    <s v="all levels"/>
    <n v="10"/>
    <d v="2015-07-27T00:00:00"/>
    <n v="27"/>
    <n v="7"/>
    <n v="2015"/>
    <x v="0"/>
    <x v="0"/>
    <d v="2019-09-26T00:00:00"/>
    <n v="1522"/>
  </r>
  <r>
    <x v="1388"/>
    <x v="1383"/>
    <x v="848"/>
    <s v="g Chat App"/>
    <s v="jax in Jav"/>
    <s v="https://www.udemy.   /ajax-in-javascript-and-jquery-with-php/"/>
    <s v="https://www.udemy.com/ajax-in-javascript-and-jquery-with-php/"/>
    <x v="0"/>
    <n v="200"/>
    <n v="3399"/>
    <n v="85"/>
    <n v="15"/>
    <x v="0"/>
    <x v="0"/>
    <s v="all levels"/>
    <s v="ALL LEVELS"/>
    <n v="10"/>
    <s v="all levels"/>
    <n v="1.5"/>
    <d v="2015-07-27T00:00:00"/>
    <n v="27"/>
    <n v="7"/>
    <n v="2015"/>
    <x v="0"/>
    <x v="0"/>
    <d v="2019-09-26T00:00:00"/>
    <n v="1522"/>
  </r>
  <r>
    <x v="1389"/>
    <x v="1384"/>
    <x v="843"/>
    <s v="0 minutes "/>
    <s v="nstant Har"/>
    <s v="https://www.udemy.   /instant-harmonica-play-two-star-wars-themes-in-30-minutes/"/>
    <s v="https://www.udemy.com/instant-harmonica-play-two-star-wars-themes-in-30-minutes/"/>
    <x v="0"/>
    <n v="20"/>
    <n v="605"/>
    <n v="21"/>
    <n v="11"/>
    <x v="1"/>
    <x v="1"/>
    <s v="beginner level"/>
    <s v="BEGINNER LEVEL"/>
    <n v="14"/>
    <s v="beginner level"/>
    <n v="0.7"/>
    <d v="2015-07-28T00:00:00"/>
    <n v="28"/>
    <n v="7"/>
    <n v="2015"/>
    <x v="1"/>
    <x v="1"/>
    <d v="2018-12-31T00:00:00"/>
    <n v="1252"/>
  </r>
  <r>
    <x v="1390"/>
    <x v="1385"/>
    <x v="167"/>
    <s v="om Scratch"/>
    <s v="earn PHP f"/>
    <s v="https://www.udemy.   /learn-php-from-scratch-in-1-3-hr/"/>
    <s v="https://www.udemy.com/learn-php-from-scratch-in-1-3-hr/"/>
    <x v="0"/>
    <n v="50"/>
    <n v="1550"/>
    <n v="25"/>
    <n v="27"/>
    <x v="1"/>
    <x v="1"/>
    <s v="beginner level"/>
    <s v="BEGINNER LEVEL"/>
    <n v="14"/>
    <s v="beginner level"/>
    <n v="1.5"/>
    <d v="2015-07-26T00:00:00"/>
    <n v="26"/>
    <n v="7"/>
    <n v="2015"/>
    <x v="0"/>
    <x v="0"/>
    <d v="2018-12-31T00:00:00"/>
    <n v="1254"/>
  </r>
  <r>
    <x v="1391"/>
    <x v="1386"/>
    <x v="27"/>
    <s v="n Approach"/>
    <s v="he Complet"/>
    <s v="https://www.udemy.   /make-money-trading-stocks-from-home/"/>
    <s v="https://www.udemy.com/make-money-trading-stocks-from-home/"/>
    <x v="0"/>
    <n v="200"/>
    <n v="2666"/>
    <n v="115"/>
    <n v="52"/>
    <x v="0"/>
    <x v="0"/>
    <s v="all levels"/>
    <s v="ALL LEVELS"/>
    <n v="10"/>
    <s v="all levels"/>
    <n v="4"/>
    <d v="2015-08-10T00:00:00"/>
    <n v="10"/>
    <n v="8"/>
    <n v="2015"/>
    <x v="3"/>
    <x v="3"/>
    <d v="2018-10-03T00:00:00"/>
    <n v="1150"/>
  </r>
  <r>
    <x v="1392"/>
    <x v="1387"/>
    <x v="849"/>
    <s v="d Projects"/>
    <s v="earn Meteo"/>
    <s v="https://www.udemy.   /learn-meteorjs-by-building-10-real-world-projects/"/>
    <s v="https://www.udemy.com/learn-meteorjs-by-building-10-real-world-projects/"/>
    <x v="0"/>
    <n v="50"/>
    <n v="2784"/>
    <n v="221"/>
    <n v="79"/>
    <x v="0"/>
    <x v="0"/>
    <s v="all levels"/>
    <s v="ALL LEVELS"/>
    <n v="10"/>
    <s v="all levels"/>
    <n v="15"/>
    <d v="2015-07-28T00:00:00"/>
    <n v="28"/>
    <n v="7"/>
    <n v="2015"/>
    <x v="0"/>
    <x v="0"/>
    <d v="2019-09-26T00:00:00"/>
    <n v="1521"/>
  </r>
  <r>
    <x v="1393"/>
    <x v="1388"/>
    <x v="138"/>
    <s v="a Queries "/>
    <s v="earn To Cr"/>
    <s v="https://www.udemy.   /websitelayouts/"/>
    <s v="https://www.udemy.com/websitelayouts/"/>
    <x v="0"/>
    <n v="195"/>
    <n v="6510"/>
    <n v="45"/>
    <n v="22"/>
    <x v="0"/>
    <x v="0"/>
    <s v="all levels"/>
    <s v="ALL LEVELS"/>
    <n v="10"/>
    <s v="all levels"/>
    <n v="2"/>
    <d v="2015-08-11T00:00:00"/>
    <n v="11"/>
    <n v="8"/>
    <n v="2015"/>
    <x v="0"/>
    <x v="0"/>
    <d v="2019-09-26T00:00:00"/>
    <n v="1507"/>
  </r>
  <r>
    <x v="1394"/>
    <x v="1389"/>
    <x v="6"/>
    <s v="g with PHP"/>
    <s v="ntroductio"/>
    <s v="https://www.udemy.   /introduction-to-modern-programming-with-php/"/>
    <s v="https://www.udemy.com/introduction-to-modern-programming-with-php/"/>
    <x v="0"/>
    <n v="20"/>
    <n v="954"/>
    <n v="183"/>
    <n v="123"/>
    <x v="1"/>
    <x v="1"/>
    <s v="beginner level"/>
    <s v="BEGINNER LEVEL"/>
    <n v="14"/>
    <s v="beginner level"/>
    <n v="16"/>
    <d v="2015-08-27T00:00:00"/>
    <n v="27"/>
    <n v="8"/>
    <n v="2015"/>
    <x v="0"/>
    <x v="0"/>
    <d v="2018-12-31T00:00:00"/>
    <n v="1222"/>
  </r>
  <r>
    <x v="1395"/>
    <x v="1390"/>
    <x v="850"/>
    <s v=" beginners"/>
    <s v="Query Fund"/>
    <s v="https://www.udemy.   /jquery-fundamentals-bootcamp-learn-how-to-use-jquery/"/>
    <s v="https://www.udemy.com/jquery-fundamentals-bootcamp-learn-how-to-use-jquery/"/>
    <x v="0"/>
    <n v="150"/>
    <n v="13882"/>
    <n v="63"/>
    <n v="47"/>
    <x v="0"/>
    <x v="0"/>
    <s v="all levels"/>
    <s v="ALL LEVELS"/>
    <n v="10"/>
    <s v="all levels"/>
    <n v="3"/>
    <d v="2015-08-04T00:00:00"/>
    <n v="4"/>
    <n v="8"/>
    <n v="2015"/>
    <x v="0"/>
    <x v="0"/>
    <d v="2019-09-26T00:00:00"/>
    <n v="1514"/>
  </r>
  <r>
    <x v="1396"/>
    <x v="1391"/>
    <x v="851"/>
    <s v=" of Songs!"/>
    <s v="earn 4 Cho"/>
    <s v="https://www.udemy.   /learn-4-chords-and-play-thousands-of-songs/"/>
    <s v="https://www.udemy.com/learn-4-chords-and-play-thousands-of-songs/"/>
    <x v="0"/>
    <n v="20"/>
    <n v="4560"/>
    <n v="177"/>
    <n v="22"/>
    <x v="1"/>
    <x v="1"/>
    <s v="beginner level"/>
    <s v="BEGINNER LEVEL"/>
    <n v="14"/>
    <s v="beginner level"/>
    <n v="1.5"/>
    <d v="2015-08-17T00:00:00"/>
    <n v="17"/>
    <n v="8"/>
    <n v="2015"/>
    <x v="1"/>
    <x v="1"/>
    <d v="2018-12-31T00:00:00"/>
    <n v="1232"/>
  </r>
  <r>
    <x v="1397"/>
    <x v="1392"/>
    <x v="852"/>
    <s v="nster GODJ"/>
    <s v="earn Monst"/>
    <s v="https://www.udemy.   /learn-monster-godj/"/>
    <s v="https://www.udemy.com/learn-monster-godj/"/>
    <x v="1"/>
    <n v="0"/>
    <n v="991"/>
    <n v="29"/>
    <n v="12"/>
    <x v="1"/>
    <x v="1"/>
    <s v="beginner level"/>
    <s v="BEGINNER LEVEL"/>
    <n v="14"/>
    <s v="beginner level"/>
    <n v="1"/>
    <d v="2015-07-29T00:00:00"/>
    <n v="29"/>
    <n v="7"/>
    <n v="2015"/>
    <x v="1"/>
    <x v="1"/>
    <d v="2018-12-31T00:00:00"/>
    <n v="1251"/>
  </r>
  <r>
    <x v="1398"/>
    <x v="1393"/>
    <x v="853"/>
    <s v="er Service"/>
    <s v="ow to Laun"/>
    <s v="https://www.udemy.   /how-to-launch-your-own-website-builder-service/"/>
    <s v="https://www.udemy.com/how-to-launch-your-own-website-builder-service/"/>
    <x v="0"/>
    <n v="20"/>
    <n v="9028"/>
    <n v="87"/>
    <n v="12"/>
    <x v="1"/>
    <x v="1"/>
    <s v="beginner level"/>
    <s v="BEGINNER LEVEL"/>
    <n v="14"/>
    <s v="beginner level"/>
    <n v="1.5"/>
    <d v="2015-07-28T00:00:00"/>
    <n v="28"/>
    <n v="7"/>
    <n v="2015"/>
    <x v="0"/>
    <x v="0"/>
    <d v="2018-12-31T00:00:00"/>
    <n v="1252"/>
  </r>
  <r>
    <x v="1399"/>
    <x v="1394"/>
    <x v="358"/>
    <s v="o Know-How"/>
    <s v="ordPress f"/>
    <s v="https://www.udemy.   /wordpress-for-beginners-tutorial-from-novice-to-know-how/"/>
    <s v="https://www.udemy.com/wordpress-for-beginners-tutorial-from-novice-to-know-how/"/>
    <x v="0"/>
    <n v="20"/>
    <n v="3694"/>
    <n v="48"/>
    <n v="39"/>
    <x v="1"/>
    <x v="1"/>
    <s v="beginner level"/>
    <s v="BEGINNER LEVEL"/>
    <n v="14"/>
    <s v="beginner level"/>
    <n v="4"/>
    <d v="2015-08-28T00:00:00"/>
    <n v="28"/>
    <n v="8"/>
    <n v="2015"/>
    <x v="0"/>
    <x v="0"/>
    <d v="2018-12-31T00:00:00"/>
    <n v="1221"/>
  </r>
  <r>
    <x v="1400"/>
    <x v="1395"/>
    <x v="25"/>
    <s v="ade Easy 2"/>
    <s v="ccounting "/>
    <s v="https://www.udemy.   /accounting-made-easy-2/"/>
    <s v="https://www.udemy.com/accounting-made-easy-2/"/>
    <x v="0"/>
    <n v="50"/>
    <n v="4034"/>
    <n v="8"/>
    <n v="40"/>
    <x v="2"/>
    <x v="2"/>
    <s v="intermediate level"/>
    <s v="INTERMEDIATE LEVEL"/>
    <n v="18"/>
    <s v="intermediate level"/>
    <n v="3"/>
    <d v="2015-09-16T00:00:00"/>
    <n v="16"/>
    <n v="9"/>
    <n v="2015"/>
    <x v="3"/>
    <x v="3"/>
    <d v="2020-10-10T00:00:00"/>
    <n v="1851"/>
  </r>
  <r>
    <x v="1401"/>
    <x v="1396"/>
    <x v="843"/>
    <s v=" and ease!"/>
    <s v="nstant Har"/>
    <s v="https://www.udemy.   /instant-harmonica-play-amazing-grace-with-grace-and-ease/"/>
    <s v="https://www.udemy.com/instant-harmonica-play-amazing-grace-with-grace-and-ease/"/>
    <x v="0"/>
    <n v="40"/>
    <n v="496"/>
    <n v="6"/>
    <n v="14"/>
    <x v="1"/>
    <x v="1"/>
    <s v="beginner level"/>
    <s v="BEGINNER LEVEL"/>
    <n v="14"/>
    <s v="beginner level"/>
    <n v="1"/>
    <d v="2015-08-01T00:00:00"/>
    <n v="1"/>
    <n v="8"/>
    <n v="2015"/>
    <x v="1"/>
    <x v="1"/>
    <d v="2018-12-31T00:00:00"/>
    <n v="1248"/>
  </r>
  <r>
    <x v="1402"/>
    <x v="1397"/>
    <x v="179"/>
    <s v=" on Guitar"/>
    <s v="ow to Play"/>
    <s v="https://www.udemy.   /how-to-play-dan-fogelberg-songs-on-guitar/"/>
    <s v="https://www.udemy.com/how-to-play-dan-fogelberg-songs-on-guitar/"/>
    <x v="0"/>
    <n v="25"/>
    <n v="24"/>
    <n v="1"/>
    <n v="49"/>
    <x v="2"/>
    <x v="2"/>
    <s v="intermediate level"/>
    <s v="INTERMEDIATE LEVEL"/>
    <n v="18"/>
    <s v="intermediate level"/>
    <n v="4.5"/>
    <d v="2016-03-29T00:00:00"/>
    <n v="29"/>
    <n v="3"/>
    <n v="2016"/>
    <x v="1"/>
    <x v="1"/>
    <d v="2020-10-10T00:00:00"/>
    <n v="1656"/>
  </r>
  <r>
    <x v="1403"/>
    <x v="1398"/>
    <x v="358"/>
    <s v="sure Chest"/>
    <s v="ordPress P"/>
    <s v="https://www.udemy.   /best-wordpress-plugins-treasure-chest/"/>
    <s v="https://www.udemy.com/best-wordpress-plugins-treasure-chest/"/>
    <x v="0"/>
    <n v="25"/>
    <n v="1655"/>
    <n v="10"/>
    <n v="44"/>
    <x v="2"/>
    <x v="2"/>
    <s v="intermediate level"/>
    <s v="INTERMEDIATE LEVEL"/>
    <n v="18"/>
    <s v="intermediate level"/>
    <n v="3"/>
    <d v="2015-08-06T00:00:00"/>
    <n v="6"/>
    <n v="8"/>
    <n v="2015"/>
    <x v="0"/>
    <x v="0"/>
    <d v="2020-10-10T00:00:00"/>
    <n v="1892"/>
  </r>
  <r>
    <x v="1404"/>
    <x v="1399"/>
    <x v="755"/>
    <s v="m scratch!"/>
    <s v="ow to Beco"/>
    <s v="https://www.udemy.   /the-udemy-case-study/"/>
    <s v="https://www.udemy.com/the-udemy-case-study/"/>
    <x v="0"/>
    <n v="40"/>
    <n v="1169"/>
    <n v="7"/>
    <n v="15"/>
    <x v="1"/>
    <x v="1"/>
    <s v="beginner level"/>
    <s v="BEGINNER LEVEL"/>
    <n v="14"/>
    <s v="beginner level"/>
    <n v="3"/>
    <d v="2015-08-20T00:00:00"/>
    <n v="20"/>
    <n v="8"/>
    <n v="2015"/>
    <x v="3"/>
    <x v="3"/>
    <d v="2018-05-25T00:00:00"/>
    <n v="1009"/>
  </r>
  <r>
    <x v="1405"/>
    <x v="1400"/>
    <x v="854"/>
    <s v="lustration"/>
    <s v="ow Poly Po"/>
    <s v="https://www.udemy.   /low-poly-portrait-illustration/"/>
    <s v="https://www.udemy.com/low-poly-portrait-illustration/"/>
    <x v="0"/>
    <n v="20"/>
    <n v="4"/>
    <n v="0"/>
    <n v="8"/>
    <x v="0"/>
    <x v="0"/>
    <s v="all levels"/>
    <s v="ALL LEVELS"/>
    <n v="10"/>
    <s v="all levels"/>
    <n v="0.68333333299999999"/>
    <d v="2015-08-04T00:00:00"/>
    <n v="4"/>
    <n v="8"/>
    <n v="2015"/>
    <x v="2"/>
    <x v="2"/>
    <d v="2019-09-26T00:00:00"/>
    <n v="1514"/>
  </r>
  <r>
    <x v="1406"/>
    <x v="1401"/>
    <x v="855"/>
    <s v="s learn it"/>
    <s v="SON Faster"/>
    <s v="https://www.udemy.   /introduction-to-json-javascript-object-notation-tutorial/"/>
    <s v="https://www.udemy.com/introduction-to-json-javascript-object-notation-tutorial/"/>
    <x v="0"/>
    <n v="200"/>
    <n v="8577"/>
    <n v="69"/>
    <n v="31"/>
    <x v="0"/>
    <x v="0"/>
    <s v="all levels"/>
    <s v="ALL LEVELS"/>
    <n v="10"/>
    <s v="all levels"/>
    <n v="1.5"/>
    <d v="2015-08-12T00:00:00"/>
    <n v="12"/>
    <n v="8"/>
    <n v="2015"/>
    <x v="0"/>
    <x v="0"/>
    <d v="2019-09-26T00:00:00"/>
    <n v="1506"/>
  </r>
  <r>
    <x v="1407"/>
    <x v="1402"/>
    <x v="671"/>
    <s v="- Complete"/>
    <s v="earn Basic"/>
    <s v="https://www.udemy.   /introduction-to-economics-for-beginners/"/>
    <s v="https://www.udemy.com/introduction-to-economics-for-beginners/"/>
    <x v="0"/>
    <n v="150"/>
    <n v="2801"/>
    <n v="6"/>
    <n v="25"/>
    <x v="0"/>
    <x v="0"/>
    <s v="all levels"/>
    <s v="ALL LEVELS"/>
    <n v="10"/>
    <s v="all levels"/>
    <n v="1.5"/>
    <d v="2015-08-16T00:00:00"/>
    <n v="16"/>
    <n v="8"/>
    <n v="2015"/>
    <x v="3"/>
    <x v="3"/>
    <d v="2018-08-06T00:00:00"/>
    <n v="1086"/>
  </r>
  <r>
    <x v="1408"/>
    <x v="1403"/>
    <x v="358"/>
    <s v="discovery!"/>
    <s v="ordPress P"/>
    <s v="https://www.udemy.   /wordpress-plugin/"/>
    <s v="https://www.udemy.com/wordpress-plugin/"/>
    <x v="0"/>
    <n v="40"/>
    <n v="2650"/>
    <n v="19"/>
    <n v="39"/>
    <x v="0"/>
    <x v="0"/>
    <s v="all levels"/>
    <s v="ALL LEVELS"/>
    <n v="10"/>
    <s v="all levels"/>
    <n v="2"/>
    <d v="2015-11-05T00:00:00"/>
    <n v="5"/>
    <n v="11"/>
    <n v="2015"/>
    <x v="0"/>
    <x v="0"/>
    <d v="2019-09-26T00:00:00"/>
    <n v="1421"/>
  </r>
  <r>
    <x v="1409"/>
    <x v="1404"/>
    <x v="856"/>
    <s v="ce Leaders"/>
    <s v="inance Fun"/>
    <s v="https://www.udemy.   /finance-fundamentals-for-business-leaders/"/>
    <s v="https://www.udemy.com/finance-fundamentals-for-business-leaders/"/>
    <x v="0"/>
    <n v="20"/>
    <n v="37"/>
    <n v="7"/>
    <n v="15"/>
    <x v="0"/>
    <x v="0"/>
    <s v="all levels"/>
    <s v="ALL LEVELS"/>
    <n v="10"/>
    <s v="all levels"/>
    <n v="1"/>
    <d v="2015-08-04T00:00:00"/>
    <n v="4"/>
    <n v="8"/>
    <n v="2015"/>
    <x v="3"/>
    <x v="3"/>
    <d v="2018-08-06T00:00:00"/>
    <n v="1098"/>
  </r>
  <r>
    <x v="1410"/>
    <x v="1405"/>
    <x v="730"/>
    <s v="ation tips"/>
    <s v="uickBooks "/>
    <s v="https://www.udemy.   /learn-quickbooks-online-qbo-with-hector-garcia-and-friends/"/>
    <s v="https://www.udemy.com/learn-quickbooks-online-qbo-with-hector-garcia-and-friends/"/>
    <x v="0"/>
    <n v="50"/>
    <n v="2187"/>
    <n v="218"/>
    <n v="91"/>
    <x v="0"/>
    <x v="0"/>
    <s v="all levels"/>
    <s v="ALL LEVELS"/>
    <n v="10"/>
    <s v="all levels"/>
    <n v="13"/>
    <d v="2015-08-03T00:00:00"/>
    <n v="3"/>
    <n v="8"/>
    <n v="2015"/>
    <x v="3"/>
    <x v="3"/>
    <d v="2018-08-06T00:00:00"/>
    <n v="1099"/>
  </r>
  <r>
    <x v="1411"/>
    <x v="1406"/>
    <x v="857"/>
    <s v="l Analysis"/>
    <s v="roTrader -"/>
    <s v="https://www.udemy.   /protrader-advanced-technical-analysis/"/>
    <s v="https://www.udemy.com/protrader-advanced-technical-analysis/"/>
    <x v="0"/>
    <n v="125"/>
    <n v="825"/>
    <n v="11"/>
    <n v="34"/>
    <x v="0"/>
    <x v="0"/>
    <s v="all levels"/>
    <s v="ALL LEVELS"/>
    <n v="10"/>
    <s v="all levels"/>
    <n v="2"/>
    <d v="2016-08-22T00:00:00"/>
    <n v="22"/>
    <n v="8"/>
    <n v="2016"/>
    <x v="3"/>
    <x v="3"/>
    <d v="2018-08-06T00:00:00"/>
    <n v="714"/>
  </r>
  <r>
    <x v="1412"/>
    <x v="1407"/>
    <x v="858"/>
    <s v="a y de USA"/>
    <s v="nvierte en"/>
    <s v="https://www.udemy.   /invierte-en-la-bmv/"/>
    <s v="https://www.udemy.com/invierte-en-la-bmv/"/>
    <x v="0"/>
    <n v="200"/>
    <n v="1673"/>
    <n v="547"/>
    <n v="40"/>
    <x v="1"/>
    <x v="1"/>
    <s v="beginner level"/>
    <s v="BEGINNER LEVEL"/>
    <n v="14"/>
    <s v="beginner level"/>
    <n v="5.5"/>
    <d v="2015-08-10T00:00:00"/>
    <n v="10"/>
    <n v="8"/>
    <n v="2015"/>
    <x v="3"/>
    <x v="3"/>
    <d v="2018-12-31T00:00:00"/>
    <n v="1239"/>
  </r>
  <r>
    <x v="1413"/>
    <x v="1408"/>
    <x v="257"/>
    <s v="om Scratch"/>
    <s v="ngularJS F"/>
    <s v="https://www.udemy.   /angularjs-for-dotnet-developers-from-scratch/"/>
    <s v="https://www.udemy.com/angularjs-for-dotnet-developers-from-scratch/"/>
    <x v="0"/>
    <n v="50"/>
    <n v="2494"/>
    <n v="303"/>
    <n v="40"/>
    <x v="2"/>
    <x v="2"/>
    <s v="intermediate level"/>
    <s v="INTERMEDIATE LEVEL"/>
    <n v="18"/>
    <s v="intermediate level"/>
    <n v="4.5"/>
    <d v="2016-03-09T00:00:00"/>
    <n v="9"/>
    <n v="3"/>
    <n v="2016"/>
    <x v="0"/>
    <x v="0"/>
    <d v="2020-10-10T00:00:00"/>
    <n v="1676"/>
  </r>
  <r>
    <x v="1414"/>
    <x v="1409"/>
    <x v="859"/>
    <s v="chitecture"/>
    <s v="ngularjs-W"/>
    <s v="https://www.udemy.   /angularjs-webapi2-efcodefirst-web-app-on-3-tier-architecture/"/>
    <s v="https://www.udemy.com/angularjs-webapi2-efcodefirst-web-app-on-3-tier-architecture/"/>
    <x v="0"/>
    <n v="60"/>
    <n v="652"/>
    <n v="48"/>
    <n v="46"/>
    <x v="2"/>
    <x v="2"/>
    <s v="intermediate level"/>
    <s v="INTERMEDIATE LEVEL"/>
    <n v="18"/>
    <s v="intermediate level"/>
    <n v="6.5"/>
    <d v="2017-01-16T00:00:00"/>
    <n v="16"/>
    <n v="1"/>
    <n v="2017"/>
    <x v="0"/>
    <x v="0"/>
    <d v="2020-10-10T00:00:00"/>
    <n v="1363"/>
  </r>
  <r>
    <x v="1415"/>
    <x v="1410"/>
    <x v="860"/>
    <s v="ing Trends"/>
    <s v="rend Trade"/>
    <s v="https://www.udemy.   /how-to-find-and-trade-profitable-fast-moving-trends/"/>
    <s v="https://www.udemy.com/how-to-find-and-trade-profitable-fast-moving-trends/"/>
    <x v="0"/>
    <n v="75"/>
    <n v="1513"/>
    <n v="31"/>
    <n v="60"/>
    <x v="0"/>
    <x v="0"/>
    <s v="all levels"/>
    <s v="ALL LEVELS"/>
    <n v="10"/>
    <s v="all levels"/>
    <n v="5.5"/>
    <d v="2015-08-04T00:00:00"/>
    <n v="4"/>
    <n v="8"/>
    <n v="2015"/>
    <x v="3"/>
    <x v="3"/>
    <d v="2018-11-04T00:00:00"/>
    <n v="1188"/>
  </r>
  <r>
    <x v="1416"/>
    <x v="1411"/>
    <x v="476"/>
    <s v=" Portfolio"/>
    <s v="nvesting: "/>
    <s v="https://www.udemy.   /investing-how-to-fix-hidden-flaws-inside-your-portfolio/"/>
    <s v="https://www.udemy.com/investing-how-to-fix-hidden-flaws-inside-your-portfolio/"/>
    <x v="0"/>
    <n v="195"/>
    <n v="58"/>
    <n v="8"/>
    <n v="14"/>
    <x v="0"/>
    <x v="0"/>
    <s v="all levels"/>
    <s v="ALL LEVELS"/>
    <n v="10"/>
    <s v="all levels"/>
    <n v="1"/>
    <d v="2015-12-03T00:00:00"/>
    <n v="3"/>
    <n v="12"/>
    <n v="2015"/>
    <x v="3"/>
    <x v="3"/>
    <d v="2018-08-06T00:00:00"/>
    <n v="977"/>
  </r>
  <r>
    <x v="1417"/>
    <x v="1412"/>
    <x v="96"/>
    <s v="ic Designs"/>
    <s v="hotoshop i"/>
    <s v="https://www.udemy.   /photoshop-knights-become-a-professional-in-no-time/"/>
    <s v="https://www.udemy.com/photoshop-knights-become-a-professional-in-no-time/"/>
    <x v="0"/>
    <n v="20"/>
    <n v="14440"/>
    <n v="182"/>
    <n v="26"/>
    <x v="0"/>
    <x v="0"/>
    <s v="all levels"/>
    <s v="ALL LEVELS"/>
    <n v="10"/>
    <s v="all levels"/>
    <n v="3"/>
    <d v="2015-08-13T00:00:00"/>
    <n v="13"/>
    <n v="8"/>
    <n v="2015"/>
    <x v="2"/>
    <x v="2"/>
    <d v="2019-09-26T00:00:00"/>
    <n v="1505"/>
  </r>
  <r>
    <x v="1418"/>
    <x v="1413"/>
    <x v="167"/>
    <s v=" Beginners"/>
    <s v="earn PHP P"/>
    <s v="https://www.udemy.   /learn-php-programming-for-absolute-beginners/"/>
    <s v="https://www.udemy.com/learn-php-programming-for-absolute-beginners/"/>
    <x v="0"/>
    <n v="35"/>
    <n v="5368"/>
    <n v="78"/>
    <n v="20"/>
    <x v="0"/>
    <x v="0"/>
    <s v="all levels"/>
    <s v="ALL LEVELS"/>
    <n v="10"/>
    <s v="all levels"/>
    <n v="2"/>
    <d v="2015-08-05T00:00:00"/>
    <n v="5"/>
    <n v="8"/>
    <n v="2015"/>
    <x v="0"/>
    <x v="0"/>
    <d v="2019-09-26T00:00:00"/>
    <n v="1513"/>
  </r>
  <r>
    <x v="1419"/>
    <x v="1414"/>
    <x v="861"/>
    <s v="import. io"/>
    <s v="eb Scrapin"/>
    <s v="https://www.udemy.   /web-scraping-with-python-ruby-import-io-for-fun-profit/"/>
    <s v="https://www.udemy.com/web-scraping-with-python-ruby-import-io-for-fun-profit/"/>
    <x v="0"/>
    <n v="75"/>
    <n v="973"/>
    <n v="50"/>
    <n v="46"/>
    <x v="0"/>
    <x v="0"/>
    <s v="all levels"/>
    <s v="ALL LEVELS"/>
    <n v="10"/>
    <s v="all levels"/>
    <n v="4.5"/>
    <d v="2015-08-09T00:00:00"/>
    <n v="9"/>
    <n v="8"/>
    <n v="2015"/>
    <x v="0"/>
    <x v="0"/>
    <d v="2019-09-26T00:00:00"/>
    <n v="1509"/>
  </r>
  <r>
    <x v="1420"/>
    <x v="1415"/>
    <x v="862"/>
    <s v=" completo!"/>
    <s v="omo utiliz"/>
    <s v="https://www.udemy.   /como-utilizar-o-corel-draw-por-completo/"/>
    <s v="https://www.udemy.com/como-utilizar-o-corel-draw-por-completo/"/>
    <x v="0"/>
    <n v="30"/>
    <n v="293"/>
    <n v="32"/>
    <n v="44"/>
    <x v="0"/>
    <x v="0"/>
    <s v="all levels"/>
    <s v="ALL LEVELS"/>
    <n v="10"/>
    <s v="all levels"/>
    <n v="7"/>
    <d v="2015-08-17T00:00:00"/>
    <n v="17"/>
    <n v="8"/>
    <n v="2015"/>
    <x v="2"/>
    <x v="2"/>
    <d v="2019-09-26T00:00:00"/>
    <n v="1501"/>
  </r>
  <r>
    <x v="1421"/>
    <x v="1416"/>
    <x v="863"/>
    <s v=" with GIMP"/>
    <s v="anipulate "/>
    <s v="https://www.udemy.   /photo-manipulation-in-gimp/"/>
    <s v="https://www.udemy.com/photo-manipulation-in-gimp/"/>
    <x v="0"/>
    <n v="20"/>
    <n v="34"/>
    <n v="4"/>
    <n v="11"/>
    <x v="0"/>
    <x v="0"/>
    <s v="all levels"/>
    <s v="ALL LEVELS"/>
    <n v="10"/>
    <s v="all levels"/>
    <n v="2"/>
    <d v="2015-08-09T00:00:00"/>
    <n v="9"/>
    <n v="8"/>
    <n v="2015"/>
    <x v="2"/>
    <x v="2"/>
    <d v="2019-09-26T00:00:00"/>
    <n v="1509"/>
  </r>
  <r>
    <x v="1422"/>
    <x v="1417"/>
    <x v="174"/>
    <s v="ngerstyle!"/>
    <s v="ingerpicki"/>
    <s v="https://www.udemy.   /fingerpicking-learn-fingerstyle-guitar-songs/"/>
    <s v="https://www.udemy.com/fingerpicking-learn-fingerstyle-guitar-songs/"/>
    <x v="0"/>
    <n v="20"/>
    <n v="953"/>
    <n v="11"/>
    <n v="13"/>
    <x v="0"/>
    <x v="0"/>
    <s v="all levels"/>
    <s v="ALL LEVELS"/>
    <n v="10"/>
    <s v="all levels"/>
    <n v="2"/>
    <d v="2015-08-07T00:00:00"/>
    <n v="7"/>
    <n v="8"/>
    <n v="2015"/>
    <x v="1"/>
    <x v="1"/>
    <d v="2019-09-26T00:00:00"/>
    <n v="1511"/>
  </r>
  <r>
    <x v="1423"/>
    <x v="1418"/>
    <x v="364"/>
    <s v="d provided"/>
    <s v="et started"/>
    <s v="https://www.udemy.   /get-started-creating-websites-everything-you-need-provided/"/>
    <s v="https://www.udemy.com/get-started-creating-websites-everything-you-need-provided/"/>
    <x v="0"/>
    <n v="100"/>
    <n v="14260"/>
    <n v="44"/>
    <n v="43"/>
    <x v="1"/>
    <x v="1"/>
    <s v="beginner level"/>
    <s v="BEGINNER LEVEL"/>
    <n v="14"/>
    <s v="beginner level"/>
    <n v="3"/>
    <d v="2015-09-25T00:00:00"/>
    <n v="25"/>
    <n v="9"/>
    <n v="2015"/>
    <x v="0"/>
    <x v="0"/>
    <d v="2018-12-31T00:00:00"/>
    <n v="1193"/>
  </r>
  <r>
    <x v="1424"/>
    <x v="1419"/>
    <x v="27"/>
    <s v=" The Piano"/>
    <s v="he Complet"/>
    <s v="https://www.udemy.   /the-complete-piano-course/"/>
    <s v="https://www.udemy.com/the-complete-piano-course/"/>
    <x v="0"/>
    <n v="95"/>
    <n v="4982"/>
    <n v="276"/>
    <n v="240"/>
    <x v="0"/>
    <x v="0"/>
    <s v="all levels"/>
    <s v="ALL LEVELS"/>
    <n v="10"/>
    <s v="all levels"/>
    <n v="23"/>
    <d v="2015-08-20T00:00:00"/>
    <n v="20"/>
    <n v="8"/>
    <n v="2015"/>
    <x v="1"/>
    <x v="1"/>
    <d v="2019-09-26T00:00:00"/>
    <n v="1498"/>
  </r>
  <r>
    <x v="1425"/>
    <x v="1420"/>
    <x v="151"/>
    <s v="rom A to Z"/>
    <s v="ypography "/>
    <s v="https://www.udemy.   /typography-from-a-to-z/"/>
    <s v="https://www.udemy.com/typography-from-a-to-z/"/>
    <x v="0"/>
    <n v="100"/>
    <n v="317"/>
    <n v="15"/>
    <n v="76"/>
    <x v="0"/>
    <x v="0"/>
    <s v="all levels"/>
    <s v="ALL LEVELS"/>
    <n v="10"/>
    <s v="all levels"/>
    <n v="6"/>
    <d v="2015-08-07T00:00:00"/>
    <n v="7"/>
    <n v="8"/>
    <n v="2015"/>
    <x v="2"/>
    <x v="2"/>
    <d v="2019-09-26T00:00:00"/>
    <n v="1511"/>
  </r>
  <r>
    <x v="1426"/>
    <x v="1421"/>
    <x v="375"/>
    <s v="ade simple"/>
    <s v="orex tradi"/>
    <s v="https://www.udemy.   /forex-mentor-online-school/"/>
    <s v="https://www.udemy.com/forex-mentor-online-school/"/>
    <x v="0"/>
    <n v="100"/>
    <n v="45"/>
    <n v="4"/>
    <n v="31"/>
    <x v="0"/>
    <x v="0"/>
    <s v="all levels"/>
    <s v="ALL LEVELS"/>
    <n v="10"/>
    <s v="all levels"/>
    <n v="1.5"/>
    <d v="2015-09-25T00:00:00"/>
    <n v="25"/>
    <n v="9"/>
    <n v="2015"/>
    <x v="3"/>
    <x v="3"/>
    <d v="2018-08-06T00:00:00"/>
    <n v="1046"/>
  </r>
  <r>
    <x v="1427"/>
    <x v="1422"/>
    <x v="247"/>
    <s v="with Neo4j"/>
    <s v="uilding a "/>
    <s v="https://www.udemy.   /building-a-ruby-on-rails-application-with-neo4j/"/>
    <s v="https://www.udemy.com/building-a-ruby-on-rails-application-with-neo4j/"/>
    <x v="1"/>
    <n v="0"/>
    <n v="4830"/>
    <n v="38"/>
    <n v="7"/>
    <x v="2"/>
    <x v="2"/>
    <s v="intermediate level"/>
    <s v="INTERMEDIATE LEVEL"/>
    <n v="18"/>
    <s v="intermediate level"/>
    <n v="0.53333333299999997"/>
    <d v="2015-08-18T00:00:00"/>
    <n v="18"/>
    <n v="8"/>
    <n v="2015"/>
    <x v="0"/>
    <x v="0"/>
    <d v="2020-10-10T00:00:00"/>
    <n v="1880"/>
  </r>
  <r>
    <x v="1428"/>
    <x v="1423"/>
    <x v="266"/>
    <s v="Investing!"/>
    <s v="undamental"/>
    <s v="https://www.udemy.   /investment-basics-lets-invest-series/"/>
    <s v="https://www.udemy.com/investment-basics-lets-invest-series/"/>
    <x v="0"/>
    <n v="20"/>
    <n v="3125"/>
    <n v="54"/>
    <n v="13"/>
    <x v="1"/>
    <x v="1"/>
    <s v="beginner level"/>
    <s v="BEGINNER LEVEL"/>
    <n v="14"/>
    <s v="beginner level"/>
    <n v="2"/>
    <d v="2015-08-09T00:00:00"/>
    <n v="9"/>
    <n v="8"/>
    <n v="2015"/>
    <x v="3"/>
    <x v="3"/>
    <d v="2018-05-25T00:00:00"/>
    <n v="1020"/>
  </r>
  <r>
    <x v="1429"/>
    <x v="1424"/>
    <x v="27"/>
    <s v="site Today"/>
    <s v="he Complet"/>
    <s v="https://www.udemy.   /wordpresscourse/"/>
    <s v="https://www.udemy.com/wordpresscourse/"/>
    <x v="0"/>
    <n v="195"/>
    <n v="9421"/>
    <n v="73"/>
    <n v="36"/>
    <x v="0"/>
    <x v="0"/>
    <s v="all levels"/>
    <s v="ALL LEVELS"/>
    <n v="10"/>
    <s v="all levels"/>
    <n v="3.5"/>
    <d v="2015-08-25T00:00:00"/>
    <n v="25"/>
    <n v="8"/>
    <n v="2015"/>
    <x v="0"/>
    <x v="0"/>
    <d v="2019-09-26T00:00:00"/>
    <n v="1493"/>
  </r>
  <r>
    <x v="1430"/>
    <x v="1425"/>
    <x v="358"/>
    <s v=" Page Apps"/>
    <s v="ordPress D"/>
    <s v="https://www.udemy.   /wordpress-development-create-wordpress-themes-and-plugins/"/>
    <s v="https://www.udemy.com/wordpress-development-create-wordpress-themes-and-plugins/"/>
    <x v="0"/>
    <n v="150"/>
    <n v="817"/>
    <n v="164"/>
    <n v="131"/>
    <x v="2"/>
    <x v="2"/>
    <s v="intermediate level"/>
    <s v="INTERMEDIATE LEVEL"/>
    <n v="18"/>
    <s v="intermediate level"/>
    <n v="19.5"/>
    <d v="2016-03-02T00:00:00"/>
    <n v="2"/>
    <n v="3"/>
    <n v="2016"/>
    <x v="0"/>
    <x v="0"/>
    <d v="2020-10-10T00:00:00"/>
    <n v="1683"/>
  </r>
  <r>
    <x v="1431"/>
    <x v="1426"/>
    <x v="6"/>
    <s v="oframework"/>
    <s v="ntroductio"/>
    <s v="https://www.udemy.   /introduction-to-php-slim-microframework/"/>
    <s v="https://www.udemy.com/introduction-to-php-slim-microframework/"/>
    <x v="0"/>
    <n v="20"/>
    <n v="1312"/>
    <n v="19"/>
    <n v="11"/>
    <x v="2"/>
    <x v="2"/>
    <s v="intermediate level"/>
    <s v="INTERMEDIATE LEVEL"/>
    <n v="18"/>
    <s v="intermediate level"/>
    <n v="1"/>
    <d v="2015-08-07T00:00:00"/>
    <n v="7"/>
    <n v="8"/>
    <n v="2015"/>
    <x v="0"/>
    <x v="0"/>
    <d v="2020-10-10T00:00:00"/>
    <n v="1891"/>
  </r>
  <r>
    <x v="1432"/>
    <x v="1427"/>
    <x v="268"/>
    <s v="orex Robot"/>
    <s v="uild your "/>
    <s v="https://www.udemy.   /build-your-own-naked-trading-forex-robot/"/>
    <s v="https://www.udemy.com/build-your-own-naked-trading-forex-robot/"/>
    <x v="0"/>
    <n v="40"/>
    <n v="315"/>
    <n v="28"/>
    <n v="19"/>
    <x v="0"/>
    <x v="0"/>
    <s v="all levels"/>
    <s v="ALL LEVELS"/>
    <n v="10"/>
    <s v="all levels"/>
    <n v="2"/>
    <d v="2015-08-11T00:00:00"/>
    <n v="11"/>
    <n v="8"/>
    <n v="2015"/>
    <x v="3"/>
    <x v="3"/>
    <d v="2019-09-26T00:00:00"/>
    <n v="1507"/>
  </r>
  <r>
    <x v="1433"/>
    <x v="1428"/>
    <x v="864"/>
    <s v="by Laravel"/>
    <s v="reate Fast"/>
    <s v="https://www.udemy.   /lumen-restful-api-and-homestead-for-lumen-by-laravel-and-php/"/>
    <s v="https://www.udemy.com/lumen-restful-api-and-homestead-for-lumen-by-laravel-and-php/"/>
    <x v="0"/>
    <n v="60"/>
    <n v="1157"/>
    <n v="105"/>
    <n v="31"/>
    <x v="0"/>
    <x v="0"/>
    <s v="all levels"/>
    <s v="ALL LEVELS"/>
    <n v="10"/>
    <s v="all levels"/>
    <n v="3"/>
    <d v="2015-10-25T00:00:00"/>
    <n v="25"/>
    <n v="10"/>
    <n v="2015"/>
    <x v="0"/>
    <x v="0"/>
    <d v="2019-09-26T00:00:00"/>
    <n v="1432"/>
  </r>
  <r>
    <x v="1434"/>
    <x v="1429"/>
    <x v="670"/>
    <s v="gin Course"/>
    <s v="ltimate Wo"/>
    <s v="https://www.udemy.   /wordpress-plugin-course/"/>
    <s v="https://www.udemy.com/wordpress-plugin-course/"/>
    <x v="0"/>
    <n v="100"/>
    <n v="4537"/>
    <n v="415"/>
    <n v="49"/>
    <x v="0"/>
    <x v="0"/>
    <s v="all levels"/>
    <s v="ALL LEVELS"/>
    <n v="10"/>
    <s v="all levels"/>
    <n v="9"/>
    <d v="2015-08-20T00:00:00"/>
    <n v="20"/>
    <n v="8"/>
    <n v="2015"/>
    <x v="0"/>
    <x v="0"/>
    <d v="2019-09-26T00:00:00"/>
    <n v="1498"/>
  </r>
  <r>
    <x v="1435"/>
    <x v="1430"/>
    <x v="865"/>
    <s v=" Beginners"/>
    <s v="imple And "/>
    <s v="https://www.udemy.   /simple-and-easy-wordpress-101/"/>
    <s v="https://www.udemy.com/simple-and-easy-wordpress-101/"/>
    <x v="1"/>
    <n v="0"/>
    <n v="5014"/>
    <n v="196"/>
    <n v="32"/>
    <x v="1"/>
    <x v="1"/>
    <s v="beginner level"/>
    <s v="BEGINNER LEVEL"/>
    <n v="14"/>
    <s v="beginner level"/>
    <n v="3"/>
    <d v="2015-08-09T00:00:00"/>
    <n v="9"/>
    <n v="8"/>
    <n v="2015"/>
    <x v="0"/>
    <x v="0"/>
    <d v="2018-12-31T00:00:00"/>
    <n v="1240"/>
  </r>
  <r>
    <x v="1436"/>
    <x v="1431"/>
    <x v="78"/>
    <s v="ds &amp; Forex"/>
    <s v="echnical A"/>
    <s v="https://www.udemy.   /technical-analysis-made-easy/"/>
    <s v="https://www.udemy.com/technical-analysis-made-easy/"/>
    <x v="0"/>
    <n v="50"/>
    <n v="397"/>
    <n v="4"/>
    <n v="36"/>
    <x v="1"/>
    <x v="1"/>
    <s v="beginner level"/>
    <s v="BEGINNER LEVEL"/>
    <n v="14"/>
    <s v="beginner level"/>
    <n v="3"/>
    <d v="2015-11-23T00:00:00"/>
    <n v="23"/>
    <n v="11"/>
    <n v="2015"/>
    <x v="3"/>
    <x v="3"/>
    <d v="2018-12-31T00:00:00"/>
    <n v="1134"/>
  </r>
  <r>
    <x v="1437"/>
    <x v="1432"/>
    <x v="6"/>
    <s v="Accounting"/>
    <s v="ntroductio"/>
    <s v="https://www.udemy.   /introduction-to-bookkeeping-and-accounting/"/>
    <s v="https://www.udemy.com/introduction-to-bookkeeping-and-accounting/"/>
    <x v="0"/>
    <n v="35"/>
    <n v="2623"/>
    <n v="158"/>
    <n v="20"/>
    <x v="1"/>
    <x v="1"/>
    <s v="beginner level"/>
    <s v="BEGINNER LEVEL"/>
    <n v="14"/>
    <s v="beginner level"/>
    <n v="1"/>
    <d v="2015-08-21T00:00:00"/>
    <n v="21"/>
    <n v="8"/>
    <n v="2015"/>
    <x v="3"/>
    <x v="3"/>
    <d v="2018-05-25T00:00:00"/>
    <n v="1008"/>
  </r>
  <r>
    <x v="1438"/>
    <x v="1433"/>
    <x v="866"/>
    <s v=" Companies"/>
    <s v="sset Prote"/>
    <s v="https://www.udemy.   /asset-protection-using-offshore-companies/"/>
    <s v="https://www.udemy.com/asset-protection-using-offshore-companies/"/>
    <x v="0"/>
    <n v="20"/>
    <n v="480"/>
    <n v="3"/>
    <n v="21"/>
    <x v="0"/>
    <x v="0"/>
    <s v="all levels"/>
    <s v="ALL LEVELS"/>
    <n v="10"/>
    <s v="all levels"/>
    <n v="1"/>
    <d v="2015-08-12T00:00:00"/>
    <n v="12"/>
    <n v="8"/>
    <n v="2015"/>
    <x v="3"/>
    <x v="3"/>
    <d v="2018-08-06T00:00:00"/>
    <n v="1090"/>
  </r>
  <r>
    <x v="1439"/>
    <x v="1434"/>
    <x v="25"/>
    <s v="o Advanced"/>
    <s v="ccounting "/>
    <s v="https://www.udemy.   /finance-and-accounting-for-beginners/"/>
    <s v="https://www.udemy.com/finance-and-accounting-for-beginners/"/>
    <x v="0"/>
    <n v="95"/>
    <n v="1222"/>
    <n v="14"/>
    <n v="61"/>
    <x v="0"/>
    <x v="0"/>
    <s v="all levels"/>
    <s v="ALL LEVELS"/>
    <n v="10"/>
    <s v="all levels"/>
    <n v="6"/>
    <d v="2015-10-07T00:00:00"/>
    <n v="7"/>
    <n v="10"/>
    <n v="2015"/>
    <x v="3"/>
    <x v="3"/>
    <d v="2018-08-06T00:00:00"/>
    <n v="1034"/>
  </r>
  <r>
    <x v="1440"/>
    <x v="1435"/>
    <x v="867"/>
    <s v="s Welcome!"/>
    <s v="imple Java"/>
    <s v="https://www.udemy.   /simple-javascript-learn-by-doing/"/>
    <s v="https://www.udemy.com/simple-javascript-learn-by-doing/"/>
    <x v="0"/>
    <n v="25"/>
    <n v="2753"/>
    <n v="10"/>
    <n v="18"/>
    <x v="0"/>
    <x v="0"/>
    <s v="all levels"/>
    <s v="ALL LEVELS"/>
    <n v="10"/>
    <s v="all levels"/>
    <n v="2"/>
    <d v="2015-09-07T00:00:00"/>
    <n v="7"/>
    <n v="9"/>
    <n v="2015"/>
    <x v="0"/>
    <x v="0"/>
    <d v="2019-09-26T00:00:00"/>
    <n v="1480"/>
  </r>
  <r>
    <x v="1441"/>
    <x v="1436"/>
    <x v="868"/>
    <s v="t Investor"/>
    <s v="he Intelli"/>
    <s v="https://www.udemy.   /the-intelligent-investor/"/>
    <s v="https://www.udemy.com/the-intelligent-investor/"/>
    <x v="0"/>
    <n v="30"/>
    <n v="384"/>
    <n v="40"/>
    <n v="44"/>
    <x v="0"/>
    <x v="0"/>
    <s v="all levels"/>
    <s v="ALL LEVELS"/>
    <n v="10"/>
    <s v="all levels"/>
    <n v="10.5"/>
    <d v="2015-08-27T00:00:00"/>
    <n v="27"/>
    <n v="8"/>
    <n v="2015"/>
    <x v="3"/>
    <x v="3"/>
    <d v="2019-09-26T00:00:00"/>
    <n v="1491"/>
  </r>
  <r>
    <x v="1442"/>
    <x v="1437"/>
    <x v="869"/>
    <s v="ING EASIER"/>
    <s v="earn 4 Vit"/>
    <s v="https://www.udemy.   /etidrumminggbc/"/>
    <s v="https://www.udemy.com/etidrumminggbc/"/>
    <x v="0"/>
    <n v="35"/>
    <n v="510"/>
    <n v="1"/>
    <n v="8"/>
    <x v="0"/>
    <x v="0"/>
    <s v="all levels"/>
    <s v="ALL LEVELS"/>
    <n v="10"/>
    <s v="all levels"/>
    <n v="0.61666666699999995"/>
    <d v="2015-08-13T00:00:00"/>
    <n v="13"/>
    <n v="8"/>
    <n v="2015"/>
    <x v="1"/>
    <x v="1"/>
    <d v="2019-09-26T00:00:00"/>
    <n v="1505"/>
  </r>
  <r>
    <x v="1443"/>
    <x v="1438"/>
    <x v="870"/>
    <s v="e Websites"/>
    <s v="earn Wordp"/>
    <s v="https://www.udemy.   /learn-wordpress-from-scratch-and-create-websites/"/>
    <s v="https://www.udemy.com/learn-wordpress-from-scratch-and-create-websites/"/>
    <x v="0"/>
    <n v="75"/>
    <n v="2023"/>
    <n v="8"/>
    <n v="25"/>
    <x v="0"/>
    <x v="0"/>
    <s v="all levels"/>
    <s v="ALL LEVELS"/>
    <n v="10"/>
    <s v="all levels"/>
    <n v="2"/>
    <d v="2015-08-13T00:00:00"/>
    <n v="13"/>
    <n v="8"/>
    <n v="2015"/>
    <x v="0"/>
    <x v="0"/>
    <d v="2019-09-26T00:00:00"/>
    <n v="1505"/>
  </r>
  <r>
    <x v="1444"/>
    <x v="1439"/>
    <x v="358"/>
    <s v="ul Plugins"/>
    <s v="ordpress E"/>
    <s v="https://www.udemy.   /wordpress-essentials-useful-plugins/"/>
    <s v="https://www.udemy.com/wordpress-essentials-useful-plugins/"/>
    <x v="0"/>
    <n v="25"/>
    <n v="1087"/>
    <n v="7"/>
    <n v="24"/>
    <x v="1"/>
    <x v="1"/>
    <s v="beginner level"/>
    <s v="BEGINNER LEVEL"/>
    <n v="14"/>
    <s v="beginner level"/>
    <n v="1"/>
    <d v="2015-09-15T00:00:00"/>
    <n v="15"/>
    <n v="9"/>
    <n v="2015"/>
    <x v="0"/>
    <x v="0"/>
    <d v="2018-12-31T00:00:00"/>
    <n v="1203"/>
  </r>
  <r>
    <x v="1445"/>
    <x v="1440"/>
    <x v="187"/>
    <s v="like a Pro"/>
    <s v="ow to make"/>
    <s v="https://www.udemy.   /the-secrets-of-making-business-cards-like-a-pro/"/>
    <s v="https://www.udemy.com/the-secrets-of-making-business-cards-like-a-pro/"/>
    <x v="0"/>
    <n v="20"/>
    <n v="593"/>
    <n v="3"/>
    <n v="13"/>
    <x v="0"/>
    <x v="0"/>
    <s v="all levels"/>
    <s v="ALL LEVELS"/>
    <n v="10"/>
    <s v="all levels"/>
    <n v="0.7"/>
    <d v="2015-08-11T00:00:00"/>
    <n v="11"/>
    <n v="8"/>
    <n v="2015"/>
    <x v="2"/>
    <x v="2"/>
    <d v="2019-09-26T00:00:00"/>
    <n v="1507"/>
  </r>
  <r>
    <x v="1446"/>
    <x v="1441"/>
    <x v="871"/>
    <s v="s bootcamp"/>
    <s v="earn Objec"/>
    <s v="https://www.udemy.   /learn-object-oriented-programming-php-fundamentals-bootcamp/"/>
    <s v="https://www.udemy.com/learn-object-oriented-programming-php-fundamentals-bootcamp/"/>
    <x v="0"/>
    <n v="100"/>
    <n v="22213"/>
    <n v="142"/>
    <n v="16"/>
    <x v="0"/>
    <x v="0"/>
    <s v="all levels"/>
    <s v="ALL LEVELS"/>
    <n v="10"/>
    <s v="all levels"/>
    <n v="1"/>
    <d v="2015-08-11T00:00:00"/>
    <n v="11"/>
    <n v="8"/>
    <n v="2015"/>
    <x v="0"/>
    <x v="0"/>
    <d v="2019-09-26T00:00:00"/>
    <n v="1507"/>
  </r>
  <r>
    <x v="1447"/>
    <x v="1442"/>
    <x v="63"/>
    <s v=" Low Risk!"/>
    <s v="rofessiona"/>
    <s v="https://www.udemy.   /professional-trading-consistent-profits-with-low-risk/"/>
    <s v="https://www.udemy.com/professional-trading-consistent-profits-with-low-risk/"/>
    <x v="0"/>
    <n v="20"/>
    <n v="627"/>
    <n v="5"/>
    <n v="27"/>
    <x v="0"/>
    <x v="0"/>
    <s v="all levels"/>
    <s v="ALL LEVELS"/>
    <n v="10"/>
    <s v="all levels"/>
    <n v="1"/>
    <d v="2015-10-17T00:00:00"/>
    <n v="17"/>
    <n v="10"/>
    <n v="2015"/>
    <x v="3"/>
    <x v="3"/>
    <d v="2018-08-06T00:00:00"/>
    <n v="1024"/>
  </r>
  <r>
    <x v="1448"/>
    <x v="1443"/>
    <x v="872"/>
    <s v="ll ask you"/>
    <s v="andle diff"/>
    <s v="https://www.udemy.   /handle-difficult-questions-the-bank-manager-will-ask-you/"/>
    <s v="https://www.udemy.com/handle-difficult-questions-the-bank-manager-will-ask-you/"/>
    <x v="0"/>
    <n v="20"/>
    <n v="2"/>
    <n v="0"/>
    <n v="12"/>
    <x v="0"/>
    <x v="0"/>
    <s v="all levels"/>
    <s v="ALL LEVELS"/>
    <n v="10"/>
    <s v="all levels"/>
    <n v="1"/>
    <d v="2015-09-04T00:00:00"/>
    <n v="4"/>
    <n v="9"/>
    <n v="2015"/>
    <x v="3"/>
    <x v="3"/>
    <d v="2018-08-06T00:00:00"/>
    <n v="1067"/>
  </r>
  <r>
    <x v="1449"/>
    <x v="1444"/>
    <x v="540"/>
    <s v="dmin Panel"/>
    <s v="omplete PH"/>
    <s v="https://www.udemy.   /complete-php-course/"/>
    <s v="https://www.udemy.com/complete-php-course/"/>
    <x v="0"/>
    <n v="195"/>
    <n v="55332"/>
    <n v="1225"/>
    <n v="144"/>
    <x v="0"/>
    <x v="0"/>
    <s v="all levels"/>
    <s v="ALL LEVELS"/>
    <n v="10"/>
    <s v="all levels"/>
    <n v="20"/>
    <d v="2015-09-22T00:00:00"/>
    <n v="22"/>
    <n v="9"/>
    <n v="2015"/>
    <x v="0"/>
    <x v="0"/>
    <d v="2019-09-26T00:00:00"/>
    <n v="1465"/>
  </r>
  <r>
    <x v="1450"/>
    <x v="1445"/>
    <x v="873"/>
    <s v="t &amp; Free! "/>
    <s v="jango Tuto"/>
    <s v="https://www.udemy.   /create-your-first-django-website-fast-free/"/>
    <s v="https://www.udemy.com/create-your-first-django-website-fast-free/"/>
    <x v="0"/>
    <n v="20"/>
    <n v="5228"/>
    <n v="180"/>
    <n v="27"/>
    <x v="1"/>
    <x v="1"/>
    <s v="beginner level"/>
    <s v="BEGINNER LEVEL"/>
    <n v="14"/>
    <s v="beginner level"/>
    <n v="2.5"/>
    <d v="2015-09-08T00:00:00"/>
    <n v="8"/>
    <n v="9"/>
    <n v="2015"/>
    <x v="0"/>
    <x v="0"/>
    <d v="2018-12-31T00:00:00"/>
    <n v="1210"/>
  </r>
  <r>
    <x v="1451"/>
    <x v="1446"/>
    <x v="874"/>
    <s v="llustrator"/>
    <s v="reating Ic"/>
    <s v="https://www.udemy.   /creating-icons-with-illustrator/"/>
    <s v="https://www.udemy.com/creating-icons-with-illustrator/"/>
    <x v="0"/>
    <n v="30"/>
    <n v="2266"/>
    <n v="26"/>
    <n v="10"/>
    <x v="0"/>
    <x v="0"/>
    <s v="all levels"/>
    <s v="ALL LEVELS"/>
    <n v="10"/>
    <s v="all levels"/>
    <n v="1"/>
    <d v="2015-08-13T00:00:00"/>
    <n v="13"/>
    <n v="8"/>
    <n v="2015"/>
    <x v="2"/>
    <x v="2"/>
    <d v="2019-09-26T00:00:00"/>
    <n v="1505"/>
  </r>
  <r>
    <x v="1452"/>
    <x v="1447"/>
    <x v="770"/>
    <s v="en MÃ©xico"/>
    <s v="ontabilida"/>
    <s v="https://www.udemy.   /contabilidad-gubernamental/"/>
    <s v="https://www.udemy.com/contabilidad-gubernamental/"/>
    <x v="0"/>
    <n v="30"/>
    <n v="270"/>
    <n v="22"/>
    <n v="24"/>
    <x v="0"/>
    <x v="0"/>
    <s v="all levels"/>
    <s v="ALL LEVELS"/>
    <n v="10"/>
    <s v="all levels"/>
    <n v="3.5"/>
    <d v="2015-08-14T00:00:00"/>
    <n v="14"/>
    <n v="8"/>
    <n v="2015"/>
    <x v="3"/>
    <x v="3"/>
    <d v="2019-09-26T00:00:00"/>
    <n v="1504"/>
  </r>
  <r>
    <x v="1453"/>
    <x v="1448"/>
    <x v="875"/>
    <s v="Strategies"/>
    <s v="ommodity F"/>
    <s v="https://www.udemy.   /futures-day-trade-course/"/>
    <s v="https://www.udemy.com/futures-day-trade-course/"/>
    <x v="0"/>
    <n v="95"/>
    <n v="91"/>
    <n v="5"/>
    <n v="28"/>
    <x v="0"/>
    <x v="0"/>
    <s v="all levels"/>
    <s v="ALL LEVELS"/>
    <n v="10"/>
    <s v="all levels"/>
    <n v="5"/>
    <d v="2015-08-28T00:00:00"/>
    <n v="28"/>
    <n v="8"/>
    <n v="2015"/>
    <x v="3"/>
    <x v="3"/>
    <d v="2018-08-06T00:00:00"/>
    <n v="1074"/>
  </r>
  <r>
    <x v="1454"/>
    <x v="1449"/>
    <x v="259"/>
    <s v="s Strategy"/>
    <s v="tock Tradi"/>
    <s v="https://www.udemy.   /stock-trading-with-this-strategy/"/>
    <s v="https://www.udemy.com/stock-trading-with-this-strategy/"/>
    <x v="0"/>
    <n v="50"/>
    <n v="30"/>
    <n v="3"/>
    <n v="6"/>
    <x v="0"/>
    <x v="0"/>
    <s v="all levels"/>
    <s v="ALL LEVELS"/>
    <n v="10"/>
    <s v="all levels"/>
    <n v="1"/>
    <d v="2015-08-13T00:00:00"/>
    <n v="13"/>
    <n v="8"/>
    <n v="2015"/>
    <x v="3"/>
    <x v="3"/>
    <d v="2018-08-06T00:00:00"/>
    <n v="1089"/>
  </r>
  <r>
    <x v="1455"/>
    <x v="1450"/>
    <x v="843"/>
    <s v="onica now!"/>
    <s v="nstant Har"/>
    <s v="https://www.udemy.   /instant-harmonica-play-when-the-saints-on-harmonica-now/"/>
    <s v="https://www.udemy.com/instant-harmonica-play-when-the-saints-on-harmonica-now/"/>
    <x v="0"/>
    <n v="20"/>
    <n v="31"/>
    <n v="1"/>
    <n v="10"/>
    <x v="1"/>
    <x v="1"/>
    <s v="beginner level"/>
    <s v="BEGINNER LEVEL"/>
    <n v="14"/>
    <s v="beginner level"/>
    <n v="1"/>
    <d v="2015-08-14T00:00:00"/>
    <n v="14"/>
    <n v="8"/>
    <n v="2015"/>
    <x v="1"/>
    <x v="1"/>
    <d v="2018-12-31T00:00:00"/>
    <n v="1235"/>
  </r>
  <r>
    <x v="1456"/>
    <x v="1451"/>
    <x v="0"/>
    <s v="ing Blocks"/>
    <s v="avaScript "/>
    <s v="https://www.udemy.   /javascript-basics-web-development-building-blocks/"/>
    <s v="https://www.udemy.com/javascript-basics-web-development-building-blocks/"/>
    <x v="0"/>
    <n v="95"/>
    <n v="10179"/>
    <n v="68"/>
    <n v="17"/>
    <x v="1"/>
    <x v="1"/>
    <s v="beginner level"/>
    <s v="BEGINNER LEVEL"/>
    <n v="14"/>
    <s v="beginner level"/>
    <n v="1.5"/>
    <d v="2015-08-14T00:00:00"/>
    <n v="14"/>
    <n v="8"/>
    <n v="2015"/>
    <x v="0"/>
    <x v="0"/>
    <d v="2018-12-31T00:00:00"/>
    <n v="1235"/>
  </r>
  <r>
    <x v="1457"/>
    <x v="1452"/>
    <x v="107"/>
    <s v="evelopment"/>
    <s v="ootstrap u"/>
    <s v="https://www.udemy.   /bootstrap-3-responsive-design-tutorial-fundamentals/"/>
    <s v="https://www.udemy.com/bootstrap-3-responsive-design-tutorial-fundamentals/"/>
    <x v="0"/>
    <n v="150"/>
    <n v="18101"/>
    <n v="88"/>
    <n v="68"/>
    <x v="0"/>
    <x v="0"/>
    <s v="all levels"/>
    <s v="ALL LEVELS"/>
    <n v="10"/>
    <s v="all levels"/>
    <n v="5.5"/>
    <d v="2015-08-14T00:00:00"/>
    <n v="14"/>
    <n v="8"/>
    <n v="2015"/>
    <x v="0"/>
    <x v="0"/>
    <d v="2019-09-26T00:00:00"/>
    <n v="1504"/>
  </r>
  <r>
    <x v="1458"/>
    <x v="1453"/>
    <x v="843"/>
    <s v="y and fun!"/>
    <s v="nstant Har"/>
    <s v="https://www.udemy.   /instant-harmonica-play-the-kesh-part-1-easy-and-fun/"/>
    <s v="https://www.udemy.com/instant-harmonica-play-the-kesh-part-1-easy-and-fun/"/>
    <x v="0"/>
    <n v="40"/>
    <n v="58"/>
    <n v="5"/>
    <n v="11"/>
    <x v="0"/>
    <x v="0"/>
    <s v="all levels"/>
    <s v="ALL LEVELS"/>
    <n v="10"/>
    <s v="all levels"/>
    <n v="0.58333333300000001"/>
    <d v="2015-08-17T00:00:00"/>
    <n v="17"/>
    <n v="8"/>
    <n v="2015"/>
    <x v="1"/>
    <x v="1"/>
    <d v="2019-09-26T00:00:00"/>
    <n v="1501"/>
  </r>
  <r>
    <x v="1459"/>
    <x v="1454"/>
    <x v="6"/>
    <s v="PGN Piano!"/>
    <s v="ntroductio"/>
    <s v="https://www.udemy.   /introductiontopiano/"/>
    <s v="https://www.udemy.com/introductiontopiano/"/>
    <x v="1"/>
    <n v="0"/>
    <n v="14922"/>
    <n v="772"/>
    <n v="8"/>
    <x v="1"/>
    <x v="1"/>
    <s v="beginner level"/>
    <s v="BEGINNER LEVEL"/>
    <n v="14"/>
    <s v="beginner level"/>
    <n v="0.66666666699999999"/>
    <d v="2015-08-16T00:00:00"/>
    <n v="16"/>
    <n v="8"/>
    <n v="2015"/>
    <x v="1"/>
    <x v="1"/>
    <d v="2018-12-31T00:00:00"/>
    <n v="1233"/>
  </r>
  <r>
    <x v="1460"/>
    <x v="1455"/>
    <x v="47"/>
    <s v=" Investing"/>
    <s v="he Ultimat"/>
    <s v="https://www.udemy.   /investing-learn-how-to-build-a-dividend-portfolio-step-by-step/"/>
    <s v="https://www.udemy.com/investing-learn-how-to-build-a-dividend-portfolio-step-by-step/"/>
    <x v="0"/>
    <n v="200"/>
    <n v="2115"/>
    <n v="59"/>
    <n v="88"/>
    <x v="0"/>
    <x v="0"/>
    <s v="all levels"/>
    <s v="ALL LEVELS"/>
    <n v="10"/>
    <s v="all levels"/>
    <n v="5.5"/>
    <d v="2015-11-13T00:00:00"/>
    <n v="13"/>
    <n v="11"/>
    <n v="2015"/>
    <x v="3"/>
    <x v="3"/>
    <d v="2018-11-04T00:00:00"/>
    <n v="1087"/>
  </r>
  <r>
    <x v="1461"/>
    <x v="1456"/>
    <x v="843"/>
    <s v="y and fun!"/>
    <s v="nstant Har"/>
    <s v="https://www.udemy.   /instant-harmonica-play-the-kesh-part-2-easy-and-fun/"/>
    <s v="https://www.udemy.com/instant-harmonica-play-the-kesh-part-2-easy-and-fun/"/>
    <x v="0"/>
    <n v="20"/>
    <n v="53"/>
    <n v="5"/>
    <n v="9"/>
    <x v="1"/>
    <x v="1"/>
    <s v="beginner level"/>
    <s v="BEGINNER LEVEL"/>
    <n v="14"/>
    <s v="beginner level"/>
    <n v="0.58333333300000001"/>
    <d v="2015-08-17T00:00:00"/>
    <n v="17"/>
    <n v="8"/>
    <n v="2015"/>
    <x v="1"/>
    <x v="1"/>
    <d v="2018-12-31T00:00:00"/>
    <n v="1232"/>
  </r>
  <r>
    <x v="1462"/>
    <x v="1457"/>
    <x v="876"/>
    <s v="io Quality"/>
    <s v="oiceover A"/>
    <s v="https://www.udemy.   /professional-audio-recording-processing-for-course-creation/"/>
    <s v="https://www.udemy.com/professional-audio-recording-processing-for-course-creation/"/>
    <x v="0"/>
    <n v="195"/>
    <n v="918"/>
    <n v="8"/>
    <n v="39"/>
    <x v="1"/>
    <x v="1"/>
    <s v="beginner level"/>
    <s v="BEGINNER LEVEL"/>
    <n v="14"/>
    <s v="beginner level"/>
    <n v="2.5"/>
    <d v="2015-11-11T00:00:00"/>
    <n v="11"/>
    <n v="11"/>
    <n v="2015"/>
    <x v="0"/>
    <x v="0"/>
    <d v="2018-12-31T00:00:00"/>
    <n v="1146"/>
  </r>
  <r>
    <x v="1463"/>
    <x v="1458"/>
    <x v="107"/>
    <s v="nding Page"/>
    <s v="ootstrap 3"/>
    <s v="https://www.udemy.   /bootstrap-beginners-landing-page/"/>
    <s v="https://www.udemy.com/bootstrap-beginners-landing-page/"/>
    <x v="0"/>
    <n v="20"/>
    <n v="3271"/>
    <n v="278"/>
    <n v="54"/>
    <x v="1"/>
    <x v="1"/>
    <s v="beginner level"/>
    <s v="BEGINNER LEVEL"/>
    <n v="14"/>
    <s v="beginner level"/>
    <n v="2.5"/>
    <d v="2015-09-20T00:00:00"/>
    <n v="20"/>
    <n v="9"/>
    <n v="2015"/>
    <x v="0"/>
    <x v="0"/>
    <d v="2018-12-31T00:00:00"/>
    <n v="1198"/>
  </r>
  <r>
    <x v="1464"/>
    <x v="1459"/>
    <x v="0"/>
    <s v="z Tutorial"/>
    <s v="avaScript "/>
    <s v="https://www.udemy.   /javascript-html-css-project-make-a-quiz-tutorial/"/>
    <s v="https://www.udemy.com/javascript-html-css-project-make-a-quiz-tutorial/"/>
    <x v="0"/>
    <n v="95"/>
    <n v="7130"/>
    <n v="39"/>
    <n v="24"/>
    <x v="0"/>
    <x v="0"/>
    <s v="all levels"/>
    <s v="ALL LEVELS"/>
    <n v="10"/>
    <s v="all levels"/>
    <n v="2"/>
    <d v="2015-08-18T00:00:00"/>
    <n v="18"/>
    <n v="8"/>
    <n v="2015"/>
    <x v="0"/>
    <x v="0"/>
    <d v="2019-09-26T00:00:00"/>
    <n v="1500"/>
  </r>
  <r>
    <x v="1465"/>
    <x v="1460"/>
    <x v="227"/>
    <s v="Fast Track"/>
    <s v="dobe Illus"/>
    <s v="https://www.udemy.   /adobe-illustrator-fast-track/"/>
    <s v="https://www.udemy.com/adobe-illustrator-fast-track/"/>
    <x v="0"/>
    <n v="40"/>
    <n v="9"/>
    <n v="0"/>
    <n v="23"/>
    <x v="1"/>
    <x v="1"/>
    <s v="beginner level"/>
    <s v="BEGINNER LEVEL"/>
    <n v="14"/>
    <s v="beginner level"/>
    <n v="2.5"/>
    <d v="2015-08-18T00:00:00"/>
    <n v="18"/>
    <n v="8"/>
    <n v="2015"/>
    <x v="2"/>
    <x v="2"/>
    <d v="2018-12-31T00:00:00"/>
    <n v="1231"/>
  </r>
  <r>
    <x v="1466"/>
    <x v="1461"/>
    <x v="94"/>
    <s v="ete Course"/>
    <s v="asics of E"/>
    <s v="https://www.udemy.   /basics-of-economics-for-absolute-beginners/"/>
    <s v="https://www.udemy.com/basics-of-economics-for-absolute-beginners/"/>
    <x v="0"/>
    <n v="170"/>
    <n v="1942"/>
    <n v="5"/>
    <n v="24"/>
    <x v="1"/>
    <x v="1"/>
    <s v="beginner level"/>
    <s v="BEGINNER LEVEL"/>
    <n v="14"/>
    <s v="beginner level"/>
    <n v="1.5"/>
    <d v="2015-08-24T00:00:00"/>
    <n v="24"/>
    <n v="8"/>
    <n v="2015"/>
    <x v="3"/>
    <x v="3"/>
    <d v="2018-12-31T00:00:00"/>
    <n v="1225"/>
  </r>
  <r>
    <x v="1467"/>
    <x v="1462"/>
    <x v="877"/>
    <s v="om Scratch"/>
    <s v="ltimate An"/>
    <s v="https://www.udemy.   /ultimate-angularjs-course/"/>
    <s v="https://www.udemy.com/ultimate-angularjs-course/"/>
    <x v="0"/>
    <n v="100"/>
    <n v="1712"/>
    <n v="438"/>
    <n v="49"/>
    <x v="0"/>
    <x v="0"/>
    <s v="all levels"/>
    <s v="ALL LEVELS"/>
    <n v="10"/>
    <s v="all levels"/>
    <n v="5.5"/>
    <d v="2016-02-08T00:00:00"/>
    <n v="8"/>
    <n v="2"/>
    <n v="2016"/>
    <x v="0"/>
    <x v="0"/>
    <d v="2019-09-26T00:00:00"/>
    <n v="1326"/>
  </r>
  <r>
    <x v="1468"/>
    <x v="1463"/>
    <x v="878"/>
    <s v="r to Advan"/>
    <s v="aster Adob"/>
    <s v="https://www.udemy.   /master-adobe-photoshop-lightroom-cc-from-beginner-to-advan/"/>
    <s v="https://www.udemy.com/master-adobe-photoshop-lightroom-cc-from-beginner-to-advan/"/>
    <x v="0"/>
    <n v="50"/>
    <n v="1468"/>
    <n v="190"/>
    <n v="141"/>
    <x v="1"/>
    <x v="1"/>
    <s v="beginner level"/>
    <s v="BEGINNER LEVEL"/>
    <n v="14"/>
    <s v="beginner level"/>
    <n v="8"/>
    <d v="2015-08-18T00:00:00"/>
    <n v="18"/>
    <n v="8"/>
    <n v="2015"/>
    <x v="2"/>
    <x v="2"/>
    <d v="2018-12-31T00:00:00"/>
    <n v="1231"/>
  </r>
  <r>
    <x v="1469"/>
    <x v="1464"/>
    <x v="375"/>
    <s v=" no coding"/>
    <s v="orex Tradi"/>
    <s v="https://www.udemy.   /forex-trading-robot-forex-trading/"/>
    <s v="https://www.udemy.com/forex-trading-robot-forex-trading/"/>
    <x v="0"/>
    <n v="150"/>
    <n v="2096"/>
    <n v="48"/>
    <n v="29"/>
    <x v="0"/>
    <x v="0"/>
    <s v="all levels"/>
    <s v="ALL LEVELS"/>
    <n v="10"/>
    <s v="all levels"/>
    <n v="0.68333333299999999"/>
    <d v="2015-08-24T00:00:00"/>
    <n v="24"/>
    <n v="8"/>
    <n v="2015"/>
    <x v="3"/>
    <x v="3"/>
    <d v="2018-11-04T00:00:00"/>
    <n v="1168"/>
  </r>
  <r>
    <x v="1470"/>
    <x v="1465"/>
    <x v="32"/>
    <s v="aul Gronow"/>
    <s v="eginner Gu"/>
    <s v="https://www.udemy.   /beginner-guitar-lessons-by-paul-gronow/"/>
    <s v="https://www.udemy.com/beginner-guitar-lessons-by-paul-gronow/"/>
    <x v="0"/>
    <n v="50"/>
    <n v="659"/>
    <n v="4"/>
    <n v="46"/>
    <x v="0"/>
    <x v="0"/>
    <s v="all levels"/>
    <s v="ALL LEVELS"/>
    <n v="10"/>
    <s v="all levels"/>
    <n v="3.5"/>
    <d v="2016-03-02T00:00:00"/>
    <n v="2"/>
    <n v="3"/>
    <n v="2016"/>
    <x v="1"/>
    <x v="1"/>
    <d v="2019-09-26T00:00:00"/>
    <n v="1303"/>
  </r>
  <r>
    <x v="1471"/>
    <x v="1466"/>
    <x v="843"/>
    <s v="sy lessons"/>
    <s v="nstant Har"/>
    <s v="https://www.udemy.   /instant-harmonica-play-summertime-in-8-fun-easy-lessons/"/>
    <s v="https://www.udemy.com/instant-harmonica-play-summertime-in-8-fun-easy-lessons/"/>
    <x v="0"/>
    <n v="40"/>
    <n v="81"/>
    <n v="7"/>
    <n v="11"/>
    <x v="1"/>
    <x v="1"/>
    <s v="beginner level"/>
    <s v="BEGINNER LEVEL"/>
    <n v="14"/>
    <s v="beginner level"/>
    <n v="1"/>
    <d v="2015-08-19T00:00:00"/>
    <n v="19"/>
    <n v="8"/>
    <n v="2015"/>
    <x v="1"/>
    <x v="1"/>
    <d v="2018-12-31T00:00:00"/>
    <n v="1230"/>
  </r>
  <r>
    <x v="1472"/>
    <x v="1467"/>
    <x v="879"/>
    <s v=" Photoshop"/>
    <s v="estres do "/>
    <s v="https://www.udemy.   /mestres-do-photoshop/"/>
    <s v="https://www.udemy.com/mestres-do-photoshop/"/>
    <x v="0"/>
    <n v="30"/>
    <n v="86"/>
    <n v="18"/>
    <n v="52"/>
    <x v="0"/>
    <x v="0"/>
    <s v="all levels"/>
    <s v="ALL LEVELS"/>
    <n v="10"/>
    <s v="all levels"/>
    <n v="5.5"/>
    <d v="2015-08-21T00:00:00"/>
    <n v="21"/>
    <n v="8"/>
    <n v="2015"/>
    <x v="2"/>
    <x v="2"/>
    <d v="2019-09-26T00:00:00"/>
    <n v="1497"/>
  </r>
  <r>
    <x v="1473"/>
    <x v="1468"/>
    <x v="880"/>
    <s v="rÃ¡cticos."/>
    <s v="prende Pho"/>
    <s v="https://www.udemy.   /aprende-photoshop-con-ejercicios-practicos/"/>
    <s v="https://www.udemy.com/aprende-photoshop-con-ejercicios-practicos/"/>
    <x v="0"/>
    <n v="20"/>
    <n v="3"/>
    <n v="0"/>
    <n v="46"/>
    <x v="0"/>
    <x v="0"/>
    <s v="all levels"/>
    <s v="ALL LEVELS"/>
    <n v="10"/>
    <s v="all levels"/>
    <n v="4"/>
    <d v="2015-12-22T00:00:00"/>
    <n v="22"/>
    <n v="12"/>
    <n v="2015"/>
    <x v="2"/>
    <x v="2"/>
    <d v="2019-09-26T00:00:00"/>
    <n v="1374"/>
  </r>
  <r>
    <x v="1474"/>
    <x v="1469"/>
    <x v="881"/>
    <s v="e Course )"/>
    <s v="imple Line"/>
    <s v="https://www.udemy.   /macro-economic-concepts/"/>
    <s v="https://www.udemy.com/macro-economic-concepts/"/>
    <x v="0"/>
    <n v="200"/>
    <n v="811"/>
    <n v="5"/>
    <n v="29"/>
    <x v="0"/>
    <x v="0"/>
    <s v="all levels"/>
    <s v="ALL LEVELS"/>
    <n v="10"/>
    <s v="all levels"/>
    <n v="1.5"/>
    <d v="2015-08-27T00:00:00"/>
    <n v="27"/>
    <n v="8"/>
    <n v="2015"/>
    <x v="3"/>
    <x v="3"/>
    <d v="2018-08-06T00:00:00"/>
    <n v="1075"/>
  </r>
  <r>
    <x v="1475"/>
    <x v="1470"/>
    <x v="882"/>
    <s v=" to HTML5 "/>
    <s v="ore HTML H"/>
    <s v="https://www.udemy.   /web-development-introduction-html-html5-course/"/>
    <s v="https://www.udemy.com/web-development-introduction-html-html5-course/"/>
    <x v="0"/>
    <n v="90"/>
    <n v="10394"/>
    <n v="33"/>
    <n v="34"/>
    <x v="1"/>
    <x v="1"/>
    <s v="beginner level"/>
    <s v="BEGINNER LEVEL"/>
    <n v="14"/>
    <s v="beginner level"/>
    <n v="3.5"/>
    <d v="2015-08-21T00:00:00"/>
    <n v="21"/>
    <n v="8"/>
    <n v="2015"/>
    <x v="0"/>
    <x v="0"/>
    <d v="2018-12-31T00:00:00"/>
    <n v="1228"/>
  </r>
  <r>
    <x v="1476"/>
    <x v="1471"/>
    <x v="843"/>
    <s v="t - today!"/>
    <s v="nstant Har"/>
    <s v="https://www.udemy.   /instant-harmonica-play-the-lion-sleeps-tonight-today/"/>
    <s v="https://www.udemy.com/instant-harmonica-play-the-lion-sleeps-tonight-today/"/>
    <x v="0"/>
    <n v="20"/>
    <n v="62"/>
    <n v="1"/>
    <n v="11"/>
    <x v="1"/>
    <x v="1"/>
    <s v="beginner level"/>
    <s v="BEGINNER LEVEL"/>
    <n v="14"/>
    <s v="beginner level"/>
    <n v="1"/>
    <d v="2015-08-21T00:00:00"/>
    <n v="21"/>
    <n v="8"/>
    <n v="2015"/>
    <x v="1"/>
    <x v="1"/>
    <d v="2018-12-31T00:00:00"/>
    <n v="1228"/>
  </r>
  <r>
    <x v="1477"/>
    <x v="1472"/>
    <x v="710"/>
    <s v="or Success"/>
    <s v="tock Optio"/>
    <s v="https://www.udemy.   /stock-options-day-trading-success-mindset/"/>
    <s v="https://www.udemy.com/stock-options-day-trading-success-mindset/"/>
    <x v="0"/>
    <n v="200"/>
    <n v="2988"/>
    <n v="21"/>
    <n v="43"/>
    <x v="0"/>
    <x v="0"/>
    <s v="all levels"/>
    <s v="ALL LEVELS"/>
    <n v="10"/>
    <s v="all levels"/>
    <n v="4.5"/>
    <d v="2015-09-29T00:00:00"/>
    <n v="29"/>
    <n v="9"/>
    <n v="2015"/>
    <x v="3"/>
    <x v="3"/>
    <d v="2018-11-04T00:00:00"/>
    <n v="1132"/>
  </r>
  <r>
    <x v="1478"/>
    <x v="1473"/>
    <x v="843"/>
    <s v="inbow now!"/>
    <s v="nstant Har"/>
    <s v="https://www.udemy.   /instant-harmonica-play-somewhere-over-the-rainbow-now/"/>
    <s v="https://www.udemy.com/instant-harmonica-play-somewhere-over-the-rainbow-now/"/>
    <x v="0"/>
    <n v="40"/>
    <n v="431"/>
    <n v="2"/>
    <n v="11"/>
    <x v="1"/>
    <x v="1"/>
    <s v="beginner level"/>
    <s v="BEGINNER LEVEL"/>
    <n v="14"/>
    <s v="beginner level"/>
    <n v="1"/>
    <d v="2016-01-04T00:00:00"/>
    <n v="4"/>
    <n v="1"/>
    <n v="2016"/>
    <x v="1"/>
    <x v="1"/>
    <d v="2018-12-31T00:00:00"/>
    <n v="1092"/>
  </r>
  <r>
    <x v="1479"/>
    <x v="1474"/>
    <x v="8"/>
    <s v="a webpage!"/>
    <s v="earn HTML "/>
    <s v="https://www.udemy.   /takethefirststep/"/>
    <s v="https://www.udemy.com/takethefirststep/"/>
    <x v="0"/>
    <n v="25"/>
    <n v="1655"/>
    <n v="39"/>
    <n v="19"/>
    <x v="1"/>
    <x v="1"/>
    <s v="beginner level"/>
    <s v="BEGINNER LEVEL"/>
    <n v="14"/>
    <s v="beginner level"/>
    <n v="1"/>
    <d v="2016-01-17T00:00:00"/>
    <n v="17"/>
    <n v="1"/>
    <n v="2016"/>
    <x v="0"/>
    <x v="0"/>
    <d v="2018-12-31T00:00:00"/>
    <n v="1079"/>
  </r>
  <r>
    <x v="1480"/>
    <x v="1475"/>
    <x v="398"/>
    <s v="Statements"/>
    <s v="ow to Read"/>
    <s v="https://www.udemy.   /how-to-read-financial-statements/"/>
    <s v="https://www.udemy.com/how-to-read-financial-statements/"/>
    <x v="0"/>
    <n v="20"/>
    <n v="5"/>
    <n v="2"/>
    <n v="59"/>
    <x v="1"/>
    <x v="1"/>
    <s v="beginner level"/>
    <s v="BEGINNER LEVEL"/>
    <n v="14"/>
    <s v="beginner level"/>
    <n v="2"/>
    <d v="2015-08-23T00:00:00"/>
    <n v="23"/>
    <n v="8"/>
    <n v="2015"/>
    <x v="3"/>
    <x v="3"/>
    <d v="2018-12-31T00:00:00"/>
    <n v="1226"/>
  </r>
  <r>
    <x v="1481"/>
    <x v="1476"/>
    <x v="883"/>
    <s v="tar Method"/>
    <s v="he 7 Day G"/>
    <s v="https://www.udemy.   /7-day-guitar-method/"/>
    <s v="https://www.udemy.com/7-day-guitar-method/"/>
    <x v="0"/>
    <n v="20"/>
    <n v="213"/>
    <n v="4"/>
    <n v="11"/>
    <x v="0"/>
    <x v="0"/>
    <s v="all levels"/>
    <s v="ALL LEVELS"/>
    <n v="10"/>
    <s v="all levels"/>
    <n v="2.5"/>
    <d v="2015-10-26T00:00:00"/>
    <n v="26"/>
    <n v="10"/>
    <n v="2015"/>
    <x v="1"/>
    <x v="1"/>
    <d v="2019-09-26T00:00:00"/>
    <n v="1431"/>
  </r>
  <r>
    <x v="1482"/>
    <x v="1477"/>
    <x v="884"/>
    <s v=" Developer"/>
    <s v="earn React"/>
    <s v="https://www.udemy.   /learn-react-js/"/>
    <s v="https://www.udemy.com/learn-react-js/"/>
    <x v="0"/>
    <n v="20"/>
    <n v="1948"/>
    <n v="72"/>
    <n v="45"/>
    <x v="2"/>
    <x v="2"/>
    <s v="intermediate level"/>
    <s v="INTERMEDIATE LEVEL"/>
    <n v="18"/>
    <s v="intermediate level"/>
    <n v="5"/>
    <d v="2015-08-24T00:00:00"/>
    <n v="24"/>
    <n v="8"/>
    <n v="2015"/>
    <x v="0"/>
    <x v="0"/>
    <d v="2020-10-10T00:00:00"/>
    <n v="1874"/>
  </r>
  <r>
    <x v="1483"/>
    <x v="1478"/>
    <x v="308"/>
    <s v=" Photoshop"/>
    <s v="ogo Design"/>
    <s v="https://www.udemy.   /graphic-design-mastering-logo-design/"/>
    <s v="https://www.udemy.com/graphic-design-mastering-logo-design/"/>
    <x v="0"/>
    <n v="25"/>
    <n v="6215"/>
    <n v="86"/>
    <n v="17"/>
    <x v="0"/>
    <x v="0"/>
    <s v="all levels"/>
    <s v="ALL LEVELS"/>
    <n v="10"/>
    <s v="all levels"/>
    <n v="2"/>
    <d v="2016-02-05T00:00:00"/>
    <n v="5"/>
    <n v="2"/>
    <n v="2016"/>
    <x v="2"/>
    <x v="2"/>
    <d v="2019-09-26T00:00:00"/>
    <n v="1329"/>
  </r>
  <r>
    <x v="1484"/>
    <x v="1479"/>
    <x v="430"/>
    <s v="’æã“ã†"/>
    <s v="llustrator"/>
    <s v="https://www.udemy.   /illustrator-quick-tip10kawaii/"/>
    <s v="https://www.udemy.com/illustrator-quick-tip10kawaii/"/>
    <x v="1"/>
    <n v="0"/>
    <n v="381"/>
    <n v="24"/>
    <n v="7"/>
    <x v="0"/>
    <x v="0"/>
    <s v="all levels"/>
    <s v="ALL LEVELS"/>
    <n v="10"/>
    <s v="all levels"/>
    <n v="0.6"/>
    <d v="2015-08-31T00:00:00"/>
    <n v="31"/>
    <n v="8"/>
    <n v="2015"/>
    <x v="2"/>
    <x v="2"/>
    <d v="2019-09-26T00:00:00"/>
    <n v="1487"/>
  </r>
  <r>
    <x v="1485"/>
    <x v="1480"/>
    <x v="885"/>
    <s v="om scratch"/>
    <s v="aster Type"/>
    <s v="https://www.udemy.   /master-typescript/"/>
    <s v="https://www.udemy.com/master-typescript/"/>
    <x v="0"/>
    <n v="95"/>
    <n v="424"/>
    <n v="45"/>
    <n v="60"/>
    <x v="0"/>
    <x v="0"/>
    <s v="all levels"/>
    <s v="ALL LEVELS"/>
    <n v="10"/>
    <s v="all levels"/>
    <n v="3.5"/>
    <d v="2015-10-16T00:00:00"/>
    <n v="16"/>
    <n v="10"/>
    <n v="2015"/>
    <x v="0"/>
    <x v="0"/>
    <d v="2019-09-26T00:00:00"/>
    <n v="1441"/>
  </r>
  <r>
    <x v="1486"/>
    <x v="1481"/>
    <x v="122"/>
    <s v="Strategies"/>
    <s v="inancial M"/>
    <s v="https://www.udemy.   /financial-market-environment-investment-strategies/"/>
    <s v="https://www.udemy.com/financial-market-environment-investment-strategies/"/>
    <x v="0"/>
    <n v="105"/>
    <n v="1"/>
    <n v="0"/>
    <n v="25"/>
    <x v="0"/>
    <x v="0"/>
    <s v="all levels"/>
    <s v="ALL LEVELS"/>
    <n v="10"/>
    <s v="all levels"/>
    <n v="1.5"/>
    <d v="2017-06-20T00:00:00"/>
    <n v="20"/>
    <n v="6"/>
    <n v="2017"/>
    <x v="3"/>
    <x v="3"/>
    <d v="2018-08-06T00:00:00"/>
    <n v="412"/>
  </r>
  <r>
    <x v="1487"/>
    <x v="1482"/>
    <x v="886"/>
    <s v="ep by Step"/>
    <s v=" - Concept"/>
    <s v="https://www.udemy.   /concepts-of-statistics/"/>
    <s v="https://www.udemy.com/concepts-of-statistics/"/>
    <x v="0"/>
    <n v="200"/>
    <n v="273"/>
    <n v="4"/>
    <n v="15"/>
    <x v="1"/>
    <x v="1"/>
    <s v="beginner level"/>
    <s v="BEGINNER LEVEL"/>
    <n v="14"/>
    <s v="beginner level"/>
    <n v="0.51666666699999997"/>
    <d v="2015-08-30T00:00:00"/>
    <n v="30"/>
    <n v="8"/>
    <n v="2015"/>
    <x v="3"/>
    <x v="3"/>
    <d v="2018-12-31T00:00:00"/>
    <n v="1219"/>
  </r>
  <r>
    <x v="1488"/>
    <x v="1483"/>
    <x v="887"/>
    <s v="no Lessons"/>
    <s v="hat you ca"/>
    <s v="https://www.udemy.   /what-you-can-learn-before-piano-lessons/"/>
    <s v="https://www.udemy.com/what-you-can-learn-before-piano-lessons/"/>
    <x v="1"/>
    <n v="0"/>
    <n v="61"/>
    <n v="1"/>
    <n v="31"/>
    <x v="1"/>
    <x v="1"/>
    <s v="beginner level"/>
    <s v="BEGINNER LEVEL"/>
    <n v="14"/>
    <s v="beginner level"/>
    <n v="1.5"/>
    <d v="2015-09-01T00:00:00"/>
    <n v="1"/>
    <n v="9"/>
    <n v="2015"/>
    <x v="1"/>
    <x v="1"/>
    <d v="2018-12-31T00:00:00"/>
    <n v="1217"/>
  </r>
  <r>
    <x v="1489"/>
    <x v="1484"/>
    <x v="375"/>
    <s v="azon's AWS"/>
    <s v="orex Tradi"/>
    <s v="https://www.udemy.   /trading-with-amazons-aws-servers-trade-secrets-of-the-pros/"/>
    <s v="https://www.udemy.com/trading-with-amazons-aws-servers-trade-secrets-of-the-pros/"/>
    <x v="0"/>
    <n v="200"/>
    <n v="4284"/>
    <n v="93"/>
    <n v="76"/>
    <x v="0"/>
    <x v="0"/>
    <s v="all levels"/>
    <s v="ALL LEVELS"/>
    <n v="10"/>
    <s v="all levels"/>
    <n v="5"/>
    <d v="2015-09-11T00:00:00"/>
    <n v="11"/>
    <n v="9"/>
    <n v="2015"/>
    <x v="3"/>
    <x v="3"/>
    <d v="2018-10-03T00:00:00"/>
    <n v="1118"/>
  </r>
  <r>
    <x v="1490"/>
    <x v="1485"/>
    <x v="888"/>
    <s v="ext Editor"/>
    <s v="uperchargi"/>
    <s v="https://www.udemy.   /atom-text-editor/"/>
    <s v="https://www.udemy.com/atom-text-editor/"/>
    <x v="0"/>
    <n v="20"/>
    <n v="644"/>
    <n v="42"/>
    <n v="28"/>
    <x v="0"/>
    <x v="0"/>
    <s v="all levels"/>
    <s v="ALL LEVELS"/>
    <n v="10"/>
    <s v="all levels"/>
    <n v="1.5"/>
    <d v="2015-09-02T00:00:00"/>
    <n v="2"/>
    <n v="9"/>
    <n v="2015"/>
    <x v="0"/>
    <x v="0"/>
    <d v="2019-09-26T00:00:00"/>
    <n v="1485"/>
  </r>
  <r>
    <x v="1491"/>
    <x v="1486"/>
    <x v="889"/>
    <s v=" Beginners"/>
    <s v="D Programm"/>
    <s v="https://www.udemy.   /webgl-tutorial/"/>
    <s v="https://www.udemy.com/webgl-tutorial/"/>
    <x v="0"/>
    <n v="200"/>
    <n v="549"/>
    <n v="49"/>
    <n v="18"/>
    <x v="2"/>
    <x v="2"/>
    <s v="intermediate level"/>
    <s v="INTERMEDIATE LEVEL"/>
    <n v="18"/>
    <s v="intermediate level"/>
    <n v="2"/>
    <d v="2015-08-31T00:00:00"/>
    <n v="31"/>
    <n v="8"/>
    <n v="2015"/>
    <x v="0"/>
    <x v="0"/>
    <d v="2020-10-10T00:00:00"/>
    <n v="1867"/>
  </r>
  <r>
    <x v="1492"/>
    <x v="1487"/>
    <x v="890"/>
    <s v="und Erfolg"/>
    <s v="pielend Kl"/>
    <s v="https://www.udemy.   /spielend-klavier-lernen/"/>
    <s v="https://www.udemy.com/spielend-klavier-lernen/"/>
    <x v="0"/>
    <n v="100"/>
    <n v="255"/>
    <n v="30"/>
    <n v="53"/>
    <x v="1"/>
    <x v="1"/>
    <s v="beginner level"/>
    <s v="BEGINNER LEVEL"/>
    <n v="14"/>
    <s v="beginner level"/>
    <n v="4"/>
    <d v="2015-11-12T00:00:00"/>
    <n v="12"/>
    <n v="11"/>
    <n v="2015"/>
    <x v="1"/>
    <x v="1"/>
    <d v="2018-12-31T00:00:00"/>
    <n v="1145"/>
  </r>
  <r>
    <x v="1493"/>
    <x v="1488"/>
    <x v="891"/>
    <s v="sing XAMPP"/>
    <s v="nstall Wor"/>
    <s v="https://www.udemy.   /wordpress-xampp/"/>
    <s v="https://www.udemy.com/wordpress-xampp/"/>
    <x v="1"/>
    <n v="0"/>
    <n v="4290"/>
    <n v="150"/>
    <n v="15"/>
    <x v="1"/>
    <x v="1"/>
    <s v="beginner level"/>
    <s v="BEGINNER LEVEL"/>
    <n v="14"/>
    <s v="beginner level"/>
    <n v="0.61666666699999995"/>
    <d v="2015-08-26T00:00:00"/>
    <n v="26"/>
    <n v="8"/>
    <n v="2015"/>
    <x v="0"/>
    <x v="0"/>
    <d v="2018-12-31T00:00:00"/>
    <n v="1223"/>
  </r>
  <r>
    <x v="1494"/>
    <x v="1489"/>
    <x v="892"/>
    <s v=" Fibonacci"/>
    <s v="uccessful "/>
    <s v="https://www.udemy.   /use-fibonacci-on-thinkorswim-to-day-trade/"/>
    <s v="https://www.udemy.com/use-fibonacci-on-thinkorswim-to-day-trade/"/>
    <x v="0"/>
    <n v="200"/>
    <n v="869"/>
    <n v="135"/>
    <n v="11"/>
    <x v="0"/>
    <x v="0"/>
    <s v="all levels"/>
    <s v="ALL LEVELS"/>
    <n v="10"/>
    <s v="all levels"/>
    <n v="2"/>
    <d v="2015-08-31T00:00:00"/>
    <n v="31"/>
    <n v="8"/>
    <n v="2015"/>
    <x v="3"/>
    <x v="3"/>
    <d v="2018-08-06T00:00:00"/>
    <n v="1071"/>
  </r>
  <r>
    <x v="1495"/>
    <x v="1490"/>
    <x v="893"/>
    <s v="rs Project"/>
    <s v="HP MVC Fra"/>
    <s v="https://www.udemy.   /php-mvc-framework-codeigniter-tutorial-for-beginners-project/"/>
    <s v="https://www.udemy.com/php-mvc-framework-codeigniter-tutorial-for-beginners-project/"/>
    <x v="0"/>
    <n v="100"/>
    <n v="3701"/>
    <n v="508"/>
    <n v="125"/>
    <x v="0"/>
    <x v="0"/>
    <s v="all levels"/>
    <s v="ALL LEVELS"/>
    <n v="10"/>
    <s v="all levels"/>
    <n v="10.5"/>
    <d v="2015-08-28T00:00:00"/>
    <n v="28"/>
    <n v="8"/>
    <n v="2015"/>
    <x v="0"/>
    <x v="0"/>
    <d v="2019-09-26T00:00:00"/>
    <n v="1490"/>
  </r>
  <r>
    <x v="1496"/>
    <x v="1491"/>
    <x v="894"/>
    <s v="with Excel"/>
    <s v="tock Funda"/>
    <s v="https://www.udemy.   /stock-fundamental-analysis-with-excel/"/>
    <s v="https://www.udemy.com/stock-fundamental-analysis-with-excel/"/>
    <x v="0"/>
    <n v="50"/>
    <n v="206"/>
    <n v="13"/>
    <n v="50"/>
    <x v="0"/>
    <x v="0"/>
    <s v="all levels"/>
    <s v="ALL LEVELS"/>
    <n v="10"/>
    <s v="all levels"/>
    <n v="10"/>
    <d v="2015-09-15T00:00:00"/>
    <n v="15"/>
    <n v="9"/>
    <n v="2015"/>
    <x v="3"/>
    <x v="3"/>
    <d v="2018-08-06T00:00:00"/>
    <n v="1056"/>
  </r>
  <r>
    <x v="1497"/>
    <x v="1492"/>
    <x v="66"/>
    <s v="wer Chords"/>
    <s v="etting Sta"/>
    <s v="https://www.udemy.   /getting-started-with-power-chords/"/>
    <s v="https://www.udemy.com/getting-started-with-power-chords/"/>
    <x v="0"/>
    <n v="20"/>
    <n v="6"/>
    <n v="0"/>
    <n v="27"/>
    <x v="1"/>
    <x v="1"/>
    <s v="beginner level"/>
    <s v="BEGINNER LEVEL"/>
    <n v="14"/>
    <s v="beginner level"/>
    <n v="1"/>
    <d v="2015-12-17T00:00:00"/>
    <n v="17"/>
    <n v="12"/>
    <n v="2015"/>
    <x v="1"/>
    <x v="1"/>
    <d v="2018-12-31T00:00:00"/>
    <n v="1110"/>
  </r>
  <r>
    <x v="1498"/>
    <x v="1493"/>
    <x v="66"/>
    <s v="tic Guitar"/>
    <s v="etting Sta"/>
    <s v="https://www.udemy.   /getting-started-on-the-acoustic-guitar/"/>
    <s v="https://www.udemy.com/getting-started-on-the-acoustic-guitar/"/>
    <x v="0"/>
    <n v="20"/>
    <n v="3"/>
    <n v="0"/>
    <n v="28"/>
    <x v="1"/>
    <x v="1"/>
    <s v="beginner level"/>
    <s v="BEGINNER LEVEL"/>
    <n v="14"/>
    <s v="beginner level"/>
    <n v="1"/>
    <d v="2015-10-20T00:00:00"/>
    <n v="20"/>
    <n v="10"/>
    <n v="2015"/>
    <x v="1"/>
    <x v="1"/>
    <d v="2018-12-31T00:00:00"/>
    <n v="1168"/>
  </r>
  <r>
    <x v="1499"/>
    <x v="1494"/>
    <x v="396"/>
    <s v="experience"/>
    <s v="lgorithmic"/>
    <s v="https://www.udemy.   /algorithmic-futures-trading/"/>
    <s v="https://www.udemy.com/algorithmic-futures-trading/"/>
    <x v="0"/>
    <n v="195"/>
    <n v="1512"/>
    <n v="23"/>
    <n v="19"/>
    <x v="0"/>
    <x v="0"/>
    <s v="all levels"/>
    <s v="ALL LEVELS"/>
    <n v="10"/>
    <s v="all levels"/>
    <n v="1.5"/>
    <d v="2015-09-14T00:00:00"/>
    <n v="14"/>
    <n v="9"/>
    <n v="2015"/>
    <x v="3"/>
    <x v="3"/>
    <d v="2018-08-06T00:00:00"/>
    <n v="1057"/>
  </r>
  <r>
    <x v="1500"/>
    <x v="1495"/>
    <x v="382"/>
    <s v="k and Easy"/>
    <s v="inance for"/>
    <s v="https://www.udemy.   /finance-for-non-financials-make-profitable-decisions/"/>
    <s v="https://www.udemy.com/finance-for-non-financials-make-profitable-decisions/"/>
    <x v="0"/>
    <n v="20"/>
    <n v="4158"/>
    <n v="51"/>
    <n v="30"/>
    <x v="1"/>
    <x v="1"/>
    <s v="beginner level"/>
    <s v="BEGINNER LEVEL"/>
    <n v="14"/>
    <s v="beginner level"/>
    <n v="2.5"/>
    <d v="2016-02-25T00:00:00"/>
    <n v="25"/>
    <n v="2"/>
    <n v="2016"/>
    <x v="3"/>
    <x v="3"/>
    <d v="2018-12-31T00:00:00"/>
    <n v="1040"/>
  </r>
  <r>
    <x v="1501"/>
    <x v="1496"/>
    <x v="895"/>
    <s v="sh Project"/>
    <s v="omplete HT"/>
    <s v="https://www.udemy.   /complete-html5-and-css3-course-1-start-to-finish-project/"/>
    <s v="https://www.udemy.com/complete-html5-and-css3-course-1-start-to-finish-project/"/>
    <x v="0"/>
    <n v="200"/>
    <n v="3887"/>
    <n v="81"/>
    <n v="94"/>
    <x v="0"/>
    <x v="0"/>
    <s v="all levels"/>
    <s v="ALL LEVELS"/>
    <n v="10"/>
    <s v="all levels"/>
    <n v="8.5"/>
    <d v="2015-09-07T00:00:00"/>
    <n v="7"/>
    <n v="9"/>
    <n v="2015"/>
    <x v="0"/>
    <x v="0"/>
    <d v="2019-09-26T00:00:00"/>
    <n v="1480"/>
  </r>
  <r>
    <x v="1502"/>
    <x v="1497"/>
    <x v="896"/>
    <s v="on Project"/>
    <s v="aravel Acc"/>
    <s v="https://www.udemy.   /laravel-account-activation-project/"/>
    <s v="https://www.udemy.com/laravel-account-activation-project/"/>
    <x v="0"/>
    <n v="50"/>
    <n v="1147"/>
    <n v="19"/>
    <n v="19"/>
    <x v="0"/>
    <x v="0"/>
    <s v="all levels"/>
    <s v="ALL LEVELS"/>
    <n v="10"/>
    <s v="all levels"/>
    <n v="2.5"/>
    <d v="2016-12-07T00:00:00"/>
    <n v="7"/>
    <n v="12"/>
    <n v="2016"/>
    <x v="0"/>
    <x v="0"/>
    <d v="2019-09-26T00:00:00"/>
    <n v="1023"/>
  </r>
  <r>
    <x v="1503"/>
    <x v="1498"/>
    <x v="308"/>
    <s v="s &amp; Beyond"/>
    <s v="ogo Design"/>
    <s v="https://www.udemy.   /logodesign/"/>
    <s v="https://www.udemy.com/logodesign/"/>
    <x v="0"/>
    <n v="200"/>
    <n v="4297"/>
    <n v="337"/>
    <n v="110"/>
    <x v="0"/>
    <x v="0"/>
    <s v="all levels"/>
    <s v="ALL LEVELS"/>
    <n v="10"/>
    <s v="all levels"/>
    <n v="7.5"/>
    <d v="2015-10-01T00:00:00"/>
    <n v="1"/>
    <n v="10"/>
    <n v="2015"/>
    <x v="2"/>
    <x v="2"/>
    <d v="2019-09-26T00:00:00"/>
    <n v="1456"/>
  </r>
  <r>
    <x v="1504"/>
    <x v="1499"/>
    <x v="270"/>
    <s v="c Ø¹Ø±Ø¨ÙŠ"/>
    <s v="rade for P"/>
    <s v="https://www.udemy.   /trading-stocks-successfully-stock-trading-introduction-arabic/"/>
    <s v="https://www.udemy.com/trading-stocks-successfully-stock-trading-introduction-arabic/"/>
    <x v="0"/>
    <n v="95"/>
    <n v="299"/>
    <n v="5"/>
    <n v="65"/>
    <x v="0"/>
    <x v="0"/>
    <s v="all levels"/>
    <s v="ALL LEVELS"/>
    <n v="10"/>
    <s v="all levels"/>
    <n v="2.5"/>
    <d v="2015-11-12T00:00:00"/>
    <n v="12"/>
    <n v="11"/>
    <n v="2015"/>
    <x v="3"/>
    <x v="3"/>
    <d v="2018-08-06T00:00:00"/>
    <n v="998"/>
  </r>
  <r>
    <x v="1505"/>
    <x v="1500"/>
    <x v="897"/>
    <s v="ootstrap 3"/>
    <s v="SD To a Cr"/>
    <s v="https://www.udemy.   /psd-to-responsive-html5-css3-with-bootstrap-3/"/>
    <s v="https://www.udemy.com/psd-to-responsive-html5-css3-with-bootstrap-3/"/>
    <x v="1"/>
    <n v="0"/>
    <n v="11666"/>
    <n v="546"/>
    <n v="20"/>
    <x v="1"/>
    <x v="1"/>
    <s v="beginner level"/>
    <s v="BEGINNER LEVEL"/>
    <n v="14"/>
    <s v="beginner level"/>
    <n v="4"/>
    <d v="2016-04-07T00:00:00"/>
    <n v="7"/>
    <n v="4"/>
    <n v="2016"/>
    <x v="0"/>
    <x v="0"/>
    <d v="2018-12-31T00:00:00"/>
    <n v="998"/>
  </r>
  <r>
    <x v="1506"/>
    <x v="1501"/>
    <x v="898"/>
    <s v="Accounting"/>
    <s v="asic Excel"/>
    <s v="https://www.udemy.   /basic-excel-for-basic-bookkeeping/"/>
    <s v="https://www.udemy.com/basic-excel-for-basic-bookkeeping/"/>
    <x v="0"/>
    <n v="95"/>
    <n v="7743"/>
    <n v="340"/>
    <n v="33"/>
    <x v="1"/>
    <x v="1"/>
    <s v="beginner level"/>
    <s v="BEGINNER LEVEL"/>
    <n v="14"/>
    <s v="beginner level"/>
    <n v="1.5"/>
    <d v="2015-09-10T00:00:00"/>
    <n v="10"/>
    <n v="9"/>
    <n v="2015"/>
    <x v="3"/>
    <x v="3"/>
    <d v="2018-05-25T00:00:00"/>
    <n v="988"/>
  </r>
  <r>
    <x v="1507"/>
    <x v="1502"/>
    <x v="899"/>
    <s v="r Business"/>
    <s v="on't Let Y"/>
    <s v="https://www.udemy.   /dont-let-your-customers-run-your-business/"/>
    <s v="https://www.udemy.com/dont-let-your-customers-run-your-business/"/>
    <x v="0"/>
    <n v="50"/>
    <n v="7"/>
    <n v="3"/>
    <n v="28"/>
    <x v="2"/>
    <x v="2"/>
    <s v="intermediate level"/>
    <s v="INTERMEDIATE LEVEL"/>
    <n v="18"/>
    <s v="intermediate level"/>
    <n v="2.5"/>
    <d v="2015-10-26T00:00:00"/>
    <n v="26"/>
    <n v="10"/>
    <n v="2015"/>
    <x v="3"/>
    <x v="3"/>
    <d v="2020-10-10T00:00:00"/>
    <n v="1811"/>
  </r>
  <r>
    <x v="1508"/>
    <x v="1503"/>
    <x v="427"/>
    <s v=" - Chinese"/>
    <s v="earn to Tr"/>
    <s v="https://www.udemy.   /trade-for-profit-how-to-find-and-trade-stocks-successfully-chinese/"/>
    <s v="https://www.udemy.com/trade-for-profit-how-to-find-and-trade-stocks-successfully-chinese/"/>
    <x v="0"/>
    <n v="95"/>
    <n v="264"/>
    <n v="0"/>
    <n v="79"/>
    <x v="0"/>
    <x v="0"/>
    <s v="all levels"/>
    <s v="ALL LEVELS"/>
    <n v="10"/>
    <s v="all levels"/>
    <n v="3"/>
    <d v="2015-10-08T00:00:00"/>
    <n v="8"/>
    <n v="10"/>
    <n v="2015"/>
    <x v="3"/>
    <x v="3"/>
    <d v="2018-08-06T00:00:00"/>
    <n v="1033"/>
  </r>
  <r>
    <x v="1509"/>
    <x v="1504"/>
    <x v="504"/>
    <s v="e Easy Way"/>
    <s v="earn Ruby "/>
    <s v="https://www.udemy.   /learn-ruby-programming-the-easy-way/"/>
    <s v="https://www.udemy.com/learn-ruby-programming-the-easy-way/"/>
    <x v="0"/>
    <n v="35"/>
    <n v="3485"/>
    <n v="22"/>
    <n v="19"/>
    <x v="0"/>
    <x v="0"/>
    <s v="all levels"/>
    <s v="ALL LEVELS"/>
    <n v="10"/>
    <s v="all levels"/>
    <n v="2"/>
    <d v="2015-09-15T00:00:00"/>
    <n v="15"/>
    <n v="9"/>
    <n v="2015"/>
    <x v="0"/>
    <x v="0"/>
    <d v="2019-09-26T00:00:00"/>
    <n v="1472"/>
  </r>
  <r>
    <x v="1510"/>
    <x v="1505"/>
    <x v="900"/>
    <s v="l Selling!"/>
    <s v="ell like a"/>
    <s v="https://www.udemy.   /sell-like-a-pro-inside-secrets-of-successful-selling-y/"/>
    <s v="https://www.udemy.com/sell-like-a-pro-inside-secrets-of-successful-selling-y/"/>
    <x v="0"/>
    <n v="115"/>
    <n v="12"/>
    <n v="1"/>
    <n v="25"/>
    <x v="0"/>
    <x v="0"/>
    <s v="all levels"/>
    <s v="ALL LEVELS"/>
    <n v="10"/>
    <s v="all levels"/>
    <n v="2.5"/>
    <d v="2016-11-01T00:00:00"/>
    <n v="1"/>
    <n v="11"/>
    <n v="2016"/>
    <x v="3"/>
    <x v="3"/>
    <d v="2019-09-26T00:00:00"/>
    <n v="1059"/>
  </r>
  <r>
    <x v="1511"/>
    <x v="1506"/>
    <x v="901"/>
    <s v="stent Pips"/>
    <s v="rade Pullb"/>
    <s v="https://www.udemy.   /make-consistent-profit-using-pullback-candlestick-strategy/"/>
    <s v="https://www.udemy.com/make-consistent-profit-using-pullback-candlestick-strategy/"/>
    <x v="0"/>
    <n v="200"/>
    <n v="521"/>
    <n v="67"/>
    <n v="24"/>
    <x v="0"/>
    <x v="0"/>
    <s v="all levels"/>
    <s v="ALL LEVELS"/>
    <n v="10"/>
    <s v="all levels"/>
    <n v="3"/>
    <d v="2016-02-24T00:00:00"/>
    <n v="24"/>
    <n v="2"/>
    <n v="2016"/>
    <x v="3"/>
    <x v="3"/>
    <d v="2018-11-04T00:00:00"/>
    <n v="984"/>
  </r>
  <r>
    <x v="1512"/>
    <x v="1507"/>
    <x v="902"/>
    <s v="ªã‚¹ãƒˆâ… "/>
    <s v="“ã©ã‚‚ã‚"/>
    <s v="https://www.udemy.   /takalittle1/"/>
    <s v="https://www.udemy.com/takalittle1/"/>
    <x v="0"/>
    <n v="20"/>
    <n v="69"/>
    <n v="1"/>
    <n v="53"/>
    <x v="1"/>
    <x v="1"/>
    <s v="beginner level"/>
    <s v="BEGINNER LEVEL"/>
    <n v="14"/>
    <s v="beginner level"/>
    <n v="3"/>
    <d v="2015-11-07T00:00:00"/>
    <n v="7"/>
    <n v="11"/>
    <n v="2015"/>
    <x v="1"/>
    <x v="1"/>
    <d v="2018-12-31T00:00:00"/>
    <n v="1150"/>
  </r>
  <r>
    <x v="1513"/>
    <x v="1508"/>
    <x v="903"/>
    <s v="ing to Win"/>
    <s v="rowdfundin"/>
    <s v="https://www.udemy.   /crowdfunding-to-win/"/>
    <s v="https://www.udemy.com/crowdfunding-to-win/"/>
    <x v="0"/>
    <n v="40"/>
    <n v="627"/>
    <n v="15"/>
    <n v="15"/>
    <x v="0"/>
    <x v="0"/>
    <s v="all levels"/>
    <s v="ALL LEVELS"/>
    <n v="10"/>
    <s v="all levels"/>
    <n v="1.5"/>
    <d v="2015-09-23T00:00:00"/>
    <n v="23"/>
    <n v="9"/>
    <n v="2015"/>
    <x v="3"/>
    <x v="3"/>
    <d v="2018-11-04T00:00:00"/>
    <n v="1138"/>
  </r>
  <r>
    <x v="1514"/>
    <x v="1509"/>
    <x v="738"/>
    <s v="r Course I"/>
    <s v="rading for"/>
    <s v="https://www.udemy.   /trading-for-everyone-the-independent-investor-course/"/>
    <s v="https://www.udemy.com/trading-for-everyone-the-independent-investor-course/"/>
    <x v="0"/>
    <n v="120"/>
    <n v="4133"/>
    <n v="15"/>
    <n v="36"/>
    <x v="1"/>
    <x v="1"/>
    <s v="beginner level"/>
    <s v="BEGINNER LEVEL"/>
    <n v="14"/>
    <s v="beginner level"/>
    <n v="4"/>
    <d v="2015-10-08T00:00:00"/>
    <n v="8"/>
    <n v="10"/>
    <n v="2015"/>
    <x v="3"/>
    <x v="3"/>
    <d v="2018-05-25T00:00:00"/>
    <n v="960"/>
  </r>
  <r>
    <x v="1515"/>
    <x v="1510"/>
    <x v="678"/>
    <s v=" Beginners"/>
    <s v="Query for "/>
    <s v="https://www.udemy.   /jquery-for-beginners_sre/"/>
    <s v="https://www.udemy.com/jquery-for-beginners_sre/"/>
    <x v="0"/>
    <n v="20"/>
    <n v="1421"/>
    <n v="17"/>
    <n v="36"/>
    <x v="0"/>
    <x v="0"/>
    <s v="all levels"/>
    <s v="ALL LEVELS"/>
    <n v="10"/>
    <s v="all levels"/>
    <n v="4"/>
    <d v="2015-11-10T00:00:00"/>
    <n v="10"/>
    <n v="11"/>
    <n v="2015"/>
    <x v="0"/>
    <x v="0"/>
    <d v="2019-09-26T00:00:00"/>
    <n v="1416"/>
  </r>
  <r>
    <x v="1516"/>
    <x v="1511"/>
    <x v="904"/>
    <s v="Step Guide"/>
    <s v="uild, Grow"/>
    <s v="https://www.udemy.   /ron-delegges-crash-course-for-investors/"/>
    <s v="https://www.udemy.com/ron-delegges-crash-course-for-investors/"/>
    <x v="0"/>
    <n v="195"/>
    <n v="226"/>
    <n v="26"/>
    <n v="26"/>
    <x v="0"/>
    <x v="0"/>
    <s v="all levels"/>
    <s v="ALL LEVELS"/>
    <n v="10"/>
    <s v="all levels"/>
    <n v="3.5"/>
    <d v="2015-09-23T00:00:00"/>
    <n v="23"/>
    <n v="9"/>
    <n v="2015"/>
    <x v="3"/>
    <x v="3"/>
    <d v="2018-08-06T00:00:00"/>
    <n v="1048"/>
  </r>
  <r>
    <x v="1517"/>
    <x v="1512"/>
    <x v="905"/>
    <s v="ading Real"/>
    <s v="orex para "/>
    <s v="https://www.udemy.   /forex-espanol/"/>
    <s v="https://www.udemy.com/forex-espanol/"/>
    <x v="0"/>
    <n v="140"/>
    <n v="813"/>
    <n v="94"/>
    <n v="52"/>
    <x v="1"/>
    <x v="1"/>
    <s v="beginner level"/>
    <s v="BEGINNER LEVEL"/>
    <n v="14"/>
    <s v="beginner level"/>
    <n v="5"/>
    <d v="2015-10-05T00:00:00"/>
    <n v="5"/>
    <n v="10"/>
    <n v="2015"/>
    <x v="3"/>
    <x v="3"/>
    <d v="2018-12-31T00:00:00"/>
    <n v="1183"/>
  </r>
  <r>
    <x v="1518"/>
    <x v="1513"/>
    <x v="906"/>
    <s v="ootstrap 4"/>
    <s v="hatâ€™s Ne"/>
    <s v="https://www.udemy.   /bootstrap4/"/>
    <s v="https://www.udemy.com/bootstrap4/"/>
    <x v="0"/>
    <n v="20"/>
    <n v="130"/>
    <n v="14"/>
    <n v="20"/>
    <x v="0"/>
    <x v="0"/>
    <s v="all levels"/>
    <s v="ALL LEVELS"/>
    <n v="10"/>
    <s v="all levels"/>
    <n v="0.61666666699999995"/>
    <d v="2015-09-07T00:00:00"/>
    <n v="7"/>
    <n v="9"/>
    <n v="2015"/>
    <x v="0"/>
    <x v="0"/>
    <d v="2019-09-26T00:00:00"/>
    <n v="1480"/>
  </r>
  <r>
    <x v="1519"/>
    <x v="1514"/>
    <x v="290"/>
    <s v="sing Flask"/>
    <s v="dvanced Sc"/>
    <s v="https://www.udemy.   /advanced-python-flask/"/>
    <s v="https://www.udemy.com/advanced-python-flask/"/>
    <x v="0"/>
    <n v="120"/>
    <n v="1299"/>
    <n v="56"/>
    <n v="71"/>
    <x v="2"/>
    <x v="2"/>
    <s v="intermediate level"/>
    <s v="INTERMEDIATE LEVEL"/>
    <n v="18"/>
    <s v="intermediate level"/>
    <n v="14"/>
    <d v="2016-08-11T00:00:00"/>
    <n v="11"/>
    <n v="8"/>
    <n v="2016"/>
    <x v="0"/>
    <x v="0"/>
    <d v="2020-10-10T00:00:00"/>
    <n v="1521"/>
  </r>
  <r>
    <x v="1520"/>
    <x v="1515"/>
    <x v="585"/>
    <s v="30 Minutes"/>
    <s v="ow to Set "/>
    <s v="https://www.udemy.   /how-to-set-up-a-wordpress-website-custom-domain-in-30-mins/"/>
    <s v="https://www.udemy.com/how-to-set-up-a-wordpress-website-custom-domain-in-30-mins/"/>
    <x v="1"/>
    <n v="0"/>
    <n v="8770"/>
    <n v="261"/>
    <n v="13"/>
    <x v="1"/>
    <x v="1"/>
    <s v="beginner level"/>
    <s v="BEGINNER LEVEL"/>
    <n v="14"/>
    <s v="beginner level"/>
    <n v="0.53333333299999997"/>
    <d v="2015-09-20T00:00:00"/>
    <n v="20"/>
    <n v="9"/>
    <n v="2015"/>
    <x v="0"/>
    <x v="0"/>
    <d v="2018-12-31T00:00:00"/>
    <n v="1198"/>
  </r>
  <r>
    <x v="1521"/>
    <x v="1516"/>
    <x v="907"/>
    <s v="e websites"/>
    <s v="ow to mana"/>
    <s v="https://www.udemy.   /manage-vps/"/>
    <s v="https://www.udemy.com/manage-vps/"/>
    <x v="0"/>
    <n v="120"/>
    <n v="735"/>
    <n v="16"/>
    <n v="30"/>
    <x v="0"/>
    <x v="0"/>
    <s v="all levels"/>
    <s v="ALL LEVELS"/>
    <n v="10"/>
    <s v="all levels"/>
    <n v="1.5"/>
    <d v="2015-09-17T00:00:00"/>
    <n v="17"/>
    <n v="9"/>
    <n v="2015"/>
    <x v="0"/>
    <x v="0"/>
    <d v="2019-09-26T00:00:00"/>
    <n v="1470"/>
  </r>
  <r>
    <x v="1522"/>
    <x v="1517"/>
    <x v="908"/>
    <s v="Techniques"/>
    <s v="8 Logo Des"/>
    <s v="https://www.udemy.   /professional-logo-design-vol-2/"/>
    <s v="https://www.udemy.com/professional-logo-design-vol-2/"/>
    <x v="0"/>
    <n v="20"/>
    <n v="113"/>
    <n v="9"/>
    <n v="48"/>
    <x v="0"/>
    <x v="0"/>
    <s v="all levels"/>
    <s v="ALL LEVELS"/>
    <n v="10"/>
    <s v="all levels"/>
    <n v="9"/>
    <d v="2015-09-15T00:00:00"/>
    <n v="15"/>
    <n v="9"/>
    <n v="2015"/>
    <x v="2"/>
    <x v="2"/>
    <d v="2019-09-26T00:00:00"/>
    <n v="1472"/>
  </r>
  <r>
    <x v="1523"/>
    <x v="1518"/>
    <x v="909"/>
    <s v="g strategy"/>
    <s v="rofitable "/>
    <s v="https://www.udemy.   /binaryoptions/"/>
    <s v="https://www.udemy.com/binaryoptions/"/>
    <x v="0"/>
    <n v="195"/>
    <n v="1096"/>
    <n v="24"/>
    <n v="24"/>
    <x v="0"/>
    <x v="0"/>
    <s v="all levels"/>
    <s v="ALL LEVELS"/>
    <n v="10"/>
    <s v="all levels"/>
    <n v="1.5"/>
    <d v="2015-10-29T00:00:00"/>
    <n v="29"/>
    <n v="10"/>
    <n v="2015"/>
    <x v="3"/>
    <x v="3"/>
    <d v="2018-11-04T00:00:00"/>
    <n v="1102"/>
  </r>
  <r>
    <x v="1524"/>
    <x v="1519"/>
    <x v="95"/>
    <s v=" Made Easy"/>
    <s v="usiness Ac"/>
    <s v="https://www.udemy.   /accounting-level-1-course/"/>
    <s v="https://www.udemy.com/accounting-level-1-course/"/>
    <x v="0"/>
    <n v="50"/>
    <n v="1168"/>
    <n v="5"/>
    <n v="26"/>
    <x v="1"/>
    <x v="1"/>
    <s v="beginner level"/>
    <s v="BEGINNER LEVEL"/>
    <n v="14"/>
    <s v="beginner level"/>
    <n v="5.5"/>
    <d v="2015-09-05T00:00:00"/>
    <n v="5"/>
    <n v="9"/>
    <n v="2015"/>
    <x v="3"/>
    <x v="3"/>
    <d v="2018-05-25T00:00:00"/>
    <n v="993"/>
  </r>
  <r>
    <x v="1525"/>
    <x v="1520"/>
    <x v="910"/>
    <s v="Strategies"/>
    <s v="igh-Freque"/>
    <s v="https://www.udemy.   /high-frequency-trading-1-basics-history-strategies-forex-stocks/"/>
    <s v="https://www.udemy.com/high-frequency-trading-1-basics-history-strategies-forex-stocks/"/>
    <x v="0"/>
    <n v="50"/>
    <n v="2222"/>
    <n v="24"/>
    <n v="11"/>
    <x v="0"/>
    <x v="0"/>
    <s v="all levels"/>
    <s v="ALL LEVELS"/>
    <n v="10"/>
    <s v="all levels"/>
    <n v="0.6"/>
    <d v="2015-09-28T00:00:00"/>
    <n v="28"/>
    <n v="9"/>
    <n v="2015"/>
    <x v="3"/>
    <x v="3"/>
    <d v="2018-08-06T00:00:00"/>
    <n v="1043"/>
  </r>
  <r>
    <x v="1526"/>
    <x v="1521"/>
    <x v="449"/>
    <s v="usic video"/>
    <s v="urn your a"/>
    <s v="https://www.udemy.   /turn-your-animated-greeting-card-carousel-into-a-music-video/"/>
    <s v="https://www.udemy.com/turn-your-animated-greeting-card-carousel-into-a-music-video/"/>
    <x v="0"/>
    <n v="20"/>
    <n v="311"/>
    <n v="0"/>
    <n v="9"/>
    <x v="2"/>
    <x v="2"/>
    <s v="intermediate level"/>
    <s v="INTERMEDIATE LEVEL"/>
    <n v="18"/>
    <s v="intermediate level"/>
    <n v="1"/>
    <d v="2016-07-01T00:00:00"/>
    <n v="1"/>
    <n v="7"/>
    <n v="2016"/>
    <x v="2"/>
    <x v="2"/>
    <d v="2020-10-10T00:00:00"/>
    <n v="1562"/>
  </r>
  <r>
    <x v="1527"/>
    <x v="1522"/>
    <x v="911"/>
    <s v=" Digitales"/>
    <s v="eoria Basi"/>
    <s v="https://www.udemy.   /teoria-basica-del-arte-como-pintar-ilustraciones-digitales/"/>
    <s v="https://www.udemy.com/teoria-basica-del-arte-como-pintar-ilustraciones-digitales/"/>
    <x v="0"/>
    <n v="20"/>
    <n v="5104"/>
    <n v="437"/>
    <n v="26"/>
    <x v="1"/>
    <x v="1"/>
    <s v="beginner level"/>
    <s v="BEGINNER LEVEL"/>
    <n v="14"/>
    <s v="beginner level"/>
    <n v="1"/>
    <d v="2015-09-08T00:00:00"/>
    <n v="8"/>
    <n v="9"/>
    <n v="2015"/>
    <x v="2"/>
    <x v="2"/>
    <d v="2018-12-31T00:00:00"/>
    <n v="1210"/>
  </r>
  <r>
    <x v="1528"/>
    <x v="1523"/>
    <x v="912"/>
    <s v="ideojuegos"/>
    <s v="urso de Di"/>
    <s v="https://www.udemy.   /curso-de-diseno-e-ilustracion-de-armas-para-videojuegos/"/>
    <s v="https://www.udemy.com/curso-de-diseno-e-ilustracion-de-armas-para-videojuegos/"/>
    <x v="0"/>
    <n v="40"/>
    <n v="183"/>
    <n v="18"/>
    <n v="19"/>
    <x v="0"/>
    <x v="0"/>
    <s v="all levels"/>
    <s v="ALL LEVELS"/>
    <n v="10"/>
    <s v="all levels"/>
    <n v="2.5"/>
    <d v="2015-09-21T00:00:00"/>
    <n v="21"/>
    <n v="9"/>
    <n v="2015"/>
    <x v="2"/>
    <x v="2"/>
    <d v="2019-09-26T00:00:00"/>
    <n v="1466"/>
  </r>
  <r>
    <x v="1529"/>
    <x v="1524"/>
    <x v="913"/>
    <s v=" On Guitar"/>
    <s v="uitar:Play"/>
    <s v="https://www.udemy.   /christmas-songs/"/>
    <s v="https://www.udemy.com/christmas-songs/"/>
    <x v="0"/>
    <n v="50"/>
    <n v="383"/>
    <n v="4"/>
    <n v="9"/>
    <x v="1"/>
    <x v="1"/>
    <s v="beginner level"/>
    <s v="BEGINNER LEVEL"/>
    <n v="14"/>
    <s v="beginner level"/>
    <n v="1"/>
    <d v="2015-11-11T00:00:00"/>
    <n v="11"/>
    <n v="11"/>
    <n v="2015"/>
    <x v="1"/>
    <x v="1"/>
    <d v="2018-12-31T00:00:00"/>
    <n v="1146"/>
  </r>
  <r>
    <x v="1530"/>
    <x v="1525"/>
    <x v="48"/>
    <s v="evelopment"/>
    <s v="astering A"/>
    <s v="https://www.udemy.   /mastering-angularjs-ui-development/"/>
    <s v="https://www.udemy.com/mastering-angularjs-ui-development/"/>
    <x v="0"/>
    <n v="95"/>
    <n v="464"/>
    <n v="26"/>
    <n v="22"/>
    <x v="3"/>
    <x v="3"/>
    <s v="expert level"/>
    <s v="EXPERT LEVEL"/>
    <n v="12"/>
    <s v="expert level"/>
    <n v="1.5"/>
    <d v="2015-09-03T00:00:00"/>
    <n v="3"/>
    <n v="9"/>
    <n v="2015"/>
    <x v="0"/>
    <x v="0"/>
    <d v="2019-08-24T00:00:00"/>
    <n v="1451"/>
  </r>
  <r>
    <x v="1531"/>
    <x v="1526"/>
    <x v="914"/>
    <s v=" CHALLENGE"/>
    <s v="RADING: 5K"/>
    <s v="https://www.udemy.   /trading_course/"/>
    <s v="https://www.udemy.com/trading_course/"/>
    <x v="0"/>
    <n v="55"/>
    <n v="375"/>
    <n v="10"/>
    <n v="19"/>
    <x v="2"/>
    <x v="2"/>
    <s v="intermediate level"/>
    <s v="INTERMEDIATE LEVEL"/>
    <n v="18"/>
    <s v="intermediate level"/>
    <n v="1"/>
    <d v="2015-09-12T00:00:00"/>
    <n v="12"/>
    <n v="9"/>
    <n v="2015"/>
    <x v="3"/>
    <x v="3"/>
    <d v="2020-10-10T00:00:00"/>
    <n v="1855"/>
  </r>
  <r>
    <x v="1532"/>
    <x v="1527"/>
    <x v="915"/>
    <s v="lue Stocks"/>
    <s v="ltimate St"/>
    <s v="https://www.udemy.   /stock-investing/"/>
    <s v="https://www.udemy.com/stock-investing/"/>
    <x v="0"/>
    <n v="50"/>
    <n v="1519"/>
    <n v="40"/>
    <n v="46"/>
    <x v="0"/>
    <x v="0"/>
    <s v="all levels"/>
    <s v="ALL LEVELS"/>
    <n v="10"/>
    <s v="all levels"/>
    <n v="3.5"/>
    <d v="2015-11-03T00:00:00"/>
    <n v="3"/>
    <n v="11"/>
    <n v="2015"/>
    <x v="3"/>
    <x v="3"/>
    <d v="2018-08-06T00:00:00"/>
    <n v="1007"/>
  </r>
  <r>
    <x v="1533"/>
    <x v="1528"/>
    <x v="48"/>
    <s v="JavaScript"/>
    <s v="astering J"/>
    <s v="https://www.udemy.   /mastering-javascript/"/>
    <s v="https://www.udemy.com/mastering-javascript/"/>
    <x v="0"/>
    <n v="95"/>
    <n v="694"/>
    <n v="39"/>
    <n v="39"/>
    <x v="3"/>
    <x v="3"/>
    <s v="expert level"/>
    <s v="EXPERT LEVEL"/>
    <n v="12"/>
    <s v="expert level"/>
    <n v="4"/>
    <d v="2015-09-04T00:00:00"/>
    <n v="4"/>
    <n v="9"/>
    <n v="2015"/>
    <x v="0"/>
    <x v="0"/>
    <d v="2019-08-24T00:00:00"/>
    <n v="1450"/>
  </r>
  <r>
    <x v="1534"/>
    <x v="1529"/>
    <x v="916"/>
    <s v="sful Solos"/>
    <s v=" Must Know"/>
    <s v="https://www.udemy.   /6-secrets-to-successful-solos/"/>
    <s v="https://www.udemy.com/6-secrets-to-successful-solos/"/>
    <x v="0"/>
    <n v="35"/>
    <n v="469"/>
    <n v="38"/>
    <n v="30"/>
    <x v="0"/>
    <x v="0"/>
    <s v="all levels"/>
    <s v="ALL LEVELS"/>
    <n v="10"/>
    <s v="all levels"/>
    <n v="4"/>
    <d v="2015-09-28T00:00:00"/>
    <n v="28"/>
    <n v="9"/>
    <n v="2015"/>
    <x v="1"/>
    <x v="1"/>
    <d v="2019-09-26T00:00:00"/>
    <n v="1459"/>
  </r>
  <r>
    <x v="1535"/>
    <x v="1530"/>
    <x v="358"/>
    <s v="ut Coding "/>
    <s v="ordpress f"/>
    <s v="https://www.udemy.   /wordpress-create-websites-fast-wo-coding-and-make-money/"/>
    <s v="https://www.udemy.com/wordpress-create-websites-fast-wo-coding-and-make-money/"/>
    <x v="0"/>
    <n v="50"/>
    <n v="1658"/>
    <n v="72"/>
    <n v="68"/>
    <x v="0"/>
    <x v="0"/>
    <s v="all levels"/>
    <s v="ALL LEVELS"/>
    <n v="10"/>
    <s v="all levels"/>
    <n v="5"/>
    <d v="2015-09-08T00:00:00"/>
    <n v="8"/>
    <n v="9"/>
    <n v="2015"/>
    <x v="0"/>
    <x v="0"/>
    <d v="2019-09-26T00:00:00"/>
    <n v="1479"/>
  </r>
  <r>
    <x v="1536"/>
    <x v="1531"/>
    <x v="917"/>
    <s v="r Training"/>
    <s v="usic Theor"/>
    <s v="https://www.udemy.   /holistic-guitar-ear-essentials/"/>
    <s v="https://www.udemy.com/holistic-guitar-ear-essentials/"/>
    <x v="0"/>
    <n v="60"/>
    <n v="30"/>
    <n v="3"/>
    <n v="39"/>
    <x v="1"/>
    <x v="1"/>
    <s v="beginner level"/>
    <s v="BEGINNER LEVEL"/>
    <n v="14"/>
    <s v="beginner level"/>
    <n v="3"/>
    <d v="2015-11-22T00:00:00"/>
    <n v="22"/>
    <n v="11"/>
    <n v="2015"/>
    <x v="1"/>
    <x v="1"/>
    <d v="2018-12-31T00:00:00"/>
    <n v="1135"/>
  </r>
  <r>
    <x v="1537"/>
    <x v="1532"/>
    <x v="918"/>
    <s v="ur  (URDU)"/>
    <s v="earn to Fr"/>
    <s v="https://www.udemy.   /learn-to-freelance-with-people-per-hour-in-30-minutes/"/>
    <s v="https://www.udemy.com/learn-to-freelance-with-people-per-hour-in-30-minutes/"/>
    <x v="0"/>
    <n v="20"/>
    <n v="948"/>
    <n v="48"/>
    <n v="8"/>
    <x v="0"/>
    <x v="0"/>
    <s v="all levels"/>
    <s v="ALL LEVELS"/>
    <n v="10"/>
    <s v="all levels"/>
    <n v="0.6"/>
    <d v="2015-09-14T00:00:00"/>
    <n v="14"/>
    <n v="9"/>
    <n v="2015"/>
    <x v="0"/>
    <x v="0"/>
    <d v="2019-09-26T00:00:00"/>
    <n v="1473"/>
  </r>
  <r>
    <x v="1538"/>
    <x v="1533"/>
    <x v="912"/>
    <s v="incipiante"/>
    <s v="urso de Di"/>
    <s v="https://www.udemy.   /curso-de-didgeridoo-nivel-principiante/"/>
    <s v="https://www.udemy.com/curso-de-didgeridoo-nivel-principiante/"/>
    <x v="0"/>
    <n v="50"/>
    <n v="0"/>
    <n v="0"/>
    <n v="31"/>
    <x v="1"/>
    <x v="1"/>
    <s v="beginner level"/>
    <s v="BEGINNER LEVEL"/>
    <n v="14"/>
    <s v="beginner level"/>
    <n v="1"/>
    <d v="2016-04-11T00:00:00"/>
    <n v="11"/>
    <n v="4"/>
    <n v="2016"/>
    <x v="1"/>
    <x v="1"/>
    <d v="2018-12-31T00:00:00"/>
    <n v="994"/>
  </r>
  <r>
    <x v="1539"/>
    <x v="1534"/>
    <x v="358"/>
    <s v="om Scratch"/>
    <s v="ordpress f"/>
    <s v="https://www.udemy.   /wordpress_for_beginners/"/>
    <s v="https://www.udemy.com/wordpress_for_beginners/"/>
    <x v="0"/>
    <n v="20"/>
    <n v="3877"/>
    <n v="92"/>
    <n v="15"/>
    <x v="1"/>
    <x v="1"/>
    <s v="beginner level"/>
    <s v="BEGINNER LEVEL"/>
    <n v="14"/>
    <s v="beginner level"/>
    <n v="1.5"/>
    <d v="2015-09-09T00:00:00"/>
    <n v="9"/>
    <n v="9"/>
    <n v="2015"/>
    <x v="0"/>
    <x v="0"/>
    <d v="2018-12-31T00:00:00"/>
    <n v="1209"/>
  </r>
  <r>
    <x v="1540"/>
    <x v="1535"/>
    <x v="71"/>
    <s v=" Flute!â€‹"/>
    <s v="dvanced Fl"/>
    <s v="https://www.udemy.   /advanced-flute/"/>
    <s v="https://www.udemy.com/advanced-flute/"/>
    <x v="0"/>
    <n v="50"/>
    <n v="205"/>
    <n v="4"/>
    <n v="95"/>
    <x v="0"/>
    <x v="0"/>
    <s v="all levels"/>
    <s v="ALL LEVELS"/>
    <n v="10"/>
    <s v="all levels"/>
    <n v="5"/>
    <d v="2015-09-07T00:00:00"/>
    <n v="7"/>
    <n v="9"/>
    <n v="2015"/>
    <x v="1"/>
    <x v="1"/>
    <d v="2019-09-26T00:00:00"/>
    <n v="1480"/>
  </r>
  <r>
    <x v="1541"/>
    <x v="1536"/>
    <x v="919"/>
    <s v="tar Course"/>
    <s v="he 80/20 B"/>
    <s v="https://www.udemy.   /the-8020-beginner-guitar-course/"/>
    <s v="https://www.udemy.com/the-8020-beginner-guitar-course/"/>
    <x v="0"/>
    <n v="50"/>
    <n v="1269"/>
    <n v="27"/>
    <n v="51"/>
    <x v="1"/>
    <x v="1"/>
    <s v="beginner level"/>
    <s v="BEGINNER LEVEL"/>
    <n v="14"/>
    <s v="beginner level"/>
    <n v="3"/>
    <d v="2016-04-28T00:00:00"/>
    <n v="28"/>
    <n v="4"/>
    <n v="2016"/>
    <x v="1"/>
    <x v="1"/>
    <d v="2018-12-31T00:00:00"/>
    <n v="977"/>
  </r>
  <r>
    <x v="1542"/>
    <x v="1537"/>
    <x v="316"/>
    <s v="0 projects"/>
    <s v="rojects in"/>
    <s v="https://www.udemy.   /projects-in-expressjs-learn-expressjs-building-10-projects/"/>
    <s v="https://www.udemy.com/projects-in-expressjs-learn-expressjs-building-10-projects/"/>
    <x v="0"/>
    <n v="50"/>
    <n v="1949"/>
    <n v="149"/>
    <n v="102"/>
    <x v="0"/>
    <x v="0"/>
    <s v="all levels"/>
    <s v="ALL LEVELS"/>
    <n v="10"/>
    <s v="all levels"/>
    <n v="15.5"/>
    <d v="2015-09-15T00:00:00"/>
    <n v="15"/>
    <n v="9"/>
    <n v="2015"/>
    <x v="0"/>
    <x v="0"/>
    <d v="2019-09-26T00:00:00"/>
    <n v="1472"/>
  </r>
  <r>
    <x v="1543"/>
    <x v="1538"/>
    <x v="920"/>
    <s v="r Profits!"/>
    <s v=" Deadly Mi"/>
    <s v="https://www.udemy.   /7-deadly-mistakes-of-investing/"/>
    <s v="https://www.udemy.com/7-deadly-mistakes-of-investing/"/>
    <x v="0"/>
    <n v="50"/>
    <n v="5354"/>
    <n v="24"/>
    <n v="23"/>
    <x v="0"/>
    <x v="0"/>
    <s v="all levels"/>
    <s v="ALL LEVELS"/>
    <n v="10"/>
    <s v="all levels"/>
    <n v="1.5"/>
    <d v="2015-09-21T00:00:00"/>
    <n v="21"/>
    <n v="9"/>
    <n v="2015"/>
    <x v="3"/>
    <x v="3"/>
    <d v="2018-10-03T00:00:00"/>
    <n v="1108"/>
  </r>
  <r>
    <x v="1544"/>
    <x v="1539"/>
    <x v="633"/>
    <s v="cises Tips"/>
    <s v="ssentials "/>
    <s v="https://www.udemy.   /essentials-of-javascript-practice-coding-exercises-tips/"/>
    <s v="https://www.udemy.com/essentials-of-javascript-practice-coding-exercises-tips/"/>
    <x v="0"/>
    <n v="80"/>
    <n v="28125"/>
    <n v="115"/>
    <n v="21"/>
    <x v="1"/>
    <x v="1"/>
    <s v="beginner level"/>
    <s v="BEGINNER LEVEL"/>
    <n v="14"/>
    <s v="beginner level"/>
    <n v="2"/>
    <d v="2015-09-25T00:00:00"/>
    <n v="25"/>
    <n v="9"/>
    <n v="2015"/>
    <x v="0"/>
    <x v="0"/>
    <d v="2018-12-31T00:00:00"/>
    <n v="1193"/>
  </r>
  <r>
    <x v="1545"/>
    <x v="1540"/>
    <x v="0"/>
    <s v="JavaScript"/>
    <s v="avaScript "/>
    <s v="https://www.udemy.   /javascript-introduction-to-object-oriented-javascript/"/>
    <s v="https://www.udemy.com/javascript-introduction-to-object-oriented-javascript/"/>
    <x v="0"/>
    <n v="90"/>
    <n v="7789"/>
    <n v="59"/>
    <n v="23"/>
    <x v="1"/>
    <x v="1"/>
    <s v="beginner level"/>
    <s v="BEGINNER LEVEL"/>
    <n v="14"/>
    <s v="beginner level"/>
    <n v="1.5"/>
    <d v="2015-10-01T00:00:00"/>
    <n v="1"/>
    <n v="10"/>
    <n v="2015"/>
    <x v="0"/>
    <x v="0"/>
    <d v="2018-12-31T00:00:00"/>
    <n v="1187"/>
  </r>
  <r>
    <x v="1546"/>
    <x v="1541"/>
    <x v="495"/>
    <s v="earn Oud 2"/>
    <s v="earn Oud 2"/>
    <s v="https://www.udemy.   /oud-lessons/"/>
    <s v="https://www.udemy.com/oud-lessons/"/>
    <x v="0"/>
    <n v="20"/>
    <n v="81"/>
    <n v="11"/>
    <n v="27"/>
    <x v="2"/>
    <x v="2"/>
    <s v="intermediate level"/>
    <s v="INTERMEDIATE LEVEL"/>
    <n v="18"/>
    <s v="intermediate level"/>
    <n v="3"/>
    <d v="2015-09-10T00:00:00"/>
    <n v="10"/>
    <n v="9"/>
    <n v="2015"/>
    <x v="1"/>
    <x v="1"/>
    <d v="2020-10-10T00:00:00"/>
    <n v="1857"/>
  </r>
  <r>
    <x v="1547"/>
    <x v="1542"/>
    <x v="25"/>
    <s v="g Business"/>
    <s v="ccounting "/>
    <s v="https://www.udemy.   /master-key-financial-indicators-and-build-business-success/"/>
    <s v="https://www.udemy.com/master-key-financial-indicators-and-build-business-success/"/>
    <x v="0"/>
    <n v="20"/>
    <n v="37"/>
    <n v="2"/>
    <n v="43"/>
    <x v="0"/>
    <x v="0"/>
    <s v="all levels"/>
    <s v="ALL LEVELS"/>
    <n v="10"/>
    <s v="all levels"/>
    <n v="2.5"/>
    <d v="2015-10-10T00:00:00"/>
    <n v="10"/>
    <n v="10"/>
    <n v="2015"/>
    <x v="3"/>
    <x v="3"/>
    <d v="2018-08-06T00:00:00"/>
    <n v="1031"/>
  </r>
  <r>
    <x v="1548"/>
    <x v="1543"/>
    <x v="6"/>
    <s v="ty Finance"/>
    <s v="ntroductio"/>
    <s v="https://www.udemy.   /equity-finance-basics/"/>
    <s v="https://www.udemy.com/equity-finance-basics/"/>
    <x v="0"/>
    <n v="20"/>
    <n v="29"/>
    <n v="9"/>
    <n v="32"/>
    <x v="0"/>
    <x v="0"/>
    <s v="all levels"/>
    <s v="ALL LEVELS"/>
    <n v="10"/>
    <s v="all levels"/>
    <n v="2"/>
    <d v="2015-12-08T00:00:00"/>
    <n v="8"/>
    <n v="12"/>
    <n v="2015"/>
    <x v="3"/>
    <x v="3"/>
    <d v="2018-08-06T00:00:00"/>
    <n v="972"/>
  </r>
  <r>
    <x v="1549"/>
    <x v="1544"/>
    <x v="48"/>
    <s v="ty Trading"/>
    <s v="astering C"/>
    <s v="https://www.udemy.   /mastering-candlestick-charting/"/>
    <s v="https://www.udemy.com/mastering-candlestick-charting/"/>
    <x v="0"/>
    <n v="50"/>
    <n v="123"/>
    <n v="16"/>
    <n v="35"/>
    <x v="0"/>
    <x v="0"/>
    <s v="all levels"/>
    <s v="ALL LEVELS"/>
    <n v="10"/>
    <s v="all levels"/>
    <n v="2"/>
    <d v="2015-09-22T00:00:00"/>
    <n v="22"/>
    <n v="9"/>
    <n v="2015"/>
    <x v="3"/>
    <x v="3"/>
    <d v="2018-11-04T00:00:00"/>
    <n v="1139"/>
  </r>
  <r>
    <x v="1550"/>
    <x v="1545"/>
    <x v="227"/>
    <s v="aphic Logo"/>
    <s v="dobe Illus"/>
    <s v="https://www.udemy.   /illustratorforbeginners/"/>
    <s v="https://www.udemy.com/illustratorforbeginners/"/>
    <x v="0"/>
    <n v="30"/>
    <n v="276"/>
    <n v="54"/>
    <n v="27"/>
    <x v="1"/>
    <x v="1"/>
    <s v="beginner level"/>
    <s v="BEGINNER LEVEL"/>
    <n v="14"/>
    <s v="beginner level"/>
    <n v="1.5"/>
    <d v="2015-10-15T00:00:00"/>
    <n v="15"/>
    <n v="10"/>
    <n v="2015"/>
    <x v="2"/>
    <x v="2"/>
    <d v="2018-12-31T00:00:00"/>
    <n v="1173"/>
  </r>
  <r>
    <x v="1551"/>
    <x v="1546"/>
    <x v="921"/>
    <s v="njo TÃ©nor"/>
    <s v="rÃ©sentati"/>
    <s v="https://www.udemy.   /presentation-du-banjo-tenor/"/>
    <s v="https://www.udemy.com/presentation-du-banjo-tenor/"/>
    <x v="0"/>
    <n v="20"/>
    <n v="18"/>
    <n v="4"/>
    <n v="31"/>
    <x v="1"/>
    <x v="1"/>
    <s v="beginner level"/>
    <s v="BEGINNER LEVEL"/>
    <n v="14"/>
    <s v="beginner level"/>
    <n v="1.5"/>
    <d v="2015-09-13T00:00:00"/>
    <n v="13"/>
    <n v="9"/>
    <n v="2015"/>
    <x v="1"/>
    <x v="1"/>
    <d v="2018-12-31T00:00:00"/>
    <n v="1205"/>
  </r>
  <r>
    <x v="1552"/>
    <x v="1547"/>
    <x v="922"/>
    <s v="as Visuais"/>
    <s v="erramentas"/>
    <s v="https://www.udemy.   /ferramentasvisuais/"/>
    <s v="https://www.udemy.com/ferramentasvisuais/"/>
    <x v="1"/>
    <n v="0"/>
    <n v="817"/>
    <n v="42"/>
    <n v="18"/>
    <x v="1"/>
    <x v="1"/>
    <s v="beginner level"/>
    <s v="BEGINNER LEVEL"/>
    <n v="14"/>
    <s v="beginner level"/>
    <n v="5"/>
    <d v="2015-10-09T00:00:00"/>
    <n v="9"/>
    <n v="10"/>
    <n v="2015"/>
    <x v="2"/>
    <x v="2"/>
    <d v="2018-12-31T00:00:00"/>
    <n v="1179"/>
  </r>
  <r>
    <x v="1553"/>
    <x v="1548"/>
    <x v="923"/>
    <s v="n HTML CSS"/>
    <s v="TML CSS: E"/>
    <s v="https://www.udemy.   /html-and-css-basics/"/>
    <s v="https://www.udemy.com/html-and-css-basics/"/>
    <x v="0"/>
    <n v="145"/>
    <n v="10576"/>
    <n v="154"/>
    <n v="23"/>
    <x v="1"/>
    <x v="1"/>
    <s v="beginner level"/>
    <s v="BEGINNER LEVEL"/>
    <n v="14"/>
    <s v="beginner level"/>
    <n v="2.5"/>
    <d v="2015-11-11T00:00:00"/>
    <n v="11"/>
    <n v="11"/>
    <n v="2015"/>
    <x v="0"/>
    <x v="0"/>
    <d v="2018-12-31T00:00:00"/>
    <n v="1146"/>
  </r>
  <r>
    <x v="1554"/>
    <x v="1549"/>
    <x v="358"/>
    <s v="ss Website"/>
    <s v="ordpress D"/>
    <s v="https://www.udemy.   /create-local-server-and-install-wordpress/"/>
    <s v="https://www.udemy.com/create-local-server-and-install-wordpress/"/>
    <x v="0"/>
    <n v="120"/>
    <n v="885"/>
    <n v="3"/>
    <n v="13"/>
    <x v="0"/>
    <x v="0"/>
    <s v="all levels"/>
    <s v="ALL LEVELS"/>
    <n v="10"/>
    <s v="all levels"/>
    <n v="1.5"/>
    <d v="2015-09-13T00:00:00"/>
    <n v="13"/>
    <n v="9"/>
    <n v="2015"/>
    <x v="0"/>
    <x v="0"/>
    <d v="2019-09-26T00:00:00"/>
    <n v="1474"/>
  </r>
  <r>
    <x v="1555"/>
    <x v="1550"/>
    <x v="809"/>
    <s v="FA L1 2016"/>
    <s v="ortfolio M"/>
    <s v="https://www.udemy.   /portfolio-management-cfa-l1/"/>
    <s v="https://www.udemy.com/portfolio-management-cfa-l1/"/>
    <x v="0"/>
    <n v="20"/>
    <n v="393"/>
    <n v="5"/>
    <n v="34"/>
    <x v="0"/>
    <x v="0"/>
    <s v="all levels"/>
    <s v="ALL LEVELS"/>
    <n v="10"/>
    <s v="all levels"/>
    <n v="5"/>
    <d v="2015-09-15T00:00:00"/>
    <n v="15"/>
    <n v="9"/>
    <n v="2015"/>
    <x v="3"/>
    <x v="3"/>
    <d v="2018-08-06T00:00:00"/>
    <n v="1056"/>
  </r>
  <r>
    <x v="1556"/>
    <x v="1551"/>
    <x v="924"/>
    <s v="et Mastery"/>
    <s v="RADING PSY"/>
    <s v="https://www.udemy.   /trading-psychology-trading-mindset-mastery/"/>
    <s v="https://www.udemy.com/trading-psychology-trading-mindset-mastery/"/>
    <x v="0"/>
    <n v="120"/>
    <n v="975"/>
    <n v="23"/>
    <n v="23"/>
    <x v="2"/>
    <x v="2"/>
    <s v="intermediate level"/>
    <s v="INTERMEDIATE LEVEL"/>
    <n v="18"/>
    <s v="intermediate level"/>
    <n v="1"/>
    <d v="2015-09-30T00:00:00"/>
    <n v="30"/>
    <n v="9"/>
    <n v="2015"/>
    <x v="3"/>
    <x v="3"/>
    <d v="2020-10-10T00:00:00"/>
    <n v="1837"/>
  </r>
  <r>
    <x v="1557"/>
    <x v="1552"/>
    <x v="540"/>
    <s v="ofessional"/>
    <s v="omplete PH"/>
    <s v="https://www.udemy.   /complete-php-mysql-course-for-beginners-start-to-finish/"/>
    <s v="https://www.udemy.com/complete-php-mysql-course-for-beginners-start-to-finish/"/>
    <x v="0"/>
    <n v="200"/>
    <n v="6508"/>
    <n v="137"/>
    <n v="90"/>
    <x v="0"/>
    <x v="0"/>
    <s v="all levels"/>
    <s v="ALL LEVELS"/>
    <n v="10"/>
    <s v="all levels"/>
    <n v="6.5"/>
    <d v="2015-10-05T00:00:00"/>
    <n v="5"/>
    <n v="10"/>
    <n v="2015"/>
    <x v="0"/>
    <x v="0"/>
    <d v="2019-09-26T00:00:00"/>
    <n v="1452"/>
  </r>
  <r>
    <x v="1558"/>
    <x v="1553"/>
    <x v="925"/>
    <s v=" Instagram"/>
    <s v="uote Image"/>
    <s v="https://www.udemy.   /viral-images-pinterest-facebook-instagram/"/>
    <s v="https://www.udemy.com/viral-images-pinterest-facebook-instagram/"/>
    <x v="1"/>
    <n v="0"/>
    <n v="12103"/>
    <n v="576"/>
    <n v="18"/>
    <x v="1"/>
    <x v="1"/>
    <s v="beginner level"/>
    <s v="BEGINNER LEVEL"/>
    <n v="14"/>
    <s v="beginner level"/>
    <n v="1"/>
    <d v="2015-09-24T00:00:00"/>
    <n v="24"/>
    <n v="9"/>
    <n v="2015"/>
    <x v="2"/>
    <x v="2"/>
    <d v="2018-12-31T00:00:00"/>
    <n v="1194"/>
  </r>
  <r>
    <x v="1559"/>
    <x v="1554"/>
    <x v="926"/>
    <s v=" CFA exams"/>
    <s v="tatistics "/>
    <s v="https://www.udemy.   /measures_of_dispersion/"/>
    <s v="https://www.udemy.com/measures_of_dispersion/"/>
    <x v="0"/>
    <n v="20"/>
    <n v="5108"/>
    <n v="9"/>
    <n v="13"/>
    <x v="0"/>
    <x v="0"/>
    <s v="all levels"/>
    <s v="ALL LEVELS"/>
    <n v="10"/>
    <s v="all levels"/>
    <n v="1"/>
    <d v="2015-09-14T00:00:00"/>
    <n v="14"/>
    <n v="9"/>
    <n v="2015"/>
    <x v="3"/>
    <x v="3"/>
    <d v="2018-08-06T00:00:00"/>
    <n v="1057"/>
  </r>
  <r>
    <x v="1560"/>
    <x v="1555"/>
    <x v="927"/>
    <s v="ep by step"/>
    <s v="earn ASP N"/>
    <s v="https://www.udemy.   /maruti-mvc5/"/>
    <s v="https://www.udemy.com/maruti-mvc5/"/>
    <x v="0"/>
    <n v="20"/>
    <n v="1428"/>
    <n v="91"/>
    <n v="32"/>
    <x v="2"/>
    <x v="2"/>
    <s v="intermediate level"/>
    <s v="INTERMEDIATE LEVEL"/>
    <n v="18"/>
    <s v="intermediate level"/>
    <n v="3"/>
    <d v="2015-10-06T00:00:00"/>
    <n v="6"/>
    <n v="10"/>
    <n v="2015"/>
    <x v="0"/>
    <x v="0"/>
    <d v="2020-10-10T00:00:00"/>
    <n v="1831"/>
  </r>
  <r>
    <x v="1561"/>
    <x v="1556"/>
    <x v="928"/>
    <s v="HTML &amp; CSS"/>
    <s v="SD to Boot"/>
    <s v="https://www.udemy.   /psd-to-bootstrap/"/>
    <s v="https://www.udemy.com/psd-to-bootstrap/"/>
    <x v="0"/>
    <n v="20"/>
    <n v="976"/>
    <n v="93"/>
    <n v="46"/>
    <x v="1"/>
    <x v="1"/>
    <s v="beginner level"/>
    <s v="BEGINNER LEVEL"/>
    <n v="14"/>
    <s v="beginner level"/>
    <n v="2.5"/>
    <d v="2015-11-03T00:00:00"/>
    <n v="3"/>
    <n v="11"/>
    <n v="2015"/>
    <x v="0"/>
    <x v="0"/>
    <d v="2018-12-31T00:00:00"/>
    <n v="1154"/>
  </r>
  <r>
    <x v="1562"/>
    <x v="1557"/>
    <x v="929"/>
    <s v="otoshop CC"/>
    <s v="rimeros Pa"/>
    <s v="https://www.udemy.   /felinu-primeros-pasos-con-photoshop/"/>
    <s v="https://www.udemy.com/felinu-primeros-pasos-con-photoshop/"/>
    <x v="1"/>
    <n v="0"/>
    <n v="6429"/>
    <n v="654"/>
    <n v="31"/>
    <x v="1"/>
    <x v="1"/>
    <s v="beginner level"/>
    <s v="BEGINNER LEVEL"/>
    <n v="14"/>
    <s v="beginner level"/>
    <n v="2.5"/>
    <d v="2015-09-23T00:00:00"/>
    <n v="23"/>
    <n v="9"/>
    <n v="2015"/>
    <x v="2"/>
    <x v="2"/>
    <d v="2018-12-31T00:00:00"/>
    <n v="1195"/>
  </r>
  <r>
    <x v="1563"/>
    <x v="1558"/>
    <x v="930"/>
    <s v="for CFA L1"/>
    <s v="orporate F"/>
    <s v="https://www.udemy.   /corporate-finance-and-alternative-investment-for-cfa-l1/"/>
    <s v="https://www.udemy.com/corporate-finance-and-alternative-investment-for-cfa-l1/"/>
    <x v="0"/>
    <n v="20"/>
    <n v="103"/>
    <n v="3"/>
    <n v="27"/>
    <x v="0"/>
    <x v="0"/>
    <s v="all levels"/>
    <s v="ALL LEVELS"/>
    <n v="10"/>
    <s v="all levels"/>
    <n v="4.5"/>
    <d v="2015-09-17T00:00:00"/>
    <n v="17"/>
    <n v="9"/>
    <n v="2015"/>
    <x v="3"/>
    <x v="3"/>
    <d v="2018-08-06T00:00:00"/>
    <n v="1054"/>
  </r>
  <r>
    <x v="1564"/>
    <x v="1559"/>
    <x v="931"/>
    <s v="ege Level)"/>
    <s v="usiness Ec"/>
    <s v="https://www.udemy.   /business-economics-basics/"/>
    <s v="https://www.udemy.com/business-economics-basics/"/>
    <x v="0"/>
    <n v="50"/>
    <n v="3425"/>
    <n v="10"/>
    <n v="50"/>
    <x v="0"/>
    <x v="0"/>
    <s v="all levels"/>
    <s v="ALL LEVELS"/>
    <n v="10"/>
    <s v="all levels"/>
    <n v="4"/>
    <d v="2015-09-16T00:00:00"/>
    <n v="16"/>
    <n v="9"/>
    <n v="2015"/>
    <x v="3"/>
    <x v="3"/>
    <d v="2018-08-06T00:00:00"/>
    <n v="1055"/>
  </r>
  <r>
    <x v="1565"/>
    <x v="1560"/>
    <x v="820"/>
    <s v="de options"/>
    <s v="ow to trad"/>
    <s v="https://www.udemy.   /how-to-trade-options/"/>
    <s v="https://www.udemy.com/how-to-trade-options/"/>
    <x v="0"/>
    <n v="45"/>
    <n v="12"/>
    <n v="1"/>
    <n v="9"/>
    <x v="2"/>
    <x v="2"/>
    <s v="intermediate level"/>
    <s v="INTERMEDIATE LEVEL"/>
    <n v="18"/>
    <s v="intermediate level"/>
    <n v="0.71666666700000003"/>
    <d v="2015-09-20T00:00:00"/>
    <n v="20"/>
    <n v="9"/>
    <n v="2015"/>
    <x v="3"/>
    <x v="3"/>
    <d v="2020-10-10T00:00:00"/>
    <n v="1847"/>
  </r>
  <r>
    <x v="1566"/>
    <x v="1561"/>
    <x v="759"/>
    <s v="rt Traders"/>
    <s v="he Advance"/>
    <s v="https://www.udemy.   /advanced-forex-course/"/>
    <s v="https://www.udemy.com/advanced-forex-course/"/>
    <x v="1"/>
    <n v="0"/>
    <n v="8236"/>
    <n v="144"/>
    <n v="25"/>
    <x v="0"/>
    <x v="0"/>
    <s v="all levels"/>
    <s v="ALL LEVELS"/>
    <n v="10"/>
    <s v="all levels"/>
    <n v="5"/>
    <d v="2015-10-09T00:00:00"/>
    <n v="9"/>
    <n v="10"/>
    <n v="2015"/>
    <x v="3"/>
    <x v="3"/>
    <d v="2018-08-06T00:00:00"/>
    <n v="1032"/>
  </r>
  <r>
    <x v="1567"/>
    <x v="1562"/>
    <x v="932"/>
    <s v=" CFA Exams"/>
    <s v="orex Rate "/>
    <s v="https://www.udemy.   /forex-rate-parity-theories/"/>
    <s v="https://www.udemy.com/forex-rate-parity-theories/"/>
    <x v="0"/>
    <n v="20"/>
    <n v="2239"/>
    <n v="4"/>
    <n v="7"/>
    <x v="0"/>
    <x v="0"/>
    <s v="all levels"/>
    <s v="ALL LEVELS"/>
    <n v="10"/>
    <s v="all levels"/>
    <n v="1"/>
    <d v="2015-09-20T00:00:00"/>
    <n v="20"/>
    <n v="9"/>
    <n v="2015"/>
    <x v="3"/>
    <x v="3"/>
    <d v="2018-08-06T00:00:00"/>
    <n v="1051"/>
  </r>
  <r>
    <x v="1568"/>
    <x v="1563"/>
    <x v="933"/>
    <s v="scape Debt"/>
    <s v=" Steps To "/>
    <s v="https://www.udemy.   /achieve-financial-freedom-and-escape-debt/"/>
    <s v="https://www.udemy.com/achieve-financial-freedom-and-escape-debt/"/>
    <x v="0"/>
    <n v="40"/>
    <n v="5"/>
    <n v="0"/>
    <n v="48"/>
    <x v="1"/>
    <x v="1"/>
    <s v="beginner level"/>
    <s v="BEGINNER LEVEL"/>
    <n v="14"/>
    <s v="beginner level"/>
    <n v="5.5"/>
    <d v="2015-11-13T00:00:00"/>
    <n v="13"/>
    <n v="11"/>
    <n v="2015"/>
    <x v="3"/>
    <x v="3"/>
    <d v="2018-12-31T00:00:00"/>
    <n v="1144"/>
  </r>
  <r>
    <x v="1569"/>
    <x v="1564"/>
    <x v="934"/>
    <s v=" beginners"/>
    <s v="aravel(5.2"/>
    <s v="https://www.udemy.   /laravel-php-framework-jump-start-for-beginners/"/>
    <s v="https://www.udemy.com/laravel-php-framework-jump-start-for-beginners/"/>
    <x v="0"/>
    <n v="20"/>
    <n v="3898"/>
    <n v="95"/>
    <n v="32"/>
    <x v="1"/>
    <x v="1"/>
    <s v="beginner level"/>
    <s v="BEGINNER LEVEL"/>
    <n v="14"/>
    <s v="beginner level"/>
    <n v="3"/>
    <d v="2015-12-29T00:00:00"/>
    <n v="29"/>
    <n v="12"/>
    <n v="2015"/>
    <x v="0"/>
    <x v="0"/>
    <d v="2018-12-31T00:00:00"/>
    <n v="1098"/>
  </r>
  <r>
    <x v="1570"/>
    <x v="1565"/>
    <x v="655"/>
    <s v="tegration "/>
    <s v="ltimate gu"/>
    <s v="https://www.udemy.   /ultimate-guide-to-social-media-web-development-integration/"/>
    <s v="https://www.udemy.com/ultimate-guide-to-social-media-web-development-integration/"/>
    <x v="0"/>
    <n v="200"/>
    <n v="11011"/>
    <n v="13"/>
    <n v="36"/>
    <x v="0"/>
    <x v="0"/>
    <s v="all levels"/>
    <s v="ALL LEVELS"/>
    <n v="10"/>
    <s v="all levels"/>
    <n v="2.5"/>
    <d v="2015-09-20T00:00:00"/>
    <n v="20"/>
    <n v="9"/>
    <n v="2015"/>
    <x v="0"/>
    <x v="0"/>
    <d v="2019-09-26T00:00:00"/>
    <n v="1467"/>
  </r>
  <r>
    <x v="1571"/>
    <x v="1566"/>
    <x v="63"/>
    <s v="nk Daybook"/>
    <s v="rofessiona"/>
    <s v="https://www.udemy.   /professional-bookkeeping-accounting-2-petty-cash-bank/"/>
    <s v="https://www.udemy.com/professional-bookkeeping-accounting-2-petty-cash-bank/"/>
    <x v="0"/>
    <n v="35"/>
    <n v="91"/>
    <n v="6"/>
    <n v="36"/>
    <x v="0"/>
    <x v="0"/>
    <s v="all levels"/>
    <s v="ALL LEVELS"/>
    <n v="10"/>
    <s v="all levels"/>
    <n v="2"/>
    <d v="2015-11-01T00:00:00"/>
    <n v="1"/>
    <n v="11"/>
    <n v="2015"/>
    <x v="3"/>
    <x v="3"/>
    <d v="2018-08-06T00:00:00"/>
    <n v="1009"/>
  </r>
  <r>
    <x v="1572"/>
    <x v="1567"/>
    <x v="63"/>
    <s v=" Purchases"/>
    <s v="rofessiona"/>
    <s v="https://www.udemy.   /professional-bookkeeping-and-accounting-1/"/>
    <s v="https://www.udemy.com/professional-bookkeeping-and-accounting-1/"/>
    <x v="0"/>
    <n v="35"/>
    <n v="551"/>
    <n v="22"/>
    <n v="34"/>
    <x v="0"/>
    <x v="0"/>
    <s v="all levels"/>
    <s v="ALL LEVELS"/>
    <n v="10"/>
    <s v="all levels"/>
    <n v="1.5"/>
    <d v="2015-09-27T00:00:00"/>
    <n v="27"/>
    <n v="9"/>
    <n v="2015"/>
    <x v="3"/>
    <x v="3"/>
    <d v="2019-09-26T00:00:00"/>
    <n v="1460"/>
  </r>
  <r>
    <x v="1573"/>
    <x v="1568"/>
    <x v="935"/>
    <s v="cal Guitar"/>
    <s v="lay Leyend"/>
    <s v="https://www.udemy.   /play-leyenda-canarios-and-bach-on-classical-guitar/"/>
    <s v="https://www.udemy.com/play-leyenda-canarios-and-bach-on-classical-guitar/"/>
    <x v="0"/>
    <n v="195"/>
    <n v="185"/>
    <n v="8"/>
    <n v="70"/>
    <x v="2"/>
    <x v="2"/>
    <s v="intermediate level"/>
    <s v="INTERMEDIATE LEVEL"/>
    <n v="18"/>
    <s v="intermediate level"/>
    <n v="7.5"/>
    <d v="2015-11-05T00:00:00"/>
    <n v="5"/>
    <n v="11"/>
    <n v="2015"/>
    <x v="1"/>
    <x v="1"/>
    <d v="2020-10-10T00:00:00"/>
    <n v="1801"/>
  </r>
  <r>
    <x v="1574"/>
    <x v="1569"/>
    <x v="936"/>
    <s v=" CPA Exams"/>
    <s v="ensitivity"/>
    <s v="https://www.udemy.   /sensitivity-and-scenario-analysis-in-capital-budgeting/"/>
    <s v="https://www.udemy.com/sensitivity-and-scenario-analysis-in-capital-budgeting/"/>
    <x v="0"/>
    <n v="20"/>
    <n v="2185"/>
    <n v="3"/>
    <n v="13"/>
    <x v="0"/>
    <x v="0"/>
    <s v="all levels"/>
    <s v="ALL LEVELS"/>
    <n v="10"/>
    <s v="all levels"/>
    <n v="2"/>
    <d v="2015-09-20T00:00:00"/>
    <n v="20"/>
    <n v="9"/>
    <n v="2015"/>
    <x v="3"/>
    <x v="3"/>
    <d v="2018-08-06T00:00:00"/>
    <n v="1051"/>
  </r>
  <r>
    <x v="1575"/>
    <x v="1570"/>
    <x v="937"/>
    <s v=" CMA Exams"/>
    <s v="aluation o"/>
    <s v="https://www.udemy.   /valuation-of-goodwill/"/>
    <s v="https://www.udemy.com/valuation-of-goodwill/"/>
    <x v="0"/>
    <n v="20"/>
    <n v="1509"/>
    <n v="0"/>
    <n v="9"/>
    <x v="0"/>
    <x v="0"/>
    <s v="all levels"/>
    <s v="ALL LEVELS"/>
    <n v="10"/>
    <s v="all levels"/>
    <n v="0.71666666700000003"/>
    <d v="2015-09-23T00:00:00"/>
    <n v="23"/>
    <n v="9"/>
    <n v="2015"/>
    <x v="3"/>
    <x v="3"/>
    <d v="2018-08-06T00:00:00"/>
    <n v="1048"/>
  </r>
  <r>
    <x v="1576"/>
    <x v="1571"/>
    <x v="938"/>
    <s v=" Made Easy"/>
    <s v="n Depth We"/>
    <s v="https://www.udemy.   /in-depth-web-development-from-scratch/"/>
    <s v="https://www.udemy.com/in-depth-web-development-from-scratch/"/>
    <x v="0"/>
    <n v="25"/>
    <n v="3249"/>
    <n v="27"/>
    <n v="60"/>
    <x v="0"/>
    <x v="0"/>
    <s v="all levels"/>
    <s v="ALL LEVELS"/>
    <n v="10"/>
    <s v="all levels"/>
    <n v="6.5"/>
    <d v="2015-10-30T00:00:00"/>
    <n v="30"/>
    <n v="10"/>
    <n v="2015"/>
    <x v="0"/>
    <x v="0"/>
    <d v="2019-09-26T00:00:00"/>
    <n v="1427"/>
  </r>
  <r>
    <x v="1577"/>
    <x v="1572"/>
    <x v="939"/>
    <s v="de salario"/>
    <s v="ntiende la"/>
    <s v="https://www.udemy.   /fundamentos_de_contabilidad_foli/"/>
    <s v="https://www.udemy.com/fundamentos_de_contabilidad_foli/"/>
    <x v="0"/>
    <n v="20"/>
    <n v="260"/>
    <n v="18"/>
    <n v="17"/>
    <x v="1"/>
    <x v="1"/>
    <s v="beginner level"/>
    <s v="BEGINNER LEVEL"/>
    <n v="14"/>
    <s v="beginner level"/>
    <n v="1.5"/>
    <d v="2015-09-23T00:00:00"/>
    <n v="23"/>
    <n v="9"/>
    <n v="2015"/>
    <x v="3"/>
    <x v="3"/>
    <d v="2018-12-31T00:00:00"/>
    <n v="1195"/>
  </r>
  <r>
    <x v="1578"/>
    <x v="1573"/>
    <x v="0"/>
    <s v="he Journey"/>
    <s v="avaScript "/>
    <s v="https://www.udemy.   /learn-javacript/"/>
    <s v="https://www.udemy.com/learn-javacript/"/>
    <x v="0"/>
    <n v="25"/>
    <n v="1316"/>
    <n v="22"/>
    <n v="45"/>
    <x v="0"/>
    <x v="0"/>
    <s v="all levels"/>
    <s v="ALL LEVELS"/>
    <n v="10"/>
    <s v="all levels"/>
    <n v="5"/>
    <d v="2015-09-21T00:00:00"/>
    <n v="21"/>
    <n v="9"/>
    <n v="2015"/>
    <x v="0"/>
    <x v="0"/>
    <d v="2019-09-26T00:00:00"/>
    <n v="1466"/>
  </r>
  <r>
    <x v="1579"/>
    <x v="1574"/>
    <x v="940"/>
    <s v="ways Work!"/>
    <s v="nit Testin"/>
    <s v="https://www.udemy.   /unit-testing-angularjs/"/>
    <s v="https://www.udemy.com/unit-testing-angularjs/"/>
    <x v="0"/>
    <n v="25"/>
    <n v="2083"/>
    <n v="213"/>
    <n v="23"/>
    <x v="0"/>
    <x v="0"/>
    <s v="all levels"/>
    <s v="ALL LEVELS"/>
    <n v="10"/>
    <s v="all levels"/>
    <n v="2.5"/>
    <d v="2016-01-24T00:00:00"/>
    <n v="24"/>
    <n v="1"/>
    <n v="2016"/>
    <x v="0"/>
    <x v="0"/>
    <d v="2019-09-26T00:00:00"/>
    <n v="1341"/>
  </r>
  <r>
    <x v="1580"/>
    <x v="1575"/>
    <x v="941"/>
    <s v="an 2 Hours"/>
    <s v="earn Rails"/>
    <s v="https://www.udemy.   /learn-rails-programming-in-less-than-2-hours/"/>
    <s v="https://www.udemy.com/learn-rails-programming-in-less-than-2-hours/"/>
    <x v="0"/>
    <n v="35"/>
    <n v="2470"/>
    <n v="24"/>
    <n v="19"/>
    <x v="0"/>
    <x v="0"/>
    <s v="all levels"/>
    <s v="ALL LEVELS"/>
    <n v="10"/>
    <s v="all levels"/>
    <n v="2.5"/>
    <d v="2015-09-23T00:00:00"/>
    <n v="23"/>
    <n v="9"/>
    <n v="2015"/>
    <x v="0"/>
    <x v="0"/>
    <d v="2019-09-26T00:00:00"/>
    <n v="1464"/>
  </r>
  <r>
    <x v="1581"/>
    <x v="1576"/>
    <x v="942"/>
    <s v="cado FOREX"/>
    <s v="urso Compl"/>
    <s v="https://www.udemy.   /curso-completo-del-mercado-forex/"/>
    <s v="https://www.udemy.com/curso-completo-del-mercado-forex/"/>
    <x v="0"/>
    <n v="200"/>
    <n v="359"/>
    <n v="86"/>
    <n v="50"/>
    <x v="0"/>
    <x v="0"/>
    <s v="all levels"/>
    <s v="ALL LEVELS"/>
    <n v="10"/>
    <s v="all levels"/>
    <n v="5.5"/>
    <d v="2015-11-18T00:00:00"/>
    <n v="18"/>
    <n v="11"/>
    <n v="2015"/>
    <x v="3"/>
    <x v="3"/>
    <d v="2018-08-06T00:00:00"/>
    <n v="992"/>
  </r>
  <r>
    <x v="1582"/>
    <x v="1577"/>
    <x v="843"/>
    <s v="(part one)"/>
    <s v="nstant Har"/>
    <s v="https://www.udemy.   /instant-harmonica-play-jazzy-autumn-leaves-now-part-one/"/>
    <s v="https://www.udemy.com/instant-harmonica-play-jazzy-autumn-leaves-now-part-one/"/>
    <x v="0"/>
    <n v="20"/>
    <n v="25"/>
    <n v="1"/>
    <n v="10"/>
    <x v="1"/>
    <x v="1"/>
    <s v="beginner level"/>
    <s v="BEGINNER LEVEL"/>
    <n v="14"/>
    <s v="beginner level"/>
    <n v="0.65"/>
    <d v="2015-10-19T00:00:00"/>
    <n v="19"/>
    <n v="10"/>
    <n v="2015"/>
    <x v="1"/>
    <x v="1"/>
    <d v="2018-12-31T00:00:00"/>
    <n v="1169"/>
  </r>
  <r>
    <x v="1583"/>
    <x v="1578"/>
    <x v="843"/>
    <s v="(part two)"/>
    <s v="nstant Har"/>
    <s v="https://www.udemy.   /instant-harmonica-play-jazzy-autumn-leaves-now-part-two/"/>
    <s v="https://www.udemy.com/instant-harmonica-play-jazzy-autumn-leaves-now-part-two/"/>
    <x v="0"/>
    <n v="20"/>
    <n v="19"/>
    <n v="1"/>
    <n v="9"/>
    <x v="1"/>
    <x v="1"/>
    <s v="beginner level"/>
    <s v="BEGINNER LEVEL"/>
    <n v="14"/>
    <s v="beginner level"/>
    <n v="0.53333333299999997"/>
    <d v="2015-10-19T00:00:00"/>
    <n v="19"/>
    <n v="10"/>
    <n v="2015"/>
    <x v="1"/>
    <x v="1"/>
    <d v="2018-12-31T00:00:00"/>
    <n v="1169"/>
  </r>
  <r>
    <x v="1584"/>
    <x v="1579"/>
    <x v="843"/>
    <s v="anty now! "/>
    <s v="nstant Har"/>
    <s v="https://www.udemy.   /instant-harmonica-play-the-drunken-sailor-sea-shanty-now/"/>
    <s v="https://www.udemy.com/instant-harmonica-play-the-drunken-sailor-sea-shanty-now/"/>
    <x v="0"/>
    <n v="20"/>
    <n v="27"/>
    <n v="3"/>
    <n v="9"/>
    <x v="1"/>
    <x v="1"/>
    <s v="beginner level"/>
    <s v="BEGINNER LEVEL"/>
    <n v="14"/>
    <s v="beginner level"/>
    <n v="0.61666666699999995"/>
    <d v="2015-10-18T00:00:00"/>
    <n v="18"/>
    <n v="10"/>
    <n v="2015"/>
    <x v="1"/>
    <x v="1"/>
    <d v="2018-12-31T00:00:00"/>
    <n v="1170"/>
  </r>
  <r>
    <x v="1585"/>
    <x v="1580"/>
    <x v="943"/>
    <s v="que Pieces"/>
    <s v="lute Solos"/>
    <s v="https://www.udemy.   /flute-solos/"/>
    <s v="https://www.udemy.com/flute-solos/"/>
    <x v="0"/>
    <n v="50"/>
    <n v="156"/>
    <n v="4"/>
    <n v="62"/>
    <x v="0"/>
    <x v="0"/>
    <s v="all levels"/>
    <s v="ALL LEVELS"/>
    <n v="10"/>
    <s v="all levels"/>
    <n v="3"/>
    <d v="2015-09-22T00:00:00"/>
    <n v="22"/>
    <n v="9"/>
    <n v="2015"/>
    <x v="1"/>
    <x v="1"/>
    <d v="2019-09-26T00:00:00"/>
    <n v="1465"/>
  </r>
  <r>
    <x v="1586"/>
    <x v="1581"/>
    <x v="944"/>
    <s v="in Finance"/>
    <s v="FA: Fast T"/>
    <s v="https://www.udemy.   /cfapreparebetter/"/>
    <s v="https://www.udemy.com/cfapreparebetter/"/>
    <x v="0"/>
    <n v="20"/>
    <n v="1393"/>
    <n v="27"/>
    <n v="21"/>
    <x v="1"/>
    <x v="1"/>
    <s v="beginner level"/>
    <s v="BEGINNER LEVEL"/>
    <n v="14"/>
    <s v="beginner level"/>
    <n v="2"/>
    <d v="2015-09-29T00:00:00"/>
    <n v="29"/>
    <n v="9"/>
    <n v="2015"/>
    <x v="3"/>
    <x v="3"/>
    <d v="2018-05-25T00:00:00"/>
    <n v="969"/>
  </r>
  <r>
    <x v="1587"/>
    <x v="1582"/>
    <x v="41"/>
    <s v="h Horn!â€‹"/>
    <s v="dvanced Ho"/>
    <s v="https://www.udemy.   /advanced-french-horn/"/>
    <s v="https://www.udemy.com/advanced-french-horn/"/>
    <x v="0"/>
    <n v="50"/>
    <n v="46"/>
    <n v="0"/>
    <n v="91"/>
    <x v="0"/>
    <x v="0"/>
    <s v="all levels"/>
    <s v="ALL LEVELS"/>
    <n v="10"/>
    <s v="all levels"/>
    <n v="7"/>
    <d v="2015-09-23T00:00:00"/>
    <n v="23"/>
    <n v="9"/>
    <n v="2015"/>
    <x v="1"/>
    <x v="1"/>
    <d v="2019-09-26T00:00:00"/>
    <n v="1464"/>
  </r>
  <r>
    <x v="1588"/>
    <x v="1583"/>
    <x v="945"/>
    <s v="g Strategy"/>
    <s v="asy Market"/>
    <s v="https://www.udemy.   /make-money-from-the-stock-market/"/>
    <s v="https://www.udemy.com/make-money-from-the-stock-market/"/>
    <x v="0"/>
    <n v="20"/>
    <n v="486"/>
    <n v="3"/>
    <n v="14"/>
    <x v="1"/>
    <x v="1"/>
    <s v="beginner level"/>
    <s v="BEGINNER LEVEL"/>
    <n v="14"/>
    <s v="beginner level"/>
    <n v="3"/>
    <d v="2015-09-23T00:00:00"/>
    <n v="23"/>
    <n v="9"/>
    <n v="2015"/>
    <x v="3"/>
    <x v="3"/>
    <d v="2018-12-31T00:00:00"/>
    <n v="1195"/>
  </r>
  <r>
    <x v="1589"/>
    <x v="1584"/>
    <x v="946"/>
    <s v="Step Guide"/>
    <s v="rofit Duri"/>
    <s v="https://www.udemy.   /profit-during-crashing-markets-a-step-by-step-guide/"/>
    <s v="https://www.udemy.com/profit-during-crashing-markets-a-step-by-step-guide/"/>
    <x v="0"/>
    <n v="195"/>
    <n v="57"/>
    <n v="11"/>
    <n v="18"/>
    <x v="0"/>
    <x v="0"/>
    <s v="all levels"/>
    <s v="ALL LEVELS"/>
    <n v="10"/>
    <s v="all levels"/>
    <n v="1"/>
    <d v="2016-05-16T00:00:00"/>
    <n v="16"/>
    <n v="5"/>
    <n v="2016"/>
    <x v="3"/>
    <x v="3"/>
    <d v="2018-08-06T00:00:00"/>
    <n v="812"/>
  </r>
  <r>
    <x v="1590"/>
    <x v="1585"/>
    <x v="947"/>
    <s v="ate Savers"/>
    <s v="tart Now: "/>
    <s v="https://www.udemy.   /start-now-a-rescue-plan-for-retirement-late-savers/"/>
    <s v="https://www.udemy.com/start-now-a-rescue-plan-for-retirement-late-savers/"/>
    <x v="0"/>
    <n v="150"/>
    <n v="11"/>
    <n v="1"/>
    <n v="15"/>
    <x v="0"/>
    <x v="0"/>
    <s v="all levels"/>
    <s v="ALL LEVELS"/>
    <n v="10"/>
    <s v="all levels"/>
    <n v="0.65"/>
    <d v="2016-11-19T00:00:00"/>
    <n v="19"/>
    <n v="11"/>
    <n v="2016"/>
    <x v="3"/>
    <x v="3"/>
    <d v="2018-08-06T00:00:00"/>
    <n v="625"/>
  </r>
  <r>
    <x v="1591"/>
    <x v="1586"/>
    <x v="948"/>
    <s v="un Pieces!"/>
    <s v="rench Horn"/>
    <s v="https://www.udemy.   /french-horn-solos/"/>
    <s v="https://www.udemy.com/french-horn-solos/"/>
    <x v="0"/>
    <n v="50"/>
    <n v="88"/>
    <n v="1"/>
    <n v="48"/>
    <x v="0"/>
    <x v="0"/>
    <s v="all levels"/>
    <s v="ALL LEVELS"/>
    <n v="10"/>
    <s v="all levels"/>
    <n v="3"/>
    <d v="2015-09-24T00:00:00"/>
    <n v="24"/>
    <n v="9"/>
    <n v="2015"/>
    <x v="1"/>
    <x v="1"/>
    <d v="2019-09-26T00:00:00"/>
    <n v="1463"/>
  </r>
  <r>
    <x v="1592"/>
    <x v="1587"/>
    <x v="949"/>
    <s v=" Abilities"/>
    <s v="iano for K"/>
    <s v="https://www.udemy.   /piano-for-kids-developing-your-childs-creative-abilities/"/>
    <s v="https://www.udemy.com/piano-for-kids-developing-your-childs-creative-abilities/"/>
    <x v="0"/>
    <n v="65"/>
    <n v="42"/>
    <n v="2"/>
    <n v="37"/>
    <x v="1"/>
    <x v="1"/>
    <s v="beginner level"/>
    <s v="BEGINNER LEVEL"/>
    <n v="14"/>
    <s v="beginner level"/>
    <n v="4"/>
    <d v="2015-10-24T00:00:00"/>
    <n v="24"/>
    <n v="10"/>
    <n v="2015"/>
    <x v="1"/>
    <x v="1"/>
    <d v="2018-12-31T00:00:00"/>
    <n v="1164"/>
  </r>
  <r>
    <x v="1593"/>
    <x v="1588"/>
    <x v="950"/>
    <s v="als (SAMP)"/>
    <s v="ystem of A"/>
    <s v="https://www.udemy.   /professional_asset_management_system/"/>
    <s v="https://www.udemy.com/professional_asset_management_system/"/>
    <x v="0"/>
    <n v="50"/>
    <n v="8"/>
    <n v="1"/>
    <n v="8"/>
    <x v="3"/>
    <x v="3"/>
    <s v="expert level"/>
    <s v="EXPERT LEVEL"/>
    <n v="12"/>
    <s v="expert level"/>
    <n v="1"/>
    <d v="2015-09-25T00:00:00"/>
    <n v="25"/>
    <n v="9"/>
    <n v="2015"/>
    <x v="3"/>
    <x v="3"/>
    <d v="2019-08-24T00:00:00"/>
    <n v="1429"/>
  </r>
  <r>
    <x v="1594"/>
    <x v="1589"/>
    <x v="316"/>
    <s v="g Projects"/>
    <s v="rojects in"/>
    <s v="https://www.udemy.   /projects-in-mongodb/"/>
    <s v="https://www.udemy.com/projects-in-mongodb/"/>
    <x v="0"/>
    <n v="50"/>
    <n v="4628"/>
    <n v="247"/>
    <n v="93"/>
    <x v="0"/>
    <x v="0"/>
    <s v="all levels"/>
    <s v="ALL LEVELS"/>
    <n v="10"/>
    <s v="all levels"/>
    <n v="12"/>
    <d v="2015-09-28T00:00:00"/>
    <n v="28"/>
    <n v="9"/>
    <n v="2015"/>
    <x v="0"/>
    <x v="0"/>
    <d v="2019-09-26T00:00:00"/>
    <n v="1459"/>
  </r>
  <r>
    <x v="1595"/>
    <x v="1590"/>
    <x v="951"/>
    <s v="ick &amp; Easy"/>
    <s v="ake your o"/>
    <s v="https://www.udemy.   /design-in-powerpoint/"/>
    <s v="https://www.udemy.com/design-in-powerpoint/"/>
    <x v="0"/>
    <n v="20"/>
    <n v="19"/>
    <n v="6"/>
    <n v="10"/>
    <x v="1"/>
    <x v="1"/>
    <s v="beginner level"/>
    <s v="BEGINNER LEVEL"/>
    <n v="14"/>
    <s v="beginner level"/>
    <n v="1"/>
    <d v="2015-09-30T00:00:00"/>
    <n v="30"/>
    <n v="9"/>
    <n v="2015"/>
    <x v="2"/>
    <x v="2"/>
    <d v="2018-12-31T00:00:00"/>
    <n v="1188"/>
  </r>
  <r>
    <x v="1596"/>
    <x v="1591"/>
    <x v="952"/>
    <s v=" Photoshop"/>
    <s v="ow do I Cr"/>
    <s v="https://www.udemy.   /how-do-i-create-a-stylized-graphics-from-images-in-photoshop/"/>
    <s v="https://www.udemy.com/how-do-i-create-a-stylized-graphics-from-images-in-photoshop/"/>
    <x v="0"/>
    <n v="50"/>
    <n v="17"/>
    <n v="1"/>
    <n v="12"/>
    <x v="0"/>
    <x v="0"/>
    <s v="all levels"/>
    <s v="ALL LEVELS"/>
    <n v="10"/>
    <s v="all levels"/>
    <n v="1"/>
    <d v="2015-09-28T00:00:00"/>
    <n v="28"/>
    <n v="9"/>
    <n v="2015"/>
    <x v="2"/>
    <x v="2"/>
    <d v="2019-09-26T00:00:00"/>
    <n v="1459"/>
  </r>
  <r>
    <x v="1597"/>
    <x v="1592"/>
    <x v="738"/>
    <s v="tion Guide"/>
    <s v="RADING FOR"/>
    <s v="https://www.udemy.   /trading-for-a-living-full-time-trader/"/>
    <s v="https://www.udemy.com/trading-for-a-living-full-time-trader/"/>
    <x v="0"/>
    <n v="195"/>
    <n v="483"/>
    <n v="10"/>
    <n v="40"/>
    <x v="2"/>
    <x v="2"/>
    <s v="intermediate level"/>
    <s v="INTERMEDIATE LEVEL"/>
    <n v="18"/>
    <s v="intermediate level"/>
    <n v="3.5"/>
    <d v="2015-11-06T00:00:00"/>
    <n v="6"/>
    <n v="11"/>
    <n v="2015"/>
    <x v="3"/>
    <x v="3"/>
    <d v="2020-10-10T00:00:00"/>
    <n v="1800"/>
  </r>
  <r>
    <x v="1598"/>
    <x v="1593"/>
    <x v="953"/>
    <s v="en Tapping"/>
    <s v="usic Funda"/>
    <s v="https://www.udemy.   /music-fundamentals-learn-beatmaking-with-pen-tapping/"/>
    <s v="https://www.udemy.com/music-fundamentals-learn-beatmaking-with-pen-tapping/"/>
    <x v="0"/>
    <n v="200"/>
    <n v="537"/>
    <n v="2"/>
    <n v="22"/>
    <x v="0"/>
    <x v="0"/>
    <s v="all levels"/>
    <s v="ALL LEVELS"/>
    <n v="10"/>
    <s v="all levels"/>
    <n v="2"/>
    <d v="2015-11-13T00:00:00"/>
    <n v="13"/>
    <n v="11"/>
    <n v="2015"/>
    <x v="1"/>
    <x v="1"/>
    <d v="2019-09-26T00:00:00"/>
    <n v="1413"/>
  </r>
  <r>
    <x v="1599"/>
    <x v="1594"/>
    <x v="187"/>
    <s v="new height"/>
    <s v="ow to make"/>
    <s v="https://www.udemy.   /better-compositions/"/>
    <s v="https://www.udemy.com/better-compositions/"/>
    <x v="0"/>
    <n v="30"/>
    <n v="11"/>
    <n v="3"/>
    <n v="8"/>
    <x v="0"/>
    <x v="0"/>
    <s v="all levels"/>
    <s v="ALL LEVELS"/>
    <n v="10"/>
    <s v="all levels"/>
    <n v="0.53333333299999997"/>
    <d v="2016-08-04T00:00:00"/>
    <n v="4"/>
    <n v="8"/>
    <n v="2016"/>
    <x v="2"/>
    <x v="2"/>
    <d v="2019-09-26T00:00:00"/>
    <n v="1148"/>
  </r>
  <r>
    <x v="1600"/>
    <x v="0"/>
    <x v="0"/>
    <s v=" beginners"/>
    <s v="avascript "/>
    <s v="https://www.udemy.   /java-script-quick-beginner-introduction/"/>
    <s v="https://www.udemy.com/java-script-quick-beginner-introduction/"/>
    <x v="0"/>
    <n v="75"/>
    <n v="2071"/>
    <n v="57"/>
    <n v="14"/>
    <x v="1"/>
    <x v="1"/>
    <s v="beginner level"/>
    <s v="BEGINNER LEVEL"/>
    <n v="14"/>
    <s v="beginner level"/>
    <n v="1.5"/>
    <d v="2015-10-01T00:00:00"/>
    <n v="1"/>
    <n v="10"/>
    <n v="2015"/>
    <x v="0"/>
    <x v="0"/>
    <d v="2018-12-31T00:00:00"/>
    <n v="1187"/>
  </r>
  <r>
    <x v="1601"/>
    <x v="1595"/>
    <x v="954"/>
    <s v="Next Level"/>
    <s v="uitar: The"/>
    <s v="https://www.udemy.   /guitar-the-next-level/"/>
    <s v="https://www.udemy.com/guitar-the-next-level/"/>
    <x v="0"/>
    <n v="55"/>
    <n v="117"/>
    <n v="12"/>
    <n v="10"/>
    <x v="1"/>
    <x v="1"/>
    <s v="beginner level"/>
    <s v="BEGINNER LEVEL"/>
    <n v="14"/>
    <s v="beginner level"/>
    <n v="1"/>
    <d v="2015-10-02T00:00:00"/>
    <n v="2"/>
    <n v="10"/>
    <n v="2015"/>
    <x v="1"/>
    <x v="1"/>
    <d v="2018-12-31T00:00:00"/>
    <n v="1186"/>
  </r>
  <r>
    <x v="1602"/>
    <x v="1596"/>
    <x v="955"/>
    <s v="r Bootcamp"/>
    <s v="he Web Dev"/>
    <s v="https://www.udemy.   /the-web-developer-bootcamp/"/>
    <s v="https://www.udemy.com/the-web-developer-bootcamp/"/>
    <x v="0"/>
    <n v="200"/>
    <n v="121584"/>
    <n v="27445"/>
    <n v="342"/>
    <x v="0"/>
    <x v="0"/>
    <s v="all levels"/>
    <s v="ALL LEVELS"/>
    <n v="10"/>
    <s v="all levels"/>
    <n v="43"/>
    <d v="2015-11-02T00:00:00"/>
    <n v="2"/>
    <n v="11"/>
    <n v="2015"/>
    <x v="0"/>
    <x v="0"/>
    <d v="2019-09-26T00:00:00"/>
    <n v="1424"/>
  </r>
  <r>
    <x v="1603"/>
    <x v="1597"/>
    <x v="956"/>
    <s v="emystified"/>
    <s v="harting fo"/>
    <s v="https://www.udemy.   /charting-for-beginners-101/"/>
    <s v="https://www.udemy.com/charting-for-beginners-101/"/>
    <x v="0"/>
    <n v="45"/>
    <n v="2230"/>
    <n v="102"/>
    <n v="10"/>
    <x v="0"/>
    <x v="0"/>
    <s v="all levels"/>
    <s v="ALL LEVELS"/>
    <n v="10"/>
    <s v="all levels"/>
    <n v="1.5"/>
    <d v="2015-10-09T00:00:00"/>
    <n v="9"/>
    <n v="10"/>
    <n v="2015"/>
    <x v="3"/>
    <x v="3"/>
    <d v="2018-11-04T00:00:00"/>
    <n v="1122"/>
  </r>
  <r>
    <x v="1604"/>
    <x v="1598"/>
    <x v="78"/>
    <s v="l Charting"/>
    <s v="echnical C"/>
    <s v="https://www.udemy.   /technical-charting/"/>
    <s v="https://www.udemy.com/technical-charting/"/>
    <x v="0"/>
    <n v="20"/>
    <n v="4"/>
    <n v="1"/>
    <n v="6"/>
    <x v="2"/>
    <x v="2"/>
    <s v="intermediate level"/>
    <s v="INTERMEDIATE LEVEL"/>
    <n v="18"/>
    <s v="intermediate level"/>
    <n v="1"/>
    <d v="2015-11-02T00:00:00"/>
    <n v="2"/>
    <n v="11"/>
    <n v="2015"/>
    <x v="3"/>
    <x v="3"/>
    <d v="2020-10-10T00:00:00"/>
    <n v="1804"/>
  </r>
  <r>
    <x v="1605"/>
    <x v="1599"/>
    <x v="957"/>
    <s v="0 minutes!"/>
    <s v="ake tech c"/>
    <s v="https://www.udemy.   /learn-to-make-fancy-tech-circles-in-photoshop-in-30-minutes/"/>
    <s v="https://www.udemy.com/learn-to-make-fancy-tech-circles-in-photoshop-in-30-minutes/"/>
    <x v="0"/>
    <n v="50"/>
    <n v="1056"/>
    <n v="15"/>
    <n v="8"/>
    <x v="0"/>
    <x v="0"/>
    <s v="all levels"/>
    <s v="ALL LEVELS"/>
    <n v="10"/>
    <s v="all levels"/>
    <n v="0.56666666700000001"/>
    <d v="2015-10-09T00:00:00"/>
    <n v="9"/>
    <n v="10"/>
    <n v="2015"/>
    <x v="2"/>
    <x v="2"/>
    <d v="2019-09-26T00:00:00"/>
    <n v="1448"/>
  </r>
  <r>
    <x v="1606"/>
    <x v="1600"/>
    <x v="958"/>
    <s v="lay by ear"/>
    <s v="otal begin"/>
    <s v="https://www.udemy.   /beginner-guitar-learn-to-play-by-ear/"/>
    <s v="https://www.udemy.com/beginner-guitar-learn-to-play-by-ear/"/>
    <x v="0"/>
    <n v="45"/>
    <n v="80"/>
    <n v="4"/>
    <n v="112"/>
    <x v="1"/>
    <x v="1"/>
    <s v="beginner level"/>
    <s v="BEGINNER LEVEL"/>
    <n v="14"/>
    <s v="beginner level"/>
    <n v="3"/>
    <d v="2015-10-16T00:00:00"/>
    <n v="16"/>
    <n v="10"/>
    <n v="2015"/>
    <x v="1"/>
    <x v="1"/>
    <d v="2018-12-31T00:00:00"/>
    <n v="1172"/>
  </r>
  <r>
    <x v="1607"/>
    <x v="1601"/>
    <x v="959"/>
    <s v="t Accounts"/>
    <s v="utual Fund"/>
    <s v="https://www.udemy.   /mutual-funds-for-investors-in-retirement-accounts/"/>
    <s v="https://www.udemy.com/mutual-funds-for-investors-in-retirement-accounts/"/>
    <x v="0"/>
    <n v="20"/>
    <n v="0"/>
    <n v="0"/>
    <n v="0"/>
    <x v="0"/>
    <x v="0"/>
    <s v="all levels"/>
    <s v="ALL LEVELS"/>
    <n v="10"/>
    <s v="all levels"/>
    <n v="0"/>
    <d v="2015-12-17T00:00:00"/>
    <n v="17"/>
    <n v="12"/>
    <n v="2015"/>
    <x v="3"/>
    <x v="3"/>
    <d v="2018-08-06T00:00:00"/>
    <n v="963"/>
  </r>
  <r>
    <x v="1608"/>
    <x v="1602"/>
    <x v="84"/>
    <s v="ly Options"/>
    <s v="ptions Tra"/>
    <s v="https://www.udemy.   /work-from-home-setup-your-own-options-trading-business/"/>
    <s v="https://www.udemy.com/work-from-home-setup-your-own-options-trading-business/"/>
    <x v="0"/>
    <n v="115"/>
    <n v="7489"/>
    <n v="1190"/>
    <n v="25"/>
    <x v="2"/>
    <x v="2"/>
    <s v="intermediate level"/>
    <s v="INTERMEDIATE LEVEL"/>
    <n v="18"/>
    <s v="intermediate level"/>
    <n v="1"/>
    <d v="2015-10-22T00:00:00"/>
    <n v="22"/>
    <n v="10"/>
    <n v="2015"/>
    <x v="3"/>
    <x v="3"/>
    <d v="2020-10-10T00:00:00"/>
    <n v="1815"/>
  </r>
  <r>
    <x v="1609"/>
    <x v="1603"/>
    <x v="960"/>
    <s v="ing Basics"/>
    <s v="waken the "/>
    <s v="https://www.udemy.   /enlightened-accountant-master-accounting-basics-in-no-time/"/>
    <s v="https://www.udemy.com/enlightened-accountant-master-accounting-basics-in-no-time/"/>
    <x v="0"/>
    <n v="35"/>
    <n v="1135"/>
    <n v="10"/>
    <n v="16"/>
    <x v="1"/>
    <x v="1"/>
    <s v="beginner level"/>
    <s v="BEGINNER LEVEL"/>
    <n v="14"/>
    <s v="beginner level"/>
    <n v="1.5"/>
    <d v="2015-11-24T00:00:00"/>
    <n v="24"/>
    <n v="11"/>
    <n v="2015"/>
    <x v="3"/>
    <x v="3"/>
    <d v="2018-05-25T00:00:00"/>
    <n v="913"/>
  </r>
  <r>
    <x v="1610"/>
    <x v="131"/>
    <x v="119"/>
    <s v="statements"/>
    <s v="nterpretin"/>
    <s v="https://www.udemy.   /financial-statements-focused-on-cash-flows/"/>
    <s v="https://www.udemy.com/financial-statements-focused-on-cash-flows/"/>
    <x v="1"/>
    <n v="0"/>
    <n v="2119"/>
    <n v="111"/>
    <n v="54"/>
    <x v="0"/>
    <x v="0"/>
    <s v="all levels"/>
    <s v="ALL LEVELS"/>
    <n v="10"/>
    <s v="all levels"/>
    <n v="2"/>
    <d v="2015-10-28T00:00:00"/>
    <n v="28"/>
    <n v="10"/>
    <n v="2015"/>
    <x v="3"/>
    <x v="3"/>
    <d v="2018-08-06T00:00:00"/>
    <n v="1013"/>
  </r>
  <r>
    <x v="1611"/>
    <x v="1604"/>
    <x v="961"/>
    <s v="nner Guide"/>
    <s v="earn Illus"/>
    <s v="https://www.udemy.   /learn-illustrator/"/>
    <s v="https://www.udemy.com/learn-illustrator/"/>
    <x v="1"/>
    <n v="0"/>
    <n v="8786"/>
    <n v="245"/>
    <n v="11"/>
    <x v="1"/>
    <x v="1"/>
    <s v="beginner level"/>
    <s v="BEGINNER LEVEL"/>
    <n v="14"/>
    <s v="beginner level"/>
    <n v="1"/>
    <d v="2015-10-04T00:00:00"/>
    <n v="4"/>
    <n v="10"/>
    <n v="2015"/>
    <x v="2"/>
    <x v="2"/>
    <d v="2018-12-31T00:00:00"/>
    <n v="1184"/>
  </r>
  <r>
    <x v="1612"/>
    <x v="1605"/>
    <x v="187"/>
    <s v="m Scratch "/>
    <s v="ow to Make"/>
    <s v="https://www.udemy.   /how-to-make-a-portfolio-website-photographers-designers/"/>
    <s v="https://www.udemy.com/how-to-make-a-portfolio-website-photographers-designers/"/>
    <x v="1"/>
    <n v="0"/>
    <n v="14026"/>
    <n v="232"/>
    <n v="25"/>
    <x v="0"/>
    <x v="0"/>
    <s v="all levels"/>
    <s v="ALL LEVELS"/>
    <n v="10"/>
    <s v="all levels"/>
    <n v="1"/>
    <d v="2015-10-02T00:00:00"/>
    <n v="2"/>
    <n v="10"/>
    <n v="2015"/>
    <x v="0"/>
    <x v="0"/>
    <d v="2019-09-26T00:00:00"/>
    <n v="1455"/>
  </r>
  <r>
    <x v="1613"/>
    <x v="1606"/>
    <x v="45"/>
    <s v="G and GSAP"/>
    <s v="earn Web A"/>
    <s v="https://www.udemy.   /learn-web-animation-with-svg-and-gsap/"/>
    <s v="https://www.udemy.com/learn-web-animation-with-svg-and-gsap/"/>
    <x v="0"/>
    <n v="50"/>
    <n v="203"/>
    <n v="33"/>
    <n v="15"/>
    <x v="0"/>
    <x v="0"/>
    <s v="all levels"/>
    <s v="ALL LEVELS"/>
    <n v="10"/>
    <s v="all levels"/>
    <n v="3"/>
    <d v="2015-10-02T00:00:00"/>
    <n v="2"/>
    <n v="10"/>
    <n v="2015"/>
    <x v="0"/>
    <x v="0"/>
    <d v="2019-09-26T00:00:00"/>
    <n v="1455"/>
  </r>
  <r>
    <x v="1614"/>
    <x v="1607"/>
    <x v="0"/>
    <s v="e and more"/>
    <s v="avaScript "/>
    <s v="https://www.udemy.   /javascript-project-learn-to-create-a-memory-game-and-more/"/>
    <s v="https://www.udemy.com/javascript-project-learn-to-create-a-memory-game-and-more/"/>
    <x v="0"/>
    <n v="95"/>
    <n v="6000"/>
    <n v="21"/>
    <n v="25"/>
    <x v="1"/>
    <x v="1"/>
    <s v="beginner level"/>
    <s v="BEGINNER LEVEL"/>
    <n v="14"/>
    <s v="beginner level"/>
    <n v="1.5"/>
    <d v="2015-10-02T00:00:00"/>
    <n v="2"/>
    <n v="10"/>
    <n v="2015"/>
    <x v="0"/>
    <x v="0"/>
    <d v="2018-12-31T00:00:00"/>
    <n v="1186"/>
  </r>
  <r>
    <x v="1615"/>
    <x v="1608"/>
    <x v="962"/>
    <s v=" 2016/2017"/>
    <s v="nkscape Fo"/>
    <s v="https://www.udemy.   /udemy-master-inkscape-beginner-course-20162017-unofficial/"/>
    <s v="https://www.udemy.com/udemy-master-inkscape-beginner-course-20162017-unofficial/"/>
    <x v="0"/>
    <n v="40"/>
    <n v="1029"/>
    <n v="52"/>
    <n v="26"/>
    <x v="0"/>
    <x v="0"/>
    <s v="all levels"/>
    <s v="ALL LEVELS"/>
    <n v="10"/>
    <s v="all levels"/>
    <n v="4"/>
    <d v="2016-09-26T00:00:00"/>
    <n v="26"/>
    <n v="9"/>
    <n v="2016"/>
    <x v="2"/>
    <x v="2"/>
    <d v="2019-09-26T00:00:00"/>
    <n v="1095"/>
  </r>
  <r>
    <x v="1616"/>
    <x v="1609"/>
    <x v="332"/>
    <s v="ead Music!"/>
    <s v="iano Lesso"/>
    <s v="https://www.udemy.   /your-first-10-piano-pieces/"/>
    <s v="https://www.udemy.com/your-first-10-piano-pieces/"/>
    <x v="0"/>
    <n v="70"/>
    <n v="61"/>
    <n v="9"/>
    <n v="30"/>
    <x v="1"/>
    <x v="1"/>
    <s v="beginner level"/>
    <s v="BEGINNER LEVEL"/>
    <n v="14"/>
    <s v="beginner level"/>
    <n v="4"/>
    <d v="2016-02-12T00:00:00"/>
    <n v="12"/>
    <n v="2"/>
    <n v="2016"/>
    <x v="1"/>
    <x v="1"/>
    <d v="2018-12-31T00:00:00"/>
    <n v="1053"/>
  </r>
  <r>
    <x v="1617"/>
    <x v="1610"/>
    <x v="227"/>
    <s v="or Artwork"/>
    <s v="dobe Illus"/>
    <s v="https://www.udemy.   /adobe-illustrator-advance-vector-artwork/"/>
    <s v="https://www.udemy.com/adobe-illustrator-advance-vector-artwork/"/>
    <x v="0"/>
    <n v="90"/>
    <n v="1538"/>
    <n v="117"/>
    <n v="74"/>
    <x v="0"/>
    <x v="0"/>
    <s v="all levels"/>
    <s v="ALL LEVELS"/>
    <n v="10"/>
    <s v="all levels"/>
    <n v="7.5"/>
    <d v="2017-02-06T00:00:00"/>
    <n v="6"/>
    <n v="2"/>
    <n v="2017"/>
    <x v="2"/>
    <x v="2"/>
    <d v="2019-09-26T00:00:00"/>
    <n v="962"/>
  </r>
  <r>
    <x v="1618"/>
    <x v="1611"/>
    <x v="487"/>
    <s v=" Challenge"/>
    <s v="earn Piano"/>
    <s v="https://www.udemy.   /playpianowithbeyer/"/>
    <s v="https://www.udemy.com/playpianowithbeyer/"/>
    <x v="0"/>
    <n v="65"/>
    <n v="418"/>
    <n v="2"/>
    <n v="30"/>
    <x v="0"/>
    <x v="0"/>
    <s v="all levels"/>
    <s v="ALL LEVELS"/>
    <n v="10"/>
    <s v="all levels"/>
    <n v="3"/>
    <d v="2016-07-21T00:00:00"/>
    <n v="21"/>
    <n v="7"/>
    <n v="2016"/>
    <x v="1"/>
    <x v="1"/>
    <d v="2019-09-26T00:00:00"/>
    <n v="1162"/>
  </r>
  <r>
    <x v="1619"/>
    <x v="1612"/>
    <x v="44"/>
    <s v="And Easily"/>
    <s v="ractical W"/>
    <s v="https://www.udemy.   /make-beautiful-websites-in-a-few-hours/"/>
    <s v="https://www.udemy.com/make-beautiful-websites-in-a-few-hours/"/>
    <x v="0"/>
    <n v="20"/>
    <n v="2389"/>
    <n v="7"/>
    <n v="20"/>
    <x v="0"/>
    <x v="0"/>
    <s v="all levels"/>
    <s v="ALL LEVELS"/>
    <n v="10"/>
    <s v="all levels"/>
    <n v="2"/>
    <d v="2015-11-29T00:00:00"/>
    <n v="29"/>
    <n v="11"/>
    <n v="2015"/>
    <x v="0"/>
    <x v="0"/>
    <d v="2019-09-26T00:00:00"/>
    <n v="1397"/>
  </r>
  <r>
    <x v="1620"/>
    <x v="1613"/>
    <x v="963"/>
    <s v="y Scenario"/>
    <s v="ituational"/>
    <s v="https://www.udemy.   /situationaltrading/"/>
    <s v="https://www.udemy.com/situationaltrading/"/>
    <x v="0"/>
    <n v="200"/>
    <n v="1048"/>
    <n v="11"/>
    <n v="16"/>
    <x v="0"/>
    <x v="0"/>
    <s v="all levels"/>
    <s v="ALL LEVELS"/>
    <n v="10"/>
    <s v="all levels"/>
    <n v="1.5"/>
    <d v="2015-11-06T00:00:00"/>
    <n v="6"/>
    <n v="11"/>
    <n v="2015"/>
    <x v="3"/>
    <x v="3"/>
    <d v="2018-08-06T00:00:00"/>
    <n v="1004"/>
  </r>
  <r>
    <x v="1621"/>
    <x v="1614"/>
    <x v="964"/>
    <s v="Approach -"/>
    <s v="nspiration"/>
    <s v="https://www.udemy.   /inspirational-web-development-level-0/"/>
    <s v="https://www.udemy.com/inspirational-web-development-level-0/"/>
    <x v="0"/>
    <n v="20"/>
    <n v="5328"/>
    <n v="47"/>
    <n v="28"/>
    <x v="1"/>
    <x v="1"/>
    <s v="beginner level"/>
    <s v="BEGINNER LEVEL"/>
    <n v="14"/>
    <s v="beginner level"/>
    <n v="3.5"/>
    <d v="2016-01-24T00:00:00"/>
    <n v="24"/>
    <n v="1"/>
    <n v="2016"/>
    <x v="0"/>
    <x v="0"/>
    <d v="2018-12-31T00:00:00"/>
    <n v="1072"/>
  </r>
  <r>
    <x v="1622"/>
    <x v="1615"/>
    <x v="761"/>
    <s v="ANY Market"/>
    <s v="rading Tre"/>
    <s v="https://www.udemy.   /trading-trends-in-the-market-stocks-futures-forex/"/>
    <s v="https://www.udemy.com/trading-trends-in-the-market-stocks-futures-forex/"/>
    <x v="0"/>
    <n v="30"/>
    <n v="632"/>
    <n v="49"/>
    <n v="22"/>
    <x v="0"/>
    <x v="0"/>
    <s v="all levels"/>
    <s v="ALL LEVELS"/>
    <n v="10"/>
    <s v="all levels"/>
    <n v="2"/>
    <d v="2015-10-04T00:00:00"/>
    <n v="4"/>
    <n v="10"/>
    <n v="2015"/>
    <x v="3"/>
    <x v="3"/>
    <d v="2018-08-06T00:00:00"/>
    <n v="1037"/>
  </r>
  <r>
    <x v="1623"/>
    <x v="1616"/>
    <x v="46"/>
    <s v="e webpages"/>
    <s v="iscover HT"/>
    <s v="https://www.udemy.   /intro-to-html-beginners-guide-to-html-how-to-create-webpages/"/>
    <s v="https://www.udemy.com/intro-to-html-beginners-guide-to-html-how-to-create-webpages/"/>
    <x v="0"/>
    <n v="85"/>
    <n v="8711"/>
    <n v="44"/>
    <n v="22"/>
    <x v="1"/>
    <x v="1"/>
    <s v="beginner level"/>
    <s v="BEGINNER LEVEL"/>
    <n v="14"/>
    <s v="beginner level"/>
    <n v="1.5"/>
    <d v="2015-10-17T00:00:00"/>
    <n v="17"/>
    <n v="10"/>
    <n v="2015"/>
    <x v="0"/>
    <x v="0"/>
    <d v="2018-12-31T00:00:00"/>
    <n v="1171"/>
  </r>
  <r>
    <x v="1624"/>
    <x v="1617"/>
    <x v="965"/>
    <s v="t Learning"/>
    <s v="ode your f"/>
    <s v="https://www.udemy.   /code-your-first-website-using-html-css-project-learning/"/>
    <s v="https://www.udemy.com/code-your-first-website-using-html-css-project-learning/"/>
    <x v="0"/>
    <n v="20"/>
    <n v="9554"/>
    <n v="368"/>
    <n v="16"/>
    <x v="1"/>
    <x v="1"/>
    <s v="beginner level"/>
    <s v="BEGINNER LEVEL"/>
    <n v="14"/>
    <s v="beginner level"/>
    <n v="1.5"/>
    <d v="2015-10-28T00:00:00"/>
    <n v="28"/>
    <n v="10"/>
    <n v="2015"/>
    <x v="0"/>
    <x v="0"/>
    <d v="2018-12-31T00:00:00"/>
    <n v="1160"/>
  </r>
  <r>
    <x v="1625"/>
    <x v="1618"/>
    <x v="47"/>
    <s v="w To Guide"/>
    <s v="he Ultimat"/>
    <s v="https://www.udemy.   /learn-web-development-complete-step-by-step-guide-to-success/"/>
    <s v="https://www.udemy.com/learn-web-development-complete-step-by-step-guide-to-success/"/>
    <x v="0"/>
    <n v="200"/>
    <n v="24861"/>
    <n v="423"/>
    <n v="281"/>
    <x v="0"/>
    <x v="0"/>
    <s v="all levels"/>
    <s v="ALL LEVELS"/>
    <n v="10"/>
    <s v="all levels"/>
    <n v="22.5"/>
    <d v="2015-11-26T00:00:00"/>
    <n v="26"/>
    <n v="11"/>
    <n v="2015"/>
    <x v="0"/>
    <x v="0"/>
    <d v="2019-09-26T00:00:00"/>
    <n v="1400"/>
  </r>
  <r>
    <x v="1626"/>
    <x v="1619"/>
    <x v="966"/>
    <s v="atest Hits"/>
    <s v="uick Piano"/>
    <s v="https://www.udemy.   /quick-piano-lessons-tutorials-for-drakes-greatest-hits/"/>
    <s v="https://www.udemy.com/quick-piano-lessons-tutorials-for-drakes-greatest-hits/"/>
    <x v="0"/>
    <n v="35"/>
    <n v="19"/>
    <n v="1"/>
    <n v="4"/>
    <x v="0"/>
    <x v="0"/>
    <s v="all levels"/>
    <s v="ALL LEVELS"/>
    <n v="10"/>
    <s v="all levels"/>
    <n v="0.55000000000000004"/>
    <d v="2015-10-04T00:00:00"/>
    <n v="4"/>
    <n v="10"/>
    <n v="2015"/>
    <x v="1"/>
    <x v="1"/>
    <d v="2019-09-26T00:00:00"/>
    <n v="1453"/>
  </r>
  <r>
    <x v="1627"/>
    <x v="1620"/>
    <x v="179"/>
    <s v=" Beginners"/>
    <s v="ow To Play"/>
    <s v="https://www.udemy.   /how-to-play-the-cajon-for-beginners/"/>
    <s v="https://www.udemy.com/how-to-play-the-cajon-for-beginners/"/>
    <x v="0"/>
    <n v="30"/>
    <n v="144"/>
    <n v="15"/>
    <n v="25"/>
    <x v="0"/>
    <x v="0"/>
    <s v="all levels"/>
    <s v="ALL LEVELS"/>
    <n v="10"/>
    <s v="all levels"/>
    <n v="1.5"/>
    <d v="2015-12-18T00:00:00"/>
    <n v="18"/>
    <n v="12"/>
    <n v="2015"/>
    <x v="1"/>
    <x v="1"/>
    <d v="2019-09-26T00:00:00"/>
    <n v="1378"/>
  </r>
  <r>
    <x v="1628"/>
    <x v="1621"/>
    <x v="540"/>
    <s v="n Web Apps"/>
    <s v="omplete Py"/>
    <s v="https://www.udemy.   /the-complete-python-web-course-learn-by-building-8-apps/"/>
    <s v="https://www.udemy.com/the-complete-python-web-course-learn-by-building-8-apps/"/>
    <x v="0"/>
    <n v="110"/>
    <n v="7489"/>
    <n v="941"/>
    <n v="173"/>
    <x v="0"/>
    <x v="0"/>
    <s v="all levels"/>
    <s v="ALL LEVELS"/>
    <n v="10"/>
    <s v="all levels"/>
    <n v="16"/>
    <d v="2015-11-08T00:00:00"/>
    <n v="8"/>
    <n v="11"/>
    <n v="2015"/>
    <x v="0"/>
    <x v="0"/>
    <d v="2019-09-26T00:00:00"/>
    <n v="1418"/>
  </r>
  <r>
    <x v="1629"/>
    <x v="1622"/>
    <x v="757"/>
    <s v="With Canva"/>
    <s v="reate Beau"/>
    <s v="https://www.udemy.   /stunning-images-for-social-media-with-canva/"/>
    <s v="https://www.udemy.com/stunning-images-for-social-media-with-canva/"/>
    <x v="0"/>
    <n v="50"/>
    <n v="1098"/>
    <n v="3"/>
    <n v="34"/>
    <x v="1"/>
    <x v="1"/>
    <s v="beginner level"/>
    <s v="BEGINNER LEVEL"/>
    <n v="14"/>
    <s v="beginner level"/>
    <n v="1.5"/>
    <d v="2015-10-14T00:00:00"/>
    <n v="14"/>
    <n v="10"/>
    <n v="2015"/>
    <x v="2"/>
    <x v="2"/>
    <d v="2018-12-31T00:00:00"/>
    <n v="1174"/>
  </r>
  <r>
    <x v="1630"/>
    <x v="1623"/>
    <x v="910"/>
    <s v="nstruments"/>
    <s v="igh-Freque"/>
    <s v="https://www.udemy.   /high-frequency-trading-2-market-structure-instruments/"/>
    <s v="https://www.udemy.com/high-frequency-trading-2-market-structure-instruments/"/>
    <x v="0"/>
    <n v="50"/>
    <n v="1732"/>
    <n v="11"/>
    <n v="12"/>
    <x v="0"/>
    <x v="0"/>
    <s v="all levels"/>
    <s v="ALL LEVELS"/>
    <n v="10"/>
    <s v="all levels"/>
    <n v="0.68333333299999999"/>
    <d v="2015-11-19T00:00:00"/>
    <n v="19"/>
    <n v="11"/>
    <n v="2015"/>
    <x v="3"/>
    <x v="3"/>
    <d v="2018-08-06T00:00:00"/>
    <n v="991"/>
  </r>
  <r>
    <x v="1631"/>
    <x v="1624"/>
    <x v="967"/>
    <s v=" Christmas"/>
    <s v="earn Fun D"/>
    <s v="https://www.udemy.   /learn-piano-christmas-song-play-dreamy-piano-music-white-christmas/"/>
    <s v="https://www.udemy.com/learn-piano-christmas-song-play-dreamy-piano-music-white-christmas/"/>
    <x v="0"/>
    <n v="80"/>
    <n v="1474"/>
    <n v="10"/>
    <n v="102"/>
    <x v="0"/>
    <x v="0"/>
    <s v="all levels"/>
    <s v="ALL LEVELS"/>
    <n v="10"/>
    <s v="all levels"/>
    <n v="2"/>
    <d v="2015-10-20T00:00:00"/>
    <n v="20"/>
    <n v="10"/>
    <n v="2015"/>
    <x v="1"/>
    <x v="1"/>
    <d v="2019-09-26T00:00:00"/>
    <n v="1437"/>
  </r>
  <r>
    <x v="1632"/>
    <x v="1625"/>
    <x v="968"/>
    <s v="icas Vol.I"/>
    <s v="prendiendo"/>
    <s v="https://www.udemy.   /aprendiendo-piano/"/>
    <s v="https://www.udemy.com/aprendiendo-piano/"/>
    <x v="0"/>
    <n v="50"/>
    <n v="211"/>
    <n v="12"/>
    <n v="30"/>
    <x v="1"/>
    <x v="1"/>
    <s v="beginner level"/>
    <s v="BEGINNER LEVEL"/>
    <n v="14"/>
    <s v="beginner level"/>
    <n v="1.5"/>
    <d v="2015-10-08T00:00:00"/>
    <n v="8"/>
    <n v="10"/>
    <n v="2015"/>
    <x v="1"/>
    <x v="1"/>
    <d v="2018-12-31T00:00:00"/>
    <n v="1180"/>
  </r>
  <r>
    <x v="1633"/>
    <x v="1626"/>
    <x v="969"/>
    <s v=" Anywhere!"/>
    <s v="esktopServ"/>
    <s v="https://www.udemy.   /desktopserver/"/>
    <s v="https://www.udemy.com/desktopserver/"/>
    <x v="0"/>
    <n v="65"/>
    <n v="1640"/>
    <n v="22"/>
    <n v="29"/>
    <x v="1"/>
    <x v="1"/>
    <s v="beginner level"/>
    <s v="BEGINNER LEVEL"/>
    <n v="14"/>
    <s v="beginner level"/>
    <n v="2"/>
    <d v="2015-11-01T00:00:00"/>
    <n v="1"/>
    <n v="11"/>
    <n v="2015"/>
    <x v="0"/>
    <x v="0"/>
    <d v="2018-12-31T00:00:00"/>
    <n v="1156"/>
  </r>
  <r>
    <x v="1634"/>
    <x v="1627"/>
    <x v="970"/>
    <s v="strumento "/>
    <s v="nseÃ±ando "/>
    <s v="https://www.udemy.   /ensenandopiano/"/>
    <s v="https://www.udemy.com/ensenandopiano/"/>
    <x v="0"/>
    <n v="30"/>
    <n v="111"/>
    <n v="3"/>
    <n v="18"/>
    <x v="1"/>
    <x v="1"/>
    <s v="beginner level"/>
    <s v="BEGINNER LEVEL"/>
    <n v="14"/>
    <s v="beginner level"/>
    <n v="1.5"/>
    <d v="2015-10-07T00:00:00"/>
    <n v="7"/>
    <n v="10"/>
    <n v="2015"/>
    <x v="1"/>
    <x v="1"/>
    <d v="2018-12-31T00:00:00"/>
    <n v="1181"/>
  </r>
  <r>
    <x v="1635"/>
    <x v="1628"/>
    <x v="971"/>
    <s v="om scratch"/>
    <s v="end Framew"/>
    <s v="https://www.udemy.   /zend-framework-2-from-beginner-to-professional/"/>
    <s v="https://www.udemy.com/zend-framework-2-from-beginner-to-professional/"/>
    <x v="0"/>
    <n v="40"/>
    <n v="723"/>
    <n v="130"/>
    <n v="37"/>
    <x v="0"/>
    <x v="0"/>
    <s v="all levels"/>
    <s v="ALL LEVELS"/>
    <n v="10"/>
    <s v="all levels"/>
    <n v="6.5"/>
    <d v="2015-11-11T00:00:00"/>
    <n v="11"/>
    <n v="11"/>
    <n v="2015"/>
    <x v="0"/>
    <x v="0"/>
    <d v="2019-09-26T00:00:00"/>
    <n v="1415"/>
  </r>
  <r>
    <x v="1636"/>
    <x v="1629"/>
    <x v="972"/>
    <s v=" + Cartoon"/>
    <s v="rawing in "/>
    <s v="https://www.udemy.   /how-to-draw-in-powerpoint/"/>
    <s v="https://www.udemy.com/how-to-draw-in-powerpoint/"/>
    <x v="0"/>
    <n v="155"/>
    <n v="2911"/>
    <n v="29"/>
    <n v="37"/>
    <x v="1"/>
    <x v="1"/>
    <s v="beginner level"/>
    <s v="BEGINNER LEVEL"/>
    <n v="14"/>
    <s v="beginner level"/>
    <n v="2"/>
    <d v="2015-11-11T00:00:00"/>
    <n v="11"/>
    <n v="11"/>
    <n v="2015"/>
    <x v="2"/>
    <x v="2"/>
    <d v="2018-12-31T00:00:00"/>
    <n v="1146"/>
  </r>
  <r>
    <x v="1637"/>
    <x v="1630"/>
    <x v="329"/>
    <s v=" Strumming"/>
    <s v="uitar Chor"/>
    <s v="https://www.udemy.   /guitar-chords-and-basic-strumming/"/>
    <s v="https://www.udemy.com/guitar-chords-and-basic-strumming/"/>
    <x v="0"/>
    <n v="20"/>
    <n v="3"/>
    <n v="0"/>
    <n v="35"/>
    <x v="1"/>
    <x v="1"/>
    <s v="beginner level"/>
    <s v="BEGINNER LEVEL"/>
    <n v="14"/>
    <s v="beginner level"/>
    <n v="2.5"/>
    <d v="2015-12-17T00:00:00"/>
    <n v="17"/>
    <n v="12"/>
    <n v="2015"/>
    <x v="1"/>
    <x v="1"/>
    <d v="2018-12-31T00:00:00"/>
    <n v="1110"/>
  </r>
  <r>
    <x v="1638"/>
    <x v="1631"/>
    <x v="973"/>
    <s v="r spÃ¤ter!"/>
    <s v="onatlich G"/>
    <s v="https://www.udemy.   /monatlich-geld-anlegen/"/>
    <s v="https://www.udemy.com/monatlich-geld-anlegen/"/>
    <x v="0"/>
    <n v="30"/>
    <n v="5983"/>
    <n v="135"/>
    <n v="7"/>
    <x v="1"/>
    <x v="1"/>
    <s v="beginner level"/>
    <s v="BEGINNER LEVEL"/>
    <n v="14"/>
    <s v="beginner level"/>
    <n v="0.61666666699999995"/>
    <d v="2015-10-06T00:00:00"/>
    <n v="6"/>
    <n v="10"/>
    <n v="2015"/>
    <x v="3"/>
    <x v="3"/>
    <d v="2018-12-31T00:00:00"/>
    <n v="1182"/>
  </r>
  <r>
    <x v="1639"/>
    <x v="1632"/>
    <x v="974"/>
    <s v="chniques! "/>
    <s v="pice up yo"/>
    <s v="https://www.udemy.   /flamenco-guitar-essentials/"/>
    <s v="https://www.udemy.com/flamenco-guitar-essentials/"/>
    <x v="0"/>
    <n v="40"/>
    <n v="120"/>
    <n v="11"/>
    <n v="47"/>
    <x v="2"/>
    <x v="2"/>
    <s v="intermediate level"/>
    <s v="INTERMEDIATE LEVEL"/>
    <n v="18"/>
    <s v="intermediate level"/>
    <n v="0.73333333300000003"/>
    <d v="2015-11-06T00:00:00"/>
    <n v="6"/>
    <n v="11"/>
    <n v="2015"/>
    <x v="1"/>
    <x v="1"/>
    <d v="2020-10-10T00:00:00"/>
    <n v="1800"/>
  </r>
  <r>
    <x v="1640"/>
    <x v="1633"/>
    <x v="975"/>
    <s v=" from it !"/>
    <s v="dobe Suite"/>
    <s v="https://www.udemy.   /learn-to-animate-design-earn-up-to-100-per-hour/"/>
    <s v="https://www.udemy.com/learn-to-animate-design-earn-up-to-100-per-hour/"/>
    <x v="0"/>
    <n v="200"/>
    <n v="1005"/>
    <n v="4"/>
    <n v="46"/>
    <x v="0"/>
    <x v="0"/>
    <s v="all levels"/>
    <s v="ALL LEVELS"/>
    <n v="10"/>
    <s v="all levels"/>
    <n v="9.5"/>
    <d v="2015-11-09T00:00:00"/>
    <n v="9"/>
    <n v="11"/>
    <n v="2015"/>
    <x v="2"/>
    <x v="2"/>
    <d v="2019-09-26T00:00:00"/>
    <n v="1417"/>
  </r>
  <r>
    <x v="1641"/>
    <x v="1634"/>
    <x v="47"/>
    <s v="ery Course"/>
    <s v="he Ultimat"/>
    <s v="https://www.udemy.   /essential-jquery-training/"/>
    <s v="https://www.udemy.com/essential-jquery-training/"/>
    <x v="0"/>
    <n v="20"/>
    <n v="1098"/>
    <n v="15"/>
    <n v="54"/>
    <x v="0"/>
    <x v="0"/>
    <s v="all levels"/>
    <s v="ALL LEVELS"/>
    <n v="10"/>
    <s v="all levels"/>
    <n v="2.5"/>
    <d v="2015-11-13T00:00:00"/>
    <n v="13"/>
    <n v="11"/>
    <n v="2015"/>
    <x v="0"/>
    <x v="0"/>
    <d v="2019-09-26T00:00:00"/>
    <n v="1413"/>
  </r>
  <r>
    <x v="1642"/>
    <x v="1635"/>
    <x v="475"/>
    <s v=" to Vector"/>
    <s v="ypographic"/>
    <s v="https://www.udemy.   /typographic-poster-design-from-sketch-to-vector/"/>
    <s v="https://www.udemy.com/typographic-poster-design-from-sketch-to-vector/"/>
    <x v="0"/>
    <n v="45"/>
    <n v="36"/>
    <n v="5"/>
    <n v="20"/>
    <x v="2"/>
    <x v="2"/>
    <s v="intermediate level"/>
    <s v="INTERMEDIATE LEVEL"/>
    <n v="18"/>
    <s v="intermediate level"/>
    <n v="1.5"/>
    <d v="2015-10-08T00:00:00"/>
    <n v="8"/>
    <n v="10"/>
    <n v="2015"/>
    <x v="2"/>
    <x v="2"/>
    <d v="2020-10-10T00:00:00"/>
    <n v="1829"/>
  </r>
  <r>
    <x v="1643"/>
    <x v="1636"/>
    <x v="976"/>
    <s v="ge Website"/>
    <s v="TML Made S"/>
    <s v="https://www.udemy.   /html-made-simple-create-your-own-webpage-step-by-step/"/>
    <s v="https://www.udemy.com/html-made-simple-create-your-own-webpage-step-by-step/"/>
    <x v="0"/>
    <n v="65"/>
    <n v="3380"/>
    <n v="50"/>
    <n v="16"/>
    <x v="1"/>
    <x v="1"/>
    <s v="beginner level"/>
    <s v="BEGINNER LEVEL"/>
    <n v="14"/>
    <s v="beginner level"/>
    <n v="2"/>
    <d v="2015-10-14T00:00:00"/>
    <n v="14"/>
    <n v="10"/>
    <n v="2015"/>
    <x v="0"/>
    <x v="0"/>
    <d v="2018-12-31T00:00:00"/>
    <n v="1174"/>
  </r>
  <r>
    <x v="1644"/>
    <x v="1637"/>
    <x v="977"/>
    <s v="ncipiantes"/>
    <s v="nversiÃ³n:"/>
    <s v="https://www.udemy.   /dinero-aprende-trading-y-se-exitoso/"/>
    <s v="https://www.udemy.com/dinero-aprende-trading-y-se-exitoso/"/>
    <x v="0"/>
    <n v="125"/>
    <n v="285"/>
    <n v="6"/>
    <n v="18"/>
    <x v="1"/>
    <x v="1"/>
    <s v="beginner level"/>
    <s v="BEGINNER LEVEL"/>
    <n v="14"/>
    <s v="beginner level"/>
    <n v="1.5"/>
    <d v="2015-10-26T00:00:00"/>
    <n v="26"/>
    <n v="10"/>
    <n v="2015"/>
    <x v="3"/>
    <x v="3"/>
    <d v="2018-12-31T00:00:00"/>
    <n v="1162"/>
  </r>
  <r>
    <x v="1645"/>
    <x v="1638"/>
    <x v="436"/>
    <s v="ng Polymer"/>
    <s v="earn and B"/>
    <s v="https://www.udemy.   /learn-and-build-using-polymer/"/>
    <s v="https://www.udemy.com/learn-and-build-using-polymer/"/>
    <x v="0"/>
    <n v="40"/>
    <n v="513"/>
    <n v="169"/>
    <n v="48"/>
    <x v="0"/>
    <x v="0"/>
    <s v="all levels"/>
    <s v="ALL LEVELS"/>
    <n v="10"/>
    <s v="all levels"/>
    <n v="3.5"/>
    <d v="2015-12-30T00:00:00"/>
    <n v="30"/>
    <n v="12"/>
    <n v="2015"/>
    <x v="0"/>
    <x v="0"/>
    <d v="2019-09-26T00:00:00"/>
    <n v="1366"/>
  </r>
  <r>
    <x v="1646"/>
    <x v="1639"/>
    <x v="978"/>
    <s v="nthusiast."/>
    <s v=" Guide to "/>
    <s v="https://www.udemy.   /secrets-of-analog-synths/"/>
    <s v="https://www.udemy.com/secrets-of-analog-synths/"/>
    <x v="0"/>
    <n v="20"/>
    <n v="29"/>
    <n v="4"/>
    <n v="37"/>
    <x v="0"/>
    <x v="0"/>
    <s v="all levels"/>
    <s v="ALL LEVELS"/>
    <n v="10"/>
    <s v="all levels"/>
    <n v="3.5"/>
    <d v="2016-04-20T00:00:00"/>
    <n v="20"/>
    <n v="4"/>
    <n v="2016"/>
    <x v="1"/>
    <x v="1"/>
    <d v="2019-09-26T00:00:00"/>
    <n v="1254"/>
  </r>
  <r>
    <x v="1647"/>
    <x v="1640"/>
    <x v="151"/>
    <s v="nd Designs"/>
    <s v="ypography:"/>
    <s v="https://www.udemy.   /typography-learn-the-foundation-and-designs/"/>
    <s v="https://www.udemy.com/typography-learn-the-foundation-and-designs/"/>
    <x v="0"/>
    <n v="135"/>
    <n v="220"/>
    <n v="13"/>
    <n v="33"/>
    <x v="0"/>
    <x v="0"/>
    <s v="all levels"/>
    <s v="ALL LEVELS"/>
    <n v="10"/>
    <s v="all levels"/>
    <n v="2.5"/>
    <d v="2015-11-11T00:00:00"/>
    <n v="11"/>
    <n v="11"/>
    <n v="2015"/>
    <x v="2"/>
    <x v="2"/>
    <d v="2019-09-26T00:00:00"/>
    <n v="1415"/>
  </r>
  <r>
    <x v="1648"/>
    <x v="1641"/>
    <x v="504"/>
    <s v=" Beginners"/>
    <s v="earn Ruby "/>
    <s v="https://www.udemy.   /learn-ruby-on-rails-for-absolute-beginners/"/>
    <s v="https://www.udemy.com/learn-ruby-on-rails-for-absolute-beginners/"/>
    <x v="0"/>
    <n v="195"/>
    <n v="2875"/>
    <n v="20"/>
    <n v="36"/>
    <x v="0"/>
    <x v="0"/>
    <s v="all levels"/>
    <s v="ALL LEVELS"/>
    <n v="10"/>
    <s v="all levels"/>
    <n v="4.5"/>
    <d v="2015-10-14T00:00:00"/>
    <n v="14"/>
    <n v="10"/>
    <n v="2015"/>
    <x v="0"/>
    <x v="0"/>
    <d v="2019-09-26T00:00:00"/>
    <n v="1443"/>
  </r>
  <r>
    <x v="1649"/>
    <x v="1642"/>
    <x v="979"/>
    <s v="tion Guide"/>
    <s v="indle eBoo"/>
    <s v="https://www.udemy.   /kindle-ebook-cover-design/"/>
    <s v="https://www.udemy.com/kindle-ebook-cover-design/"/>
    <x v="0"/>
    <n v="120"/>
    <n v="715"/>
    <n v="16"/>
    <n v="20"/>
    <x v="0"/>
    <x v="0"/>
    <s v="all levels"/>
    <s v="ALL LEVELS"/>
    <n v="10"/>
    <s v="all levels"/>
    <n v="1"/>
    <d v="2015-11-06T00:00:00"/>
    <n v="6"/>
    <n v="11"/>
    <n v="2015"/>
    <x v="2"/>
    <x v="2"/>
    <d v="2019-09-26T00:00:00"/>
    <n v="1420"/>
  </r>
  <r>
    <x v="1650"/>
    <x v="1643"/>
    <x v="980"/>
    <s v="asic Level"/>
    <s v="ingerstyle"/>
    <s v="https://www.udemy.   /basic-fingerstyleguitar-jacques-stotzem/"/>
    <s v="https://www.udemy.com/basic-fingerstyleguitar-jacques-stotzem/"/>
    <x v="0"/>
    <n v="30"/>
    <n v="119"/>
    <n v="12"/>
    <n v="16"/>
    <x v="0"/>
    <x v="0"/>
    <s v="all levels"/>
    <s v="ALL LEVELS"/>
    <n v="10"/>
    <s v="all levels"/>
    <n v="1.5"/>
    <d v="2015-10-12T00:00:00"/>
    <n v="12"/>
    <n v="10"/>
    <n v="2015"/>
    <x v="1"/>
    <x v="1"/>
    <d v="2019-09-26T00:00:00"/>
    <n v="1445"/>
  </r>
  <r>
    <x v="1651"/>
    <x v="1644"/>
    <x v="843"/>
    <s v="song now !"/>
    <s v="nstant Har"/>
    <s v="https://www.udemy.   /instant-harmonica-play-the-old-popeye-spinach-song-now/"/>
    <s v="https://www.udemy.com/instant-harmonica-play-the-old-popeye-spinach-song-now/"/>
    <x v="0"/>
    <n v="20"/>
    <n v="22"/>
    <n v="0"/>
    <n v="10"/>
    <x v="1"/>
    <x v="1"/>
    <s v="beginner level"/>
    <s v="BEGINNER LEVEL"/>
    <n v="14"/>
    <s v="beginner level"/>
    <n v="0.6"/>
    <d v="2015-10-19T00:00:00"/>
    <n v="19"/>
    <n v="10"/>
    <n v="2015"/>
    <x v="1"/>
    <x v="1"/>
    <d v="2018-12-31T00:00:00"/>
    <n v="1169"/>
  </r>
  <r>
    <x v="1652"/>
    <x v="1645"/>
    <x v="843"/>
    <s v=" Song now!"/>
    <s v="nstant Har"/>
    <s v="https://www.udemy.   /instant-harmonica-play-the-gorgeous-skye-boat-song-now/"/>
    <s v="https://www.udemy.com/instant-harmonica-play-the-gorgeous-skye-boat-song-now/"/>
    <x v="0"/>
    <n v="20"/>
    <n v="122"/>
    <n v="9"/>
    <n v="11"/>
    <x v="1"/>
    <x v="1"/>
    <s v="beginner level"/>
    <s v="BEGINNER LEVEL"/>
    <n v="14"/>
    <s v="beginner level"/>
    <n v="0.63333333300000005"/>
    <d v="2015-10-18T00:00:00"/>
    <n v="18"/>
    <n v="10"/>
    <n v="2015"/>
    <x v="1"/>
    <x v="1"/>
    <d v="2018-12-31T00:00:00"/>
    <n v="1170"/>
  </r>
  <r>
    <x v="1653"/>
    <x v="1646"/>
    <x v="981"/>
    <s v=" Photoshop"/>
    <s v="earn Digit"/>
    <s v="https://www.udemy.   /digital-drawing-in-photoshop/"/>
    <s v="https://www.udemy.com/digital-drawing-in-photoshop/"/>
    <x v="0"/>
    <n v="20"/>
    <n v="1080"/>
    <n v="15"/>
    <n v="13"/>
    <x v="0"/>
    <x v="0"/>
    <s v="all levels"/>
    <s v="ALL LEVELS"/>
    <n v="10"/>
    <s v="all levels"/>
    <n v="2"/>
    <d v="2015-10-12T00:00:00"/>
    <n v="12"/>
    <n v="10"/>
    <n v="2015"/>
    <x v="2"/>
    <x v="2"/>
    <d v="2019-09-26T00:00:00"/>
    <n v="1445"/>
  </r>
  <r>
    <x v="1654"/>
    <x v="1647"/>
    <x v="982"/>
    <s v="e Easy Way"/>
    <s v="uild Finan"/>
    <s v="https://www.udemy.   /build-basic-financial-models-valuation-companies-the-easy-way/"/>
    <s v="https://www.udemy.com/build-basic-financial-models-valuation-companies-the-easy-way/"/>
    <x v="0"/>
    <n v="20"/>
    <n v="1609"/>
    <n v="137"/>
    <n v="18"/>
    <x v="0"/>
    <x v="0"/>
    <s v="all levels"/>
    <s v="ALL LEVELS"/>
    <n v="10"/>
    <s v="all levels"/>
    <n v="1"/>
    <d v="2015-10-13T00:00:00"/>
    <n v="13"/>
    <n v="10"/>
    <n v="2015"/>
    <x v="3"/>
    <x v="3"/>
    <d v="2018-08-06T00:00:00"/>
    <n v="1028"/>
  </r>
  <r>
    <x v="1655"/>
    <x v="1648"/>
    <x v="972"/>
    <s v="erspective"/>
    <s v="rawing in "/>
    <s v="https://www.udemy.   /drawing-in-perspective/"/>
    <s v="https://www.udemy.com/drawing-in-perspective/"/>
    <x v="0"/>
    <n v="25"/>
    <n v="426"/>
    <n v="63"/>
    <n v="28"/>
    <x v="0"/>
    <x v="0"/>
    <s v="all levels"/>
    <s v="ALL LEVELS"/>
    <n v="10"/>
    <s v="all levels"/>
    <n v="3"/>
    <d v="2016-05-27T00:00:00"/>
    <n v="27"/>
    <n v="5"/>
    <n v="2016"/>
    <x v="2"/>
    <x v="2"/>
    <d v="2019-09-26T00:00:00"/>
    <n v="1217"/>
  </r>
  <r>
    <x v="1656"/>
    <x v="1649"/>
    <x v="506"/>
    <s v="statements"/>
    <s v="earn the b"/>
    <s v="https://www.udemy.   /basics-of-financial-accounting/"/>
    <s v="https://www.udemy.com/basics-of-financial-accounting/"/>
    <x v="0"/>
    <n v="20"/>
    <n v="1951"/>
    <n v="30"/>
    <n v="20"/>
    <x v="2"/>
    <x v="2"/>
    <s v="intermediate level"/>
    <s v="INTERMEDIATE LEVEL"/>
    <n v="18"/>
    <s v="intermediate level"/>
    <n v="0.55000000000000004"/>
    <d v="2015-10-13T00:00:00"/>
    <n v="13"/>
    <n v="10"/>
    <n v="2015"/>
    <x v="3"/>
    <x v="3"/>
    <d v="2020-10-10T00:00:00"/>
    <n v="1824"/>
  </r>
  <r>
    <x v="1657"/>
    <x v="1650"/>
    <x v="75"/>
    <s v="ness Loans"/>
    <s v="omplete Gu"/>
    <s v="https://www.udemy.   /complete-guide-to-business-loans/"/>
    <s v="https://www.udemy.com/complete-guide-to-business-loans/"/>
    <x v="0"/>
    <n v="30"/>
    <n v="35"/>
    <n v="4"/>
    <n v="35"/>
    <x v="1"/>
    <x v="1"/>
    <s v="beginner level"/>
    <s v="BEGINNER LEVEL"/>
    <n v="14"/>
    <s v="beginner level"/>
    <n v="1.5"/>
    <d v="2015-12-04T00:00:00"/>
    <n v="4"/>
    <n v="12"/>
    <n v="2015"/>
    <x v="3"/>
    <x v="3"/>
    <d v="2018-12-31T00:00:00"/>
    <n v="1123"/>
  </r>
  <r>
    <x v="1658"/>
    <x v="1651"/>
    <x v="983"/>
    <s v="m GroundUp"/>
    <s v="earn Knock"/>
    <s v="https://www.udemy.   /learn-knockout-js-framework-from-groundup/"/>
    <s v="https://www.udemy.com/learn-knockout-js-framework-from-groundup/"/>
    <x v="0"/>
    <n v="40"/>
    <n v="633"/>
    <n v="104"/>
    <n v="31"/>
    <x v="0"/>
    <x v="0"/>
    <s v="all levels"/>
    <s v="ALL LEVELS"/>
    <n v="10"/>
    <s v="all levels"/>
    <n v="5"/>
    <d v="2015-10-15T00:00:00"/>
    <n v="15"/>
    <n v="10"/>
    <n v="2015"/>
    <x v="0"/>
    <x v="0"/>
    <d v="2019-09-26T00:00:00"/>
    <n v="1442"/>
  </r>
  <r>
    <x v="1659"/>
    <x v="1652"/>
    <x v="984"/>
    <s v="unes Vol.I"/>
    <s v="laying Pia"/>
    <s v="https://www.udemy.   /piano-playing-beggining-the-journey/"/>
    <s v="https://www.udemy.com/piano-playing-beggining-the-journey/"/>
    <x v="0"/>
    <n v="50"/>
    <n v="1732"/>
    <n v="6"/>
    <n v="34"/>
    <x v="1"/>
    <x v="1"/>
    <s v="beginner level"/>
    <s v="BEGINNER LEVEL"/>
    <n v="14"/>
    <s v="beginner level"/>
    <n v="2"/>
    <d v="2015-10-16T00:00:00"/>
    <n v="16"/>
    <n v="10"/>
    <n v="2015"/>
    <x v="1"/>
    <x v="1"/>
    <d v="2018-12-31T00:00:00"/>
    <n v="1172"/>
  </r>
  <r>
    <x v="1660"/>
    <x v="1653"/>
    <x v="985"/>
    <s v="rs to You!"/>
    <s v="enture Cap"/>
    <s v="https://www.udemy.   /venture-capital-sector-overview-what-is-it-and-why-it-matters-to-you/"/>
    <s v="https://www.udemy.com/venture-capital-sector-overview-what-is-it-and-why-it-matters-to-you/"/>
    <x v="0"/>
    <n v="50"/>
    <n v="1566"/>
    <n v="48"/>
    <n v="25"/>
    <x v="0"/>
    <x v="0"/>
    <s v="all levels"/>
    <s v="ALL LEVELS"/>
    <n v="10"/>
    <s v="all levels"/>
    <n v="2.5"/>
    <d v="2015-10-14T00:00:00"/>
    <n v="14"/>
    <n v="10"/>
    <n v="2015"/>
    <x v="3"/>
    <x v="3"/>
    <d v="2018-08-06T00:00:00"/>
    <n v="1027"/>
  </r>
  <r>
    <x v="1661"/>
    <x v="1654"/>
    <x v="986"/>
    <s v="JavaScript"/>
    <s v="aster Expr"/>
    <s v="https://www.udemy.   /expressjs/"/>
    <s v="https://www.udemy.com/expressjs/"/>
    <x v="0"/>
    <n v="50"/>
    <n v="2643"/>
    <n v="56"/>
    <n v="24"/>
    <x v="0"/>
    <x v="0"/>
    <s v="all levels"/>
    <s v="ALL LEVELS"/>
    <n v="10"/>
    <s v="all levels"/>
    <n v="3.5"/>
    <d v="2016-01-07T00:00:00"/>
    <n v="7"/>
    <n v="1"/>
    <n v="2016"/>
    <x v="0"/>
    <x v="0"/>
    <d v="2019-09-26T00:00:00"/>
    <n v="1358"/>
  </r>
  <r>
    <x v="1662"/>
    <x v="1655"/>
    <x v="682"/>
    <s v="toshop CS6"/>
    <s v="dobe Photo"/>
    <s v="https://www.udemy.   /adobe-photoshop-cs6-essentials-how-to-use-photoshop/"/>
    <s v="https://www.udemy.com/adobe-photoshop-cs6-essentials-how-to-use-photoshop/"/>
    <x v="0"/>
    <n v="100"/>
    <n v="1373"/>
    <n v="5"/>
    <n v="63"/>
    <x v="1"/>
    <x v="1"/>
    <s v="beginner level"/>
    <s v="BEGINNER LEVEL"/>
    <n v="14"/>
    <s v="beginner level"/>
    <n v="2.5"/>
    <d v="2015-11-18T00:00:00"/>
    <n v="18"/>
    <n v="11"/>
    <n v="2015"/>
    <x v="2"/>
    <x v="2"/>
    <d v="2018-12-31T00:00:00"/>
    <n v="1139"/>
  </r>
  <r>
    <x v="1663"/>
    <x v="1656"/>
    <x v="980"/>
    <s v="nced Level"/>
    <s v="ingerstyle"/>
    <s v="https://www.udemy.   /fingerstyleguitar-jacques-stotzem-advanced/"/>
    <s v="https://www.udemy.com/fingerstyleguitar-jacques-stotzem-advanced/"/>
    <x v="0"/>
    <n v="30"/>
    <n v="77"/>
    <n v="4"/>
    <n v="14"/>
    <x v="0"/>
    <x v="0"/>
    <s v="all levels"/>
    <s v="ALL LEVELS"/>
    <n v="10"/>
    <s v="all levels"/>
    <n v="2"/>
    <d v="2015-10-13T00:00:00"/>
    <n v="13"/>
    <n v="10"/>
    <n v="2015"/>
    <x v="1"/>
    <x v="1"/>
    <d v="2019-09-26T00:00:00"/>
    <n v="1444"/>
  </r>
  <r>
    <x v="1664"/>
    <x v="1657"/>
    <x v="984"/>
    <s v=" Musicians"/>
    <s v="laying Pia"/>
    <s v="https://www.udemy.   /learn-piano-by-ear/"/>
    <s v="https://www.udemy.com/learn-piano-by-ear/"/>
    <x v="0"/>
    <n v="150"/>
    <n v="346"/>
    <n v="26"/>
    <n v="59"/>
    <x v="0"/>
    <x v="0"/>
    <s v="all levels"/>
    <s v="ALL LEVELS"/>
    <n v="10"/>
    <s v="all levels"/>
    <n v="4.5"/>
    <d v="2015-11-20T00:00:00"/>
    <n v="20"/>
    <n v="11"/>
    <n v="2015"/>
    <x v="1"/>
    <x v="1"/>
    <d v="2019-09-26T00:00:00"/>
    <n v="1406"/>
  </r>
  <r>
    <x v="1665"/>
    <x v="1658"/>
    <x v="987"/>
    <s v=" indicator"/>
    <s v="88% Profit"/>
    <s v="https://www.udemy.   /forex-robot-trading/"/>
    <s v="https://www.udemy.com/forex-robot-trading/"/>
    <x v="0"/>
    <n v="120"/>
    <n v="357"/>
    <n v="71"/>
    <n v="20"/>
    <x v="0"/>
    <x v="0"/>
    <s v="all levels"/>
    <s v="ALL LEVELS"/>
    <n v="10"/>
    <s v="all levels"/>
    <n v="2"/>
    <d v="2016-05-03T00:00:00"/>
    <n v="3"/>
    <n v="5"/>
    <n v="2016"/>
    <x v="3"/>
    <x v="3"/>
    <d v="2018-08-06T00:00:00"/>
    <n v="825"/>
  </r>
  <r>
    <x v="1666"/>
    <x v="1659"/>
    <x v="345"/>
    <s v="Strangles!"/>
    <s v="ption Trad"/>
    <s v="https://www.udemy.   /option-trading-selling-strangles/"/>
    <s v="https://www.udemy.com/option-trading-selling-strangles/"/>
    <x v="0"/>
    <n v="145"/>
    <n v="1398"/>
    <n v="15"/>
    <n v="26"/>
    <x v="0"/>
    <x v="0"/>
    <s v="all levels"/>
    <s v="ALL LEVELS"/>
    <n v="10"/>
    <s v="all levels"/>
    <n v="1.5"/>
    <d v="2015-10-19T00:00:00"/>
    <n v="19"/>
    <n v="10"/>
    <n v="2015"/>
    <x v="3"/>
    <x v="3"/>
    <d v="2018-11-04T00:00:00"/>
    <n v="1112"/>
  </r>
  <r>
    <x v="1667"/>
    <x v="1660"/>
    <x v="988"/>
    <s v="‰åŸºç¤ŽåŠ›"/>
    <s v="¼–æ™‚é–“ã"/>
    <s v="https://www.udemy.   /startforex/"/>
    <s v="https://www.udemy.com/startforex/"/>
    <x v="0"/>
    <n v="35"/>
    <n v="280"/>
    <n v="40"/>
    <n v="54"/>
    <x v="0"/>
    <x v="0"/>
    <s v="all levels"/>
    <s v="ALL LEVELS"/>
    <n v="10"/>
    <s v="all levels"/>
    <n v="4"/>
    <d v="2015-11-10T00:00:00"/>
    <n v="10"/>
    <n v="11"/>
    <n v="2015"/>
    <x v="3"/>
    <x v="3"/>
    <d v="2018-08-06T00:00:00"/>
    <n v="1000"/>
  </r>
  <r>
    <x v="1668"/>
    <x v="1661"/>
    <x v="187"/>
    <s v="&amp; Agencies"/>
    <s v="ow to Make"/>
    <s v="https://www.udemy.   /how-to-make-a-portfolio-website-for-freelancers-agencies/"/>
    <s v="https://www.udemy.com/how-to-make-a-portfolio-website-for-freelancers-agencies/"/>
    <x v="1"/>
    <n v="0"/>
    <n v="17463"/>
    <n v="283"/>
    <n v="30"/>
    <x v="0"/>
    <x v="0"/>
    <s v="all levels"/>
    <s v="ALL LEVELS"/>
    <n v="10"/>
    <s v="all levels"/>
    <n v="1.5"/>
    <d v="2015-10-15T00:00:00"/>
    <n v="15"/>
    <n v="10"/>
    <n v="2015"/>
    <x v="0"/>
    <x v="0"/>
    <d v="2019-09-26T00:00:00"/>
    <n v="1442"/>
  </r>
  <r>
    <x v="1669"/>
    <x v="1662"/>
    <x v="989"/>
    <s v="ation code"/>
    <s v="HP Graphic"/>
    <s v="https://www.udemy.   /php-graphic-techniques-captcha-watermark-crop-thumbnail/"/>
    <s v="https://www.udemy.com/php-graphic-techniques-captcha-watermark-crop-thumbnail/"/>
    <x v="0"/>
    <n v="20"/>
    <n v="8320"/>
    <n v="73"/>
    <n v="11"/>
    <x v="0"/>
    <x v="0"/>
    <s v="all levels"/>
    <s v="ALL LEVELS"/>
    <n v="10"/>
    <s v="all levels"/>
    <n v="0.71666666700000003"/>
    <d v="2015-10-14T00:00:00"/>
    <n v="14"/>
    <n v="10"/>
    <n v="2015"/>
    <x v="0"/>
    <x v="0"/>
    <d v="2019-09-26T00:00:00"/>
    <n v="1443"/>
  </r>
  <r>
    <x v="1670"/>
    <x v="1663"/>
    <x v="25"/>
    <s v="Accounting"/>
    <s v="ccounting "/>
    <s v="https://www.udemy.   /accounting-made-easy-a-quick-guide-to-financial-accounting/"/>
    <s v="https://www.udemy.com/accounting-made-easy-a-quick-guide-to-financial-accounting/"/>
    <x v="0"/>
    <n v="95"/>
    <n v="274"/>
    <n v="41"/>
    <n v="18"/>
    <x v="0"/>
    <x v="0"/>
    <s v="all levels"/>
    <s v="ALL LEVELS"/>
    <n v="10"/>
    <s v="all levels"/>
    <n v="1.5"/>
    <d v="2015-10-26T00:00:00"/>
    <n v="26"/>
    <n v="10"/>
    <n v="2015"/>
    <x v="3"/>
    <x v="3"/>
    <d v="2018-08-06T00:00:00"/>
    <n v="1015"/>
  </r>
  <r>
    <x v="1671"/>
    <x v="1664"/>
    <x v="25"/>
    <s v="e Training"/>
    <s v="ccounting "/>
    <s v="https://www.udemy.   /accounting-fsa-a-solid-foundation-for-a-career-in-finance/"/>
    <s v="https://www.udemy.com/accounting-fsa-a-solid-foundation-for-a-career-in-finance/"/>
    <x v="0"/>
    <n v="150"/>
    <n v="10042"/>
    <n v="594"/>
    <n v="43"/>
    <x v="0"/>
    <x v="0"/>
    <s v="all levels"/>
    <s v="ALL LEVELS"/>
    <n v="10"/>
    <s v="all levels"/>
    <n v="3"/>
    <d v="2015-10-22T00:00:00"/>
    <n v="22"/>
    <n v="10"/>
    <n v="2015"/>
    <x v="3"/>
    <x v="3"/>
    <d v="2018-11-04T00:00:00"/>
    <n v="1109"/>
  </r>
  <r>
    <x v="1672"/>
    <x v="1665"/>
    <x v="990"/>
    <s v=" Photoshop"/>
    <s v="oble expos"/>
    <s v="https://www.udemy.   /doble-exposicion-con-photoshop/"/>
    <s v="https://www.udemy.com/doble-exposicion-con-photoshop/"/>
    <x v="0"/>
    <n v="20"/>
    <n v="36"/>
    <n v="0"/>
    <n v="5"/>
    <x v="0"/>
    <x v="0"/>
    <s v="all levels"/>
    <s v="ALL LEVELS"/>
    <n v="10"/>
    <s v="all levels"/>
    <n v="0.56666666700000001"/>
    <d v="2015-10-15T00:00:00"/>
    <n v="15"/>
    <n v="10"/>
    <n v="2015"/>
    <x v="2"/>
    <x v="2"/>
    <d v="2019-09-26T00:00:00"/>
    <n v="1442"/>
  </r>
  <r>
    <x v="1673"/>
    <x v="1666"/>
    <x v="957"/>
    <s v="llustrator"/>
    <s v="ake Tech c"/>
    <s v="https://www.udemy.   /make-tech-circles-in-adobe-photoshop-and-illustrator/"/>
    <s v="https://www.udemy.com/make-tech-circles-in-adobe-photoshop-and-illustrator/"/>
    <x v="0"/>
    <n v="200"/>
    <n v="1150"/>
    <n v="10"/>
    <n v="13"/>
    <x v="0"/>
    <x v="0"/>
    <s v="all levels"/>
    <s v="ALL LEVELS"/>
    <n v="10"/>
    <s v="all levels"/>
    <n v="1"/>
    <d v="2015-10-14T00:00:00"/>
    <n v="14"/>
    <n v="10"/>
    <n v="2015"/>
    <x v="2"/>
    <x v="2"/>
    <d v="2019-09-26T00:00:00"/>
    <n v="1443"/>
  </r>
  <r>
    <x v="1674"/>
    <x v="1667"/>
    <x v="957"/>
    <s v="30 minutes"/>
    <s v="ake tech c"/>
    <s v="https://www.udemy.   /make-tech-circles-in-adobe-illustrator-in-30-minutes/"/>
    <s v="https://www.udemy.com/make-tech-circles-in-adobe-illustrator-in-30-minutes/"/>
    <x v="0"/>
    <n v="200"/>
    <n v="821"/>
    <n v="15"/>
    <n v="5"/>
    <x v="0"/>
    <x v="0"/>
    <s v="all levels"/>
    <s v="ALL LEVELS"/>
    <n v="10"/>
    <s v="all levels"/>
    <n v="0.53333333299999997"/>
    <d v="2015-10-14T00:00:00"/>
    <n v="14"/>
    <n v="10"/>
    <n v="2015"/>
    <x v="2"/>
    <x v="2"/>
    <d v="2019-09-26T00:00:00"/>
    <n v="1443"/>
  </r>
  <r>
    <x v="1675"/>
    <x v="1668"/>
    <x v="991"/>
    <s v="cessfully."/>
    <s v="eaching Mu"/>
    <s v="https://www.udemy.   /teaching-piano-a-quick-guide-for-begginers/"/>
    <s v="https://www.udemy.com/teaching-piano-a-quick-guide-for-begginers/"/>
    <x v="0"/>
    <n v="30"/>
    <n v="1337"/>
    <n v="5"/>
    <n v="18"/>
    <x v="1"/>
    <x v="1"/>
    <s v="beginner level"/>
    <s v="BEGINNER LEVEL"/>
    <n v="14"/>
    <s v="beginner level"/>
    <n v="1.5"/>
    <d v="2015-10-16T00:00:00"/>
    <n v="16"/>
    <n v="10"/>
    <n v="2015"/>
    <x v="1"/>
    <x v="1"/>
    <d v="2018-12-31T00:00:00"/>
    <n v="1172"/>
  </r>
  <r>
    <x v="1676"/>
    <x v="1669"/>
    <x v="992"/>
    <s v="t Projects"/>
    <s v="asic JavaS"/>
    <s v="https://www.udemy.   /practical-javascript-javascript-basics/"/>
    <s v="https://www.udemy.com/practical-javascript-javascript-basics/"/>
    <x v="0"/>
    <n v="40"/>
    <n v="670"/>
    <n v="33"/>
    <n v="37"/>
    <x v="1"/>
    <x v="1"/>
    <s v="beginner level"/>
    <s v="BEGINNER LEVEL"/>
    <n v="14"/>
    <s v="beginner level"/>
    <n v="4.5"/>
    <d v="2016-02-04T00:00:00"/>
    <n v="4"/>
    <n v="2"/>
    <n v="2016"/>
    <x v="0"/>
    <x v="0"/>
    <d v="2018-12-31T00:00:00"/>
    <n v="1061"/>
  </r>
  <r>
    <x v="1677"/>
    <x v="1670"/>
    <x v="993"/>
    <s v=" Beginners"/>
    <s v="ss For Beg"/>
    <s v="https://www.udemy.   /css-made-simple-for-beginners-learn-to-style-a-website-page/"/>
    <s v="https://www.udemy.com/css-made-simple-for-beginners-learn-to-style-a-website-page/"/>
    <x v="0"/>
    <n v="85"/>
    <n v="1156"/>
    <n v="13"/>
    <n v="28"/>
    <x v="1"/>
    <x v="1"/>
    <s v="beginner level"/>
    <s v="BEGINNER LEVEL"/>
    <n v="14"/>
    <s v="beginner level"/>
    <n v="2.5"/>
    <d v="2015-10-21T00:00:00"/>
    <n v="21"/>
    <n v="10"/>
    <n v="2015"/>
    <x v="0"/>
    <x v="0"/>
    <d v="2018-12-31T00:00:00"/>
    <n v="1167"/>
  </r>
  <r>
    <x v="1678"/>
    <x v="1671"/>
    <x v="994"/>
    <s v="production"/>
    <s v="he Docker "/>
    <s v="https://www.udemy.   /the-docker-for-devops-course-from-development-to-production/"/>
    <s v="https://www.udemy.com/the-docker-for-devops-course-from-development-to-production/"/>
    <x v="0"/>
    <n v="25"/>
    <n v="8234"/>
    <n v="1111"/>
    <n v="110"/>
    <x v="0"/>
    <x v="0"/>
    <s v="all levels"/>
    <s v="ALL LEVELS"/>
    <n v="10"/>
    <s v="all levels"/>
    <n v="7.5"/>
    <d v="2015-11-13T00:00:00"/>
    <n v="13"/>
    <n v="11"/>
    <n v="2015"/>
    <x v="0"/>
    <x v="0"/>
    <d v="2019-09-26T00:00:00"/>
    <n v="1413"/>
  </r>
  <r>
    <x v="1679"/>
    <x v="1672"/>
    <x v="995"/>
    <s v="Indicators"/>
    <s v="radeonomic"/>
    <s v="https://www.udemy.   /a-laymans-guide-to-the-us-economy-demystifying-indicators/"/>
    <s v="https://www.udemy.com/a-laymans-guide-to-the-us-economy-demystifying-indicators/"/>
    <x v="0"/>
    <n v="20"/>
    <n v="1189"/>
    <n v="13"/>
    <n v="41"/>
    <x v="0"/>
    <x v="0"/>
    <s v="all levels"/>
    <s v="ALL LEVELS"/>
    <n v="10"/>
    <s v="all levels"/>
    <n v="4"/>
    <d v="2016-04-01T00:00:00"/>
    <n v="1"/>
    <n v="4"/>
    <n v="2016"/>
    <x v="3"/>
    <x v="3"/>
    <d v="2018-08-06T00:00:00"/>
    <n v="857"/>
  </r>
  <r>
    <x v="1680"/>
    <x v="1673"/>
    <x v="27"/>
    <s v="4 Projects"/>
    <s v="he Complet"/>
    <s v="https://www.udemy.   /bootstrapcourse/"/>
    <s v="https://www.udemy.com/bootstrapcourse/"/>
    <x v="0"/>
    <n v="195"/>
    <n v="24978"/>
    <n v="540"/>
    <n v="67"/>
    <x v="0"/>
    <x v="0"/>
    <s v="all levels"/>
    <s v="ALL LEVELS"/>
    <n v="10"/>
    <s v="all levels"/>
    <n v="7"/>
    <d v="2015-10-27T00:00:00"/>
    <n v="27"/>
    <n v="10"/>
    <n v="2015"/>
    <x v="0"/>
    <x v="0"/>
    <d v="2019-09-26T00:00:00"/>
    <n v="1430"/>
  </r>
  <r>
    <x v="1681"/>
    <x v="1674"/>
    <x v="140"/>
    <s v="with Canva"/>
    <s v="ow to Crea"/>
    <s v="https://www.udemy.   /professional-kindle-ebooks-covers-canva-amazon-ibook-store-covers/"/>
    <s v="https://www.udemy.com/professional-kindle-ebooks-covers-canva-amazon-ibook-store-covers/"/>
    <x v="0"/>
    <n v="30"/>
    <n v="1279"/>
    <n v="3"/>
    <n v="33"/>
    <x v="1"/>
    <x v="1"/>
    <s v="beginner level"/>
    <s v="BEGINNER LEVEL"/>
    <n v="14"/>
    <s v="beginner level"/>
    <n v="1.5"/>
    <d v="2015-10-21T00:00:00"/>
    <n v="21"/>
    <n v="10"/>
    <n v="2015"/>
    <x v="2"/>
    <x v="2"/>
    <d v="2018-12-31T00:00:00"/>
    <n v="1167"/>
  </r>
  <r>
    <x v="1682"/>
    <x v="1675"/>
    <x v="996"/>
    <s v="30 Minutes"/>
    <s v="uild a Web"/>
    <s v="https://www.udemy.   /30-minute-website/"/>
    <s v="https://www.udemy.com/30-minute-website/"/>
    <x v="0"/>
    <n v="95"/>
    <n v="5065"/>
    <n v="40"/>
    <n v="12"/>
    <x v="1"/>
    <x v="1"/>
    <s v="beginner level"/>
    <s v="BEGINNER LEVEL"/>
    <n v="14"/>
    <s v="beginner level"/>
    <n v="0.53333333299999997"/>
    <d v="2015-11-13T00:00:00"/>
    <n v="13"/>
    <n v="11"/>
    <n v="2015"/>
    <x v="0"/>
    <x v="0"/>
    <d v="2018-12-31T00:00:00"/>
    <n v="1144"/>
  </r>
  <r>
    <x v="1683"/>
    <x v="1676"/>
    <x v="997"/>
    <s v="And GitHub"/>
    <s v="uild A You"/>
    <s v="https://www.udemy.   /youtubedownloader/"/>
    <s v="https://www.udemy.com/youtubedownloader/"/>
    <x v="0"/>
    <n v="20"/>
    <n v="385"/>
    <n v="39"/>
    <n v="32"/>
    <x v="2"/>
    <x v="2"/>
    <s v="intermediate level"/>
    <s v="INTERMEDIATE LEVEL"/>
    <n v="18"/>
    <s v="intermediate level"/>
    <n v="2.5"/>
    <d v="2015-11-10T00:00:00"/>
    <n v="10"/>
    <n v="11"/>
    <n v="2015"/>
    <x v="0"/>
    <x v="0"/>
    <d v="2020-10-10T00:00:00"/>
    <n v="1796"/>
  </r>
  <r>
    <x v="1684"/>
    <x v="1677"/>
    <x v="843"/>
    <s v="Part 1 now"/>
    <s v="nstant Har"/>
    <s v="https://www.udemy.   /instant-harmonica-christmas-play-jingle-bells-part-1-now/"/>
    <s v="https://www.udemy.com/instant-harmonica-christmas-play-jingle-bells-part-1-now/"/>
    <x v="0"/>
    <n v="20"/>
    <n v="823"/>
    <n v="11"/>
    <n v="10"/>
    <x v="0"/>
    <x v="0"/>
    <s v="all levels"/>
    <s v="ALL LEVELS"/>
    <n v="10"/>
    <s v="all levels"/>
    <n v="0.7"/>
    <d v="2015-12-11T00:00:00"/>
    <n v="11"/>
    <n v="12"/>
    <n v="2015"/>
    <x v="1"/>
    <x v="1"/>
    <d v="2019-09-26T00:00:00"/>
    <n v="1385"/>
  </r>
  <r>
    <x v="1685"/>
    <x v="1678"/>
    <x v="998"/>
    <s v="al Trading"/>
    <s v="urso de In"/>
    <s v="https://www.udemy.   /curso-de-iniciacion-al-trading/"/>
    <s v="https://www.udemy.com/curso-de-iniciacion-al-trading/"/>
    <x v="0"/>
    <n v="85"/>
    <n v="31"/>
    <n v="5"/>
    <n v="40"/>
    <x v="0"/>
    <x v="0"/>
    <s v="all levels"/>
    <s v="ALL LEVELS"/>
    <n v="10"/>
    <s v="all levels"/>
    <n v="10.5"/>
    <d v="2015-11-26T00:00:00"/>
    <n v="26"/>
    <n v="11"/>
    <n v="2015"/>
    <x v="3"/>
    <x v="3"/>
    <d v="2019-09-26T00:00:00"/>
    <n v="1400"/>
  </r>
  <r>
    <x v="1686"/>
    <x v="1679"/>
    <x v="671"/>
    <s v=" - Level 2"/>
    <s v="earn Basic"/>
    <s v="https://www.udemy.   /carnatic-flute-basics/"/>
    <s v="https://www.udemy.com/carnatic-flute-basics/"/>
    <x v="0"/>
    <n v="180"/>
    <n v="152"/>
    <n v="21"/>
    <n v="91"/>
    <x v="1"/>
    <x v="1"/>
    <s v="beginner level"/>
    <s v="BEGINNER LEVEL"/>
    <n v="14"/>
    <s v="beginner level"/>
    <n v="4.5"/>
    <d v="2016-03-03T00:00:00"/>
    <n v="3"/>
    <n v="3"/>
    <n v="2016"/>
    <x v="1"/>
    <x v="1"/>
    <d v="2018-12-31T00:00:00"/>
    <n v="1033"/>
  </r>
  <r>
    <x v="1687"/>
    <x v="1680"/>
    <x v="174"/>
    <s v="ndamentals"/>
    <s v="ingerpicki"/>
    <s v="https://www.udemy.   /fingerpicking-fundamentals/"/>
    <s v="https://www.udemy.com/fingerpicking-fundamentals/"/>
    <x v="0"/>
    <n v="20"/>
    <n v="75"/>
    <n v="7"/>
    <n v="22"/>
    <x v="1"/>
    <x v="1"/>
    <s v="beginner level"/>
    <s v="BEGINNER LEVEL"/>
    <n v="14"/>
    <s v="beginner level"/>
    <n v="1.5"/>
    <d v="2015-11-01T00:00:00"/>
    <n v="1"/>
    <n v="11"/>
    <n v="2015"/>
    <x v="1"/>
    <x v="1"/>
    <d v="2018-12-31T00:00:00"/>
    <n v="1156"/>
  </r>
  <r>
    <x v="1688"/>
    <x v="1681"/>
    <x v="999"/>
    <s v="lustration"/>
    <s v="igital Ill"/>
    <s v="https://www.udemy.   /digital-illustration/"/>
    <s v="https://www.udemy.com/digital-illustration/"/>
    <x v="0"/>
    <n v="30"/>
    <n v="1440"/>
    <n v="16"/>
    <n v="14"/>
    <x v="0"/>
    <x v="0"/>
    <s v="all levels"/>
    <s v="ALL LEVELS"/>
    <n v="10"/>
    <s v="all levels"/>
    <n v="1.5"/>
    <d v="2015-11-03T00:00:00"/>
    <n v="3"/>
    <n v="11"/>
    <n v="2015"/>
    <x v="2"/>
    <x v="2"/>
    <d v="2019-09-26T00:00:00"/>
    <n v="1423"/>
  </r>
  <r>
    <x v="1689"/>
    <x v="1682"/>
    <x v="1000"/>
    <s v="tar Course"/>
    <s v="he Total B"/>
    <s v="https://www.udemy.   /total-beginner-guitar-lessons/"/>
    <s v="https://www.udemy.com/total-beginner-guitar-lessons/"/>
    <x v="1"/>
    <n v="0"/>
    <n v="9193"/>
    <n v="357"/>
    <n v="17"/>
    <x v="1"/>
    <x v="1"/>
    <s v="beginner level"/>
    <s v="BEGINNER LEVEL"/>
    <n v="14"/>
    <s v="beginner level"/>
    <n v="1.5"/>
    <d v="2016-03-24T00:00:00"/>
    <n v="24"/>
    <n v="3"/>
    <n v="2016"/>
    <x v="1"/>
    <x v="1"/>
    <d v="2018-12-31T00:00:00"/>
    <n v="1012"/>
  </r>
  <r>
    <x v="1690"/>
    <x v="1683"/>
    <x v="120"/>
    <s v="trategies!"/>
    <s v="ow to Buil"/>
    <s v="https://www.udemy.   /how-to-build-profitable-automated-trading-strategies/"/>
    <s v="https://www.udemy.com/how-to-build-profitable-automated-trading-strategies/"/>
    <x v="0"/>
    <n v="200"/>
    <n v="358"/>
    <n v="8"/>
    <n v="21"/>
    <x v="0"/>
    <x v="0"/>
    <s v="all levels"/>
    <s v="ALL LEVELS"/>
    <n v="10"/>
    <s v="all levels"/>
    <n v="2.5"/>
    <d v="2015-11-11T00:00:00"/>
    <n v="11"/>
    <n v="11"/>
    <n v="2015"/>
    <x v="3"/>
    <x v="3"/>
    <d v="2019-09-26T00:00:00"/>
    <n v="1415"/>
  </r>
  <r>
    <x v="1691"/>
    <x v="1684"/>
    <x v="1001"/>
    <s v="ete Course"/>
    <s v="uild Apps "/>
    <s v="https://www.udemy.   /build-apps-with-reactjs-the-complete-course/"/>
    <s v="https://www.udemy.com/build-apps-with-reactjs-the-complete-course/"/>
    <x v="0"/>
    <n v="40"/>
    <n v="1433"/>
    <n v="145"/>
    <n v="34"/>
    <x v="0"/>
    <x v="0"/>
    <s v="all levels"/>
    <s v="ALL LEVELS"/>
    <n v="10"/>
    <s v="all levels"/>
    <n v="5.5"/>
    <d v="2015-10-22T00:00:00"/>
    <n v="22"/>
    <n v="10"/>
    <n v="2015"/>
    <x v="0"/>
    <x v="0"/>
    <d v="2019-09-26T00:00:00"/>
    <n v="1435"/>
  </r>
  <r>
    <x v="1692"/>
    <x v="1685"/>
    <x v="1002"/>
    <s v="isas FOREX"/>
    <s v="prende des"/>
    <s v="https://www.udemy.   /aprende-desde-cero-a-operar-el-mercado-de-divisas-forex/"/>
    <s v="https://www.udemy.com/aprende-desde-cero-a-operar-el-mercado-de-divisas-forex/"/>
    <x v="0"/>
    <n v="90"/>
    <n v="16"/>
    <n v="4"/>
    <n v="24"/>
    <x v="0"/>
    <x v="0"/>
    <s v="all levels"/>
    <s v="ALL LEVELS"/>
    <n v="10"/>
    <s v="all levels"/>
    <n v="4"/>
    <d v="2015-10-23T00:00:00"/>
    <n v="23"/>
    <n v="10"/>
    <n v="2015"/>
    <x v="3"/>
    <x v="3"/>
    <d v="2018-08-06T00:00:00"/>
    <n v="1018"/>
  </r>
  <r>
    <x v="1693"/>
    <x v="1686"/>
    <x v="187"/>
    <s v="Wordpress "/>
    <s v="ow to Make"/>
    <s v="https://www.udemy.   /how-to-make-a-video-blog-website/"/>
    <s v="https://www.udemy.com/how-to-make-a-video-blog-website/"/>
    <x v="1"/>
    <n v="0"/>
    <n v="12952"/>
    <n v="163"/>
    <n v="22"/>
    <x v="0"/>
    <x v="0"/>
    <s v="all levels"/>
    <s v="ALL LEVELS"/>
    <n v="10"/>
    <s v="all levels"/>
    <n v="1"/>
    <d v="2015-10-21T00:00:00"/>
    <n v="21"/>
    <n v="10"/>
    <n v="2015"/>
    <x v="0"/>
    <x v="0"/>
    <d v="2019-09-26T00:00:00"/>
    <n v="1436"/>
  </r>
  <r>
    <x v="1694"/>
    <x v="1687"/>
    <x v="984"/>
    <s v="eces Vol.I"/>
    <s v="laying Pia"/>
    <s v="https://www.udemy.   /playing-piano-i-play-chords-and-popular-pieces/"/>
    <s v="https://www.udemy.com/playing-piano-i-play-chords-and-popular-pieces/"/>
    <x v="0"/>
    <n v="100"/>
    <n v="1987"/>
    <n v="7"/>
    <n v="43"/>
    <x v="1"/>
    <x v="1"/>
    <s v="beginner level"/>
    <s v="BEGINNER LEVEL"/>
    <n v="14"/>
    <s v="beginner level"/>
    <n v="3"/>
    <d v="2016-02-01T00:00:00"/>
    <n v="1"/>
    <n v="2"/>
    <n v="2016"/>
    <x v="1"/>
    <x v="1"/>
    <d v="2018-12-31T00:00:00"/>
    <n v="1064"/>
  </r>
  <r>
    <x v="1695"/>
    <x v="1688"/>
    <x v="968"/>
    <s v="ares Vol.I"/>
    <s v="prendiendo"/>
    <s v="https://www.udemy.   /aprendiendo-piano-i-tocando-piezas-populares/"/>
    <s v="https://www.udemy.com/aprendiendo-piano-i-tocando-piezas-populares/"/>
    <x v="0"/>
    <n v="100"/>
    <n v="122"/>
    <n v="3"/>
    <n v="59"/>
    <x v="1"/>
    <x v="1"/>
    <s v="beginner level"/>
    <s v="BEGINNER LEVEL"/>
    <n v="14"/>
    <s v="beginner level"/>
    <n v="3.5"/>
    <d v="2015-11-14T00:00:00"/>
    <n v="14"/>
    <n v="11"/>
    <n v="2015"/>
    <x v="1"/>
    <x v="1"/>
    <d v="2018-12-31T00:00:00"/>
    <n v="1143"/>
  </r>
  <r>
    <x v="1696"/>
    <x v="213"/>
    <x v="173"/>
    <s v="ar Lessons"/>
    <s v="coustic Bl"/>
    <s v="https://www.udemy.   /acoustic-blues-guitar-lessons/"/>
    <s v="https://www.udemy.com/acoustic-blues-guitar-lessons/"/>
    <x v="0"/>
    <n v="75"/>
    <n v="189"/>
    <n v="18"/>
    <n v="101"/>
    <x v="2"/>
    <x v="2"/>
    <s v="intermediate level"/>
    <s v="INTERMEDIATE LEVEL"/>
    <n v="18"/>
    <s v="intermediate level"/>
    <n v="4.5"/>
    <d v="2016-01-10T00:00:00"/>
    <n v="10"/>
    <n v="1"/>
    <n v="2016"/>
    <x v="1"/>
    <x v="1"/>
    <d v="2020-10-10T00:00:00"/>
    <n v="1735"/>
  </r>
  <r>
    <x v="1697"/>
    <x v="1689"/>
    <x v="1003"/>
    <s v="ndamentals"/>
    <s v="ountry Gui"/>
    <s v="https://www.udemy.   /country-guitar-fundamentals/"/>
    <s v="https://www.udemy.com/country-guitar-fundamentals/"/>
    <x v="0"/>
    <n v="50"/>
    <n v="1174"/>
    <n v="39"/>
    <n v="23"/>
    <x v="2"/>
    <x v="2"/>
    <s v="intermediate level"/>
    <s v="INTERMEDIATE LEVEL"/>
    <n v="18"/>
    <s v="intermediate level"/>
    <n v="1.5"/>
    <d v="2016-12-23T00:00:00"/>
    <n v="23"/>
    <n v="12"/>
    <n v="2016"/>
    <x v="1"/>
    <x v="1"/>
    <d v="2020-10-10T00:00:00"/>
    <n v="1387"/>
  </r>
  <r>
    <x v="1698"/>
    <x v="1690"/>
    <x v="187"/>
    <s v="Cover Band"/>
    <s v="ow To Make"/>
    <s v="https://www.udemy.   /coverband/"/>
    <s v="https://www.udemy.com/coverband/"/>
    <x v="0"/>
    <n v="50"/>
    <n v="2498"/>
    <n v="12"/>
    <n v="25"/>
    <x v="0"/>
    <x v="0"/>
    <s v="all levels"/>
    <s v="ALL LEVELS"/>
    <n v="10"/>
    <s v="all levels"/>
    <n v="3.5"/>
    <d v="2017-03-30T00:00:00"/>
    <n v="30"/>
    <n v="3"/>
    <n v="2017"/>
    <x v="1"/>
    <x v="1"/>
    <d v="2019-09-26T00:00:00"/>
    <n v="910"/>
  </r>
  <r>
    <x v="1699"/>
    <x v="1691"/>
    <x v="892"/>
    <s v="ed to know"/>
    <s v="uccessful "/>
    <s v="https://www.udemy.   /total-guide-to-creating-websites-and-an-online-web-business/"/>
    <s v="https://www.udemy.com/total-guide-to-creating-websites-and-an-online-web-business/"/>
    <x v="0"/>
    <n v="150"/>
    <n v="9384"/>
    <n v="21"/>
    <n v="16"/>
    <x v="0"/>
    <x v="0"/>
    <s v="all levels"/>
    <s v="ALL LEVELS"/>
    <n v="10"/>
    <s v="all levels"/>
    <n v="1.5"/>
    <d v="2015-10-22T00:00:00"/>
    <n v="22"/>
    <n v="10"/>
    <n v="2015"/>
    <x v="0"/>
    <x v="0"/>
    <d v="2019-09-26T00:00:00"/>
    <n v="1435"/>
  </r>
  <r>
    <x v="1700"/>
    <x v="1692"/>
    <x v="1004"/>
    <s v="trator CS6"/>
    <s v="ª°ã§ã‚‚ã‚"/>
    <s v="https://www.udemy.   /adobe-illustrator-cs6-j/"/>
    <s v="https://www.udemy.com/adobe-illustrator-cs6-j/"/>
    <x v="0"/>
    <n v="20"/>
    <n v="11"/>
    <n v="2"/>
    <n v="15"/>
    <x v="1"/>
    <x v="1"/>
    <s v="beginner level"/>
    <s v="BEGINNER LEVEL"/>
    <n v="14"/>
    <s v="beginner level"/>
    <n v="3"/>
    <d v="2015-10-22T00:00:00"/>
    <n v="22"/>
    <n v="10"/>
    <n v="2015"/>
    <x v="2"/>
    <x v="2"/>
    <d v="2018-12-31T00:00:00"/>
    <n v="1166"/>
  </r>
  <r>
    <x v="1701"/>
    <x v="1693"/>
    <x v="1005"/>
    <s v="Developers"/>
    <s v="eact: Lear"/>
    <s v="https://www.udemy.   /react-fundamentals-frontend-developers/"/>
    <s v="https://www.udemy.com/react-fundamentals-frontend-developers/"/>
    <x v="0"/>
    <n v="55"/>
    <n v="1993"/>
    <n v="55"/>
    <n v="26"/>
    <x v="0"/>
    <x v="0"/>
    <s v="all levels"/>
    <s v="ALL LEVELS"/>
    <n v="10"/>
    <s v="all levels"/>
    <n v="4"/>
    <d v="2016-06-06T00:00:00"/>
    <n v="6"/>
    <n v="6"/>
    <n v="2016"/>
    <x v="0"/>
    <x v="0"/>
    <d v="2019-09-26T00:00:00"/>
    <n v="1207"/>
  </r>
  <r>
    <x v="1702"/>
    <x v="1694"/>
    <x v="1006"/>
    <s v="ar Lessons"/>
    <s v="eginner Ac"/>
    <s v="https://www.udemy.   /beginner-guitar-lessons/"/>
    <s v="https://www.udemy.com/beginner-guitar-lessons/"/>
    <x v="0"/>
    <n v="25"/>
    <n v="8"/>
    <n v="0"/>
    <n v="12"/>
    <x v="1"/>
    <x v="1"/>
    <s v="beginner level"/>
    <s v="BEGINNER LEVEL"/>
    <n v="14"/>
    <s v="beginner level"/>
    <n v="1"/>
    <d v="2015-10-28T00:00:00"/>
    <n v="28"/>
    <n v="10"/>
    <n v="2015"/>
    <x v="1"/>
    <x v="1"/>
    <d v="2018-12-31T00:00:00"/>
    <n v="1160"/>
  </r>
  <r>
    <x v="1703"/>
    <x v="1695"/>
    <x v="0"/>
    <s v="seful code"/>
    <s v="avaScript "/>
    <s v="https://www.udemy.   /javascript-projects-from-scratch-step-by-step-guide-to-learn/"/>
    <s v="https://www.udemy.com/javascript-projects-from-scratch-step-by-step-guide-to-learn/"/>
    <x v="0"/>
    <n v="75"/>
    <n v="16590"/>
    <n v="51"/>
    <n v="27"/>
    <x v="0"/>
    <x v="0"/>
    <s v="all levels"/>
    <s v="ALL LEVELS"/>
    <n v="10"/>
    <s v="all levels"/>
    <n v="2.5"/>
    <d v="2015-10-29T00:00:00"/>
    <n v="29"/>
    <n v="10"/>
    <n v="2015"/>
    <x v="0"/>
    <x v="0"/>
    <d v="2019-09-26T00:00:00"/>
    <n v="1428"/>
  </r>
  <r>
    <x v="1704"/>
    <x v="1696"/>
    <x v="1007"/>
    <s v="ht gemacht"/>
    <s v="uchfÃ¼hrun"/>
    <s v="https://www.udemy.   /buchfuehrung-lernen-leicht-gemacht/"/>
    <s v="https://www.udemy.com/buchfuehrung-lernen-leicht-gemacht/"/>
    <x v="0"/>
    <n v="40"/>
    <n v="446"/>
    <n v="39"/>
    <n v="70"/>
    <x v="1"/>
    <x v="1"/>
    <s v="beginner level"/>
    <s v="BEGINNER LEVEL"/>
    <n v="14"/>
    <s v="beginner level"/>
    <n v="5"/>
    <d v="2016-06-13T00:00:00"/>
    <n v="13"/>
    <n v="6"/>
    <n v="2016"/>
    <x v="3"/>
    <x v="3"/>
    <d v="2018-12-31T00:00:00"/>
    <n v="931"/>
  </r>
  <r>
    <x v="1705"/>
    <x v="1697"/>
    <x v="1008"/>
    <s v="AvanÃ§ado "/>
    <s v="urso Blend"/>
    <s v="https://www.udemy.   /blender-3d-curso-completo/"/>
    <s v="https://www.udemy.com/blender-3d-curso-completo/"/>
    <x v="0"/>
    <n v="20"/>
    <n v="353"/>
    <n v="79"/>
    <n v="154"/>
    <x v="0"/>
    <x v="0"/>
    <s v="all levels"/>
    <s v="ALL LEVELS"/>
    <n v="10"/>
    <s v="all levels"/>
    <n v="14.5"/>
    <d v="2015-10-25T00:00:00"/>
    <n v="25"/>
    <n v="10"/>
    <n v="2015"/>
    <x v="2"/>
    <x v="2"/>
    <d v="2019-09-26T00:00:00"/>
    <n v="1432"/>
  </r>
  <r>
    <x v="1706"/>
    <x v="1698"/>
    <x v="180"/>
    <s v=" in 1 Day!"/>
    <s v="uitar Less"/>
    <s v="https://www.udemy.   /rock-guitar/"/>
    <s v="https://www.udemy.com/rock-guitar/"/>
    <x v="0"/>
    <n v="50"/>
    <n v="17"/>
    <n v="4"/>
    <n v="37"/>
    <x v="1"/>
    <x v="1"/>
    <s v="beginner level"/>
    <s v="BEGINNER LEVEL"/>
    <n v="14"/>
    <s v="beginner level"/>
    <n v="1.5"/>
    <d v="2015-12-06T00:00:00"/>
    <n v="6"/>
    <n v="12"/>
    <n v="2015"/>
    <x v="1"/>
    <x v="1"/>
    <d v="2018-12-31T00:00:00"/>
    <n v="1121"/>
  </r>
  <r>
    <x v="1707"/>
    <x v="1699"/>
    <x v="176"/>
    <s v="ndamentals"/>
    <s v="lues Guita"/>
    <s v="https://www.udemy.   /blues-guitar/"/>
    <s v="https://www.udemy.com/blues-guitar/"/>
    <x v="0"/>
    <n v="50"/>
    <n v="3312"/>
    <n v="107"/>
    <n v="21"/>
    <x v="2"/>
    <x v="2"/>
    <s v="intermediate level"/>
    <s v="INTERMEDIATE LEVEL"/>
    <n v="18"/>
    <s v="intermediate level"/>
    <n v="1.5"/>
    <d v="2016-06-27T00:00:00"/>
    <n v="27"/>
    <n v="6"/>
    <n v="2016"/>
    <x v="1"/>
    <x v="1"/>
    <d v="2020-10-10T00:00:00"/>
    <n v="1566"/>
  </r>
  <r>
    <x v="1708"/>
    <x v="1700"/>
    <x v="967"/>
    <s v="lver Bells"/>
    <s v="earn Fun D"/>
    <s v="https://www.udemy.   /learn-piano-christmas-song-2-play-dreamy-silver-bells/"/>
    <s v="https://www.udemy.com/learn-piano-christmas-song-2-play-dreamy-silver-bells/"/>
    <x v="0"/>
    <n v="80"/>
    <n v="1284"/>
    <n v="6"/>
    <n v="99"/>
    <x v="0"/>
    <x v="0"/>
    <s v="all levels"/>
    <s v="ALL LEVELS"/>
    <n v="10"/>
    <s v="all levels"/>
    <n v="2"/>
    <d v="2015-10-26T00:00:00"/>
    <n v="26"/>
    <n v="10"/>
    <n v="2015"/>
    <x v="1"/>
    <x v="1"/>
    <d v="2019-09-26T00:00:00"/>
    <n v="1431"/>
  </r>
  <r>
    <x v="1709"/>
    <x v="1701"/>
    <x v="27"/>
    <s v="ourse 2017"/>
    <s v="he Complet"/>
    <s v="https://www.udemy.   /the-complete-financial-analyst-course/"/>
    <s v="https://www.udemy.com/the-complete-financial-analyst-course/"/>
    <x v="0"/>
    <n v="195"/>
    <n v="24481"/>
    <n v="2347"/>
    <n v="174"/>
    <x v="0"/>
    <x v="0"/>
    <s v="all levels"/>
    <s v="ALL LEVELS"/>
    <n v="10"/>
    <s v="all levels"/>
    <n v="10"/>
    <d v="2016-01-21T00:00:00"/>
    <n v="21"/>
    <n v="1"/>
    <n v="2016"/>
    <x v="3"/>
    <x v="3"/>
    <d v="2018-11-04T00:00:00"/>
    <n v="1018"/>
  </r>
  <r>
    <x v="1710"/>
    <x v="1702"/>
    <x v="1009"/>
    <s v="o Wordmark"/>
    <s v="ibbon Lett"/>
    <s v="https://www.udemy.   /ribbon-lettering-from-sketch-to-wordmark/"/>
    <s v="https://www.udemy.com/ribbon-lettering-from-sketch-to-wordmark/"/>
    <x v="0"/>
    <n v="40"/>
    <n v="342"/>
    <n v="2"/>
    <n v="8"/>
    <x v="0"/>
    <x v="0"/>
    <s v="all levels"/>
    <s v="ALL LEVELS"/>
    <n v="10"/>
    <s v="all levels"/>
    <n v="0.71666666700000003"/>
    <d v="2015-10-25T00:00:00"/>
    <n v="25"/>
    <n v="10"/>
    <n v="2015"/>
    <x v="2"/>
    <x v="2"/>
    <d v="2019-09-26T00:00:00"/>
    <n v="1432"/>
  </r>
  <r>
    <x v="1711"/>
    <x v="1703"/>
    <x v="27"/>
    <s v="tes Design"/>
    <s v="he Complet"/>
    <s v="https://www.udemy.   /build-responsive-websites-with-html5-and-css3-from-scratch/"/>
    <s v="https://www.udemy.com/build-responsive-websites-with-html5-and-css3-from-scratch/"/>
    <x v="0"/>
    <n v="30"/>
    <n v="1551"/>
    <n v="42"/>
    <n v="78"/>
    <x v="0"/>
    <x v="0"/>
    <s v="all levels"/>
    <s v="ALL LEVELS"/>
    <n v="10"/>
    <s v="all levels"/>
    <n v="7.5"/>
    <d v="2015-12-07T00:00:00"/>
    <n v="7"/>
    <n v="12"/>
    <n v="2015"/>
    <x v="0"/>
    <x v="0"/>
    <d v="2019-09-26T00:00:00"/>
    <n v="1389"/>
  </r>
  <r>
    <x v="1712"/>
    <x v="1704"/>
    <x v="0"/>
    <s v="world Apps"/>
    <s v="avaScript "/>
    <s v="https://www.udemy.   /javascript-complete-and-comprehensive/"/>
    <s v="https://www.udemy.com/javascript-complete-and-comprehensive/"/>
    <x v="0"/>
    <n v="120"/>
    <n v="2652"/>
    <n v="33"/>
    <n v="40"/>
    <x v="0"/>
    <x v="0"/>
    <s v="all levels"/>
    <s v="ALL LEVELS"/>
    <n v="10"/>
    <s v="all levels"/>
    <n v="3.5"/>
    <d v="2016-02-02T00:00:00"/>
    <n v="2"/>
    <n v="2"/>
    <n v="2016"/>
    <x v="0"/>
    <x v="0"/>
    <d v="2019-09-26T00:00:00"/>
    <n v="1332"/>
  </r>
  <r>
    <x v="1713"/>
    <x v="1705"/>
    <x v="1010"/>
    <s v="llustrator"/>
    <s v="reare un l"/>
    <s v="https://www.udemy.   /crea-il-tuo-logo-con-adobe-illustrator/"/>
    <s v="https://www.udemy.com/crea-il-tuo-logo-con-adobe-illustrator/"/>
    <x v="1"/>
    <n v="0"/>
    <n v="1447"/>
    <n v="121"/>
    <n v="13"/>
    <x v="0"/>
    <x v="0"/>
    <s v="all levels"/>
    <s v="ALL LEVELS"/>
    <n v="10"/>
    <s v="all levels"/>
    <n v="1"/>
    <d v="2015-10-29T00:00:00"/>
    <n v="29"/>
    <n v="10"/>
    <n v="2015"/>
    <x v="2"/>
    <x v="2"/>
    <d v="2019-09-26T00:00:00"/>
    <n v="1428"/>
  </r>
  <r>
    <x v="1714"/>
    <x v="1706"/>
    <x v="6"/>
    <s v=" Ukulele 1"/>
    <s v="ntroductio"/>
    <s v="https://www.udemy.   /introduction-to-ukulele/"/>
    <s v="https://www.udemy.com/introduction-to-ukulele/"/>
    <x v="0"/>
    <n v="20"/>
    <n v="630"/>
    <n v="25"/>
    <n v="27"/>
    <x v="1"/>
    <x v="1"/>
    <s v="beginner level"/>
    <s v="BEGINNER LEVEL"/>
    <n v="14"/>
    <s v="beginner level"/>
    <n v="1"/>
    <d v="2015-12-01T00:00:00"/>
    <n v="1"/>
    <n v="12"/>
    <n v="2015"/>
    <x v="1"/>
    <x v="1"/>
    <d v="2018-12-31T00:00:00"/>
    <n v="1126"/>
  </r>
  <r>
    <x v="1715"/>
    <x v="1707"/>
    <x v="682"/>
    <s v=" Beginner)"/>
    <s v="dobe Photo"/>
    <s v="https://www.udemy.   /learn-adobe-photoshop-complete-beginner-to-a-fricken-master/"/>
    <s v="https://www.udemy.com/learn-adobe-photoshop-complete-beginner-to-a-fricken-master/"/>
    <x v="0"/>
    <n v="200"/>
    <n v="98"/>
    <n v="3"/>
    <n v="33"/>
    <x v="1"/>
    <x v="1"/>
    <s v="beginner level"/>
    <s v="BEGINNER LEVEL"/>
    <n v="14"/>
    <s v="beginner level"/>
    <n v="2"/>
    <d v="2015-12-09T00:00:00"/>
    <n v="9"/>
    <n v="12"/>
    <n v="2015"/>
    <x v="2"/>
    <x v="2"/>
    <d v="2018-12-31T00:00:00"/>
    <n v="1118"/>
  </r>
  <r>
    <x v="1716"/>
    <x v="1708"/>
    <x v="358"/>
    <s v="in 2 hours"/>
    <s v="ordpress -"/>
    <s v="https://www.udemy.   /wordpress-business-website/"/>
    <s v="https://www.udemy.com/wordpress-business-website/"/>
    <x v="0"/>
    <n v="30"/>
    <n v="1772"/>
    <n v="13"/>
    <n v="48"/>
    <x v="1"/>
    <x v="1"/>
    <s v="beginner level"/>
    <s v="BEGINNER LEVEL"/>
    <n v="14"/>
    <s v="beginner level"/>
    <n v="2.5"/>
    <d v="2015-10-28T00:00:00"/>
    <n v="28"/>
    <n v="10"/>
    <n v="2015"/>
    <x v="0"/>
    <x v="0"/>
    <d v="2018-12-31T00:00:00"/>
    <n v="1160"/>
  </r>
  <r>
    <x v="1717"/>
    <x v="1709"/>
    <x v="1011"/>
    <s v="de Maya 3D"/>
    <s v="urso de Ma"/>
    <s v="https://www.udemy.   /curso-de-maya-3d/"/>
    <s v="https://www.udemy.com/curso-de-maya-3d/"/>
    <x v="0"/>
    <n v="20"/>
    <n v="62"/>
    <n v="9"/>
    <n v="41"/>
    <x v="0"/>
    <x v="0"/>
    <s v="all levels"/>
    <s v="ALL LEVELS"/>
    <n v="10"/>
    <s v="all levels"/>
    <n v="4"/>
    <d v="2016-02-09T00:00:00"/>
    <n v="9"/>
    <n v="2"/>
    <n v="2016"/>
    <x v="2"/>
    <x v="2"/>
    <d v="2019-09-26T00:00:00"/>
    <n v="1325"/>
  </r>
  <r>
    <x v="1718"/>
    <x v="1710"/>
    <x v="678"/>
    <s v="troduction"/>
    <s v="Query For "/>
    <s v="https://www.udemy.   /jquery-for-beginners-a-basic-introduction/"/>
    <s v="https://www.udemy.com/jquery-for-beginners-a-basic-introduction/"/>
    <x v="0"/>
    <n v="65"/>
    <n v="6293"/>
    <n v="165"/>
    <n v="8"/>
    <x v="1"/>
    <x v="1"/>
    <s v="beginner level"/>
    <s v="BEGINNER LEVEL"/>
    <n v="14"/>
    <s v="beginner level"/>
    <n v="1"/>
    <d v="2015-11-03T00:00:00"/>
    <n v="3"/>
    <n v="11"/>
    <n v="2015"/>
    <x v="0"/>
    <x v="0"/>
    <d v="2018-12-31T00:00:00"/>
    <n v="1154"/>
  </r>
  <r>
    <x v="1719"/>
    <x v="1711"/>
    <x v="891"/>
    <s v=" Wordpress"/>
    <s v="nstall Wor"/>
    <s v="https://www.udemy.   /learn-how-to-install-wordpress/"/>
    <s v="https://www.udemy.com/learn-how-to-install-wordpress/"/>
    <x v="0"/>
    <n v="20"/>
    <n v="1447"/>
    <n v="35"/>
    <n v="7"/>
    <x v="1"/>
    <x v="1"/>
    <s v="beginner level"/>
    <s v="BEGINNER LEVEL"/>
    <n v="14"/>
    <s v="beginner level"/>
    <n v="0.66666666699999999"/>
    <d v="2015-11-06T00:00:00"/>
    <n v="6"/>
    <n v="11"/>
    <n v="2015"/>
    <x v="0"/>
    <x v="0"/>
    <d v="2018-12-31T00:00:00"/>
    <n v="1151"/>
  </r>
  <r>
    <x v="1720"/>
    <x v="1712"/>
    <x v="1012"/>
    <s v="als - Lite"/>
    <s v="earn Essen"/>
    <s v="https://www.udemy.   /learn-essential-javascript-fundamentals-lite/"/>
    <s v="https://www.udemy.com/learn-essential-javascript-fundamentals-lite/"/>
    <x v="0"/>
    <n v="20"/>
    <n v="1476"/>
    <n v="27"/>
    <n v="8"/>
    <x v="0"/>
    <x v="0"/>
    <s v="all levels"/>
    <s v="ALL LEVELS"/>
    <n v="10"/>
    <s v="all levels"/>
    <n v="0.65"/>
    <d v="2016-01-04T00:00:00"/>
    <n v="4"/>
    <n v="1"/>
    <n v="2016"/>
    <x v="0"/>
    <x v="0"/>
    <d v="2019-09-26T00:00:00"/>
    <n v="1361"/>
  </r>
  <r>
    <x v="1721"/>
    <x v="1713"/>
    <x v="27"/>
    <s v="o Advanced"/>
    <s v="he Complet"/>
    <s v="https://www.udemy.   /codeignitercourse/"/>
    <s v="https://www.udemy.com/codeignitercourse/"/>
    <x v="0"/>
    <n v="195"/>
    <n v="17895"/>
    <n v="212"/>
    <n v="30"/>
    <x v="0"/>
    <x v="0"/>
    <s v="all levels"/>
    <s v="ALL LEVELS"/>
    <n v="10"/>
    <s v="all levels"/>
    <n v="4"/>
    <d v="2015-12-29T00:00:00"/>
    <n v="29"/>
    <n v="12"/>
    <n v="2015"/>
    <x v="0"/>
    <x v="0"/>
    <d v="2019-09-26T00:00:00"/>
    <n v="1367"/>
  </r>
  <r>
    <x v="1722"/>
    <x v="1714"/>
    <x v="1013"/>
    <s v=" Beginners"/>
    <s v="rading: Ba"/>
    <s v="https://www.udemy.   /money-basics-of-trading-for-beginners/"/>
    <s v="https://www.udemy.com/money-basics-of-trading-for-beginners/"/>
    <x v="0"/>
    <n v="140"/>
    <n v="1309"/>
    <n v="4"/>
    <n v="20"/>
    <x v="1"/>
    <x v="1"/>
    <s v="beginner level"/>
    <s v="BEGINNER LEVEL"/>
    <n v="14"/>
    <s v="beginner level"/>
    <n v="1.5"/>
    <d v="2015-11-11T00:00:00"/>
    <n v="11"/>
    <n v="11"/>
    <n v="2015"/>
    <x v="3"/>
    <x v="3"/>
    <d v="2018-12-31T00:00:00"/>
    <n v="1146"/>
  </r>
  <r>
    <x v="1723"/>
    <x v="1715"/>
    <x v="1014"/>
    <s v="troduction"/>
    <s v="ss Positio"/>
    <s v="https://www.udemy.   /learn-how-css-positioning-works-a/"/>
    <s v="https://www.udemy.com/learn-how-css-positioning-works-a/"/>
    <x v="0"/>
    <n v="65"/>
    <n v="4797"/>
    <n v="97"/>
    <n v="11"/>
    <x v="1"/>
    <x v="1"/>
    <s v="beginner level"/>
    <s v="BEGINNER LEVEL"/>
    <n v="14"/>
    <s v="beginner level"/>
    <n v="1"/>
    <d v="2015-10-30T00:00:00"/>
    <n v="30"/>
    <n v="10"/>
    <n v="2015"/>
    <x v="0"/>
    <x v="0"/>
    <d v="2018-12-31T00:00:00"/>
    <n v="1158"/>
  </r>
  <r>
    <x v="1724"/>
    <x v="1716"/>
    <x v="286"/>
    <s v="By Example"/>
    <s v="aster the "/>
    <s v="https://www.udemy.   /master-the-mean-stack/"/>
    <s v="https://www.udemy.com/master-the-mean-stack/"/>
    <x v="0"/>
    <n v="195"/>
    <n v="25799"/>
    <n v="382"/>
    <n v="42"/>
    <x v="2"/>
    <x v="2"/>
    <s v="intermediate level"/>
    <s v="INTERMEDIATE LEVEL"/>
    <n v="18"/>
    <s v="intermediate level"/>
    <n v="4.5"/>
    <d v="2016-01-03T00:00:00"/>
    <n v="3"/>
    <n v="1"/>
    <n v="2016"/>
    <x v="0"/>
    <x v="0"/>
    <d v="2020-10-10T00:00:00"/>
    <n v="1742"/>
  </r>
  <r>
    <x v="1725"/>
    <x v="1717"/>
    <x v="107"/>
    <s v="troduction"/>
    <s v="ootstrap F"/>
    <s v="https://www.udemy.   /bootstrap-for-beginners-a-basic-introduction/"/>
    <s v="https://www.udemy.com/bootstrap-for-beginners-a-basic-introduction/"/>
    <x v="0"/>
    <n v="55"/>
    <n v="1186"/>
    <n v="14"/>
    <n v="9"/>
    <x v="1"/>
    <x v="1"/>
    <s v="beginner level"/>
    <s v="BEGINNER LEVEL"/>
    <n v="14"/>
    <s v="beginner level"/>
    <n v="0.66666666699999999"/>
    <d v="2015-11-13T00:00:00"/>
    <n v="13"/>
    <n v="11"/>
    <n v="2015"/>
    <x v="0"/>
    <x v="0"/>
    <d v="2018-12-31T00:00:00"/>
    <n v="1144"/>
  </r>
  <r>
    <x v="1726"/>
    <x v="1718"/>
    <x v="466"/>
    <s v=" With ETSY"/>
    <s v="ow To Sell"/>
    <s v="https://www.udemy.   /how-to-sell-your-art-online-on-etsy/"/>
    <s v="https://www.udemy.com/how-to-sell-your-art-online-on-etsy/"/>
    <x v="0"/>
    <n v="100"/>
    <n v="1338"/>
    <n v="38"/>
    <n v="35"/>
    <x v="1"/>
    <x v="1"/>
    <s v="beginner level"/>
    <s v="BEGINNER LEVEL"/>
    <n v="14"/>
    <s v="beginner level"/>
    <n v="3"/>
    <d v="2015-11-11T00:00:00"/>
    <n v="11"/>
    <n v="11"/>
    <n v="2015"/>
    <x v="2"/>
    <x v="2"/>
    <d v="2018-12-31T00:00:00"/>
    <n v="1146"/>
  </r>
  <r>
    <x v="1727"/>
    <x v="1719"/>
    <x v="559"/>
    <s v=" Bootstrap"/>
    <s v="reate a PH"/>
    <s v="https://www.udemy.   /bootstrap-php-contact-form/"/>
    <s v="https://www.udemy.com/bootstrap-php-contact-form/"/>
    <x v="0"/>
    <n v="20"/>
    <n v="2238"/>
    <n v="65"/>
    <n v="12"/>
    <x v="0"/>
    <x v="0"/>
    <s v="all levels"/>
    <s v="ALL LEVELS"/>
    <n v="10"/>
    <s v="all levels"/>
    <n v="1"/>
    <d v="2015-12-27T00:00:00"/>
    <n v="27"/>
    <n v="12"/>
    <n v="2015"/>
    <x v="0"/>
    <x v="0"/>
    <d v="2019-09-26T00:00:00"/>
    <n v="1369"/>
  </r>
  <r>
    <x v="1728"/>
    <x v="1720"/>
    <x v="0"/>
    <s v="om scratch"/>
    <s v="avaScript "/>
    <s v="https://www.udemy.   /learn-javascript-code-create-projects-from-scratch/"/>
    <s v="https://www.udemy.com/learn-javascript-code-create-projects-from-scratch/"/>
    <x v="0"/>
    <n v="75"/>
    <n v="15106"/>
    <n v="31"/>
    <n v="16"/>
    <x v="0"/>
    <x v="0"/>
    <s v="all levels"/>
    <s v="ALL LEVELS"/>
    <n v="10"/>
    <s v="all levels"/>
    <n v="1.5"/>
    <d v="2015-10-29T00:00:00"/>
    <n v="29"/>
    <n v="10"/>
    <n v="2015"/>
    <x v="0"/>
    <x v="0"/>
    <d v="2019-09-26T00:00:00"/>
    <n v="1428"/>
  </r>
  <r>
    <x v="1729"/>
    <x v="1721"/>
    <x v="1015"/>
    <s v="oduction  "/>
    <s v="TML Forms "/>
    <s v="https://www.udemy.   /html-forms-for-beginners-a-basic-introduction/"/>
    <s v="https://www.udemy.com/html-forms-for-beginners-a-basic-introduction/"/>
    <x v="0"/>
    <n v="45"/>
    <n v="2472"/>
    <n v="41"/>
    <n v="8"/>
    <x v="1"/>
    <x v="1"/>
    <s v="beginner level"/>
    <s v="BEGINNER LEVEL"/>
    <n v="14"/>
    <s v="beginner level"/>
    <n v="1"/>
    <d v="2015-11-05T00:00:00"/>
    <n v="5"/>
    <n v="11"/>
    <n v="2015"/>
    <x v="0"/>
    <x v="0"/>
    <d v="2018-12-31T00:00:00"/>
    <n v="1152"/>
  </r>
  <r>
    <x v="1730"/>
    <x v="1722"/>
    <x v="1016"/>
    <s v=" Modelling"/>
    <s v="iemens NX "/>
    <s v="https://www.udemy.   /siemens-nx-unigraphics-ug-basic-to-advance-3d-modelling/"/>
    <s v="https://www.udemy.com/siemens-nx-unigraphics-ug-basic-to-advance-3d-modelling/"/>
    <x v="0"/>
    <n v="50"/>
    <n v="142"/>
    <n v="23"/>
    <n v="88"/>
    <x v="0"/>
    <x v="0"/>
    <s v="all levels"/>
    <s v="ALL LEVELS"/>
    <n v="10"/>
    <s v="all levels"/>
    <n v="10.5"/>
    <d v="2015-10-30T00:00:00"/>
    <n v="30"/>
    <n v="10"/>
    <n v="2015"/>
    <x v="2"/>
    <x v="2"/>
    <d v="2019-09-26T00:00:00"/>
    <n v="1427"/>
  </r>
  <r>
    <x v="1731"/>
    <x v="1723"/>
    <x v="1017"/>
    <s v="plications"/>
    <s v="earn Faceb"/>
    <s v="https://www.udemy.   /learn-facebook-flux-architecture-for-web-applications/"/>
    <s v="https://www.udemy.com/learn-facebook-flux-architecture-for-web-applications/"/>
    <x v="0"/>
    <n v="40"/>
    <n v="395"/>
    <n v="26"/>
    <n v="36"/>
    <x v="0"/>
    <x v="0"/>
    <s v="all levels"/>
    <s v="ALL LEVELS"/>
    <n v="10"/>
    <s v="all levels"/>
    <n v="6.5"/>
    <d v="2015-11-05T00:00:00"/>
    <n v="5"/>
    <n v="11"/>
    <n v="2015"/>
    <x v="0"/>
    <x v="0"/>
    <d v="2019-09-26T00:00:00"/>
    <n v="1421"/>
  </r>
  <r>
    <x v="1732"/>
    <x v="1724"/>
    <x v="25"/>
    <s v="der 1 Hour"/>
    <s v="ccounting "/>
    <s v="https://www.udemy.   /accounting-for-beginners-how-to-do-accounting-super-easily/"/>
    <s v="https://www.udemy.com/accounting-for-beginners-how-to-do-accounting-super-easily/"/>
    <x v="0"/>
    <n v="50"/>
    <n v="1971"/>
    <n v="13"/>
    <n v="20"/>
    <x v="1"/>
    <x v="1"/>
    <s v="beginner level"/>
    <s v="BEGINNER LEVEL"/>
    <n v="14"/>
    <s v="beginner level"/>
    <n v="1.5"/>
    <d v="2015-12-03T00:00:00"/>
    <n v="3"/>
    <n v="12"/>
    <n v="2015"/>
    <x v="3"/>
    <x v="3"/>
    <d v="2018-05-25T00:00:00"/>
    <n v="904"/>
  </r>
  <r>
    <x v="1733"/>
    <x v="1725"/>
    <x v="843"/>
    <s v="art 2 now!"/>
    <s v="nstant Har"/>
    <s v="https://www.udemy.   /instant-harmonica-christmas-play-jingle-bells-part-2-now/"/>
    <s v="https://www.udemy.com/instant-harmonica-christmas-play-jingle-bells-part-2-now/"/>
    <x v="0"/>
    <n v="20"/>
    <n v="58"/>
    <n v="1"/>
    <n v="10"/>
    <x v="0"/>
    <x v="0"/>
    <s v="all levels"/>
    <s v="ALL LEVELS"/>
    <n v="10"/>
    <s v="all levels"/>
    <n v="0.73333333300000003"/>
    <d v="2015-12-17T00:00:00"/>
    <n v="17"/>
    <n v="12"/>
    <n v="2015"/>
    <x v="1"/>
    <x v="1"/>
    <d v="2019-09-26T00:00:00"/>
    <n v="1379"/>
  </r>
  <r>
    <x v="1734"/>
    <x v="1726"/>
    <x v="1018"/>
    <s v="Scale Runs"/>
    <s v="iano Runs "/>
    <s v="https://www.udemy.   /learn-piano-scales-1-whole-tone-scales-whole-tone-runs/"/>
    <s v="https://www.udemy.com/learn-piano-scales-1-whole-tone-scales-whole-tone-runs/"/>
    <x v="0"/>
    <n v="70"/>
    <n v="769"/>
    <n v="10"/>
    <n v="33"/>
    <x v="0"/>
    <x v="0"/>
    <s v="all levels"/>
    <s v="ALL LEVELS"/>
    <n v="10"/>
    <s v="all levels"/>
    <n v="1"/>
    <d v="2015-11-02T00:00:00"/>
    <n v="2"/>
    <n v="11"/>
    <n v="2015"/>
    <x v="1"/>
    <x v="1"/>
    <d v="2019-09-26T00:00:00"/>
    <n v="1424"/>
  </r>
  <r>
    <x v="1735"/>
    <x v="1727"/>
    <x v="214"/>
    <s v="oundations"/>
    <s v="uby on Rai"/>
    <s v="https://www.udemy.   /how-to-learn-ruby-on-rails/"/>
    <s v="https://www.udemy.com/how-to-learn-ruby-on-rails/"/>
    <x v="0"/>
    <n v="20"/>
    <n v="359"/>
    <n v="45"/>
    <n v="73"/>
    <x v="0"/>
    <x v="0"/>
    <s v="all levels"/>
    <s v="ALL LEVELS"/>
    <n v="10"/>
    <s v="all levels"/>
    <n v="6.5"/>
    <d v="2015-11-16T00:00:00"/>
    <n v="16"/>
    <n v="11"/>
    <n v="2015"/>
    <x v="0"/>
    <x v="0"/>
    <d v="2019-09-26T00:00:00"/>
    <n v="1410"/>
  </r>
  <r>
    <x v="1736"/>
    <x v="1728"/>
    <x v="1019"/>
    <s v=" Photoshop"/>
    <s v="artoon Gam"/>
    <s v="https://www.udemy.   /cartoon-game-logo-design-using-photoshop/"/>
    <s v="https://www.udemy.com/cartoon-game-logo-design-using-photoshop/"/>
    <x v="0"/>
    <n v="20"/>
    <n v="1076"/>
    <n v="11"/>
    <n v="15"/>
    <x v="0"/>
    <x v="0"/>
    <s v="all levels"/>
    <s v="ALL LEVELS"/>
    <n v="10"/>
    <s v="all levels"/>
    <n v="2.5"/>
    <d v="2015-11-11T00:00:00"/>
    <n v="11"/>
    <n v="11"/>
    <n v="2015"/>
    <x v="2"/>
    <x v="2"/>
    <d v="2019-09-26T00:00:00"/>
    <n v="1415"/>
  </r>
  <r>
    <x v="1737"/>
    <x v="1729"/>
    <x v="1020"/>
    <s v="el Mercado"/>
    <s v="aza los En"/>
    <s v="https://www.udemy.   /caza-los-enormes-movimientos-del-mercado/"/>
    <s v="https://www.udemy.com/caza-los-enormes-movimientos-del-mercado/"/>
    <x v="0"/>
    <n v="20"/>
    <n v="6"/>
    <n v="2"/>
    <n v="13"/>
    <x v="0"/>
    <x v="0"/>
    <s v="all levels"/>
    <s v="ALL LEVELS"/>
    <n v="10"/>
    <s v="all levels"/>
    <n v="1.5"/>
    <d v="2015-11-12T00:00:00"/>
    <n v="12"/>
    <n v="11"/>
    <n v="2015"/>
    <x v="3"/>
    <x v="3"/>
    <d v="2019-09-26T00:00:00"/>
    <n v="1414"/>
  </r>
  <r>
    <x v="1738"/>
    <x v="1730"/>
    <x v="1021"/>
    <s v="le Trading"/>
    <s v="rading Min"/>
    <s v="https://www.udemy.   /trading-mindset-steps-to-profitable-trading/"/>
    <s v="https://www.udemy.com/trading-mindset-steps-to-profitable-trading/"/>
    <x v="0"/>
    <n v="20"/>
    <n v="246"/>
    <n v="8"/>
    <n v="24"/>
    <x v="1"/>
    <x v="1"/>
    <s v="beginner level"/>
    <s v="BEGINNER LEVEL"/>
    <n v="14"/>
    <s v="beginner level"/>
    <n v="1.5"/>
    <d v="2015-11-02T00:00:00"/>
    <n v="2"/>
    <n v="11"/>
    <n v="2015"/>
    <x v="3"/>
    <x v="3"/>
    <d v="2018-12-31T00:00:00"/>
    <n v="1155"/>
  </r>
  <r>
    <x v="1739"/>
    <x v="1731"/>
    <x v="1022"/>
    <s v="olin Code!"/>
    <s v="racking th"/>
    <s v="https://www.udemy.   /learnviolin/"/>
    <s v="https://www.udemy.com/learnviolin/"/>
    <x v="0"/>
    <n v="120"/>
    <n v="746"/>
    <n v="82"/>
    <n v="40"/>
    <x v="0"/>
    <x v="0"/>
    <s v="all levels"/>
    <s v="ALL LEVELS"/>
    <n v="10"/>
    <s v="all levels"/>
    <n v="5.5"/>
    <d v="2015-11-17T00:00:00"/>
    <n v="17"/>
    <n v="11"/>
    <n v="2015"/>
    <x v="1"/>
    <x v="1"/>
    <d v="2019-09-26T00:00:00"/>
    <n v="1409"/>
  </r>
  <r>
    <x v="1740"/>
    <x v="1732"/>
    <x v="214"/>
    <s v=" Beginners"/>
    <s v="uby on Rai"/>
    <s v="https://www.udemy.   /ruby-on-rails-tutorial-for-complete-beginners/"/>
    <s v="https://www.udemy.com/ruby-on-rails-tutorial-for-complete-beginners/"/>
    <x v="0"/>
    <n v="35"/>
    <n v="4839"/>
    <n v="129"/>
    <n v="84"/>
    <x v="1"/>
    <x v="1"/>
    <s v="beginner level"/>
    <s v="BEGINNER LEVEL"/>
    <n v="14"/>
    <s v="beginner level"/>
    <n v="4"/>
    <d v="2015-11-02T00:00:00"/>
    <n v="2"/>
    <n v="11"/>
    <n v="2015"/>
    <x v="0"/>
    <x v="0"/>
    <d v="2018-12-31T00:00:00"/>
    <n v="1155"/>
  </r>
  <r>
    <x v="1741"/>
    <x v="1733"/>
    <x v="490"/>
    <s v=" Bootstrap"/>
    <s v="omplete AJ"/>
    <s v="https://www.udemy.   /ajaxcourse/"/>
    <s v="https://www.udemy.com/ajaxcourse/"/>
    <x v="0"/>
    <n v="195"/>
    <n v="12368"/>
    <n v="89"/>
    <n v="26"/>
    <x v="0"/>
    <x v="0"/>
    <s v="all levels"/>
    <s v="ALL LEVELS"/>
    <n v="10"/>
    <s v="all levels"/>
    <n v="3.5"/>
    <d v="2015-11-13T00:00:00"/>
    <n v="13"/>
    <n v="11"/>
    <n v="2015"/>
    <x v="0"/>
    <x v="0"/>
    <d v="2019-09-26T00:00:00"/>
    <n v="1413"/>
  </r>
  <r>
    <x v="1742"/>
    <x v="1734"/>
    <x v="1023"/>
    <s v=" PhotoShop"/>
    <s v="igital Pho"/>
    <s v="https://www.udemy.   /digital-photo-manipulation-art-and-cover-design-in-photoshop/"/>
    <s v="https://www.udemy.com/digital-photo-manipulation-art-and-cover-design-in-photoshop/"/>
    <x v="0"/>
    <n v="50"/>
    <n v="721"/>
    <n v="7"/>
    <n v="35"/>
    <x v="1"/>
    <x v="1"/>
    <s v="beginner level"/>
    <s v="BEGINNER LEVEL"/>
    <n v="14"/>
    <s v="beginner level"/>
    <n v="5"/>
    <d v="2016-03-28T00:00:00"/>
    <n v="28"/>
    <n v="3"/>
    <n v="2016"/>
    <x v="2"/>
    <x v="2"/>
    <d v="2018-12-31T00:00:00"/>
    <n v="1008"/>
  </r>
  <r>
    <x v="1743"/>
    <x v="1735"/>
    <x v="949"/>
    <s v="form Live!"/>
    <s v="iano for S"/>
    <s v="https://www.udemy.   /pianoforsingersongwriters/"/>
    <s v="https://www.udemy.com/pianoforsingersongwriters/"/>
    <x v="0"/>
    <n v="100"/>
    <n v="3371"/>
    <n v="175"/>
    <n v="42"/>
    <x v="1"/>
    <x v="1"/>
    <s v="beginner level"/>
    <s v="BEGINNER LEVEL"/>
    <n v="14"/>
    <s v="beginner level"/>
    <n v="3"/>
    <d v="2015-11-12T00:00:00"/>
    <n v="12"/>
    <n v="11"/>
    <n v="2015"/>
    <x v="1"/>
    <x v="1"/>
    <d v="2018-12-31T00:00:00"/>
    <n v="1145"/>
  </r>
  <r>
    <x v="1744"/>
    <x v="1736"/>
    <x v="1024"/>
    <s v=" CFA Exams"/>
    <s v="orex Manag"/>
    <s v="https://www.udemy.   /international-finance-a-comprehensive-study/"/>
    <s v="https://www.udemy.com/international-finance-a-comprehensive-study/"/>
    <x v="0"/>
    <n v="50"/>
    <n v="131"/>
    <n v="2"/>
    <n v="38"/>
    <x v="0"/>
    <x v="0"/>
    <s v="all levels"/>
    <s v="ALL LEVELS"/>
    <n v="10"/>
    <s v="all levels"/>
    <n v="3"/>
    <d v="2015-11-03T00:00:00"/>
    <n v="3"/>
    <n v="11"/>
    <n v="2015"/>
    <x v="3"/>
    <x v="3"/>
    <d v="2018-08-06T00:00:00"/>
    <n v="1007"/>
  </r>
  <r>
    <x v="1745"/>
    <x v="1737"/>
    <x v="71"/>
    <s v="/CPA Exams"/>
    <s v="dvanced Fi"/>
    <s v="https://www.udemy.   /advanced-financial-management-a-comprehensive-study/"/>
    <s v="https://www.udemy.com/advanced-financial-management-a-comprehensive-study/"/>
    <x v="0"/>
    <n v="150"/>
    <n v="375"/>
    <n v="15"/>
    <n v="194"/>
    <x v="0"/>
    <x v="0"/>
    <s v="all levels"/>
    <s v="ALL LEVELS"/>
    <n v="10"/>
    <s v="all levels"/>
    <n v="24.5"/>
    <d v="2015-11-03T00:00:00"/>
    <n v="3"/>
    <n v="11"/>
    <n v="2015"/>
    <x v="3"/>
    <x v="3"/>
    <d v="2018-08-06T00:00:00"/>
    <n v="1007"/>
  </r>
  <r>
    <x v="1746"/>
    <x v="1738"/>
    <x v="407"/>
    <s v="in 30 Days"/>
    <s v="earn How t"/>
    <s v="https://www.udemy.   /learn-how-to-improvise-on-guitar/"/>
    <s v="https://www.udemy.com/learn-how-to-improvise-on-guitar/"/>
    <x v="0"/>
    <n v="200"/>
    <n v="1788"/>
    <n v="89"/>
    <n v="33"/>
    <x v="1"/>
    <x v="1"/>
    <s v="beginner level"/>
    <s v="BEGINNER LEVEL"/>
    <n v="14"/>
    <s v="beginner level"/>
    <n v="6"/>
    <d v="2016-10-25T00:00:00"/>
    <n v="25"/>
    <n v="10"/>
    <n v="2016"/>
    <x v="1"/>
    <x v="1"/>
    <d v="2018-12-31T00:00:00"/>
    <n v="797"/>
  </r>
  <r>
    <x v="1747"/>
    <x v="1739"/>
    <x v="1025"/>
    <s v="to Editing"/>
    <s v="ic Monkey "/>
    <s v="https://www.udemy.   /pic-monkey-101/"/>
    <s v="https://www.udemy.com/pic-monkey-101/"/>
    <x v="0"/>
    <n v="20"/>
    <n v="774"/>
    <n v="3"/>
    <n v="17"/>
    <x v="1"/>
    <x v="1"/>
    <s v="beginner level"/>
    <s v="BEGINNER LEVEL"/>
    <n v="14"/>
    <s v="beginner level"/>
    <n v="3"/>
    <d v="2015-11-08T00:00:00"/>
    <n v="8"/>
    <n v="11"/>
    <n v="2015"/>
    <x v="2"/>
    <x v="2"/>
    <d v="2018-12-31T00:00:00"/>
    <n v="1149"/>
  </r>
  <r>
    <x v="1748"/>
    <x v="1740"/>
    <x v="1018"/>
    <s v=" for Intro"/>
    <s v="iano Runs "/>
    <s v="https://www.udemy.   /piano-runs-fills-2-play-rolling-cascading-runs-for-intro/"/>
    <s v="https://www.udemy.com/piano-runs-fills-2-play-rolling-cascading-runs-for-intro/"/>
    <x v="0"/>
    <n v="70"/>
    <n v="2164"/>
    <n v="10"/>
    <n v="30"/>
    <x v="0"/>
    <x v="0"/>
    <s v="all levels"/>
    <s v="ALL LEVELS"/>
    <n v="10"/>
    <s v="all levels"/>
    <n v="1"/>
    <d v="2015-11-04T00:00:00"/>
    <n v="4"/>
    <n v="11"/>
    <n v="2015"/>
    <x v="1"/>
    <x v="1"/>
    <d v="2019-09-26T00:00:00"/>
    <n v="1422"/>
  </r>
  <r>
    <x v="1749"/>
    <x v="1741"/>
    <x v="949"/>
    <s v="ong today!"/>
    <s v="iano for C"/>
    <s v="https://www.udemy.   /playing-piano-for-complete-beginners/"/>
    <s v="https://www.udemy.com/playing-piano-for-complete-beginners/"/>
    <x v="0"/>
    <n v="40"/>
    <n v="1268"/>
    <n v="10"/>
    <n v="30"/>
    <x v="1"/>
    <x v="1"/>
    <s v="beginner level"/>
    <s v="BEGINNER LEVEL"/>
    <n v="14"/>
    <s v="beginner level"/>
    <n v="1"/>
    <d v="2015-11-10T00:00:00"/>
    <n v="10"/>
    <n v="11"/>
    <n v="2015"/>
    <x v="1"/>
    <x v="1"/>
    <d v="2018-12-31T00:00:00"/>
    <n v="1147"/>
  </r>
  <r>
    <x v="1750"/>
    <x v="1742"/>
    <x v="1026"/>
    <s v="mon Chords"/>
    <s v="iano Build"/>
    <s v="https://www.udemy.   /pianobuildingblocks/"/>
    <s v="https://www.udemy.com/pianobuildingblocks/"/>
    <x v="0"/>
    <n v="50"/>
    <n v="492"/>
    <n v="10"/>
    <n v="17"/>
    <x v="1"/>
    <x v="1"/>
    <s v="beginner level"/>
    <s v="BEGINNER LEVEL"/>
    <n v="14"/>
    <s v="beginner level"/>
    <n v="1.5"/>
    <d v="2016-03-07T00:00:00"/>
    <n v="7"/>
    <n v="3"/>
    <n v="2016"/>
    <x v="1"/>
    <x v="1"/>
    <d v="2018-12-31T00:00:00"/>
    <n v="1029"/>
  </r>
  <r>
    <x v="1751"/>
    <x v="1743"/>
    <x v="1027"/>
    <s v=" investing"/>
    <s v="ive steps "/>
    <s v="https://www.udemy.   /five-steps-to-becoming-a-winner-in-stock-investing/"/>
    <s v="https://www.udemy.com/five-steps-to-becoming-a-winner-in-stock-investing/"/>
    <x v="0"/>
    <n v="20"/>
    <n v="21"/>
    <n v="1"/>
    <n v="28"/>
    <x v="0"/>
    <x v="0"/>
    <s v="all levels"/>
    <s v="ALL LEVELS"/>
    <n v="10"/>
    <s v="all levels"/>
    <n v="3"/>
    <d v="2015-11-06T00:00:00"/>
    <n v="6"/>
    <n v="11"/>
    <n v="2015"/>
    <x v="3"/>
    <x v="3"/>
    <d v="2018-08-06T00:00:00"/>
    <n v="1004"/>
  </r>
  <r>
    <x v="1752"/>
    <x v="1744"/>
    <x v="19"/>
    <s v=" the Field"/>
    <s v="raphic Des"/>
    <s v="https://www.udemy.   /graphic-design-secrets/"/>
    <s v="https://www.udemy.com/graphic-design-secrets/"/>
    <x v="1"/>
    <n v="0"/>
    <n v="23229"/>
    <n v="2215"/>
    <n v="12"/>
    <x v="1"/>
    <x v="1"/>
    <s v="beginner level"/>
    <s v="BEGINNER LEVEL"/>
    <n v="14"/>
    <s v="beginner level"/>
    <n v="1"/>
    <d v="2015-11-09T00:00:00"/>
    <n v="9"/>
    <n v="11"/>
    <n v="2015"/>
    <x v="2"/>
    <x v="2"/>
    <d v="2018-12-31T00:00:00"/>
    <n v="1148"/>
  </r>
  <r>
    <x v="1753"/>
    <x v="1745"/>
    <x v="308"/>
    <s v="e Wordmark"/>
    <s v="ogo Design"/>
    <s v="https://www.udemy.   /wordmark/"/>
    <s v="https://www.udemy.com/wordmark/"/>
    <x v="0"/>
    <n v="20"/>
    <n v="500"/>
    <n v="29"/>
    <n v="17"/>
    <x v="0"/>
    <x v="0"/>
    <s v="all levels"/>
    <s v="ALL LEVELS"/>
    <n v="10"/>
    <s v="all levels"/>
    <n v="2"/>
    <d v="2015-11-09T00:00:00"/>
    <n v="9"/>
    <n v="11"/>
    <n v="2015"/>
    <x v="2"/>
    <x v="2"/>
    <d v="2019-09-26T00:00:00"/>
    <n v="1417"/>
  </r>
  <r>
    <x v="1754"/>
    <x v="1746"/>
    <x v="1028"/>
    <s v="plications"/>
    <s v="SON in Act"/>
    <s v="https://www.udemy.   /json-in-action/"/>
    <s v="https://www.udemy.com/json-in-action/"/>
    <x v="0"/>
    <n v="50"/>
    <n v="1322"/>
    <n v="171"/>
    <n v="37"/>
    <x v="0"/>
    <x v="0"/>
    <s v="all levels"/>
    <s v="ALL LEVELS"/>
    <n v="10"/>
    <s v="all levels"/>
    <n v="3.5"/>
    <d v="2016-03-11T00:00:00"/>
    <n v="11"/>
    <n v="3"/>
    <n v="2016"/>
    <x v="0"/>
    <x v="0"/>
    <d v="2019-09-26T00:00:00"/>
    <n v="1294"/>
  </r>
  <r>
    <x v="1755"/>
    <x v="1747"/>
    <x v="0"/>
    <s v=" AngularJS"/>
    <s v="avaScript "/>
    <s v="https://www.udemy.   /javascript-promises-applications-in-es6-and-angularjs/"/>
    <s v="https://www.udemy.com/javascript-promises-applications-in-es6-and-angularjs/"/>
    <x v="0"/>
    <n v="75"/>
    <n v="651"/>
    <n v="52"/>
    <n v="20"/>
    <x v="1"/>
    <x v="1"/>
    <s v="beginner level"/>
    <s v="BEGINNER LEVEL"/>
    <n v="14"/>
    <s v="beginner level"/>
    <n v="2.5"/>
    <d v="2015-11-06T00:00:00"/>
    <n v="6"/>
    <n v="11"/>
    <n v="2015"/>
    <x v="0"/>
    <x v="0"/>
    <d v="2018-12-31T00:00:00"/>
    <n v="1151"/>
  </r>
  <r>
    <x v="1756"/>
    <x v="1748"/>
    <x v="0"/>
    <s v="xpert Code"/>
    <s v="avaScript "/>
    <s v="https://www.udemy.   /javascript-design-patterns-20-patterns-for-expert-code/"/>
    <s v="https://www.udemy.com/javascript-design-patterns-20-patterns-for-expert-code/"/>
    <x v="0"/>
    <n v="95"/>
    <n v="2789"/>
    <n v="243"/>
    <n v="26"/>
    <x v="3"/>
    <x v="3"/>
    <s v="expert level"/>
    <s v="EXPERT LEVEL"/>
    <n v="12"/>
    <s v="expert level"/>
    <n v="3.5"/>
    <d v="2015-11-12T00:00:00"/>
    <n v="12"/>
    <n v="11"/>
    <n v="2015"/>
    <x v="0"/>
    <x v="0"/>
    <d v="2019-08-24T00:00:00"/>
    <n v="1381"/>
  </r>
  <r>
    <x v="1757"/>
    <x v="1749"/>
    <x v="1018"/>
    <s v="ng Endings"/>
    <s v="iano Runs "/>
    <s v="https://www.udemy.   /piano-runs-fills-3-jazz-chromatic-chords-songs-ending/"/>
    <s v="https://www.udemy.com/piano-runs-fills-3-jazz-chromatic-chords-songs-ending/"/>
    <x v="0"/>
    <n v="70"/>
    <n v="747"/>
    <n v="5"/>
    <n v="28"/>
    <x v="0"/>
    <x v="0"/>
    <s v="all levels"/>
    <s v="ALL LEVELS"/>
    <n v="10"/>
    <s v="all levels"/>
    <n v="1"/>
    <d v="2015-11-10T00:00:00"/>
    <n v="10"/>
    <n v="11"/>
    <n v="2015"/>
    <x v="1"/>
    <x v="1"/>
    <d v="2019-09-26T00:00:00"/>
    <n v="1416"/>
  </r>
  <r>
    <x v="1758"/>
    <x v="1750"/>
    <x v="206"/>
    <s v=" Framework"/>
    <s v="earn to Bu"/>
    <s v="https://www.udemy.   /learn-to-build-web-apps-using-laravel-framework/"/>
    <s v="https://www.udemy.com/learn-to-build-web-apps-using-laravel-framework/"/>
    <x v="0"/>
    <n v="30"/>
    <n v="746"/>
    <n v="93"/>
    <n v="39"/>
    <x v="0"/>
    <x v="0"/>
    <s v="all levels"/>
    <s v="ALL LEVELS"/>
    <n v="10"/>
    <s v="all levels"/>
    <n v="6.5"/>
    <d v="2015-11-10T00:00:00"/>
    <n v="10"/>
    <n v="11"/>
    <n v="2015"/>
    <x v="0"/>
    <x v="0"/>
    <d v="2019-09-26T00:00:00"/>
    <n v="1416"/>
  </r>
  <r>
    <x v="1759"/>
    <x v="1751"/>
    <x v="1029"/>
    <s v="s properly"/>
    <s v="earn Quick"/>
    <s v="https://www.udemy.   /learn-quickbooks-to-maintain-books-properly/"/>
    <s v="https://www.udemy.com/learn-quickbooks-to-maintain-books-properly/"/>
    <x v="0"/>
    <n v="20"/>
    <n v="241"/>
    <n v="5"/>
    <n v="26"/>
    <x v="1"/>
    <x v="1"/>
    <s v="beginner level"/>
    <s v="BEGINNER LEVEL"/>
    <n v="14"/>
    <s v="beginner level"/>
    <n v="2.5"/>
    <d v="2015-11-09T00:00:00"/>
    <n v="9"/>
    <n v="11"/>
    <n v="2015"/>
    <x v="3"/>
    <x v="3"/>
    <d v="2018-12-31T00:00:00"/>
    <n v="1148"/>
  </r>
  <r>
    <x v="1760"/>
    <x v="1752"/>
    <x v="1030"/>
    <s v="ccessfully"/>
    <s v="ow I Trade"/>
    <s v="https://www.udemy.   /how-trade-forex-successfully/"/>
    <s v="https://www.udemy.com/how-trade-forex-successfully/"/>
    <x v="1"/>
    <n v="0"/>
    <n v="5768"/>
    <n v="109"/>
    <n v="12"/>
    <x v="0"/>
    <x v="0"/>
    <s v="all levels"/>
    <s v="ALL LEVELS"/>
    <n v="10"/>
    <s v="all levels"/>
    <n v="1.5"/>
    <d v="2015-11-13T00:00:00"/>
    <n v="13"/>
    <n v="11"/>
    <n v="2015"/>
    <x v="3"/>
    <x v="3"/>
    <d v="2018-08-06T00:00:00"/>
    <n v="997"/>
  </r>
  <r>
    <x v="1761"/>
    <x v="1753"/>
    <x v="1031"/>
    <s v="Reduction!"/>
    <s v="he Tax Adv"/>
    <s v="https://www.udemy.   /university-of-puerto-rico-mba-student-act-20-act-22-course/"/>
    <s v="https://www.udemy.com/university-of-puerto-rico-mba-student-act-20-act-22-course/"/>
    <x v="1"/>
    <n v="0"/>
    <n v="1888"/>
    <n v="42"/>
    <n v="25"/>
    <x v="0"/>
    <x v="0"/>
    <s v="all levels"/>
    <s v="ALL LEVELS"/>
    <n v="10"/>
    <s v="all levels"/>
    <n v="2"/>
    <d v="2015-12-17T00:00:00"/>
    <n v="17"/>
    <n v="12"/>
    <n v="2015"/>
    <x v="3"/>
    <x v="3"/>
    <d v="2018-08-06T00:00:00"/>
    <n v="963"/>
  </r>
  <r>
    <x v="1762"/>
    <x v="1754"/>
    <x v="515"/>
    <s v=" and Bonds"/>
    <s v="nvesting I"/>
    <s v="https://www.udemy.   /investing-internationally-into-real-estate-stocks-and-bonds/"/>
    <s v="https://www.udemy.com/investing-internationally-into-real-estate-stocks-and-bonds/"/>
    <x v="0"/>
    <n v="200"/>
    <n v="1101"/>
    <n v="14"/>
    <n v="37"/>
    <x v="0"/>
    <x v="0"/>
    <s v="all levels"/>
    <s v="ALL LEVELS"/>
    <n v="10"/>
    <s v="all levels"/>
    <n v="2"/>
    <d v="2016-01-27T00:00:00"/>
    <n v="27"/>
    <n v="1"/>
    <n v="2016"/>
    <x v="3"/>
    <x v="3"/>
    <d v="2018-08-06T00:00:00"/>
    <n v="922"/>
  </r>
  <r>
    <x v="1763"/>
    <x v="1755"/>
    <x v="176"/>
    <s v="All Levels"/>
    <s v="lues Guita"/>
    <s v="https://www.udemy.   /guitar-greats-professional-guitar-masterclass/"/>
    <s v="https://www.udemy.com/guitar-greats-professional-guitar-masterclass/"/>
    <x v="0"/>
    <n v="20"/>
    <n v="58"/>
    <n v="4"/>
    <n v="47"/>
    <x v="0"/>
    <x v="0"/>
    <s v="all levels"/>
    <s v="ALL LEVELS"/>
    <n v="10"/>
    <s v="all levels"/>
    <n v="2.5"/>
    <d v="2015-11-17T00:00:00"/>
    <n v="17"/>
    <n v="11"/>
    <n v="2015"/>
    <x v="1"/>
    <x v="1"/>
    <d v="2019-09-26T00:00:00"/>
    <n v="1409"/>
  </r>
  <r>
    <x v="1764"/>
    <x v="1756"/>
    <x v="19"/>
    <s v="With Canva"/>
    <s v="raphic Des"/>
    <s v="https://www.udemy.   /canva-marketing/"/>
    <s v="https://www.udemy.com/canva-marketing/"/>
    <x v="0"/>
    <n v="20"/>
    <n v="1797"/>
    <n v="40"/>
    <n v="39"/>
    <x v="0"/>
    <x v="0"/>
    <s v="all levels"/>
    <s v="ALL LEVELS"/>
    <n v="10"/>
    <s v="all levels"/>
    <n v="2.5"/>
    <d v="2015-11-17T00:00:00"/>
    <n v="17"/>
    <n v="11"/>
    <n v="2015"/>
    <x v="2"/>
    <x v="2"/>
    <d v="2019-09-26T00:00:00"/>
    <n v="1409"/>
  </r>
  <r>
    <x v="1765"/>
    <x v="1757"/>
    <x v="120"/>
    <s v="eauty &amp;Biz"/>
    <s v="ow To Buil"/>
    <s v="https://www.udemy.   /build-a-djembe/"/>
    <s v="https://www.udemy.com/build-a-djembe/"/>
    <x v="0"/>
    <n v="40"/>
    <n v="122"/>
    <n v="2"/>
    <n v="29"/>
    <x v="0"/>
    <x v="0"/>
    <s v="all levels"/>
    <s v="ALL LEVELS"/>
    <n v="10"/>
    <s v="all levels"/>
    <n v="1.5"/>
    <d v="2015-11-12T00:00:00"/>
    <n v="12"/>
    <n v="11"/>
    <n v="2015"/>
    <x v="1"/>
    <x v="1"/>
    <d v="2019-09-26T00:00:00"/>
    <n v="1414"/>
  </r>
  <r>
    <x v="1766"/>
    <x v="1758"/>
    <x v="1018"/>
    <s v="rfall Runs"/>
    <s v="iano Runs "/>
    <s v="https://www.udemy.   /piano-runs-fills-4-c6-rolling-waves-waterfall-runs-songs-ending/"/>
    <s v="https://www.udemy.com/piano-runs-fills-4-c6-rolling-waves-waterfall-runs-songs-ending/"/>
    <x v="0"/>
    <n v="70"/>
    <n v="834"/>
    <n v="3"/>
    <n v="35"/>
    <x v="0"/>
    <x v="0"/>
    <s v="all levels"/>
    <s v="ALL LEVELS"/>
    <n v="10"/>
    <s v="all levels"/>
    <n v="1"/>
    <d v="2015-11-10T00:00:00"/>
    <n v="10"/>
    <n v="11"/>
    <n v="2015"/>
    <x v="1"/>
    <x v="1"/>
    <d v="2019-09-26T00:00:00"/>
    <n v="1416"/>
  </r>
  <r>
    <x v="1767"/>
    <x v="1759"/>
    <x v="816"/>
    <s v="se: Part 2"/>
    <s v="ike G's Be"/>
    <s v="https://www.udemy.   /drumlessons2/"/>
    <s v="https://www.udemy.com/drumlessons2/"/>
    <x v="0"/>
    <n v="40"/>
    <n v="305"/>
    <n v="0"/>
    <n v="23"/>
    <x v="0"/>
    <x v="0"/>
    <s v="all levels"/>
    <s v="ALL LEVELS"/>
    <n v="10"/>
    <s v="all levels"/>
    <n v="2.5"/>
    <d v="2016-03-10T00:00:00"/>
    <n v="10"/>
    <n v="3"/>
    <n v="2016"/>
    <x v="1"/>
    <x v="1"/>
    <d v="2019-09-26T00:00:00"/>
    <n v="1295"/>
  </r>
  <r>
    <x v="1768"/>
    <x v="1760"/>
    <x v="1032"/>
    <s v="Immersive "/>
    <s v=" Beautiful"/>
    <s v="https://www.udemy.   /8-beautiful-ruby-on-rails-apps-in-30-days/"/>
    <s v="https://www.udemy.com/8-beautiful-ruby-on-rails-apps-in-30-days/"/>
    <x v="0"/>
    <n v="100"/>
    <n v="5962"/>
    <n v="466"/>
    <n v="132"/>
    <x v="0"/>
    <x v="0"/>
    <s v="all levels"/>
    <s v="ALL LEVELS"/>
    <n v="10"/>
    <s v="all levels"/>
    <n v="16"/>
    <d v="2016-03-08T00:00:00"/>
    <n v="8"/>
    <n v="3"/>
    <n v="2016"/>
    <x v="0"/>
    <x v="0"/>
    <d v="2019-09-26T00:00:00"/>
    <n v="1297"/>
  </r>
  <r>
    <x v="1769"/>
    <x v="1761"/>
    <x v="1033"/>
    <s v="tart Guide"/>
    <s v="alking Bas"/>
    <s v="https://www.udemy.   /walking-bass-quick-start-guide/"/>
    <s v="https://www.udemy.com/walking-bass-quick-start-guide/"/>
    <x v="0"/>
    <n v="50"/>
    <n v="193"/>
    <n v="20"/>
    <n v="31"/>
    <x v="0"/>
    <x v="0"/>
    <s v="all levels"/>
    <s v="ALL LEVELS"/>
    <n v="10"/>
    <s v="all levels"/>
    <n v="1"/>
    <d v="2015-12-10T00:00:00"/>
    <n v="10"/>
    <n v="12"/>
    <n v="2015"/>
    <x v="1"/>
    <x v="1"/>
    <d v="2019-09-26T00:00:00"/>
    <n v="1386"/>
  </r>
  <r>
    <x v="1770"/>
    <x v="1762"/>
    <x v="1034"/>
    <s v=" in 40 Min"/>
    <s v="reate News"/>
    <s v="https://www.udemy.   /php-ajax-form-with-validation-email-ip-tracking-in-40-minutes/"/>
    <s v="https://www.udemy.com/php-ajax-form-with-validation-email-ip-tracking-in-40-minutes/"/>
    <x v="0"/>
    <n v="50"/>
    <n v="586"/>
    <n v="10"/>
    <n v="17"/>
    <x v="0"/>
    <x v="0"/>
    <s v="all levels"/>
    <s v="ALL LEVELS"/>
    <n v="10"/>
    <s v="all levels"/>
    <n v="0.63333333300000005"/>
    <d v="2015-11-11T00:00:00"/>
    <n v="11"/>
    <n v="11"/>
    <n v="2015"/>
    <x v="0"/>
    <x v="0"/>
    <d v="2019-09-26T00:00:00"/>
    <n v="1415"/>
  </r>
  <r>
    <x v="1771"/>
    <x v="1763"/>
    <x v="389"/>
    <s v="with Excel"/>
    <s v="nvestment "/>
    <s v="https://www.udemy.   /investment-portfolio-analysis-with-excel/"/>
    <s v="https://www.udemy.com/investment-portfolio-analysis-with-excel/"/>
    <x v="0"/>
    <n v="50"/>
    <n v="154"/>
    <n v="7"/>
    <n v="39"/>
    <x v="0"/>
    <x v="0"/>
    <s v="all levels"/>
    <s v="ALL LEVELS"/>
    <n v="10"/>
    <s v="all levels"/>
    <n v="9"/>
    <d v="2015-11-12T00:00:00"/>
    <n v="12"/>
    <n v="11"/>
    <n v="2015"/>
    <x v="3"/>
    <x v="3"/>
    <d v="2018-08-06T00:00:00"/>
    <n v="998"/>
  </r>
  <r>
    <x v="1772"/>
    <x v="1764"/>
    <x v="1035"/>
    <s v="de Trading"/>
    <s v="urso Avanz"/>
    <s v="https://www.udemy.   /curso-avanzado-de-trading/"/>
    <s v="https://www.udemy.com/curso-avanzado-de-trading/"/>
    <x v="0"/>
    <n v="125"/>
    <n v="106"/>
    <n v="11"/>
    <n v="100"/>
    <x v="0"/>
    <x v="0"/>
    <s v="all levels"/>
    <s v="ALL LEVELS"/>
    <n v="10"/>
    <s v="all levels"/>
    <n v="20.5"/>
    <d v="2015-11-28T00:00:00"/>
    <n v="28"/>
    <n v="11"/>
    <n v="2015"/>
    <x v="3"/>
    <x v="3"/>
    <d v="2018-08-06T00:00:00"/>
    <n v="982"/>
  </r>
  <r>
    <x v="1773"/>
    <x v="1765"/>
    <x v="58"/>
    <s v=" Beginners"/>
    <s v="earn to Pl"/>
    <s v="https://www.udemy.   /learn-to-play-piano-from-a-concert-pianist-for-beginners/"/>
    <s v="https://www.udemy.com/learn-to-play-piano-from-a-concert-pianist-for-beginners/"/>
    <x v="0"/>
    <n v="200"/>
    <n v="3206"/>
    <n v="18"/>
    <n v="17"/>
    <x v="1"/>
    <x v="1"/>
    <s v="beginner level"/>
    <s v="BEGINNER LEVEL"/>
    <n v="14"/>
    <s v="beginner level"/>
    <n v="1"/>
    <d v="2015-11-22T00:00:00"/>
    <n v="22"/>
    <n v="11"/>
    <n v="2015"/>
    <x v="1"/>
    <x v="1"/>
    <d v="2018-12-31T00:00:00"/>
    <n v="1135"/>
  </r>
  <r>
    <x v="1774"/>
    <x v="1766"/>
    <x v="1036"/>
    <s v="Tax Return"/>
    <s v="emystifyin"/>
    <s v="https://www.udemy.   /demystifying-your-personal-tax-return/"/>
    <s v="https://www.udemy.com/demystifying-your-personal-tax-return/"/>
    <x v="1"/>
    <n v="0"/>
    <n v="3426"/>
    <n v="27"/>
    <n v="14"/>
    <x v="1"/>
    <x v="1"/>
    <s v="beginner level"/>
    <s v="BEGINNER LEVEL"/>
    <n v="14"/>
    <s v="beginner level"/>
    <n v="1"/>
    <d v="2015-11-25T00:00:00"/>
    <n v="25"/>
    <n v="11"/>
    <n v="2015"/>
    <x v="3"/>
    <x v="3"/>
    <d v="2018-12-31T00:00:00"/>
    <n v="1132"/>
  </r>
  <r>
    <x v="1775"/>
    <x v="1767"/>
    <x v="1037"/>
    <s v="015 And C#"/>
    <s v="uild A Sto"/>
    <s v="https://www.udemy.   /csharpyahoostockdownloader/"/>
    <s v="https://www.udemy.com/csharpyahoostockdownloader/"/>
    <x v="0"/>
    <n v="20"/>
    <n v="436"/>
    <n v="36"/>
    <n v="22"/>
    <x v="2"/>
    <x v="2"/>
    <s v="intermediate level"/>
    <s v="INTERMEDIATE LEVEL"/>
    <n v="18"/>
    <s v="intermediate level"/>
    <n v="1.5"/>
    <d v="2015-11-19T00:00:00"/>
    <n v="19"/>
    <n v="11"/>
    <n v="2015"/>
    <x v="0"/>
    <x v="0"/>
    <d v="2020-10-10T00:00:00"/>
    <n v="1787"/>
  </r>
  <r>
    <x v="1776"/>
    <x v="1768"/>
    <x v="1038"/>
    <s v="ot de Fx! "/>
    <s v="obots de F"/>
    <s v="https://www.udemy.   /forex-robots/"/>
    <s v="https://www.udemy.com/forex-robots/"/>
    <x v="0"/>
    <n v="130"/>
    <n v="315"/>
    <n v="49"/>
    <n v="41"/>
    <x v="0"/>
    <x v="0"/>
    <s v="all levels"/>
    <s v="ALL LEVELS"/>
    <n v="10"/>
    <s v="all levels"/>
    <n v="5"/>
    <d v="2016-01-22T00:00:00"/>
    <n v="22"/>
    <n v="1"/>
    <n v="2016"/>
    <x v="3"/>
    <x v="3"/>
    <d v="2018-08-06T00:00:00"/>
    <n v="927"/>
  </r>
  <r>
    <x v="1777"/>
    <x v="1769"/>
    <x v="1039"/>
    <s v="40 Minutes"/>
    <s v="onvert HTM"/>
    <s v="https://www.udemy.   /convert-static-websites-from-html-to-php-for-web-designers/"/>
    <s v="https://www.udemy.com/convert-static-websites-from-html-to-php-for-web-designers/"/>
    <x v="0"/>
    <n v="50"/>
    <n v="540"/>
    <n v="13"/>
    <n v="15"/>
    <x v="0"/>
    <x v="0"/>
    <s v="all levels"/>
    <s v="ALL LEVELS"/>
    <n v="10"/>
    <s v="all levels"/>
    <n v="0.6"/>
    <d v="2015-11-12T00:00:00"/>
    <n v="12"/>
    <n v="11"/>
    <n v="2015"/>
    <x v="0"/>
    <x v="0"/>
    <d v="2019-09-26T00:00:00"/>
    <n v="1414"/>
  </r>
  <r>
    <x v="1778"/>
    <x v="1770"/>
    <x v="1040"/>
    <s v="l examples"/>
    <s v="earn Symfo"/>
    <s v="https://www.udemy.   /learn-symfony-3-framework-by-practical-examples/"/>
    <s v="https://www.udemy.com/learn-symfony-3-framework-by-practical-examples/"/>
    <x v="0"/>
    <n v="125"/>
    <n v="867"/>
    <n v="177"/>
    <n v="48"/>
    <x v="0"/>
    <x v="0"/>
    <s v="all levels"/>
    <s v="ALL LEVELS"/>
    <n v="10"/>
    <s v="all levels"/>
    <n v="4"/>
    <d v="2016-09-19T00:00:00"/>
    <n v="19"/>
    <n v="9"/>
    <n v="2016"/>
    <x v="0"/>
    <x v="0"/>
    <d v="2019-09-26T00:00:00"/>
    <n v="1102"/>
  </r>
  <r>
    <x v="1779"/>
    <x v="1771"/>
    <x v="157"/>
    <s v=" by Amazon"/>
    <s v="ntro to Ph"/>
    <s v="https://www.udemy.   /intro-to-photoshop-for-merch-by-amazon/"/>
    <s v="https://www.udemy.com/intro-to-photoshop-for-merch-by-amazon/"/>
    <x v="0"/>
    <n v="25"/>
    <n v="331"/>
    <n v="24"/>
    <n v="9"/>
    <x v="1"/>
    <x v="1"/>
    <s v="beginner level"/>
    <s v="BEGINNER LEVEL"/>
    <n v="14"/>
    <s v="beginner level"/>
    <n v="1"/>
    <d v="2015-11-16T00:00:00"/>
    <n v="16"/>
    <n v="11"/>
    <n v="2015"/>
    <x v="2"/>
    <x v="2"/>
    <d v="2018-12-31T00:00:00"/>
    <n v="1141"/>
  </r>
  <r>
    <x v="1780"/>
    <x v="1772"/>
    <x v="1041"/>
    <s v="active web"/>
    <s v="Query Esse"/>
    <s v="https://www.udemy.   /jquery-essentials-core-training-for-dynamic-interactive-web/"/>
    <s v="https://www.udemy.com/jquery-essentials-core-training-for-dynamic-interactive-web/"/>
    <x v="0"/>
    <n v="100"/>
    <n v="9668"/>
    <n v="38"/>
    <n v="52"/>
    <x v="0"/>
    <x v="0"/>
    <s v="all levels"/>
    <s v="ALL LEVELS"/>
    <n v="10"/>
    <s v="all levels"/>
    <n v="4"/>
    <d v="2015-11-20T00:00:00"/>
    <n v="20"/>
    <n v="11"/>
    <n v="2015"/>
    <x v="0"/>
    <x v="0"/>
    <d v="2019-09-26T00:00:00"/>
    <n v="1406"/>
  </r>
  <r>
    <x v="1781"/>
    <x v="1773"/>
    <x v="1042"/>
    <s v="ook on ios"/>
    <s v="elf Advert"/>
    <s v="https://www.udemy.   /the-basic-roadmap-to-power-point-advertising-for-mac/"/>
    <s v="https://www.udemy.com/the-basic-roadmap-to-power-point-advertising-for-mac/"/>
    <x v="0"/>
    <n v="20"/>
    <n v="1780"/>
    <n v="15"/>
    <n v="6"/>
    <x v="1"/>
    <x v="1"/>
    <s v="beginner level"/>
    <s v="BEGINNER LEVEL"/>
    <n v="14"/>
    <s v="beginner level"/>
    <n v="0.6"/>
    <d v="2015-11-17T00:00:00"/>
    <n v="17"/>
    <n v="11"/>
    <n v="2015"/>
    <x v="0"/>
    <x v="0"/>
    <d v="2018-12-31T00:00:00"/>
    <n v="1140"/>
  </r>
  <r>
    <x v="1782"/>
    <x v="1774"/>
    <x v="1043"/>
    <s v=" Dion Yang"/>
    <s v="it the gro"/>
    <s v="https://www.udemy.   /hit-the-ground-running-with-angularjs-with-dion-yang/"/>
    <s v="https://www.udemy.com/hit-the-ground-running-with-angularjs-with-dion-yang/"/>
    <x v="0"/>
    <n v="100"/>
    <n v="4563"/>
    <n v="49"/>
    <n v="13"/>
    <x v="0"/>
    <x v="0"/>
    <s v="all levels"/>
    <s v="ALL LEVELS"/>
    <n v="10"/>
    <s v="all levels"/>
    <n v="1.5"/>
    <d v="2015-11-26T00:00:00"/>
    <n v="26"/>
    <n v="11"/>
    <n v="2015"/>
    <x v="0"/>
    <x v="0"/>
    <d v="2019-09-26T00:00:00"/>
    <n v="1400"/>
  </r>
  <r>
    <x v="1783"/>
    <x v="1775"/>
    <x v="1044"/>
    <s v="Javascript"/>
    <s v="dvanced Ja"/>
    <s v="https://www.udemy.   /top-javascript-interview-questions-and-answers/"/>
    <s v="https://www.udemy.com/top-javascript-interview-questions-and-answers/"/>
    <x v="0"/>
    <n v="200"/>
    <n v="6601"/>
    <n v="1304"/>
    <n v="26"/>
    <x v="2"/>
    <x v="2"/>
    <s v="intermediate level"/>
    <s v="INTERMEDIATE LEVEL"/>
    <n v="18"/>
    <s v="intermediate level"/>
    <n v="3.5"/>
    <d v="2015-11-21T00:00:00"/>
    <n v="21"/>
    <n v="11"/>
    <n v="2015"/>
    <x v="0"/>
    <x v="0"/>
    <d v="2020-10-10T00:00:00"/>
    <n v="1785"/>
  </r>
  <r>
    <x v="1784"/>
    <x v="1776"/>
    <x v="1045"/>
    <s v="na Mattina"/>
    <s v="iano Tutor"/>
    <s v="https://www.udemy.   /piano-tutorial-ludovico-einaudi-una-mattina/"/>
    <s v="https://www.udemy.com/piano-tutorial-ludovico-einaudi-una-mattina/"/>
    <x v="1"/>
    <n v="0"/>
    <n v="1631"/>
    <n v="23"/>
    <n v="6"/>
    <x v="0"/>
    <x v="0"/>
    <s v="all levels"/>
    <s v="ALL LEVELS"/>
    <n v="10"/>
    <s v="all levels"/>
    <n v="0.73333333300000003"/>
    <d v="2015-11-23T00:00:00"/>
    <n v="23"/>
    <n v="11"/>
    <n v="2015"/>
    <x v="1"/>
    <x v="1"/>
    <d v="2019-09-26T00:00:00"/>
    <n v="1403"/>
  </r>
  <r>
    <x v="1785"/>
    <x v="1777"/>
    <x v="1046"/>
    <s v=" Challenge"/>
    <s v="1 Day Guit"/>
    <s v="https://www.udemy.   /31dayguitar/"/>
    <s v="https://www.udemy.com/31dayguitar/"/>
    <x v="0"/>
    <n v="40"/>
    <n v="1029"/>
    <n v="22"/>
    <n v="32"/>
    <x v="1"/>
    <x v="1"/>
    <s v="beginner level"/>
    <s v="BEGINNER LEVEL"/>
    <n v="14"/>
    <s v="beginner level"/>
    <n v="3.5"/>
    <d v="2015-11-30T00:00:00"/>
    <n v="30"/>
    <n v="11"/>
    <n v="2015"/>
    <x v="1"/>
    <x v="1"/>
    <d v="2018-12-31T00:00:00"/>
    <n v="1127"/>
  </r>
  <r>
    <x v="1786"/>
    <x v="1778"/>
    <x v="25"/>
    <s v="g Business"/>
    <s v="ccounting "/>
    <s v="https://www.udemy.   /working-capital-formula-secrets-revealed/"/>
    <s v="https://www.udemy.com/working-capital-formula-secrets-revealed/"/>
    <x v="0"/>
    <n v="20"/>
    <n v="7"/>
    <n v="2"/>
    <n v="18"/>
    <x v="0"/>
    <x v="0"/>
    <s v="all levels"/>
    <s v="ALL LEVELS"/>
    <n v="10"/>
    <s v="all levels"/>
    <n v="1"/>
    <d v="2016-01-07T00:00:00"/>
    <n v="7"/>
    <n v="1"/>
    <n v="2016"/>
    <x v="3"/>
    <x v="3"/>
    <d v="2018-08-06T00:00:00"/>
    <n v="942"/>
  </r>
  <r>
    <x v="1787"/>
    <x v="1779"/>
    <x v="1047"/>
    <s v=" Beginners"/>
    <s v="eact and F"/>
    <s v="https://www.udemy.   /react-flux/"/>
    <s v="https://www.udemy.com/react-flux/"/>
    <x v="0"/>
    <n v="100"/>
    <n v="8691"/>
    <n v="836"/>
    <n v="63"/>
    <x v="1"/>
    <x v="1"/>
    <s v="beginner level"/>
    <s v="BEGINNER LEVEL"/>
    <n v="14"/>
    <s v="beginner level"/>
    <n v="11"/>
    <d v="2015-12-15T00:00:00"/>
    <n v="15"/>
    <n v="12"/>
    <n v="2015"/>
    <x v="0"/>
    <x v="0"/>
    <d v="2018-12-31T00:00:00"/>
    <n v="1112"/>
  </r>
  <r>
    <x v="1788"/>
    <x v="1780"/>
    <x v="1048"/>
    <s v="x Strategy"/>
    <s v="orex SOS C"/>
    <s v="https://www.udemy.   /forex-sos-course/"/>
    <s v="https://www.udemy.com/forex-sos-course/"/>
    <x v="0"/>
    <n v="50"/>
    <n v="1315"/>
    <n v="48"/>
    <n v="59"/>
    <x v="1"/>
    <x v="1"/>
    <s v="beginner level"/>
    <s v="BEGINNER LEVEL"/>
    <n v="14"/>
    <s v="beginner level"/>
    <n v="2.5"/>
    <d v="2015-11-18T00:00:00"/>
    <n v="18"/>
    <n v="11"/>
    <n v="2015"/>
    <x v="3"/>
    <x v="3"/>
    <d v="2018-05-25T00:00:00"/>
    <n v="919"/>
  </r>
  <r>
    <x v="1789"/>
    <x v="1781"/>
    <x v="743"/>
    <s v="Typescript"/>
    <s v="ngular 2 J"/>
    <s v="https://www.udemy.   /angular-2-jump-start-with-typescript/"/>
    <s v="https://www.udemy.com/angular-2-jump-start-with-typescript/"/>
    <x v="0"/>
    <n v="20"/>
    <n v="1731"/>
    <n v="90"/>
    <n v="74"/>
    <x v="0"/>
    <x v="0"/>
    <s v="all levels"/>
    <s v="ALL LEVELS"/>
    <n v="10"/>
    <s v="all levels"/>
    <n v="4"/>
    <d v="2015-12-08T00:00:00"/>
    <n v="8"/>
    <n v="12"/>
    <n v="2015"/>
    <x v="0"/>
    <x v="0"/>
    <d v="2019-09-26T00:00:00"/>
    <n v="1388"/>
  </r>
  <r>
    <x v="1790"/>
    <x v="1782"/>
    <x v="1004"/>
    <s v="toshop CS5"/>
    <s v="ª°ã§ã‚‚ã‚"/>
    <s v="https://www.udemy.   /adobe-photoshop-cs5-k/"/>
    <s v="https://www.udemy.com/adobe-photoshop-cs5-k/"/>
    <x v="0"/>
    <n v="20"/>
    <n v="1"/>
    <n v="0"/>
    <n v="14"/>
    <x v="1"/>
    <x v="1"/>
    <s v="beginner level"/>
    <s v="BEGINNER LEVEL"/>
    <n v="14"/>
    <s v="beginner level"/>
    <n v="3.5"/>
    <d v="2015-11-24T00:00:00"/>
    <n v="24"/>
    <n v="11"/>
    <n v="2015"/>
    <x v="2"/>
    <x v="2"/>
    <d v="2018-12-31T00:00:00"/>
    <n v="1133"/>
  </r>
  <r>
    <x v="1791"/>
    <x v="1783"/>
    <x v="206"/>
    <s v="Like a Pro"/>
    <s v="earn to Bu"/>
    <s v="https://www.udemy.   /learn-to-build-web-apps-using-underscorejs-code-like-a-pro/"/>
    <s v="https://www.udemy.com/learn-to-build-web-apps-using-underscorejs-code-like-a-pro/"/>
    <x v="0"/>
    <n v="40"/>
    <n v="325"/>
    <n v="37"/>
    <n v="27"/>
    <x v="0"/>
    <x v="0"/>
    <s v="all levels"/>
    <s v="ALL LEVELS"/>
    <n v="10"/>
    <s v="all levels"/>
    <n v="3.5"/>
    <d v="2015-11-18T00:00:00"/>
    <n v="18"/>
    <n v="11"/>
    <n v="2015"/>
    <x v="0"/>
    <x v="0"/>
    <d v="2019-09-26T00:00:00"/>
    <n v="1408"/>
  </r>
  <r>
    <x v="1792"/>
    <x v="1784"/>
    <x v="1004"/>
    <s v="trator CS5"/>
    <s v="ª°ã§ã‚‚ã‚"/>
    <s v="https://www.udemy.   /adobe-illustrator-cs5-k/"/>
    <s v="https://www.udemy.com/adobe-illustrator-cs5-k/"/>
    <x v="0"/>
    <n v="20"/>
    <n v="1"/>
    <n v="0"/>
    <n v="13"/>
    <x v="1"/>
    <x v="1"/>
    <s v="beginner level"/>
    <s v="BEGINNER LEVEL"/>
    <n v="14"/>
    <s v="beginner level"/>
    <n v="3.5"/>
    <d v="2015-11-24T00:00:00"/>
    <n v="24"/>
    <n v="11"/>
    <n v="2015"/>
    <x v="2"/>
    <x v="2"/>
    <d v="2018-12-31T00:00:00"/>
    <n v="1133"/>
  </r>
  <r>
    <x v="1793"/>
    <x v="1785"/>
    <x v="1049"/>
    <s v="ner Vol. I"/>
    <s v="hristmas P"/>
    <s v="https://www.udemy.   /christmas-piano-songs-for-the-very-beginner-vol-i/"/>
    <s v="https://www.udemy.com/christmas-piano-songs-for-the-very-beginner-vol-i/"/>
    <x v="0"/>
    <n v="40"/>
    <n v="1060"/>
    <n v="3"/>
    <n v="15"/>
    <x v="1"/>
    <x v="1"/>
    <s v="beginner level"/>
    <s v="BEGINNER LEVEL"/>
    <n v="14"/>
    <s v="beginner level"/>
    <n v="1.5"/>
    <d v="2015-11-22T00:00:00"/>
    <n v="22"/>
    <n v="11"/>
    <n v="2015"/>
    <x v="1"/>
    <x v="1"/>
    <d v="2018-12-31T00:00:00"/>
    <n v="1135"/>
  </r>
  <r>
    <x v="1794"/>
    <x v="1786"/>
    <x v="1050"/>
    <s v="l Analysis"/>
    <s v="uild A Car"/>
    <s v="https://www.udemy.   /build-a-career-in-forex-trading-learn-fundamental-analysis/"/>
    <s v="https://www.udemy.com/build-a-career-in-forex-trading-learn-fundamental-analysis/"/>
    <x v="0"/>
    <n v="200"/>
    <n v="2092"/>
    <n v="77"/>
    <n v="52"/>
    <x v="0"/>
    <x v="0"/>
    <s v="all levels"/>
    <s v="ALL LEVELS"/>
    <n v="10"/>
    <s v="all levels"/>
    <n v="3.5"/>
    <d v="2015-11-23T00:00:00"/>
    <n v="23"/>
    <n v="11"/>
    <n v="2015"/>
    <x v="3"/>
    <x v="3"/>
    <d v="2018-08-06T00:00:00"/>
    <n v="987"/>
  </r>
  <r>
    <x v="1795"/>
    <x v="1787"/>
    <x v="1051"/>
    <s v="nen lernen"/>
    <s v="aster cour"/>
    <s v="https://www.udemy.   /realistisch-zeichnen-lernen-augen/"/>
    <s v="https://www.udemy.com/realistisch-zeichnen-lernen-augen/"/>
    <x v="0"/>
    <n v="20"/>
    <n v="280"/>
    <n v="46"/>
    <n v="33"/>
    <x v="0"/>
    <x v="0"/>
    <s v="all levels"/>
    <s v="ALL LEVELS"/>
    <n v="10"/>
    <s v="all levels"/>
    <n v="5"/>
    <d v="2016-02-10T00:00:00"/>
    <n v="10"/>
    <n v="2"/>
    <n v="2016"/>
    <x v="2"/>
    <x v="2"/>
    <d v="2019-09-26T00:00:00"/>
    <n v="1324"/>
  </r>
  <r>
    <x v="1796"/>
    <x v="1788"/>
    <x v="6"/>
    <s v=" Beginners"/>
    <s v="ntroductio"/>
    <s v="https://www.udemy.   /programming-for-web-development-from-scratch/"/>
    <s v="https://www.udemy.com/programming-for-web-development-from-scratch/"/>
    <x v="0"/>
    <n v="145"/>
    <n v="1018"/>
    <n v="28"/>
    <n v="48"/>
    <x v="1"/>
    <x v="1"/>
    <s v="beginner level"/>
    <s v="BEGINNER LEVEL"/>
    <n v="14"/>
    <s v="beginner level"/>
    <n v="4.5"/>
    <d v="2016-08-02T00:00:00"/>
    <n v="2"/>
    <n v="8"/>
    <n v="2016"/>
    <x v="0"/>
    <x v="0"/>
    <d v="2018-12-31T00:00:00"/>
    <n v="881"/>
  </r>
  <r>
    <x v="1797"/>
    <x v="1789"/>
    <x v="1052"/>
    <s v="TML CSS JS"/>
    <s v="TML CSS Ja"/>
    <s v="https://www.udemy.   /html-css-javascript/"/>
    <s v="https://www.udemy.com/html-css-javascript/"/>
    <x v="0"/>
    <n v="170"/>
    <n v="9332"/>
    <n v="172"/>
    <n v="33"/>
    <x v="0"/>
    <x v="0"/>
    <s v="all levels"/>
    <s v="ALL LEVELS"/>
    <n v="10"/>
    <s v="all levels"/>
    <n v="3.5"/>
    <d v="2015-11-18T00:00:00"/>
    <n v="18"/>
    <n v="11"/>
    <n v="2015"/>
    <x v="0"/>
    <x v="0"/>
    <d v="2019-09-26T00:00:00"/>
    <n v="1408"/>
  </r>
  <r>
    <x v="1798"/>
    <x v="1790"/>
    <x v="1053"/>
    <s v="prÃ¡cticas"/>
    <s v="omo hacer "/>
    <s v="https://www.udemy.   /finanzas-para-principiantes/"/>
    <s v="https://www.udemy.com/finanzas-para-principiantes/"/>
    <x v="0"/>
    <n v="20"/>
    <n v="11"/>
    <n v="2"/>
    <n v="10"/>
    <x v="2"/>
    <x v="2"/>
    <s v="intermediate level"/>
    <s v="INTERMEDIATE LEVEL"/>
    <n v="18"/>
    <s v="intermediate level"/>
    <n v="0.5"/>
    <d v="2015-11-19T00:00:00"/>
    <n v="19"/>
    <n v="11"/>
    <n v="2015"/>
    <x v="3"/>
    <x v="3"/>
    <d v="2020-10-10T00:00:00"/>
    <n v="1787"/>
  </r>
  <r>
    <x v="1799"/>
    <x v="1791"/>
    <x v="465"/>
    <s v="nal income"/>
    <s v="ow to inve"/>
    <s v="https://www.udemy.   /forex-truth-fundamentals-and-understanding/"/>
    <s v="https://www.udemy.com/forex-truth-fundamentals-and-understanding/"/>
    <x v="0"/>
    <n v="50"/>
    <n v="8"/>
    <n v="2"/>
    <n v="14"/>
    <x v="0"/>
    <x v="0"/>
    <s v="all levels"/>
    <s v="ALL LEVELS"/>
    <n v="10"/>
    <s v="all levels"/>
    <n v="2"/>
    <d v="2015-11-21T00:00:00"/>
    <n v="21"/>
    <n v="11"/>
    <n v="2015"/>
    <x v="3"/>
    <x v="3"/>
    <d v="2018-08-06T00:00:00"/>
    <n v="989"/>
  </r>
  <r>
    <x v="1800"/>
    <x v="1792"/>
    <x v="107"/>
    <s v="o Advanced"/>
    <s v="ootstrap T"/>
    <s v="https://www.udemy.   /bootstrap-tutorial-essentials-from-basic-to-advanced/"/>
    <s v="https://www.udemy.com/bootstrap-tutorial-essentials-from-basic-to-advanced/"/>
    <x v="0"/>
    <n v="195"/>
    <n v="1494"/>
    <n v="23"/>
    <n v="62"/>
    <x v="0"/>
    <x v="0"/>
    <s v="all levels"/>
    <s v="ALL LEVELS"/>
    <n v="10"/>
    <s v="all levels"/>
    <n v="7.5"/>
    <d v="2015-11-29T00:00:00"/>
    <n v="29"/>
    <n v="11"/>
    <n v="2015"/>
    <x v="0"/>
    <x v="0"/>
    <d v="2019-09-26T00:00:00"/>
    <n v="1397"/>
  </r>
  <r>
    <x v="1801"/>
    <x v="1793"/>
    <x v="48"/>
    <s v="p 5 Plays!"/>
    <s v="astering F"/>
    <s v="https://www.udemy.   /mastering-futures-options-for-beginners-your-top-10-plays/"/>
    <s v="https://www.udemy.com/mastering-futures-options-for-beginners-your-top-10-plays/"/>
    <x v="0"/>
    <n v="200"/>
    <n v="1185"/>
    <n v="10"/>
    <n v="33"/>
    <x v="1"/>
    <x v="1"/>
    <s v="beginner level"/>
    <s v="BEGINNER LEVEL"/>
    <n v="14"/>
    <s v="beginner level"/>
    <n v="2.5"/>
    <d v="2016-02-02T00:00:00"/>
    <n v="2"/>
    <n v="2"/>
    <n v="2016"/>
    <x v="3"/>
    <x v="3"/>
    <d v="2018-05-25T00:00:00"/>
    <n v="843"/>
  </r>
  <r>
    <x v="1802"/>
    <x v="1794"/>
    <x v="1054"/>
    <s v=" Examples!"/>
    <s v="rading Rob"/>
    <s v="https://www.udemy.   /trading-robot-forex-programs-in-your-sleep-in-live-examples/"/>
    <s v="https://www.udemy.com/trading-robot-forex-programs-in-your-sleep-in-live-examples/"/>
    <x v="0"/>
    <n v="200"/>
    <n v="1125"/>
    <n v="11"/>
    <n v="18"/>
    <x v="3"/>
    <x v="3"/>
    <s v="expert level"/>
    <s v="EXPERT LEVEL"/>
    <n v="12"/>
    <s v="expert level"/>
    <n v="1.5"/>
    <d v="2016-01-28T00:00:00"/>
    <n v="28"/>
    <n v="1"/>
    <n v="2016"/>
    <x v="3"/>
    <x v="3"/>
    <d v="2019-08-24T00:00:00"/>
    <n v="1304"/>
  </r>
  <r>
    <x v="1803"/>
    <x v="1795"/>
    <x v="1055"/>
    <s v="ike a Pro!"/>
    <s v="nvest Like"/>
    <s v="https://www.udemy.   /mastering-darvas-trade-like-a-pro-on-the-stock-market/"/>
    <s v="https://www.udemy.com/mastering-darvas-trade-like-a-pro-on-the-stock-market/"/>
    <x v="0"/>
    <n v="200"/>
    <n v="1173"/>
    <n v="22"/>
    <n v="15"/>
    <x v="1"/>
    <x v="1"/>
    <s v="beginner level"/>
    <s v="BEGINNER LEVEL"/>
    <n v="14"/>
    <s v="beginner level"/>
    <n v="2.5"/>
    <d v="2015-12-29T00:00:00"/>
    <n v="29"/>
    <n v="12"/>
    <n v="2015"/>
    <x v="3"/>
    <x v="3"/>
    <d v="2018-12-31T00:00:00"/>
    <n v="1098"/>
  </r>
  <r>
    <x v="1804"/>
    <x v="1796"/>
    <x v="27"/>
    <s v="o Advanced"/>
    <s v="he Complet"/>
    <s v="https://www.udemy.   /webdevelopercourse/"/>
    <s v="https://www.udemy.com/webdevelopercourse/"/>
    <x v="0"/>
    <n v="195"/>
    <n v="37141"/>
    <n v="1813"/>
    <n v="316"/>
    <x v="0"/>
    <x v="0"/>
    <s v="all levels"/>
    <s v="ALL LEVELS"/>
    <n v="10"/>
    <s v="all levels"/>
    <n v="51"/>
    <d v="2016-05-18T00:00:00"/>
    <n v="18"/>
    <n v="5"/>
    <n v="2016"/>
    <x v="0"/>
    <x v="0"/>
    <d v="2019-09-26T00:00:00"/>
    <n v="1226"/>
  </r>
  <r>
    <x v="1805"/>
    <x v="1797"/>
    <x v="1056"/>
    <s v="s with PHP"/>
    <s v="HP Essenti"/>
    <s v="https://www.udemy.   /php-essential-how-to-create-build-amazing-websites-with-php/"/>
    <s v="https://www.udemy.com/php-essential-how-to-create-build-amazing-websites-with-php/"/>
    <x v="0"/>
    <n v="75"/>
    <n v="8067"/>
    <n v="30"/>
    <n v="44"/>
    <x v="1"/>
    <x v="1"/>
    <s v="beginner level"/>
    <s v="BEGINNER LEVEL"/>
    <n v="14"/>
    <s v="beginner level"/>
    <n v="3.5"/>
    <d v="2015-11-26T00:00:00"/>
    <n v="26"/>
    <n v="11"/>
    <n v="2015"/>
    <x v="0"/>
    <x v="0"/>
    <d v="2018-12-31T00:00:00"/>
    <n v="1131"/>
  </r>
  <r>
    <x v="1806"/>
    <x v="1798"/>
    <x v="1057"/>
    <s v=" beginners"/>
    <s v="iolin less"/>
    <s v="https://www.udemy.   /violin-lessons-for-beginners/"/>
    <s v="https://www.udemy.com/violin-lessons-for-beginners/"/>
    <x v="0"/>
    <n v="20"/>
    <n v="59"/>
    <n v="6"/>
    <n v="15"/>
    <x v="1"/>
    <x v="1"/>
    <s v="beginner level"/>
    <s v="BEGINNER LEVEL"/>
    <n v="14"/>
    <s v="beginner level"/>
    <n v="1"/>
    <d v="2015-11-25T00:00:00"/>
    <n v="25"/>
    <n v="11"/>
    <n v="2015"/>
    <x v="1"/>
    <x v="1"/>
    <d v="2018-12-31T00:00:00"/>
    <n v="1132"/>
  </r>
  <r>
    <x v="1807"/>
    <x v="1799"/>
    <x v="1058"/>
    <s v="h Using C#"/>
    <s v="aster WCF "/>
    <s v="https://www.udemy.   /masterwcf/"/>
    <s v="https://www.udemy.com/masterwcf/"/>
    <x v="0"/>
    <n v="50"/>
    <n v="415"/>
    <n v="67"/>
    <n v="53"/>
    <x v="0"/>
    <x v="0"/>
    <s v="all levels"/>
    <s v="ALL LEVELS"/>
    <n v="10"/>
    <s v="all levels"/>
    <n v="7"/>
    <d v="2015-11-23T00:00:00"/>
    <n v="23"/>
    <n v="11"/>
    <n v="2015"/>
    <x v="0"/>
    <x v="0"/>
    <d v="2019-09-26T00:00:00"/>
    <n v="1403"/>
  </r>
  <r>
    <x v="1808"/>
    <x v="1800"/>
    <x v="1059"/>
    <s v="ofittevole"/>
    <s v="orso intro"/>
    <s v="https://www.udemy.   /corso-introduttivo-al-trading-profittevole/"/>
    <s v="https://www.udemy.com/corso-introduttivo-al-trading-profittevole/"/>
    <x v="0"/>
    <n v="20"/>
    <n v="132"/>
    <n v="9"/>
    <n v="9"/>
    <x v="1"/>
    <x v="1"/>
    <s v="beginner level"/>
    <s v="BEGINNER LEVEL"/>
    <n v="14"/>
    <s v="beginner level"/>
    <n v="1"/>
    <d v="2015-11-23T00:00:00"/>
    <n v="23"/>
    <n v="11"/>
    <n v="2015"/>
    <x v="3"/>
    <x v="3"/>
    <d v="2018-12-31T00:00:00"/>
    <n v="1134"/>
  </r>
  <r>
    <x v="1809"/>
    <x v="1801"/>
    <x v="510"/>
    <s v=" In EXCEL!"/>
    <s v="reate Your"/>
    <s v="https://www.udemy.   /automated-trading-excel/"/>
    <s v="https://www.udemy.com/automated-trading-excel/"/>
    <x v="0"/>
    <n v="150"/>
    <n v="461"/>
    <n v="45"/>
    <n v="44"/>
    <x v="0"/>
    <x v="0"/>
    <s v="all levels"/>
    <s v="ALL LEVELS"/>
    <n v="10"/>
    <s v="all levels"/>
    <n v="5"/>
    <d v="2015-12-09T00:00:00"/>
    <n v="9"/>
    <n v="12"/>
    <n v="2015"/>
    <x v="3"/>
    <x v="3"/>
    <d v="2018-08-06T00:00:00"/>
    <n v="971"/>
  </r>
  <r>
    <x v="1810"/>
    <x v="1802"/>
    <x v="1060"/>
    <s v=" off debt "/>
    <s v="dventure C"/>
    <s v="https://www.udemy.   /how-to-pay-off-debt/"/>
    <s v="https://www.udemy.com/how-to-pay-off-debt/"/>
    <x v="0"/>
    <n v="20"/>
    <n v="2895"/>
    <n v="56"/>
    <n v="14"/>
    <x v="1"/>
    <x v="1"/>
    <s v="beginner level"/>
    <s v="BEGINNER LEVEL"/>
    <n v="14"/>
    <s v="beginner level"/>
    <n v="1"/>
    <d v="2015-11-23T00:00:00"/>
    <n v="23"/>
    <n v="11"/>
    <n v="2015"/>
    <x v="3"/>
    <x v="3"/>
    <d v="2018-05-25T00:00:00"/>
    <n v="914"/>
  </r>
  <r>
    <x v="1811"/>
    <x v="1803"/>
    <x v="1061"/>
    <s v="Activation"/>
    <s v="HP Login a"/>
    <s v="https://www.udemy.   /php-mysql-login-and-registration-system-with-email-confirm-activation/"/>
    <s v="https://www.udemy.com/php-mysql-login-and-registration-system-with-email-confirm-activation/"/>
    <x v="0"/>
    <n v="100"/>
    <n v="2607"/>
    <n v="317"/>
    <n v="49"/>
    <x v="0"/>
    <x v="0"/>
    <s v="all levels"/>
    <s v="ALL LEVELS"/>
    <n v="10"/>
    <s v="all levels"/>
    <n v="5"/>
    <d v="2015-11-26T00:00:00"/>
    <n v="26"/>
    <n v="11"/>
    <n v="2015"/>
    <x v="0"/>
    <x v="0"/>
    <d v="2019-09-26T00:00:00"/>
    <n v="1400"/>
  </r>
  <r>
    <x v="1812"/>
    <x v="1804"/>
    <x v="1062"/>
    <s v=" Homestead"/>
    <s v="aravel Hom"/>
    <s v="https://www.udemy.   /laravel-homestead/"/>
    <s v="https://www.udemy.com/laravel-homestead/"/>
    <x v="1"/>
    <n v="0"/>
    <n v="3883"/>
    <n v="110"/>
    <n v="9"/>
    <x v="1"/>
    <x v="1"/>
    <s v="beginner level"/>
    <s v="BEGINNER LEVEL"/>
    <n v="14"/>
    <s v="beginner level"/>
    <n v="1"/>
    <d v="2016-12-07T00:00:00"/>
    <n v="7"/>
    <n v="12"/>
    <n v="2016"/>
    <x v="0"/>
    <x v="0"/>
    <d v="2018-12-31T00:00:00"/>
    <n v="754"/>
  </r>
  <r>
    <x v="1813"/>
    <x v="1805"/>
    <x v="268"/>
    <s v="ress + SEO"/>
    <s v="uild your "/>
    <s v="https://www.udemy.   /learn-to-create-an-amazing-wordpress-blog-start-to-finish/"/>
    <s v="https://www.udemy.com/learn-to-create-an-amazing-wordpress-blog-start-to-finish/"/>
    <x v="0"/>
    <n v="200"/>
    <n v="2421"/>
    <n v="6"/>
    <n v="28"/>
    <x v="0"/>
    <x v="0"/>
    <s v="all levels"/>
    <s v="ALL LEVELS"/>
    <n v="10"/>
    <s v="all levels"/>
    <n v="3"/>
    <d v="2015-11-25T00:00:00"/>
    <n v="25"/>
    <n v="11"/>
    <n v="2015"/>
    <x v="0"/>
    <x v="0"/>
    <d v="2019-09-26T00:00:00"/>
    <n v="1401"/>
  </r>
  <r>
    <x v="1814"/>
    <x v="1806"/>
    <x v="377"/>
    <s v=" One Hour."/>
    <s v="ay Trading"/>
    <s v="https://www.udemy.   /the-123-trading-strategy-learn-to-trade-in-one-hour/"/>
    <s v="https://www.udemy.com/the-123-trading-strategy-learn-to-trade-in-one-hour/"/>
    <x v="0"/>
    <n v="95"/>
    <n v="335"/>
    <n v="25"/>
    <n v="29"/>
    <x v="0"/>
    <x v="0"/>
    <s v="all levels"/>
    <s v="ALL LEVELS"/>
    <n v="10"/>
    <s v="all levels"/>
    <n v="1.5"/>
    <d v="2015-11-27T00:00:00"/>
    <n v="27"/>
    <n v="11"/>
    <n v="2015"/>
    <x v="3"/>
    <x v="3"/>
    <d v="2019-09-26T00:00:00"/>
    <n v="1399"/>
  </r>
  <r>
    <x v="1815"/>
    <x v="1807"/>
    <x v="1063"/>
    <s v="th GraphQL"/>
    <s v="uilding Be"/>
    <s v="https://www.udemy.   /building-better-apis-with-graphql/"/>
    <s v="https://www.udemy.com/building-better-apis-with-graphql/"/>
    <x v="0"/>
    <n v="50"/>
    <n v="555"/>
    <n v="89"/>
    <n v="16"/>
    <x v="0"/>
    <x v="0"/>
    <s v="all levels"/>
    <s v="ALL LEVELS"/>
    <n v="10"/>
    <s v="all levels"/>
    <n v="2.5"/>
    <d v="2015-11-29T00:00:00"/>
    <n v="29"/>
    <n v="11"/>
    <n v="2015"/>
    <x v="0"/>
    <x v="0"/>
    <d v="2019-09-26T00:00:00"/>
    <n v="1397"/>
  </r>
  <r>
    <x v="1816"/>
    <x v="1808"/>
    <x v="383"/>
    <s v="nd Signals"/>
    <s v="inary Opti"/>
    <s v="https://www.udemy.   /learn-trading-binary-options-from-scratch-and-3-strategies/"/>
    <s v="https://www.udemy.com/learn-trading-binary-options-from-scratch-and-3-strategies/"/>
    <x v="0"/>
    <n v="195"/>
    <n v="1723"/>
    <n v="38"/>
    <n v="24"/>
    <x v="1"/>
    <x v="1"/>
    <s v="beginner level"/>
    <s v="BEGINNER LEVEL"/>
    <n v="14"/>
    <s v="beginner level"/>
    <n v="1"/>
    <d v="2015-12-14T00:00:00"/>
    <n v="14"/>
    <n v="12"/>
    <n v="2015"/>
    <x v="3"/>
    <x v="3"/>
    <d v="2018-05-25T00:00:00"/>
    <n v="893"/>
  </r>
  <r>
    <x v="1817"/>
    <x v="1809"/>
    <x v="942"/>
    <s v="0% Acierto"/>
    <s v="urso Compl"/>
    <s v="https://www.udemy.   /opciones-binarias-gana-dinero-trading-de-opciones-binarias/"/>
    <s v="https://www.udemy.com/opciones-binarias-gana-dinero-trading-de-opciones-binarias/"/>
    <x v="0"/>
    <n v="145"/>
    <n v="335"/>
    <n v="16"/>
    <n v="26"/>
    <x v="0"/>
    <x v="0"/>
    <s v="all levels"/>
    <s v="ALL LEVELS"/>
    <n v="10"/>
    <s v="all levels"/>
    <n v="1.5"/>
    <d v="2015-12-16T00:00:00"/>
    <n v="16"/>
    <n v="12"/>
    <n v="2015"/>
    <x v="3"/>
    <x v="3"/>
    <d v="2018-08-06T00:00:00"/>
    <n v="964"/>
  </r>
  <r>
    <x v="1818"/>
    <x v="1810"/>
    <x v="206"/>
    <s v="using D3JS"/>
    <s v="earn to Bu"/>
    <s v="https://www.udemy.   /learn-to-build-web-apps-using-d3js/"/>
    <s v="https://www.udemy.com/learn-to-build-web-apps-using-d3js/"/>
    <x v="0"/>
    <n v="40"/>
    <n v="841"/>
    <n v="99"/>
    <n v="29"/>
    <x v="0"/>
    <x v="0"/>
    <s v="all levels"/>
    <s v="ALL LEVELS"/>
    <n v="10"/>
    <s v="all levels"/>
    <n v="3.5"/>
    <d v="2015-12-01T00:00:00"/>
    <n v="1"/>
    <n v="12"/>
    <n v="2015"/>
    <x v="0"/>
    <x v="0"/>
    <d v="2019-09-26T00:00:00"/>
    <n v="1395"/>
  </r>
  <r>
    <x v="1819"/>
    <x v="1811"/>
    <x v="1064"/>
    <s v="come a pro"/>
    <s v="ractice gu"/>
    <s v="https://www.udemy.   /practice-guitar-with-no-previous-experience-and-become-a-pro/"/>
    <s v="https://www.udemy.com/practice-guitar-with-no-previous-experience-and-become-a-pro/"/>
    <x v="0"/>
    <n v="30"/>
    <n v="26"/>
    <n v="0"/>
    <n v="14"/>
    <x v="1"/>
    <x v="1"/>
    <s v="beginner level"/>
    <s v="BEGINNER LEVEL"/>
    <n v="14"/>
    <s v="beginner level"/>
    <n v="1"/>
    <d v="2017-01-13T00:00:00"/>
    <n v="13"/>
    <n v="1"/>
    <n v="2017"/>
    <x v="1"/>
    <x v="1"/>
    <d v="2018-12-31T00:00:00"/>
    <n v="717"/>
  </r>
  <r>
    <x v="1820"/>
    <x v="1812"/>
    <x v="540"/>
    <s v="to Finish!"/>
    <s v="omplete PH"/>
    <s v="https://www.udemy.   /complete-object-oriented-programming-in-php-start-to-finish/"/>
    <s v="https://www.udemy.com/complete-object-oriented-programming-in-php-start-to-finish/"/>
    <x v="0"/>
    <n v="200"/>
    <n v="4529"/>
    <n v="54"/>
    <n v="29"/>
    <x v="0"/>
    <x v="0"/>
    <s v="all levels"/>
    <s v="ALL LEVELS"/>
    <n v="10"/>
    <s v="all levels"/>
    <n v="2"/>
    <d v="2015-11-26T00:00:00"/>
    <n v="26"/>
    <n v="11"/>
    <n v="2015"/>
    <x v="0"/>
    <x v="0"/>
    <d v="2019-09-26T00:00:00"/>
    <n v="1400"/>
  </r>
  <r>
    <x v="1821"/>
    <x v="1813"/>
    <x v="725"/>
    <s v="em Level 2"/>
    <s v="uitar Supe"/>
    <s v="https://www.udemy.   /guitarsupersystemlevel2/"/>
    <s v="https://www.udemy.com/guitarsupersystemlevel2/"/>
    <x v="0"/>
    <n v="50"/>
    <n v="4192"/>
    <n v="128"/>
    <n v="34"/>
    <x v="3"/>
    <x v="3"/>
    <s v="expert level"/>
    <s v="EXPERT LEVEL"/>
    <n v="12"/>
    <s v="expert level"/>
    <n v="1.5"/>
    <d v="2015-11-30T00:00:00"/>
    <n v="30"/>
    <n v="11"/>
    <n v="2015"/>
    <x v="1"/>
    <x v="1"/>
    <d v="2019-08-24T00:00:00"/>
    <n v="1363"/>
  </r>
  <r>
    <x v="1822"/>
    <x v="1814"/>
    <x v="1065"/>
    <s v="automobile"/>
    <s v="evenez le "/>
    <s v="https://www.udemy.   /virtuel-car/"/>
    <s v="https://www.udemy.com/virtuel-car/"/>
    <x v="0"/>
    <n v="50"/>
    <n v="42"/>
    <n v="10"/>
    <n v="32"/>
    <x v="1"/>
    <x v="1"/>
    <s v="beginner level"/>
    <s v="BEGINNER LEVEL"/>
    <n v="14"/>
    <s v="beginner level"/>
    <n v="4.5"/>
    <d v="2015-12-09T00:00:00"/>
    <n v="9"/>
    <n v="12"/>
    <n v="2015"/>
    <x v="2"/>
    <x v="2"/>
    <d v="2018-12-31T00:00:00"/>
    <n v="1118"/>
  </r>
  <r>
    <x v="1823"/>
    <x v="1815"/>
    <x v="1066"/>
    <s v="rong Lines"/>
    <s v="alligraphy"/>
    <s v="https://www.udemy.   /calligraphy-for-beginners-creating-strong-lines/"/>
    <s v="https://www.udemy.com/calligraphy-for-beginners-creating-strong-lines/"/>
    <x v="0"/>
    <n v="40"/>
    <n v="246"/>
    <n v="30"/>
    <n v="12"/>
    <x v="1"/>
    <x v="1"/>
    <s v="beginner level"/>
    <s v="BEGINNER LEVEL"/>
    <n v="14"/>
    <s v="beginner level"/>
    <n v="0.68333333299999999"/>
    <d v="2016-03-03T00:00:00"/>
    <n v="3"/>
    <n v="3"/>
    <n v="2016"/>
    <x v="2"/>
    <x v="2"/>
    <d v="2018-12-31T00:00:00"/>
    <n v="1033"/>
  </r>
  <r>
    <x v="1824"/>
    <x v="1816"/>
    <x v="1067"/>
    <s v="ep by step"/>
    <s v="reate a We"/>
    <s v="https://www.udemy.   /create-a-website-from-scratch-using-html-css-in-1-hour/"/>
    <s v="https://www.udemy.com/create-a-website-from-scratch-using-html-css-in-1-hour/"/>
    <x v="0"/>
    <n v="75"/>
    <n v="12882"/>
    <n v="95"/>
    <n v="20"/>
    <x v="1"/>
    <x v="1"/>
    <s v="beginner level"/>
    <s v="BEGINNER LEVEL"/>
    <n v="14"/>
    <s v="beginner level"/>
    <n v="1.5"/>
    <d v="2015-11-27T00:00:00"/>
    <n v="27"/>
    <n v="11"/>
    <n v="2015"/>
    <x v="0"/>
    <x v="0"/>
    <d v="2018-12-31T00:00:00"/>
    <n v="1130"/>
  </r>
  <r>
    <x v="1825"/>
    <x v="1817"/>
    <x v="63"/>
    <s v="x strategy"/>
    <s v="rofessiona"/>
    <s v="https://www.udemy.   /beginner-trading-forex-strategy/"/>
    <s v="https://www.udemy.com/beginner-trading-forex-strategy/"/>
    <x v="0"/>
    <n v="50"/>
    <n v="353"/>
    <n v="21"/>
    <n v="17"/>
    <x v="3"/>
    <x v="3"/>
    <s v="expert level"/>
    <s v="EXPERT LEVEL"/>
    <n v="12"/>
    <s v="expert level"/>
    <n v="1.5"/>
    <d v="2016-02-03T00:00:00"/>
    <n v="3"/>
    <n v="2"/>
    <n v="2016"/>
    <x v="3"/>
    <x v="3"/>
    <d v="2019-08-24T00:00:00"/>
    <n v="1298"/>
  </r>
  <r>
    <x v="1826"/>
    <x v="1818"/>
    <x v="438"/>
    <s v="Strategies"/>
    <s v="ffective D"/>
    <s v="https://www.udemy.   /effective-debt-collection/"/>
    <s v="https://www.udemy.com/effective-debt-collection/"/>
    <x v="0"/>
    <n v="40"/>
    <n v="5"/>
    <n v="2"/>
    <n v="16"/>
    <x v="2"/>
    <x v="2"/>
    <s v="intermediate level"/>
    <s v="INTERMEDIATE LEVEL"/>
    <n v="18"/>
    <s v="intermediate level"/>
    <n v="1.5"/>
    <d v="2015-11-30T00:00:00"/>
    <n v="30"/>
    <n v="11"/>
    <n v="2015"/>
    <x v="3"/>
    <x v="3"/>
    <d v="2020-10-10T00:00:00"/>
    <n v="1776"/>
  </r>
  <r>
    <x v="1827"/>
    <x v="1819"/>
    <x v="27"/>
    <s v="ML5 course"/>
    <s v="he complet"/>
    <s v="https://www.udemy.   /learn-html-by-building-websites/"/>
    <s v="https://www.udemy.com/learn-html-by-building-websites/"/>
    <x v="0"/>
    <n v="20"/>
    <n v="3461"/>
    <n v="11"/>
    <n v="23"/>
    <x v="1"/>
    <x v="1"/>
    <s v="beginner level"/>
    <s v="BEGINNER LEVEL"/>
    <n v="14"/>
    <s v="beginner level"/>
    <n v="1.5"/>
    <d v="2015-12-02T00:00:00"/>
    <n v="2"/>
    <n v="12"/>
    <n v="2015"/>
    <x v="0"/>
    <x v="0"/>
    <d v="2018-12-31T00:00:00"/>
    <n v="1125"/>
  </r>
  <r>
    <x v="1828"/>
    <x v="1820"/>
    <x v="47"/>
    <s v="7 Websites"/>
    <s v="he Ultimat"/>
    <s v="https://www.udemy.   /the-ultimate-wordpress-boot-camp-build-multiple-websites/"/>
    <s v="https://www.udemy.com/the-ultimate-wordpress-boot-camp-build-multiple-websites/"/>
    <x v="0"/>
    <n v="125"/>
    <n v="1000"/>
    <n v="74"/>
    <n v="140"/>
    <x v="2"/>
    <x v="2"/>
    <s v="intermediate level"/>
    <s v="INTERMEDIATE LEVEL"/>
    <n v="18"/>
    <s v="intermediate level"/>
    <n v="11"/>
    <d v="2016-02-26T00:00:00"/>
    <n v="26"/>
    <n v="2"/>
    <n v="2016"/>
    <x v="0"/>
    <x v="0"/>
    <d v="2020-10-10T00:00:00"/>
    <n v="1688"/>
  </r>
  <r>
    <x v="1829"/>
    <x v="1821"/>
    <x v="1068"/>
    <s v="ete Course"/>
    <s v="uild Web A"/>
    <s v="https://www.udemy.   /build-web-apps-using-emberjs-the-complete-course/"/>
    <s v="https://www.udemy.com/build-web-apps-using-emberjs-the-complete-course/"/>
    <x v="0"/>
    <n v="40"/>
    <n v="627"/>
    <n v="126"/>
    <n v="31"/>
    <x v="0"/>
    <x v="0"/>
    <s v="all levels"/>
    <s v="ALL LEVELS"/>
    <n v="10"/>
    <s v="all levels"/>
    <n v="4.5"/>
    <d v="2015-12-10T00:00:00"/>
    <n v="10"/>
    <n v="12"/>
    <n v="2015"/>
    <x v="0"/>
    <x v="0"/>
    <d v="2019-09-26T00:00:00"/>
    <n v="1386"/>
  </r>
  <r>
    <x v="1830"/>
    <x v="1822"/>
    <x v="903"/>
    <s v="Filmmakers"/>
    <s v="rowdfundin"/>
    <s v="https://www.udemy.   /crowdfunding-for-filmmakers/"/>
    <s v="https://www.udemy.com/crowdfunding-for-filmmakers/"/>
    <x v="0"/>
    <n v="65"/>
    <n v="32"/>
    <n v="6"/>
    <n v="30"/>
    <x v="0"/>
    <x v="0"/>
    <s v="all levels"/>
    <s v="ALL LEVELS"/>
    <n v="10"/>
    <s v="all levels"/>
    <n v="4"/>
    <d v="2015-12-01T00:00:00"/>
    <n v="1"/>
    <n v="12"/>
    <n v="2015"/>
    <x v="3"/>
    <x v="3"/>
    <d v="2019-09-26T00:00:00"/>
    <n v="1395"/>
  </r>
  <r>
    <x v="1831"/>
    <x v="1823"/>
    <x v="1069"/>
    <s v=" TemÃ¡tica"/>
    <s v="urso de Co"/>
    <s v="https://www.udemy.   /coreldraw-para-eventos/"/>
    <s v="https://www.udemy.com/coreldraw-para-eventos/"/>
    <x v="0"/>
    <n v="125"/>
    <n v="10"/>
    <n v="3"/>
    <n v="55"/>
    <x v="1"/>
    <x v="1"/>
    <s v="beginner level"/>
    <s v="BEGINNER LEVEL"/>
    <n v="14"/>
    <s v="beginner level"/>
    <n v="2.5"/>
    <d v="2016-04-27T00:00:00"/>
    <n v="27"/>
    <n v="4"/>
    <n v="2016"/>
    <x v="2"/>
    <x v="2"/>
    <d v="2018-12-31T00:00:00"/>
    <n v="978"/>
  </r>
  <r>
    <x v="1832"/>
    <x v="1824"/>
    <x v="1070"/>
    <s v="  Projects"/>
    <s v="earn Plugi"/>
    <s v="https://www.udemy.   /learn-plugin-development-in-wordpress-by-building-projects/"/>
    <s v="https://www.udemy.com/learn-plugin-development-in-wordpress-by-building-projects/"/>
    <x v="0"/>
    <n v="60"/>
    <n v="1313"/>
    <n v="121"/>
    <n v="62"/>
    <x v="0"/>
    <x v="0"/>
    <s v="all levels"/>
    <s v="ALL LEVELS"/>
    <n v="10"/>
    <s v="all levels"/>
    <n v="11"/>
    <d v="2016-01-11T00:00:00"/>
    <n v="11"/>
    <n v="1"/>
    <n v="2016"/>
    <x v="0"/>
    <x v="0"/>
    <d v="2019-09-26T00:00:00"/>
    <n v="1354"/>
  </r>
  <r>
    <x v="1833"/>
    <x v="1825"/>
    <x v="1071"/>
    <s v="tar by ear"/>
    <s v=" step form"/>
    <s v="https://www.udemy.   /3-step-formula-for-playing-guitar-by-ear/"/>
    <s v="https://www.udemy.com/3-step-formula-for-playing-guitar-by-ear/"/>
    <x v="0"/>
    <n v="25"/>
    <n v="3937"/>
    <n v="54"/>
    <n v="20"/>
    <x v="1"/>
    <x v="1"/>
    <s v="beginner level"/>
    <s v="BEGINNER LEVEL"/>
    <n v="14"/>
    <s v="beginner level"/>
    <n v="1.5"/>
    <d v="2015-12-03T00:00:00"/>
    <n v="3"/>
    <n v="12"/>
    <n v="2015"/>
    <x v="1"/>
    <x v="1"/>
    <d v="2018-12-31T00:00:00"/>
    <n v="1124"/>
  </r>
  <r>
    <x v="1834"/>
    <x v="1826"/>
    <x v="27"/>
    <s v="ro-to-hero"/>
    <s v="he complet"/>
    <s v="https://www.udemy.   /the-complete-javascript-developer-mean-stack-zero-to-hero/"/>
    <s v="https://www.udemy.com/the-complete-javascript-developer-mean-stack-zero-to-hero/"/>
    <x v="0"/>
    <n v="75"/>
    <n v="4820"/>
    <n v="983"/>
    <n v="53"/>
    <x v="0"/>
    <x v="0"/>
    <s v="all levels"/>
    <s v="ALL LEVELS"/>
    <n v="10"/>
    <s v="all levels"/>
    <n v="11.5"/>
    <d v="2015-12-16T00:00:00"/>
    <n v="16"/>
    <n v="12"/>
    <n v="2015"/>
    <x v="0"/>
    <x v="0"/>
    <d v="2019-09-26T00:00:00"/>
    <n v="1380"/>
  </r>
  <r>
    <x v="1835"/>
    <x v="1827"/>
    <x v="1072"/>
    <s v="5 and CSS3"/>
    <s v="ustom Them"/>
    <s v="https://www.udemy.   /custom-theme-creation-for-wordpress/"/>
    <s v="https://www.udemy.com/custom-theme-creation-for-wordpress/"/>
    <x v="0"/>
    <n v="35"/>
    <n v="298"/>
    <n v="20"/>
    <n v="24"/>
    <x v="1"/>
    <x v="1"/>
    <s v="beginner level"/>
    <s v="BEGINNER LEVEL"/>
    <n v="14"/>
    <s v="beginner level"/>
    <n v="1.5"/>
    <d v="2015-12-06T00:00:00"/>
    <n v="6"/>
    <n v="12"/>
    <n v="2015"/>
    <x v="0"/>
    <x v="0"/>
    <d v="2018-12-31T00:00:00"/>
    <n v="1121"/>
  </r>
  <r>
    <x v="1836"/>
    <x v="1828"/>
    <x v="902"/>
    <s v="ªã‚¹ãƒˆâ…¡"/>
    <s v="“ã©ã‚‚ã‚"/>
    <s v="https://www.udemy.   /takalittle2/"/>
    <s v="https://www.udemy.com/takalittle2/"/>
    <x v="0"/>
    <n v="20"/>
    <n v="2"/>
    <n v="0"/>
    <n v="47"/>
    <x v="1"/>
    <x v="1"/>
    <s v="beginner level"/>
    <s v="BEGINNER LEVEL"/>
    <n v="14"/>
    <s v="beginner level"/>
    <n v="3.5"/>
    <d v="2016-02-18T00:00:00"/>
    <n v="18"/>
    <n v="2"/>
    <n v="2016"/>
    <x v="1"/>
    <x v="1"/>
    <d v="2018-12-31T00:00:00"/>
    <n v="1047"/>
  </r>
  <r>
    <x v="1837"/>
    <x v="1829"/>
    <x v="1073"/>
    <s v="ing Jquery"/>
    <s v="Query Crea"/>
    <s v="https://www.udemy.   /jquery-create-modal-popup-windows-from-scratch-using-jquery/"/>
    <s v="https://www.udemy.com/jquery-create-modal-popup-windows-from-scratch-using-jquery/"/>
    <x v="0"/>
    <n v="50"/>
    <n v="4407"/>
    <n v="17"/>
    <n v="29"/>
    <x v="0"/>
    <x v="0"/>
    <s v="all levels"/>
    <s v="ALL LEVELS"/>
    <n v="10"/>
    <s v="all levels"/>
    <n v="2.5"/>
    <d v="2015-12-04T00:00:00"/>
    <n v="4"/>
    <n v="12"/>
    <n v="2015"/>
    <x v="0"/>
    <x v="0"/>
    <d v="2019-09-26T00:00:00"/>
    <n v="1392"/>
  </r>
  <r>
    <x v="1838"/>
    <x v="1830"/>
    <x v="1074"/>
    <s v="cks Online"/>
    <s v="ow I Make "/>
    <s v="https://www.udemy.   /seeking-alpha-how-to-write-about-stocks-online/"/>
    <s v="https://www.udemy.com/seeking-alpha-how-to-write-about-stocks-online/"/>
    <x v="0"/>
    <n v="195"/>
    <n v="360"/>
    <n v="24"/>
    <n v="12"/>
    <x v="1"/>
    <x v="1"/>
    <s v="beginner level"/>
    <s v="BEGINNER LEVEL"/>
    <n v="14"/>
    <s v="beginner level"/>
    <n v="2.5"/>
    <d v="2015-12-18T00:00:00"/>
    <n v="18"/>
    <n v="12"/>
    <n v="2015"/>
    <x v="3"/>
    <x v="3"/>
    <d v="2018-12-31T00:00:00"/>
    <n v="1109"/>
  </r>
  <r>
    <x v="1839"/>
    <x v="1831"/>
    <x v="1075"/>
    <s v="r own tags"/>
    <s v="ML For Abs"/>
    <s v="https://www.udemy.   /xml-for-absolute-beginners-learn-to-create-your-own-tags/"/>
    <s v="https://www.udemy.com/xml-for-absolute-beginners-learn-to-create-your-own-tags/"/>
    <x v="0"/>
    <n v="75"/>
    <n v="1945"/>
    <n v="58"/>
    <n v="10"/>
    <x v="1"/>
    <x v="1"/>
    <s v="beginner level"/>
    <s v="BEGINNER LEVEL"/>
    <n v="14"/>
    <s v="beginner level"/>
    <n v="1"/>
    <d v="2015-12-17T00:00:00"/>
    <n v="17"/>
    <n v="12"/>
    <n v="2015"/>
    <x v="0"/>
    <x v="0"/>
    <d v="2018-12-31T00:00:00"/>
    <n v="1110"/>
  </r>
  <r>
    <x v="1840"/>
    <x v="1832"/>
    <x v="1076"/>
    <s v="troduction"/>
    <s v="SON For Be"/>
    <s v="https://www.udemy.   /json-for-beginners-a-very-basic-introduction/"/>
    <s v="https://www.udemy.com/json-for-beginners-a-very-basic-introduction/"/>
    <x v="0"/>
    <n v="65"/>
    <n v="1703"/>
    <n v="27"/>
    <n v="8"/>
    <x v="1"/>
    <x v="1"/>
    <s v="beginner level"/>
    <s v="BEGINNER LEVEL"/>
    <n v="14"/>
    <s v="beginner level"/>
    <n v="1"/>
    <d v="2016-01-18T00:00:00"/>
    <n v="18"/>
    <n v="1"/>
    <n v="2016"/>
    <x v="0"/>
    <x v="0"/>
    <d v="2018-12-31T00:00:00"/>
    <n v="1078"/>
  </r>
  <r>
    <x v="1841"/>
    <x v="1833"/>
    <x v="1077"/>
    <s v="ash Course"/>
    <s v="HP with PD"/>
    <s v="https://www.udemy.   /php-with-pdo-ultimate-crash-course/"/>
    <s v="https://www.udemy.com/php-with-pdo-ultimate-crash-course/"/>
    <x v="0"/>
    <n v="50"/>
    <n v="1248"/>
    <n v="171"/>
    <n v="18"/>
    <x v="0"/>
    <x v="0"/>
    <s v="all levels"/>
    <s v="ALL LEVELS"/>
    <n v="10"/>
    <s v="all levels"/>
    <n v="1.5"/>
    <d v="2015-12-06T00:00:00"/>
    <n v="6"/>
    <n v="12"/>
    <n v="2015"/>
    <x v="0"/>
    <x v="0"/>
    <d v="2019-09-26T00:00:00"/>
    <n v="1390"/>
  </r>
  <r>
    <x v="1842"/>
    <x v="1834"/>
    <x v="1078"/>
    <s v="ing Course"/>
    <s v="he Binary "/>
    <s v="https://www.udemy.   /the-binary-institute-binary-options-trading-course/"/>
    <s v="https://www.udemy.com/the-binary-institute-binary-options-trading-course/"/>
    <x v="0"/>
    <n v="200"/>
    <n v="103"/>
    <n v="25"/>
    <n v="12"/>
    <x v="0"/>
    <x v="0"/>
    <s v="all levels"/>
    <s v="ALL LEVELS"/>
    <n v="10"/>
    <s v="all levels"/>
    <n v="2.5"/>
    <d v="2015-12-14T00:00:00"/>
    <n v="14"/>
    <n v="12"/>
    <n v="2015"/>
    <x v="3"/>
    <x v="3"/>
    <d v="2018-08-06T00:00:00"/>
    <n v="966"/>
  </r>
  <r>
    <x v="1843"/>
    <x v="1835"/>
    <x v="1079"/>
    <s v="ing Online"/>
    <s v="K Self Ass"/>
    <s v="https://www.udemy.   /uk-tax-return/"/>
    <s v="https://www.udemy.com/uk-tax-return/"/>
    <x v="0"/>
    <n v="20"/>
    <n v="23"/>
    <n v="7"/>
    <n v="6"/>
    <x v="0"/>
    <x v="0"/>
    <s v="all levels"/>
    <s v="ALL LEVELS"/>
    <n v="10"/>
    <s v="all levels"/>
    <n v="0.46666666699999998"/>
    <d v="2015-12-07T00:00:00"/>
    <n v="7"/>
    <n v="12"/>
    <n v="2015"/>
    <x v="3"/>
    <x v="3"/>
    <d v="2018-08-06T00:00:00"/>
    <n v="973"/>
  </r>
  <r>
    <x v="1844"/>
    <x v="1836"/>
    <x v="167"/>
    <s v="ers - Lite"/>
    <s v="earn PHP P"/>
    <s v="https://www.udemy.   /learn-php-programming-for-absolute-beginners-lite/"/>
    <s v="https://www.udemy.com/learn-php-programming-for-absolute-beginners-lite/"/>
    <x v="0"/>
    <n v="20"/>
    <n v="2749"/>
    <n v="62"/>
    <n v="7"/>
    <x v="0"/>
    <x v="0"/>
    <s v="all levels"/>
    <s v="ALL LEVELS"/>
    <n v="10"/>
    <s v="all levels"/>
    <n v="0.68333333299999999"/>
    <d v="2015-12-15T00:00:00"/>
    <n v="15"/>
    <n v="12"/>
    <n v="2015"/>
    <x v="0"/>
    <x v="0"/>
    <d v="2019-09-26T00:00:00"/>
    <n v="1381"/>
  </r>
  <r>
    <x v="1845"/>
    <x v="1837"/>
    <x v="1080"/>
    <s v="otoshop CC"/>
    <s v="omina el D"/>
    <s v="https://www.udemy.   /domina-el-diseno-grafico-para-web-con-photoshop-cc/"/>
    <s v="https://www.udemy.com/domina-el-diseno-grafico-para-web-con-photoshop-cc/"/>
    <x v="0"/>
    <n v="70"/>
    <n v="211"/>
    <n v="34"/>
    <n v="66"/>
    <x v="0"/>
    <x v="0"/>
    <s v="all levels"/>
    <s v="ALL LEVELS"/>
    <n v="10"/>
    <s v="all levels"/>
    <n v="6.5"/>
    <d v="2015-12-30T00:00:00"/>
    <n v="30"/>
    <n v="12"/>
    <n v="2015"/>
    <x v="2"/>
    <x v="2"/>
    <d v="2019-09-26T00:00:00"/>
    <n v="1366"/>
  </r>
  <r>
    <x v="1846"/>
    <x v="1838"/>
    <x v="1081"/>
    <s v="ep by Step"/>
    <s v="earn Azure"/>
    <s v="https://www.udemy.   /marutiazure/"/>
    <s v="https://www.udemy.com/marutiazure/"/>
    <x v="0"/>
    <n v="20"/>
    <n v="791"/>
    <n v="29"/>
    <n v="24"/>
    <x v="2"/>
    <x v="2"/>
    <s v="intermediate level"/>
    <s v="INTERMEDIATE LEVEL"/>
    <n v="18"/>
    <s v="intermediate level"/>
    <n v="2.5"/>
    <d v="2016-02-08T00:00:00"/>
    <n v="8"/>
    <n v="2"/>
    <n v="2016"/>
    <x v="0"/>
    <x v="0"/>
    <d v="2020-10-10T00:00:00"/>
    <n v="1706"/>
  </r>
  <r>
    <x v="1847"/>
    <x v="1839"/>
    <x v="1082"/>
    <s v="raft Yours"/>
    <s v="n Abundanc"/>
    <s v="https://www.udemy.   /mindset-of-a-6-figure-income-earner-how-to-craft-yours/"/>
    <s v="https://www.udemy.com/mindset-of-a-6-figure-income-earner-how-to-craft-yours/"/>
    <x v="0"/>
    <n v="50"/>
    <n v="33"/>
    <n v="4"/>
    <n v="40"/>
    <x v="1"/>
    <x v="1"/>
    <s v="beginner level"/>
    <s v="BEGINNER LEVEL"/>
    <n v="14"/>
    <s v="beginner level"/>
    <n v="4.5"/>
    <d v="2016-01-22T00:00:00"/>
    <n v="22"/>
    <n v="1"/>
    <n v="2016"/>
    <x v="3"/>
    <x v="3"/>
    <d v="2018-12-31T00:00:00"/>
    <n v="1074"/>
  </r>
  <r>
    <x v="1848"/>
    <x v="1840"/>
    <x v="1083"/>
    <s v="¤ftsalltag"/>
    <s v="ypografie "/>
    <s v="https://www.udemy.   /typographie-schriftarten/"/>
    <s v="https://www.udemy.com/typographie-schriftarten/"/>
    <x v="0"/>
    <n v="75"/>
    <n v="213"/>
    <n v="10"/>
    <n v="16"/>
    <x v="1"/>
    <x v="1"/>
    <s v="beginner level"/>
    <s v="BEGINNER LEVEL"/>
    <n v="14"/>
    <s v="beginner level"/>
    <n v="1.5"/>
    <d v="2016-01-18T00:00:00"/>
    <n v="18"/>
    <n v="1"/>
    <n v="2016"/>
    <x v="2"/>
    <x v="2"/>
    <d v="2018-12-31T00:00:00"/>
    <n v="1078"/>
  </r>
  <r>
    <x v="1849"/>
    <x v="1841"/>
    <x v="1084"/>
    <s v="troduction"/>
    <s v="jax  for B"/>
    <s v="https://www.udemy.   /ajax-for-beginners-a-very-basic-introduction/"/>
    <s v="https://www.udemy.com/ajax-for-beginners-a-very-basic-introduction/"/>
    <x v="0"/>
    <n v="65"/>
    <n v="755"/>
    <n v="5"/>
    <n v="18"/>
    <x v="1"/>
    <x v="1"/>
    <s v="beginner level"/>
    <s v="BEGINNER LEVEL"/>
    <n v="14"/>
    <s v="beginner level"/>
    <n v="2"/>
    <d v="2016-01-25T00:00:00"/>
    <n v="25"/>
    <n v="1"/>
    <n v="2016"/>
    <x v="0"/>
    <x v="0"/>
    <d v="2018-12-31T00:00:00"/>
    <n v="1071"/>
  </r>
  <r>
    <x v="1850"/>
    <x v="1842"/>
    <x v="1085"/>
    <s v="management"/>
    <s v="pply finan"/>
    <s v="https://www.udemy.   /apply-finance-concepts-for-smart-project-management/"/>
    <s v="https://www.udemy.com/apply-finance-concepts-for-smart-project-management/"/>
    <x v="1"/>
    <n v="0"/>
    <n v="3465"/>
    <n v="161"/>
    <n v="24"/>
    <x v="1"/>
    <x v="1"/>
    <s v="beginner level"/>
    <s v="BEGINNER LEVEL"/>
    <n v="14"/>
    <s v="beginner level"/>
    <n v="2"/>
    <d v="2016-02-23T00:00:00"/>
    <n v="23"/>
    <n v="2"/>
    <n v="2016"/>
    <x v="3"/>
    <x v="3"/>
    <d v="2018-05-25T00:00:00"/>
    <n v="822"/>
  </r>
  <r>
    <x v="1851"/>
    <x v="1843"/>
    <x v="1086"/>
    <s v="ess Coach "/>
    <s v="earn Busin"/>
    <s v="https://www.udemy.   /essential-business-finance-for-coaches-and-consultants/"/>
    <s v="https://www.udemy.com/essential-business-finance-for-coaches-and-consultants/"/>
    <x v="0"/>
    <n v="20"/>
    <n v="741"/>
    <n v="4"/>
    <n v="22"/>
    <x v="1"/>
    <x v="1"/>
    <s v="beginner level"/>
    <s v="BEGINNER LEVEL"/>
    <n v="14"/>
    <s v="beginner level"/>
    <n v="2"/>
    <d v="2016-01-03T00:00:00"/>
    <n v="3"/>
    <n v="1"/>
    <n v="2016"/>
    <x v="3"/>
    <x v="3"/>
    <d v="2018-12-31T00:00:00"/>
    <n v="1093"/>
  </r>
  <r>
    <x v="1852"/>
    <x v="1844"/>
    <x v="1087"/>
    <s v="for Guitar"/>
    <s v="asy to pla"/>
    <s v="https://www.udemy.   /howtoplaychristmassongsontheguitar/"/>
    <s v="https://www.udemy.com/howtoplaychristmassongsontheguitar/"/>
    <x v="0"/>
    <n v="100"/>
    <n v="1229"/>
    <n v="8"/>
    <n v="11"/>
    <x v="0"/>
    <x v="0"/>
    <s v="all levels"/>
    <s v="ALL LEVELS"/>
    <n v="10"/>
    <s v="all levels"/>
    <n v="0.5"/>
    <d v="2015-12-12T00:00:00"/>
    <n v="12"/>
    <n v="12"/>
    <n v="2015"/>
    <x v="1"/>
    <x v="1"/>
    <d v="2019-09-26T00:00:00"/>
    <n v="1384"/>
  </r>
  <r>
    <x v="1853"/>
    <x v="1845"/>
    <x v="78"/>
    <s v="et Crashes"/>
    <s v="echnical A"/>
    <s v="https://www.udemy.   /profit-from-stock-market-crashes-the-short-selling-strategy/"/>
    <s v="https://www.udemy.com/profit-from-stock-market-crashes-the-short-selling-strategy/"/>
    <x v="0"/>
    <n v="95"/>
    <n v="1730"/>
    <n v="18"/>
    <n v="53"/>
    <x v="0"/>
    <x v="0"/>
    <s v="all levels"/>
    <s v="ALL LEVELS"/>
    <n v="10"/>
    <s v="all levels"/>
    <n v="2"/>
    <d v="2016-01-27T00:00:00"/>
    <n v="27"/>
    <n v="1"/>
    <n v="2016"/>
    <x v="3"/>
    <x v="3"/>
    <d v="2018-11-04T00:00:00"/>
    <n v="1012"/>
  </r>
  <r>
    <x v="1854"/>
    <x v="1846"/>
    <x v="1088"/>
    <s v=" required!"/>
    <s v="lay all ma"/>
    <s v="https://www.udemy.   /piano-major-scales/"/>
    <s v="https://www.udemy.com/piano-major-scales/"/>
    <x v="0"/>
    <n v="40"/>
    <n v="868"/>
    <n v="8"/>
    <n v="62"/>
    <x v="1"/>
    <x v="1"/>
    <s v="beginner level"/>
    <s v="BEGINNER LEVEL"/>
    <n v="14"/>
    <s v="beginner level"/>
    <n v="3.5"/>
    <d v="2015-12-15T00:00:00"/>
    <n v="15"/>
    <n v="12"/>
    <n v="2015"/>
    <x v="1"/>
    <x v="1"/>
    <d v="2018-12-31T00:00:00"/>
    <n v="1112"/>
  </r>
  <r>
    <x v="1855"/>
    <x v="1847"/>
    <x v="1089"/>
    <s v="background"/>
    <s v="nhance you"/>
    <s v="https://www.udemy.   /enhance-your-chroma-key-with-an-animated-slides-background/"/>
    <s v="https://www.udemy.com/enhance-your-chroma-key-with-an-animated-slides-background/"/>
    <x v="0"/>
    <n v="25"/>
    <n v="361"/>
    <n v="2"/>
    <n v="9"/>
    <x v="2"/>
    <x v="2"/>
    <s v="intermediate level"/>
    <s v="INTERMEDIATE LEVEL"/>
    <n v="18"/>
    <s v="intermediate level"/>
    <n v="1"/>
    <d v="2016-07-04T00:00:00"/>
    <n v="4"/>
    <n v="7"/>
    <n v="2016"/>
    <x v="2"/>
    <x v="2"/>
    <d v="2020-10-10T00:00:00"/>
    <n v="1559"/>
  </r>
  <r>
    <x v="1856"/>
    <x v="1848"/>
    <x v="56"/>
    <s v="gle Slides"/>
    <s v="reating an"/>
    <s v="https://www.udemy.   /creating-an-animated-greeting-card-via-google-slides/"/>
    <s v="https://www.udemy.com/creating-an-animated-greeting-card-via-google-slides/"/>
    <x v="0"/>
    <n v="20"/>
    <n v="1504"/>
    <n v="10"/>
    <n v="9"/>
    <x v="1"/>
    <x v="1"/>
    <s v="beginner level"/>
    <s v="BEGINNER LEVEL"/>
    <n v="14"/>
    <s v="beginner level"/>
    <n v="1.5"/>
    <d v="2016-01-05T00:00:00"/>
    <n v="5"/>
    <n v="1"/>
    <n v="2016"/>
    <x v="2"/>
    <x v="2"/>
    <d v="2018-12-31T00:00:00"/>
    <n v="1091"/>
  </r>
  <r>
    <x v="1857"/>
    <x v="1849"/>
    <x v="48"/>
    <s v="JavaScript"/>
    <s v="astering M"/>
    <s v="https://www.udemy.   /mastering-meteor-reactive-full-stack-javascript/"/>
    <s v="https://www.udemy.com/mastering-meteor-reactive-full-stack-javascript/"/>
    <x v="0"/>
    <n v="95"/>
    <n v="494"/>
    <n v="46"/>
    <n v="37"/>
    <x v="3"/>
    <x v="3"/>
    <s v="expert level"/>
    <s v="EXPERT LEVEL"/>
    <n v="12"/>
    <s v="expert level"/>
    <n v="3"/>
    <d v="2015-12-10T00:00:00"/>
    <n v="10"/>
    <n v="12"/>
    <n v="2015"/>
    <x v="0"/>
    <x v="0"/>
    <d v="2019-08-24T00:00:00"/>
    <n v="1353"/>
  </r>
  <r>
    <x v="1858"/>
    <x v="1850"/>
    <x v="1090"/>
    <s v="id Devices"/>
    <s v="aster App "/>
    <s v="https://www.udemy.   /how-to-design-ios-app-icons/"/>
    <s v="https://www.udemy.com/how-to-design-ios-app-icons/"/>
    <x v="0"/>
    <n v="25"/>
    <n v="9464"/>
    <n v="329"/>
    <n v="43"/>
    <x v="2"/>
    <x v="2"/>
    <s v="intermediate level"/>
    <s v="INTERMEDIATE LEVEL"/>
    <n v="18"/>
    <s v="intermediate level"/>
    <n v="2"/>
    <d v="2015-12-21T00:00:00"/>
    <n v="21"/>
    <n v="12"/>
    <n v="2015"/>
    <x v="2"/>
    <x v="2"/>
    <d v="2020-10-10T00:00:00"/>
    <n v="1755"/>
  </r>
  <r>
    <x v="1859"/>
    <x v="1851"/>
    <x v="27"/>
    <s v=" Beginners"/>
    <s v="he Complet"/>
    <s v="https://www.udemy.   /javascriptcourse/"/>
    <s v="https://www.udemy.com/javascriptcourse/"/>
    <x v="0"/>
    <n v="195"/>
    <n v="31499"/>
    <n v="450"/>
    <n v="46"/>
    <x v="0"/>
    <x v="0"/>
    <s v="all levels"/>
    <s v="ALL LEVELS"/>
    <n v="10"/>
    <s v="all levels"/>
    <n v="4"/>
    <d v="2015-12-29T00:00:00"/>
    <n v="29"/>
    <n v="12"/>
    <n v="2015"/>
    <x v="0"/>
    <x v="0"/>
    <d v="2019-09-26T00:00:00"/>
    <n v="1367"/>
  </r>
  <r>
    <x v="1860"/>
    <x v="1852"/>
    <x v="1091"/>
    <s v="om scratch"/>
    <s v="TML CSS Ea"/>
    <s v="https://www.udemy.   /html-css-easy-steps-to-create-a-web-template-from-scratch/"/>
    <s v="https://www.udemy.com/html-css-easy-steps-to-create-a-web-template-from-scratch/"/>
    <x v="0"/>
    <n v="200"/>
    <n v="11574"/>
    <n v="78"/>
    <n v="15"/>
    <x v="1"/>
    <x v="1"/>
    <s v="beginner level"/>
    <s v="BEGINNER LEVEL"/>
    <n v="14"/>
    <s v="beginner level"/>
    <n v="1"/>
    <d v="2015-12-14T00:00:00"/>
    <n v="14"/>
    <n v="12"/>
    <n v="2015"/>
    <x v="0"/>
    <x v="0"/>
    <d v="2018-12-31T00:00:00"/>
    <n v="1113"/>
  </r>
  <r>
    <x v="1861"/>
    <x v="1853"/>
    <x v="1092"/>
    <s v="ro To Hero"/>
    <s v="OREX: From"/>
    <s v="https://www.udemy.   /forex-from-zero-to-hero/"/>
    <s v="https://www.udemy.com/forex-from-zero-to-hero/"/>
    <x v="0"/>
    <n v="150"/>
    <n v="152"/>
    <n v="27"/>
    <n v="26"/>
    <x v="0"/>
    <x v="0"/>
    <s v="all levels"/>
    <s v="ALL LEVELS"/>
    <n v="10"/>
    <s v="all levels"/>
    <n v="3"/>
    <d v="2017-02-07T00:00:00"/>
    <n v="7"/>
    <n v="2"/>
    <n v="2017"/>
    <x v="3"/>
    <x v="3"/>
    <d v="2018-08-06T00:00:00"/>
    <n v="545"/>
  </r>
  <r>
    <x v="1862"/>
    <x v="1854"/>
    <x v="172"/>
    <s v="er Toolkit"/>
    <s v="tock Marke"/>
    <s v="https://www.udemy.   /complete-stock-market-starter-toolkit-for-beginners/"/>
    <s v="https://www.udemy.com/complete-stock-market-starter-toolkit-for-beginners/"/>
    <x v="0"/>
    <n v="120"/>
    <n v="577"/>
    <n v="45"/>
    <n v="82"/>
    <x v="2"/>
    <x v="2"/>
    <s v="intermediate level"/>
    <s v="INTERMEDIATE LEVEL"/>
    <n v="18"/>
    <s v="intermediate level"/>
    <n v="6.5"/>
    <d v="2016-03-31T00:00:00"/>
    <n v="31"/>
    <n v="3"/>
    <n v="2016"/>
    <x v="3"/>
    <x v="3"/>
    <d v="2020-10-10T00:00:00"/>
    <n v="1654"/>
  </r>
  <r>
    <x v="1863"/>
    <x v="1855"/>
    <x v="1093"/>
    <s v="Instantly!"/>
    <s v=" Ways A Be"/>
    <s v="https://www.udemy.   /nationalguitaracademy/"/>
    <s v="https://www.udemy.com/nationalguitaracademy/"/>
    <x v="1"/>
    <n v="0"/>
    <n v="4529"/>
    <n v="193"/>
    <n v="7"/>
    <x v="1"/>
    <x v="1"/>
    <s v="beginner level"/>
    <s v="BEGINNER LEVEL"/>
    <n v="14"/>
    <s v="beginner level"/>
    <n v="0.6"/>
    <d v="2015-12-21T00:00:00"/>
    <n v="21"/>
    <n v="12"/>
    <n v="2015"/>
    <x v="1"/>
    <x v="1"/>
    <d v="2018-12-31T00:00:00"/>
    <n v="1106"/>
  </r>
  <r>
    <x v="1864"/>
    <x v="1856"/>
    <x v="75"/>
    <s v="AWS or VPS"/>
    <s v="omplete gu"/>
    <s v="https://www.udemy.   /a-complete-guide-to-install-wordpress-php-on-cloud-server-aws-or-vps/"/>
    <s v="https://www.udemy.com/a-complete-guide-to-install-wordpress-php-on-cloud-server-aws-or-vps/"/>
    <x v="0"/>
    <n v="50"/>
    <n v="1386"/>
    <n v="17"/>
    <n v="28"/>
    <x v="0"/>
    <x v="0"/>
    <s v="all levels"/>
    <s v="ALL LEVELS"/>
    <n v="10"/>
    <s v="all levels"/>
    <n v="3"/>
    <d v="2016-01-06T00:00:00"/>
    <n v="6"/>
    <n v="1"/>
    <n v="2016"/>
    <x v="0"/>
    <x v="0"/>
    <d v="2019-09-26T00:00:00"/>
    <n v="1359"/>
  </r>
  <r>
    <x v="1865"/>
    <x v="1857"/>
    <x v="122"/>
    <s v="ike a Pro!"/>
    <s v="inancial S"/>
    <s v="https://www.udemy.   /financial-statements-and-ratios-for-beginner-investors/"/>
    <s v="https://www.udemy.com/financial-statements-and-ratios-for-beginner-investors/"/>
    <x v="0"/>
    <n v="50"/>
    <n v="1237"/>
    <n v="54"/>
    <n v="35"/>
    <x v="1"/>
    <x v="1"/>
    <s v="beginner level"/>
    <s v="BEGINNER LEVEL"/>
    <n v="14"/>
    <s v="beginner level"/>
    <n v="2.5"/>
    <d v="2016-02-04T00:00:00"/>
    <n v="4"/>
    <n v="2"/>
    <n v="2016"/>
    <x v="3"/>
    <x v="3"/>
    <d v="2018-12-31T00:00:00"/>
    <n v="1061"/>
  </r>
  <r>
    <x v="1866"/>
    <x v="1848"/>
    <x v="56"/>
    <s v="gle Slides"/>
    <s v="reating an"/>
    <s v="https://www.udemy.   /creating-an-animated-greeting-card-via-google-slides-2/"/>
    <s v="https://www.udemy.com/creating-an-animated-greeting-card-via-google-slides-2/"/>
    <x v="0"/>
    <n v="20"/>
    <n v="549"/>
    <n v="10"/>
    <n v="8"/>
    <x v="1"/>
    <x v="1"/>
    <s v="beginner level"/>
    <s v="BEGINNER LEVEL"/>
    <n v="14"/>
    <s v="beginner level"/>
    <n v="1"/>
    <d v="2016-04-12T00:00:00"/>
    <n v="12"/>
    <n v="4"/>
    <n v="2016"/>
    <x v="2"/>
    <x v="2"/>
    <d v="2018-12-31T00:00:00"/>
    <n v="993"/>
  </r>
  <r>
    <x v="1867"/>
    <x v="1848"/>
    <x v="56"/>
    <s v="gle Slides"/>
    <s v="reating an"/>
    <s v="https://www.udemy.   /creating-an-animated-greeting-card-via-google-slides-3/"/>
    <s v="https://www.udemy.com/creating-an-animated-greeting-card-via-google-slides-3/"/>
    <x v="0"/>
    <n v="20"/>
    <n v="770"/>
    <n v="8"/>
    <n v="8"/>
    <x v="2"/>
    <x v="2"/>
    <s v="intermediate level"/>
    <s v="INTERMEDIATE LEVEL"/>
    <n v="18"/>
    <s v="intermediate level"/>
    <n v="1"/>
    <d v="2016-05-06T00:00:00"/>
    <n v="6"/>
    <n v="5"/>
    <n v="2016"/>
    <x v="2"/>
    <x v="2"/>
    <d v="2020-10-10T00:00:00"/>
    <n v="1618"/>
  </r>
  <r>
    <x v="1868"/>
    <x v="1858"/>
    <x v="56"/>
    <s v="gle Slides"/>
    <s v="reating an"/>
    <s v="https://www.udemy.   /creating-an-animated-greeting-card-via-google-slides-4/"/>
    <s v="https://www.udemy.com/creating-an-animated-greeting-card-via-google-slides-4/"/>
    <x v="0"/>
    <n v="20"/>
    <n v="679"/>
    <n v="5"/>
    <n v="9"/>
    <x v="2"/>
    <x v="2"/>
    <s v="intermediate level"/>
    <s v="INTERMEDIATE LEVEL"/>
    <n v="18"/>
    <s v="intermediate level"/>
    <n v="1"/>
    <d v="2016-05-30T00:00:00"/>
    <n v="30"/>
    <n v="5"/>
    <n v="2016"/>
    <x v="2"/>
    <x v="2"/>
    <d v="2020-10-10T00:00:00"/>
    <n v="1594"/>
  </r>
  <r>
    <x v="1869"/>
    <x v="1859"/>
    <x v="8"/>
    <s v="om Scratch"/>
    <s v="earn HTML "/>
    <s v="https://www.udemy.   /html-and-css-from-scratch/"/>
    <s v="https://www.udemy.com/html-and-css-from-scratch/"/>
    <x v="1"/>
    <n v="0"/>
    <n v="11533"/>
    <n v="240"/>
    <n v="18"/>
    <x v="1"/>
    <x v="1"/>
    <s v="beginner level"/>
    <s v="BEGINNER LEVEL"/>
    <n v="14"/>
    <s v="beginner level"/>
    <n v="2"/>
    <d v="2016-02-19T00:00:00"/>
    <n v="19"/>
    <n v="2"/>
    <n v="2016"/>
    <x v="0"/>
    <x v="0"/>
    <d v="2018-12-31T00:00:00"/>
    <n v="1046"/>
  </r>
  <r>
    <x v="1870"/>
    <x v="1860"/>
    <x v="1094"/>
    <s v="r Business"/>
    <s v="udgeting f"/>
    <s v="https://www.udemy.   /budgeting-for-business/"/>
    <s v="https://www.udemy.com/budgeting-for-business/"/>
    <x v="0"/>
    <n v="40"/>
    <n v="78"/>
    <n v="22"/>
    <n v="25"/>
    <x v="0"/>
    <x v="0"/>
    <s v="all levels"/>
    <s v="ALL LEVELS"/>
    <n v="10"/>
    <s v="all levels"/>
    <n v="2.5"/>
    <d v="2016-01-11T00:00:00"/>
    <n v="11"/>
    <n v="1"/>
    <n v="2016"/>
    <x v="3"/>
    <x v="3"/>
    <d v="2018-08-06T00:00:00"/>
    <n v="938"/>
  </r>
  <r>
    <x v="1871"/>
    <x v="1861"/>
    <x v="1095"/>
    <s v="ng Success"/>
    <s v="eveloping "/>
    <s v="https://www.udemy.   /developing-a-trading-strategy-your-guide-to-making-millions/"/>
    <s v="https://www.udemy.com/developing-a-trading-strategy-your-guide-to-making-millions/"/>
    <x v="0"/>
    <n v="20"/>
    <n v="1044"/>
    <n v="8"/>
    <n v="16"/>
    <x v="0"/>
    <x v="0"/>
    <s v="all levels"/>
    <s v="ALL LEVELS"/>
    <n v="10"/>
    <s v="all levels"/>
    <n v="2"/>
    <d v="2015-12-17T00:00:00"/>
    <n v="17"/>
    <n v="12"/>
    <n v="2015"/>
    <x v="3"/>
    <x v="3"/>
    <d v="2019-09-26T00:00:00"/>
    <n v="1379"/>
  </r>
  <r>
    <x v="1872"/>
    <x v="1862"/>
    <x v="1096"/>
    <s v="o grÃ¡fico"/>
    <s v="urso bÃ¡si"/>
    <s v="https://www.udemy.   /curso-basico-gimp/"/>
    <s v="https://www.udemy.com/curso-basico-gimp/"/>
    <x v="0"/>
    <n v="60"/>
    <n v="190"/>
    <n v="25"/>
    <n v="36"/>
    <x v="1"/>
    <x v="1"/>
    <s v="beginner level"/>
    <s v="BEGINNER LEVEL"/>
    <n v="14"/>
    <s v="beginner level"/>
    <n v="2"/>
    <d v="2015-12-22T00:00:00"/>
    <n v="22"/>
    <n v="12"/>
    <n v="2015"/>
    <x v="2"/>
    <x v="2"/>
    <d v="2018-12-31T00:00:00"/>
    <n v="1105"/>
  </r>
  <r>
    <x v="1873"/>
    <x v="1863"/>
    <x v="1097"/>
    <s v="’å­¦ã¼ã†"/>
    <s v="hotoshopãƒ"/>
    <s v="https://www.udemy.   /photoshop-x/"/>
    <s v="https://www.udemy.com/photoshop-x/"/>
    <x v="0"/>
    <n v="70"/>
    <n v="354"/>
    <n v="27"/>
    <n v="98"/>
    <x v="0"/>
    <x v="0"/>
    <s v="all levels"/>
    <s v="ALL LEVELS"/>
    <n v="10"/>
    <s v="all levels"/>
    <n v="13"/>
    <d v="2016-01-04T00:00:00"/>
    <n v="4"/>
    <n v="1"/>
    <n v="2016"/>
    <x v="2"/>
    <x v="2"/>
    <d v="2019-09-26T00:00:00"/>
    <n v="1361"/>
  </r>
  <r>
    <x v="1874"/>
    <x v="1864"/>
    <x v="1098"/>
    <s v="5 and CSS3"/>
    <s v="uild Real "/>
    <s v="https://www.udemy.   /web-development-html5-css3/"/>
    <s v="https://www.udemy.com/web-development-html5-css3/"/>
    <x v="0"/>
    <n v="195"/>
    <n v="10874"/>
    <n v="114"/>
    <n v="59"/>
    <x v="1"/>
    <x v="1"/>
    <s v="beginner level"/>
    <s v="BEGINNER LEVEL"/>
    <n v="14"/>
    <s v="beginner level"/>
    <n v="7.5"/>
    <d v="2016-01-25T00:00:00"/>
    <n v="25"/>
    <n v="1"/>
    <n v="2016"/>
    <x v="0"/>
    <x v="0"/>
    <d v="2018-12-31T00:00:00"/>
    <n v="1071"/>
  </r>
  <r>
    <x v="1875"/>
    <x v="1865"/>
    <x v="1099"/>
    <s v="ndamentals"/>
    <s v="xpressJS F"/>
    <s v="https://www.udemy.   /expressjs-fundamentals/"/>
    <s v="https://www.udemy.com/expressjs-fundamentals/"/>
    <x v="1"/>
    <n v="0"/>
    <n v="21245"/>
    <n v="914"/>
    <n v="9"/>
    <x v="1"/>
    <x v="1"/>
    <s v="beginner level"/>
    <s v="BEGINNER LEVEL"/>
    <n v="14"/>
    <s v="beginner level"/>
    <n v="1"/>
    <d v="2016-01-11T00:00:00"/>
    <n v="11"/>
    <n v="1"/>
    <n v="2016"/>
    <x v="0"/>
    <x v="0"/>
    <d v="2018-12-31T00:00:00"/>
    <n v="1085"/>
  </r>
  <r>
    <x v="1876"/>
    <x v="1866"/>
    <x v="45"/>
    <s v="th Node.js"/>
    <s v="earn Web S"/>
    <s v="https://www.udemy.   /web-scraping-nodejs/"/>
    <s v="https://www.udemy.com/web-scraping-nodejs/"/>
    <x v="0"/>
    <n v="75"/>
    <n v="16731"/>
    <n v="137"/>
    <n v="10"/>
    <x v="0"/>
    <x v="0"/>
    <s v="all levels"/>
    <s v="ALL LEVELS"/>
    <n v="10"/>
    <s v="all levels"/>
    <n v="1"/>
    <d v="2015-12-29T00:00:00"/>
    <n v="29"/>
    <n v="12"/>
    <n v="2015"/>
    <x v="0"/>
    <x v="0"/>
    <d v="2019-09-26T00:00:00"/>
    <n v="1367"/>
  </r>
  <r>
    <x v="1877"/>
    <x v="1867"/>
    <x v="843"/>
    <s v="n the Jar!"/>
    <s v="nstant Har"/>
    <s v="https://www.udemy.   /instant-harmonica-play-the-irish-tune-whiskey-in-the-jar/"/>
    <s v="https://www.udemy.com/instant-harmonica-play-the-irish-tune-whiskey-in-the-jar/"/>
    <x v="0"/>
    <n v="20"/>
    <n v="41"/>
    <n v="1"/>
    <n v="13"/>
    <x v="0"/>
    <x v="0"/>
    <s v="all levels"/>
    <s v="ALL LEVELS"/>
    <n v="10"/>
    <s v="all levels"/>
    <n v="1"/>
    <d v="2015-12-28T00:00:00"/>
    <n v="28"/>
    <n v="12"/>
    <n v="2015"/>
    <x v="1"/>
    <x v="1"/>
    <d v="2019-09-26T00:00:00"/>
    <n v="1368"/>
  </r>
  <r>
    <x v="1878"/>
    <x v="1868"/>
    <x v="1100"/>
    <s v="d Strategy"/>
    <s v="itcoin Inv"/>
    <s v="https://www.udemy.   /bitcoin-investing/"/>
    <s v="https://www.udemy.com/bitcoin-investing/"/>
    <x v="0"/>
    <n v="25"/>
    <n v="477"/>
    <n v="70"/>
    <n v="41"/>
    <x v="0"/>
    <x v="0"/>
    <s v="all levels"/>
    <s v="ALL LEVELS"/>
    <n v="10"/>
    <s v="all levels"/>
    <n v="4"/>
    <d v="2016-01-10T00:00:00"/>
    <n v="10"/>
    <n v="1"/>
    <n v="2016"/>
    <x v="3"/>
    <x v="3"/>
    <d v="2018-08-06T00:00:00"/>
    <n v="939"/>
  </r>
  <r>
    <x v="1879"/>
    <x v="1869"/>
    <x v="1101"/>
    <s v="ll Street!"/>
    <s v="he Big Vol"/>
    <s v="https://www.udemy.   /the-big-volatility-short/"/>
    <s v="https://www.udemy.com/the-big-volatility-short/"/>
    <x v="0"/>
    <n v="200"/>
    <n v="224"/>
    <n v="35"/>
    <n v="16"/>
    <x v="0"/>
    <x v="0"/>
    <s v="all levels"/>
    <s v="ALL LEVELS"/>
    <n v="10"/>
    <s v="all levels"/>
    <n v="1.5"/>
    <d v="2016-04-25T00:00:00"/>
    <n v="25"/>
    <n v="4"/>
    <n v="2016"/>
    <x v="3"/>
    <x v="3"/>
    <d v="2018-08-06T00:00:00"/>
    <n v="833"/>
  </r>
  <r>
    <x v="1880"/>
    <x v="1870"/>
    <x v="1102"/>
    <s v="Technical)"/>
    <s v="orex: Pres"/>
    <s v="https://www.udemy.   /forexpresentation-and-analysis-fundamental-and-technical/"/>
    <s v="https://www.udemy.com/forexpresentation-and-analysis-fundamental-and-technical/"/>
    <x v="0"/>
    <n v="50"/>
    <n v="14"/>
    <n v="3"/>
    <n v="22"/>
    <x v="1"/>
    <x v="1"/>
    <s v="beginner level"/>
    <s v="BEGINNER LEVEL"/>
    <n v="14"/>
    <s v="beginner level"/>
    <n v="1.5"/>
    <d v="2016-01-16T00:00:00"/>
    <n v="16"/>
    <n v="1"/>
    <n v="2016"/>
    <x v="3"/>
    <x v="3"/>
    <d v="2018-12-31T00:00:00"/>
    <n v="1080"/>
  </r>
  <r>
    <x v="1881"/>
    <x v="1871"/>
    <x v="1103"/>
    <s v="ng Robots!"/>
    <s v="QL4 Progra"/>
    <s v="https://www.udemy.   /algorithmic-trading-bootcamp-metatrader4/"/>
    <s v="https://www.udemy.com/algorithmic-trading-bootcamp-metatrader4/"/>
    <x v="0"/>
    <n v="195"/>
    <n v="1367"/>
    <n v="33"/>
    <n v="74"/>
    <x v="0"/>
    <x v="0"/>
    <s v="all levels"/>
    <s v="ALL LEVELS"/>
    <n v="10"/>
    <s v="all levels"/>
    <n v="7"/>
    <d v="2016-02-22T00:00:00"/>
    <n v="22"/>
    <n v="2"/>
    <n v="2016"/>
    <x v="3"/>
    <x v="3"/>
    <d v="2018-08-06T00:00:00"/>
    <n v="896"/>
  </r>
  <r>
    <x v="1882"/>
    <x v="1872"/>
    <x v="1104"/>
    <s v="ith Jekyll"/>
    <s v="ekyll: mak"/>
    <s v="https://www.udemy.   /static-website-generator-fast-secure-sites-blogs-with-jekyll/"/>
    <s v="https://www.udemy.com/static-website-generator-fast-secure-sites-blogs-with-jekyll/"/>
    <x v="0"/>
    <n v="45"/>
    <n v="2091"/>
    <n v="86"/>
    <n v="29"/>
    <x v="1"/>
    <x v="1"/>
    <s v="beginner level"/>
    <s v="BEGINNER LEVEL"/>
    <n v="14"/>
    <s v="beginner level"/>
    <n v="2.5"/>
    <d v="2016-02-18T00:00:00"/>
    <n v="18"/>
    <n v="2"/>
    <n v="2016"/>
    <x v="0"/>
    <x v="0"/>
    <d v="2018-12-31T00:00:00"/>
    <n v="1047"/>
  </r>
  <r>
    <x v="1883"/>
    <x v="1873"/>
    <x v="436"/>
    <s v="HTML &amp; CSS"/>
    <s v="earn and E"/>
    <s v="https://www.udemy.   /learn-and-earn-with-html-css/"/>
    <s v="https://www.udemy.com/learn-and-earn-with-html-css/"/>
    <x v="0"/>
    <n v="20"/>
    <n v="9349"/>
    <n v="206"/>
    <n v="69"/>
    <x v="0"/>
    <x v="0"/>
    <s v="all levels"/>
    <s v="ALL LEVELS"/>
    <n v="10"/>
    <s v="all levels"/>
    <n v="4"/>
    <d v="2016-03-11T00:00:00"/>
    <n v="11"/>
    <n v="3"/>
    <n v="2016"/>
    <x v="0"/>
    <x v="0"/>
    <d v="2019-09-26T00:00:00"/>
    <n v="1294"/>
  </r>
  <r>
    <x v="1884"/>
    <x v="1874"/>
    <x v="1105"/>
    <s v="with Redux"/>
    <s v="odern Reac"/>
    <s v="https://www.udemy.   /react-redux/"/>
    <s v="https://www.udemy.com/react-redux/"/>
    <x v="0"/>
    <n v="180"/>
    <n v="50815"/>
    <n v="15117"/>
    <n v="150"/>
    <x v="0"/>
    <x v="0"/>
    <s v="all levels"/>
    <s v="ALL LEVELS"/>
    <n v="10"/>
    <s v="all levels"/>
    <n v="26.5"/>
    <d v="2015-12-28T00:00:00"/>
    <n v="28"/>
    <n v="12"/>
    <n v="2015"/>
    <x v="0"/>
    <x v="0"/>
    <d v="2019-09-26T00:00:00"/>
    <n v="1368"/>
  </r>
  <r>
    <x v="1885"/>
    <x v="1875"/>
    <x v="682"/>
    <s v="undamentos"/>
    <s v="dobe Photo"/>
    <s v="https://www.udemy.   /photoshop-cc-fundamentos/"/>
    <s v="https://www.udemy.com/photoshop-cc-fundamentos/"/>
    <x v="0"/>
    <n v="40"/>
    <n v="290"/>
    <n v="49"/>
    <n v="88"/>
    <x v="1"/>
    <x v="1"/>
    <s v="beginner level"/>
    <s v="BEGINNER LEVEL"/>
    <n v="14"/>
    <s v="beginner level"/>
    <n v="7.5"/>
    <d v="2016-01-06T00:00:00"/>
    <n v="6"/>
    <n v="1"/>
    <n v="2016"/>
    <x v="2"/>
    <x v="2"/>
    <d v="2018-12-31T00:00:00"/>
    <n v="1090"/>
  </r>
  <r>
    <x v="1886"/>
    <x v="1876"/>
    <x v="843"/>
    <s v="ind today!"/>
    <s v="nstant Har"/>
    <s v="https://www.udemy.   /instant-harmonica-play-dylans-blowing-in-the-wind-today/"/>
    <s v="https://www.udemy.com/instant-harmonica-play-dylans-blowing-in-the-wind-today/"/>
    <x v="0"/>
    <n v="20"/>
    <n v="81"/>
    <n v="5"/>
    <n v="14"/>
    <x v="0"/>
    <x v="0"/>
    <s v="all levels"/>
    <s v="ALL LEVELS"/>
    <n v="10"/>
    <s v="all levels"/>
    <n v="1"/>
    <d v="2016-01-12T00:00:00"/>
    <n v="12"/>
    <n v="1"/>
    <n v="2016"/>
    <x v="1"/>
    <x v="1"/>
    <d v="2019-09-26T00:00:00"/>
    <n v="1353"/>
  </r>
  <r>
    <x v="1887"/>
    <x v="1877"/>
    <x v="1106"/>
    <s v="l Analysis"/>
    <s v="OREX : Lea"/>
    <s v="https://www.udemy.   /learn-technical-analysis-from-beginner-to-pro/"/>
    <s v="https://www.udemy.com/learn-technical-analysis-from-beginner-to-pro/"/>
    <x v="0"/>
    <n v="200"/>
    <n v="1199"/>
    <n v="37"/>
    <n v="79"/>
    <x v="0"/>
    <x v="0"/>
    <s v="all levels"/>
    <s v="ALL LEVELS"/>
    <n v="10"/>
    <s v="all levels"/>
    <n v="18"/>
    <d v="2016-01-01T00:00:00"/>
    <n v="1"/>
    <n v="1"/>
    <n v="2016"/>
    <x v="3"/>
    <x v="3"/>
    <d v="2018-08-06T00:00:00"/>
    <n v="948"/>
  </r>
  <r>
    <x v="1888"/>
    <x v="1878"/>
    <x v="375"/>
    <s v="Beginners "/>
    <s v="orex Tradi"/>
    <s v="https://www.udemy.   /forex-trading-for-beginners-q/"/>
    <s v="https://www.udemy.com/forex-trading-for-beginners-q/"/>
    <x v="1"/>
    <n v="0"/>
    <n v="9483"/>
    <n v="183"/>
    <n v="22"/>
    <x v="1"/>
    <x v="1"/>
    <s v="beginner level"/>
    <s v="BEGINNER LEVEL"/>
    <n v="14"/>
    <s v="beginner level"/>
    <n v="2"/>
    <d v="2016-01-14T00:00:00"/>
    <n v="14"/>
    <n v="1"/>
    <n v="2016"/>
    <x v="3"/>
    <x v="3"/>
    <d v="2018-12-31T00:00:00"/>
    <n v="1082"/>
  </r>
  <r>
    <x v="1889"/>
    <x v="1879"/>
    <x v="603"/>
    <s v="t Fits You"/>
    <s v="rading Str"/>
    <s v="https://www.udemy.   /trading-strategies-find-the-trading-strategy-that-fits-you/"/>
    <s v="https://www.udemy.com/trading-strategies-find-the-trading-strategy-that-fits-you/"/>
    <x v="0"/>
    <n v="20"/>
    <n v="1037"/>
    <n v="3"/>
    <n v="12"/>
    <x v="0"/>
    <x v="0"/>
    <s v="all levels"/>
    <s v="ALL LEVELS"/>
    <n v="10"/>
    <s v="all levels"/>
    <n v="2"/>
    <d v="2015-12-29T00:00:00"/>
    <n v="29"/>
    <n v="12"/>
    <n v="2015"/>
    <x v="3"/>
    <x v="3"/>
    <d v="2018-08-06T00:00:00"/>
    <n v="951"/>
  </r>
  <r>
    <x v="1890"/>
    <x v="1880"/>
    <x v="122"/>
    <s v="ind Errors"/>
    <s v="inancial S"/>
    <s v="https://www.udemy.   /financial-statement-review-101-how-to-find-errors/"/>
    <s v="https://www.udemy.com/financial-statement-review-101-how-to-find-errors/"/>
    <x v="0"/>
    <n v="30"/>
    <n v="5"/>
    <n v="2"/>
    <n v="15"/>
    <x v="1"/>
    <x v="1"/>
    <s v="beginner level"/>
    <s v="BEGINNER LEVEL"/>
    <n v="14"/>
    <s v="beginner level"/>
    <n v="2"/>
    <d v="2017-02-03T00:00:00"/>
    <n v="3"/>
    <n v="2"/>
    <n v="2017"/>
    <x v="3"/>
    <x v="3"/>
    <d v="2018-05-25T00:00:00"/>
    <n v="476"/>
  </r>
  <r>
    <x v="1891"/>
    <x v="1881"/>
    <x v="1107"/>
    <s v="al Markets"/>
    <s v="n Intro in"/>
    <s v="https://www.udemy.   /an-intro-into-trading-the-financial-markets/"/>
    <s v="https://www.udemy.com/an-intro-into-trading-the-financial-markets/"/>
    <x v="0"/>
    <n v="100"/>
    <n v="1006"/>
    <n v="14"/>
    <n v="17"/>
    <x v="1"/>
    <x v="1"/>
    <s v="beginner level"/>
    <s v="BEGINNER LEVEL"/>
    <n v="14"/>
    <s v="beginner level"/>
    <n v="1.5"/>
    <d v="2016-09-03T00:00:00"/>
    <n v="3"/>
    <n v="9"/>
    <n v="2016"/>
    <x v="3"/>
    <x v="3"/>
    <d v="2018-12-31T00:00:00"/>
    <n v="849"/>
  </r>
  <r>
    <x v="1892"/>
    <x v="1882"/>
    <x v="48"/>
    <s v=" Dev Tools"/>
    <s v="astering W"/>
    <s v="https://www.udemy.   /mastering-web-and-mobile-debugging-using-chrome-dev-tools/"/>
    <s v="https://www.udemy.com/mastering-web-and-mobile-debugging-using-chrome-dev-tools/"/>
    <x v="0"/>
    <n v="195"/>
    <n v="1102"/>
    <n v="12"/>
    <n v="21"/>
    <x v="0"/>
    <x v="0"/>
    <s v="all levels"/>
    <s v="ALL LEVELS"/>
    <n v="10"/>
    <s v="all levels"/>
    <n v="2"/>
    <d v="2016-01-29T00:00:00"/>
    <n v="29"/>
    <n v="1"/>
    <n v="2016"/>
    <x v="0"/>
    <x v="0"/>
    <d v="2019-09-26T00:00:00"/>
    <n v="1336"/>
  </r>
  <r>
    <x v="1893"/>
    <x v="1883"/>
    <x v="407"/>
    <s v="Cap Stocks"/>
    <s v="earn How t"/>
    <s v="https://www.udemy.   /small-cap-stocks/"/>
    <s v="https://www.udemy.com/small-cap-stocks/"/>
    <x v="0"/>
    <n v="50"/>
    <n v="2635"/>
    <n v="13"/>
    <n v="29"/>
    <x v="1"/>
    <x v="1"/>
    <s v="beginner level"/>
    <s v="BEGINNER LEVEL"/>
    <n v="14"/>
    <s v="beginner level"/>
    <n v="2"/>
    <d v="2016-02-08T00:00:00"/>
    <n v="8"/>
    <n v="2"/>
    <n v="2016"/>
    <x v="3"/>
    <x v="3"/>
    <d v="2018-12-31T00:00:00"/>
    <n v="1057"/>
  </r>
  <r>
    <x v="1894"/>
    <x v="1884"/>
    <x v="0"/>
    <s v="Essentials"/>
    <s v="avascript "/>
    <s v="https://www.udemy.   /javascript-essentials/"/>
    <s v="https://www.udemy.com/javascript-essentials/"/>
    <x v="1"/>
    <n v="0"/>
    <n v="47062"/>
    <n v="5590"/>
    <n v="41"/>
    <x v="1"/>
    <x v="1"/>
    <s v="beginner level"/>
    <s v="BEGINNER LEVEL"/>
    <n v="14"/>
    <s v="beginner level"/>
    <n v="8.5"/>
    <d v="2016-01-20T00:00:00"/>
    <n v="20"/>
    <n v="1"/>
    <n v="2016"/>
    <x v="0"/>
    <x v="0"/>
    <d v="2018-12-31T00:00:00"/>
    <n v="1076"/>
  </r>
  <r>
    <x v="1895"/>
    <x v="1885"/>
    <x v="48"/>
    <s v="TypeScript"/>
    <s v="astering T"/>
    <s v="https://www.udemy.   /mastering-typescript/"/>
    <s v="https://www.udemy.com/mastering-typescript/"/>
    <x v="0"/>
    <n v="95"/>
    <n v="353"/>
    <n v="34"/>
    <n v="41"/>
    <x v="3"/>
    <x v="3"/>
    <s v="expert level"/>
    <s v="EXPERT LEVEL"/>
    <n v="12"/>
    <s v="expert level"/>
    <n v="3"/>
    <d v="2015-12-29T00:00:00"/>
    <n v="29"/>
    <n v="12"/>
    <n v="2015"/>
    <x v="0"/>
    <x v="0"/>
    <d v="2019-08-24T00:00:00"/>
    <n v="1334"/>
  </r>
  <r>
    <x v="1896"/>
    <x v="1886"/>
    <x v="8"/>
    <s v="om Scratch"/>
    <s v="earn HTML "/>
    <s v="https://www.udemy.   /learn-html-from-scratch/"/>
    <s v="https://www.udemy.com/learn-html-from-scratch/"/>
    <x v="1"/>
    <n v="0"/>
    <n v="5004"/>
    <n v="52"/>
    <n v="21"/>
    <x v="0"/>
    <x v="0"/>
    <s v="all levels"/>
    <s v="ALL LEVELS"/>
    <n v="10"/>
    <s v="all levels"/>
    <n v="3"/>
    <d v="2015-12-29T00:00:00"/>
    <n v="29"/>
    <n v="12"/>
    <n v="2015"/>
    <x v="0"/>
    <x v="0"/>
    <d v="2019-09-26T00:00:00"/>
    <n v="1367"/>
  </r>
  <r>
    <x v="1897"/>
    <x v="1887"/>
    <x v="107"/>
    <s v="e Websites"/>
    <s v="ootstrap 4"/>
    <s v="https://www.udemy.   /bootstrap-4/"/>
    <s v="https://www.udemy.com/bootstrap-4/"/>
    <x v="1"/>
    <n v="0"/>
    <n v="41478"/>
    <n v="2104"/>
    <n v="13"/>
    <x v="0"/>
    <x v="0"/>
    <s v="all levels"/>
    <s v="ALL LEVELS"/>
    <n v="10"/>
    <s v="all levels"/>
    <n v="3"/>
    <d v="2015-12-30T00:00:00"/>
    <n v="30"/>
    <n v="12"/>
    <n v="2015"/>
    <x v="0"/>
    <x v="0"/>
    <d v="2019-09-26T00:00:00"/>
    <n v="1366"/>
  </r>
  <r>
    <x v="1898"/>
    <x v="1888"/>
    <x v="1108"/>
    <s v="The Basics"/>
    <s v="aster Word"/>
    <s v="https://www.udemy.   /master-popular-wordpress-plugin-shortcodes-ultimate/"/>
    <s v="https://www.udemy.com/master-popular-wordpress-plugin-shortcodes-ultimate/"/>
    <x v="1"/>
    <n v="0"/>
    <n v="10780"/>
    <n v="110"/>
    <n v="19"/>
    <x v="0"/>
    <x v="0"/>
    <s v="all levels"/>
    <s v="ALL LEVELS"/>
    <n v="10"/>
    <s v="all levels"/>
    <n v="1"/>
    <d v="2016-01-14T00:00:00"/>
    <n v="14"/>
    <n v="1"/>
    <n v="2016"/>
    <x v="0"/>
    <x v="0"/>
    <d v="2019-09-26T00:00:00"/>
    <n v="1351"/>
  </r>
  <r>
    <x v="1899"/>
    <x v="1889"/>
    <x v="1109"/>
    <s v="umming now"/>
    <s v="nstant Bod"/>
    <s v="https://www.udemy.   /instant-bodhran-learn-irish-drum-for-fun-and-in-sessions/"/>
    <s v="https://www.udemy.com/instant-bodhran-learn-irish-drum-for-fun-and-in-sessions/"/>
    <x v="0"/>
    <n v="30"/>
    <n v="920"/>
    <n v="31"/>
    <n v="9"/>
    <x v="1"/>
    <x v="1"/>
    <s v="beginner level"/>
    <s v="BEGINNER LEVEL"/>
    <n v="14"/>
    <s v="beginner level"/>
    <n v="1"/>
    <d v="2016-01-12T00:00:00"/>
    <n v="12"/>
    <n v="1"/>
    <n v="2016"/>
    <x v="1"/>
    <x v="1"/>
    <d v="2018-12-31T00:00:00"/>
    <n v="1084"/>
  </r>
  <r>
    <x v="1900"/>
    <x v="1890"/>
    <x v="1110"/>
    <s v="With Canva"/>
    <s v="-Shirt Sal"/>
    <s v="https://www.udemy.   /merch-by-amazon-quick-start-t-shirt-sales-using-canva-design/"/>
    <s v="https://www.udemy.com/merch-by-amazon-quick-start-t-shirt-sales-using-canva-design/"/>
    <x v="0"/>
    <n v="20"/>
    <n v="380"/>
    <n v="1"/>
    <n v="26"/>
    <x v="0"/>
    <x v="0"/>
    <s v="all levels"/>
    <s v="ALL LEVELS"/>
    <n v="10"/>
    <s v="all levels"/>
    <n v="1"/>
    <d v="2017-06-26T00:00:00"/>
    <n v="26"/>
    <n v="6"/>
    <n v="2017"/>
    <x v="2"/>
    <x v="2"/>
    <d v="2019-09-26T00:00:00"/>
    <n v="822"/>
  </r>
  <r>
    <x v="1901"/>
    <x v="1891"/>
    <x v="1111"/>
    <s v="eloper API"/>
    <s v="witter Int"/>
    <s v="https://www.udemy.   /twitter-integration-customize-tweets-with-developer-api/"/>
    <s v="https://www.udemy.com/twitter-integration-customize-tweets-with-developer-api/"/>
    <x v="0"/>
    <n v="115"/>
    <n v="2039"/>
    <n v="7"/>
    <n v="19"/>
    <x v="0"/>
    <x v="0"/>
    <s v="all levels"/>
    <s v="ALL LEVELS"/>
    <n v="10"/>
    <s v="all levels"/>
    <n v="1"/>
    <d v="2015-12-29T00:00:00"/>
    <n v="29"/>
    <n v="12"/>
    <n v="2015"/>
    <x v="0"/>
    <x v="0"/>
    <d v="2019-09-26T00:00:00"/>
    <n v="1367"/>
  </r>
  <r>
    <x v="1902"/>
    <x v="1892"/>
    <x v="45"/>
    <s v="al Network"/>
    <s v="earn Web D"/>
    <s v="https://www.udemy.   /meteor-tutorial/"/>
    <s v="https://www.udemy.com/meteor-tutorial/"/>
    <x v="0"/>
    <n v="200"/>
    <n v="442"/>
    <n v="48"/>
    <n v="80"/>
    <x v="1"/>
    <x v="1"/>
    <s v="beginner level"/>
    <s v="BEGINNER LEVEL"/>
    <n v="14"/>
    <s v="beginner level"/>
    <n v="6.5"/>
    <d v="2015-12-30T00:00:00"/>
    <n v="30"/>
    <n v="12"/>
    <n v="2015"/>
    <x v="0"/>
    <x v="0"/>
    <d v="2018-12-31T00:00:00"/>
    <n v="1097"/>
  </r>
  <r>
    <x v="1903"/>
    <x v="1893"/>
    <x v="941"/>
    <s v="ute - Lite"/>
    <s v="earn Rails"/>
    <s v="https://www.udemy.   /learn-rails-programming-in-less-than-30-minute-lite/"/>
    <s v="https://www.udemy.com/learn-rails-programming-in-less-than-30-minute-lite/"/>
    <x v="0"/>
    <n v="20"/>
    <n v="1235"/>
    <n v="25"/>
    <n v="7"/>
    <x v="0"/>
    <x v="0"/>
    <s v="all levels"/>
    <s v="ALL LEVELS"/>
    <n v="10"/>
    <s v="all levels"/>
    <n v="0.63333333300000005"/>
    <d v="2016-01-06T00:00:00"/>
    <n v="6"/>
    <n v="1"/>
    <n v="2016"/>
    <x v="0"/>
    <x v="0"/>
    <d v="2019-09-26T00:00:00"/>
    <n v="1359"/>
  </r>
  <r>
    <x v="1904"/>
    <x v="1894"/>
    <x v="375"/>
    <s v=" the Banks"/>
    <s v="orex Tradi"/>
    <s v="https://www.udemy.   /forex-trading-learn-the-same-strategies-used-by-banks/"/>
    <s v="https://www.udemy.com/forex-trading-learn-the-same-strategies-used-by-banks/"/>
    <x v="0"/>
    <n v="20"/>
    <n v="3223"/>
    <n v="240"/>
    <n v="23"/>
    <x v="0"/>
    <x v="0"/>
    <s v="all levels"/>
    <s v="ALL LEVELS"/>
    <n v="10"/>
    <s v="all levels"/>
    <n v="1"/>
    <d v="2016-03-30T00:00:00"/>
    <n v="30"/>
    <n v="3"/>
    <n v="2016"/>
    <x v="3"/>
    <x v="3"/>
    <d v="2018-11-04T00:00:00"/>
    <n v="949"/>
  </r>
  <r>
    <x v="1905"/>
    <x v="1895"/>
    <x v="427"/>
    <s v="adow Trade"/>
    <s v="earn to Tr"/>
    <s v="https://www.udemy.   /learn-to-trade-forex-naked-price-action-big-shadow-trade/"/>
    <s v="https://www.udemy.com/learn-to-trade-forex-naked-price-action-big-shadow-trade/"/>
    <x v="1"/>
    <n v="0"/>
    <n v="5407"/>
    <n v="192"/>
    <n v="11"/>
    <x v="2"/>
    <x v="2"/>
    <s v="intermediate level"/>
    <s v="INTERMEDIATE LEVEL"/>
    <n v="18"/>
    <s v="intermediate level"/>
    <n v="1"/>
    <d v="2016-01-25T00:00:00"/>
    <n v="25"/>
    <n v="1"/>
    <n v="2016"/>
    <x v="3"/>
    <x v="3"/>
    <d v="2020-10-10T00:00:00"/>
    <n v="1720"/>
  </r>
  <r>
    <x v="1906"/>
    <x v="1896"/>
    <x v="1112"/>
    <s v="FinanÃ§as!"/>
    <s v="ocorro! Pr"/>
    <s v="https://www.udemy.   /socorro-preciso-organizar-as-minhas-financas/"/>
    <s v="https://www.udemy.com/socorro-preciso-organizar-as-minhas-financas/"/>
    <x v="0"/>
    <n v="20"/>
    <n v="72"/>
    <n v="17"/>
    <n v="37"/>
    <x v="0"/>
    <x v="0"/>
    <s v="all levels"/>
    <s v="ALL LEVELS"/>
    <n v="10"/>
    <s v="all levels"/>
    <n v="1.5"/>
    <d v="2016-01-08T00:00:00"/>
    <n v="8"/>
    <n v="1"/>
    <n v="2016"/>
    <x v="3"/>
    <x v="3"/>
    <d v="2018-08-06T00:00:00"/>
    <n v="941"/>
  </r>
  <r>
    <x v="1907"/>
    <x v="1897"/>
    <x v="546"/>
    <s v="dian Drums"/>
    <s v="tep by Ste"/>
    <s v="https://www.udemy.   /indian-classical-tabla/"/>
    <s v="https://www.udemy.com/indian-classical-tabla/"/>
    <x v="0"/>
    <n v="20"/>
    <n v="1337"/>
    <n v="17"/>
    <n v="21"/>
    <x v="1"/>
    <x v="1"/>
    <s v="beginner level"/>
    <s v="BEGINNER LEVEL"/>
    <n v="14"/>
    <s v="beginner level"/>
    <n v="1"/>
    <d v="2016-01-18T00:00:00"/>
    <n v="18"/>
    <n v="1"/>
    <n v="2016"/>
    <x v="1"/>
    <x v="1"/>
    <d v="2018-12-31T00:00:00"/>
    <n v="1078"/>
  </r>
  <r>
    <x v="1908"/>
    <x v="1898"/>
    <x v="678"/>
    <s v="ers - Lite"/>
    <s v="Query for "/>
    <s v="https://www.udemy.   /jquery-for-absolute-beginners-lite/"/>
    <s v="https://www.udemy.com/jquery-for-absolute-beginners-lite/"/>
    <x v="0"/>
    <n v="20"/>
    <n v="1769"/>
    <n v="49"/>
    <n v="7"/>
    <x v="0"/>
    <x v="0"/>
    <s v="all levels"/>
    <s v="ALL LEVELS"/>
    <n v="10"/>
    <s v="all levels"/>
    <n v="0.58333333300000001"/>
    <d v="2015-12-30T00:00:00"/>
    <n v="30"/>
    <n v="12"/>
    <n v="2015"/>
    <x v="0"/>
    <x v="0"/>
    <d v="2019-09-26T00:00:00"/>
    <n v="1366"/>
  </r>
  <r>
    <x v="1909"/>
    <x v="1899"/>
    <x v="1113"/>
    <s v=" Photoshop"/>
    <s v="earn 2D Ce"/>
    <s v="https://www.udemy.   /3dmotive-learn-2d-cell-shading-in-photoshop/"/>
    <s v="https://www.udemy.com/3dmotive-learn-2d-cell-shading-in-photoshop/"/>
    <x v="0"/>
    <n v="20"/>
    <n v="238"/>
    <n v="25"/>
    <n v="8"/>
    <x v="2"/>
    <x v="2"/>
    <s v="intermediate level"/>
    <s v="INTERMEDIATE LEVEL"/>
    <n v="18"/>
    <s v="intermediate level"/>
    <n v="1.5"/>
    <d v="2016-03-14T00:00:00"/>
    <n v="14"/>
    <n v="3"/>
    <n v="2016"/>
    <x v="2"/>
    <x v="2"/>
    <d v="2020-10-10T00:00:00"/>
    <n v="1671"/>
  </r>
  <r>
    <x v="1910"/>
    <x v="1900"/>
    <x v="1114"/>
    <s v="ript Today"/>
    <s v="sing Moder"/>
    <s v="https://www.udemy.   /using-modern-javascript/"/>
    <s v="https://www.udemy.com/using-modern-javascript/"/>
    <x v="0"/>
    <n v="50"/>
    <n v="1658"/>
    <n v="185"/>
    <n v="68"/>
    <x v="2"/>
    <x v="2"/>
    <s v="intermediate level"/>
    <s v="INTERMEDIATE LEVEL"/>
    <n v="18"/>
    <s v="intermediate level"/>
    <n v="16.5"/>
    <d v="2016-01-01T00:00:00"/>
    <n v="1"/>
    <n v="1"/>
    <n v="2016"/>
    <x v="0"/>
    <x v="0"/>
    <d v="2020-10-10T00:00:00"/>
    <n v="1744"/>
  </r>
  <r>
    <x v="1911"/>
    <x v="1901"/>
    <x v="1115"/>
    <s v="an Arabic "/>
    <s v="earning Ph"/>
    <s v="https://www.udemy.   /photoshop-egyptian-arabic/"/>
    <s v="https://www.udemy.com/photoshop-egyptian-arabic/"/>
    <x v="0"/>
    <n v="70"/>
    <n v="1150"/>
    <n v="68"/>
    <n v="25"/>
    <x v="0"/>
    <x v="0"/>
    <s v="all levels"/>
    <s v="ALL LEVELS"/>
    <n v="10"/>
    <s v="all levels"/>
    <n v="3.5"/>
    <d v="2016-01-10T00:00:00"/>
    <n v="10"/>
    <n v="1"/>
    <n v="2016"/>
    <x v="2"/>
    <x v="2"/>
    <d v="2019-09-26T00:00:00"/>
    <n v="1355"/>
  </r>
  <r>
    <x v="1912"/>
    <x v="1902"/>
    <x v="1116"/>
    <s v="ive Wisdom"/>
    <s v="ngular 4 -"/>
    <s v="https://www.udemy.   /angular-2-concepts-code-and-collective-wisdom/"/>
    <s v="https://www.udemy.com/angular-2-concepts-code-and-collective-wisdom/"/>
    <x v="0"/>
    <n v="50"/>
    <n v="851"/>
    <n v="164"/>
    <n v="75"/>
    <x v="2"/>
    <x v="2"/>
    <s v="intermediate level"/>
    <s v="INTERMEDIATE LEVEL"/>
    <n v="18"/>
    <s v="intermediate level"/>
    <n v="4.5"/>
    <d v="2016-04-20T00:00:00"/>
    <n v="20"/>
    <n v="4"/>
    <n v="2016"/>
    <x v="0"/>
    <x v="0"/>
    <d v="2020-10-10T00:00:00"/>
    <n v="1634"/>
  </r>
  <r>
    <x v="1913"/>
    <x v="1903"/>
    <x v="1117"/>
    <s v="s properly"/>
    <s v="earn Wave "/>
    <s v="https://www.udemy.   /learn-wave-accounting-to-maintain-books-properly/"/>
    <s v="https://www.udemy.com/learn-wave-accounting-to-maintain-books-properly/"/>
    <x v="1"/>
    <n v="0"/>
    <n v="1089"/>
    <n v="50"/>
    <n v="27"/>
    <x v="0"/>
    <x v="0"/>
    <s v="all levels"/>
    <s v="ALL LEVELS"/>
    <n v="10"/>
    <s v="all levels"/>
    <n v="3"/>
    <d v="2016-01-13T00:00:00"/>
    <n v="13"/>
    <n v="1"/>
    <n v="2016"/>
    <x v="3"/>
    <x v="3"/>
    <d v="2019-09-26T00:00:00"/>
    <n v="1352"/>
  </r>
  <r>
    <x v="1914"/>
    <x v="1904"/>
    <x v="685"/>
    <s v="pe Payment"/>
    <s v="uild an Am"/>
    <s v="https://www.udemy.   /build-an-amazon-clone-nodejs-stripe-elasticsearch/"/>
    <s v="https://www.udemy.com/build-an-amazon-clone-nodejs-stripe-elasticsearch/"/>
    <x v="0"/>
    <n v="20"/>
    <n v="2164"/>
    <n v="290"/>
    <n v="70"/>
    <x v="0"/>
    <x v="0"/>
    <s v="all levels"/>
    <s v="ALL LEVELS"/>
    <n v="10"/>
    <s v="all levels"/>
    <n v="8.5"/>
    <d v="2016-01-08T00:00:00"/>
    <n v="8"/>
    <n v="1"/>
    <n v="2016"/>
    <x v="0"/>
    <x v="0"/>
    <d v="2019-09-26T00:00:00"/>
    <n v="1357"/>
  </r>
  <r>
    <x v="1915"/>
    <x v="1905"/>
    <x v="395"/>
    <s v="ndamentals"/>
    <s v="ookkeeping"/>
    <s v="https://www.udemy.   /bookkeeping-basics/"/>
    <s v="https://www.udemy.com/bookkeeping-basics/"/>
    <x v="0"/>
    <n v="75"/>
    <n v="853"/>
    <n v="45"/>
    <n v="48"/>
    <x v="1"/>
    <x v="1"/>
    <s v="beginner level"/>
    <s v="BEGINNER LEVEL"/>
    <n v="14"/>
    <s v="beginner level"/>
    <n v="4.5"/>
    <d v="2016-11-06T00:00:00"/>
    <n v="6"/>
    <n v="11"/>
    <n v="2016"/>
    <x v="3"/>
    <x v="3"/>
    <d v="2018-05-25T00:00:00"/>
    <n v="565"/>
  </r>
  <r>
    <x v="1916"/>
    <x v="1906"/>
    <x v="1118"/>
    <s v="k Patterns"/>
    <s v="roven Meth"/>
    <s v="https://www.udemy.   /candlestick-patterns-winning-the-day-trading-game/"/>
    <s v="https://www.udemy.com/candlestick-patterns-winning-the-day-trading-game/"/>
    <x v="0"/>
    <n v="75"/>
    <n v="438"/>
    <n v="10"/>
    <n v="22"/>
    <x v="0"/>
    <x v="0"/>
    <s v="all levels"/>
    <s v="ALL LEVELS"/>
    <n v="10"/>
    <s v="all levels"/>
    <n v="1.5"/>
    <d v="2016-02-12T00:00:00"/>
    <n v="12"/>
    <n v="2"/>
    <n v="2016"/>
    <x v="3"/>
    <x v="3"/>
    <d v="2018-08-06T00:00:00"/>
    <n v="906"/>
  </r>
  <r>
    <x v="1917"/>
    <x v="1907"/>
    <x v="1119"/>
    <s v="lÃ©ctricas"/>
    <s v="antenimien"/>
    <s v="https://www.udemy.   /mantenimiento-y-octavacion-para-guitarras-electricas/"/>
    <s v="https://www.udemy.com/mantenimiento-y-octavacion-para-guitarras-electricas/"/>
    <x v="0"/>
    <n v="35"/>
    <n v="12"/>
    <n v="3"/>
    <n v="14"/>
    <x v="0"/>
    <x v="0"/>
    <s v="all levels"/>
    <s v="ALL LEVELS"/>
    <n v="10"/>
    <s v="all levels"/>
    <n v="1"/>
    <d v="2016-04-27T00:00:00"/>
    <n v="27"/>
    <n v="4"/>
    <n v="2016"/>
    <x v="1"/>
    <x v="1"/>
    <d v="2019-09-26T00:00:00"/>
    <n v="1247"/>
  </r>
  <r>
    <x v="1918"/>
    <x v="1908"/>
    <x v="277"/>
    <s v="is, CFA L2"/>
    <s v="ixed Incom"/>
    <s v="https://www.udemy.   /fixed-income-simplified-for-cfa-l2/"/>
    <s v="https://www.udemy.com/fixed-income-simplified-for-cfa-l2/"/>
    <x v="0"/>
    <n v="20"/>
    <n v="50"/>
    <n v="6"/>
    <n v="12"/>
    <x v="0"/>
    <x v="0"/>
    <s v="all levels"/>
    <s v="ALL LEVELS"/>
    <n v="10"/>
    <s v="all levels"/>
    <n v="3"/>
    <d v="2016-01-04T00:00:00"/>
    <n v="4"/>
    <n v="1"/>
    <n v="2016"/>
    <x v="3"/>
    <x v="3"/>
    <d v="2018-08-06T00:00:00"/>
    <n v="945"/>
  </r>
  <r>
    <x v="1919"/>
    <x v="1909"/>
    <x v="1120"/>
    <s v="y with PHP"/>
    <s v="earn Ajax "/>
    <s v="https://www.udemy.   /learn-ajax-and-jquery-with-php/"/>
    <s v="https://www.udemy.com/learn-ajax-and-jquery-with-php/"/>
    <x v="0"/>
    <n v="20"/>
    <n v="2964"/>
    <n v="8"/>
    <n v="9"/>
    <x v="1"/>
    <x v="1"/>
    <s v="beginner level"/>
    <s v="BEGINNER LEVEL"/>
    <n v="14"/>
    <s v="beginner level"/>
    <n v="1.5"/>
    <d v="2016-01-07T00:00:00"/>
    <n v="7"/>
    <n v="1"/>
    <n v="2016"/>
    <x v="0"/>
    <x v="0"/>
    <d v="2018-12-31T00:00:00"/>
    <n v="1089"/>
  </r>
  <r>
    <x v="1920"/>
    <x v="1910"/>
    <x v="1121"/>
    <s v="Developers"/>
    <s v="ocker Tech"/>
    <s v="https://www.udemy.   /docker-tutorial-for-devops-run-docker-containers/"/>
    <s v="https://www.udemy.com/docker-tutorial-for-devops-run-docker-containers/"/>
    <x v="0"/>
    <n v="30"/>
    <n v="19210"/>
    <n v="3137"/>
    <n v="44"/>
    <x v="0"/>
    <x v="0"/>
    <s v="all levels"/>
    <s v="ALL LEVELS"/>
    <n v="10"/>
    <s v="all levels"/>
    <n v="3"/>
    <d v="2016-08-29T00:00:00"/>
    <n v="29"/>
    <n v="8"/>
    <n v="2016"/>
    <x v="0"/>
    <x v="0"/>
    <d v="2019-09-26T00:00:00"/>
    <n v="1123"/>
  </r>
  <r>
    <x v="1921"/>
    <x v="1911"/>
    <x v="1122"/>
    <s v="an Funding"/>
    <s v="he Cuckoo "/>
    <s v="https://www.udemy.   /the-cuckoo-strategy-to-get-european-funding/"/>
    <s v="https://www.udemy.com/the-cuckoo-strategy-to-get-european-funding/"/>
    <x v="0"/>
    <n v="160"/>
    <n v="0"/>
    <n v="0"/>
    <n v="6"/>
    <x v="0"/>
    <x v="0"/>
    <s v="all levels"/>
    <s v="ALL LEVELS"/>
    <n v="10"/>
    <s v="all levels"/>
    <n v="1"/>
    <d v="2016-01-06T00:00:00"/>
    <n v="6"/>
    <n v="1"/>
    <n v="2016"/>
    <x v="3"/>
    <x v="3"/>
    <d v="2018-08-06T00:00:00"/>
    <n v="943"/>
  </r>
  <r>
    <x v="1922"/>
    <x v="1912"/>
    <x v="1123"/>
    <s v="Framework)"/>
    <s v="odern Web "/>
    <s v="https://www.udemy.   /modern-web-development-with-laravel/"/>
    <s v="https://www.udemy.com/modern-web-development-with-laravel/"/>
    <x v="0"/>
    <n v="120"/>
    <n v="2142"/>
    <n v="536"/>
    <n v="71"/>
    <x v="0"/>
    <x v="0"/>
    <s v="all levels"/>
    <s v="ALL LEVELS"/>
    <n v="10"/>
    <s v="all levels"/>
    <n v="12"/>
    <d v="2016-01-24T00:00:00"/>
    <n v="24"/>
    <n v="1"/>
    <n v="2016"/>
    <x v="0"/>
    <x v="0"/>
    <d v="2019-09-26T00:00:00"/>
    <n v="1341"/>
  </r>
  <r>
    <x v="1923"/>
    <x v="1913"/>
    <x v="1124"/>
    <s v="ng options"/>
    <s v="uild a sol"/>
    <s v="https://www.udemy.   /option-basics-to-be-profitable-trader/"/>
    <s v="https://www.udemy.com/option-basics-to-be-profitable-trader/"/>
    <x v="0"/>
    <n v="20"/>
    <n v="1115"/>
    <n v="8"/>
    <n v="8"/>
    <x v="0"/>
    <x v="0"/>
    <s v="all levels"/>
    <s v="ALL LEVELS"/>
    <n v="10"/>
    <s v="all levels"/>
    <n v="1"/>
    <d v="2016-05-26T00:00:00"/>
    <n v="26"/>
    <n v="5"/>
    <n v="2016"/>
    <x v="3"/>
    <x v="3"/>
    <d v="2018-08-06T00:00:00"/>
    <n v="802"/>
  </r>
  <r>
    <x v="1924"/>
    <x v="1914"/>
    <x v="559"/>
    <s v=" Framework"/>
    <s v="reate a Po"/>
    <s v="https://www.udemy.   /e107-tutorial-for-beginner-build-bootstrap-website/"/>
    <s v="https://www.udemy.com/e107-tutorial-for-beginner-build-bootstrap-website/"/>
    <x v="1"/>
    <n v="0"/>
    <n v="7142"/>
    <n v="41"/>
    <n v="25"/>
    <x v="0"/>
    <x v="0"/>
    <s v="all levels"/>
    <s v="ALL LEVELS"/>
    <n v="10"/>
    <s v="all levels"/>
    <n v="4"/>
    <d v="2016-02-02T00:00:00"/>
    <n v="2"/>
    <n v="2"/>
    <n v="2016"/>
    <x v="0"/>
    <x v="0"/>
    <d v="2019-09-26T00:00:00"/>
    <n v="1332"/>
  </r>
  <r>
    <x v="1925"/>
    <x v="1915"/>
    <x v="1125"/>
    <s v="ns Trading"/>
    <s v="he Beginne"/>
    <s v="https://www.udemy.   /futures-options/"/>
    <s v="https://www.udemy.com/futures-options/"/>
    <x v="1"/>
    <n v="0"/>
    <n v="6185"/>
    <n v="138"/>
    <n v="20"/>
    <x v="0"/>
    <x v="0"/>
    <s v="all levels"/>
    <s v="ALL LEVELS"/>
    <n v="10"/>
    <s v="all levels"/>
    <n v="3"/>
    <d v="2016-01-18T00:00:00"/>
    <n v="18"/>
    <n v="1"/>
    <n v="2016"/>
    <x v="3"/>
    <x v="3"/>
    <d v="2018-08-06T00:00:00"/>
    <n v="931"/>
  </r>
  <r>
    <x v="1926"/>
    <x v="1916"/>
    <x v="310"/>
    <s v="rex Trader"/>
    <s v="ow to be a"/>
    <s v="https://www.udemy.   /making-money-in-forex-market/"/>
    <s v="https://www.udemy.com/making-money-in-forex-market/"/>
    <x v="0"/>
    <n v="20"/>
    <n v="1029"/>
    <n v="13"/>
    <n v="7"/>
    <x v="0"/>
    <x v="0"/>
    <s v="all levels"/>
    <s v="ALL LEVELS"/>
    <n v="10"/>
    <s v="all levels"/>
    <n v="0.68333333299999999"/>
    <d v="2016-05-04T00:00:00"/>
    <n v="4"/>
    <n v="5"/>
    <n v="2016"/>
    <x v="3"/>
    <x v="3"/>
    <d v="2018-11-04T00:00:00"/>
    <n v="914"/>
  </r>
  <r>
    <x v="1927"/>
    <x v="1917"/>
    <x v="1126"/>
    <s v="Revolution"/>
    <s v="ow To Conf"/>
    <s v="https://www.udemy.   /how-to-confidently-join-the-bitcoin-revolution/"/>
    <s v="https://www.udemy.com/how-to-confidently-join-the-bitcoin-revolution/"/>
    <x v="0"/>
    <n v="45"/>
    <n v="547"/>
    <n v="98"/>
    <n v="53"/>
    <x v="1"/>
    <x v="1"/>
    <s v="beginner level"/>
    <s v="BEGINNER LEVEL"/>
    <n v="14"/>
    <s v="beginner level"/>
    <n v="7"/>
    <d v="2016-01-14T00:00:00"/>
    <n v="14"/>
    <n v="1"/>
    <n v="2016"/>
    <x v="3"/>
    <x v="3"/>
    <d v="2018-12-31T00:00:00"/>
    <n v="1082"/>
  </r>
  <r>
    <x v="1928"/>
    <x v="1918"/>
    <x v="1127"/>
    <s v="om scratch"/>
    <s v="reate a Dy"/>
    <s v="https://www.udemy.   /create-a-dynamic-user-registration-form-from-scratch/"/>
    <s v="https://www.udemy.com/create-a-dynamic-user-registration-form-from-scratch/"/>
    <x v="0"/>
    <n v="100"/>
    <n v="7213"/>
    <n v="50"/>
    <n v="38"/>
    <x v="1"/>
    <x v="1"/>
    <s v="beginner level"/>
    <s v="BEGINNER LEVEL"/>
    <n v="14"/>
    <s v="beginner level"/>
    <n v="3"/>
    <d v="2016-01-09T00:00:00"/>
    <n v="9"/>
    <n v="1"/>
    <n v="2016"/>
    <x v="0"/>
    <x v="0"/>
    <d v="2018-12-31T00:00:00"/>
    <n v="1087"/>
  </r>
  <r>
    <x v="1929"/>
    <x v="1919"/>
    <x v="743"/>
    <s v="atic Guide"/>
    <s v="ngular 2 w"/>
    <s v="https://www.udemy.   /angular-2-tutorial-for-beginners/"/>
    <s v="https://www.udemy.com/angular-2-tutorial-for-beginners/"/>
    <x v="0"/>
    <n v="150"/>
    <n v="40070"/>
    <n v="8341"/>
    <n v="194"/>
    <x v="0"/>
    <x v="0"/>
    <s v="all levels"/>
    <s v="ALL LEVELS"/>
    <n v="10"/>
    <s v="all levels"/>
    <n v="9.5"/>
    <d v="2016-03-03T00:00:00"/>
    <n v="3"/>
    <n v="3"/>
    <n v="2016"/>
    <x v="0"/>
    <x v="0"/>
    <d v="2019-09-26T00:00:00"/>
    <n v="1302"/>
  </r>
  <r>
    <x v="1930"/>
    <x v="1920"/>
    <x v="717"/>
    <s v="the market"/>
    <s v="asic Techn"/>
    <s v="https://www.udemy.   /learn-basic-technical-analysis/"/>
    <s v="https://www.udemy.com/learn-basic-technical-analysis/"/>
    <x v="0"/>
    <n v="20"/>
    <n v="4919"/>
    <n v="79"/>
    <n v="16"/>
    <x v="1"/>
    <x v="1"/>
    <s v="beginner level"/>
    <s v="BEGINNER LEVEL"/>
    <n v="14"/>
    <s v="beginner level"/>
    <n v="1.5"/>
    <d v="2016-01-08T00:00:00"/>
    <n v="8"/>
    <n v="1"/>
    <n v="2016"/>
    <x v="3"/>
    <x v="3"/>
    <d v="2018-05-25T00:00:00"/>
    <n v="868"/>
  </r>
  <r>
    <x v="1931"/>
    <x v="1921"/>
    <x v="1128"/>
    <s v="er's Guide"/>
    <s v="ands-On Gu"/>
    <s v="https://www.udemy.   /hands-on-guitar-the-beginners-guide/"/>
    <s v="https://www.udemy.com/hands-on-guitar-the-beginners-guide/"/>
    <x v="0"/>
    <n v="20"/>
    <n v="28"/>
    <n v="7"/>
    <n v="72"/>
    <x v="1"/>
    <x v="1"/>
    <s v="beginner level"/>
    <s v="BEGINNER LEVEL"/>
    <n v="14"/>
    <s v="beginner level"/>
    <n v="4"/>
    <d v="2016-01-22T00:00:00"/>
    <n v="22"/>
    <n v="1"/>
    <n v="2016"/>
    <x v="1"/>
    <x v="1"/>
    <d v="2018-12-31T00:00:00"/>
    <n v="1074"/>
  </r>
  <r>
    <x v="1932"/>
    <x v="1922"/>
    <x v="1129"/>
    <s v="d Beginner"/>
    <s v="ands On Gu"/>
    <s v="https://www.udemy.   /hands-on-guitar-beyond-beginner/"/>
    <s v="https://www.udemy.com/hands-on-guitar-beyond-beginner/"/>
    <x v="0"/>
    <n v="20"/>
    <n v="54"/>
    <n v="7"/>
    <n v="69"/>
    <x v="1"/>
    <x v="1"/>
    <s v="beginner level"/>
    <s v="BEGINNER LEVEL"/>
    <n v="14"/>
    <s v="beginner level"/>
    <n v="3"/>
    <d v="2016-01-22T00:00:00"/>
    <n v="22"/>
    <n v="1"/>
    <n v="2016"/>
    <x v="1"/>
    <x v="1"/>
    <d v="2018-12-31T00:00:00"/>
    <n v="1074"/>
  </r>
  <r>
    <x v="1933"/>
    <x v="1923"/>
    <x v="1130"/>
    <s v="Web Design"/>
    <s v="asic HTML "/>
    <s v="https://www.udemy.   /basic-html-css-web-design/"/>
    <s v="https://www.udemy.com/basic-html-css-web-design/"/>
    <x v="0"/>
    <n v="30"/>
    <n v="4030"/>
    <n v="92"/>
    <n v="46"/>
    <x v="1"/>
    <x v="1"/>
    <s v="beginner level"/>
    <s v="BEGINNER LEVEL"/>
    <n v="14"/>
    <s v="beginner level"/>
    <n v="9"/>
    <d v="2016-02-19T00:00:00"/>
    <n v="19"/>
    <n v="2"/>
    <n v="2016"/>
    <x v="0"/>
    <x v="0"/>
    <d v="2018-12-31T00:00:00"/>
    <n v="1046"/>
  </r>
  <r>
    <x v="1934"/>
    <x v="1924"/>
    <x v="308"/>
    <s v="n Bootcamp"/>
    <s v="ogo Design"/>
    <s v="https://www.udemy.   /logo-design-theory-application-bootcamp/"/>
    <s v="https://www.udemy.com/logo-design-theory-application-bootcamp/"/>
    <x v="0"/>
    <n v="50"/>
    <n v="341"/>
    <n v="57"/>
    <n v="35"/>
    <x v="0"/>
    <x v="0"/>
    <s v="all levels"/>
    <s v="ALL LEVELS"/>
    <n v="10"/>
    <s v="all levels"/>
    <n v="7"/>
    <d v="2016-01-10T00:00:00"/>
    <n v="10"/>
    <n v="1"/>
    <n v="2016"/>
    <x v="2"/>
    <x v="2"/>
    <d v="2019-09-26T00:00:00"/>
    <n v="1355"/>
  </r>
  <r>
    <x v="1935"/>
    <x v="1925"/>
    <x v="316"/>
    <s v="by Example"/>
    <s v="rojects in"/>
    <s v="https://www.udemy.   /projects-in-nodejs/"/>
    <s v="https://www.udemy.com/projects-in-nodejs/"/>
    <x v="0"/>
    <n v="195"/>
    <n v="869"/>
    <n v="99"/>
    <n v="38"/>
    <x v="0"/>
    <x v="0"/>
    <s v="all levels"/>
    <s v="ALL LEVELS"/>
    <n v="10"/>
    <s v="all levels"/>
    <n v="5"/>
    <d v="2016-04-24T00:00:00"/>
    <n v="24"/>
    <n v="4"/>
    <n v="2016"/>
    <x v="0"/>
    <x v="0"/>
    <d v="2019-09-26T00:00:00"/>
    <n v="1250"/>
  </r>
  <r>
    <x v="1936"/>
    <x v="1926"/>
    <x v="1131"/>
    <s v="l Analysis"/>
    <s v="irst Steps"/>
    <s v="https://www.udemy.   /first-steps-to-trading-the-forexmarkets-technical-analysis/"/>
    <s v="https://www.udemy.com/first-steps-to-trading-the-forexmarkets-technical-analysis/"/>
    <x v="0"/>
    <n v="35"/>
    <n v="1772"/>
    <n v="19"/>
    <n v="15"/>
    <x v="1"/>
    <x v="1"/>
    <s v="beginner level"/>
    <s v="BEGINNER LEVEL"/>
    <n v="14"/>
    <s v="beginner level"/>
    <n v="3.5"/>
    <d v="2016-01-08T00:00:00"/>
    <n v="8"/>
    <n v="1"/>
    <n v="2016"/>
    <x v="3"/>
    <x v="3"/>
    <d v="2018-05-25T00:00:00"/>
    <n v="868"/>
  </r>
  <r>
    <x v="1937"/>
    <x v="1927"/>
    <x v="1132"/>
    <s v="s Empresas"/>
    <s v="estÃ£o Fin"/>
    <s v="https://www.udemy.   /gestao-financeira/"/>
    <s v="https://www.udemy.com/gestao-financeira/"/>
    <x v="0"/>
    <n v="115"/>
    <n v="1284"/>
    <n v="230"/>
    <n v="45"/>
    <x v="0"/>
    <x v="0"/>
    <s v="all levels"/>
    <s v="ALL LEVELS"/>
    <n v="10"/>
    <s v="all levels"/>
    <n v="4.5"/>
    <d v="2016-01-29T00:00:00"/>
    <n v="29"/>
    <n v="1"/>
    <n v="2016"/>
    <x v="3"/>
    <x v="3"/>
    <d v="2019-09-26T00:00:00"/>
    <n v="1336"/>
  </r>
  <r>
    <x v="1938"/>
    <x v="1928"/>
    <x v="1133"/>
    <s v="akthroughs"/>
    <s v="uitar 201:"/>
    <s v="https://www.udemy.   /guitar-201-breakthroughs/"/>
    <s v="https://www.udemy.com/guitar-201-breakthroughs/"/>
    <x v="0"/>
    <n v="20"/>
    <n v="14"/>
    <n v="1"/>
    <n v="49"/>
    <x v="1"/>
    <x v="1"/>
    <s v="beginner level"/>
    <s v="BEGINNER LEVEL"/>
    <n v="14"/>
    <s v="beginner level"/>
    <n v="2.5"/>
    <d v="2016-01-22T00:00:00"/>
    <n v="22"/>
    <n v="1"/>
    <n v="2016"/>
    <x v="1"/>
    <x v="1"/>
    <d v="2018-12-31T00:00:00"/>
    <n v="1074"/>
  </r>
  <r>
    <x v="1939"/>
    <x v="1929"/>
    <x v="58"/>
    <s v="ish Fiddle"/>
    <s v="earn to Pl"/>
    <s v="https://www.udemy.   /learn-to-play-irish-fiddle/"/>
    <s v="https://www.udemy.com/learn-to-play-irish-fiddle/"/>
    <x v="0"/>
    <n v="60"/>
    <n v="112"/>
    <n v="7"/>
    <n v="63"/>
    <x v="1"/>
    <x v="1"/>
    <s v="beginner level"/>
    <s v="BEGINNER LEVEL"/>
    <n v="14"/>
    <s v="beginner level"/>
    <n v="5.5"/>
    <d v="2016-01-18T00:00:00"/>
    <n v="18"/>
    <n v="1"/>
    <n v="2016"/>
    <x v="1"/>
    <x v="1"/>
    <d v="2018-12-31T00:00:00"/>
    <n v="1078"/>
  </r>
  <r>
    <x v="1940"/>
    <x v="1930"/>
    <x v="375"/>
    <s v="ading Plan"/>
    <s v="orex Tradi"/>
    <s v="https://www.udemy.   /forex-trading-plan/"/>
    <s v="https://www.udemy.com/forex-trading-plan/"/>
    <x v="0"/>
    <n v="50"/>
    <n v="21"/>
    <n v="3"/>
    <n v="24"/>
    <x v="0"/>
    <x v="0"/>
    <s v="all levels"/>
    <s v="ALL LEVELS"/>
    <n v="10"/>
    <s v="all levels"/>
    <n v="0.7"/>
    <d v="2016-02-13T00:00:00"/>
    <n v="13"/>
    <n v="2"/>
    <n v="2016"/>
    <x v="3"/>
    <x v="3"/>
    <d v="2018-08-06T00:00:00"/>
    <n v="905"/>
  </r>
  <r>
    <x v="1941"/>
    <x v="1931"/>
    <x v="375"/>
    <s v="ADE TODAY!"/>
    <s v="orex Tradi"/>
    <s v="https://www.udemy.   /trade-forex/"/>
    <s v="https://www.udemy.com/trade-forex/"/>
    <x v="0"/>
    <n v="150"/>
    <n v="3523"/>
    <n v="46"/>
    <n v="45"/>
    <x v="0"/>
    <x v="0"/>
    <s v="all levels"/>
    <s v="ALL LEVELS"/>
    <n v="10"/>
    <s v="all levels"/>
    <n v="4"/>
    <d v="2016-01-10T00:00:00"/>
    <n v="10"/>
    <n v="1"/>
    <n v="2016"/>
    <x v="3"/>
    <x v="3"/>
    <d v="2018-11-04T00:00:00"/>
    <n v="1029"/>
  </r>
  <r>
    <x v="1942"/>
    <x v="1932"/>
    <x v="1134"/>
    <s v=" Photoshop"/>
    <s v="so BÃ¡sico"/>
    <s v="https://www.udemy.   /uso-basico-de-adobe-photoshop/"/>
    <s v="https://www.udemy.com/uso-basico-de-adobe-photoshop/"/>
    <x v="0"/>
    <n v="20"/>
    <n v="1"/>
    <n v="0"/>
    <n v="27"/>
    <x v="1"/>
    <x v="1"/>
    <s v="beginner level"/>
    <s v="BEGINNER LEVEL"/>
    <n v="14"/>
    <s v="beginner level"/>
    <n v="1"/>
    <d v="2016-02-08T00:00:00"/>
    <n v="8"/>
    <n v="2"/>
    <n v="2016"/>
    <x v="2"/>
    <x v="2"/>
    <d v="2018-12-31T00:00:00"/>
    <n v="1057"/>
  </r>
  <r>
    <x v="1943"/>
    <x v="1933"/>
    <x v="27"/>
    <s v="all Street"/>
    <s v="he Complet"/>
    <s v="https://www.udemy.   /the-complete-investing-guide-how-to-beat-wall-street/"/>
    <s v="https://www.udemy.com/the-complete-investing-guide-how-to-beat-wall-street/"/>
    <x v="0"/>
    <n v="50"/>
    <n v="13"/>
    <n v="3"/>
    <n v="25"/>
    <x v="0"/>
    <x v="0"/>
    <s v="all levels"/>
    <s v="ALL LEVELS"/>
    <n v="10"/>
    <s v="all levels"/>
    <n v="5.5"/>
    <d v="2016-06-14T00:00:00"/>
    <n v="14"/>
    <n v="6"/>
    <n v="2016"/>
    <x v="3"/>
    <x v="3"/>
    <d v="2018-08-06T00:00:00"/>
    <n v="783"/>
  </r>
  <r>
    <x v="1944"/>
    <x v="1934"/>
    <x v="699"/>
    <s v=" functions"/>
    <s v="dvanced Ex"/>
    <s v="https://www.udemy.   /advanced-excel-functions-to-analyze-large-data/"/>
    <s v="https://www.udemy.com/advanced-excel-functions-to-analyze-large-data/"/>
    <x v="0"/>
    <n v="20"/>
    <n v="1964"/>
    <n v="47"/>
    <n v="15"/>
    <x v="0"/>
    <x v="0"/>
    <s v="all levels"/>
    <s v="ALL LEVELS"/>
    <n v="10"/>
    <s v="all levels"/>
    <n v="1.5"/>
    <d v="2016-01-12T00:00:00"/>
    <n v="12"/>
    <n v="1"/>
    <n v="2016"/>
    <x v="3"/>
    <x v="3"/>
    <d v="2018-08-06T00:00:00"/>
    <n v="937"/>
  </r>
  <r>
    <x v="1945"/>
    <x v="1935"/>
    <x v="358"/>
    <s v="ro To Hero"/>
    <s v="ordPress D"/>
    <s v="https://www.udemy.   /wordpress-development-crash-course/"/>
    <s v="https://www.udemy.com/wordpress-development-crash-course/"/>
    <x v="0"/>
    <n v="60"/>
    <n v="1699"/>
    <n v="8"/>
    <n v="22"/>
    <x v="0"/>
    <x v="0"/>
    <s v="all levels"/>
    <s v="ALL LEVELS"/>
    <n v="10"/>
    <s v="all levels"/>
    <n v="2"/>
    <d v="2016-02-01T00:00:00"/>
    <n v="1"/>
    <n v="2"/>
    <n v="2016"/>
    <x v="0"/>
    <x v="0"/>
    <d v="2019-09-26T00:00:00"/>
    <n v="1333"/>
  </r>
  <r>
    <x v="1946"/>
    <x v="1936"/>
    <x v="27"/>
    <s v="ding Stock"/>
    <s v="he Complet"/>
    <s v="https://www.udemy.   /position-trading-course/"/>
    <s v="https://www.udemy.com/position-trading-course/"/>
    <x v="0"/>
    <n v="45"/>
    <n v="1311"/>
    <n v="36"/>
    <n v="5"/>
    <x v="0"/>
    <x v="0"/>
    <s v="all levels"/>
    <s v="ALL LEVELS"/>
    <n v="10"/>
    <s v="all levels"/>
    <n v="1"/>
    <d v="2016-01-15T00:00:00"/>
    <n v="15"/>
    <n v="1"/>
    <n v="2016"/>
    <x v="3"/>
    <x v="3"/>
    <d v="2018-11-04T00:00:00"/>
    <n v="1024"/>
  </r>
  <r>
    <x v="1947"/>
    <x v="1937"/>
    <x v="1135"/>
    <s v="ou Deserve"/>
    <s v="HP Fundame"/>
    <s v="https://www.udemy.   /php-fundamentals/"/>
    <s v="https://www.udemy.com/php-fundamentals/"/>
    <x v="0"/>
    <n v="195"/>
    <n v="12068"/>
    <n v="81"/>
    <n v="12"/>
    <x v="0"/>
    <x v="0"/>
    <s v="all levels"/>
    <s v="ALL LEVELS"/>
    <n v="10"/>
    <s v="all levels"/>
    <n v="1.5"/>
    <d v="2016-04-05T00:00:00"/>
    <n v="5"/>
    <n v="4"/>
    <n v="2016"/>
    <x v="0"/>
    <x v="0"/>
    <d v="2019-09-26T00:00:00"/>
    <n v="1269"/>
  </r>
  <r>
    <x v="1948"/>
    <x v="1938"/>
    <x v="274"/>
    <s v="ÅŸlangÄ±Ã§"/>
    <s v="dobe Indes"/>
    <s v="https://www.udemy.   /adobe-indesign-cc-baslangc/"/>
    <s v="https://www.udemy.com/adobe-indesign-cc-baslangc/"/>
    <x v="1"/>
    <n v="0"/>
    <n v="637"/>
    <n v="21"/>
    <n v="22"/>
    <x v="1"/>
    <x v="1"/>
    <s v="beginner level"/>
    <s v="BEGINNER LEVEL"/>
    <n v="14"/>
    <s v="beginner level"/>
    <n v="2.5"/>
    <d v="2016-01-14T00:00:00"/>
    <n v="14"/>
    <n v="1"/>
    <n v="2016"/>
    <x v="2"/>
    <x v="2"/>
    <d v="2018-12-31T00:00:00"/>
    <n v="1082"/>
  </r>
  <r>
    <x v="1949"/>
    <x v="1939"/>
    <x v="107"/>
    <s v="nding Page"/>
    <s v="ootstrap 4"/>
    <s v="https://www.udemy.   /bootstrap-4-beginners-code-a-responsive-landing-page/"/>
    <s v="https://www.udemy.com/bootstrap-4-beginners-code-a-responsive-landing-page/"/>
    <x v="0"/>
    <n v="30"/>
    <n v="948"/>
    <n v="193"/>
    <n v="48"/>
    <x v="0"/>
    <x v="0"/>
    <s v="all levels"/>
    <s v="ALL LEVELS"/>
    <n v="10"/>
    <s v="all levels"/>
    <n v="3.5"/>
    <d v="2016-09-13T00:00:00"/>
    <n v="13"/>
    <n v="9"/>
    <n v="2016"/>
    <x v="0"/>
    <x v="0"/>
    <d v="2019-09-26T00:00:00"/>
    <n v="1108"/>
  </r>
  <r>
    <x v="1950"/>
    <x v="1940"/>
    <x v="122"/>
    <s v="nts Basics"/>
    <s v="inancial S"/>
    <s v="https://www.udemy.   /financial-statements-basics/"/>
    <s v="https://www.udemy.com/financial-statements-basics/"/>
    <x v="0"/>
    <n v="20"/>
    <n v="1374"/>
    <n v="19"/>
    <n v="9"/>
    <x v="1"/>
    <x v="1"/>
    <s v="beginner level"/>
    <s v="BEGINNER LEVEL"/>
    <n v="14"/>
    <s v="beginner level"/>
    <n v="2"/>
    <d v="2016-01-14T00:00:00"/>
    <n v="14"/>
    <n v="1"/>
    <n v="2016"/>
    <x v="3"/>
    <x v="3"/>
    <d v="2018-05-25T00:00:00"/>
    <n v="862"/>
  </r>
  <r>
    <x v="1951"/>
    <x v="1941"/>
    <x v="1136"/>
    <s v="iete DÃ­as"/>
    <s v="uitarra Ac"/>
    <s v="https://www.udemy.   /guitarra-acustica-en-siete-dias/"/>
    <s v="https://www.udemy.com/guitarra-acustica-en-siete-dias/"/>
    <x v="0"/>
    <n v="20"/>
    <n v="1"/>
    <n v="1"/>
    <n v="38"/>
    <x v="1"/>
    <x v="1"/>
    <s v="beginner level"/>
    <s v="BEGINNER LEVEL"/>
    <n v="14"/>
    <s v="beginner level"/>
    <n v="2.5"/>
    <d v="2016-01-29T00:00:00"/>
    <n v="29"/>
    <n v="1"/>
    <n v="2016"/>
    <x v="1"/>
    <x v="1"/>
    <d v="2018-12-31T00:00:00"/>
    <n v="1067"/>
  </r>
  <r>
    <x v="1952"/>
    <x v="1942"/>
    <x v="1137"/>
    <s v="onfidence!"/>
    <s v="ax Prepara"/>
    <s v="https://www.udemy.   /taxpreparation/"/>
    <s v="https://www.udemy.com/taxpreparation/"/>
    <x v="0"/>
    <n v="200"/>
    <n v="609"/>
    <n v="32"/>
    <n v="33"/>
    <x v="0"/>
    <x v="0"/>
    <s v="all levels"/>
    <s v="ALL LEVELS"/>
    <n v="10"/>
    <s v="all levels"/>
    <n v="2.5"/>
    <d v="2016-01-12T00:00:00"/>
    <n v="12"/>
    <n v="1"/>
    <n v="2016"/>
    <x v="3"/>
    <x v="3"/>
    <d v="2019-09-26T00:00:00"/>
    <n v="1353"/>
  </r>
  <r>
    <x v="1953"/>
    <x v="1943"/>
    <x v="1097"/>
    <s v="¯ãƒ‹ãƒƒã‚¯"/>
    <s v="hotoshopã€"/>
    <s v="https://www.udemy.   /photoshop-s/"/>
    <s v="https://www.udemy.com/photoshop-s/"/>
    <x v="0"/>
    <n v="85"/>
    <n v="113"/>
    <n v="5"/>
    <n v="39"/>
    <x v="2"/>
    <x v="2"/>
    <s v="intermediate level"/>
    <s v="INTERMEDIATE LEVEL"/>
    <n v="18"/>
    <s v="intermediate level"/>
    <n v="4.5"/>
    <d v="2016-01-12T00:00:00"/>
    <n v="12"/>
    <n v="1"/>
    <n v="2016"/>
    <x v="2"/>
    <x v="2"/>
    <d v="2020-10-10T00:00:00"/>
    <n v="1733"/>
  </r>
  <r>
    <x v="1954"/>
    <x v="1944"/>
    <x v="1138"/>
    <s v="£o Popular"/>
    <s v="urso de Vi"/>
    <s v="https://www.udemy.   /curso-de-violao/"/>
    <s v="https://www.udemy.com/curso-de-violao/"/>
    <x v="0"/>
    <n v="25"/>
    <n v="287"/>
    <n v="42"/>
    <n v="27"/>
    <x v="1"/>
    <x v="1"/>
    <s v="beginner level"/>
    <s v="BEGINNER LEVEL"/>
    <n v="14"/>
    <s v="beginner level"/>
    <n v="6"/>
    <d v="2016-01-27T00:00:00"/>
    <n v="27"/>
    <n v="1"/>
    <n v="2016"/>
    <x v="1"/>
    <x v="1"/>
    <d v="2018-12-31T00:00:00"/>
    <n v="1069"/>
  </r>
  <r>
    <x v="1955"/>
    <x v="1945"/>
    <x v="1106"/>
    <s v=") Patterns"/>
    <s v="OREX : Lea"/>
    <s v="https://www.udemy.   /forex-learnto-trade-the-improved-advanced-patterns/"/>
    <s v="https://www.udemy.com/forex-learnto-trade-the-improved-advanced-patterns/"/>
    <x v="0"/>
    <n v="75"/>
    <n v="55"/>
    <n v="2"/>
    <n v="27"/>
    <x v="0"/>
    <x v="0"/>
    <s v="all levels"/>
    <s v="ALL LEVELS"/>
    <n v="10"/>
    <s v="all levels"/>
    <n v="5.5"/>
    <d v="2016-01-13T00:00:00"/>
    <n v="13"/>
    <n v="1"/>
    <n v="2016"/>
    <x v="3"/>
    <x v="3"/>
    <d v="2018-08-06T00:00:00"/>
    <n v="936"/>
  </r>
  <r>
    <x v="1956"/>
    <x v="1946"/>
    <x v="307"/>
    <s v="017 Course"/>
    <s v="ertificate"/>
    <s v="https://www.udemy.   /certificate-in-myob-accountright-premier-2016-valued-1250/"/>
    <s v="https://www.udemy.com/certificate-in-myob-accountright-premier-2016-valued-1250/"/>
    <x v="0"/>
    <n v="200"/>
    <n v="97"/>
    <n v="18"/>
    <n v="29"/>
    <x v="0"/>
    <x v="0"/>
    <s v="all levels"/>
    <s v="ALL LEVELS"/>
    <n v="10"/>
    <s v="all levels"/>
    <n v="3"/>
    <d v="2016-03-10T00:00:00"/>
    <n v="10"/>
    <n v="3"/>
    <n v="2016"/>
    <x v="3"/>
    <x v="3"/>
    <d v="2018-08-06T00:00:00"/>
    <n v="879"/>
  </r>
  <r>
    <x v="1957"/>
    <x v="1947"/>
    <x v="332"/>
    <s v="And Easily"/>
    <s v="iano Lesso"/>
    <s v="https://www.udemy.   /pianolessons/"/>
    <s v="https://www.udemy.com/pianolessons/"/>
    <x v="0"/>
    <n v="75"/>
    <n v="186"/>
    <n v="35"/>
    <n v="56"/>
    <x v="1"/>
    <x v="1"/>
    <s v="beginner level"/>
    <s v="BEGINNER LEVEL"/>
    <n v="14"/>
    <s v="beginner level"/>
    <n v="3"/>
    <d v="2016-02-05T00:00:00"/>
    <n v="5"/>
    <n v="2"/>
    <n v="2016"/>
    <x v="1"/>
    <x v="1"/>
    <d v="2018-12-31T00:00:00"/>
    <n v="1060"/>
  </r>
  <r>
    <x v="1958"/>
    <x v="1948"/>
    <x v="1139"/>
    <s v=" PHP MySQL"/>
    <s v="tar Rating"/>
    <s v="https://www.udemy.   /star-rating-project-ajax-with-json-response-from-php-mysql/"/>
    <s v="https://www.udemy.com/star-rating-project-ajax-with-json-response-from-php-mysql/"/>
    <x v="0"/>
    <n v="120"/>
    <n v="1302"/>
    <n v="18"/>
    <n v="22"/>
    <x v="1"/>
    <x v="1"/>
    <s v="beginner level"/>
    <s v="BEGINNER LEVEL"/>
    <n v="14"/>
    <s v="beginner level"/>
    <n v="1.5"/>
    <d v="2016-01-13T00:00:00"/>
    <n v="13"/>
    <n v="1"/>
    <n v="2016"/>
    <x v="0"/>
    <x v="0"/>
    <d v="2018-12-31T00:00:00"/>
    <n v="1083"/>
  </r>
  <r>
    <x v="1959"/>
    <x v="1949"/>
    <x v="757"/>
    <s v="ur Website"/>
    <s v="reate Beau"/>
    <s v="https://www.udemy.   /how-to-create-hotspot-image-maps-for-your-website-and-wordpress/"/>
    <s v="https://www.udemy.com/how-to-create-hotspot-image-maps-for-your-website-and-wordpress/"/>
    <x v="0"/>
    <n v="20"/>
    <n v="0"/>
    <n v="0"/>
    <n v="8"/>
    <x v="2"/>
    <x v="2"/>
    <s v="intermediate level"/>
    <s v="INTERMEDIATE LEVEL"/>
    <n v="18"/>
    <s v="intermediate level"/>
    <n v="0.61666666699999995"/>
    <d v="2016-01-18T00:00:00"/>
    <n v="18"/>
    <n v="1"/>
    <n v="2016"/>
    <x v="2"/>
    <x v="2"/>
    <d v="2020-10-10T00:00:00"/>
    <n v="1727"/>
  </r>
  <r>
    <x v="1960"/>
    <x v="1950"/>
    <x v="755"/>
    <s v="ale Seller"/>
    <s v="ow To Beco"/>
    <s v="https://www.udemy.   /how-to-become-an-etsy-wholesale-seller/"/>
    <s v="https://www.udemy.com/how-to-become-an-etsy-wholesale-seller/"/>
    <x v="0"/>
    <n v="100"/>
    <n v="1013"/>
    <n v="0"/>
    <n v="25"/>
    <x v="1"/>
    <x v="1"/>
    <s v="beginner level"/>
    <s v="BEGINNER LEVEL"/>
    <n v="14"/>
    <s v="beginner level"/>
    <n v="2.5"/>
    <d v="2016-03-29T00:00:00"/>
    <n v="29"/>
    <n v="3"/>
    <n v="2016"/>
    <x v="2"/>
    <x v="2"/>
    <d v="2018-12-31T00:00:00"/>
    <n v="1007"/>
  </r>
  <r>
    <x v="1961"/>
    <x v="1951"/>
    <x v="63"/>
    <s v="ble Entry "/>
    <s v="rofessiona"/>
    <s v="https://www.udemy.   /professional-bookkeeping-and-accounting-3-double-entry/"/>
    <s v="https://www.udemy.com/professional-bookkeeping-and-accounting-3-double-entry/"/>
    <x v="0"/>
    <n v="35"/>
    <n v="81"/>
    <n v="8"/>
    <n v="33"/>
    <x v="0"/>
    <x v="0"/>
    <s v="all levels"/>
    <s v="ALL LEVELS"/>
    <n v="10"/>
    <s v="all levels"/>
    <n v="1"/>
    <d v="2016-01-21T00:00:00"/>
    <n v="21"/>
    <n v="1"/>
    <n v="2016"/>
    <x v="3"/>
    <x v="3"/>
    <d v="2018-08-06T00:00:00"/>
    <n v="928"/>
  </r>
  <r>
    <x v="1962"/>
    <x v="1952"/>
    <x v="843"/>
    <s v="day today!"/>
    <s v="nstant Har"/>
    <s v="https://www.udemy.   /instant-harmonica-play-the-groovy-beatles-yesterday-today/"/>
    <s v="https://www.udemy.com/instant-harmonica-play-the-groovy-beatles-yesterday-today/"/>
    <x v="0"/>
    <n v="40"/>
    <n v="295"/>
    <n v="7"/>
    <n v="14"/>
    <x v="0"/>
    <x v="0"/>
    <s v="all levels"/>
    <s v="ALL LEVELS"/>
    <n v="10"/>
    <s v="all levels"/>
    <n v="1"/>
    <d v="2016-04-25T00:00:00"/>
    <n v="25"/>
    <n v="4"/>
    <n v="2016"/>
    <x v="1"/>
    <x v="1"/>
    <d v="2019-09-26T00:00:00"/>
    <n v="1249"/>
  </r>
  <r>
    <x v="1963"/>
    <x v="1953"/>
    <x v="0"/>
    <s v="JavaScript"/>
    <s v="avaScript "/>
    <s v="https://www.udemy.   /javascript-for-beginners-course/"/>
    <s v="https://www.udemy.com/javascript-for-beginners-course/"/>
    <x v="0"/>
    <n v="50"/>
    <n v="10864"/>
    <n v="63"/>
    <n v="26"/>
    <x v="1"/>
    <x v="1"/>
    <s v="beginner level"/>
    <s v="BEGINNER LEVEL"/>
    <n v="14"/>
    <s v="beginner level"/>
    <n v="2"/>
    <d v="2016-02-01T00:00:00"/>
    <n v="1"/>
    <n v="2"/>
    <n v="2016"/>
    <x v="0"/>
    <x v="0"/>
    <d v="2018-12-31T00:00:00"/>
    <n v="1064"/>
  </r>
  <r>
    <x v="1964"/>
    <x v="1954"/>
    <x v="393"/>
    <s v=" Free Book"/>
    <s v="ntro to In"/>
    <s v="https://www.udemy.   /investment-banking-mergers-ipo-financial-model-business-mba-pro-forma/"/>
    <s v="https://www.udemy.com/investment-banking-mergers-ipo-financial-model-business-mba-pro-forma/"/>
    <x v="0"/>
    <n v="60"/>
    <n v="1922"/>
    <n v="149"/>
    <n v="15"/>
    <x v="0"/>
    <x v="0"/>
    <s v="all levels"/>
    <s v="ALL LEVELS"/>
    <n v="10"/>
    <s v="all levels"/>
    <n v="20"/>
    <d v="2016-01-21T00:00:00"/>
    <n v="21"/>
    <n v="1"/>
    <n v="2016"/>
    <x v="3"/>
    <x v="3"/>
    <d v="2018-11-04T00:00:00"/>
    <n v="1018"/>
  </r>
  <r>
    <x v="1965"/>
    <x v="1955"/>
    <x v="6"/>
    <s v="on's Alexa"/>
    <s v="ntroductio"/>
    <s v="https://www.udemy.   /amazonalexa/"/>
    <s v="https://www.udemy.com/amazonalexa/"/>
    <x v="1"/>
    <n v="0"/>
    <n v="6742"/>
    <n v="1036"/>
    <n v="6"/>
    <x v="1"/>
    <x v="1"/>
    <s v="beginner level"/>
    <s v="BEGINNER LEVEL"/>
    <n v="14"/>
    <s v="beginner level"/>
    <n v="0.68333333299999999"/>
    <d v="2016-01-18T00:00:00"/>
    <n v="18"/>
    <n v="1"/>
    <n v="2016"/>
    <x v="0"/>
    <x v="0"/>
    <d v="2018-12-31T00:00:00"/>
    <n v="1078"/>
  </r>
  <r>
    <x v="1966"/>
    <x v="1956"/>
    <x v="1140"/>
    <s v="termediate"/>
    <s v="kulele 3: "/>
    <s v="https://www.udemy.   /ukulele-3-songs-to-learn-in-7-days/"/>
    <s v="https://www.udemy.com/ukulele-3-songs-to-learn-in-7-days/"/>
    <x v="0"/>
    <n v="25"/>
    <n v="1"/>
    <n v="0"/>
    <n v="11"/>
    <x v="2"/>
    <x v="2"/>
    <s v="intermediate level"/>
    <s v="INTERMEDIATE LEVEL"/>
    <n v="18"/>
    <s v="intermediate level"/>
    <n v="0.65"/>
    <d v="2017-05-24T00:00:00"/>
    <n v="24"/>
    <n v="5"/>
    <n v="2017"/>
    <x v="1"/>
    <x v="1"/>
    <d v="2020-10-10T00:00:00"/>
    <n v="1235"/>
  </r>
  <r>
    <x v="1967"/>
    <x v="1957"/>
    <x v="1141"/>
    <s v="K version)"/>
    <s v="ow To Pay "/>
    <s v="https://www.udemy.   /paylesstax/"/>
    <s v="https://www.udemy.com/paylesstax/"/>
    <x v="0"/>
    <n v="50"/>
    <n v="13"/>
    <n v="2"/>
    <n v="98"/>
    <x v="0"/>
    <x v="0"/>
    <s v="all levels"/>
    <s v="ALL LEVELS"/>
    <n v="10"/>
    <s v="all levels"/>
    <n v="0.51666666699999997"/>
    <d v="2016-01-19T00:00:00"/>
    <n v="19"/>
    <n v="1"/>
    <n v="2016"/>
    <x v="3"/>
    <x v="3"/>
    <d v="2018-08-06T00:00:00"/>
    <n v="930"/>
  </r>
  <r>
    <x v="1968"/>
    <x v="1958"/>
    <x v="782"/>
    <s v="rification"/>
    <s v="HP: Comple"/>
    <s v="https://www.udemy.   /php-complete-registration-and-login-with-email-verification/"/>
    <s v="https://www.udemy.com/php-complete-registration-and-login-with-email-verification/"/>
    <x v="0"/>
    <n v="20"/>
    <n v="12781"/>
    <n v="145"/>
    <n v="22"/>
    <x v="0"/>
    <x v="0"/>
    <s v="all levels"/>
    <s v="ALL LEVELS"/>
    <n v="10"/>
    <s v="all levels"/>
    <n v="2.5"/>
    <d v="2016-01-27T00:00:00"/>
    <n v="27"/>
    <n v="1"/>
    <n v="2016"/>
    <x v="0"/>
    <x v="0"/>
    <d v="2019-09-26T00:00:00"/>
    <n v="1338"/>
  </r>
  <r>
    <x v="1969"/>
    <x v="1959"/>
    <x v="1142"/>
    <s v="¹ãƒˆè¬›åº§"/>
    <s v="ªãžã‚‹ã"/>
    <s v="https://www.udemy.   /nazoru-illust/"/>
    <s v="https://www.udemy.com/nazoru-illust/"/>
    <x v="0"/>
    <n v="30"/>
    <n v="123"/>
    <n v="12"/>
    <n v="48"/>
    <x v="1"/>
    <x v="1"/>
    <s v="beginner level"/>
    <s v="BEGINNER LEVEL"/>
    <n v="14"/>
    <s v="beginner level"/>
    <n v="3"/>
    <d v="2016-02-16T00:00:00"/>
    <n v="16"/>
    <n v="2"/>
    <n v="2016"/>
    <x v="2"/>
    <x v="2"/>
    <d v="2018-12-31T00:00:00"/>
    <n v="1049"/>
  </r>
  <r>
    <x v="1970"/>
    <x v="1960"/>
    <x v="140"/>
    <s v=" WordPress"/>
    <s v="ow to crea"/>
    <s v="https://www.udemy.   /how-to-create-a-blog-with-wordpress-video-blog/"/>
    <s v="https://www.udemy.com/how-to-create-a-blog-with-wordpress-video-blog/"/>
    <x v="0"/>
    <n v="25"/>
    <n v="1209"/>
    <n v="8"/>
    <n v="62"/>
    <x v="0"/>
    <x v="0"/>
    <s v="all levels"/>
    <s v="ALL LEVELS"/>
    <n v="10"/>
    <s v="all levels"/>
    <n v="4.5"/>
    <d v="2016-03-29T00:00:00"/>
    <n v="29"/>
    <n v="3"/>
    <n v="2016"/>
    <x v="0"/>
    <x v="0"/>
    <d v="2019-09-26T00:00:00"/>
    <n v="1276"/>
  </r>
  <r>
    <x v="1971"/>
    <x v="1961"/>
    <x v="227"/>
    <s v="l Training"/>
    <s v="dobe Illus"/>
    <s v="https://www.udemy.   /adobe-illustrator-course-in-urdu-basics-level-training/"/>
    <s v="https://www.udemy.com/adobe-illustrator-course-in-urdu-basics-level-training/"/>
    <x v="1"/>
    <n v="0"/>
    <n v="1433"/>
    <n v="57"/>
    <n v="8"/>
    <x v="1"/>
    <x v="1"/>
    <s v="beginner level"/>
    <s v="BEGINNER LEVEL"/>
    <n v="14"/>
    <s v="beginner level"/>
    <n v="1"/>
    <d v="2016-01-19T00:00:00"/>
    <n v="19"/>
    <n v="1"/>
    <n v="2016"/>
    <x v="2"/>
    <x v="2"/>
    <d v="2018-12-31T00:00:00"/>
    <n v="1077"/>
  </r>
  <r>
    <x v="1972"/>
    <x v="1962"/>
    <x v="1143"/>
    <s v="ermedioâ€“"/>
    <s v="prende el "/>
    <s v="https://www.udemy.   /aprende-el-acordeon-de-oido-y-con-tecnica-nivel-intermedio/"/>
    <s v="https://www.udemy.com/aprende-el-acordeon-de-oido-y-con-tecnica-nivel-intermedio/"/>
    <x v="0"/>
    <n v="25"/>
    <n v="38"/>
    <n v="7"/>
    <n v="51"/>
    <x v="2"/>
    <x v="2"/>
    <s v="intermediate level"/>
    <s v="INTERMEDIATE LEVEL"/>
    <n v="18"/>
    <s v="intermediate level"/>
    <n v="4.5"/>
    <d v="2016-02-03T00:00:00"/>
    <n v="3"/>
    <n v="2"/>
    <n v="2016"/>
    <x v="1"/>
    <x v="1"/>
    <d v="2020-10-10T00:00:00"/>
    <n v="1711"/>
  </r>
  <r>
    <x v="1973"/>
    <x v="1963"/>
    <x v="7"/>
    <s v="ormatizada"/>
    <s v="prende a l"/>
    <s v="https://www.udemy.   /contabilidad-informatizada/"/>
    <s v="https://www.udemy.com/contabilidad-informatizada/"/>
    <x v="0"/>
    <n v="25"/>
    <n v="6"/>
    <n v="1"/>
    <n v="27"/>
    <x v="1"/>
    <x v="1"/>
    <s v="beginner level"/>
    <s v="BEGINNER LEVEL"/>
    <n v="14"/>
    <s v="beginner level"/>
    <n v="4.5"/>
    <d v="2016-02-08T00:00:00"/>
    <n v="8"/>
    <n v="2"/>
    <n v="2016"/>
    <x v="3"/>
    <x v="3"/>
    <d v="2018-12-31T00:00:00"/>
    <n v="1057"/>
  </r>
  <r>
    <x v="1974"/>
    <x v="1964"/>
    <x v="820"/>
    <s v="All Levels"/>
    <s v="ow to Trad"/>
    <s v="https://www.udemy.   /trade-binary-options/"/>
    <s v="https://www.udemy.com/trade-binary-options/"/>
    <x v="0"/>
    <n v="195"/>
    <n v="1680"/>
    <n v="39"/>
    <n v="17"/>
    <x v="0"/>
    <x v="0"/>
    <s v="all levels"/>
    <s v="ALL LEVELS"/>
    <n v="10"/>
    <s v="all levels"/>
    <n v="1"/>
    <d v="2016-01-27T00:00:00"/>
    <n v="27"/>
    <n v="1"/>
    <n v="2016"/>
    <x v="3"/>
    <x v="3"/>
    <d v="2018-08-06T00:00:00"/>
    <n v="922"/>
  </r>
  <r>
    <x v="1975"/>
    <x v="1965"/>
    <x v="374"/>
    <s v="ion in PHP"/>
    <s v="bject Orie"/>
    <s v="https://www.udemy.   /object-orientation/"/>
    <s v="https://www.udemy.com/object-orientation/"/>
    <x v="0"/>
    <n v="20"/>
    <n v="151"/>
    <n v="40"/>
    <n v="30"/>
    <x v="1"/>
    <x v="1"/>
    <s v="beginner level"/>
    <s v="BEGINNER LEVEL"/>
    <n v="14"/>
    <s v="beginner level"/>
    <n v="5"/>
    <d v="2016-02-29T00:00:00"/>
    <n v="29"/>
    <n v="2"/>
    <n v="2016"/>
    <x v="0"/>
    <x v="0"/>
    <d v="2018-12-31T00:00:00"/>
    <n v="1036"/>
  </r>
  <r>
    <x v="1976"/>
    <x v="1966"/>
    <x v="48"/>
    <s v="ith Spring"/>
    <s v="astering T"/>
    <s v="https://www.udemy.   /mastering-thymeleaf-with-spring/"/>
    <s v="https://www.udemy.com/mastering-thymeleaf-with-spring/"/>
    <x v="0"/>
    <n v="75"/>
    <n v="942"/>
    <n v="161"/>
    <n v="64"/>
    <x v="0"/>
    <x v="0"/>
    <s v="all levels"/>
    <s v="ALL LEVELS"/>
    <n v="10"/>
    <s v="all levels"/>
    <n v="4.5"/>
    <d v="2016-02-05T00:00:00"/>
    <n v="5"/>
    <n v="2"/>
    <n v="2016"/>
    <x v="0"/>
    <x v="0"/>
    <d v="2019-09-26T00:00:00"/>
    <n v="1329"/>
  </r>
  <r>
    <x v="1977"/>
    <x v="1967"/>
    <x v="1144"/>
    <s v="ent Series"/>
    <s v="he Investm"/>
    <s v="https://www.udemy.   /investmentbanking/"/>
    <s v="https://www.udemy.com/investmentbanking/"/>
    <x v="0"/>
    <n v="40"/>
    <n v="17"/>
    <n v="6"/>
    <n v="26"/>
    <x v="0"/>
    <x v="0"/>
    <s v="all levels"/>
    <s v="ALL LEVELS"/>
    <n v="10"/>
    <s v="all levels"/>
    <n v="3.5"/>
    <d v="2016-02-06T00:00:00"/>
    <n v="6"/>
    <n v="2"/>
    <n v="2016"/>
    <x v="3"/>
    <x v="3"/>
    <d v="2018-08-06T00:00:00"/>
    <n v="912"/>
  </r>
  <r>
    <x v="1978"/>
    <x v="1968"/>
    <x v="44"/>
    <s v="sh Course "/>
    <s v="ractical C"/>
    <s v="https://www.udemy.   /css-website-development-crash-course/"/>
    <s v="https://www.udemy.com/css-website-development-crash-course/"/>
    <x v="0"/>
    <n v="95"/>
    <n v="11170"/>
    <n v="35"/>
    <n v="19"/>
    <x v="0"/>
    <x v="0"/>
    <s v="all levels"/>
    <s v="ALL LEVELS"/>
    <n v="10"/>
    <s v="all levels"/>
    <n v="2.5"/>
    <d v="2016-02-02T00:00:00"/>
    <n v="2"/>
    <n v="2"/>
    <n v="2016"/>
    <x v="0"/>
    <x v="0"/>
    <d v="2019-09-26T00:00:00"/>
    <n v="1332"/>
  </r>
  <r>
    <x v="1979"/>
    <x v="1969"/>
    <x v="1145"/>
    <s v="el trading"/>
    <s v="strategias"/>
    <s v="https://www.udemy.   /estrategias-de-inversion/"/>
    <s v="https://www.udemy.com/estrategias-de-inversion/"/>
    <x v="0"/>
    <n v="20"/>
    <n v="9"/>
    <n v="2"/>
    <n v="25"/>
    <x v="0"/>
    <x v="0"/>
    <s v="all levels"/>
    <s v="ALL LEVELS"/>
    <n v="10"/>
    <s v="all levels"/>
    <n v="3"/>
    <d v="2016-05-26T00:00:00"/>
    <n v="26"/>
    <n v="5"/>
    <n v="2016"/>
    <x v="3"/>
    <x v="3"/>
    <d v="2019-09-26T00:00:00"/>
    <n v="1218"/>
  </r>
  <r>
    <x v="1980"/>
    <x v="1970"/>
    <x v="140"/>
    <s v="nvironment"/>
    <s v="ow To Crea"/>
    <s v="https://www.udemy.   /how-to-create-a-local-wordpress-environment/"/>
    <s v="https://www.udemy.com/how-to-create-a-local-wordpress-environment/"/>
    <x v="1"/>
    <n v="0"/>
    <n v="4306"/>
    <n v="163"/>
    <n v="12"/>
    <x v="1"/>
    <x v="1"/>
    <s v="beginner level"/>
    <s v="BEGINNER LEVEL"/>
    <n v="14"/>
    <s v="beginner level"/>
    <n v="0.51666666699999997"/>
    <d v="2016-02-07T00:00:00"/>
    <n v="7"/>
    <n v="2"/>
    <n v="2016"/>
    <x v="0"/>
    <x v="0"/>
    <d v="2018-12-31T00:00:00"/>
    <n v="1058"/>
  </r>
  <r>
    <x v="1981"/>
    <x v="1971"/>
    <x v="1146"/>
    <s v="scam today"/>
    <s v="orex Scam:"/>
    <s v="https://www.udemy.   /forex-secrets/"/>
    <s v="https://www.udemy.com/forex-secrets/"/>
    <x v="0"/>
    <n v="20"/>
    <n v="1086"/>
    <n v="27"/>
    <n v="28"/>
    <x v="0"/>
    <x v="0"/>
    <s v="all levels"/>
    <s v="ALL LEVELS"/>
    <n v="10"/>
    <s v="all levels"/>
    <n v="2"/>
    <d v="2016-02-05T00:00:00"/>
    <n v="5"/>
    <n v="2"/>
    <n v="2016"/>
    <x v="3"/>
    <x v="3"/>
    <d v="2018-08-06T00:00:00"/>
    <n v="913"/>
  </r>
  <r>
    <x v="1982"/>
    <x v="1972"/>
    <x v="29"/>
    <s v="llustrator"/>
    <s v="ow To Desi"/>
    <s v="https://www.udemy.   /logo-logo-design-logos-logo-maker-graphic-design-logo-creator/"/>
    <s v="https://www.udemy.com/logo-logo-design-logos-logo-maker-graphic-design-logo-creator/"/>
    <x v="0"/>
    <n v="195"/>
    <n v="3599"/>
    <n v="43"/>
    <n v="72"/>
    <x v="2"/>
    <x v="2"/>
    <s v="intermediate level"/>
    <s v="INTERMEDIATE LEVEL"/>
    <n v="18"/>
    <s v="intermediate level"/>
    <n v="5"/>
    <d v="2016-01-24T00:00:00"/>
    <n v="24"/>
    <n v="1"/>
    <n v="2016"/>
    <x v="2"/>
    <x v="2"/>
    <d v="2020-10-10T00:00:00"/>
    <n v="1721"/>
  </r>
  <r>
    <x v="1983"/>
    <x v="1973"/>
    <x v="1147"/>
    <s v="entations "/>
    <s v="dvanced Pr"/>
    <s v="https://www.udemy.   /prezi-advanced/"/>
    <s v="https://www.udemy.com/prezi-advanced/"/>
    <x v="0"/>
    <n v="30"/>
    <n v="2200"/>
    <n v="25"/>
    <n v="12"/>
    <x v="0"/>
    <x v="0"/>
    <s v="all levels"/>
    <s v="ALL LEVELS"/>
    <n v="10"/>
    <s v="all levels"/>
    <n v="1"/>
    <d v="2016-01-24T00:00:00"/>
    <n v="24"/>
    <n v="1"/>
    <n v="2016"/>
    <x v="0"/>
    <x v="0"/>
    <d v="2019-09-26T00:00:00"/>
    <n v="1341"/>
  </r>
  <r>
    <x v="1984"/>
    <x v="1974"/>
    <x v="1148"/>
    <s v="it Returns"/>
    <s v="itcoin Pee"/>
    <s v="https://www.udemy.   /bitcoin-peer-investing/"/>
    <s v="https://www.udemy.com/bitcoin-peer-investing/"/>
    <x v="0"/>
    <n v="25"/>
    <n v="366"/>
    <n v="45"/>
    <n v="41"/>
    <x v="0"/>
    <x v="0"/>
    <s v="all levels"/>
    <s v="ALL LEVELS"/>
    <n v="10"/>
    <s v="all levels"/>
    <n v="2.5"/>
    <d v="2016-01-24T00:00:00"/>
    <n v="24"/>
    <n v="1"/>
    <n v="2016"/>
    <x v="3"/>
    <x v="3"/>
    <d v="2018-08-06T00:00:00"/>
    <n v="925"/>
  </r>
  <r>
    <x v="1985"/>
    <x v="1975"/>
    <x v="1149"/>
    <s v="0 minutes!"/>
    <s v="ake flat d"/>
    <s v="https://www.udemy.   /make-flat-design-trees-in-adobe-illustrator-in-30-minutes/"/>
    <s v="https://www.udemy.com/make-flat-design-trees-in-adobe-illustrator-in-30-minutes/"/>
    <x v="0"/>
    <n v="50"/>
    <n v="2087"/>
    <n v="95"/>
    <n v="6"/>
    <x v="1"/>
    <x v="1"/>
    <s v="beginner level"/>
    <s v="BEGINNER LEVEL"/>
    <n v="14"/>
    <s v="beginner level"/>
    <n v="0.63333333300000005"/>
    <d v="2016-01-22T00:00:00"/>
    <n v="22"/>
    <n v="1"/>
    <n v="2016"/>
    <x v="2"/>
    <x v="2"/>
    <d v="2018-12-31T00:00:00"/>
    <n v="1074"/>
  </r>
  <r>
    <x v="1986"/>
    <x v="1976"/>
    <x v="1150"/>
    <s v="s and Sass"/>
    <s v="etter way "/>
    <s v="https://www.udemy.   /better-way-towards-css-using-less-and-sass/"/>
    <s v="https://www.udemy.com/better-way-towards-css-using-less-and-sass/"/>
    <x v="0"/>
    <n v="20"/>
    <n v="2227"/>
    <n v="44"/>
    <n v="26"/>
    <x v="0"/>
    <x v="0"/>
    <s v="all levels"/>
    <s v="ALL LEVELS"/>
    <n v="10"/>
    <s v="all levels"/>
    <n v="1.5"/>
    <d v="2016-02-16T00:00:00"/>
    <n v="16"/>
    <n v="2"/>
    <n v="2016"/>
    <x v="0"/>
    <x v="0"/>
    <d v="2019-09-26T00:00:00"/>
    <n v="1318"/>
  </r>
  <r>
    <x v="1987"/>
    <x v="1977"/>
    <x v="247"/>
    <s v="ith Jekyll"/>
    <s v="uilding a "/>
    <s v="https://www.udemy.   /building-a-website-with-jekyll/"/>
    <s v="https://www.udemy.com/building-a-website-with-jekyll/"/>
    <x v="0"/>
    <n v="20"/>
    <n v="686"/>
    <n v="19"/>
    <n v="21"/>
    <x v="0"/>
    <x v="0"/>
    <s v="all levels"/>
    <s v="ALL LEVELS"/>
    <n v="10"/>
    <s v="all levels"/>
    <n v="3"/>
    <d v="2016-01-25T00:00:00"/>
    <n v="25"/>
    <n v="1"/>
    <n v="2016"/>
    <x v="0"/>
    <x v="0"/>
    <d v="2019-09-26T00:00:00"/>
    <n v="1340"/>
  </r>
  <r>
    <x v="1988"/>
    <x v="1978"/>
    <x v="8"/>
    <s v=" a Website"/>
    <s v="earn HTML "/>
    <s v="https://www.udemy.   /learn-html-and-css-to-make-website/"/>
    <s v="https://www.udemy.com/learn-html-and-css-to-make-website/"/>
    <x v="0"/>
    <n v="20"/>
    <n v="1154"/>
    <n v="12"/>
    <n v="71"/>
    <x v="1"/>
    <x v="1"/>
    <s v="beginner level"/>
    <s v="BEGINNER LEVEL"/>
    <n v="14"/>
    <s v="beginner level"/>
    <n v="6"/>
    <d v="2016-01-28T00:00:00"/>
    <n v="28"/>
    <n v="1"/>
    <n v="2016"/>
    <x v="0"/>
    <x v="0"/>
    <d v="2018-12-31T00:00:00"/>
    <n v="1068"/>
  </r>
  <r>
    <x v="1989"/>
    <x v="1979"/>
    <x v="1151"/>
    <s v=", &amp; Forex!"/>
    <s v="rading Sea"/>
    <s v="https://www.udemy.   /trading-seasonal-price-patterns-in-stocks-futures-forex/"/>
    <s v="https://www.udemy.com/trading-seasonal-price-patterns-in-stocks-futures-forex/"/>
    <x v="0"/>
    <n v="200"/>
    <n v="1094"/>
    <n v="8"/>
    <n v="13"/>
    <x v="1"/>
    <x v="1"/>
    <s v="beginner level"/>
    <s v="BEGINNER LEVEL"/>
    <n v="14"/>
    <s v="beginner level"/>
    <n v="2"/>
    <d v="2016-03-30T00:00:00"/>
    <n v="30"/>
    <n v="3"/>
    <n v="2016"/>
    <x v="3"/>
    <x v="3"/>
    <d v="2018-05-25T00:00:00"/>
    <n v="786"/>
  </r>
  <r>
    <x v="1990"/>
    <x v="1980"/>
    <x v="1152"/>
    <s v="heir Money"/>
    <s v="Value Inve"/>
    <s v="https://www.udemy.   /where-white-people-keep-their-money/"/>
    <s v="https://www.udemy.com/where-white-people-keep-their-money/"/>
    <x v="0"/>
    <n v="200"/>
    <n v="2715"/>
    <n v="70"/>
    <n v="20"/>
    <x v="3"/>
    <x v="3"/>
    <s v="expert level"/>
    <s v="EXPERT LEVEL"/>
    <n v="12"/>
    <s v="expert level"/>
    <n v="4"/>
    <d v="2016-05-25T00:00:00"/>
    <n v="25"/>
    <n v="5"/>
    <n v="2016"/>
    <x v="3"/>
    <x v="3"/>
    <d v="2019-08-24T00:00:00"/>
    <n v="1186"/>
  </r>
  <r>
    <x v="1991"/>
    <x v="1981"/>
    <x v="27"/>
    <s v="evelopment"/>
    <s v="he Complet"/>
    <s v="https://www.udemy.   /the-complete-javascript-development-course/"/>
    <s v="https://www.udemy.com/the-complete-javascript-development-course/"/>
    <x v="0"/>
    <n v="110"/>
    <n v="3590"/>
    <n v="36"/>
    <n v="104"/>
    <x v="0"/>
    <x v="0"/>
    <s v="all levels"/>
    <s v="ALL LEVELS"/>
    <n v="10"/>
    <s v="all levels"/>
    <n v="14"/>
    <d v="2016-01-25T00:00:00"/>
    <n v="25"/>
    <n v="1"/>
    <n v="2016"/>
    <x v="0"/>
    <x v="0"/>
    <d v="2019-09-26T00:00:00"/>
    <n v="1340"/>
  </r>
  <r>
    <x v="1992"/>
    <x v="1982"/>
    <x v="122"/>
    <s v="y's Budget"/>
    <s v="inancial P"/>
    <s v="https://www.udemy.   /financial-planning-analysis-building-a-companys-budget/"/>
    <s v="https://www.udemy.com/financial-planning-analysis-building-a-companys-budget/"/>
    <x v="0"/>
    <n v="150"/>
    <n v="1988"/>
    <n v="137"/>
    <n v="27"/>
    <x v="0"/>
    <x v="0"/>
    <s v="all levels"/>
    <s v="ALL LEVELS"/>
    <n v="10"/>
    <s v="all levels"/>
    <n v="1.5"/>
    <d v="2016-06-15T00:00:00"/>
    <n v="15"/>
    <n v="6"/>
    <n v="2016"/>
    <x v="3"/>
    <x v="3"/>
    <d v="2018-08-06T00:00:00"/>
    <n v="782"/>
  </r>
  <r>
    <x v="1993"/>
    <x v="1983"/>
    <x v="1153"/>
    <s v="th Project"/>
    <s v="HP MySQL: "/>
    <s v="https://www.udemy.   /php-mysql-project-learning/"/>
    <s v="https://www.udemy.com/php-mysql-project-learning/"/>
    <x v="0"/>
    <n v="20"/>
    <n v="2314"/>
    <n v="77"/>
    <n v="25"/>
    <x v="0"/>
    <x v="0"/>
    <s v="all levels"/>
    <s v="ALL LEVELS"/>
    <n v="10"/>
    <s v="all levels"/>
    <n v="2"/>
    <d v="2016-04-21T00:00:00"/>
    <n v="21"/>
    <n v="4"/>
    <n v="2016"/>
    <x v="0"/>
    <x v="0"/>
    <d v="2019-09-26T00:00:00"/>
    <n v="1253"/>
  </r>
  <r>
    <x v="1994"/>
    <x v="1984"/>
    <x v="427"/>
    <s v="ulco Trade"/>
    <s v="earn To Tr"/>
    <s v="https://www.udemy.   /forex-naked-price-action-acapulco-trade/"/>
    <s v="https://www.udemy.com/forex-naked-price-action-acapulco-trade/"/>
    <x v="0"/>
    <n v="70"/>
    <n v="288"/>
    <n v="9"/>
    <n v="13"/>
    <x v="2"/>
    <x v="2"/>
    <s v="intermediate level"/>
    <s v="INTERMEDIATE LEVEL"/>
    <n v="18"/>
    <s v="intermediate level"/>
    <n v="1"/>
    <d v="2016-01-25T00:00:00"/>
    <n v="25"/>
    <n v="1"/>
    <n v="2016"/>
    <x v="3"/>
    <x v="3"/>
    <d v="2020-10-10T00:00:00"/>
    <n v="1720"/>
  </r>
  <r>
    <x v="1995"/>
    <x v="1985"/>
    <x v="515"/>
    <s v="ice Charts"/>
    <s v="nvesting A"/>
    <s v="https://www.udemy.   /investing-and-trading-for-beginners-mastering-price-charts/"/>
    <s v="https://www.udemy.com/investing-and-trading-for-beginners-mastering-price-charts/"/>
    <x v="0"/>
    <n v="65"/>
    <n v="1540"/>
    <n v="178"/>
    <n v="26"/>
    <x v="1"/>
    <x v="1"/>
    <s v="beginner level"/>
    <s v="BEGINNER LEVEL"/>
    <n v="14"/>
    <s v="beginner level"/>
    <n v="1"/>
    <d v="2016-02-21T00:00:00"/>
    <n v="21"/>
    <n v="2"/>
    <n v="2016"/>
    <x v="3"/>
    <x v="3"/>
    <d v="2018-05-25T00:00:00"/>
    <n v="824"/>
  </r>
  <r>
    <x v="1996"/>
    <x v="1986"/>
    <x v="25"/>
    <s v="60 minutes"/>
    <s v="ccounting "/>
    <s v="https://www.udemy.   /accounting-cycle-in-60-minutes/"/>
    <s v="https://www.udemy.com/accounting-cycle-in-60-minutes/"/>
    <x v="0"/>
    <n v="20"/>
    <n v="26"/>
    <n v="3"/>
    <n v="14"/>
    <x v="0"/>
    <x v="0"/>
    <s v="all levels"/>
    <s v="ALL LEVELS"/>
    <n v="10"/>
    <s v="all levels"/>
    <n v="1"/>
    <d v="2016-01-26T00:00:00"/>
    <n v="26"/>
    <n v="1"/>
    <n v="2016"/>
    <x v="3"/>
    <x v="3"/>
    <d v="2019-09-26T00:00:00"/>
    <n v="1339"/>
  </r>
  <r>
    <x v="1997"/>
    <x v="1987"/>
    <x v="1154"/>
    <s v="g Projects"/>
    <s v="earn Top T"/>
    <s v="https://www.udemy.   /learn-top-ten-php-frameworks-by-building-projects/"/>
    <s v="https://www.udemy.com/learn-top-ten-php-frameworks-by-building-projects/"/>
    <x v="0"/>
    <n v="60"/>
    <n v="1007"/>
    <n v="96"/>
    <n v="87"/>
    <x v="0"/>
    <x v="0"/>
    <s v="all levels"/>
    <s v="ALL LEVELS"/>
    <n v="10"/>
    <s v="all levels"/>
    <n v="17.5"/>
    <d v="2016-01-27T00:00:00"/>
    <n v="27"/>
    <n v="1"/>
    <n v="2016"/>
    <x v="0"/>
    <x v="0"/>
    <d v="2019-09-26T00:00:00"/>
    <n v="1338"/>
  </r>
  <r>
    <x v="1998"/>
    <x v="1988"/>
    <x v="6"/>
    <s v=" Financing"/>
    <s v="ntroductio"/>
    <s v="https://www.udemy.   /introduction-to-health-financing/"/>
    <s v="https://www.udemy.com/introduction-to-health-financing/"/>
    <x v="0"/>
    <n v="85"/>
    <n v="26"/>
    <n v="1"/>
    <n v="17"/>
    <x v="1"/>
    <x v="1"/>
    <s v="beginner level"/>
    <s v="BEGINNER LEVEL"/>
    <n v="14"/>
    <s v="beginner level"/>
    <n v="2"/>
    <d v="2016-05-17T00:00:00"/>
    <n v="17"/>
    <n v="5"/>
    <n v="2016"/>
    <x v="3"/>
    <x v="3"/>
    <d v="2018-12-31T00:00:00"/>
    <n v="958"/>
  </r>
  <r>
    <x v="1999"/>
    <x v="1989"/>
    <x v="210"/>
    <s v="ds - Vol 1"/>
    <s v="iano With "/>
    <s v="https://www.udemy.   /piano-with-willie-jazz-kids-vol-1/"/>
    <s v="https://www.udemy.com/piano-with-willie-jazz-kids-vol-1/"/>
    <x v="0"/>
    <n v="40"/>
    <n v="28"/>
    <n v="3"/>
    <n v="32"/>
    <x v="1"/>
    <x v="1"/>
    <s v="beginner level"/>
    <s v="BEGINNER LEVEL"/>
    <n v="14"/>
    <s v="beginner level"/>
    <n v="4.5"/>
    <d v="2016-04-13T00:00:00"/>
    <n v="13"/>
    <n v="4"/>
    <n v="2016"/>
    <x v="1"/>
    <x v="1"/>
    <d v="2018-12-31T00:00:00"/>
    <n v="992"/>
  </r>
  <r>
    <x v="2000"/>
    <x v="1990"/>
    <x v="210"/>
    <s v="ds - Vol 2"/>
    <s v="iano With "/>
    <s v="https://www.udemy.   /piano-with-willie-jazz-kids-vol-2/"/>
    <s v="https://www.udemy.com/piano-with-willie-jazz-kids-vol-2/"/>
    <x v="0"/>
    <n v="40"/>
    <n v="17"/>
    <n v="0"/>
    <n v="38"/>
    <x v="1"/>
    <x v="1"/>
    <s v="beginner level"/>
    <s v="BEGINNER LEVEL"/>
    <n v="14"/>
    <s v="beginner level"/>
    <n v="3"/>
    <d v="2016-04-13T00:00:00"/>
    <n v="13"/>
    <n v="4"/>
    <n v="2016"/>
    <x v="1"/>
    <x v="1"/>
    <d v="2018-12-31T00:00:00"/>
    <n v="992"/>
  </r>
  <r>
    <x v="2001"/>
    <x v="1991"/>
    <x v="210"/>
    <s v="ds - Vol 3"/>
    <s v="iano With "/>
    <s v="https://www.udemy.   /piano-with-willie-jazz-kids-vol-3/"/>
    <s v="https://www.udemy.com/piano-with-willie-jazz-kids-vol-3/"/>
    <x v="0"/>
    <n v="40"/>
    <n v="16"/>
    <n v="1"/>
    <n v="29"/>
    <x v="1"/>
    <x v="1"/>
    <s v="beginner level"/>
    <s v="BEGINNER LEVEL"/>
    <n v="14"/>
    <s v="beginner level"/>
    <n v="3"/>
    <d v="2016-04-13T00:00:00"/>
    <n v="13"/>
    <n v="4"/>
    <n v="2016"/>
    <x v="1"/>
    <x v="1"/>
    <d v="2018-12-31T00:00:00"/>
    <n v="992"/>
  </r>
  <r>
    <x v="2002"/>
    <x v="1992"/>
    <x v="44"/>
    <s v=" Overview "/>
    <s v="ractical A"/>
    <s v="https://www.udemy.   /practical-accounts-bookkeeping-automated-overview/"/>
    <s v="https://www.udemy.com/practical-accounts-bookkeeping-automated-overview/"/>
    <x v="0"/>
    <n v="20"/>
    <n v="2060"/>
    <n v="17"/>
    <n v="30"/>
    <x v="0"/>
    <x v="0"/>
    <s v="all levels"/>
    <s v="ALL LEVELS"/>
    <n v="10"/>
    <s v="all levels"/>
    <n v="4.5"/>
    <d v="2016-01-28T00:00:00"/>
    <n v="28"/>
    <n v="1"/>
    <n v="2016"/>
    <x v="3"/>
    <x v="3"/>
    <d v="2018-11-04T00:00:00"/>
    <n v="1011"/>
  </r>
  <r>
    <x v="2003"/>
    <x v="1993"/>
    <x v="269"/>
    <s v=" Electric "/>
    <s v="ltimate Be"/>
    <s v="https://www.udemy.   /ultimate-beginner-guitar-guide/"/>
    <s v="https://www.udemy.com/ultimate-beginner-guitar-guide/"/>
    <x v="0"/>
    <n v="45"/>
    <n v="57"/>
    <n v="9"/>
    <n v="15"/>
    <x v="1"/>
    <x v="1"/>
    <s v="beginner level"/>
    <s v="BEGINNER LEVEL"/>
    <n v="14"/>
    <s v="beginner level"/>
    <n v="2"/>
    <d v="2016-02-16T00:00:00"/>
    <n v="16"/>
    <n v="2"/>
    <n v="2016"/>
    <x v="1"/>
    <x v="1"/>
    <d v="2018-12-31T00:00:00"/>
    <n v="1049"/>
  </r>
  <r>
    <x v="2004"/>
    <x v="1994"/>
    <x v="1155"/>
    <s v="k Analysis"/>
    <s v="redit Risk"/>
    <s v="https://www.udemy.   /credit-specific-analysis/"/>
    <s v="https://www.udemy.com/credit-specific-analysis/"/>
    <x v="0"/>
    <n v="20"/>
    <n v="194"/>
    <n v="24"/>
    <n v="19"/>
    <x v="2"/>
    <x v="2"/>
    <s v="intermediate level"/>
    <s v="INTERMEDIATE LEVEL"/>
    <n v="18"/>
    <s v="intermediate level"/>
    <n v="3.5"/>
    <d v="2016-01-28T00:00:00"/>
    <n v="28"/>
    <n v="1"/>
    <n v="2016"/>
    <x v="3"/>
    <x v="3"/>
    <d v="2020-10-10T00:00:00"/>
    <n v="1717"/>
  </r>
  <r>
    <x v="2005"/>
    <x v="1995"/>
    <x v="506"/>
    <s v="Pogo Trade"/>
    <s v="earn the F"/>
    <s v="https://www.udemy.   /learn-the-forex-naked-price-action-pogo-trade/"/>
    <s v="https://www.udemy.com/learn-the-forex-naked-price-action-pogo-trade/"/>
    <x v="0"/>
    <n v="60"/>
    <n v="89"/>
    <n v="4"/>
    <n v="10"/>
    <x v="2"/>
    <x v="2"/>
    <s v="intermediate level"/>
    <s v="INTERMEDIATE LEVEL"/>
    <n v="18"/>
    <s v="intermediate level"/>
    <n v="1"/>
    <d v="2016-02-10T00:00:00"/>
    <n v="10"/>
    <n v="2"/>
    <n v="2016"/>
    <x v="3"/>
    <x v="3"/>
    <d v="2020-10-10T00:00:00"/>
    <n v="1704"/>
  </r>
  <r>
    <x v="2006"/>
    <x v="1996"/>
    <x v="210"/>
    <s v="ds - Vol 4"/>
    <s v="iano With "/>
    <s v="https://www.udemy.   /piano-with-willie-jazz-kids-vol-4/"/>
    <s v="https://www.udemy.com/piano-with-willie-jazz-kids-vol-4/"/>
    <x v="0"/>
    <n v="40"/>
    <n v="19"/>
    <n v="0"/>
    <n v="30"/>
    <x v="2"/>
    <x v="2"/>
    <s v="intermediate level"/>
    <s v="INTERMEDIATE LEVEL"/>
    <n v="18"/>
    <s v="intermediate level"/>
    <n v="3.5"/>
    <d v="2016-04-13T00:00:00"/>
    <n v="13"/>
    <n v="4"/>
    <n v="2016"/>
    <x v="1"/>
    <x v="1"/>
    <d v="2020-10-10T00:00:00"/>
    <n v="1641"/>
  </r>
  <r>
    <x v="2007"/>
    <x v="1997"/>
    <x v="1156"/>
    <s v="ked series"/>
    <s v="onviÃ©rtet"/>
    <s v="https://www.udemy.   /photoshop-cc-naked-series/"/>
    <s v="https://www.udemy.com/photoshop-cc-naked-series/"/>
    <x v="0"/>
    <n v="30"/>
    <n v="24"/>
    <n v="5"/>
    <n v="122"/>
    <x v="2"/>
    <x v="2"/>
    <s v="intermediate level"/>
    <s v="INTERMEDIATE LEVEL"/>
    <n v="18"/>
    <s v="intermediate level"/>
    <n v="12"/>
    <d v="2016-01-29T00:00:00"/>
    <n v="29"/>
    <n v="1"/>
    <n v="2016"/>
    <x v="2"/>
    <x v="2"/>
    <d v="2020-10-10T00:00:00"/>
    <n v="1716"/>
  </r>
  <r>
    <x v="2008"/>
    <x v="1998"/>
    <x v="122"/>
    <s v="Securities"/>
    <s v="inancial M"/>
    <s v="https://www.udemy.   /risk-and-return-finance/"/>
    <s v="https://www.udemy.com/risk-and-return-finance/"/>
    <x v="0"/>
    <n v="30"/>
    <n v="3607"/>
    <n v="21"/>
    <n v="19"/>
    <x v="0"/>
    <x v="0"/>
    <s v="all levels"/>
    <s v="ALL LEVELS"/>
    <n v="10"/>
    <s v="all levels"/>
    <n v="1.5"/>
    <d v="2016-02-03T00:00:00"/>
    <n v="3"/>
    <n v="2"/>
    <n v="2016"/>
    <x v="3"/>
    <x v="3"/>
    <d v="2018-10-03T00:00:00"/>
    <n v="973"/>
  </r>
  <r>
    <x v="2009"/>
    <x v="1999"/>
    <x v="1157"/>
    <s v=" Templates"/>
    <s v="SS Tutoria"/>
    <s v="https://www.udemy.   /css-tutorial-for-beginners-style-your-wordpress-templates/"/>
    <s v="https://www.udemy.com/css-tutorial-for-beginners-style-your-wordpress-templates/"/>
    <x v="0"/>
    <n v="35"/>
    <n v="1049"/>
    <n v="22"/>
    <n v="47"/>
    <x v="1"/>
    <x v="1"/>
    <s v="beginner level"/>
    <s v="BEGINNER LEVEL"/>
    <n v="14"/>
    <s v="beginner level"/>
    <n v="3.5"/>
    <d v="2016-01-27T00:00:00"/>
    <n v="27"/>
    <n v="1"/>
    <n v="2016"/>
    <x v="0"/>
    <x v="0"/>
    <d v="2018-12-31T00:00:00"/>
    <n v="1069"/>
  </r>
  <r>
    <x v="2010"/>
    <x v="2000"/>
    <x v="210"/>
    <s v="rovisation"/>
    <s v="iano With "/>
    <s v="https://www.udemy.   /piano-with-willie-basics-of-improvisation/"/>
    <s v="https://www.udemy.com/piano-with-willie-basics-of-improvisation/"/>
    <x v="0"/>
    <n v="40"/>
    <n v="76"/>
    <n v="4"/>
    <n v="23"/>
    <x v="1"/>
    <x v="1"/>
    <s v="beginner level"/>
    <s v="BEGINNER LEVEL"/>
    <n v="14"/>
    <s v="beginner level"/>
    <n v="3.5"/>
    <d v="2016-04-13T00:00:00"/>
    <n v="13"/>
    <n v="4"/>
    <n v="2016"/>
    <x v="1"/>
    <x v="1"/>
    <d v="2018-12-31T00:00:00"/>
    <n v="992"/>
  </r>
  <r>
    <x v="2011"/>
    <x v="2001"/>
    <x v="122"/>
    <s v="fessional!"/>
    <s v="inancial A"/>
    <s v="https://www.udemy.   /financial-analysis-from-scratch-to-professional-level/"/>
    <s v="https://www.udemy.com/financial-analysis-from-scratch-to-professional-level/"/>
    <x v="0"/>
    <n v="65"/>
    <n v="256"/>
    <n v="29"/>
    <n v="39"/>
    <x v="1"/>
    <x v="1"/>
    <s v="beginner level"/>
    <s v="BEGINNER LEVEL"/>
    <n v="14"/>
    <s v="beginner level"/>
    <n v="3.5"/>
    <d v="2016-03-06T00:00:00"/>
    <n v="6"/>
    <n v="3"/>
    <n v="2016"/>
    <x v="3"/>
    <x v="3"/>
    <d v="2018-12-31T00:00:00"/>
    <n v="1030"/>
  </r>
  <r>
    <x v="2012"/>
    <x v="2002"/>
    <x v="210"/>
    <s v="gie Vol. 1"/>
    <s v="iano With "/>
    <s v="https://www.udemy.   /piano-with-willie-blues-n-boogie-vol-1/"/>
    <s v="https://www.udemy.com/piano-with-willie-blues-n-boogie-vol-1/"/>
    <x v="0"/>
    <n v="40"/>
    <n v="172"/>
    <n v="26"/>
    <n v="15"/>
    <x v="2"/>
    <x v="2"/>
    <s v="intermediate level"/>
    <s v="INTERMEDIATE LEVEL"/>
    <n v="18"/>
    <s v="intermediate level"/>
    <n v="2.5"/>
    <d v="2016-04-13T00:00:00"/>
    <n v="13"/>
    <n v="4"/>
    <n v="2016"/>
    <x v="1"/>
    <x v="1"/>
    <d v="2020-10-10T00:00:00"/>
    <n v="1641"/>
  </r>
  <r>
    <x v="2013"/>
    <x v="2003"/>
    <x v="210"/>
    <s v="gie Vol. 2"/>
    <s v="iano With "/>
    <s v="https://www.udemy.   /piano-with-willie-blues-n-boogie-vol-2/"/>
    <s v="https://www.udemy.com/piano-with-willie-blues-n-boogie-vol-2/"/>
    <x v="0"/>
    <n v="40"/>
    <n v="95"/>
    <n v="8"/>
    <n v="11"/>
    <x v="2"/>
    <x v="2"/>
    <s v="intermediate level"/>
    <s v="INTERMEDIATE LEVEL"/>
    <n v="18"/>
    <s v="intermediate level"/>
    <n v="2.5"/>
    <d v="2016-04-13T00:00:00"/>
    <n v="13"/>
    <n v="4"/>
    <n v="2016"/>
    <x v="1"/>
    <x v="1"/>
    <d v="2020-10-10T00:00:00"/>
    <n v="1641"/>
  </r>
  <r>
    <x v="2014"/>
    <x v="2004"/>
    <x v="1158"/>
    <s v="c Training"/>
    <s v="uitar Loop"/>
    <s v="https://www.udemy.   /guitar-looper-basic-training/"/>
    <s v="https://www.udemy.com/guitar-looper-basic-training/"/>
    <x v="0"/>
    <n v="45"/>
    <n v="64"/>
    <n v="13"/>
    <n v="15"/>
    <x v="0"/>
    <x v="0"/>
    <s v="all levels"/>
    <s v="ALL LEVELS"/>
    <n v="10"/>
    <s v="all levels"/>
    <n v="1.5"/>
    <d v="2016-02-29T00:00:00"/>
    <n v="29"/>
    <n v="2"/>
    <n v="2016"/>
    <x v="1"/>
    <x v="1"/>
    <d v="2019-09-26T00:00:00"/>
    <n v="1305"/>
  </r>
  <r>
    <x v="2015"/>
    <x v="2005"/>
    <x v="210"/>
    <s v="gie Vol. 3"/>
    <s v="iano With "/>
    <s v="https://www.udemy.   /piano-with-willie-blues-n-boogie-vol-3/"/>
    <s v="https://www.udemy.com/piano-with-willie-blues-n-boogie-vol-3/"/>
    <x v="0"/>
    <n v="40"/>
    <n v="84"/>
    <n v="4"/>
    <n v="10"/>
    <x v="2"/>
    <x v="2"/>
    <s v="intermediate level"/>
    <s v="INTERMEDIATE LEVEL"/>
    <n v="18"/>
    <s v="intermediate level"/>
    <n v="2.5"/>
    <d v="2016-04-13T00:00:00"/>
    <n v="13"/>
    <n v="4"/>
    <n v="2016"/>
    <x v="1"/>
    <x v="1"/>
    <d v="2020-10-10T00:00:00"/>
    <n v="1641"/>
  </r>
  <r>
    <x v="2016"/>
    <x v="2006"/>
    <x v="747"/>
    <s v=" Beginners"/>
    <s v="alue Inves"/>
    <s v="https://www.udemy.   /value-investing-for-beginners-y/"/>
    <s v="https://www.udemy.com/value-investing-for-beginners-y/"/>
    <x v="0"/>
    <n v="100"/>
    <n v="801"/>
    <n v="48"/>
    <n v="25"/>
    <x v="1"/>
    <x v="1"/>
    <s v="beginner level"/>
    <s v="BEGINNER LEVEL"/>
    <n v="14"/>
    <s v="beginner level"/>
    <n v="2.5"/>
    <d v="2016-05-11T00:00:00"/>
    <n v="11"/>
    <n v="5"/>
    <n v="2016"/>
    <x v="3"/>
    <x v="3"/>
    <d v="2018-05-25T00:00:00"/>
    <n v="744"/>
  </r>
  <r>
    <x v="2017"/>
    <x v="2007"/>
    <x v="210"/>
    <s v="rds Vol. 1"/>
    <s v="iano With "/>
    <s v="https://www.udemy.   /piano-with-willie-piano-chords-vol-1/"/>
    <s v="https://www.udemy.com/piano-with-willie-piano-chords-vol-1/"/>
    <x v="0"/>
    <n v="40"/>
    <n v="48"/>
    <n v="4"/>
    <n v="14"/>
    <x v="1"/>
    <x v="1"/>
    <s v="beginner level"/>
    <s v="BEGINNER LEVEL"/>
    <n v="14"/>
    <s v="beginner level"/>
    <n v="2"/>
    <d v="2016-04-13T00:00:00"/>
    <n v="13"/>
    <n v="4"/>
    <n v="2016"/>
    <x v="1"/>
    <x v="1"/>
    <d v="2018-12-31T00:00:00"/>
    <n v="992"/>
  </r>
  <r>
    <x v="2018"/>
    <x v="2008"/>
    <x v="210"/>
    <s v="rds Vol. 2"/>
    <s v="iano With "/>
    <s v="https://www.udemy.   /piano-with-willie-piano-chords-vol-2/"/>
    <s v="https://www.udemy.com/piano-with-willie-piano-chords-vol-2/"/>
    <x v="0"/>
    <n v="40"/>
    <n v="32"/>
    <n v="2"/>
    <n v="11"/>
    <x v="2"/>
    <x v="2"/>
    <s v="intermediate level"/>
    <s v="INTERMEDIATE LEVEL"/>
    <n v="18"/>
    <s v="intermediate level"/>
    <n v="1.5"/>
    <d v="2016-04-13T00:00:00"/>
    <n v="13"/>
    <n v="4"/>
    <n v="2016"/>
    <x v="1"/>
    <x v="1"/>
    <d v="2020-10-10T00:00:00"/>
    <n v="1641"/>
  </r>
  <r>
    <x v="2019"/>
    <x v="2009"/>
    <x v="210"/>
    <s v=" Exercises"/>
    <s v="iano With "/>
    <s v="https://www.udemy.   /piano-with-willie-jazz-gospel-exercises/"/>
    <s v="https://www.udemy.com/piano-with-willie-jazz-gospel-exercises/"/>
    <x v="0"/>
    <n v="40"/>
    <n v="56"/>
    <n v="3"/>
    <n v="28"/>
    <x v="2"/>
    <x v="2"/>
    <s v="intermediate level"/>
    <s v="INTERMEDIATE LEVEL"/>
    <n v="18"/>
    <s v="intermediate level"/>
    <n v="2"/>
    <d v="2016-04-13T00:00:00"/>
    <n v="13"/>
    <n v="4"/>
    <n v="2016"/>
    <x v="1"/>
    <x v="1"/>
    <d v="2020-10-10T00:00:00"/>
    <n v="1641"/>
  </r>
  <r>
    <x v="2020"/>
    <x v="2010"/>
    <x v="210"/>
    <s v="hat Chords"/>
    <s v="iano With "/>
    <s v="https://www.udemy.   /piano-with-willie-tritones-phat-chords/"/>
    <s v="https://www.udemy.com/piano-with-willie-tritones-phat-chords/"/>
    <x v="0"/>
    <n v="40"/>
    <n v="37"/>
    <n v="3"/>
    <n v="19"/>
    <x v="2"/>
    <x v="2"/>
    <s v="intermediate level"/>
    <s v="INTERMEDIATE LEVEL"/>
    <n v="18"/>
    <s v="intermediate level"/>
    <n v="2"/>
    <d v="2016-04-13T00:00:00"/>
    <n v="13"/>
    <n v="4"/>
    <n v="2016"/>
    <x v="1"/>
    <x v="1"/>
    <d v="2020-10-10T00:00:00"/>
    <n v="1641"/>
  </r>
  <r>
    <x v="2021"/>
    <x v="2011"/>
    <x v="1067"/>
    <s v="m Scratch!"/>
    <s v="reate a We"/>
    <s v="https://www.udemy.   /clone-facebook/"/>
    <s v="https://www.udemy.com/clone-facebook/"/>
    <x v="0"/>
    <n v="25"/>
    <n v="2197"/>
    <n v="9"/>
    <n v="12"/>
    <x v="0"/>
    <x v="0"/>
    <s v="all levels"/>
    <s v="ALL LEVELS"/>
    <n v="10"/>
    <s v="all levels"/>
    <n v="1.5"/>
    <d v="2016-02-09T00:00:00"/>
    <n v="9"/>
    <n v="2"/>
    <n v="2016"/>
    <x v="0"/>
    <x v="0"/>
    <d v="2019-09-26T00:00:00"/>
    <n v="1325"/>
  </r>
  <r>
    <x v="2022"/>
    <x v="2012"/>
    <x v="308"/>
    <s v=" Everybody"/>
    <s v="ogo Design"/>
    <s v="https://www.udemy.   /logo-design-for-everybody/"/>
    <s v="https://www.udemy.com/logo-design-for-everybody/"/>
    <x v="0"/>
    <n v="30"/>
    <n v="706"/>
    <n v="10"/>
    <n v="24"/>
    <x v="1"/>
    <x v="1"/>
    <s v="beginner level"/>
    <s v="BEGINNER LEVEL"/>
    <n v="14"/>
    <s v="beginner level"/>
    <n v="5.5"/>
    <d v="2016-03-08T00:00:00"/>
    <n v="8"/>
    <n v="3"/>
    <n v="2016"/>
    <x v="2"/>
    <x v="2"/>
    <d v="2018-12-31T00:00:00"/>
    <n v="1028"/>
  </r>
  <r>
    <x v="2023"/>
    <x v="2013"/>
    <x v="1159"/>
    <s v="l Bootcamp"/>
    <s v="QL5 Tutori"/>
    <s v="https://www.udemy.   /mql5-tutorial-bootcamp/"/>
    <s v="https://www.udemy.com/mql5-tutorial-bootcamp/"/>
    <x v="0"/>
    <n v="20"/>
    <n v="978"/>
    <n v="7"/>
    <n v="13"/>
    <x v="1"/>
    <x v="1"/>
    <s v="beginner level"/>
    <s v="BEGINNER LEVEL"/>
    <n v="14"/>
    <s v="beginner level"/>
    <n v="0.53333333299999997"/>
    <d v="2016-01-29T00:00:00"/>
    <n v="29"/>
    <n v="1"/>
    <n v="2016"/>
    <x v="3"/>
    <x v="3"/>
    <d v="2018-12-31T00:00:00"/>
    <n v="1067"/>
  </r>
  <r>
    <x v="2024"/>
    <x v="2014"/>
    <x v="1160"/>
    <s v="Developers"/>
    <s v="SSCasts; C"/>
    <s v="https://www.udemy.   /csscasts-css-libraries-plugins-tips-tricks-for-developers/"/>
    <s v="https://www.udemy.com/csscasts-css-libraries-plugins-tips-tricks-for-developers/"/>
    <x v="0"/>
    <n v="200"/>
    <n v="1874"/>
    <n v="40"/>
    <n v="224"/>
    <x v="0"/>
    <x v="0"/>
    <s v="all levels"/>
    <s v="ALL LEVELS"/>
    <n v="10"/>
    <s v="all levels"/>
    <n v="44.5"/>
    <d v="2016-03-16T00:00:00"/>
    <n v="16"/>
    <n v="3"/>
    <n v="2016"/>
    <x v="0"/>
    <x v="0"/>
    <d v="2019-09-26T00:00:00"/>
    <n v="1289"/>
  </r>
  <r>
    <x v="2025"/>
    <x v="2015"/>
    <x v="1098"/>
    <s v=" RethinkDB"/>
    <s v="uild Realt"/>
    <s v="https://www.udemy.   /realtime-apps-with-reactjs-golang-rethinkdb/"/>
    <s v="https://www.udemy.com/realtime-apps-with-reactjs-golang-rethinkdb/"/>
    <x v="0"/>
    <n v="60"/>
    <n v="3854"/>
    <n v="482"/>
    <n v="48"/>
    <x v="0"/>
    <x v="0"/>
    <s v="all levels"/>
    <s v="ALL LEVELS"/>
    <n v="10"/>
    <s v="all levels"/>
    <n v="3"/>
    <d v="2016-01-29T00:00:00"/>
    <n v="29"/>
    <n v="1"/>
    <n v="2016"/>
    <x v="0"/>
    <x v="0"/>
    <d v="2019-09-26T00:00:00"/>
    <n v="1336"/>
  </r>
  <r>
    <x v="2026"/>
    <x v="2016"/>
    <x v="247"/>
    <s v=" Framework"/>
    <s v="uilding An"/>
    <s v="https://www.udemy.   /building-an-e-commerce-store-using-java-spring-framework/"/>
    <s v="https://www.udemy.com/building-an-e-commerce-store-using-java-spring-framework/"/>
    <x v="0"/>
    <n v="95"/>
    <n v="2743"/>
    <n v="589"/>
    <n v="61"/>
    <x v="0"/>
    <x v="0"/>
    <s v="all levels"/>
    <s v="ALL LEVELS"/>
    <n v="10"/>
    <s v="all levels"/>
    <n v="14.5"/>
    <d v="2016-02-01T00:00:00"/>
    <n v="1"/>
    <n v="2"/>
    <n v="2016"/>
    <x v="0"/>
    <x v="0"/>
    <d v="2019-09-26T00:00:00"/>
    <n v="1333"/>
  </r>
  <r>
    <x v="2027"/>
    <x v="2017"/>
    <x v="1161"/>
    <s v="e to Start"/>
    <s v="ucceed at "/>
    <s v="https://www.udemy.   /succeed-at-options-even-if-you-dont-know-where-to-start/"/>
    <s v="https://www.udemy.com/succeed-at-options-even-if-you-dont-know-where-to-start/"/>
    <x v="0"/>
    <n v="200"/>
    <n v="36"/>
    <n v="1"/>
    <n v="12"/>
    <x v="0"/>
    <x v="0"/>
    <s v="all levels"/>
    <s v="ALL LEVELS"/>
    <n v="10"/>
    <s v="all levels"/>
    <n v="1.5"/>
    <d v="2017-04-17T00:00:00"/>
    <n v="17"/>
    <n v="4"/>
    <n v="2017"/>
    <x v="3"/>
    <x v="3"/>
    <d v="2018-08-06T00:00:00"/>
    <n v="476"/>
  </r>
  <r>
    <x v="2028"/>
    <x v="2018"/>
    <x v="27"/>
    <s v="o Advanced"/>
    <s v="he Complet"/>
    <s v="https://www.udemy.   /sasscourse/"/>
    <s v="https://www.udemy.com/sasscourse/"/>
    <x v="0"/>
    <n v="195"/>
    <n v="12021"/>
    <n v="660"/>
    <n v="41"/>
    <x v="0"/>
    <x v="0"/>
    <s v="all levels"/>
    <s v="ALL LEVELS"/>
    <n v="10"/>
    <s v="all levels"/>
    <n v="4"/>
    <d v="2016-02-24T00:00:00"/>
    <n v="24"/>
    <n v="2"/>
    <n v="2016"/>
    <x v="0"/>
    <x v="0"/>
    <d v="2019-09-26T00:00:00"/>
    <n v="1310"/>
  </r>
  <r>
    <x v="2029"/>
    <x v="2019"/>
    <x v="122"/>
    <s v="e Numbers."/>
    <s v="inancial S"/>
    <s v="https://www.udemy.   /learn-accounting-unlock-the-numbers/"/>
    <s v="https://www.udemy.com/learn-accounting-unlock-the-numbers/"/>
    <x v="0"/>
    <n v="40"/>
    <n v="222"/>
    <n v="12"/>
    <n v="35"/>
    <x v="1"/>
    <x v="1"/>
    <s v="beginner level"/>
    <s v="BEGINNER LEVEL"/>
    <n v="14"/>
    <s v="beginner level"/>
    <n v="3"/>
    <d v="2016-02-17T00:00:00"/>
    <n v="17"/>
    <n v="2"/>
    <n v="2016"/>
    <x v="3"/>
    <x v="3"/>
    <d v="2018-12-31T00:00:00"/>
    <n v="1048"/>
  </r>
  <r>
    <x v="2030"/>
    <x v="2020"/>
    <x v="1162"/>
    <s v=" Analysis!"/>
    <s v="tart Tradi"/>
    <s v="https://www.udemy.   /professional-stock-trader/"/>
    <s v="https://www.udemy.com/professional-stock-trader/"/>
    <x v="0"/>
    <n v="25"/>
    <n v="3190"/>
    <n v="244"/>
    <n v="45"/>
    <x v="0"/>
    <x v="0"/>
    <s v="all levels"/>
    <s v="ALL LEVELS"/>
    <n v="10"/>
    <s v="all levels"/>
    <n v="4"/>
    <d v="2016-02-03T00:00:00"/>
    <n v="3"/>
    <n v="2"/>
    <n v="2016"/>
    <x v="3"/>
    <x v="3"/>
    <d v="2018-11-04T00:00:00"/>
    <n v="1005"/>
  </r>
  <r>
    <x v="2031"/>
    <x v="2021"/>
    <x v="0"/>
    <s v="y and Ajax"/>
    <s v="avaScript,"/>
    <s v="https://www.udemy.   /ajax-calls-the-simplest-way/"/>
    <s v="https://www.udemy.com/ajax-calls-the-simplest-way/"/>
    <x v="0"/>
    <n v="20"/>
    <n v="1554"/>
    <n v="30"/>
    <n v="60"/>
    <x v="0"/>
    <x v="0"/>
    <s v="all levels"/>
    <s v="ALL LEVELS"/>
    <n v="10"/>
    <s v="all levels"/>
    <n v="4"/>
    <d v="2016-02-02T00:00:00"/>
    <n v="2"/>
    <n v="2"/>
    <n v="2016"/>
    <x v="0"/>
    <x v="0"/>
    <d v="2019-09-26T00:00:00"/>
    <n v="1332"/>
  </r>
  <r>
    <x v="2032"/>
    <x v="2022"/>
    <x v="996"/>
    <s v="ner Course"/>
    <s v="uild a web"/>
    <s v="https://www.udemy.   /how-to-build-a-website-html5-css3-beginner-course/"/>
    <s v="https://www.udemy.com/how-to-build-a-website-html5-css3-beginner-course/"/>
    <x v="0"/>
    <n v="150"/>
    <n v="7884"/>
    <n v="44"/>
    <n v="28"/>
    <x v="1"/>
    <x v="1"/>
    <s v="beginner level"/>
    <s v="BEGINNER LEVEL"/>
    <n v="14"/>
    <s v="beginner level"/>
    <n v="2"/>
    <d v="2016-02-02T00:00:00"/>
    <n v="2"/>
    <n v="2"/>
    <n v="2016"/>
    <x v="0"/>
    <x v="0"/>
    <d v="2018-12-31T00:00:00"/>
    <n v="1063"/>
  </r>
  <r>
    <x v="2033"/>
    <x v="2023"/>
    <x v="8"/>
    <s v="First Blog"/>
    <s v="earn HTML,"/>
    <s v="https://www.udemy.   /learn-html-css-and-ruby-on-rails-build-your-first-blog/"/>
    <s v="https://www.udemy.com/learn-html-css-and-ruby-on-rails-build-your-first-blog/"/>
    <x v="0"/>
    <n v="20"/>
    <n v="2985"/>
    <n v="40"/>
    <n v="27"/>
    <x v="1"/>
    <x v="1"/>
    <s v="beginner level"/>
    <s v="BEGINNER LEVEL"/>
    <n v="14"/>
    <s v="beginner level"/>
    <n v="1.5"/>
    <d v="2016-11-29T00:00:00"/>
    <n v="29"/>
    <n v="11"/>
    <n v="2016"/>
    <x v="0"/>
    <x v="0"/>
    <d v="2018-12-31T00:00:00"/>
    <n v="762"/>
  </r>
  <r>
    <x v="2034"/>
    <x v="2024"/>
    <x v="1163"/>
    <s v="ht gemacht"/>
    <s v="ostenrechn"/>
    <s v="https://www.udemy.   /kostenrechnung-lernen-leicht-gemacht/"/>
    <s v="https://www.udemy.com/kostenrechnung-lernen-leicht-gemacht/"/>
    <x v="0"/>
    <n v="40"/>
    <n v="612"/>
    <n v="46"/>
    <n v="72"/>
    <x v="1"/>
    <x v="1"/>
    <s v="beginner level"/>
    <s v="BEGINNER LEVEL"/>
    <n v="14"/>
    <s v="beginner level"/>
    <n v="3"/>
    <d v="2016-06-06T00:00:00"/>
    <n v="6"/>
    <n v="6"/>
    <n v="2016"/>
    <x v="3"/>
    <x v="3"/>
    <d v="2018-12-31T00:00:00"/>
    <n v="938"/>
  </r>
  <r>
    <x v="2035"/>
    <x v="2025"/>
    <x v="19"/>
    <s v="n Bootcamp"/>
    <s v="raphic Des"/>
    <s v="https://www.udemy.   /graphic-design-for-beginners/"/>
    <s v="https://www.udemy.com/graphic-design-for-beginners/"/>
    <x v="0"/>
    <n v="200"/>
    <n v="15276"/>
    <n v="1740"/>
    <n v="65"/>
    <x v="1"/>
    <x v="1"/>
    <s v="beginner level"/>
    <s v="BEGINNER LEVEL"/>
    <n v="14"/>
    <s v="beginner level"/>
    <n v="8"/>
    <d v="2016-05-13T00:00:00"/>
    <n v="13"/>
    <n v="5"/>
    <n v="2016"/>
    <x v="2"/>
    <x v="2"/>
    <d v="2018-12-31T00:00:00"/>
    <n v="962"/>
  </r>
  <r>
    <x v="2036"/>
    <x v="2026"/>
    <x v="1164"/>
    <s v="om Scratch"/>
    <s v="TML5 CSS3 "/>
    <s v="https://www.udemy.   /html5-css3-jquery-single-page-website-project-from-scratch/"/>
    <s v="https://www.udemy.com/html5-css3-jquery-single-page-website-project-from-scratch/"/>
    <x v="0"/>
    <n v="120"/>
    <n v="1678"/>
    <n v="34"/>
    <n v="32"/>
    <x v="0"/>
    <x v="0"/>
    <s v="all levels"/>
    <s v="ALL LEVELS"/>
    <n v="10"/>
    <s v="all levels"/>
    <n v="2.5"/>
    <d v="2016-02-03T00:00:00"/>
    <n v="3"/>
    <n v="2"/>
    <n v="2016"/>
    <x v="0"/>
    <x v="0"/>
    <d v="2019-09-26T00:00:00"/>
    <n v="1331"/>
  </r>
  <r>
    <x v="2037"/>
    <x v="2027"/>
    <x v="1165"/>
    <s v="&amp; Accuracy"/>
    <s v="lternate P"/>
    <s v="https://www.udemy.   /alternate-picking-speed-accuracy/"/>
    <s v="https://www.udemy.com/alternate-picking-speed-accuracy/"/>
    <x v="0"/>
    <n v="20"/>
    <n v="19"/>
    <n v="4"/>
    <n v="83"/>
    <x v="0"/>
    <x v="0"/>
    <s v="all levels"/>
    <s v="ALL LEVELS"/>
    <n v="10"/>
    <s v="all levels"/>
    <n v="3.5"/>
    <d v="2016-05-12T00:00:00"/>
    <n v="12"/>
    <n v="5"/>
    <n v="2016"/>
    <x v="1"/>
    <x v="1"/>
    <d v="2019-09-26T00:00:00"/>
    <n v="1232"/>
  </r>
  <r>
    <x v="2038"/>
    <x v="2028"/>
    <x v="179"/>
    <s v="arn Guitar"/>
    <s v="ow to Play"/>
    <s v="https://www.udemy.   /absolute-beginners-30-day-guitar-challenge/"/>
    <s v="https://www.udemy.com/absolute-beginners-30-day-guitar-challenge/"/>
    <x v="0"/>
    <n v="20"/>
    <n v="2686"/>
    <n v="10"/>
    <n v="32"/>
    <x v="1"/>
    <x v="1"/>
    <s v="beginner level"/>
    <s v="BEGINNER LEVEL"/>
    <n v="14"/>
    <s v="beginner level"/>
    <n v="6"/>
    <d v="2016-02-02T00:00:00"/>
    <n v="2"/>
    <n v="2"/>
    <n v="2016"/>
    <x v="1"/>
    <x v="1"/>
    <d v="2018-12-31T00:00:00"/>
    <n v="1063"/>
  </r>
  <r>
    <x v="2039"/>
    <x v="2029"/>
    <x v="308"/>
    <s v="mous Logos"/>
    <s v="ogo Design"/>
    <s v="https://www.udemy.   /logo-design-inkscape/"/>
    <s v="https://www.udemy.com/logo-design-inkscape/"/>
    <x v="0"/>
    <n v="50"/>
    <n v="2199"/>
    <n v="28"/>
    <n v="16"/>
    <x v="1"/>
    <x v="1"/>
    <s v="beginner level"/>
    <s v="BEGINNER LEVEL"/>
    <n v="14"/>
    <s v="beginner level"/>
    <n v="1"/>
    <d v="2016-02-03T00:00:00"/>
    <n v="3"/>
    <n v="2"/>
    <n v="2016"/>
    <x v="2"/>
    <x v="2"/>
    <d v="2018-12-31T00:00:00"/>
    <n v="1062"/>
  </r>
  <r>
    <x v="2040"/>
    <x v="2030"/>
    <x v="1166"/>
    <s v="d CasperJS"/>
    <s v="crape Webs"/>
    <s v="https://www.udemy.   /scrape-websites-phantomjs-casperjs/"/>
    <s v="https://www.udemy.com/scrape-websites-phantomjs-casperjs/"/>
    <x v="0"/>
    <n v="195"/>
    <n v="960"/>
    <n v="110"/>
    <n v="32"/>
    <x v="2"/>
    <x v="2"/>
    <s v="intermediate level"/>
    <s v="INTERMEDIATE LEVEL"/>
    <n v="18"/>
    <s v="intermediate level"/>
    <n v="2"/>
    <d v="2016-02-26T00:00:00"/>
    <n v="26"/>
    <n v="2"/>
    <n v="2016"/>
    <x v="0"/>
    <x v="0"/>
    <d v="2020-10-10T00:00:00"/>
    <n v="1688"/>
  </r>
  <r>
    <x v="2041"/>
    <x v="2031"/>
    <x v="430"/>
    <s v="to expert!"/>
    <s v="llustrator"/>
    <s v="https://www.udemy.   /illustrator-cc-design-and-drawing-from-scratch-to-expert/"/>
    <s v="https://www.udemy.com/illustrator-cc-design-and-drawing-from-scratch-to-expert/"/>
    <x v="0"/>
    <n v="150"/>
    <n v="2427"/>
    <n v="99"/>
    <n v="97"/>
    <x v="1"/>
    <x v="1"/>
    <s v="beginner level"/>
    <s v="BEGINNER LEVEL"/>
    <n v="14"/>
    <s v="beginner level"/>
    <n v="11"/>
    <d v="2016-12-15T00:00:00"/>
    <n v="15"/>
    <n v="12"/>
    <n v="2016"/>
    <x v="2"/>
    <x v="2"/>
    <d v="2018-12-31T00:00:00"/>
    <n v="746"/>
  </r>
  <r>
    <x v="2042"/>
    <x v="2032"/>
    <x v="140"/>
    <s v="Press 2016"/>
    <s v="ow to Crea"/>
    <s v="https://www.udemy.   /how-to-create-a-website-wordpress-2016/"/>
    <s v="https://www.udemy.com/how-to-create-a-website-wordpress-2016/"/>
    <x v="0"/>
    <n v="195"/>
    <n v="9056"/>
    <n v="96"/>
    <n v="31"/>
    <x v="1"/>
    <x v="1"/>
    <s v="beginner level"/>
    <s v="BEGINNER LEVEL"/>
    <n v="14"/>
    <s v="beginner level"/>
    <n v="1.5"/>
    <d v="2016-02-04T00:00:00"/>
    <n v="4"/>
    <n v="2"/>
    <n v="2016"/>
    <x v="0"/>
    <x v="0"/>
    <d v="2018-12-31T00:00:00"/>
    <n v="1061"/>
  </r>
  <r>
    <x v="2043"/>
    <x v="2033"/>
    <x v="1167"/>
    <s v="r everyone"/>
    <s v="HP: Ultima"/>
    <s v="https://www.udemy.   /basic-php/"/>
    <s v="https://www.udemy.com/basic-php/"/>
    <x v="0"/>
    <n v="115"/>
    <n v="10103"/>
    <n v="75"/>
    <n v="20"/>
    <x v="1"/>
    <x v="1"/>
    <s v="beginner level"/>
    <s v="BEGINNER LEVEL"/>
    <n v="14"/>
    <s v="beginner level"/>
    <n v="1.5"/>
    <d v="2016-05-29T00:00:00"/>
    <n v="29"/>
    <n v="5"/>
    <n v="2016"/>
    <x v="0"/>
    <x v="0"/>
    <d v="2018-12-31T00:00:00"/>
    <n v="946"/>
  </r>
  <r>
    <x v="2044"/>
    <x v="2034"/>
    <x v="1168"/>
    <s v="with emmet"/>
    <s v="rite quick"/>
    <s v="https://www.udemy.   /write-quicker-html5-and-css-3-productivity-hacks-with-emmet/"/>
    <s v="https://www.udemy.com/write-quicker-html5-and-css-3-productivity-hacks-with-emmet/"/>
    <x v="1"/>
    <n v="0"/>
    <n v="13016"/>
    <n v="286"/>
    <n v="15"/>
    <x v="0"/>
    <x v="0"/>
    <s v="all levels"/>
    <s v="ALL LEVELS"/>
    <n v="10"/>
    <s v="all levels"/>
    <n v="1.5"/>
    <d v="2016-03-03T00:00:00"/>
    <n v="3"/>
    <n v="3"/>
    <n v="2016"/>
    <x v="0"/>
    <x v="0"/>
    <d v="2019-09-26T00:00:00"/>
    <n v="1302"/>
  </r>
  <r>
    <x v="2045"/>
    <x v="2035"/>
    <x v="1169"/>
    <s v=" Photoshop"/>
    <s v="aking Corp"/>
    <s v="https://www.udemy.   /making-corporate-flyers-in-photoshop/"/>
    <s v="https://www.udemy.com/making-corporate-flyers-in-photoshop/"/>
    <x v="0"/>
    <n v="20"/>
    <n v="4"/>
    <n v="3"/>
    <n v="7"/>
    <x v="0"/>
    <x v="0"/>
    <s v="all levels"/>
    <s v="ALL LEVELS"/>
    <n v="10"/>
    <s v="all levels"/>
    <n v="0.51666666699999997"/>
    <d v="2016-02-05T00:00:00"/>
    <n v="5"/>
    <n v="2"/>
    <n v="2016"/>
    <x v="2"/>
    <x v="2"/>
    <d v="2019-09-26T00:00:00"/>
    <n v="1329"/>
  </r>
  <r>
    <x v="2046"/>
    <x v="2036"/>
    <x v="1021"/>
    <s v="nnen musst"/>
    <s v="rading mit"/>
    <s v="https://www.udemy.   /werden-sie-privater-trader-im-forex-cfd-oder-rohstoffmarkt/"/>
    <s v="https://www.udemy.com/werden-sie-privater-trader-im-forex-cfd-oder-rohstoffmarkt/"/>
    <x v="0"/>
    <n v="80"/>
    <n v="74"/>
    <n v="4"/>
    <n v="20"/>
    <x v="1"/>
    <x v="1"/>
    <s v="beginner level"/>
    <s v="BEGINNER LEVEL"/>
    <n v="14"/>
    <s v="beginner level"/>
    <n v="3.5"/>
    <d v="2017-03-29T00:00:00"/>
    <n v="29"/>
    <n v="3"/>
    <n v="2017"/>
    <x v="3"/>
    <x v="3"/>
    <d v="2018-12-31T00:00:00"/>
    <n v="642"/>
  </r>
  <r>
    <x v="2047"/>
    <x v="2037"/>
    <x v="1170"/>
    <s v="Selections"/>
    <s v="earn Advan"/>
    <s v="https://www.udemy.   /learn-advanced-photoshop-selections/"/>
    <s v="https://www.udemy.com/learn-advanced-photoshop-selections/"/>
    <x v="0"/>
    <n v="25"/>
    <n v="661"/>
    <n v="4"/>
    <n v="10"/>
    <x v="0"/>
    <x v="0"/>
    <s v="all levels"/>
    <s v="ALL LEVELS"/>
    <n v="10"/>
    <s v="all levels"/>
    <n v="1.5"/>
    <d v="2016-02-07T00:00:00"/>
    <n v="7"/>
    <n v="2"/>
    <n v="2016"/>
    <x v="2"/>
    <x v="2"/>
    <d v="2019-09-26T00:00:00"/>
    <n v="1327"/>
  </r>
  <r>
    <x v="2048"/>
    <x v="2038"/>
    <x v="1171"/>
    <s v=" Inkscape "/>
    <s v="reate Flat"/>
    <s v="https://www.udemy.   /create-flat-designs-with-inkscape/"/>
    <s v="https://www.udemy.com/create-flat-designs-with-inkscape/"/>
    <x v="0"/>
    <n v="30"/>
    <n v="259"/>
    <n v="3"/>
    <n v="11"/>
    <x v="1"/>
    <x v="1"/>
    <s v="beginner level"/>
    <s v="BEGINNER LEVEL"/>
    <n v="14"/>
    <s v="beginner level"/>
    <n v="1.5"/>
    <d v="2016-02-14T00:00:00"/>
    <n v="14"/>
    <n v="2"/>
    <n v="2016"/>
    <x v="2"/>
    <x v="2"/>
    <d v="2018-12-31T00:00:00"/>
    <n v="1051"/>
  </r>
  <r>
    <x v="2049"/>
    <x v="2039"/>
    <x v="1172"/>
    <s v="0 Layouts!"/>
    <s v="ecome a Bo"/>
    <s v="https://www.udemy.   /become-a-bootstrap-expert-build-20-layouts/"/>
    <s v="https://www.udemy.com/become-a-bootstrap-expert-build-20-layouts/"/>
    <x v="0"/>
    <n v="35"/>
    <n v="2755"/>
    <n v="57"/>
    <n v="179"/>
    <x v="0"/>
    <x v="0"/>
    <s v="all levels"/>
    <s v="ALL LEVELS"/>
    <n v="10"/>
    <s v="all levels"/>
    <n v="17.5"/>
    <d v="2016-02-08T00:00:00"/>
    <n v="8"/>
    <n v="2"/>
    <n v="2016"/>
    <x v="0"/>
    <x v="0"/>
    <d v="2019-09-26T00:00:00"/>
    <n v="1326"/>
  </r>
  <r>
    <x v="2050"/>
    <x v="2040"/>
    <x v="122"/>
    <s v="troduction"/>
    <s v="inancial A"/>
    <s v="https://www.udemy.   /accounting-in-less-then-one-hour/"/>
    <s v="https://www.udemy.com/accounting-in-less-then-one-hour/"/>
    <x v="1"/>
    <n v="0"/>
    <n v="17847"/>
    <n v="1440"/>
    <n v="17"/>
    <x v="1"/>
    <x v="1"/>
    <s v="beginner level"/>
    <s v="BEGINNER LEVEL"/>
    <n v="14"/>
    <s v="beginner level"/>
    <n v="1"/>
    <d v="2016-02-24T00:00:00"/>
    <n v="24"/>
    <n v="2"/>
    <n v="2016"/>
    <x v="3"/>
    <x v="3"/>
    <d v="2018-05-25T00:00:00"/>
    <n v="821"/>
  </r>
  <r>
    <x v="2051"/>
    <x v="2041"/>
    <x v="1173"/>
    <s v="au mit ETF"/>
    <s v="ktiver Ver"/>
    <s v="https://www.udemy.   /aktiver-vermoegensaufbau/"/>
    <s v="https://www.udemy.com/aktiver-vermoegensaufbau/"/>
    <x v="0"/>
    <n v="20"/>
    <n v="112"/>
    <n v="18"/>
    <n v="33"/>
    <x v="1"/>
    <x v="1"/>
    <s v="beginner level"/>
    <s v="BEGINNER LEVEL"/>
    <n v="14"/>
    <s v="beginner level"/>
    <n v="2"/>
    <d v="2016-02-22T00:00:00"/>
    <n v="22"/>
    <n v="2"/>
    <n v="2016"/>
    <x v="3"/>
    <x v="3"/>
    <d v="2018-12-31T00:00:00"/>
    <n v="1043"/>
  </r>
  <r>
    <x v="2052"/>
    <x v="2042"/>
    <x v="795"/>
    <s v="ajor Gifts"/>
    <s v="undraising"/>
    <s v="https://www.udemy.   /fundraising-success-the-art-science-of-major-gifts/"/>
    <s v="https://www.udemy.com/fundraising-success-the-art-science-of-major-gifts/"/>
    <x v="0"/>
    <n v="50"/>
    <n v="38"/>
    <n v="9"/>
    <n v="25"/>
    <x v="2"/>
    <x v="2"/>
    <s v="intermediate level"/>
    <s v="INTERMEDIATE LEVEL"/>
    <n v="18"/>
    <s v="intermediate level"/>
    <n v="2.5"/>
    <d v="2016-05-27T00:00:00"/>
    <n v="27"/>
    <n v="5"/>
    <n v="2016"/>
    <x v="3"/>
    <x v="3"/>
    <d v="2020-10-10T00:00:00"/>
    <n v="1597"/>
  </r>
  <r>
    <x v="2053"/>
    <x v="2043"/>
    <x v="1174"/>
    <s v=" Beginners"/>
    <s v="ockabilly "/>
    <s v="https://www.udemy.   /rockabilly-guitar-for-beginners/"/>
    <s v="https://www.udemy.com/rockabilly-guitar-for-beginners/"/>
    <x v="0"/>
    <n v="40"/>
    <n v="475"/>
    <n v="125"/>
    <n v="36"/>
    <x v="1"/>
    <x v="1"/>
    <s v="beginner level"/>
    <s v="BEGINNER LEVEL"/>
    <n v="14"/>
    <s v="beginner level"/>
    <n v="2"/>
    <d v="2016-02-21T00:00:00"/>
    <n v="21"/>
    <n v="2"/>
    <n v="2016"/>
    <x v="1"/>
    <x v="1"/>
    <d v="2018-12-31T00:00:00"/>
    <n v="1044"/>
  </r>
  <r>
    <x v="2054"/>
    <x v="2044"/>
    <x v="1175"/>
    <s v="ing pencil"/>
    <s v="raw a real"/>
    <s v="https://www.udemy.   /draw-a-realistic-fantail-using-pencil/"/>
    <s v="https://www.udemy.com/draw-a-realistic-fantail-using-pencil/"/>
    <x v="1"/>
    <n v="0"/>
    <n v="6754"/>
    <n v="109"/>
    <n v="20"/>
    <x v="0"/>
    <x v="0"/>
    <s v="all levels"/>
    <s v="ALL LEVELS"/>
    <n v="10"/>
    <s v="all levels"/>
    <n v="1"/>
    <d v="2016-02-11T00:00:00"/>
    <n v="11"/>
    <n v="2"/>
    <n v="2016"/>
    <x v="2"/>
    <x v="2"/>
    <d v="2019-09-26T00:00:00"/>
    <n v="1323"/>
  </r>
  <r>
    <x v="2055"/>
    <x v="2045"/>
    <x v="1176"/>
    <s v="ng Ionic 2"/>
    <s v="ntroducing"/>
    <s v="https://www.udemy.   /introducing-ionic-2/"/>
    <s v="https://www.udemy.com/introducing-ionic-2/"/>
    <x v="0"/>
    <n v="50"/>
    <n v="394"/>
    <n v="78"/>
    <n v="22"/>
    <x v="1"/>
    <x v="1"/>
    <s v="beginner level"/>
    <s v="BEGINNER LEVEL"/>
    <n v="14"/>
    <s v="beginner level"/>
    <n v="1.5"/>
    <d v="2016-02-08T00:00:00"/>
    <n v="8"/>
    <n v="2"/>
    <n v="2016"/>
    <x v="0"/>
    <x v="0"/>
    <d v="2018-12-31T00:00:00"/>
    <n v="1057"/>
  </r>
  <r>
    <x v="2056"/>
    <x v="2046"/>
    <x v="63"/>
    <s v=" with Java"/>
    <s v="rofessiona"/>
    <s v="https://www.udemy.   /learn-web-scraping-with-java-in-just-1-hour/"/>
    <s v="https://www.udemy.com/learn-web-scraping-with-java-in-just-1-hour/"/>
    <x v="0"/>
    <n v="50"/>
    <n v="685"/>
    <n v="37"/>
    <n v="14"/>
    <x v="2"/>
    <x v="2"/>
    <s v="intermediate level"/>
    <s v="INTERMEDIATE LEVEL"/>
    <n v="18"/>
    <s v="intermediate level"/>
    <n v="1"/>
    <d v="2016-05-16T00:00:00"/>
    <n v="16"/>
    <n v="5"/>
    <n v="2016"/>
    <x v="0"/>
    <x v="0"/>
    <d v="2020-10-10T00:00:00"/>
    <n v="1608"/>
  </r>
  <r>
    <x v="2057"/>
    <x v="2047"/>
    <x v="1116"/>
    <s v="lete Guide"/>
    <s v="ngular 4 ("/>
    <s v="https://www.udemy.   /the-complete-guide-to-angular-2/"/>
    <s v="https://www.udemy.com/the-complete-guide-to-angular-2/"/>
    <x v="0"/>
    <n v="190"/>
    <n v="73783"/>
    <n v="19649"/>
    <n v="329"/>
    <x v="0"/>
    <x v="0"/>
    <s v="all levels"/>
    <s v="ALL LEVELS"/>
    <n v="10"/>
    <s v="all levels"/>
    <n v="22"/>
    <d v="2016-02-11T00:00:00"/>
    <n v="11"/>
    <n v="2"/>
    <n v="2016"/>
    <x v="0"/>
    <x v="0"/>
    <d v="2019-09-26T00:00:00"/>
    <n v="1323"/>
  </r>
  <r>
    <x v="2058"/>
    <x v="2048"/>
    <x v="1177"/>
    <s v="g (U of H)"/>
    <s v="xam 1 Revi"/>
    <s v="https://www.udemy.   /exam-1-review-mgr-acct/"/>
    <s v="https://www.udemy.com/exam-1-review-mgr-acct/"/>
    <x v="0"/>
    <n v="30"/>
    <n v="47"/>
    <n v="9"/>
    <n v="22"/>
    <x v="1"/>
    <x v="1"/>
    <s v="beginner level"/>
    <s v="BEGINNER LEVEL"/>
    <n v="14"/>
    <s v="beginner level"/>
    <n v="2"/>
    <d v="2016-02-11T00:00:00"/>
    <n v="11"/>
    <n v="2"/>
    <n v="2016"/>
    <x v="3"/>
    <x v="3"/>
    <d v="2018-05-25T00:00:00"/>
    <n v="834"/>
  </r>
  <r>
    <x v="2059"/>
    <x v="2049"/>
    <x v="1178"/>
    <s v="or Node.js"/>
    <s v="ongooseJS "/>
    <s v="https://www.udemy.   /mongoosejs-essentials/"/>
    <s v="https://www.udemy.com/mongoosejs-essentials/"/>
    <x v="1"/>
    <n v="0"/>
    <n v="21682"/>
    <n v="1106"/>
    <n v="8"/>
    <x v="1"/>
    <x v="1"/>
    <s v="beginner level"/>
    <s v="BEGINNER LEVEL"/>
    <n v="14"/>
    <s v="beginner level"/>
    <n v="0.73333333300000003"/>
    <d v="2016-03-12T00:00:00"/>
    <n v="12"/>
    <n v="3"/>
    <n v="2016"/>
    <x v="0"/>
    <x v="0"/>
    <d v="2018-12-31T00:00:00"/>
    <n v="1024"/>
  </r>
  <r>
    <x v="2060"/>
    <x v="2050"/>
    <x v="1179"/>
    <s v="Essentials"/>
    <s v="lide Guita"/>
    <s v="https://www.udemy.   /slide-guitar/"/>
    <s v="https://www.udemy.com/slide-guitar/"/>
    <x v="0"/>
    <n v="50"/>
    <n v="297"/>
    <n v="20"/>
    <n v="17"/>
    <x v="0"/>
    <x v="0"/>
    <s v="all levels"/>
    <s v="ALL LEVELS"/>
    <n v="10"/>
    <s v="all levels"/>
    <n v="3"/>
    <d v="2016-02-11T00:00:00"/>
    <n v="11"/>
    <n v="2"/>
    <n v="2016"/>
    <x v="1"/>
    <x v="1"/>
    <d v="2019-09-26T00:00:00"/>
    <n v="1323"/>
  </r>
  <r>
    <x v="2061"/>
    <x v="2051"/>
    <x v="1180"/>
    <s v="Allocation"/>
    <s v="ulletproof"/>
    <s v="https://www.udemy.   /bulletproof-personal-finance-expert-asset-allocation/"/>
    <s v="https://www.udemy.com/bulletproof-personal-finance-expert-asset-allocation/"/>
    <x v="0"/>
    <n v="45"/>
    <n v="1119"/>
    <n v="22"/>
    <n v="18"/>
    <x v="0"/>
    <x v="0"/>
    <s v="all levels"/>
    <s v="ALL LEVELS"/>
    <n v="10"/>
    <s v="all levels"/>
    <n v="1"/>
    <d v="2016-02-10T00:00:00"/>
    <n v="10"/>
    <n v="2"/>
    <n v="2016"/>
    <x v="3"/>
    <x v="3"/>
    <d v="2018-08-06T00:00:00"/>
    <n v="908"/>
  </r>
  <r>
    <x v="2062"/>
    <x v="2052"/>
    <x v="122"/>
    <s v="&amp; Analysis"/>
    <s v="inancial A"/>
    <s v="https://www.udemy.   /financial-accounting-in-360-minutes/"/>
    <s v="https://www.udemy.com/financial-accounting-in-360-minutes/"/>
    <x v="0"/>
    <n v="20"/>
    <n v="853"/>
    <n v="4"/>
    <n v="35"/>
    <x v="1"/>
    <x v="1"/>
    <s v="beginner level"/>
    <s v="BEGINNER LEVEL"/>
    <n v="14"/>
    <s v="beginner level"/>
    <n v="5"/>
    <d v="2016-03-08T00:00:00"/>
    <n v="8"/>
    <n v="3"/>
    <n v="2016"/>
    <x v="3"/>
    <x v="3"/>
    <d v="2018-12-31T00:00:00"/>
    <n v="1028"/>
  </r>
  <r>
    <x v="2063"/>
    <x v="2053"/>
    <x v="1181"/>
    <s v="ver Design"/>
    <s v="anva : Boo"/>
    <s v="https://www.udemy.   /canva-book-cover-design/"/>
    <s v="https://www.udemy.com/canva-book-cover-design/"/>
    <x v="0"/>
    <n v="100"/>
    <n v="3377"/>
    <n v="20"/>
    <n v="15"/>
    <x v="1"/>
    <x v="1"/>
    <s v="beginner level"/>
    <s v="BEGINNER LEVEL"/>
    <n v="14"/>
    <s v="beginner level"/>
    <n v="2"/>
    <d v="2016-02-26T00:00:00"/>
    <n v="26"/>
    <n v="2"/>
    <n v="2016"/>
    <x v="2"/>
    <x v="2"/>
    <d v="2018-12-31T00:00:00"/>
    <n v="1039"/>
  </r>
  <r>
    <x v="2064"/>
    <x v="2054"/>
    <x v="1182"/>
    <s v="orkarounds"/>
    <s v="TML 5 and "/>
    <s v="https://www.udemy.   /html5-css3-tricks-and-workarounds/"/>
    <s v="https://www.udemy.com/html5-css3-tricks-and-workarounds/"/>
    <x v="0"/>
    <n v="80"/>
    <n v="2007"/>
    <n v="10"/>
    <n v="113"/>
    <x v="0"/>
    <x v="0"/>
    <s v="all levels"/>
    <s v="ALL LEVELS"/>
    <n v="10"/>
    <s v="all levels"/>
    <n v="5.5"/>
    <d v="2016-02-18T00:00:00"/>
    <n v="18"/>
    <n v="2"/>
    <n v="2016"/>
    <x v="0"/>
    <x v="0"/>
    <d v="2019-09-26T00:00:00"/>
    <n v="1316"/>
  </r>
  <r>
    <x v="2065"/>
    <x v="2055"/>
    <x v="1183"/>
    <s v="ncipiantes"/>
    <s v="istema Com"/>
    <s v="https://www.udemy.   /sistema-completo-de-guitarra-ritmica-para-principiantes/"/>
    <s v="https://www.udemy.com/sistema-completo-de-guitarra-ritmica-para-principiantes/"/>
    <x v="0"/>
    <n v="55"/>
    <n v="21"/>
    <n v="3"/>
    <n v="32"/>
    <x v="1"/>
    <x v="1"/>
    <s v="beginner level"/>
    <s v="BEGINNER LEVEL"/>
    <n v="14"/>
    <s v="beginner level"/>
    <n v="6"/>
    <d v="2016-02-27T00:00:00"/>
    <n v="27"/>
    <n v="2"/>
    <n v="2016"/>
    <x v="1"/>
    <x v="1"/>
    <d v="2018-12-31T00:00:00"/>
    <n v="1038"/>
  </r>
  <r>
    <x v="2066"/>
    <x v="2056"/>
    <x v="1184"/>
    <s v="in Laravel"/>
    <s v="HP with La"/>
    <s v="https://www.udemy.   /php-with-laravel-for-beginners-become-a-master-in-laravel/"/>
    <s v="https://www.udemy.com/php-with-laravel-for-beginners-become-a-master-in-laravel/"/>
    <x v="0"/>
    <n v="150"/>
    <n v="8496"/>
    <n v="1838"/>
    <n v="308"/>
    <x v="0"/>
    <x v="0"/>
    <s v="all levels"/>
    <s v="ALL LEVELS"/>
    <n v="10"/>
    <s v="all levels"/>
    <n v="29.5"/>
    <d v="2016-04-21T00:00:00"/>
    <n v="21"/>
    <n v="4"/>
    <n v="2016"/>
    <x v="0"/>
    <x v="0"/>
    <d v="2019-09-26T00:00:00"/>
    <n v="1253"/>
  </r>
  <r>
    <x v="2067"/>
    <x v="2057"/>
    <x v="1185"/>
    <s v=" the flute"/>
    <s v="lute Pro S"/>
    <s v="https://www.udemy.   /flute-pro-series/"/>
    <s v="https://www.udemy.com/flute-pro-series/"/>
    <x v="0"/>
    <n v="50"/>
    <n v="135"/>
    <n v="1"/>
    <n v="28"/>
    <x v="0"/>
    <x v="0"/>
    <s v="all levels"/>
    <s v="ALL LEVELS"/>
    <n v="10"/>
    <s v="all levels"/>
    <n v="6.5"/>
    <d v="2016-04-01T00:00:00"/>
    <n v="1"/>
    <n v="4"/>
    <n v="2016"/>
    <x v="1"/>
    <x v="1"/>
    <d v="2019-09-26T00:00:00"/>
    <n v="1273"/>
  </r>
  <r>
    <x v="2068"/>
    <x v="2058"/>
    <x v="1186"/>
    <s v=" Business "/>
    <s v="ecide whet"/>
    <s v="https://www.udemy.   /decide-whether-to-invest-in-a-business/"/>
    <s v="https://www.udemy.com/decide-whether-to-invest-in-a-business/"/>
    <x v="0"/>
    <n v="20"/>
    <n v="1"/>
    <n v="0"/>
    <n v="43"/>
    <x v="1"/>
    <x v="1"/>
    <s v="beginner level"/>
    <s v="BEGINNER LEVEL"/>
    <n v="14"/>
    <s v="beginner level"/>
    <n v="1"/>
    <d v="2016-02-15T00:00:00"/>
    <n v="15"/>
    <n v="2"/>
    <n v="2016"/>
    <x v="3"/>
    <x v="3"/>
    <d v="2018-12-31T00:00:00"/>
    <n v="1050"/>
  </r>
  <r>
    <x v="2069"/>
    <x v="2059"/>
    <x v="1187"/>
    <s v=" MUST Know"/>
    <s v="50 Rock Gu"/>
    <s v="https://www.udemy.   /150-rock-guitar-licks-you-must-know/"/>
    <s v="https://www.udemy.com/150-rock-guitar-licks-you-must-know/"/>
    <x v="0"/>
    <n v="45"/>
    <n v="252"/>
    <n v="14"/>
    <n v="21"/>
    <x v="0"/>
    <x v="0"/>
    <s v="all levels"/>
    <s v="ALL LEVELS"/>
    <n v="10"/>
    <s v="all levels"/>
    <n v="4.5"/>
    <d v="2016-02-19T00:00:00"/>
    <n v="19"/>
    <n v="2"/>
    <n v="2016"/>
    <x v="1"/>
    <x v="1"/>
    <d v="2019-09-26T00:00:00"/>
    <n v="1315"/>
  </r>
  <r>
    <x v="2070"/>
    <x v="2060"/>
    <x v="176"/>
    <s v="Essentials"/>
    <s v="lues Guita"/>
    <s v="https://www.udemy.   /blues-guitar-magic-volume-1/"/>
    <s v="https://www.udemy.com/blues-guitar-magic-volume-1/"/>
    <x v="0"/>
    <n v="45"/>
    <n v="198"/>
    <n v="21"/>
    <n v="15"/>
    <x v="0"/>
    <x v="0"/>
    <s v="all levels"/>
    <s v="ALL LEVELS"/>
    <n v="10"/>
    <s v="all levels"/>
    <n v="2.5"/>
    <d v="2016-02-12T00:00:00"/>
    <n v="12"/>
    <n v="2"/>
    <n v="2016"/>
    <x v="1"/>
    <x v="1"/>
    <d v="2019-09-26T00:00:00"/>
    <n v="1322"/>
  </r>
  <r>
    <x v="2071"/>
    <x v="2061"/>
    <x v="176"/>
    <s v="Essentials"/>
    <s v="lues Guita"/>
    <s v="https://www.udemy.   /blues-guitar-lessons-volume-2-slow-blues-essentials/"/>
    <s v="https://www.udemy.com/blues-guitar-lessons-volume-2-slow-blues-essentials/"/>
    <x v="0"/>
    <n v="45"/>
    <n v="178"/>
    <n v="21"/>
    <n v="11"/>
    <x v="0"/>
    <x v="0"/>
    <s v="all levels"/>
    <s v="ALL LEVELS"/>
    <n v="10"/>
    <s v="all levels"/>
    <n v="2"/>
    <d v="2016-02-13T00:00:00"/>
    <n v="13"/>
    <n v="2"/>
    <n v="2016"/>
    <x v="1"/>
    <x v="1"/>
    <d v="2019-09-26T00:00:00"/>
    <n v="1321"/>
  </r>
  <r>
    <x v="2072"/>
    <x v="2062"/>
    <x v="166"/>
    <s v=" Beginners"/>
    <s v="earn JavaS"/>
    <s v="https://www.udemy.   /learn-javascript-dynamic-interactive-projects-for-beginners/"/>
    <s v="https://www.udemy.com/learn-javascript-dynamic-interactive-projects-for-beginners/"/>
    <x v="0"/>
    <n v="100"/>
    <n v="2558"/>
    <n v="12"/>
    <n v="36"/>
    <x v="1"/>
    <x v="1"/>
    <s v="beginner level"/>
    <s v="BEGINNER LEVEL"/>
    <n v="14"/>
    <s v="beginner level"/>
    <n v="3"/>
    <d v="2016-02-14T00:00:00"/>
    <n v="14"/>
    <n v="2"/>
    <n v="2016"/>
    <x v="0"/>
    <x v="0"/>
    <d v="2018-12-31T00:00:00"/>
    <n v="1051"/>
  </r>
  <r>
    <x v="2073"/>
    <x v="2063"/>
    <x v="1188"/>
    <s v="staÃ±uelas"/>
    <s v="astaÃ±uela"/>
    <s v="https://www.udemy.   /castanuelas-por-sevillanas/"/>
    <s v="https://www.udemy.com/castanuelas-por-sevillanas/"/>
    <x v="0"/>
    <n v="40"/>
    <n v="22"/>
    <n v="2"/>
    <n v="17"/>
    <x v="0"/>
    <x v="0"/>
    <s v="all levels"/>
    <s v="ALL LEVELS"/>
    <n v="10"/>
    <s v="all levels"/>
    <n v="0.71666666700000003"/>
    <d v="2016-02-12T00:00:00"/>
    <n v="12"/>
    <n v="2"/>
    <n v="2016"/>
    <x v="1"/>
    <x v="1"/>
    <d v="2019-09-26T00:00:00"/>
    <n v="1322"/>
  </r>
  <r>
    <x v="2074"/>
    <x v="2064"/>
    <x v="1189"/>
    <s v="Techniques"/>
    <s v="unk Rhythm"/>
    <s v="https://www.udemy.   /funk-rhythm-guitar-techniques/"/>
    <s v="https://www.udemy.com/funk-rhythm-guitar-techniques/"/>
    <x v="0"/>
    <n v="35"/>
    <n v="82"/>
    <n v="6"/>
    <n v="7"/>
    <x v="0"/>
    <x v="0"/>
    <s v="all levels"/>
    <s v="ALL LEVELS"/>
    <n v="10"/>
    <s v="all levels"/>
    <n v="1.5"/>
    <d v="2016-02-17T00:00:00"/>
    <n v="17"/>
    <n v="2"/>
    <n v="2016"/>
    <x v="1"/>
    <x v="1"/>
    <d v="2019-09-26T00:00:00"/>
    <n v="1317"/>
  </r>
  <r>
    <x v="2075"/>
    <x v="2065"/>
    <x v="0"/>
    <s v=" to coding"/>
    <s v="avaScript "/>
    <s v="https://www.udemy.   /learn-javascript-for-beginners-introduction-to-coding-course/"/>
    <s v="https://www.udemy.com/learn-javascript-for-beginners-introduction-to-coding-course/"/>
    <x v="0"/>
    <n v="150"/>
    <n v="5495"/>
    <n v="52"/>
    <n v="18"/>
    <x v="1"/>
    <x v="1"/>
    <s v="beginner level"/>
    <s v="BEGINNER LEVEL"/>
    <n v="14"/>
    <s v="beginner level"/>
    <n v="1.5"/>
    <d v="2016-02-17T00:00:00"/>
    <n v="17"/>
    <n v="2"/>
    <n v="2016"/>
    <x v="0"/>
    <x v="0"/>
    <d v="2018-12-31T00:00:00"/>
    <n v="1048"/>
  </r>
  <r>
    <x v="2076"/>
    <x v="2066"/>
    <x v="1190"/>
    <s v=" Functions"/>
    <s v="xcel 4 Acc"/>
    <s v="https://www.udemy.   /excel-4-accountants-bookkeepers-master-lookup-fuctions/"/>
    <s v="https://www.udemy.com/excel-4-accountants-bookkeepers-master-lookup-fuctions/"/>
    <x v="0"/>
    <n v="35"/>
    <n v="2638"/>
    <n v="140"/>
    <n v="12"/>
    <x v="0"/>
    <x v="0"/>
    <s v="all levels"/>
    <s v="ALL LEVELS"/>
    <n v="10"/>
    <s v="all levels"/>
    <n v="1"/>
    <d v="2016-02-13T00:00:00"/>
    <n v="13"/>
    <n v="2"/>
    <n v="2016"/>
    <x v="3"/>
    <x v="3"/>
    <d v="2018-08-06T00:00:00"/>
    <n v="905"/>
  </r>
  <r>
    <x v="2077"/>
    <x v="2067"/>
    <x v="176"/>
    <s v="Essentials"/>
    <s v="lues Guita"/>
    <s v="https://www.udemy.   /blues-guitar-lessons-volume-3-minor-blues-essentials/"/>
    <s v="https://www.udemy.com/blues-guitar-lessons-volume-3-minor-blues-essentials/"/>
    <x v="0"/>
    <n v="45"/>
    <n v="98"/>
    <n v="5"/>
    <n v="14"/>
    <x v="0"/>
    <x v="0"/>
    <s v="all levels"/>
    <s v="ALL LEVELS"/>
    <n v="10"/>
    <s v="all levels"/>
    <n v="2"/>
    <d v="2016-02-13T00:00:00"/>
    <n v="13"/>
    <n v="2"/>
    <n v="2016"/>
    <x v="1"/>
    <x v="1"/>
    <d v="2019-09-26T00:00:00"/>
    <n v="1321"/>
  </r>
  <r>
    <x v="2078"/>
    <x v="2068"/>
    <x v="180"/>
    <s v="ial Guide "/>
    <s v="uitar Less"/>
    <s v="https://www.udemy.   /guitar-lessons-soloing-with-arpeggios-essential-guide/"/>
    <s v="https://www.udemy.com/guitar-lessons-soloing-with-arpeggios-essential-guide/"/>
    <x v="0"/>
    <n v="45"/>
    <n v="198"/>
    <n v="11"/>
    <n v="34"/>
    <x v="2"/>
    <x v="2"/>
    <s v="intermediate level"/>
    <s v="INTERMEDIATE LEVEL"/>
    <n v="18"/>
    <s v="intermediate level"/>
    <n v="5"/>
    <d v="2016-02-13T00:00:00"/>
    <n v="13"/>
    <n v="2"/>
    <n v="2016"/>
    <x v="1"/>
    <x v="1"/>
    <d v="2020-10-10T00:00:00"/>
    <n v="1701"/>
  </r>
  <r>
    <x v="2079"/>
    <x v="2069"/>
    <x v="834"/>
    <s v="y and Ajax"/>
    <s v="reate Comp"/>
    <s v="https://www.udemy.   /create-sign-up-system-using-jquery-ajax-and-php/"/>
    <s v="https://www.udemy.com/create-sign-up-system-using-jquery-ajax-and-php/"/>
    <x v="0"/>
    <n v="200"/>
    <n v="4033"/>
    <n v="40"/>
    <n v="25"/>
    <x v="0"/>
    <x v="0"/>
    <s v="all levels"/>
    <s v="ALL LEVELS"/>
    <n v="10"/>
    <s v="all levels"/>
    <n v="3"/>
    <d v="2016-02-15T00:00:00"/>
    <n v="15"/>
    <n v="2"/>
    <n v="2016"/>
    <x v="0"/>
    <x v="0"/>
    <d v="2019-09-26T00:00:00"/>
    <n v="1319"/>
  </r>
  <r>
    <x v="2080"/>
    <x v="2070"/>
    <x v="8"/>
    <s v=" beginners"/>
    <s v="earn HTML5"/>
    <s v="https://www.udemy.   /learn-html5-canvas-for-beginners/"/>
    <s v="https://www.udemy.com/learn-html5-canvas-for-beginners/"/>
    <x v="0"/>
    <n v="100"/>
    <n v="2360"/>
    <n v="12"/>
    <n v="49"/>
    <x v="1"/>
    <x v="1"/>
    <s v="beginner level"/>
    <s v="BEGINNER LEVEL"/>
    <n v="14"/>
    <s v="beginner level"/>
    <n v="3.5"/>
    <d v="2016-03-01T00:00:00"/>
    <n v="1"/>
    <n v="3"/>
    <n v="2016"/>
    <x v="0"/>
    <x v="0"/>
    <d v="2018-12-31T00:00:00"/>
    <n v="1035"/>
  </r>
  <r>
    <x v="2081"/>
    <x v="2071"/>
    <x v="351"/>
    <s v="eet trader"/>
    <s v="earn About"/>
    <s v="https://www.udemy.   /learn-about-trading-options-from-a-former-stockbroker/"/>
    <s v="https://www.udemy.com/learn-about-trading-options-from-a-former-stockbroker/"/>
    <x v="0"/>
    <n v="20"/>
    <n v="1046"/>
    <n v="17"/>
    <n v="12"/>
    <x v="0"/>
    <x v="0"/>
    <s v="all levels"/>
    <s v="ALL LEVELS"/>
    <n v="10"/>
    <s v="all levels"/>
    <n v="1"/>
    <d v="2016-02-21T00:00:00"/>
    <n v="21"/>
    <n v="2"/>
    <n v="2016"/>
    <x v="3"/>
    <x v="3"/>
    <d v="2018-08-06T00:00:00"/>
    <n v="897"/>
  </r>
  <r>
    <x v="2082"/>
    <x v="2072"/>
    <x v="180"/>
    <s v="Essentials"/>
    <s v="uitar Less"/>
    <s v="https://www.udemy.   /guitar-lessons-the-modal-system-modes-essentials/"/>
    <s v="https://www.udemy.com/guitar-lessons-the-modal-system-modes-essentials/"/>
    <x v="0"/>
    <n v="45"/>
    <n v="116"/>
    <n v="7"/>
    <n v="27"/>
    <x v="0"/>
    <x v="0"/>
    <s v="all levels"/>
    <s v="ALL LEVELS"/>
    <n v="10"/>
    <s v="all levels"/>
    <n v="2"/>
    <d v="2016-02-14T00:00:00"/>
    <n v="14"/>
    <n v="2"/>
    <n v="2016"/>
    <x v="1"/>
    <x v="1"/>
    <d v="2019-09-26T00:00:00"/>
    <n v="1320"/>
  </r>
  <r>
    <x v="2083"/>
    <x v="2073"/>
    <x v="180"/>
    <s v="Essentials"/>
    <s v="uitar Less"/>
    <s v="https://www.udemy.   /guitar-lessons-two-handed-tapping-essentials/"/>
    <s v="https://www.udemy.com/guitar-lessons-two-handed-tapping-essentials/"/>
    <x v="0"/>
    <n v="35"/>
    <n v="41"/>
    <n v="2"/>
    <n v="11"/>
    <x v="2"/>
    <x v="2"/>
    <s v="intermediate level"/>
    <s v="INTERMEDIATE LEVEL"/>
    <n v="18"/>
    <s v="intermediate level"/>
    <n v="1.5"/>
    <d v="2016-02-14T00:00:00"/>
    <n v="14"/>
    <n v="2"/>
    <n v="2016"/>
    <x v="1"/>
    <x v="1"/>
    <d v="2020-10-10T00:00:00"/>
    <n v="1700"/>
  </r>
  <r>
    <x v="2084"/>
    <x v="2074"/>
    <x v="180"/>
    <s v="Essentials"/>
    <s v="uitar Less"/>
    <s v="https://www.udemy.   /guitar-lessons-string-bending-and-vibrato-essentials/"/>
    <s v="https://www.udemy.com/guitar-lessons-string-bending-and-vibrato-essentials/"/>
    <x v="1"/>
    <n v="0"/>
    <n v="3325"/>
    <n v="28"/>
    <n v="5"/>
    <x v="0"/>
    <x v="0"/>
    <s v="all levels"/>
    <s v="ALL LEVELS"/>
    <n v="10"/>
    <s v="all levels"/>
    <n v="1"/>
    <d v="2016-02-15T00:00:00"/>
    <n v="15"/>
    <n v="2"/>
    <n v="2016"/>
    <x v="1"/>
    <x v="1"/>
    <d v="2019-09-26T00:00:00"/>
    <n v="1319"/>
  </r>
  <r>
    <x v="2085"/>
    <x v="2075"/>
    <x v="180"/>
    <s v="Essentials"/>
    <s v="uitar Less"/>
    <s v="https://www.udemy.   /guitar-lessons-economy-picking-essentials/"/>
    <s v="https://www.udemy.com/guitar-lessons-economy-picking-essentials/"/>
    <x v="0"/>
    <n v="35"/>
    <n v="45"/>
    <n v="5"/>
    <n v="15"/>
    <x v="2"/>
    <x v="2"/>
    <s v="intermediate level"/>
    <s v="INTERMEDIATE LEVEL"/>
    <n v="18"/>
    <s v="intermediate level"/>
    <n v="1.5"/>
    <d v="2016-02-15T00:00:00"/>
    <n v="15"/>
    <n v="2"/>
    <n v="2016"/>
    <x v="1"/>
    <x v="1"/>
    <d v="2020-10-10T00:00:00"/>
    <n v="1699"/>
  </r>
  <r>
    <x v="2086"/>
    <x v="2076"/>
    <x v="180"/>
    <s v="Essentials"/>
    <s v="uitar Less"/>
    <s v="https://www.udemy.   /guitar-lessons-sweep-picking-arpeggio-essentials/"/>
    <s v="https://www.udemy.com/guitar-lessons-sweep-picking-arpeggio-essentials/"/>
    <x v="0"/>
    <n v="35"/>
    <n v="74"/>
    <n v="6"/>
    <n v="13"/>
    <x v="2"/>
    <x v="2"/>
    <s v="intermediate level"/>
    <s v="INTERMEDIATE LEVEL"/>
    <n v="18"/>
    <s v="intermediate level"/>
    <n v="1.5"/>
    <d v="2016-02-15T00:00:00"/>
    <n v="15"/>
    <n v="2"/>
    <n v="2016"/>
    <x v="1"/>
    <x v="1"/>
    <d v="2020-10-10T00:00:00"/>
    <n v="1699"/>
  </r>
  <r>
    <x v="2087"/>
    <x v="2077"/>
    <x v="180"/>
    <s v="gato Licks"/>
    <s v="uitar Less"/>
    <s v="https://www.udemy.   /guitar-lessons-50-essential-fast-legato-licks/"/>
    <s v="https://www.udemy.com/guitar-lessons-50-essential-fast-legato-licks/"/>
    <x v="0"/>
    <n v="35"/>
    <n v="105"/>
    <n v="9"/>
    <n v="23"/>
    <x v="2"/>
    <x v="2"/>
    <s v="intermediate level"/>
    <s v="INTERMEDIATE LEVEL"/>
    <n v="18"/>
    <s v="intermediate level"/>
    <n v="3"/>
    <d v="2016-02-15T00:00:00"/>
    <n v="15"/>
    <n v="2"/>
    <n v="2016"/>
    <x v="1"/>
    <x v="1"/>
    <d v="2020-10-10T00:00:00"/>
    <n v="1699"/>
  </r>
  <r>
    <x v="2088"/>
    <x v="2078"/>
    <x v="0"/>
    <s v="akout Game"/>
    <s v="avaScript "/>
    <s v="https://www.udemy.   /javascript-game-development-create-your-own-breakout-game/"/>
    <s v="https://www.udemy.com/javascript-game-development-create-your-own-breakout-game/"/>
    <x v="1"/>
    <n v="0"/>
    <n v="10179"/>
    <n v="314"/>
    <n v="21"/>
    <x v="0"/>
    <x v="0"/>
    <s v="all levels"/>
    <s v="ALL LEVELS"/>
    <n v="10"/>
    <s v="all levels"/>
    <n v="1.5"/>
    <d v="2016-09-26T00:00:00"/>
    <n v="26"/>
    <n v="9"/>
    <n v="2016"/>
    <x v="0"/>
    <x v="0"/>
    <d v="2019-09-26T00:00:00"/>
    <n v="1095"/>
  </r>
  <r>
    <x v="2089"/>
    <x v="2079"/>
    <x v="427"/>
    <s v="mmie Trade"/>
    <s v="earn to Tr"/>
    <s v="https://www.udemy.   /learn-to-trade-forex-naked-price-action-wammie-trade/"/>
    <s v="https://www.udemy.com/learn-to-trade-forex-naked-price-action-wammie-trade/"/>
    <x v="0"/>
    <n v="40"/>
    <n v="159"/>
    <n v="16"/>
    <n v="13"/>
    <x v="0"/>
    <x v="0"/>
    <s v="all levels"/>
    <s v="ALL LEVELS"/>
    <n v="10"/>
    <s v="all levels"/>
    <n v="1"/>
    <d v="2016-02-17T00:00:00"/>
    <n v="17"/>
    <n v="2"/>
    <n v="2016"/>
    <x v="3"/>
    <x v="3"/>
    <d v="2019-09-26T00:00:00"/>
    <n v="1317"/>
  </r>
  <r>
    <x v="2090"/>
    <x v="2080"/>
    <x v="1191"/>
    <s v="0 Projects"/>
    <s v="eactJS and"/>
    <s v="https://www.udemy.   /reactjs-and-flux-learn-by-building-10-projects/"/>
    <s v="https://www.udemy.com/reactjs-and-flux-learn-by-building-10-projects/"/>
    <x v="0"/>
    <n v="60"/>
    <n v="1723"/>
    <n v="258"/>
    <n v="60"/>
    <x v="0"/>
    <x v="0"/>
    <s v="all levels"/>
    <s v="ALL LEVELS"/>
    <n v="10"/>
    <s v="all levels"/>
    <n v="11"/>
    <d v="2016-02-18T00:00:00"/>
    <n v="18"/>
    <n v="2"/>
    <n v="2016"/>
    <x v="0"/>
    <x v="0"/>
    <d v="2019-09-26T00:00:00"/>
    <n v="1316"/>
  </r>
  <r>
    <x v="2091"/>
    <x v="2081"/>
    <x v="1192"/>
    <s v="age Layout"/>
    <s v="earn Boots"/>
    <s v="https://www.udemy.   /single-page-layout-with-bootstrap/"/>
    <s v="https://www.udemy.com/single-page-layout-with-bootstrap/"/>
    <x v="1"/>
    <n v="0"/>
    <n v="4503"/>
    <n v="146"/>
    <n v="122"/>
    <x v="0"/>
    <x v="0"/>
    <s v="all levels"/>
    <s v="ALL LEVELS"/>
    <n v="10"/>
    <s v="all levels"/>
    <n v="21"/>
    <d v="2016-02-16T00:00:00"/>
    <n v="16"/>
    <n v="2"/>
    <n v="2016"/>
    <x v="0"/>
    <x v="0"/>
    <d v="2019-09-26T00:00:00"/>
    <n v="1318"/>
  </r>
  <r>
    <x v="2092"/>
    <x v="2082"/>
    <x v="27"/>
    <s v="Course 2.0"/>
    <s v="he Complet"/>
    <s v="https://www.udemy.   /the-complete-web-developer-course-2/"/>
    <s v="https://www.udemy.com/the-complete-web-developer-course-2/"/>
    <x v="0"/>
    <n v="200"/>
    <n v="114512"/>
    <n v="22412"/>
    <n v="304"/>
    <x v="0"/>
    <x v="0"/>
    <s v="all levels"/>
    <s v="ALL LEVELS"/>
    <n v="10"/>
    <s v="all levels"/>
    <n v="30.5"/>
    <d v="2016-03-08T00:00:00"/>
    <n v="8"/>
    <n v="3"/>
    <n v="2016"/>
    <x v="0"/>
    <x v="0"/>
    <d v="2019-09-26T00:00:00"/>
    <n v="1297"/>
  </r>
  <r>
    <x v="2093"/>
    <x v="2083"/>
    <x v="180"/>
    <s v="rd Mastery"/>
    <s v="uitar Less"/>
    <s v="https://www.udemy.   /guitar-lessons-learning-the-neck-fretboard-mastery/"/>
    <s v="https://www.udemy.com/guitar-lessons-learning-the-neck-fretboard-mastery/"/>
    <x v="0"/>
    <n v="45"/>
    <n v="239"/>
    <n v="30"/>
    <n v="49"/>
    <x v="0"/>
    <x v="0"/>
    <s v="all levels"/>
    <s v="ALL LEVELS"/>
    <n v="10"/>
    <s v="all levels"/>
    <n v="6"/>
    <d v="2016-02-16T00:00:00"/>
    <n v="16"/>
    <n v="2"/>
    <n v="2016"/>
    <x v="1"/>
    <x v="1"/>
    <d v="2019-09-26T00:00:00"/>
    <n v="1318"/>
  </r>
  <r>
    <x v="2094"/>
    <x v="2084"/>
    <x v="1193"/>
    <s v=" Beginners"/>
    <s v="uitar Fund"/>
    <s v="https://www.udemy.   /guitar-fundamentals-for-beginners/"/>
    <s v="https://www.udemy.com/guitar-fundamentals-for-beginners/"/>
    <x v="0"/>
    <n v="25"/>
    <n v="5"/>
    <n v="1"/>
    <n v="11"/>
    <x v="1"/>
    <x v="1"/>
    <s v="beginner level"/>
    <s v="BEGINNER LEVEL"/>
    <n v="14"/>
    <s v="beginner level"/>
    <n v="2"/>
    <d v="2016-02-22T00:00:00"/>
    <n v="22"/>
    <n v="2"/>
    <n v="2016"/>
    <x v="1"/>
    <x v="1"/>
    <d v="2018-12-31T00:00:00"/>
    <n v="1043"/>
  </r>
  <r>
    <x v="2095"/>
    <x v="2085"/>
    <x v="1194"/>
    <s v=" de Forex!"/>
    <s v="rading Alg"/>
    <s v="https://www.udemy.   /aprender-programar-mql4-forex/"/>
    <s v="https://www.udemy.com/aprender-programar-mql4-forex/"/>
    <x v="0"/>
    <n v="170"/>
    <n v="206"/>
    <n v="39"/>
    <n v="39"/>
    <x v="0"/>
    <x v="0"/>
    <s v="all levels"/>
    <s v="ALL LEVELS"/>
    <n v="10"/>
    <s v="all levels"/>
    <n v="6.5"/>
    <d v="2016-03-12T00:00:00"/>
    <n v="12"/>
    <n v="3"/>
    <n v="2016"/>
    <x v="3"/>
    <x v="3"/>
    <d v="2019-09-26T00:00:00"/>
    <n v="1293"/>
  </r>
  <r>
    <x v="2096"/>
    <x v="2086"/>
    <x v="61"/>
    <s v="g &amp;Trading"/>
    <s v="omprehensi"/>
    <s v="https://www.udemy.   /financial-markets-a-to-z-for-beginners/"/>
    <s v="https://www.udemy.com/financial-markets-a-to-z-for-beginners/"/>
    <x v="0"/>
    <n v="60"/>
    <n v="4187"/>
    <n v="600"/>
    <n v="79"/>
    <x v="1"/>
    <x v="1"/>
    <s v="beginner level"/>
    <s v="BEGINNER LEVEL"/>
    <n v="14"/>
    <s v="beginner level"/>
    <n v="9"/>
    <d v="2016-02-29T00:00:00"/>
    <n v="29"/>
    <n v="2"/>
    <n v="2016"/>
    <x v="3"/>
    <x v="3"/>
    <d v="2018-05-25T00:00:00"/>
    <n v="816"/>
  </r>
  <r>
    <x v="2097"/>
    <x v="2087"/>
    <x v="1195"/>
    <s v="JavaScript"/>
    <s v="tart Web D"/>
    <s v="https://www.udemy.   /start-web-development-with-gis-map-in-javascript/"/>
    <s v="https://www.udemy.com/start-web-development-with-gis-map-in-javascript/"/>
    <x v="0"/>
    <n v="60"/>
    <n v="1599"/>
    <n v="26"/>
    <n v="49"/>
    <x v="0"/>
    <x v="0"/>
    <s v="all levels"/>
    <s v="ALL LEVELS"/>
    <n v="10"/>
    <s v="all levels"/>
    <n v="3"/>
    <d v="2016-02-28T00:00:00"/>
    <n v="28"/>
    <n v="2"/>
    <n v="2016"/>
    <x v="0"/>
    <x v="0"/>
    <d v="2019-09-26T00:00:00"/>
    <n v="1306"/>
  </r>
  <r>
    <x v="2098"/>
    <x v="2088"/>
    <x v="1196"/>
    <s v="llustrator"/>
    <s v="¸ªà¸£à¹‰à¸"/>
    <s v="https://www.udemy.   /adobe-illustrator-mobile-app-codemobiles-thai/"/>
    <s v="https://www.udemy.com/adobe-illustrator-mobile-app-codemobiles-thai/"/>
    <x v="0"/>
    <n v="20"/>
    <n v="25"/>
    <n v="5"/>
    <n v="30"/>
    <x v="1"/>
    <x v="1"/>
    <s v="beginner level"/>
    <s v="BEGINNER LEVEL"/>
    <n v="14"/>
    <s v="beginner level"/>
    <n v="9.5"/>
    <d v="2016-02-25T00:00:00"/>
    <n v="25"/>
    <n v="2"/>
    <n v="2016"/>
    <x v="2"/>
    <x v="2"/>
    <d v="2018-12-31T00:00:00"/>
    <n v="1040"/>
  </r>
  <r>
    <x v="2099"/>
    <x v="2089"/>
    <x v="1197"/>
    <s v=" to Expert"/>
    <s v="TML Comple"/>
    <s v="https://www.udemy.   /the-complete-html-developer-course/"/>
    <s v="https://www.udemy.com/the-complete-html-developer-course/"/>
    <x v="1"/>
    <n v="0"/>
    <n v="20073"/>
    <n v="615"/>
    <n v="28"/>
    <x v="0"/>
    <x v="0"/>
    <s v="all levels"/>
    <s v="ALL LEVELS"/>
    <n v="10"/>
    <s v="all levels"/>
    <n v="1.5"/>
    <d v="2016-02-29T00:00:00"/>
    <n v="29"/>
    <n v="2"/>
    <n v="2016"/>
    <x v="0"/>
    <x v="0"/>
    <d v="2019-09-26T00:00:00"/>
    <n v="1305"/>
  </r>
  <r>
    <x v="2100"/>
    <x v="2090"/>
    <x v="1198"/>
    <s v="shop CC/CS"/>
    <s v="mashing Ph"/>
    <s v="https://www.udemy.   /smashing-photoshop/"/>
    <s v="https://www.udemy.com/smashing-photoshop/"/>
    <x v="0"/>
    <n v="20"/>
    <n v="437"/>
    <n v="7"/>
    <n v="76"/>
    <x v="1"/>
    <x v="1"/>
    <s v="beginner level"/>
    <s v="BEGINNER LEVEL"/>
    <n v="14"/>
    <s v="beginner level"/>
    <n v="5"/>
    <d v="2016-04-26T00:00:00"/>
    <n v="26"/>
    <n v="4"/>
    <n v="2016"/>
    <x v="2"/>
    <x v="2"/>
    <d v="2018-12-31T00:00:00"/>
    <n v="979"/>
  </r>
  <r>
    <x v="2101"/>
    <x v="2091"/>
    <x v="48"/>
    <s v="ng Profits"/>
    <s v="astering T"/>
    <s v="https://www.udemy.   /mastering-technical-analysis/"/>
    <s v="https://www.udemy.com/mastering-technical-analysis/"/>
    <x v="0"/>
    <n v="60"/>
    <n v="325"/>
    <n v="14"/>
    <n v="62"/>
    <x v="0"/>
    <x v="0"/>
    <s v="all levels"/>
    <s v="ALL LEVELS"/>
    <n v="10"/>
    <s v="all levels"/>
    <n v="5"/>
    <d v="2016-03-04T00:00:00"/>
    <n v="4"/>
    <n v="3"/>
    <n v="2016"/>
    <x v="3"/>
    <x v="3"/>
    <d v="2018-08-06T00:00:00"/>
    <n v="885"/>
  </r>
  <r>
    <x v="2102"/>
    <x v="2092"/>
    <x v="1199"/>
    <s v="smo tiempo"/>
    <s v="evillanas "/>
    <s v="https://www.udemy.   /sevillanas-con-castanuelas/"/>
    <s v="https://www.udemy.com/sevillanas-con-castanuelas/"/>
    <x v="0"/>
    <n v="40"/>
    <n v="20"/>
    <n v="4"/>
    <n v="24"/>
    <x v="0"/>
    <x v="0"/>
    <s v="all levels"/>
    <s v="ALL LEVELS"/>
    <n v="10"/>
    <s v="all levels"/>
    <n v="1.5"/>
    <d v="2016-02-23T00:00:00"/>
    <n v="23"/>
    <n v="2"/>
    <n v="2016"/>
    <x v="1"/>
    <x v="1"/>
    <d v="2019-09-26T00:00:00"/>
    <n v="1311"/>
  </r>
  <r>
    <x v="2103"/>
    <x v="2093"/>
    <x v="107"/>
    <s v="wn Website"/>
    <s v="ootstrap E"/>
    <s v="https://www.udemy.   /ultimate-bootstrap-basics-course-with-2-projects/"/>
    <s v="https://www.udemy.com/ultimate-bootstrap-basics-course-with-2-projects/"/>
    <x v="0"/>
    <n v="20"/>
    <n v="2643"/>
    <n v="34"/>
    <n v="83"/>
    <x v="0"/>
    <x v="0"/>
    <s v="all levels"/>
    <s v="ALL LEVELS"/>
    <n v="10"/>
    <s v="all levels"/>
    <n v="9"/>
    <d v="2016-02-19T00:00:00"/>
    <n v="19"/>
    <n v="2"/>
    <n v="2016"/>
    <x v="0"/>
    <x v="0"/>
    <d v="2019-09-26T00:00:00"/>
    <n v="1315"/>
  </r>
  <r>
    <x v="2104"/>
    <x v="2094"/>
    <x v="1200"/>
    <s v="Accounting"/>
    <s v=" An Integr"/>
    <s v="https://www.udemy.   /an-integrated-approach-to-the-fundamentals-of-accounting/"/>
    <s v="https://www.udemy.com/an-integrated-approach-to-the-fundamentals-of-accounting/"/>
    <x v="0"/>
    <n v="200"/>
    <n v="134"/>
    <n v="14"/>
    <n v="123"/>
    <x v="0"/>
    <x v="0"/>
    <s v="all levels"/>
    <s v="ALL LEVELS"/>
    <n v="10"/>
    <s v="all levels"/>
    <n v="5.5"/>
    <d v="2016-03-15T00:00:00"/>
    <n v="15"/>
    <n v="3"/>
    <n v="2016"/>
    <x v="3"/>
    <x v="3"/>
    <d v="2018-08-06T00:00:00"/>
    <n v="874"/>
  </r>
  <r>
    <x v="2105"/>
    <x v="2095"/>
    <x v="96"/>
    <s v=" Photoshop"/>
    <s v="hotoshop F"/>
    <s v="https://www.udemy.   /photoshopfantastic/"/>
    <s v="https://www.udemy.com/photoshopfantastic/"/>
    <x v="0"/>
    <n v="20"/>
    <n v="2938"/>
    <n v="26"/>
    <n v="45"/>
    <x v="0"/>
    <x v="0"/>
    <s v="all levels"/>
    <s v="ALL LEVELS"/>
    <n v="10"/>
    <s v="all levels"/>
    <n v="6"/>
    <d v="2016-04-06T00:00:00"/>
    <n v="6"/>
    <n v="4"/>
    <n v="2016"/>
    <x v="2"/>
    <x v="2"/>
    <d v="2019-09-26T00:00:00"/>
    <n v="1268"/>
  </r>
  <r>
    <x v="2106"/>
    <x v="2096"/>
    <x v="107"/>
    <s v=" Beginners"/>
    <s v="ootstrap T"/>
    <s v="https://www.udemy.   /bootstrap-tutorial-for-beginners/"/>
    <s v="https://www.udemy.com/bootstrap-tutorial-for-beginners/"/>
    <x v="0"/>
    <n v="20"/>
    <n v="1036"/>
    <n v="27"/>
    <n v="20"/>
    <x v="1"/>
    <x v="1"/>
    <s v="beginner level"/>
    <s v="BEGINNER LEVEL"/>
    <n v="14"/>
    <s v="beginner level"/>
    <n v="2"/>
    <d v="2016-02-21T00:00:00"/>
    <n v="21"/>
    <n v="2"/>
    <n v="2016"/>
    <x v="0"/>
    <x v="0"/>
    <d v="2018-12-31T00:00:00"/>
    <n v="1044"/>
  </r>
  <r>
    <x v="2107"/>
    <x v="2097"/>
    <x v="1201"/>
    <s v="Like a Pro"/>
    <s v="earn Corel"/>
    <s v="https://www.udemy.   /learn-corel-x7/"/>
    <s v="https://www.udemy.com/learn-corel-x7/"/>
    <x v="0"/>
    <n v="20"/>
    <n v="1586"/>
    <n v="8"/>
    <n v="5"/>
    <x v="2"/>
    <x v="2"/>
    <s v="intermediate level"/>
    <s v="INTERMEDIATE LEVEL"/>
    <n v="18"/>
    <s v="intermediate level"/>
    <n v="0.51666666699999997"/>
    <d v="2016-03-04T00:00:00"/>
    <n v="4"/>
    <n v="3"/>
    <n v="2016"/>
    <x v="2"/>
    <x v="2"/>
    <d v="2020-10-10T00:00:00"/>
    <n v="1681"/>
  </r>
  <r>
    <x v="2108"/>
    <x v="2098"/>
    <x v="1202"/>
    <s v="bla Course"/>
    <s v="eginner St"/>
    <s v="https://www.udemy.   /step-by-step-keharwa-theka-tabla-course-3-bonus-fillers/"/>
    <s v="https://www.udemy.com/step-by-step-keharwa-theka-tabla-course-3-bonus-fillers/"/>
    <x v="0"/>
    <n v="20"/>
    <n v="916"/>
    <n v="26"/>
    <n v="16"/>
    <x v="1"/>
    <x v="1"/>
    <s v="beginner level"/>
    <s v="BEGINNER LEVEL"/>
    <n v="14"/>
    <s v="beginner level"/>
    <n v="0.66666666699999999"/>
    <d v="2016-02-22T00:00:00"/>
    <n v="22"/>
    <n v="2"/>
    <n v="2016"/>
    <x v="1"/>
    <x v="1"/>
    <d v="2018-12-31T00:00:00"/>
    <n v="1043"/>
  </r>
  <r>
    <x v="2109"/>
    <x v="2099"/>
    <x v="504"/>
    <s v="Way - Lite"/>
    <s v="earn Ruby "/>
    <s v="https://www.udemy.   /learn-ruby-programming-the-easy-way-lite/"/>
    <s v="https://www.udemy.com/learn-ruby-programming-the-easy-way-lite/"/>
    <x v="0"/>
    <n v="20"/>
    <n v="1186"/>
    <n v="12"/>
    <n v="7"/>
    <x v="0"/>
    <x v="0"/>
    <s v="all levels"/>
    <s v="ALL LEVELS"/>
    <n v="10"/>
    <s v="all levels"/>
    <n v="0.56666666700000001"/>
    <d v="2016-02-21T00:00:00"/>
    <n v="21"/>
    <n v="2"/>
    <n v="2016"/>
    <x v="0"/>
    <x v="0"/>
    <d v="2019-09-26T00:00:00"/>
    <n v="1313"/>
  </r>
  <r>
    <x v="2110"/>
    <x v="2100"/>
    <x v="1203"/>
    <s v="Ð½Ð¾ÑÑ‚Ð¸"/>
    <s v="¢Ð¾Ñ€Ð³Ð¾Ð"/>
    <s v="https://www.udemy.   /optiontrading/"/>
    <s v="https://www.udemy.com/optiontrading/"/>
    <x v="0"/>
    <n v="150"/>
    <n v="20"/>
    <n v="5"/>
    <n v="29"/>
    <x v="0"/>
    <x v="0"/>
    <s v="all levels"/>
    <s v="ALL LEVELS"/>
    <n v="10"/>
    <s v="all levels"/>
    <n v="2"/>
    <d v="2016-02-25T00:00:00"/>
    <n v="25"/>
    <n v="2"/>
    <n v="2016"/>
    <x v="3"/>
    <x v="3"/>
    <d v="2019-09-26T00:00:00"/>
    <n v="1309"/>
  </r>
  <r>
    <x v="2111"/>
    <x v="2101"/>
    <x v="743"/>
    <s v="dro Rangel"/>
    <s v="ngular 2 M"/>
    <s v="https://www.udemy.   /angular-2-master-class-with-alejandro-rangel/"/>
    <s v="https://www.udemy.com/angular-2-master-class-with-alejandro-rangel/"/>
    <x v="0"/>
    <n v="30"/>
    <n v="4157"/>
    <n v="206"/>
    <n v="80"/>
    <x v="0"/>
    <x v="0"/>
    <s v="all levels"/>
    <s v="ALL LEVELS"/>
    <n v="10"/>
    <s v="all levels"/>
    <n v="9.5"/>
    <d v="2016-03-01T00:00:00"/>
    <n v="1"/>
    <n v="3"/>
    <n v="2016"/>
    <x v="0"/>
    <x v="0"/>
    <d v="2019-09-26T00:00:00"/>
    <n v="1304"/>
  </r>
  <r>
    <x v="2112"/>
    <x v="2102"/>
    <x v="843"/>
    <s v="Bamba now!"/>
    <s v="nstant Har"/>
    <s v="https://www.udemy.   /instant-harmonica-play-the-groovy-valens-la-bamba-now/"/>
    <s v="https://www.udemy.com/instant-harmonica-play-the-groovy-valens-la-bamba-now/"/>
    <x v="0"/>
    <n v="20"/>
    <n v="390"/>
    <n v="4"/>
    <n v="10"/>
    <x v="1"/>
    <x v="1"/>
    <s v="beginner level"/>
    <s v="BEGINNER LEVEL"/>
    <n v="14"/>
    <s v="beginner level"/>
    <n v="0.73333333300000003"/>
    <d v="2016-02-22T00:00:00"/>
    <n v="22"/>
    <n v="2"/>
    <n v="2016"/>
    <x v="1"/>
    <x v="1"/>
    <d v="2018-12-31T00:00:00"/>
    <n v="1043"/>
  </r>
  <r>
    <x v="2113"/>
    <x v="2103"/>
    <x v="172"/>
    <s v=" Investing"/>
    <s v="tock Marke"/>
    <s v="https://www.udemy.   /stock-market-zero-risk-investing/"/>
    <s v="https://www.udemy.com/stock-market-zero-risk-investing/"/>
    <x v="0"/>
    <n v="25"/>
    <n v="2046"/>
    <n v="14"/>
    <n v="8"/>
    <x v="1"/>
    <x v="1"/>
    <s v="beginner level"/>
    <s v="BEGINNER LEVEL"/>
    <n v="14"/>
    <s v="beginner level"/>
    <n v="0.63333333300000005"/>
    <d v="2016-03-18T00:00:00"/>
    <n v="18"/>
    <n v="3"/>
    <n v="2016"/>
    <x v="3"/>
    <x v="3"/>
    <d v="2018-12-31T00:00:00"/>
    <n v="1018"/>
  </r>
  <r>
    <x v="2114"/>
    <x v="2104"/>
    <x v="1204"/>
    <s v="o Advanced"/>
    <s v="ending ema"/>
    <s v="https://www.udemy.   /php-email/"/>
    <s v="https://www.udemy.com/php-email/"/>
    <x v="0"/>
    <n v="40"/>
    <n v="379"/>
    <n v="58"/>
    <n v="45"/>
    <x v="0"/>
    <x v="0"/>
    <s v="all levels"/>
    <s v="ALL LEVELS"/>
    <n v="10"/>
    <s v="all levels"/>
    <n v="2"/>
    <d v="2016-06-10T00:00:00"/>
    <n v="10"/>
    <n v="6"/>
    <n v="2016"/>
    <x v="0"/>
    <x v="0"/>
    <d v="2019-09-26T00:00:00"/>
    <n v="1203"/>
  </r>
  <r>
    <x v="2115"/>
    <x v="2105"/>
    <x v="1205"/>
    <s v="lustration"/>
    <s v="ring your "/>
    <s v="https://www.udemy.   /digital-illustration-with-illustrator-and-photoshop/"/>
    <s v="https://www.udemy.com/digital-illustration-with-illustrator-and-photoshop/"/>
    <x v="0"/>
    <n v="70"/>
    <n v="1202"/>
    <n v="68"/>
    <n v="36"/>
    <x v="1"/>
    <x v="1"/>
    <s v="beginner level"/>
    <s v="BEGINNER LEVEL"/>
    <n v="14"/>
    <s v="beginner level"/>
    <n v="3.5"/>
    <d v="2016-04-29T00:00:00"/>
    <n v="29"/>
    <n v="4"/>
    <n v="2016"/>
    <x v="2"/>
    <x v="2"/>
    <d v="2018-12-31T00:00:00"/>
    <n v="976"/>
  </r>
  <r>
    <x v="2116"/>
    <x v="2106"/>
    <x v="1206"/>
    <s v=" Brochures"/>
    <s v="ake Money "/>
    <s v="https://www.udemy.   /make-money-with-photoshop-logos-business-cards-brochures/"/>
    <s v="https://www.udemy.com/make-money-with-photoshop-logos-business-cards-brochures/"/>
    <x v="0"/>
    <n v="100"/>
    <n v="32"/>
    <n v="4"/>
    <n v="21"/>
    <x v="0"/>
    <x v="0"/>
    <s v="all levels"/>
    <s v="ALL LEVELS"/>
    <n v="10"/>
    <s v="all levels"/>
    <n v="5"/>
    <d v="2016-08-14T00:00:00"/>
    <n v="14"/>
    <n v="8"/>
    <n v="2016"/>
    <x v="2"/>
    <x v="2"/>
    <d v="2019-09-26T00:00:00"/>
    <n v="1138"/>
  </r>
  <r>
    <x v="2117"/>
    <x v="2107"/>
    <x v="1207"/>
    <s v="igm shift?"/>
    <s v="eactive JS"/>
    <s v="https://www.udemy.   /reactive-js-getting-ready-for-the-next-big-paradigm-shift/"/>
    <s v="https://www.udemy.com/reactive-js-getting-ready-for-the-next-big-paradigm-shift/"/>
    <x v="0"/>
    <n v="60"/>
    <n v="2097"/>
    <n v="401"/>
    <n v="28"/>
    <x v="2"/>
    <x v="2"/>
    <s v="intermediate level"/>
    <s v="INTERMEDIATE LEVEL"/>
    <n v="18"/>
    <s v="intermediate level"/>
    <n v="5.5"/>
    <d v="2016-02-23T00:00:00"/>
    <n v="23"/>
    <n v="2"/>
    <n v="2016"/>
    <x v="0"/>
    <x v="0"/>
    <d v="2020-10-10T00:00:00"/>
    <n v="1691"/>
  </r>
  <r>
    <x v="2118"/>
    <x v="2108"/>
    <x v="6"/>
    <s v="t Analysis"/>
    <s v="ntroductio"/>
    <s v="https://www.udemy.   /introduction-to-financial-statement-analysis/"/>
    <s v="https://www.udemy.com/introduction-to-financial-statement-analysis/"/>
    <x v="0"/>
    <n v="20"/>
    <n v="1480"/>
    <n v="25"/>
    <n v="25"/>
    <x v="1"/>
    <x v="1"/>
    <s v="beginner level"/>
    <s v="BEGINNER LEVEL"/>
    <n v="14"/>
    <s v="beginner level"/>
    <n v="1.5"/>
    <d v="2016-03-21T00:00:00"/>
    <n v="21"/>
    <n v="3"/>
    <n v="2016"/>
    <x v="3"/>
    <x v="3"/>
    <d v="2018-05-25T00:00:00"/>
    <n v="795"/>
  </r>
  <r>
    <x v="2119"/>
    <x v="2109"/>
    <x v="1208"/>
    <s v=" Beginners"/>
    <s v="larinet Le"/>
    <s v="https://www.udemy.   /the-music-coach-online-clarinet-lesson-program/"/>
    <s v="https://www.udemy.com/the-music-coach-online-clarinet-lesson-program/"/>
    <x v="0"/>
    <n v="95"/>
    <n v="11"/>
    <n v="0"/>
    <n v="41"/>
    <x v="1"/>
    <x v="1"/>
    <s v="beginner level"/>
    <s v="BEGINNER LEVEL"/>
    <n v="14"/>
    <s v="beginner level"/>
    <n v="3"/>
    <d v="2016-02-26T00:00:00"/>
    <n v="26"/>
    <n v="2"/>
    <n v="2016"/>
    <x v="1"/>
    <x v="1"/>
    <d v="2018-12-31T00:00:00"/>
    <n v="1039"/>
  </r>
  <r>
    <x v="2120"/>
    <x v="2110"/>
    <x v="63"/>
    <s v="SS Flexbox"/>
    <s v="rofessiona"/>
    <s v="https://www.udemy.   /css-flexbox/"/>
    <s v="https://www.udemy.com/css-flexbox/"/>
    <x v="0"/>
    <n v="35"/>
    <n v="396"/>
    <n v="130"/>
    <n v="21"/>
    <x v="2"/>
    <x v="2"/>
    <s v="intermediate level"/>
    <s v="INTERMEDIATE LEVEL"/>
    <n v="18"/>
    <s v="intermediate level"/>
    <n v="0.71666666700000003"/>
    <d v="2016-04-07T00:00:00"/>
    <n v="7"/>
    <n v="4"/>
    <n v="2016"/>
    <x v="0"/>
    <x v="0"/>
    <d v="2020-10-10T00:00:00"/>
    <n v="1647"/>
  </r>
  <r>
    <x v="2121"/>
    <x v="2111"/>
    <x v="427"/>
    <s v="Turn Trade"/>
    <s v="earn to Tr"/>
    <s v="https://www.udemy.   /learn-to-trade-forex-big-u-turn-trade/"/>
    <s v="https://www.udemy.com/learn-to-trade-forex-big-u-turn-trade/"/>
    <x v="0"/>
    <n v="50"/>
    <n v="106"/>
    <n v="13"/>
    <n v="12"/>
    <x v="1"/>
    <x v="1"/>
    <s v="beginner level"/>
    <s v="BEGINNER LEVEL"/>
    <n v="14"/>
    <s v="beginner level"/>
    <n v="1"/>
    <d v="2016-02-24T00:00:00"/>
    <n v="24"/>
    <n v="2"/>
    <n v="2016"/>
    <x v="3"/>
    <x v="3"/>
    <d v="2018-12-31T00:00:00"/>
    <n v="1041"/>
  </r>
  <r>
    <x v="2122"/>
    <x v="2112"/>
    <x v="871"/>
    <s v="te Website"/>
    <s v="earn Objec"/>
    <s v="https://www.udemy.   /learn-object-oriented-php-by-building-a-complete-website/"/>
    <s v="https://www.udemy.com/learn-object-oriented-php-by-building-a-complete-website/"/>
    <x v="1"/>
    <n v="0"/>
    <n v="36322"/>
    <n v="2618"/>
    <n v="32"/>
    <x v="0"/>
    <x v="0"/>
    <s v="all levels"/>
    <s v="ALL LEVELS"/>
    <n v="10"/>
    <s v="all levels"/>
    <n v="4.5"/>
    <d v="2016-03-01T00:00:00"/>
    <n v="1"/>
    <n v="3"/>
    <n v="2016"/>
    <x v="0"/>
    <x v="0"/>
    <d v="2019-09-26T00:00:00"/>
    <n v="1304"/>
  </r>
  <r>
    <x v="2123"/>
    <x v="2113"/>
    <x v="407"/>
    <s v="ock Market"/>
    <s v="earn How t"/>
    <s v="https://www.udemy.   /complete-course-for-stock-trading-all-skill-levels/"/>
    <s v="https://www.udemy.com/complete-course-for-stock-trading-all-skill-levels/"/>
    <x v="0"/>
    <n v="20"/>
    <n v="984"/>
    <n v="3"/>
    <n v="41"/>
    <x v="0"/>
    <x v="0"/>
    <s v="all levels"/>
    <s v="ALL LEVELS"/>
    <n v="10"/>
    <s v="all levels"/>
    <n v="4"/>
    <d v="2016-03-02T00:00:00"/>
    <n v="2"/>
    <n v="3"/>
    <n v="2016"/>
    <x v="3"/>
    <x v="3"/>
    <d v="2019-09-26T00:00:00"/>
    <n v="1303"/>
  </r>
  <r>
    <x v="2124"/>
    <x v="2114"/>
    <x v="210"/>
    <s v="les Vol. 1"/>
    <s v="iano With "/>
    <s v="https://www.udemy.   /piano-with-willie-technique-builder-vol-1/"/>
    <s v="https://www.udemy.com/piano-with-willie-technique-builder-vol-1/"/>
    <x v="0"/>
    <n v="40"/>
    <n v="111"/>
    <n v="15"/>
    <n v="12"/>
    <x v="0"/>
    <x v="0"/>
    <s v="all levels"/>
    <s v="ALL LEVELS"/>
    <n v="10"/>
    <s v="all levels"/>
    <n v="1.5"/>
    <d v="2016-04-13T00:00:00"/>
    <n v="13"/>
    <n v="4"/>
    <n v="2016"/>
    <x v="1"/>
    <x v="1"/>
    <d v="2019-09-26T00:00:00"/>
    <n v="1261"/>
  </r>
  <r>
    <x v="2125"/>
    <x v="2115"/>
    <x v="1209"/>
    <s v="ws Trading"/>
    <s v="orex: Econ"/>
    <s v="https://www.udemy.   /forex-economic-news-trading/"/>
    <s v="https://www.udemy.com/forex-economic-news-trading/"/>
    <x v="0"/>
    <n v="25"/>
    <n v="42"/>
    <n v="14"/>
    <n v="11"/>
    <x v="0"/>
    <x v="0"/>
    <s v="all levels"/>
    <s v="ALL LEVELS"/>
    <n v="10"/>
    <s v="all levels"/>
    <n v="0.68333333299999999"/>
    <d v="2016-02-29T00:00:00"/>
    <n v="29"/>
    <n v="2"/>
    <n v="2016"/>
    <x v="3"/>
    <x v="3"/>
    <d v="2018-08-06T00:00:00"/>
    <n v="889"/>
  </r>
  <r>
    <x v="2126"/>
    <x v="2116"/>
    <x v="210"/>
    <s v="les Vol. 2"/>
    <s v="iano With "/>
    <s v="https://www.udemy.   /piano-with-willie-technique-builder-vol-2/"/>
    <s v="https://www.udemy.com/piano-with-willie-technique-builder-vol-2/"/>
    <x v="0"/>
    <n v="40"/>
    <n v="61"/>
    <n v="3"/>
    <n v="9"/>
    <x v="0"/>
    <x v="0"/>
    <s v="all levels"/>
    <s v="ALL LEVELS"/>
    <n v="10"/>
    <s v="all levels"/>
    <n v="1.5"/>
    <d v="2016-04-13T00:00:00"/>
    <n v="13"/>
    <n v="4"/>
    <n v="2016"/>
    <x v="1"/>
    <x v="1"/>
    <d v="2019-09-26T00:00:00"/>
    <n v="1261"/>
  </r>
  <r>
    <x v="2127"/>
    <x v="2117"/>
    <x v="210"/>
    <s v="les Vol. 3"/>
    <s v="iano With "/>
    <s v="https://www.udemy.   /piano-with-willie-technique-builder-vol-3/"/>
    <s v="https://www.udemy.com/piano-with-willie-technique-builder-vol-3/"/>
    <x v="0"/>
    <n v="40"/>
    <n v="42"/>
    <n v="1"/>
    <n v="11"/>
    <x v="0"/>
    <x v="0"/>
    <s v="all levels"/>
    <s v="ALL LEVELS"/>
    <n v="10"/>
    <s v="all levels"/>
    <n v="1.5"/>
    <d v="2016-04-13T00:00:00"/>
    <n v="13"/>
    <n v="4"/>
    <n v="2016"/>
    <x v="1"/>
    <x v="1"/>
    <d v="2019-09-26T00:00:00"/>
    <n v="1261"/>
  </r>
  <r>
    <x v="2128"/>
    <x v="2118"/>
    <x v="210"/>
    <s v="les Vol. 4"/>
    <s v="iano With "/>
    <s v="https://www.udemy.   /piano-with-willie-technique-builder-vol-4/"/>
    <s v="https://www.udemy.com/piano-with-willie-technique-builder-vol-4/"/>
    <x v="0"/>
    <n v="40"/>
    <n v="44"/>
    <n v="0"/>
    <n v="11"/>
    <x v="0"/>
    <x v="0"/>
    <s v="all levels"/>
    <s v="ALL LEVELS"/>
    <n v="10"/>
    <s v="all levels"/>
    <n v="1.5"/>
    <d v="2016-04-12T00:00:00"/>
    <n v="12"/>
    <n v="4"/>
    <n v="2016"/>
    <x v="1"/>
    <x v="1"/>
    <d v="2019-09-26T00:00:00"/>
    <n v="1262"/>
  </r>
  <r>
    <x v="2129"/>
    <x v="2119"/>
    <x v="122"/>
    <s v=" The Class"/>
    <s v="inancial A"/>
    <s v="https://www.udemy.   /financial-accounting-part-2-passing-the-class/"/>
    <s v="https://www.udemy.com/financial-accounting-part-2-passing-the-class/"/>
    <x v="0"/>
    <n v="20"/>
    <n v="15"/>
    <n v="4"/>
    <n v="36"/>
    <x v="1"/>
    <x v="1"/>
    <s v="beginner level"/>
    <s v="BEGINNER LEVEL"/>
    <n v="14"/>
    <s v="beginner level"/>
    <n v="4.5"/>
    <d v="2017-05-01T00:00:00"/>
    <n v="1"/>
    <n v="5"/>
    <n v="2017"/>
    <x v="3"/>
    <x v="3"/>
    <d v="2018-12-31T00:00:00"/>
    <n v="609"/>
  </r>
  <r>
    <x v="2130"/>
    <x v="2120"/>
    <x v="25"/>
    <s v="arcia, CPA"/>
    <s v="ccounting "/>
    <s v="https://www.udemy.   /accounting-explained-under-1-hour-by-hector-garcia-cpa/"/>
    <s v="https://www.udemy.com/accounting-explained-under-1-hour-by-hector-garcia-cpa/"/>
    <x v="1"/>
    <n v="0"/>
    <n v="1924"/>
    <n v="120"/>
    <n v="5"/>
    <x v="1"/>
    <x v="1"/>
    <s v="beginner level"/>
    <s v="BEGINNER LEVEL"/>
    <n v="14"/>
    <s v="beginner level"/>
    <n v="1"/>
    <d v="2016-02-25T00:00:00"/>
    <n v="25"/>
    <n v="2"/>
    <n v="2016"/>
    <x v="3"/>
    <x v="3"/>
    <d v="2018-12-31T00:00:00"/>
    <n v="1040"/>
  </r>
  <r>
    <x v="2131"/>
    <x v="2121"/>
    <x v="1210"/>
    <s v="Javascript"/>
    <s v="earn By Ex"/>
    <s v="https://www.udemy.   /learn-by-example-html-css-javascript/"/>
    <s v="https://www.udemy.com/learn-by-example-html-css-javascript/"/>
    <x v="0"/>
    <n v="50"/>
    <n v="1724"/>
    <n v="72"/>
    <n v="94"/>
    <x v="0"/>
    <x v="0"/>
    <s v="all levels"/>
    <s v="ALL LEVELS"/>
    <n v="10"/>
    <s v="all levels"/>
    <n v="13"/>
    <d v="2016-02-29T00:00:00"/>
    <n v="29"/>
    <n v="2"/>
    <n v="2016"/>
    <x v="0"/>
    <x v="0"/>
    <d v="2019-09-26T00:00:00"/>
    <n v="1305"/>
  </r>
  <r>
    <x v="2132"/>
    <x v="2122"/>
    <x v="1211"/>
    <s v="no mining)"/>
    <s v="ryptoArbit"/>
    <s v="https://www.udemy.   /cryptoarbitrager-trade-bitcoin-vs-litecoin-with-arbitrage-robot/"/>
    <s v="https://www.udemy.com/cryptoarbitrager-trade-bitcoin-vs-litecoin-with-arbitrage-robot/"/>
    <x v="0"/>
    <n v="150"/>
    <n v="1224"/>
    <n v="42"/>
    <n v="14"/>
    <x v="0"/>
    <x v="0"/>
    <s v="all levels"/>
    <s v="ALL LEVELS"/>
    <n v="10"/>
    <s v="all levels"/>
    <n v="0.55000000000000004"/>
    <d v="2016-03-23T00:00:00"/>
    <n v="23"/>
    <n v="3"/>
    <n v="2016"/>
    <x v="3"/>
    <x v="3"/>
    <d v="2018-11-04T00:00:00"/>
    <n v="956"/>
  </r>
  <r>
    <x v="2133"/>
    <x v="2123"/>
    <x v="551"/>
    <s v="To Bitcoin"/>
    <s v="itcoin For"/>
    <s v="https://www.udemy.   /bitcoin-podcast/"/>
    <s v="https://www.udemy.com/bitcoin-podcast/"/>
    <x v="1"/>
    <n v="0"/>
    <n v="10670"/>
    <n v="444"/>
    <n v="15"/>
    <x v="0"/>
    <x v="0"/>
    <s v="all levels"/>
    <s v="ALL LEVELS"/>
    <n v="10"/>
    <s v="all levels"/>
    <n v="1"/>
    <d v="2016-03-03T00:00:00"/>
    <n v="3"/>
    <n v="3"/>
    <n v="2016"/>
    <x v="3"/>
    <x v="3"/>
    <d v="2018-08-06T00:00:00"/>
    <n v="886"/>
  </r>
  <r>
    <x v="2134"/>
    <x v="2124"/>
    <x v="63"/>
    <s v="nce &amp; More"/>
    <s v="rofessiona"/>
    <s v="https://www.udemy.   /professional-bookkeeping-accounting-4trial-balance-more/"/>
    <s v="https://www.udemy.com/professional-bookkeeping-accounting-4trial-balance-more/"/>
    <x v="0"/>
    <n v="35"/>
    <n v="83"/>
    <n v="8"/>
    <n v="21"/>
    <x v="0"/>
    <x v="0"/>
    <s v="all levels"/>
    <s v="ALL LEVELS"/>
    <n v="10"/>
    <s v="all levels"/>
    <n v="1"/>
    <d v="2016-03-12T00:00:00"/>
    <n v="12"/>
    <n v="3"/>
    <n v="2016"/>
    <x v="3"/>
    <x v="3"/>
    <d v="2018-08-06T00:00:00"/>
    <n v="877"/>
  </r>
  <r>
    <x v="2135"/>
    <x v="2125"/>
    <x v="1212"/>
    <s v="urity 2017"/>
    <s v="earn Authe"/>
    <s v="https://www.udemy.   /learn-authentication-with-aspnet-identity-security-2016/"/>
    <s v="https://www.udemy.com/learn-authentication-with-aspnet-identity-security-2016/"/>
    <x v="0"/>
    <n v="50"/>
    <n v="305"/>
    <n v="45"/>
    <n v="13"/>
    <x v="0"/>
    <x v="0"/>
    <s v="all levels"/>
    <s v="ALL LEVELS"/>
    <n v="10"/>
    <s v="all levels"/>
    <n v="2"/>
    <d v="2016-02-26T00:00:00"/>
    <n v="26"/>
    <n v="2"/>
    <n v="2016"/>
    <x v="0"/>
    <x v="0"/>
    <d v="2019-09-26T00:00:00"/>
    <n v="1308"/>
  </r>
  <r>
    <x v="2136"/>
    <x v="2126"/>
    <x v="1213"/>
    <s v=" With Ease"/>
    <s v="ordPress: "/>
    <s v="https://www.udemy.   /wordpress-basic-to-advanced-tutorials/"/>
    <s v="https://www.udemy.com/wordpress-basic-to-advanced-tutorials/"/>
    <x v="0"/>
    <n v="200"/>
    <n v="1109"/>
    <n v="13"/>
    <n v="24"/>
    <x v="0"/>
    <x v="0"/>
    <s v="all levels"/>
    <s v="ALL LEVELS"/>
    <n v="10"/>
    <s v="all levels"/>
    <n v="2.5"/>
    <d v="2016-05-03T00:00:00"/>
    <n v="3"/>
    <n v="5"/>
    <n v="2016"/>
    <x v="0"/>
    <x v="0"/>
    <d v="2019-09-26T00:00:00"/>
    <n v="1241"/>
  </r>
  <r>
    <x v="2137"/>
    <x v="2127"/>
    <x v="308"/>
    <s v="POWERPOINT"/>
    <s v="OGO DESIGN"/>
    <s v="https://www.udemy.   /logo-design-in-powerpoint-create-logos/"/>
    <s v="https://www.udemy.com/logo-design-in-powerpoint-create-logos/"/>
    <x v="0"/>
    <n v="95"/>
    <n v="1046"/>
    <n v="12"/>
    <n v="28"/>
    <x v="1"/>
    <x v="1"/>
    <s v="beginner level"/>
    <s v="BEGINNER LEVEL"/>
    <n v="14"/>
    <s v="beginner level"/>
    <n v="1"/>
    <d v="2016-04-15T00:00:00"/>
    <n v="15"/>
    <n v="4"/>
    <n v="2016"/>
    <x v="2"/>
    <x v="2"/>
    <d v="2018-12-31T00:00:00"/>
    <n v="990"/>
  </r>
  <r>
    <x v="2138"/>
    <x v="2128"/>
    <x v="2"/>
    <s v="pt library"/>
    <s v="earn jQuer"/>
    <s v="https://www.udemy.   /easy-jquery-for-beginner-learn-from-scratch-step-by-step/"/>
    <s v="https://www.udemy.com/easy-jquery-for-beginner-learn-from-scratch-step-by-step/"/>
    <x v="0"/>
    <n v="100"/>
    <n v="1040"/>
    <n v="14"/>
    <n v="21"/>
    <x v="0"/>
    <x v="0"/>
    <s v="all levels"/>
    <s v="ALL LEVELS"/>
    <n v="10"/>
    <s v="all levels"/>
    <n v="2"/>
    <d v="2016-06-14T00:00:00"/>
    <n v="14"/>
    <n v="6"/>
    <n v="2016"/>
    <x v="0"/>
    <x v="0"/>
    <d v="2019-09-26T00:00:00"/>
    <n v="1199"/>
  </r>
  <r>
    <x v="2139"/>
    <x v="2129"/>
    <x v="122"/>
    <s v=" the Class"/>
    <s v="inancial A"/>
    <s v="https://www.udemy.   /severson-financial-accounting-part-one/"/>
    <s v="https://www.udemy.com/severson-financial-accounting-part-one/"/>
    <x v="0"/>
    <n v="20"/>
    <n v="45"/>
    <n v="10"/>
    <n v="47"/>
    <x v="1"/>
    <x v="1"/>
    <s v="beginner level"/>
    <s v="BEGINNER LEVEL"/>
    <n v="14"/>
    <s v="beginner level"/>
    <n v="4.5"/>
    <d v="2016-06-29T00:00:00"/>
    <n v="29"/>
    <n v="6"/>
    <n v="2016"/>
    <x v="3"/>
    <x v="3"/>
    <d v="2018-12-31T00:00:00"/>
    <n v="915"/>
  </r>
  <r>
    <x v="2140"/>
    <x v="2130"/>
    <x v="930"/>
    <s v="troduction"/>
    <s v="orporate F"/>
    <s v="https://www.udemy.   /finance-a-brief-introduction-and-basics-finance-101/"/>
    <s v="https://www.udemy.com/finance-a-brief-introduction-and-basics-finance-101/"/>
    <x v="1"/>
    <n v="0"/>
    <n v="11724"/>
    <n v="649"/>
    <n v="17"/>
    <x v="1"/>
    <x v="1"/>
    <s v="beginner level"/>
    <s v="BEGINNER LEVEL"/>
    <n v="14"/>
    <s v="beginner level"/>
    <n v="1.5"/>
    <d v="2016-03-04T00:00:00"/>
    <n v="4"/>
    <n v="3"/>
    <n v="2016"/>
    <x v="3"/>
    <x v="3"/>
    <d v="2018-05-25T00:00:00"/>
    <n v="812"/>
  </r>
  <r>
    <x v="2141"/>
    <x v="2131"/>
    <x v="1214"/>
    <s v="ow To Drum"/>
    <s v="rumming fo"/>
    <s v="https://www.udemy.   /drumming-for-beginners-learn-how-to-drum-course/"/>
    <s v="https://www.udemy.com/drumming-for-beginners-learn-how-to-drum-course/"/>
    <x v="0"/>
    <n v="20"/>
    <n v="1814"/>
    <n v="28"/>
    <n v="22"/>
    <x v="1"/>
    <x v="1"/>
    <s v="beginner level"/>
    <s v="BEGINNER LEVEL"/>
    <n v="14"/>
    <s v="beginner level"/>
    <n v="2"/>
    <d v="2016-03-02T00:00:00"/>
    <n v="2"/>
    <n v="3"/>
    <n v="2016"/>
    <x v="1"/>
    <x v="1"/>
    <d v="2018-12-31T00:00:00"/>
    <n v="1034"/>
  </r>
  <r>
    <x v="2142"/>
    <x v="2132"/>
    <x v="1215"/>
    <s v="w in PHP 7"/>
    <s v="earn what'"/>
    <s v="https://www.udemy.   /php7-new-features/"/>
    <s v="https://www.udemy.com/php7-new-features/"/>
    <x v="1"/>
    <n v="0"/>
    <n v="12336"/>
    <n v="271"/>
    <n v="26"/>
    <x v="2"/>
    <x v="2"/>
    <s v="intermediate level"/>
    <s v="INTERMEDIATE LEVEL"/>
    <n v="18"/>
    <s v="intermediate level"/>
    <n v="3.5"/>
    <d v="2016-04-04T00:00:00"/>
    <n v="4"/>
    <n v="4"/>
    <n v="2016"/>
    <x v="0"/>
    <x v="0"/>
    <d v="2020-10-10T00:00:00"/>
    <n v="1650"/>
  </r>
  <r>
    <x v="2143"/>
    <x v="2133"/>
    <x v="122"/>
    <s v="tion model"/>
    <s v="inancial m"/>
    <s v="https://www.udemy.   /guide-to-do-a-step-by-step-discounted-cash-flow-valuation/"/>
    <s v="https://www.udemy.com/guide-to-do-a-step-by-step-discounted-cash-flow-valuation/"/>
    <x v="0"/>
    <n v="20"/>
    <n v="1369"/>
    <n v="17"/>
    <n v="31"/>
    <x v="0"/>
    <x v="0"/>
    <s v="all levels"/>
    <s v="ALL LEVELS"/>
    <n v="10"/>
    <s v="all levels"/>
    <n v="1.5"/>
    <d v="2016-03-06T00:00:00"/>
    <n v="6"/>
    <n v="3"/>
    <n v="2016"/>
    <x v="3"/>
    <x v="3"/>
    <d v="2018-11-04T00:00:00"/>
    <n v="973"/>
  </r>
  <r>
    <x v="2144"/>
    <x v="2134"/>
    <x v="214"/>
    <s v="ers Guide "/>
    <s v="uby on Rai"/>
    <s v="https://www.udemy.   /ruby-on-rails-a-beginners-guide-free/"/>
    <s v="https://www.udemy.com/ruby-on-rails-a-beginners-guide-free/"/>
    <x v="1"/>
    <n v="0"/>
    <n v="13130"/>
    <n v="346"/>
    <n v="88"/>
    <x v="1"/>
    <x v="1"/>
    <s v="beginner level"/>
    <s v="BEGINNER LEVEL"/>
    <n v="14"/>
    <s v="beginner level"/>
    <n v="6.5"/>
    <d v="2016-03-18T00:00:00"/>
    <n v="18"/>
    <n v="3"/>
    <n v="2016"/>
    <x v="0"/>
    <x v="0"/>
    <d v="2018-12-31T00:00:00"/>
    <n v="1018"/>
  </r>
  <r>
    <x v="2145"/>
    <x v="2135"/>
    <x v="1216"/>
    <s v="easy steps"/>
    <s v="TML5 canva"/>
    <s v="https://www.udemy.   /html5-canvas-course-for-beginners/"/>
    <s v="https://www.udemy.com/html5-canvas-course-for-beginners/"/>
    <x v="0"/>
    <n v="120"/>
    <n v="14118"/>
    <n v="30"/>
    <n v="27"/>
    <x v="1"/>
    <x v="1"/>
    <s v="beginner level"/>
    <s v="BEGINNER LEVEL"/>
    <n v="14"/>
    <s v="beginner level"/>
    <n v="2"/>
    <d v="2016-03-01T00:00:00"/>
    <n v="1"/>
    <n v="3"/>
    <n v="2016"/>
    <x v="0"/>
    <x v="0"/>
    <d v="2018-12-31T00:00:00"/>
    <n v="1035"/>
  </r>
  <r>
    <x v="2146"/>
    <x v="2136"/>
    <x v="1217"/>
    <s v="om scratch"/>
    <s v="uilding HT"/>
    <s v="https://www.udemy.   /building-html5-canvas-projects-from-scratch/"/>
    <s v="https://www.udemy.com/building-html5-canvas-projects-from-scratch/"/>
    <x v="0"/>
    <n v="100"/>
    <n v="8968"/>
    <n v="35"/>
    <n v="25"/>
    <x v="1"/>
    <x v="1"/>
    <s v="beginner level"/>
    <s v="BEGINNER LEVEL"/>
    <n v="14"/>
    <s v="beginner level"/>
    <n v="2"/>
    <d v="2016-03-03T00:00:00"/>
    <n v="3"/>
    <n v="3"/>
    <n v="2016"/>
    <x v="0"/>
    <x v="0"/>
    <d v="2018-12-31T00:00:00"/>
    <n v="1033"/>
  </r>
  <r>
    <x v="2147"/>
    <x v="2137"/>
    <x v="649"/>
    <s v="die Profis"/>
    <s v="itarre spi"/>
    <s v="https://www.udemy.   /gitarrenakkordespielenwiedieprofis/"/>
    <s v="https://www.udemy.com/gitarrenakkordespielenwiedieprofis/"/>
    <x v="0"/>
    <n v="20"/>
    <n v="1981"/>
    <n v="28"/>
    <n v="38"/>
    <x v="1"/>
    <x v="1"/>
    <s v="beginner level"/>
    <s v="BEGINNER LEVEL"/>
    <n v="14"/>
    <s v="beginner level"/>
    <n v="2"/>
    <d v="2016-03-21T00:00:00"/>
    <n v="21"/>
    <n v="3"/>
    <n v="2016"/>
    <x v="1"/>
    <x v="1"/>
    <d v="2018-12-31T00:00:00"/>
    <n v="1015"/>
  </r>
  <r>
    <x v="2148"/>
    <x v="2138"/>
    <x v="67"/>
    <s v="x strategy"/>
    <s v="eginners F"/>
    <s v="https://www.udemy.   /beginners-forex-strategy/"/>
    <s v="https://www.udemy.com/beginners-forex-strategy/"/>
    <x v="1"/>
    <n v="0"/>
    <n v="2144"/>
    <n v="47"/>
    <n v="20"/>
    <x v="1"/>
    <x v="1"/>
    <s v="beginner level"/>
    <s v="BEGINNER LEVEL"/>
    <n v="14"/>
    <s v="beginner level"/>
    <n v="1"/>
    <d v="2016-03-18T00:00:00"/>
    <n v="18"/>
    <n v="3"/>
    <n v="2016"/>
    <x v="3"/>
    <x v="3"/>
    <d v="2018-12-31T00:00:00"/>
    <n v="1018"/>
  </r>
  <r>
    <x v="2149"/>
    <x v="2139"/>
    <x v="1218"/>
    <s v=" Investors"/>
    <s v="inding an "/>
    <s v="https://www.udemy.   /accredited-investors/"/>
    <s v="https://www.udemy.com/accredited-investors/"/>
    <x v="0"/>
    <n v="80"/>
    <n v="1187"/>
    <n v="6"/>
    <n v="6"/>
    <x v="0"/>
    <x v="0"/>
    <s v="all levels"/>
    <s v="ALL LEVELS"/>
    <n v="10"/>
    <s v="all levels"/>
    <n v="0.7"/>
    <d v="2016-03-03T00:00:00"/>
    <n v="3"/>
    <n v="3"/>
    <n v="2016"/>
    <x v="3"/>
    <x v="3"/>
    <d v="2018-08-06T00:00:00"/>
    <n v="886"/>
  </r>
  <r>
    <x v="2150"/>
    <x v="2140"/>
    <x v="140"/>
    <s v="ML and CSS"/>
    <s v="ow To Crea"/>
    <s v="https://www.udemy.   /how-to-create-a-website-with-html-and-css/"/>
    <s v="https://www.udemy.com/how-to-create-a-website-with-html-and-css/"/>
    <x v="0"/>
    <n v="100"/>
    <n v="5097"/>
    <n v="196"/>
    <n v="37"/>
    <x v="1"/>
    <x v="1"/>
    <s v="beginner level"/>
    <s v="BEGINNER LEVEL"/>
    <n v="14"/>
    <s v="beginner level"/>
    <n v="2"/>
    <d v="2016-04-09T00:00:00"/>
    <n v="9"/>
    <n v="4"/>
    <n v="2016"/>
    <x v="0"/>
    <x v="0"/>
    <d v="2018-12-31T00:00:00"/>
    <n v="996"/>
  </r>
  <r>
    <x v="2151"/>
    <x v="2141"/>
    <x v="1219"/>
    <s v="Super Fast"/>
    <s v="uild Moder"/>
    <s v="https://www.udemy.   /build-modern-websites-in-1-hour/"/>
    <s v="https://www.udemy.com/build-modern-websites-in-1-hour/"/>
    <x v="0"/>
    <n v="25"/>
    <n v="2178"/>
    <n v="22"/>
    <n v="19"/>
    <x v="0"/>
    <x v="0"/>
    <s v="all levels"/>
    <s v="ALL LEVELS"/>
    <n v="10"/>
    <s v="all levels"/>
    <n v="1.5"/>
    <d v="2016-03-10T00:00:00"/>
    <n v="10"/>
    <n v="3"/>
    <n v="2016"/>
    <x v="0"/>
    <x v="0"/>
    <d v="2019-09-26T00:00:00"/>
    <n v="1295"/>
  </r>
  <r>
    <x v="2152"/>
    <x v="2142"/>
    <x v="1115"/>
    <s v="op CC 2015"/>
    <s v="earning Ph"/>
    <s v="https://www.udemy.   /learning-photoshop-cc-2015/"/>
    <s v="https://www.udemy.com/learning-photoshop-cc-2015/"/>
    <x v="0"/>
    <n v="50"/>
    <n v="311"/>
    <n v="49"/>
    <n v="163"/>
    <x v="0"/>
    <x v="0"/>
    <s v="all levels"/>
    <s v="ALL LEVELS"/>
    <n v="10"/>
    <s v="all levels"/>
    <n v="10.5"/>
    <d v="2016-03-08T00:00:00"/>
    <n v="8"/>
    <n v="3"/>
    <n v="2016"/>
    <x v="2"/>
    <x v="2"/>
    <d v="2019-09-26T00:00:00"/>
    <n v="1297"/>
  </r>
  <r>
    <x v="2153"/>
    <x v="2143"/>
    <x v="1220"/>
    <s v=" and Redux"/>
    <s v="dvanced Re"/>
    <s v="https://www.udemy.   /react-redux-tutorial/"/>
    <s v="https://www.udemy.com/react-redux-tutorial/"/>
    <x v="0"/>
    <n v="140"/>
    <n v="21998"/>
    <n v="3326"/>
    <n v="119"/>
    <x v="2"/>
    <x v="2"/>
    <s v="intermediate level"/>
    <s v="INTERMEDIATE LEVEL"/>
    <n v="18"/>
    <s v="intermediate level"/>
    <n v="12"/>
    <d v="2016-03-12T00:00:00"/>
    <n v="12"/>
    <n v="3"/>
    <n v="2016"/>
    <x v="0"/>
    <x v="0"/>
    <d v="2020-10-10T00:00:00"/>
    <n v="1673"/>
  </r>
  <r>
    <x v="2154"/>
    <x v="2144"/>
    <x v="553"/>
    <s v="lete Study"/>
    <s v="ost Accoun"/>
    <s v="https://www.udemy.   /cost-accounting-and-financial-management-a-complete-study/"/>
    <s v="https://www.udemy.com/cost-accounting-and-financial-management-a-complete-study/"/>
    <x v="0"/>
    <n v="150"/>
    <n v="452"/>
    <n v="14"/>
    <n v="444"/>
    <x v="0"/>
    <x v="0"/>
    <s v="all levels"/>
    <s v="ALL LEVELS"/>
    <n v="10"/>
    <s v="all levels"/>
    <n v="45"/>
    <d v="2016-03-04T00:00:00"/>
    <n v="4"/>
    <n v="3"/>
    <n v="2016"/>
    <x v="3"/>
    <x v="3"/>
    <d v="2018-08-06T00:00:00"/>
    <n v="885"/>
  </r>
  <r>
    <x v="2155"/>
    <x v="2145"/>
    <x v="6"/>
    <s v="of drawing"/>
    <s v="ntroductio"/>
    <s v="https://www.udemy.   /introduction-to-html5-canvas-basics-of-drawing/"/>
    <s v="https://www.udemy.com/introduction-to-html5-canvas-basics-of-drawing/"/>
    <x v="0"/>
    <n v="200"/>
    <n v="2918"/>
    <n v="16"/>
    <n v="17"/>
    <x v="1"/>
    <x v="1"/>
    <s v="beginner level"/>
    <s v="BEGINNER LEVEL"/>
    <n v="14"/>
    <s v="beginner level"/>
    <n v="1"/>
    <d v="2016-03-14T00:00:00"/>
    <n v="14"/>
    <n v="3"/>
    <n v="2016"/>
    <x v="0"/>
    <x v="0"/>
    <d v="2018-12-31T00:00:00"/>
    <n v="1022"/>
  </r>
  <r>
    <x v="2156"/>
    <x v="2146"/>
    <x v="1221"/>
    <s v="om Scratch"/>
    <s v="anvas imag"/>
    <s v="https://www.udemy.   /canvas-image-maker-html5-javascript-project-from-scratch/"/>
    <s v="https://www.udemy.com/canvas-image-maker-html5-javascript-project-from-scratch/"/>
    <x v="0"/>
    <n v="100"/>
    <n v="2195"/>
    <n v="10"/>
    <n v="35"/>
    <x v="2"/>
    <x v="2"/>
    <s v="intermediate level"/>
    <s v="INTERMEDIATE LEVEL"/>
    <n v="18"/>
    <s v="intermediate level"/>
    <n v="3.5"/>
    <d v="2016-03-06T00:00:00"/>
    <n v="6"/>
    <n v="3"/>
    <n v="2016"/>
    <x v="0"/>
    <x v="0"/>
    <d v="2020-10-10T00:00:00"/>
    <n v="1679"/>
  </r>
  <r>
    <x v="2157"/>
    <x v="2147"/>
    <x v="1222"/>
    <s v="ertificate"/>
    <s v="MT: Forex "/>
    <s v="https://www.udemy.   /fmtcertificate/"/>
    <s v="https://www.udemy.com/fmtcertificate/"/>
    <x v="0"/>
    <n v="20"/>
    <n v="1"/>
    <n v="0"/>
    <n v="27"/>
    <x v="0"/>
    <x v="0"/>
    <s v="all levels"/>
    <s v="ALL LEVELS"/>
    <n v="10"/>
    <s v="all levels"/>
    <n v="2"/>
    <d v="2016-03-17T00:00:00"/>
    <n v="17"/>
    <n v="3"/>
    <n v="2016"/>
    <x v="3"/>
    <x v="3"/>
    <d v="2018-08-06T00:00:00"/>
    <n v="872"/>
  </r>
  <r>
    <x v="2158"/>
    <x v="2148"/>
    <x v="984"/>
    <s v="Major keys"/>
    <s v="laying Pia"/>
    <s v="https://www.udemy.   /playing-piano-major-scales-and-arpeggios-voli/"/>
    <s v="https://www.udemy.com/playing-piano-major-scales-and-arpeggios-voli/"/>
    <x v="0"/>
    <n v="50"/>
    <n v="2358"/>
    <n v="3"/>
    <n v="26"/>
    <x v="1"/>
    <x v="1"/>
    <s v="beginner level"/>
    <s v="BEGINNER LEVEL"/>
    <n v="14"/>
    <s v="beginner level"/>
    <n v="1"/>
    <d v="2016-03-31T00:00:00"/>
    <n v="31"/>
    <n v="3"/>
    <n v="2016"/>
    <x v="1"/>
    <x v="1"/>
    <d v="2018-12-31T00:00:00"/>
    <n v="1005"/>
  </r>
  <r>
    <x v="2159"/>
    <x v="2149"/>
    <x v="968"/>
    <s v="res Vol.II"/>
    <s v="prendiendo"/>
    <s v="https://www.udemy.   /aprendiendo-piano-tocando-piezas-populares-volii/"/>
    <s v="https://www.udemy.com/aprendiendo-piano-tocando-piezas-populares-volii/"/>
    <x v="0"/>
    <n v="100"/>
    <n v="72"/>
    <n v="2"/>
    <n v="24"/>
    <x v="1"/>
    <x v="1"/>
    <s v="beginner level"/>
    <s v="BEGINNER LEVEL"/>
    <n v="14"/>
    <s v="beginner level"/>
    <n v="1.5"/>
    <d v="2016-03-31T00:00:00"/>
    <n v="31"/>
    <n v="3"/>
    <n v="2016"/>
    <x v="1"/>
    <x v="1"/>
    <d v="2018-12-31T00:00:00"/>
    <n v="1005"/>
  </r>
  <r>
    <x v="2160"/>
    <x v="2150"/>
    <x v="1223"/>
    <s v="Modo mayor"/>
    <s v="prende esc"/>
    <s v="https://www.udemy.   /aprendiendo-piano-escalas-y-arpegios-mayores-vol-i/"/>
    <s v="https://www.udemy.com/aprendiendo-piano-escalas-y-arpegios-mayores-vol-i/"/>
    <x v="0"/>
    <n v="50"/>
    <n v="85"/>
    <n v="2"/>
    <n v="30"/>
    <x v="1"/>
    <x v="1"/>
    <s v="beginner level"/>
    <s v="BEGINNER LEVEL"/>
    <n v="14"/>
    <s v="beginner level"/>
    <n v="1.5"/>
    <d v="2016-03-31T00:00:00"/>
    <n v="31"/>
    <n v="3"/>
    <n v="2016"/>
    <x v="1"/>
    <x v="1"/>
    <d v="2018-12-31T00:00:00"/>
    <n v="1005"/>
  </r>
  <r>
    <x v="2161"/>
    <x v="2151"/>
    <x v="66"/>
    <s v=" with HTML"/>
    <s v="etting Sta"/>
    <s v="https://www.udemy.   /html-basics-course/"/>
    <s v="https://www.udemy.com/html-basics-course/"/>
    <x v="0"/>
    <n v="40"/>
    <n v="7375"/>
    <n v="52"/>
    <n v="17"/>
    <x v="1"/>
    <x v="1"/>
    <s v="beginner level"/>
    <s v="BEGINNER LEVEL"/>
    <n v="14"/>
    <s v="beginner level"/>
    <n v="1.5"/>
    <d v="2016-03-07T00:00:00"/>
    <n v="7"/>
    <n v="3"/>
    <n v="2016"/>
    <x v="0"/>
    <x v="0"/>
    <d v="2018-12-31T00:00:00"/>
    <n v="1029"/>
  </r>
  <r>
    <x v="2162"/>
    <x v="2152"/>
    <x v="329"/>
    <s v="uitar Jedi"/>
    <s v="uitar Chor"/>
    <s v="https://www.udemy.   /guitar-chord-riot-learn-to-play-guitar-like-a-guitar-jedi/"/>
    <s v="https://www.udemy.com/guitar-chord-riot-learn-to-play-guitar-like-a-guitar-jedi/"/>
    <x v="0"/>
    <n v="75"/>
    <n v="1052"/>
    <n v="6"/>
    <n v="43"/>
    <x v="2"/>
    <x v="2"/>
    <s v="intermediate level"/>
    <s v="INTERMEDIATE LEVEL"/>
    <n v="18"/>
    <s v="intermediate level"/>
    <n v="0.5"/>
    <d v="2016-03-11T00:00:00"/>
    <n v="11"/>
    <n v="3"/>
    <n v="2016"/>
    <x v="1"/>
    <x v="1"/>
    <d v="2020-10-10T00:00:00"/>
    <n v="1674"/>
  </r>
  <r>
    <x v="2163"/>
    <x v="2153"/>
    <x v="471"/>
    <s v="tive tasks"/>
    <s v="earn Photo"/>
    <s v="https://www.udemy.   /photoshop-actions-increase-your-efficiency/"/>
    <s v="https://www.udemy.com/photoshop-actions-increase-your-efficiency/"/>
    <x v="0"/>
    <n v="25"/>
    <n v="507"/>
    <n v="2"/>
    <n v="7"/>
    <x v="2"/>
    <x v="2"/>
    <s v="intermediate level"/>
    <s v="INTERMEDIATE LEVEL"/>
    <n v="18"/>
    <s v="intermediate level"/>
    <n v="0.61666666699999995"/>
    <d v="2016-03-08T00:00:00"/>
    <n v="8"/>
    <n v="3"/>
    <n v="2016"/>
    <x v="2"/>
    <x v="2"/>
    <d v="2020-10-10T00:00:00"/>
    <n v="1677"/>
  </r>
  <r>
    <x v="2164"/>
    <x v="2154"/>
    <x v="1224"/>
    <s v="Javascript"/>
    <s v="yte-Sized-"/>
    <s v="https://www.udemy.   /dynamic-prototypes-in-javascript/"/>
    <s v="https://www.udemy.com/dynamic-prototypes-in-javascript/"/>
    <x v="0"/>
    <n v="20"/>
    <n v="880"/>
    <n v="6"/>
    <n v="24"/>
    <x v="0"/>
    <x v="0"/>
    <s v="all levels"/>
    <s v="ALL LEVELS"/>
    <n v="10"/>
    <s v="all levels"/>
    <n v="3"/>
    <d v="2016-03-10T00:00:00"/>
    <n v="10"/>
    <n v="3"/>
    <n v="2016"/>
    <x v="0"/>
    <x v="0"/>
    <d v="2019-09-26T00:00:00"/>
    <n v="1295"/>
  </r>
  <r>
    <x v="2165"/>
    <x v="2155"/>
    <x v="1224"/>
    <s v="Javascript"/>
    <s v="yte-Sized-"/>
    <s v="https://www.udemy.   /closures-in-javascript/"/>
    <s v="https://www.udemy.com/closures-in-javascript/"/>
    <x v="0"/>
    <n v="20"/>
    <n v="1292"/>
    <n v="2"/>
    <n v="12"/>
    <x v="0"/>
    <x v="0"/>
    <s v="all levels"/>
    <s v="ALL LEVELS"/>
    <n v="10"/>
    <s v="all levels"/>
    <n v="2"/>
    <d v="2016-03-10T00:00:00"/>
    <n v="10"/>
    <n v="3"/>
    <n v="2016"/>
    <x v="0"/>
    <x v="0"/>
    <d v="2019-09-26T00:00:00"/>
    <n v="1295"/>
  </r>
  <r>
    <x v="2166"/>
    <x v="2156"/>
    <x v="1224"/>
    <s v=" with HTML"/>
    <s v="yte-Sized-"/>
    <s v="https://www.udemy.   /css-with-html/"/>
    <s v="https://www.udemy.com/css-with-html/"/>
    <x v="0"/>
    <n v="20"/>
    <n v="2160"/>
    <n v="16"/>
    <n v="28"/>
    <x v="0"/>
    <x v="0"/>
    <s v="all levels"/>
    <s v="ALL LEVELS"/>
    <n v="10"/>
    <s v="all levels"/>
    <n v="4"/>
    <d v="2016-03-10T00:00:00"/>
    <n v="10"/>
    <n v="3"/>
    <n v="2016"/>
    <x v="0"/>
    <x v="0"/>
    <d v="2019-09-26T00:00:00"/>
    <n v="1295"/>
  </r>
  <r>
    <x v="2167"/>
    <x v="2157"/>
    <x v="1225"/>
    <s v="- Course 1"/>
    <s v="lay Violin"/>
    <s v="https://www.udemy.   /play-violin-and-fiddle-for-beginners-its-fun-course-1/"/>
    <s v="https://www.udemy.com/play-violin-and-fiddle-for-beginners-its-fun-course-1/"/>
    <x v="0"/>
    <n v="20"/>
    <n v="560"/>
    <n v="8"/>
    <n v="9"/>
    <x v="1"/>
    <x v="1"/>
    <s v="beginner level"/>
    <s v="BEGINNER LEVEL"/>
    <n v="14"/>
    <s v="beginner level"/>
    <n v="1"/>
    <d v="2016-03-18T00:00:00"/>
    <n v="18"/>
    <n v="3"/>
    <n v="2016"/>
    <x v="1"/>
    <x v="1"/>
    <d v="2018-12-31T00:00:00"/>
    <n v="1018"/>
  </r>
  <r>
    <x v="2168"/>
    <x v="2158"/>
    <x v="1149"/>
    <s v="lustrator!"/>
    <s v="ake Flat D"/>
    <s v="https://www.udemy.   /make-flat-design-space-ships-in-30-minutes-in-illustrator/"/>
    <s v="https://www.udemy.com/make-flat-design-space-ships-in-30-minutes-in-illustrator/"/>
    <x v="0"/>
    <n v="50"/>
    <n v="1146"/>
    <n v="41"/>
    <n v="5"/>
    <x v="1"/>
    <x v="1"/>
    <s v="beginner level"/>
    <s v="BEGINNER LEVEL"/>
    <n v="14"/>
    <s v="beginner level"/>
    <n v="0.55000000000000004"/>
    <d v="2016-04-06T00:00:00"/>
    <n v="6"/>
    <n v="4"/>
    <n v="2016"/>
    <x v="2"/>
    <x v="2"/>
    <d v="2018-12-31T00:00:00"/>
    <n v="999"/>
  </r>
  <r>
    <x v="2169"/>
    <x v="2159"/>
    <x v="1226"/>
    <s v="2 hours!!!"/>
    <s v="TML Introd"/>
    <s v="https://www.udemy.   /html-introduction-course-learn-html-in-2-hours/"/>
    <s v="https://www.udemy.com/html-introduction-course-learn-html-in-2-hours/"/>
    <x v="1"/>
    <n v="0"/>
    <n v="7304"/>
    <n v="368"/>
    <n v="28"/>
    <x v="0"/>
    <x v="0"/>
    <s v="all levels"/>
    <s v="ALL LEVELS"/>
    <n v="10"/>
    <s v="all levels"/>
    <n v="2"/>
    <d v="2016-03-08T00:00:00"/>
    <n v="8"/>
    <n v="3"/>
    <n v="2016"/>
    <x v="0"/>
    <x v="0"/>
    <d v="2019-09-26T00:00:00"/>
    <n v="1297"/>
  </r>
  <r>
    <x v="2170"/>
    <x v="2160"/>
    <x v="1227"/>
    <s v=" Beginners"/>
    <s v="lute Lesso"/>
    <s v="https://www.udemy.   /the-music-coach-online-flute-lesson-program/"/>
    <s v="https://www.udemy.com/the-music-coach-online-flute-lesson-program/"/>
    <x v="0"/>
    <n v="95"/>
    <n v="3"/>
    <n v="0"/>
    <n v="41"/>
    <x v="1"/>
    <x v="1"/>
    <s v="beginner level"/>
    <s v="BEGINNER LEVEL"/>
    <n v="14"/>
    <s v="beginner level"/>
    <n v="2.5"/>
    <d v="2016-03-09T00:00:00"/>
    <n v="9"/>
    <n v="3"/>
    <n v="2016"/>
    <x v="1"/>
    <x v="1"/>
    <d v="2018-12-31T00:00:00"/>
    <n v="1027"/>
  </r>
  <r>
    <x v="2171"/>
    <x v="2161"/>
    <x v="1228"/>
    <s v="or Clients"/>
    <s v="uickly Bat"/>
    <s v="https://www.udemy.   /quickly-batch-export-package-logo-files-for-clients/"/>
    <s v="https://www.udemy.com/quickly-batch-export-package-logo-files-for-clients/"/>
    <x v="0"/>
    <n v="20"/>
    <n v="489"/>
    <n v="10"/>
    <n v="5"/>
    <x v="2"/>
    <x v="2"/>
    <s v="intermediate level"/>
    <s v="INTERMEDIATE LEVEL"/>
    <n v="18"/>
    <s v="intermediate level"/>
    <n v="0.68333333299999999"/>
    <d v="2017-05-01T00:00:00"/>
    <n v="1"/>
    <n v="5"/>
    <n v="2017"/>
    <x v="2"/>
    <x v="2"/>
    <d v="2020-10-10T00:00:00"/>
    <n v="1258"/>
  </r>
  <r>
    <x v="2172"/>
    <x v="2162"/>
    <x v="1229"/>
    <s v="ker on AWS"/>
    <s v="caling Doc"/>
    <s v="https://www.udemy.   /scaling-docker-on-aws/"/>
    <s v="https://www.udemy.com/scaling-docker-on-aws/"/>
    <x v="0"/>
    <n v="25"/>
    <n v="3133"/>
    <n v="351"/>
    <n v="63"/>
    <x v="0"/>
    <x v="0"/>
    <s v="all levels"/>
    <s v="ALL LEVELS"/>
    <n v="10"/>
    <s v="all levels"/>
    <n v="6"/>
    <d v="2016-03-28T00:00:00"/>
    <n v="28"/>
    <n v="3"/>
    <n v="2016"/>
    <x v="0"/>
    <x v="0"/>
    <d v="2019-09-26T00:00:00"/>
    <n v="1277"/>
  </r>
  <r>
    <x v="2173"/>
    <x v="2163"/>
    <x v="1230"/>
    <s v=" Designers"/>
    <s v="SS3 Gradie"/>
    <s v="https://www.udemy.   /css3-gradients/"/>
    <s v="https://www.udemy.com/css3-gradients/"/>
    <x v="0"/>
    <n v="20"/>
    <n v="1209"/>
    <n v="9"/>
    <n v="21"/>
    <x v="0"/>
    <x v="0"/>
    <s v="all levels"/>
    <s v="ALL LEVELS"/>
    <n v="10"/>
    <s v="all levels"/>
    <n v="1.5"/>
    <d v="2016-08-19T00:00:00"/>
    <n v="19"/>
    <n v="8"/>
    <n v="2016"/>
    <x v="0"/>
    <x v="0"/>
    <d v="2019-09-26T00:00:00"/>
    <n v="1133"/>
  </r>
  <r>
    <x v="2174"/>
    <x v="2164"/>
    <x v="1203"/>
    <s v="Ð³Ð»Ð°Ð¼Ð¸"/>
    <s v="¢Ð¾Ñ€Ð³Ð¾Ð"/>
    <s v="https://www.udemy.   /strangles/"/>
    <s v="https://www.udemy.com/strangles/"/>
    <x v="0"/>
    <n v="150"/>
    <n v="23"/>
    <n v="6"/>
    <n v="25"/>
    <x v="0"/>
    <x v="0"/>
    <s v="all levels"/>
    <s v="ALL LEVELS"/>
    <n v="10"/>
    <s v="all levels"/>
    <n v="1.5"/>
    <d v="2016-03-10T00:00:00"/>
    <n v="10"/>
    <n v="3"/>
    <n v="2016"/>
    <x v="3"/>
    <x v="3"/>
    <d v="2019-09-26T00:00:00"/>
    <n v="1295"/>
  </r>
  <r>
    <x v="2175"/>
    <x v="2165"/>
    <x v="1231"/>
    <s v="fice Space"/>
    <s v="ost Wanted"/>
    <s v="https://www.udemy.   /flat-design-flat-ui-design-flat-colors-flat-design-office-space/"/>
    <s v="https://www.udemy.com/flat-design-flat-ui-design-flat-colors-flat-design-office-space/"/>
    <x v="0"/>
    <n v="95"/>
    <n v="1028"/>
    <n v="2"/>
    <n v="26"/>
    <x v="2"/>
    <x v="2"/>
    <s v="intermediate level"/>
    <s v="INTERMEDIATE LEVEL"/>
    <n v="18"/>
    <s v="intermediate level"/>
    <n v="2"/>
    <d v="2016-03-17T00:00:00"/>
    <n v="17"/>
    <n v="3"/>
    <n v="2016"/>
    <x v="2"/>
    <x v="2"/>
    <d v="2020-10-10T00:00:00"/>
    <n v="1668"/>
  </r>
  <r>
    <x v="2176"/>
    <x v="2166"/>
    <x v="1231"/>
    <s v="usinessman"/>
    <s v="ost Wanted"/>
    <s v="https://www.udemy.   /flat-design-flat-ui-design-flat-colors-flat-design-hipster-businessman/"/>
    <s v="https://www.udemy.com/flat-design-flat-ui-design-flat-colors-flat-design-hipster-businessman/"/>
    <x v="0"/>
    <n v="95"/>
    <n v="1016"/>
    <n v="5"/>
    <n v="25"/>
    <x v="2"/>
    <x v="2"/>
    <s v="intermediate level"/>
    <s v="INTERMEDIATE LEVEL"/>
    <n v="18"/>
    <s v="intermediate level"/>
    <n v="1.5"/>
    <d v="2016-03-17T00:00:00"/>
    <n v="17"/>
    <n v="3"/>
    <n v="2016"/>
    <x v="2"/>
    <x v="2"/>
    <d v="2020-10-10T00:00:00"/>
    <n v="1668"/>
  </r>
  <r>
    <x v="2177"/>
    <x v="2167"/>
    <x v="654"/>
    <s v=" Bootstrap"/>
    <s v="uild Respo"/>
    <s v="https://www.udemy.   /build-responsive-website-using-html5-css3-js-and-bootstrap/"/>
    <s v="https://www.udemy.com/build-responsive-website-using-html5-css3-js-and-bootstrap/"/>
    <x v="0"/>
    <n v="95"/>
    <n v="22623"/>
    <n v="783"/>
    <n v="73"/>
    <x v="0"/>
    <x v="0"/>
    <s v="all levels"/>
    <s v="ALL LEVELS"/>
    <n v="10"/>
    <s v="all levels"/>
    <n v="8"/>
    <d v="2016-06-20T00:00:00"/>
    <n v="20"/>
    <n v="6"/>
    <n v="2016"/>
    <x v="0"/>
    <x v="0"/>
    <d v="2019-09-26T00:00:00"/>
    <n v="1193"/>
  </r>
  <r>
    <x v="2178"/>
    <x v="2168"/>
    <x v="1231"/>
    <s v="ert Island"/>
    <s v="ost Wanted"/>
    <s v="https://www.udemy.   /flat-design-flat-ui-design-flat-colors-flat-design-desert-island/"/>
    <s v="https://www.udemy.com/flat-design-flat-ui-design-flat-colors-flat-design-desert-island/"/>
    <x v="1"/>
    <n v="0"/>
    <n v="4294"/>
    <n v="143"/>
    <n v="15"/>
    <x v="2"/>
    <x v="2"/>
    <s v="intermediate level"/>
    <s v="INTERMEDIATE LEVEL"/>
    <n v="18"/>
    <s v="intermediate level"/>
    <n v="1"/>
    <d v="2016-03-17T00:00:00"/>
    <n v="17"/>
    <n v="3"/>
    <n v="2016"/>
    <x v="2"/>
    <x v="2"/>
    <d v="2020-10-10T00:00:00"/>
    <n v="1668"/>
  </r>
  <r>
    <x v="2179"/>
    <x v="2169"/>
    <x v="1232"/>
    <s v="ut of Cash"/>
    <s v="ow to Grow"/>
    <s v="https://www.udemy.   /how-to-grow-your-small-business-and-not-run-out-of-cash/"/>
    <s v="https://www.udemy.com/how-to-grow-your-small-business-and-not-run-out-of-cash/"/>
    <x v="0"/>
    <n v="25"/>
    <n v="408"/>
    <n v="3"/>
    <n v="16"/>
    <x v="1"/>
    <x v="1"/>
    <s v="beginner level"/>
    <s v="BEGINNER LEVEL"/>
    <n v="14"/>
    <s v="beginner level"/>
    <n v="1.5"/>
    <d v="2016-04-05T00:00:00"/>
    <n v="5"/>
    <n v="4"/>
    <n v="2016"/>
    <x v="3"/>
    <x v="3"/>
    <d v="2018-12-31T00:00:00"/>
    <n v="1000"/>
  </r>
  <r>
    <x v="2180"/>
    <x v="2170"/>
    <x v="1233"/>
    <s v="odes 1 &amp; 2"/>
    <s v="luegrass G"/>
    <s v="https://www.udemy.   /bluegrass-guitar-essentials-webisodes-1-2/"/>
    <s v="https://www.udemy.com/bluegrass-guitar-essentials-webisodes-1-2/"/>
    <x v="1"/>
    <n v="0"/>
    <n v="970"/>
    <n v="14"/>
    <n v="9"/>
    <x v="2"/>
    <x v="2"/>
    <s v="intermediate level"/>
    <s v="INTERMEDIATE LEVEL"/>
    <n v="18"/>
    <s v="intermediate level"/>
    <n v="1"/>
    <d v="2016-03-20T00:00:00"/>
    <n v="20"/>
    <n v="3"/>
    <n v="2016"/>
    <x v="1"/>
    <x v="1"/>
    <d v="2020-10-10T00:00:00"/>
    <n v="1665"/>
  </r>
  <r>
    <x v="2181"/>
    <x v="2171"/>
    <x v="126"/>
    <s v="o use JSON"/>
    <s v="earn to us"/>
    <s v="https://www.udemy.   /learn-to-use-json/"/>
    <s v="https://www.udemy.com/learn-to-use-json/"/>
    <x v="0"/>
    <n v="150"/>
    <n v="12838"/>
    <n v="96"/>
    <n v="22"/>
    <x v="1"/>
    <x v="1"/>
    <s v="beginner level"/>
    <s v="BEGINNER LEVEL"/>
    <n v="14"/>
    <s v="beginner level"/>
    <n v="1.5"/>
    <d v="2016-03-11T00:00:00"/>
    <n v="11"/>
    <n v="3"/>
    <n v="2016"/>
    <x v="0"/>
    <x v="0"/>
    <d v="2018-12-31T00:00:00"/>
    <n v="1025"/>
  </r>
  <r>
    <x v="2182"/>
    <x v="2172"/>
    <x v="1234"/>
    <s v="of Capital"/>
    <s v="ost of Cap"/>
    <s v="https://www.udemy.   /weighted-average-cost-of-capital-wacc/"/>
    <s v="https://www.udemy.com/weighted-average-cost-of-capital-wacc/"/>
    <x v="1"/>
    <n v="0"/>
    <n v="405"/>
    <n v="3"/>
    <n v="22"/>
    <x v="0"/>
    <x v="0"/>
    <s v="all levels"/>
    <s v="ALL LEVELS"/>
    <n v="10"/>
    <s v="all levels"/>
    <n v="1"/>
    <d v="2016-04-11T00:00:00"/>
    <n v="11"/>
    <n v="4"/>
    <n v="2016"/>
    <x v="3"/>
    <x v="3"/>
    <d v="2019-09-26T00:00:00"/>
    <n v="1263"/>
  </r>
  <r>
    <x v="2183"/>
    <x v="2173"/>
    <x v="1235"/>
    <s v="rt Objects"/>
    <s v="imple Phot"/>
    <s v="https://www.udemy.   /simple-photoshop-cc-smart-objects/"/>
    <s v="https://www.udemy.com/simple-photoshop-cc-smart-objects/"/>
    <x v="0"/>
    <n v="20"/>
    <n v="272"/>
    <n v="0"/>
    <n v="11"/>
    <x v="2"/>
    <x v="2"/>
    <s v="intermediate level"/>
    <s v="INTERMEDIATE LEVEL"/>
    <n v="18"/>
    <s v="intermediate level"/>
    <n v="0.5"/>
    <d v="2016-03-15T00:00:00"/>
    <n v="15"/>
    <n v="3"/>
    <n v="2016"/>
    <x v="2"/>
    <x v="2"/>
    <d v="2020-10-10T00:00:00"/>
    <n v="1670"/>
  </r>
  <r>
    <x v="2184"/>
    <x v="2174"/>
    <x v="63"/>
    <s v="ing alerts"/>
    <s v="rofessiona"/>
    <s v="https://www.udemy.   /forex-candlesticks-strategy/"/>
    <s v="https://www.udemy.com/forex-candlesticks-strategy/"/>
    <x v="0"/>
    <n v="95"/>
    <n v="55"/>
    <n v="9"/>
    <n v="15"/>
    <x v="0"/>
    <x v="0"/>
    <s v="all levels"/>
    <s v="ALL LEVELS"/>
    <n v="10"/>
    <s v="all levels"/>
    <n v="1"/>
    <d v="2016-03-29T00:00:00"/>
    <n v="29"/>
    <n v="3"/>
    <n v="2016"/>
    <x v="3"/>
    <x v="3"/>
    <d v="2018-08-06T00:00:00"/>
    <n v="860"/>
  </r>
  <r>
    <x v="2185"/>
    <x v="2175"/>
    <x v="1236"/>
    <s v="apitalists"/>
    <s v="he Cost of"/>
    <s v="https://www.udemy.   /the-cost-of-capital-and-the-evaluation-of-ideas/"/>
    <s v="https://www.udemy.com/the-cost-of-capital-and-the-evaluation-of-ideas/"/>
    <x v="0"/>
    <n v="50"/>
    <n v="635"/>
    <n v="4"/>
    <n v="6"/>
    <x v="0"/>
    <x v="0"/>
    <s v="all levels"/>
    <s v="ALL LEVELS"/>
    <n v="10"/>
    <s v="all levels"/>
    <n v="0.68333333299999999"/>
    <d v="2016-03-22T00:00:00"/>
    <n v="22"/>
    <n v="3"/>
    <n v="2016"/>
    <x v="3"/>
    <x v="3"/>
    <d v="2018-08-06T00:00:00"/>
    <n v="867"/>
  </r>
  <r>
    <x v="2186"/>
    <x v="2176"/>
    <x v="171"/>
    <s v=" Websites!"/>
    <s v="omplete We"/>
    <s v="https://www.udemy.   /creating-5-web-development-projects-in-html5-and-css3/"/>
    <s v="https://www.udemy.com/creating-5-web-development-projects-in-html5-and-css3/"/>
    <x v="0"/>
    <n v="200"/>
    <n v="11492"/>
    <n v="174"/>
    <n v="118"/>
    <x v="0"/>
    <x v="0"/>
    <s v="all levels"/>
    <s v="ALL LEVELS"/>
    <n v="10"/>
    <s v="all levels"/>
    <n v="24.5"/>
    <d v="2016-03-21T00:00:00"/>
    <n v="21"/>
    <n v="3"/>
    <n v="2016"/>
    <x v="0"/>
    <x v="0"/>
    <d v="2019-09-26T00:00:00"/>
    <n v="1284"/>
  </r>
  <r>
    <x v="2187"/>
    <x v="2177"/>
    <x v="1237"/>
    <s v="y rÃ¡pido."/>
    <s v="iseÃ±o GrÃ"/>
    <s v="https://www.udemy.   /aprende-diseno-grafico-facil-y-rapido/"/>
    <s v="https://www.udemy.com/aprende-diseno-grafico-facil-y-rapido/"/>
    <x v="0"/>
    <n v="20"/>
    <n v="97"/>
    <n v="9"/>
    <n v="124"/>
    <x v="0"/>
    <x v="0"/>
    <s v="all levels"/>
    <s v="ALL LEVELS"/>
    <n v="10"/>
    <s v="all levels"/>
    <n v="13.5"/>
    <d v="2016-07-05T00:00:00"/>
    <n v="5"/>
    <n v="7"/>
    <n v="2016"/>
    <x v="2"/>
    <x v="2"/>
    <d v="2019-09-26T00:00:00"/>
    <n v="1178"/>
  </r>
  <r>
    <x v="2188"/>
    <x v="2178"/>
    <x v="843"/>
    <s v="songs now!"/>
    <s v="nstant Har"/>
    <s v="https://www.udemy.   /instant-harmonica-play-christmas-and-birthday-songs-now/"/>
    <s v="https://www.udemy.com/instant-harmonica-play-christmas-and-birthday-songs-now/"/>
    <x v="0"/>
    <n v="40"/>
    <n v="236"/>
    <n v="0"/>
    <n v="18"/>
    <x v="0"/>
    <x v="0"/>
    <s v="all levels"/>
    <s v="ALL LEVELS"/>
    <n v="10"/>
    <s v="all levels"/>
    <n v="1.5"/>
    <d v="2016-05-18T00:00:00"/>
    <n v="18"/>
    <n v="5"/>
    <n v="2016"/>
    <x v="1"/>
    <x v="1"/>
    <d v="2019-09-26T00:00:00"/>
    <n v="1226"/>
  </r>
  <r>
    <x v="2189"/>
    <x v="2179"/>
    <x v="407"/>
    <s v="Explained."/>
    <s v="earn How t"/>
    <s v="https://www.udemy.   /how-to-trade-pump-and-dumps/"/>
    <s v="https://www.udemy.com/how-to-trade-pump-and-dumps/"/>
    <x v="0"/>
    <n v="50"/>
    <n v="769"/>
    <n v="10"/>
    <n v="18"/>
    <x v="0"/>
    <x v="0"/>
    <s v="all levels"/>
    <s v="ALL LEVELS"/>
    <n v="10"/>
    <s v="all levels"/>
    <n v="2"/>
    <d v="2016-03-14T00:00:00"/>
    <n v="14"/>
    <n v="3"/>
    <n v="2016"/>
    <x v="3"/>
    <x v="3"/>
    <d v="2018-08-06T00:00:00"/>
    <n v="875"/>
  </r>
  <r>
    <x v="2190"/>
    <x v="2180"/>
    <x v="1238"/>
    <s v="JavaScript"/>
    <s v="ower up HT"/>
    <s v="https://www.udemy.   /power-up-html5-with-javascript/"/>
    <s v="https://www.udemy.com/power-up-html5-with-javascript/"/>
    <x v="0"/>
    <n v="100"/>
    <n v="4442"/>
    <n v="23"/>
    <n v="28"/>
    <x v="1"/>
    <x v="1"/>
    <s v="beginner level"/>
    <s v="BEGINNER LEVEL"/>
    <n v="14"/>
    <s v="beginner level"/>
    <n v="2"/>
    <d v="2016-03-15T00:00:00"/>
    <n v="15"/>
    <n v="3"/>
    <n v="2016"/>
    <x v="0"/>
    <x v="0"/>
    <d v="2018-12-31T00:00:00"/>
    <n v="1021"/>
  </r>
  <r>
    <x v="2191"/>
    <x v="2181"/>
    <x v="0"/>
    <s v=" beginners"/>
    <s v="avaScript "/>
    <s v="https://www.udemy.   /learn-javascript-online/"/>
    <s v="https://www.udemy.com/learn-javascript-online/"/>
    <x v="0"/>
    <n v="55"/>
    <n v="2215"/>
    <n v="223"/>
    <n v="74"/>
    <x v="1"/>
    <x v="1"/>
    <s v="beginner level"/>
    <s v="BEGINNER LEVEL"/>
    <n v="14"/>
    <s v="beginner level"/>
    <n v="5"/>
    <d v="2016-04-13T00:00:00"/>
    <n v="13"/>
    <n v="4"/>
    <n v="2016"/>
    <x v="0"/>
    <x v="0"/>
    <d v="2018-12-31T00:00:00"/>
    <n v="992"/>
  </r>
  <r>
    <x v="2192"/>
    <x v="2182"/>
    <x v="786"/>
    <s v="e to Start"/>
    <s v="ucceed in "/>
    <s v="https://www.udemy.   /succeed-in-bonds-even-if-you-dont-know-where-to-start/"/>
    <s v="https://www.udemy.com/succeed-in-bonds-even-if-you-dont-know-where-to-start/"/>
    <x v="0"/>
    <n v="200"/>
    <n v="1113"/>
    <n v="6"/>
    <n v="8"/>
    <x v="0"/>
    <x v="0"/>
    <s v="all levels"/>
    <s v="ALL LEVELS"/>
    <n v="10"/>
    <s v="all levels"/>
    <n v="1"/>
    <d v="2017-02-03T00:00:00"/>
    <n v="3"/>
    <n v="2"/>
    <n v="2017"/>
    <x v="3"/>
    <x v="3"/>
    <d v="2018-11-04T00:00:00"/>
    <n v="639"/>
  </r>
  <r>
    <x v="2193"/>
    <x v="2183"/>
    <x v="786"/>
    <s v=" to Start!"/>
    <s v="ucceed in "/>
    <s v="https://www.udemy.   /succeed-in-lotto-even-if-you-dont-know-where-to-start/"/>
    <s v="https://www.udemy.com/succeed-in-lotto-even-if-you-dont-know-where-to-start/"/>
    <x v="0"/>
    <n v="20"/>
    <n v="1201"/>
    <n v="12"/>
    <n v="18"/>
    <x v="0"/>
    <x v="0"/>
    <s v="all levels"/>
    <s v="ALL LEVELS"/>
    <n v="10"/>
    <s v="all levels"/>
    <n v="1.5"/>
    <d v="2017-05-11T00:00:00"/>
    <n v="11"/>
    <n v="5"/>
    <n v="2017"/>
    <x v="3"/>
    <x v="3"/>
    <d v="2018-11-04T00:00:00"/>
    <n v="542"/>
  </r>
  <r>
    <x v="2194"/>
    <x v="2184"/>
    <x v="786"/>
    <s v="e to Start"/>
    <s v="ucceed in "/>
    <s v="https://www.udemy.   /succeed-in-futures-even-if-you-dont-know-where-to-start/"/>
    <s v="https://www.udemy.com/succeed-in-futures-even-if-you-dont-know-where-to-start/"/>
    <x v="1"/>
    <n v="0"/>
    <n v="3014"/>
    <n v="19"/>
    <n v="15"/>
    <x v="0"/>
    <x v="0"/>
    <s v="all levels"/>
    <s v="ALL LEVELS"/>
    <n v="10"/>
    <s v="all levels"/>
    <n v="1"/>
    <d v="2017-01-03T00:00:00"/>
    <n v="3"/>
    <n v="1"/>
    <n v="2017"/>
    <x v="3"/>
    <x v="3"/>
    <d v="2019-09-26T00:00:00"/>
    <n v="996"/>
  </r>
  <r>
    <x v="2195"/>
    <x v="2185"/>
    <x v="754"/>
    <s v=" WordPress"/>
    <s v="reate a bu"/>
    <s v="https://www.udemy.   /create-a-business-website-with-wordpress/"/>
    <s v="https://www.udemy.com/create-a-business-website-with-wordpress/"/>
    <x v="0"/>
    <n v="50"/>
    <n v="1624"/>
    <n v="31"/>
    <n v="38"/>
    <x v="0"/>
    <x v="0"/>
    <s v="all levels"/>
    <s v="ALL LEVELS"/>
    <n v="10"/>
    <s v="all levels"/>
    <n v="4"/>
    <d v="2016-03-14T00:00:00"/>
    <n v="14"/>
    <n v="3"/>
    <n v="2016"/>
    <x v="0"/>
    <x v="0"/>
    <d v="2019-09-26T00:00:00"/>
    <n v="1291"/>
  </r>
  <r>
    <x v="2196"/>
    <x v="2186"/>
    <x v="1239"/>
    <s v="sis with R"/>
    <s v="tock Techn"/>
    <s v="https://www.udemy.   /stock-technical-analysis-with-r/"/>
    <s v="https://www.udemy.com/stock-technical-analysis-with-r/"/>
    <x v="0"/>
    <n v="50"/>
    <n v="354"/>
    <n v="32"/>
    <n v="49"/>
    <x v="0"/>
    <x v="0"/>
    <s v="all levels"/>
    <s v="ALL LEVELS"/>
    <n v="10"/>
    <s v="all levels"/>
    <n v="7"/>
    <d v="2016-03-18T00:00:00"/>
    <n v="18"/>
    <n v="3"/>
    <n v="2016"/>
    <x v="3"/>
    <x v="3"/>
    <d v="2018-11-04T00:00:00"/>
    <n v="961"/>
  </r>
  <r>
    <x v="2197"/>
    <x v="2187"/>
    <x v="1231"/>
    <s v="Techniques"/>
    <s v="ost Wanted"/>
    <s v="https://www.udemy.   /flat-design-flat-ui-design-flat-colors-flat-design-illustrator/"/>
    <s v="https://www.udemy.com/flat-design-flat-ui-design-flat-colors-flat-design-illustrator/"/>
    <x v="0"/>
    <n v="195"/>
    <n v="2081"/>
    <n v="35"/>
    <n v="61"/>
    <x v="2"/>
    <x v="2"/>
    <s v="intermediate level"/>
    <s v="INTERMEDIATE LEVEL"/>
    <n v="18"/>
    <s v="intermediate level"/>
    <n v="4.5"/>
    <d v="2016-03-17T00:00:00"/>
    <n v="17"/>
    <n v="3"/>
    <n v="2016"/>
    <x v="2"/>
    <x v="2"/>
    <d v="2020-10-10T00:00:00"/>
    <n v="1668"/>
  </r>
  <r>
    <x v="2198"/>
    <x v="2188"/>
    <x v="1240"/>
    <s v="ss Plugins"/>
    <s v="reate Word"/>
    <s v="https://www.udemy.   /create-wordpress-plugins/"/>
    <s v="https://www.udemy.com/create-wordpress-plugins/"/>
    <x v="0"/>
    <n v="50"/>
    <n v="964"/>
    <n v="19"/>
    <n v="21"/>
    <x v="0"/>
    <x v="0"/>
    <s v="all levels"/>
    <s v="ALL LEVELS"/>
    <n v="10"/>
    <s v="all levels"/>
    <n v="2.5"/>
    <d v="2016-04-08T00:00:00"/>
    <n v="8"/>
    <n v="4"/>
    <n v="2016"/>
    <x v="0"/>
    <x v="0"/>
    <d v="2019-09-26T00:00:00"/>
    <n v="1266"/>
  </r>
  <r>
    <x v="2199"/>
    <x v="2189"/>
    <x v="1241"/>
    <s v=" Photoshop"/>
    <s v="lat Design"/>
    <s v="https://www.udemy.   /flat-design-graphics-photoshop/"/>
    <s v="https://www.udemy.com/flat-design-graphics-photoshop/"/>
    <x v="0"/>
    <n v="20"/>
    <n v="545"/>
    <n v="13"/>
    <n v="23"/>
    <x v="0"/>
    <x v="0"/>
    <s v="all levels"/>
    <s v="ALL LEVELS"/>
    <n v="10"/>
    <s v="all levels"/>
    <n v="2"/>
    <d v="2016-03-20T00:00:00"/>
    <n v="20"/>
    <n v="3"/>
    <n v="2016"/>
    <x v="2"/>
    <x v="2"/>
    <d v="2019-09-26T00:00:00"/>
    <n v="1285"/>
  </r>
  <r>
    <x v="2200"/>
    <x v="2190"/>
    <x v="786"/>
    <s v="e to Start"/>
    <s v="ucceed in "/>
    <s v="https://www.udemy.   /succeed-in-stocks-even-if-you-dont-know-where-to-start/"/>
    <s v="https://www.udemy.com/succeed-in-stocks-even-if-you-dont-know-where-to-start/"/>
    <x v="1"/>
    <n v="0"/>
    <n v="2554"/>
    <n v="20"/>
    <n v="10"/>
    <x v="1"/>
    <x v="1"/>
    <s v="beginner level"/>
    <s v="BEGINNER LEVEL"/>
    <n v="14"/>
    <s v="beginner level"/>
    <n v="1"/>
    <d v="2017-03-09T00:00:00"/>
    <n v="9"/>
    <n v="3"/>
    <n v="2017"/>
    <x v="3"/>
    <x v="3"/>
    <d v="2018-12-31T00:00:00"/>
    <n v="662"/>
  </r>
  <r>
    <x v="2201"/>
    <x v="2191"/>
    <x v="1242"/>
    <s v=" The Piano"/>
    <s v="iano From "/>
    <s v="https://www.udemy.   /piano-from-zero-to-pro-beginner-essentials-to-play-by-ear-amosdoll/"/>
    <s v="https://www.udemy.com/piano-from-zero-to-pro-beginner-essentials-to-play-by-ear-amosdoll/"/>
    <x v="0"/>
    <n v="70"/>
    <n v="811"/>
    <n v="129"/>
    <n v="52"/>
    <x v="1"/>
    <x v="1"/>
    <s v="beginner level"/>
    <s v="BEGINNER LEVEL"/>
    <n v="14"/>
    <s v="beginner level"/>
    <n v="3.5"/>
    <d v="2016-03-16T00:00:00"/>
    <n v="16"/>
    <n v="3"/>
    <n v="2016"/>
    <x v="1"/>
    <x v="1"/>
    <d v="2018-12-31T00:00:00"/>
    <n v="1020"/>
  </r>
  <r>
    <x v="2202"/>
    <x v="2192"/>
    <x v="1243"/>
    <s v="ete Guide "/>
    <s v="utodesk In"/>
    <s v="https://www.udemy.   /learn-autodesk-inventor-2016/"/>
    <s v="https://www.udemy.com/learn-autodesk-inventor-2016/"/>
    <x v="0"/>
    <n v="20"/>
    <n v="23"/>
    <n v="4"/>
    <n v="83"/>
    <x v="1"/>
    <x v="1"/>
    <s v="beginner level"/>
    <s v="BEGINNER LEVEL"/>
    <n v="14"/>
    <s v="beginner level"/>
    <n v="7.5"/>
    <d v="2016-03-22T00:00:00"/>
    <n v="22"/>
    <n v="3"/>
    <n v="2016"/>
    <x v="2"/>
    <x v="2"/>
    <d v="2018-12-31T00:00:00"/>
    <n v="1014"/>
  </r>
  <r>
    <x v="2203"/>
    <x v="2193"/>
    <x v="1244"/>
    <s v="D Training"/>
    <s v=" Stunden p"/>
    <s v="https://www.udemy.   /professionelle-3d-modelle-leicht-verstandlich-erstellen/"/>
    <s v="https://www.udemy.com/professionelle-3d-modelle-leicht-verstandlich-erstellen/"/>
    <x v="0"/>
    <n v="50"/>
    <n v="18"/>
    <n v="1"/>
    <n v="38"/>
    <x v="0"/>
    <x v="0"/>
    <s v="all levels"/>
    <s v="ALL LEVELS"/>
    <n v="10"/>
    <s v="all levels"/>
    <n v="8.5"/>
    <d v="2016-03-22T00:00:00"/>
    <n v="22"/>
    <n v="3"/>
    <n v="2016"/>
    <x v="2"/>
    <x v="2"/>
    <d v="2019-09-26T00:00:00"/>
    <n v="1283"/>
  </r>
  <r>
    <x v="2204"/>
    <x v="2194"/>
    <x v="375"/>
    <s v="en Results"/>
    <s v="orex Tradi"/>
    <s v="https://www.udemy.   /the-complete-trading-course/"/>
    <s v="https://www.udemy.com/the-complete-trading-course/"/>
    <x v="0"/>
    <n v="195"/>
    <n v="4061"/>
    <n v="52"/>
    <n v="16"/>
    <x v="0"/>
    <x v="0"/>
    <s v="all levels"/>
    <s v="ALL LEVELS"/>
    <n v="10"/>
    <s v="all levels"/>
    <n v="2"/>
    <d v="2016-03-16T00:00:00"/>
    <n v="16"/>
    <n v="3"/>
    <n v="2016"/>
    <x v="3"/>
    <x v="3"/>
    <d v="2018-10-03T00:00:00"/>
    <n v="931"/>
  </r>
  <r>
    <x v="2205"/>
    <x v="2195"/>
    <x v="1245"/>
    <s v="h the iPad"/>
    <s v="ake Electr"/>
    <s v="https://www.udemy.   /playspacemusic/"/>
    <s v="https://www.udemy.com/playspacemusic/"/>
    <x v="0"/>
    <n v="20"/>
    <n v="13"/>
    <n v="0"/>
    <n v="69"/>
    <x v="1"/>
    <x v="1"/>
    <s v="beginner level"/>
    <s v="BEGINNER LEVEL"/>
    <n v="14"/>
    <s v="beginner level"/>
    <n v="1.5"/>
    <d v="2016-04-01T00:00:00"/>
    <n v="1"/>
    <n v="4"/>
    <n v="2016"/>
    <x v="1"/>
    <x v="1"/>
    <d v="2018-12-31T00:00:00"/>
    <n v="1004"/>
  </r>
  <r>
    <x v="2206"/>
    <x v="2196"/>
    <x v="1246"/>
    <s v="and jQuery"/>
    <s v="uild Ajax "/>
    <s v="https://www.udemy.   /learn-laravel-by-doing/"/>
    <s v="https://www.udemy.com/learn-laravel-by-doing/"/>
    <x v="0"/>
    <n v="100"/>
    <n v="1023"/>
    <n v="131"/>
    <n v="44"/>
    <x v="0"/>
    <x v="0"/>
    <s v="all levels"/>
    <s v="ALL LEVELS"/>
    <n v="10"/>
    <s v="all levels"/>
    <n v="5"/>
    <d v="2016-03-22T00:00:00"/>
    <n v="22"/>
    <n v="3"/>
    <n v="2016"/>
    <x v="0"/>
    <x v="0"/>
    <d v="2019-09-26T00:00:00"/>
    <n v="1283"/>
  </r>
  <r>
    <x v="2207"/>
    <x v="2197"/>
    <x v="1247"/>
    <s v="in an Hour"/>
    <s v="evelop You"/>
    <s v="https://www.udemy.   /develop-your-first-app-in-an-hour/"/>
    <s v="https://www.udemy.com/develop-your-first-app-in-an-hour/"/>
    <x v="0"/>
    <n v="20"/>
    <n v="3699"/>
    <n v="201"/>
    <n v="11"/>
    <x v="1"/>
    <x v="1"/>
    <s v="beginner level"/>
    <s v="BEGINNER LEVEL"/>
    <n v="14"/>
    <s v="beginner level"/>
    <n v="1"/>
    <d v="2016-05-17T00:00:00"/>
    <n v="17"/>
    <n v="5"/>
    <n v="2016"/>
    <x v="0"/>
    <x v="0"/>
    <d v="2018-12-31T00:00:00"/>
    <n v="958"/>
  </r>
  <r>
    <x v="2208"/>
    <x v="2198"/>
    <x v="546"/>
    <s v="tar Course"/>
    <s v="tep by Ste"/>
    <s v="https://www.udemy.   /step-by-step-classical-guitar-course/"/>
    <s v="https://www.udemy.com/step-by-step-classical-guitar-course/"/>
    <x v="0"/>
    <n v="100"/>
    <n v="9"/>
    <n v="1"/>
    <n v="45"/>
    <x v="1"/>
    <x v="1"/>
    <s v="beginner level"/>
    <s v="BEGINNER LEVEL"/>
    <n v="14"/>
    <s v="beginner level"/>
    <n v="4.5"/>
    <d v="2016-12-08T00:00:00"/>
    <n v="8"/>
    <n v="12"/>
    <n v="2016"/>
    <x v="1"/>
    <x v="1"/>
    <d v="2018-12-31T00:00:00"/>
    <n v="753"/>
  </r>
  <r>
    <x v="2209"/>
    <x v="2199"/>
    <x v="140"/>
    <s v="nal Budget"/>
    <s v="ow to Crea"/>
    <s v="https://www.udemy.   /personal-budget/"/>
    <s v="https://www.udemy.com/personal-budget/"/>
    <x v="0"/>
    <n v="20"/>
    <n v="3870"/>
    <n v="53"/>
    <n v="10"/>
    <x v="0"/>
    <x v="0"/>
    <s v="all levels"/>
    <s v="ALL LEVELS"/>
    <n v="10"/>
    <s v="all levels"/>
    <n v="1"/>
    <d v="2016-03-21T00:00:00"/>
    <n v="21"/>
    <n v="3"/>
    <n v="2016"/>
    <x v="3"/>
    <x v="3"/>
    <d v="2018-11-04T00:00:00"/>
    <n v="958"/>
  </r>
  <r>
    <x v="2210"/>
    <x v="2200"/>
    <x v="1248"/>
    <s v="your books"/>
    <s v="uper Fast "/>
    <s v="https://www.udemy.   /super-fast-accounting/"/>
    <s v="https://www.udemy.com/super-fast-accounting/"/>
    <x v="0"/>
    <n v="25"/>
    <n v="129"/>
    <n v="21"/>
    <n v="8"/>
    <x v="1"/>
    <x v="1"/>
    <s v="beginner level"/>
    <s v="BEGINNER LEVEL"/>
    <n v="14"/>
    <s v="beginner level"/>
    <n v="0.56666666700000001"/>
    <d v="2016-03-18T00:00:00"/>
    <n v="18"/>
    <n v="3"/>
    <n v="2016"/>
    <x v="3"/>
    <x v="3"/>
    <d v="2018-12-31T00:00:00"/>
    <n v="1018"/>
  </r>
  <r>
    <x v="2211"/>
    <x v="2201"/>
    <x v="2"/>
    <s v="ple Course"/>
    <s v="earn jQuer"/>
    <s v="https://www.udemy.   /complete-jquery-course/"/>
    <s v="https://www.udemy.com/complete-jquery-course/"/>
    <x v="0"/>
    <n v="170"/>
    <n v="8625"/>
    <n v="94"/>
    <n v="73"/>
    <x v="1"/>
    <x v="1"/>
    <s v="beginner level"/>
    <s v="BEGINNER LEVEL"/>
    <n v="14"/>
    <s v="beginner level"/>
    <n v="5"/>
    <d v="2016-04-23T00:00:00"/>
    <n v="23"/>
    <n v="4"/>
    <n v="2016"/>
    <x v="0"/>
    <x v="0"/>
    <d v="2018-12-31T00:00:00"/>
    <n v="982"/>
  </r>
  <r>
    <x v="2212"/>
    <x v="2202"/>
    <x v="75"/>
    <s v="and Design"/>
    <s v="omplete Gu"/>
    <s v="https://www.udemy.   /complete-guide-to-front-end-web-development-and-design/"/>
    <s v="https://www.udemy.com/complete-guide-to-front-end-web-development-and-design/"/>
    <x v="0"/>
    <n v="200"/>
    <n v="1119"/>
    <n v="111"/>
    <n v="204"/>
    <x v="1"/>
    <x v="1"/>
    <s v="beginner level"/>
    <s v="BEGINNER LEVEL"/>
    <n v="14"/>
    <s v="beginner level"/>
    <n v="16.5"/>
    <d v="2016-05-23T00:00:00"/>
    <n v="23"/>
    <n v="5"/>
    <n v="2016"/>
    <x v="0"/>
    <x v="0"/>
    <d v="2018-12-31T00:00:00"/>
    <n v="952"/>
  </r>
  <r>
    <x v="2213"/>
    <x v="2203"/>
    <x v="930"/>
    <s v="s &amp; Ratios"/>
    <s v="orporate F"/>
    <s v="https://www.udemy.   /corp-fin-101-fsa-ratios/"/>
    <s v="https://www.udemy.com/corp-fin-101-fsa-ratios/"/>
    <x v="0"/>
    <n v="50"/>
    <n v="967"/>
    <n v="16"/>
    <n v="43"/>
    <x v="0"/>
    <x v="0"/>
    <s v="all levels"/>
    <s v="ALL LEVELS"/>
    <n v="10"/>
    <s v="all levels"/>
    <n v="8"/>
    <d v="2016-03-20T00:00:00"/>
    <n v="20"/>
    <n v="3"/>
    <n v="2016"/>
    <x v="3"/>
    <x v="3"/>
    <d v="2018-08-06T00:00:00"/>
    <n v="869"/>
  </r>
  <r>
    <x v="2214"/>
    <x v="2204"/>
    <x v="66"/>
    <s v="Press 2016"/>
    <s v="etting Sta"/>
    <s v="https://www.udemy.   /getting-started-with-wordpress-cms/"/>
    <s v="https://www.udemy.com/getting-started-with-wordpress-cms/"/>
    <x v="0"/>
    <n v="20"/>
    <n v="1613"/>
    <n v="21"/>
    <n v="20"/>
    <x v="1"/>
    <x v="1"/>
    <s v="beginner level"/>
    <s v="BEGINNER LEVEL"/>
    <n v="14"/>
    <s v="beginner level"/>
    <n v="1"/>
    <d v="2016-04-14T00:00:00"/>
    <n v="14"/>
    <n v="4"/>
    <n v="2016"/>
    <x v="0"/>
    <x v="0"/>
    <d v="2018-12-31T00:00:00"/>
    <n v="991"/>
  </r>
  <r>
    <x v="2215"/>
    <x v="2205"/>
    <x v="375"/>
    <s v="No Coding!"/>
    <s v="orex Trade"/>
    <s v="https://www.udemy.   /launch-your-amazing-forex-robot-in-30-minutes-no-coding/"/>
    <s v="https://www.udemy.com/launch-your-amazing-forex-robot-in-30-minutes-no-coding/"/>
    <x v="0"/>
    <n v="200"/>
    <n v="2295"/>
    <n v="84"/>
    <n v="39"/>
    <x v="0"/>
    <x v="0"/>
    <s v="all levels"/>
    <s v="ALL LEVELS"/>
    <n v="10"/>
    <s v="all levels"/>
    <n v="4"/>
    <d v="2016-05-02T00:00:00"/>
    <n v="2"/>
    <n v="5"/>
    <n v="2016"/>
    <x v="3"/>
    <x v="3"/>
    <d v="2018-10-03T00:00:00"/>
    <n v="884"/>
  </r>
  <r>
    <x v="2216"/>
    <x v="2206"/>
    <x v="1249"/>
    <s v="ame Theory"/>
    <s v="conomics: "/>
    <s v="https://www.udemy.   /micro-econ-game-theory/"/>
    <s v="https://www.udemy.com/micro-econ-game-theory/"/>
    <x v="0"/>
    <n v="50"/>
    <n v="1008"/>
    <n v="14"/>
    <n v="42"/>
    <x v="0"/>
    <x v="0"/>
    <s v="all levels"/>
    <s v="ALL LEVELS"/>
    <n v="10"/>
    <s v="all levels"/>
    <n v="6"/>
    <d v="2016-04-12T00:00:00"/>
    <n v="12"/>
    <n v="4"/>
    <n v="2016"/>
    <x v="3"/>
    <x v="3"/>
    <d v="2018-08-06T00:00:00"/>
    <n v="846"/>
  </r>
  <r>
    <x v="2217"/>
    <x v="2207"/>
    <x v="1250"/>
    <s v=" Beginners"/>
    <s v="lto Saxoph"/>
    <s v="https://www.udemy.   /the-music-coach-online-alto-saxophone-lesson-program/"/>
    <s v="https://www.udemy.com/the-music-coach-online-alto-saxophone-lesson-program/"/>
    <x v="0"/>
    <n v="95"/>
    <n v="51"/>
    <n v="7"/>
    <n v="42"/>
    <x v="1"/>
    <x v="1"/>
    <s v="beginner level"/>
    <s v="BEGINNER LEVEL"/>
    <n v="14"/>
    <s v="beginner level"/>
    <n v="3"/>
    <d v="2016-03-23T00:00:00"/>
    <n v="23"/>
    <n v="3"/>
    <n v="2016"/>
    <x v="1"/>
    <x v="1"/>
    <d v="2018-12-31T00:00:00"/>
    <n v="1013"/>
  </r>
  <r>
    <x v="2218"/>
    <x v="2208"/>
    <x v="1251"/>
    <s v=" By Coding"/>
    <s v="ecome a Ro"/>
    <s v="https://www.udemy.   /become-rockstar-php-developer/"/>
    <s v="https://www.udemy.com/become-rockstar-php-developer/"/>
    <x v="0"/>
    <n v="200"/>
    <n v="2076"/>
    <n v="125"/>
    <n v="56"/>
    <x v="0"/>
    <x v="0"/>
    <s v="all levels"/>
    <s v="ALL LEVELS"/>
    <n v="10"/>
    <s v="all levels"/>
    <n v="11"/>
    <d v="2016-03-22T00:00:00"/>
    <n v="22"/>
    <n v="3"/>
    <n v="2016"/>
    <x v="0"/>
    <x v="0"/>
    <d v="2019-09-26T00:00:00"/>
    <n v="1283"/>
  </r>
  <r>
    <x v="2219"/>
    <x v="2209"/>
    <x v="1252"/>
    <s v="Lettering"/>
    <s v="ettering"/>
    <s v="https://www.udemy.   /saibala-lettering/"/>
    <s v="https://www.udemy.com/saibala-lettering/"/>
    <x v="0"/>
    <n v="40"/>
    <n v="135"/>
    <n v="33"/>
    <n v="14"/>
    <x v="0"/>
    <x v="0"/>
    <s v="all levels"/>
    <s v="ALL LEVELS"/>
    <n v="10"/>
    <s v="all levels"/>
    <n v="1.5"/>
    <d v="2016-03-24T00:00:00"/>
    <n v="24"/>
    <n v="3"/>
    <n v="2016"/>
    <x v="2"/>
    <x v="2"/>
    <d v="2019-09-26T00:00:00"/>
    <n v="1281"/>
  </r>
  <r>
    <x v="2220"/>
    <x v="2210"/>
    <x v="984"/>
    <s v="es Vol. II"/>
    <s v="laying Pia"/>
    <s v="https://www.udemy.   /playing-piano-popular-pieces-volii/"/>
    <s v="https://www.udemy.com/playing-piano-popular-pieces-volii/"/>
    <x v="0"/>
    <n v="150"/>
    <n v="1472"/>
    <n v="4"/>
    <n v="24"/>
    <x v="1"/>
    <x v="1"/>
    <s v="beginner level"/>
    <s v="BEGINNER LEVEL"/>
    <n v="14"/>
    <s v="beginner level"/>
    <n v="1.5"/>
    <d v="2016-03-31T00:00:00"/>
    <n v="31"/>
    <n v="3"/>
    <n v="2016"/>
    <x v="1"/>
    <x v="1"/>
    <d v="2018-12-31T00:00:00"/>
    <n v="1005"/>
  </r>
  <r>
    <x v="2221"/>
    <x v="2211"/>
    <x v="1253"/>
    <s v="n Buffett!"/>
    <s v="eld verdie"/>
    <s v="https://www.udemy.   /optionen-kompass-ihr-navi-fur-konstanten-borsenerfolg/"/>
    <s v="https://www.udemy.com/optionen-kompass-ihr-navi-fur-konstanten-borsenerfolg/"/>
    <x v="0"/>
    <n v="195"/>
    <n v="225"/>
    <n v="41"/>
    <n v="33"/>
    <x v="0"/>
    <x v="0"/>
    <s v="all levels"/>
    <s v="ALL LEVELS"/>
    <n v="10"/>
    <s v="all levels"/>
    <n v="5"/>
    <d v="2016-03-30T00:00:00"/>
    <n v="30"/>
    <n v="3"/>
    <n v="2016"/>
    <x v="3"/>
    <x v="3"/>
    <d v="2019-09-26T00:00:00"/>
    <n v="1275"/>
  </r>
  <r>
    <x v="2222"/>
    <x v="2212"/>
    <x v="1233"/>
    <s v="odes 5 &amp; 6"/>
    <s v="luegrass G"/>
    <s v="https://www.udemy.   /bluegrass-guitar-essentials-webisodes-5-6/"/>
    <s v="https://www.udemy.com/bluegrass-guitar-essentials-webisodes-5-6/"/>
    <x v="0"/>
    <n v="30"/>
    <n v="11"/>
    <n v="2"/>
    <n v="16"/>
    <x v="2"/>
    <x v="2"/>
    <s v="intermediate level"/>
    <s v="INTERMEDIATE LEVEL"/>
    <n v="18"/>
    <s v="intermediate level"/>
    <n v="3"/>
    <d v="2016-04-13T00:00:00"/>
    <n v="13"/>
    <n v="4"/>
    <n v="2016"/>
    <x v="1"/>
    <x v="1"/>
    <d v="2020-10-10T00:00:00"/>
    <n v="1641"/>
  </r>
  <r>
    <x v="2223"/>
    <x v="2213"/>
    <x v="1233"/>
    <s v="odes 3 &amp; 4"/>
    <s v="luegrass G"/>
    <s v="https://www.udemy.   /bluegrass-guitar-essentials-webisodes-3-4/"/>
    <s v="https://www.udemy.com/bluegrass-guitar-essentials-webisodes-3-4/"/>
    <x v="0"/>
    <n v="30"/>
    <n v="12"/>
    <n v="2"/>
    <n v="13"/>
    <x v="2"/>
    <x v="2"/>
    <s v="intermediate level"/>
    <s v="INTERMEDIATE LEVEL"/>
    <n v="18"/>
    <s v="intermediate level"/>
    <n v="2"/>
    <d v="2016-03-24T00:00:00"/>
    <n v="24"/>
    <n v="3"/>
    <n v="2016"/>
    <x v="1"/>
    <x v="1"/>
    <d v="2020-10-10T00:00:00"/>
    <n v="1661"/>
  </r>
  <r>
    <x v="2224"/>
    <x v="2214"/>
    <x v="1254"/>
    <s v="tro to Git"/>
    <s v="ntro to Gi"/>
    <s v="https://www.udemy.   /intro-to-git/"/>
    <s v="https://www.udemy.com/intro-to-git/"/>
    <x v="0"/>
    <n v="20"/>
    <n v="2532"/>
    <n v="291"/>
    <n v="30"/>
    <x v="1"/>
    <x v="1"/>
    <s v="beginner level"/>
    <s v="BEGINNER LEVEL"/>
    <n v="14"/>
    <s v="beginner level"/>
    <n v="1"/>
    <d v="2016-06-28T00:00:00"/>
    <n v="28"/>
    <n v="6"/>
    <n v="2016"/>
    <x v="0"/>
    <x v="0"/>
    <d v="2018-12-31T00:00:00"/>
    <n v="916"/>
  </r>
  <r>
    <x v="2225"/>
    <x v="2215"/>
    <x v="1255"/>
    <s v="our return"/>
    <s v="ptimizing "/>
    <s v="https://www.udemy.   /optimizing-investment-to-maximise-your-return/"/>
    <s v="https://www.udemy.com/optimizing-investment-to-maximise-your-return/"/>
    <x v="1"/>
    <n v="0"/>
    <n v="1696"/>
    <n v="22"/>
    <n v="11"/>
    <x v="0"/>
    <x v="0"/>
    <s v="all levels"/>
    <s v="ALL LEVELS"/>
    <n v="10"/>
    <s v="all levels"/>
    <n v="0.63333333300000005"/>
    <d v="2016-03-25T00:00:00"/>
    <n v="25"/>
    <n v="3"/>
    <n v="2016"/>
    <x v="3"/>
    <x v="3"/>
    <d v="2019-09-26T00:00:00"/>
    <n v="1280"/>
  </r>
  <r>
    <x v="2226"/>
    <x v="2216"/>
    <x v="1256"/>
    <s v="Foundation"/>
    <s v="-Shirt Des"/>
    <s v="https://www.udemy.   /t-shirt-design-workshop-01-foundation/"/>
    <s v="https://www.udemy.com/t-shirt-design-workshop-01-foundation/"/>
    <x v="0"/>
    <n v="25"/>
    <n v="690"/>
    <n v="162"/>
    <n v="19"/>
    <x v="0"/>
    <x v="0"/>
    <s v="all levels"/>
    <s v="ALL LEVELS"/>
    <n v="10"/>
    <s v="all levels"/>
    <n v="1"/>
    <d v="2016-03-25T00:00:00"/>
    <n v="25"/>
    <n v="3"/>
    <n v="2016"/>
    <x v="2"/>
    <x v="2"/>
    <d v="2019-09-26T00:00:00"/>
    <n v="1280"/>
  </r>
  <r>
    <x v="2227"/>
    <x v="2217"/>
    <x v="6"/>
    <s v="TML Course"/>
    <s v="ntroductio"/>
    <s v="https://www.udemy.   /introduction-to-html-course/"/>
    <s v="https://www.udemy.com/introduction-to-html-course/"/>
    <x v="0"/>
    <n v="20"/>
    <n v="3258"/>
    <n v="32"/>
    <n v="16"/>
    <x v="1"/>
    <x v="1"/>
    <s v="beginner level"/>
    <s v="BEGINNER LEVEL"/>
    <n v="14"/>
    <s v="beginner level"/>
    <n v="2"/>
    <d v="2016-05-16T00:00:00"/>
    <n v="16"/>
    <n v="5"/>
    <n v="2016"/>
    <x v="0"/>
    <x v="0"/>
    <d v="2018-12-31T00:00:00"/>
    <n v="959"/>
  </r>
  <r>
    <x v="2228"/>
    <x v="2218"/>
    <x v="0"/>
    <s v="t Projects"/>
    <s v="avaScript "/>
    <s v="https://www.udemy.   /javascript-in-action-learn-javascript-projects/"/>
    <s v="https://www.udemy.com/javascript-in-action-learn-javascript-projects/"/>
    <x v="0"/>
    <n v="150"/>
    <n v="7720"/>
    <n v="58"/>
    <n v="17"/>
    <x v="1"/>
    <x v="1"/>
    <s v="beginner level"/>
    <s v="BEGINNER LEVEL"/>
    <n v="14"/>
    <s v="beginner level"/>
    <n v="1.5"/>
    <d v="2016-03-29T00:00:00"/>
    <n v="29"/>
    <n v="3"/>
    <n v="2016"/>
    <x v="0"/>
    <x v="0"/>
    <d v="2018-12-31T00:00:00"/>
    <n v="1007"/>
  </r>
  <r>
    <x v="2229"/>
    <x v="2219"/>
    <x v="465"/>
    <s v="st in Gold"/>
    <s v="ow to inve"/>
    <s v="https://www.udemy.   /howtoinvestingold/"/>
    <s v="https://www.udemy.com/howtoinvestingold/"/>
    <x v="0"/>
    <n v="50"/>
    <n v="249"/>
    <n v="14"/>
    <n v="39"/>
    <x v="1"/>
    <x v="1"/>
    <s v="beginner level"/>
    <s v="BEGINNER LEVEL"/>
    <n v="14"/>
    <s v="beginner level"/>
    <n v="2.5"/>
    <d v="2016-06-14T00:00:00"/>
    <n v="14"/>
    <n v="6"/>
    <n v="2016"/>
    <x v="3"/>
    <x v="3"/>
    <d v="2018-05-25T00:00:00"/>
    <n v="710"/>
  </r>
  <r>
    <x v="2230"/>
    <x v="2220"/>
    <x v="942"/>
    <s v="orks 2016."/>
    <s v="urso Compl"/>
    <s v="https://www.udemy.   /curso-de-chapa-metalica-solidworks-2016/"/>
    <s v="https://www.udemy.com/curso-de-chapa-metalica-solidworks-2016/"/>
    <x v="0"/>
    <n v="30"/>
    <n v="129"/>
    <n v="27"/>
    <n v="43"/>
    <x v="0"/>
    <x v="0"/>
    <s v="all levels"/>
    <s v="ALL LEVELS"/>
    <n v="10"/>
    <s v="all levels"/>
    <n v="9"/>
    <d v="2016-12-29T00:00:00"/>
    <n v="29"/>
    <n v="12"/>
    <n v="2016"/>
    <x v="2"/>
    <x v="2"/>
    <d v="2019-09-26T00:00:00"/>
    <n v="1001"/>
  </r>
  <r>
    <x v="2231"/>
    <x v="2221"/>
    <x v="930"/>
    <s v=" Valuation"/>
    <s v="orporate F"/>
    <s v="https://www.udemy.   /corp-fin-101-equity-valuation/"/>
    <s v="https://www.udemy.com/corp-fin-101-equity-valuation/"/>
    <x v="0"/>
    <n v="50"/>
    <n v="1071"/>
    <n v="14"/>
    <n v="50"/>
    <x v="0"/>
    <x v="0"/>
    <s v="all levels"/>
    <s v="ALL LEVELS"/>
    <n v="10"/>
    <s v="all levels"/>
    <n v="6"/>
    <d v="2016-03-29T00:00:00"/>
    <n v="29"/>
    <n v="3"/>
    <n v="2016"/>
    <x v="3"/>
    <x v="3"/>
    <d v="2018-08-06T00:00:00"/>
    <n v="860"/>
  </r>
  <r>
    <x v="2232"/>
    <x v="2222"/>
    <x v="37"/>
    <s v="ing Course"/>
    <s v="ntroductor"/>
    <s v="https://www.udemy.   /introductory-forex-trading-course/"/>
    <s v="https://www.udemy.com/introductory-forex-trading-course/"/>
    <x v="1"/>
    <n v="0"/>
    <n v="5931"/>
    <n v="158"/>
    <n v="15"/>
    <x v="1"/>
    <x v="1"/>
    <s v="beginner level"/>
    <s v="BEGINNER LEVEL"/>
    <n v="14"/>
    <s v="beginner level"/>
    <n v="3.5"/>
    <d v="2016-05-04T00:00:00"/>
    <n v="4"/>
    <n v="5"/>
    <n v="2016"/>
    <x v="3"/>
    <x v="3"/>
    <d v="2018-05-25T00:00:00"/>
    <n v="751"/>
  </r>
  <r>
    <x v="2233"/>
    <x v="2223"/>
    <x v="1257"/>
    <s v="ncipiantes"/>
    <s v="orex/Opcio"/>
    <s v="https://www.udemy.   /forexopciones-binarias-para-principiantes/"/>
    <s v="https://www.udemy.com/forexopciones-binarias-para-principiantes/"/>
    <x v="0"/>
    <n v="25"/>
    <n v="9"/>
    <n v="5"/>
    <n v="9"/>
    <x v="1"/>
    <x v="1"/>
    <s v="beginner level"/>
    <s v="BEGINNER LEVEL"/>
    <n v="14"/>
    <s v="beginner level"/>
    <n v="2"/>
    <d v="2016-04-01T00:00:00"/>
    <n v="1"/>
    <n v="4"/>
    <n v="2016"/>
    <x v="3"/>
    <x v="3"/>
    <d v="2018-12-31T00:00:00"/>
    <n v="1004"/>
  </r>
  <r>
    <x v="2234"/>
    <x v="2224"/>
    <x v="1258"/>
    <s v=" Beginners"/>
    <s v="agpipe Ins"/>
    <s v="https://www.udemy.   /bagpipe-instruction-for-beginners/"/>
    <s v="https://www.udemy.com/bagpipe-instruction-for-beginners/"/>
    <x v="0"/>
    <n v="30"/>
    <n v="31"/>
    <n v="4"/>
    <n v="5"/>
    <x v="1"/>
    <x v="1"/>
    <s v="beginner level"/>
    <s v="BEGINNER LEVEL"/>
    <n v="14"/>
    <s v="beginner level"/>
    <n v="1"/>
    <d v="2016-04-24T00:00:00"/>
    <n v="24"/>
    <n v="4"/>
    <n v="2016"/>
    <x v="1"/>
    <x v="1"/>
    <d v="2018-12-31T00:00:00"/>
    <n v="981"/>
  </r>
  <r>
    <x v="2235"/>
    <x v="2225"/>
    <x v="1259"/>
    <s v="to Expert."/>
    <s v="esign best"/>
    <s v="https://www.udemy.   /t-shirt-design-from-beginner-to-expert-using-photoshop/"/>
    <s v="https://www.udemy.com/t-shirt-design-from-beginner-to-expert-using-photoshop/"/>
    <x v="0"/>
    <n v="95"/>
    <n v="798"/>
    <n v="198"/>
    <n v="25"/>
    <x v="1"/>
    <x v="1"/>
    <s v="beginner level"/>
    <s v="BEGINNER LEVEL"/>
    <n v="14"/>
    <s v="beginner level"/>
    <n v="0.66666666699999999"/>
    <d v="2016-04-06T00:00:00"/>
    <n v="6"/>
    <n v="4"/>
    <n v="2016"/>
    <x v="2"/>
    <x v="2"/>
    <d v="2018-12-31T00:00:00"/>
    <n v="999"/>
  </r>
  <r>
    <x v="2236"/>
    <x v="2226"/>
    <x v="510"/>
    <s v="er an Hour"/>
    <s v="reate Your"/>
    <s v="https://www.udemy.   /how-to-install-wordpress-/"/>
    <s v="https://www.udemy.com/how-to-install-wordpress-/"/>
    <x v="0"/>
    <n v="20"/>
    <n v="4867"/>
    <n v="128"/>
    <n v="12"/>
    <x v="1"/>
    <x v="1"/>
    <s v="beginner level"/>
    <s v="BEGINNER LEVEL"/>
    <n v="14"/>
    <s v="beginner level"/>
    <n v="1"/>
    <d v="2016-03-30T00:00:00"/>
    <n v="30"/>
    <n v="3"/>
    <n v="2016"/>
    <x v="0"/>
    <x v="0"/>
    <d v="2018-12-31T00:00:00"/>
    <n v="1006"/>
  </r>
  <r>
    <x v="2237"/>
    <x v="2227"/>
    <x v="436"/>
    <s v="of Finance"/>
    <s v="earn and M"/>
    <s v="https://www.udemy.   /finance-101/"/>
    <s v="https://www.udemy.com/finance-101/"/>
    <x v="0"/>
    <n v="20"/>
    <n v="43"/>
    <n v="17"/>
    <n v="39"/>
    <x v="1"/>
    <x v="1"/>
    <s v="beginner level"/>
    <s v="BEGINNER LEVEL"/>
    <n v="14"/>
    <s v="beginner level"/>
    <n v="3"/>
    <d v="2016-09-25T00:00:00"/>
    <n v="25"/>
    <n v="9"/>
    <n v="2016"/>
    <x v="3"/>
    <x v="3"/>
    <d v="2018-05-25T00:00:00"/>
    <n v="607"/>
  </r>
  <r>
    <x v="2238"/>
    <x v="2228"/>
    <x v="1260"/>
    <s v="om Scratch"/>
    <s v="aster Riot"/>
    <s v="https://www.udemy.   /master-riot/"/>
    <s v="https://www.udemy.com/master-riot/"/>
    <x v="0"/>
    <n v="125"/>
    <n v="299"/>
    <n v="75"/>
    <n v="34"/>
    <x v="2"/>
    <x v="2"/>
    <s v="intermediate level"/>
    <s v="INTERMEDIATE LEVEL"/>
    <n v="18"/>
    <s v="intermediate level"/>
    <n v="3.5"/>
    <d v="2016-07-14T00:00:00"/>
    <n v="14"/>
    <n v="7"/>
    <n v="2016"/>
    <x v="0"/>
    <x v="0"/>
    <d v="2020-10-10T00:00:00"/>
    <n v="1549"/>
  </r>
  <r>
    <x v="2239"/>
    <x v="2229"/>
    <x v="1261"/>
    <s v="ano Course"/>
    <s v="lues Maste"/>
    <s v="https://www.udemy.   /blues-master-basic-techniques-piano-course/"/>
    <s v="https://www.udemy.com/blues-master-basic-techniques-piano-course/"/>
    <x v="1"/>
    <n v="0"/>
    <n v="2618"/>
    <n v="41"/>
    <n v="16"/>
    <x v="0"/>
    <x v="0"/>
    <s v="all levels"/>
    <s v="ALL LEVELS"/>
    <n v="10"/>
    <s v="all levels"/>
    <n v="1.5"/>
    <d v="2016-03-29T00:00:00"/>
    <n v="29"/>
    <n v="3"/>
    <n v="2016"/>
    <x v="1"/>
    <x v="1"/>
    <d v="2019-09-26T00:00:00"/>
    <n v="1276"/>
  </r>
  <r>
    <x v="2240"/>
    <x v="2230"/>
    <x v="1261"/>
    <s v="ano Course"/>
    <s v="lues Maste"/>
    <s v="https://www.udemy.   /blues-master-advanced-techniques-piano-course/"/>
    <s v="https://www.udemy.com/blues-master-advanced-techniques-piano-course/"/>
    <x v="0"/>
    <n v="75"/>
    <n v="7"/>
    <n v="2"/>
    <n v="14"/>
    <x v="0"/>
    <x v="0"/>
    <s v="all levels"/>
    <s v="ALL LEVELS"/>
    <n v="10"/>
    <s v="all levels"/>
    <n v="1"/>
    <d v="2016-03-29T00:00:00"/>
    <n v="29"/>
    <n v="3"/>
    <n v="2016"/>
    <x v="1"/>
    <x v="1"/>
    <d v="2019-09-26T00:00:00"/>
    <n v="1276"/>
  </r>
  <r>
    <x v="2241"/>
    <x v="2231"/>
    <x v="1261"/>
    <s v="ano Course"/>
    <s v="lues Maste"/>
    <s v="https://www.udemy.   /blues-master-professional-techniques-piano-course/"/>
    <s v="https://www.udemy.com/blues-master-professional-techniques-piano-course/"/>
    <x v="0"/>
    <n v="75"/>
    <n v="4"/>
    <n v="0"/>
    <n v="16"/>
    <x v="0"/>
    <x v="0"/>
    <s v="all levels"/>
    <s v="ALL LEVELS"/>
    <n v="10"/>
    <s v="all levels"/>
    <n v="1"/>
    <d v="2016-03-29T00:00:00"/>
    <n v="29"/>
    <n v="3"/>
    <n v="2016"/>
    <x v="1"/>
    <x v="1"/>
    <d v="2019-09-26T00:00:00"/>
    <n v="1276"/>
  </r>
  <r>
    <x v="2242"/>
    <x v="2232"/>
    <x v="27"/>
    <s v="C 5 Course"/>
    <s v="he Complet"/>
    <s v="https://www.udemy.   /the-complete-aspnet-mvc-5-course/"/>
    <s v="https://www.udemy.com/the-complete-aspnet-mvc-5-course/"/>
    <x v="0"/>
    <n v="190"/>
    <n v="20652"/>
    <n v="6357"/>
    <n v="138"/>
    <x v="0"/>
    <x v="0"/>
    <s v="all levels"/>
    <s v="ALL LEVELS"/>
    <n v="10"/>
    <s v="all levels"/>
    <n v="7.5"/>
    <d v="2016-05-16T00:00:00"/>
    <n v="16"/>
    <n v="5"/>
    <n v="2016"/>
    <x v="0"/>
    <x v="0"/>
    <d v="2019-09-26T00:00:00"/>
    <n v="1228"/>
  </r>
  <r>
    <x v="2243"/>
    <x v="2233"/>
    <x v="506"/>
    <s v="Techniques"/>
    <s v="earn the V"/>
    <s v="https://www.udemy.   /learn-the-violin-bowing-techniques/"/>
    <s v="https://www.udemy.com/learn-the-violin-bowing-techniques/"/>
    <x v="0"/>
    <n v="80"/>
    <n v="89"/>
    <n v="6"/>
    <n v="12"/>
    <x v="2"/>
    <x v="2"/>
    <s v="intermediate level"/>
    <s v="INTERMEDIATE LEVEL"/>
    <n v="18"/>
    <s v="intermediate level"/>
    <n v="0.66666666699999999"/>
    <d v="2016-06-26T00:00:00"/>
    <n v="26"/>
    <n v="6"/>
    <n v="2016"/>
    <x v="1"/>
    <x v="1"/>
    <d v="2020-10-10T00:00:00"/>
    <n v="1567"/>
  </r>
  <r>
    <x v="2244"/>
    <x v="2234"/>
    <x v="1262"/>
    <s v="-Time Apps"/>
    <s v="odern Java"/>
    <s v="https://www.udemy.   /real-world-real-time-modern-javascript/"/>
    <s v="https://www.udemy.com/real-world-real-time-modern-javascript/"/>
    <x v="0"/>
    <n v="50"/>
    <n v="1871"/>
    <n v="154"/>
    <n v="60"/>
    <x v="2"/>
    <x v="2"/>
    <s v="intermediate level"/>
    <s v="INTERMEDIATE LEVEL"/>
    <n v="18"/>
    <s v="intermediate level"/>
    <n v="13.5"/>
    <d v="2016-03-30T00:00:00"/>
    <n v="30"/>
    <n v="3"/>
    <n v="2016"/>
    <x v="0"/>
    <x v="0"/>
    <d v="2020-10-10T00:00:00"/>
    <n v="1655"/>
  </r>
  <r>
    <x v="2245"/>
    <x v="2235"/>
    <x v="919"/>
    <s v="in 30 Days"/>
    <s v="he 80/20 G"/>
    <s v="https://www.udemy.   /8020guitar/"/>
    <s v="https://www.udemy.com/8020guitar/"/>
    <x v="1"/>
    <n v="0"/>
    <n v="2610"/>
    <n v="28"/>
    <n v="24"/>
    <x v="0"/>
    <x v="0"/>
    <s v="all levels"/>
    <s v="ALL LEVELS"/>
    <n v="10"/>
    <s v="all levels"/>
    <n v="3.5"/>
    <d v="2016-04-20T00:00:00"/>
    <n v="20"/>
    <n v="4"/>
    <n v="2016"/>
    <x v="1"/>
    <x v="1"/>
    <d v="2019-09-26T00:00:00"/>
    <n v="1254"/>
  </r>
  <r>
    <x v="2246"/>
    <x v="2236"/>
    <x v="420"/>
    <s v="next level"/>
    <s v="ake your d"/>
    <s v="https://www.udemy.   /take-your-double-bass-drum-technique-to-the-next-level/"/>
    <s v="https://www.udemy.com/take-your-double-bass-drum-technique-to-the-next-level/"/>
    <x v="0"/>
    <n v="40"/>
    <n v="584"/>
    <n v="7"/>
    <n v="196"/>
    <x v="2"/>
    <x v="2"/>
    <s v="intermediate level"/>
    <s v="INTERMEDIATE LEVEL"/>
    <n v="18"/>
    <s v="intermediate level"/>
    <n v="5.5"/>
    <d v="2016-05-16T00:00:00"/>
    <n v="16"/>
    <n v="5"/>
    <n v="2016"/>
    <x v="1"/>
    <x v="1"/>
    <d v="2020-10-10T00:00:00"/>
    <n v="1608"/>
  </r>
  <r>
    <x v="2247"/>
    <x v="2237"/>
    <x v="1263"/>
    <s v="al Traders"/>
    <s v="andlestick"/>
    <s v="https://www.udemy.   /testing-candlesticks/"/>
    <s v="https://www.udemy.com/testing-candlesticks/"/>
    <x v="0"/>
    <n v="95"/>
    <n v="913"/>
    <n v="117"/>
    <n v="48"/>
    <x v="3"/>
    <x v="3"/>
    <s v="expert level"/>
    <s v="EXPERT LEVEL"/>
    <n v="12"/>
    <s v="expert level"/>
    <n v="2"/>
    <d v="2016-05-18T00:00:00"/>
    <n v="18"/>
    <n v="5"/>
    <n v="2016"/>
    <x v="3"/>
    <x v="3"/>
    <d v="2019-08-24T00:00:00"/>
    <n v="1193"/>
  </r>
  <r>
    <x v="2248"/>
    <x v="2238"/>
    <x v="1264"/>
    <s v=" Beginners"/>
    <s v="ketchbook "/>
    <s v="https://www.udemy.   /learn-sketchbook-pro-in-a-weekend/"/>
    <s v="https://www.udemy.com/learn-sketchbook-pro-in-a-weekend/"/>
    <x v="0"/>
    <n v="125"/>
    <n v="1657"/>
    <n v="46"/>
    <n v="41"/>
    <x v="0"/>
    <x v="0"/>
    <s v="all levels"/>
    <s v="ALL LEVELS"/>
    <n v="10"/>
    <s v="all levels"/>
    <n v="4"/>
    <d v="2016-04-01T00:00:00"/>
    <n v="1"/>
    <n v="4"/>
    <n v="2016"/>
    <x v="2"/>
    <x v="2"/>
    <d v="2019-09-26T00:00:00"/>
    <n v="1273"/>
  </r>
  <r>
    <x v="2249"/>
    <x v="2239"/>
    <x v="257"/>
    <s v="with Auth0"/>
    <s v="ngularJS A"/>
    <s v="https://www.udemy.   /angularjs-authentication-with-auth0/"/>
    <s v="https://www.udemy.com/angularjs-authentication-with-auth0/"/>
    <x v="1"/>
    <n v="0"/>
    <n v="21689"/>
    <n v="1080"/>
    <n v="13"/>
    <x v="0"/>
    <x v="0"/>
    <s v="all levels"/>
    <s v="ALL LEVELS"/>
    <n v="10"/>
    <s v="all levels"/>
    <n v="1"/>
    <d v="2016-04-01T00:00:00"/>
    <n v="1"/>
    <n v="4"/>
    <n v="2016"/>
    <x v="0"/>
    <x v="0"/>
    <d v="2019-09-26T00:00:00"/>
    <n v="1273"/>
  </r>
  <r>
    <x v="2250"/>
    <x v="2240"/>
    <x v="6"/>
    <s v=" Beginners"/>
    <s v="ntroductio"/>
    <s v="https://www.udemy.   /introduction-to-gimp-for-beginners/"/>
    <s v="https://www.udemy.com/introduction-to-gimp-for-beginners/"/>
    <x v="0"/>
    <n v="20"/>
    <n v="282"/>
    <n v="8"/>
    <n v="28"/>
    <x v="1"/>
    <x v="1"/>
    <s v="beginner level"/>
    <s v="BEGINNER LEVEL"/>
    <n v="14"/>
    <s v="beginner level"/>
    <n v="3"/>
    <d v="2016-04-01T00:00:00"/>
    <n v="1"/>
    <n v="4"/>
    <n v="2016"/>
    <x v="2"/>
    <x v="2"/>
    <d v="2018-12-31T00:00:00"/>
    <n v="1004"/>
  </r>
  <r>
    <x v="2251"/>
    <x v="2241"/>
    <x v="1265"/>
    <s v="More Fees!"/>
    <s v="anva: Desi"/>
    <s v="https://www.udemy.   /canva-make-album-covers-for-free/"/>
    <s v="https://www.udemy.com/canva-make-album-covers-for-free/"/>
    <x v="1"/>
    <n v="0"/>
    <n v="3103"/>
    <n v="42"/>
    <n v="11"/>
    <x v="1"/>
    <x v="1"/>
    <s v="beginner level"/>
    <s v="BEGINNER LEVEL"/>
    <n v="14"/>
    <s v="beginner level"/>
    <n v="0.66666666699999999"/>
    <d v="2016-04-07T00:00:00"/>
    <n v="7"/>
    <n v="4"/>
    <n v="2016"/>
    <x v="2"/>
    <x v="2"/>
    <d v="2018-12-31T00:00:00"/>
    <n v="998"/>
  </r>
  <r>
    <x v="2252"/>
    <x v="2242"/>
    <x v="1266"/>
    <s v="l Elements"/>
    <s v="rumming 10"/>
    <s v="https://www.udemy.   /drums-101/"/>
    <s v="https://www.udemy.com/drums-101/"/>
    <x v="0"/>
    <n v="50"/>
    <n v="4"/>
    <n v="0"/>
    <n v="17"/>
    <x v="1"/>
    <x v="1"/>
    <s v="beginner level"/>
    <s v="BEGINNER LEVEL"/>
    <n v="14"/>
    <s v="beginner level"/>
    <n v="1.5"/>
    <d v="2017-05-02T00:00:00"/>
    <n v="2"/>
    <n v="5"/>
    <n v="2017"/>
    <x v="1"/>
    <x v="1"/>
    <d v="2018-12-31T00:00:00"/>
    <n v="608"/>
  </r>
  <r>
    <x v="2253"/>
    <x v="2243"/>
    <x v="1267"/>
    <s v=" Beginners"/>
    <s v="enor Saxop"/>
    <s v="https://www.udemy.   /the-music-coach-online-tenor-saxophone-lesson-program/"/>
    <s v="https://www.udemy.com/the-music-coach-online-tenor-saxophone-lesson-program/"/>
    <x v="0"/>
    <n v="95"/>
    <n v="45"/>
    <n v="5"/>
    <n v="43"/>
    <x v="1"/>
    <x v="1"/>
    <s v="beginner level"/>
    <s v="BEGINNER LEVEL"/>
    <n v="14"/>
    <s v="beginner level"/>
    <n v="3"/>
    <d v="2016-04-04T00:00:00"/>
    <n v="4"/>
    <n v="4"/>
    <n v="2016"/>
    <x v="1"/>
    <x v="1"/>
    <d v="2018-12-31T00:00:00"/>
    <n v="1001"/>
  </r>
  <r>
    <x v="2254"/>
    <x v="2244"/>
    <x v="67"/>
    <s v="er/Artwork"/>
    <s v="eginners G"/>
    <s v="https://www.udemy.   /do-it-yourself-learn-photoshop-postersflyers-creation/"/>
    <s v="https://www.udemy.com/do-it-yourself-learn-photoshop-postersflyers-creation/"/>
    <x v="0"/>
    <n v="20"/>
    <n v="775"/>
    <n v="5"/>
    <n v="6"/>
    <x v="1"/>
    <x v="1"/>
    <s v="beginner level"/>
    <s v="BEGINNER LEVEL"/>
    <n v="14"/>
    <s v="beginner level"/>
    <n v="1"/>
    <d v="2016-04-02T00:00:00"/>
    <n v="2"/>
    <n v="4"/>
    <n v="2016"/>
    <x v="2"/>
    <x v="2"/>
    <d v="2018-12-31T00:00:00"/>
    <n v="1003"/>
  </r>
  <r>
    <x v="2255"/>
    <x v="2245"/>
    <x v="438"/>
    <s v="nd Hosting"/>
    <s v="ffective P"/>
    <s v="https://www.udemy.   /effective-personal-website-building-and-hosting/"/>
    <s v="https://www.udemy.com/effective-personal-website-building-and-hosting/"/>
    <x v="0"/>
    <n v="20"/>
    <n v="4259"/>
    <n v="0"/>
    <n v="11"/>
    <x v="0"/>
    <x v="0"/>
    <s v="all levels"/>
    <s v="ALL LEVELS"/>
    <n v="10"/>
    <s v="all levels"/>
    <n v="1"/>
    <d v="2016-04-11T00:00:00"/>
    <n v="11"/>
    <n v="4"/>
    <n v="2016"/>
    <x v="0"/>
    <x v="0"/>
    <d v="2019-09-26T00:00:00"/>
    <n v="1263"/>
  </r>
  <r>
    <x v="2256"/>
    <x v="2246"/>
    <x v="1268"/>
    <s v="e Clarinet"/>
    <s v="larinet Pr"/>
    <s v="https://www.udemy.   /clarinet-pro-series/"/>
    <s v="https://www.udemy.com/clarinet-pro-series/"/>
    <x v="0"/>
    <n v="50"/>
    <n v="95"/>
    <n v="3"/>
    <n v="30"/>
    <x v="0"/>
    <x v="0"/>
    <s v="all levels"/>
    <s v="ALL LEVELS"/>
    <n v="10"/>
    <s v="all levels"/>
    <n v="6"/>
    <d v="2016-04-08T00:00:00"/>
    <n v="8"/>
    <n v="4"/>
    <n v="2016"/>
    <x v="1"/>
    <x v="1"/>
    <d v="2019-09-26T00:00:00"/>
    <n v="1266"/>
  </r>
  <r>
    <x v="2257"/>
    <x v="2247"/>
    <x v="744"/>
    <s v="ch - Part1"/>
    <s v="earn Finan"/>
    <s v="https://www.udemy.   /learn-financial-modeling-part1/"/>
    <s v="https://www.udemy.com/learn-financial-modeling-part1/"/>
    <x v="0"/>
    <n v="50"/>
    <n v="7"/>
    <n v="4"/>
    <n v="29"/>
    <x v="0"/>
    <x v="0"/>
    <s v="all levels"/>
    <s v="ALL LEVELS"/>
    <n v="10"/>
    <s v="all levels"/>
    <n v="3.5"/>
    <d v="2016-04-06T00:00:00"/>
    <n v="6"/>
    <n v="4"/>
    <n v="2016"/>
    <x v="3"/>
    <x v="3"/>
    <d v="2018-08-06T00:00:00"/>
    <n v="852"/>
  </r>
  <r>
    <x v="2258"/>
    <x v="2248"/>
    <x v="1269"/>
    <s v="du &amp; Hindi"/>
    <s v="reate Webs"/>
    <s v="https://www.udemy.   /create-website-from-scratch-in-urdu-hindi/"/>
    <s v="https://www.udemy.com/create-website-from-scratch-in-urdu-hindi/"/>
    <x v="1"/>
    <n v="0"/>
    <n v="3033"/>
    <n v="91"/>
    <n v="9"/>
    <x v="2"/>
    <x v="2"/>
    <s v="intermediate level"/>
    <s v="INTERMEDIATE LEVEL"/>
    <n v="18"/>
    <s v="intermediate level"/>
    <n v="1"/>
    <d v="2016-06-05T00:00:00"/>
    <n v="5"/>
    <n v="6"/>
    <n v="2016"/>
    <x v="0"/>
    <x v="0"/>
    <d v="2020-10-10T00:00:00"/>
    <n v="1588"/>
  </r>
  <r>
    <x v="2259"/>
    <x v="2249"/>
    <x v="1270"/>
    <s v="ing Course"/>
    <s v="he Visual "/>
    <s v="https://www.udemy.   /the-visual-learning-basic-accounting-course/"/>
    <s v="https://www.udemy.com/the-visual-learning-basic-accounting-course/"/>
    <x v="0"/>
    <n v="20"/>
    <n v="9"/>
    <n v="0"/>
    <n v="6"/>
    <x v="1"/>
    <x v="1"/>
    <s v="beginner level"/>
    <s v="BEGINNER LEVEL"/>
    <n v="14"/>
    <s v="beginner level"/>
    <n v="1"/>
    <d v="2016-05-03T00:00:00"/>
    <n v="3"/>
    <n v="5"/>
    <n v="2016"/>
    <x v="3"/>
    <x v="3"/>
    <d v="2018-05-25T00:00:00"/>
    <n v="752"/>
  </r>
  <r>
    <x v="2260"/>
    <x v="2250"/>
    <x v="1271"/>
    <s v="ng Bassoon"/>
    <s v="assoon Pro"/>
    <s v="https://www.udemy.   /bassoon-pro-series/"/>
    <s v="https://www.udemy.com/bassoon-pro-series/"/>
    <x v="0"/>
    <n v="50"/>
    <n v="36"/>
    <n v="0"/>
    <n v="42"/>
    <x v="0"/>
    <x v="0"/>
    <s v="all levels"/>
    <s v="ALL LEVELS"/>
    <n v="10"/>
    <s v="all levels"/>
    <n v="6.5"/>
    <d v="2016-04-08T00:00:00"/>
    <n v="8"/>
    <n v="4"/>
    <n v="2016"/>
    <x v="1"/>
    <x v="1"/>
    <d v="2019-09-26T00:00:00"/>
    <n v="1266"/>
  </r>
  <r>
    <x v="2261"/>
    <x v="2251"/>
    <x v="27"/>
    <s v=" Advanced!"/>
    <s v="he Complet"/>
    <s v="https://www.udemy.   /jquery-tutorial/"/>
    <s v="https://www.udemy.com/jquery-tutorial/"/>
    <x v="0"/>
    <n v="195"/>
    <n v="6636"/>
    <n v="302"/>
    <n v="50"/>
    <x v="0"/>
    <x v="0"/>
    <s v="all levels"/>
    <s v="ALL LEVELS"/>
    <n v="10"/>
    <s v="all levels"/>
    <n v="6"/>
    <d v="2016-05-26T00:00:00"/>
    <n v="26"/>
    <n v="5"/>
    <n v="2016"/>
    <x v="0"/>
    <x v="0"/>
    <d v="2019-09-26T00:00:00"/>
    <n v="1218"/>
  </r>
  <r>
    <x v="2262"/>
    <x v="2252"/>
    <x v="332"/>
    <s v=" Beginners"/>
    <s v="iano Lesso"/>
    <s v="https://www.udemy.   /the-music-coach-online-piano-lesson-program/"/>
    <s v="https://www.udemy.com/the-music-coach-online-piano-lesson-program/"/>
    <x v="0"/>
    <n v="95"/>
    <n v="8"/>
    <n v="0"/>
    <n v="50"/>
    <x v="1"/>
    <x v="1"/>
    <s v="beginner level"/>
    <s v="BEGINNER LEVEL"/>
    <n v="14"/>
    <s v="beginner level"/>
    <n v="4"/>
    <d v="2016-04-12T00:00:00"/>
    <n v="12"/>
    <n v="4"/>
    <n v="2016"/>
    <x v="1"/>
    <x v="1"/>
    <d v="2018-12-31T00:00:00"/>
    <n v="993"/>
  </r>
  <r>
    <x v="2263"/>
    <x v="2253"/>
    <x v="1272"/>
    <s v=" Beginners"/>
    <s v="rumpet Les"/>
    <s v="https://www.udemy.   /the-music-coach-online-trumpet-lesson-program/"/>
    <s v="https://www.udemy.com/the-music-coach-online-trumpet-lesson-program/"/>
    <x v="0"/>
    <n v="95"/>
    <n v="17"/>
    <n v="3"/>
    <n v="35"/>
    <x v="1"/>
    <x v="1"/>
    <s v="beginner level"/>
    <s v="BEGINNER LEVEL"/>
    <n v="14"/>
    <s v="beginner level"/>
    <n v="2.5"/>
    <d v="2016-04-06T00:00:00"/>
    <n v="6"/>
    <n v="4"/>
    <n v="2016"/>
    <x v="1"/>
    <x v="1"/>
    <d v="2018-12-31T00:00:00"/>
    <n v="999"/>
  </r>
  <r>
    <x v="2264"/>
    <x v="2254"/>
    <x v="1273"/>
    <s v="Your Taxes"/>
    <s v="ave on You"/>
    <s v="https://www.udemy.   /save-on-your-taxes/"/>
    <s v="https://www.udemy.com/save-on-your-taxes/"/>
    <x v="0"/>
    <n v="20"/>
    <n v="2437"/>
    <n v="12"/>
    <n v="23"/>
    <x v="0"/>
    <x v="0"/>
    <s v="all levels"/>
    <s v="ALL LEVELS"/>
    <n v="10"/>
    <s v="all levels"/>
    <n v="1.5"/>
    <d v="2016-11-16T00:00:00"/>
    <n v="16"/>
    <n v="11"/>
    <n v="2016"/>
    <x v="3"/>
    <x v="3"/>
    <d v="2018-11-04T00:00:00"/>
    <n v="718"/>
  </r>
  <r>
    <x v="2265"/>
    <x v="2255"/>
    <x v="747"/>
    <s v="ndamentals"/>
    <s v="alue Inves"/>
    <s v="https://www.udemy.   /value-investing-and-stock-market-fundamentals/"/>
    <s v="https://www.udemy.com/value-investing-and-stock-market-fundamentals/"/>
    <x v="0"/>
    <n v="195"/>
    <n v="74"/>
    <n v="8"/>
    <n v="17"/>
    <x v="1"/>
    <x v="1"/>
    <s v="beginner level"/>
    <s v="BEGINNER LEVEL"/>
    <n v="14"/>
    <s v="beginner level"/>
    <n v="3"/>
    <d v="2016-04-07T00:00:00"/>
    <n v="7"/>
    <n v="4"/>
    <n v="2016"/>
    <x v="3"/>
    <x v="3"/>
    <d v="2018-12-31T00:00:00"/>
    <n v="998"/>
  </r>
  <r>
    <x v="2266"/>
    <x v="2256"/>
    <x v="32"/>
    <s v="ion Course"/>
    <s v="eginner Gu"/>
    <s v="https://www.udemy.   /beginner-guitar-lessons-your-complete-foundation-course/"/>
    <s v="https://www.udemy.com/beginner-guitar-lessons-your-complete-foundation-course/"/>
    <x v="0"/>
    <n v="60"/>
    <n v="293"/>
    <n v="30"/>
    <n v="162"/>
    <x v="1"/>
    <x v="1"/>
    <s v="beginner level"/>
    <s v="BEGINNER LEVEL"/>
    <n v="14"/>
    <s v="beginner level"/>
    <n v="18.5"/>
    <d v="2016-04-11T00:00:00"/>
    <n v="11"/>
    <n v="4"/>
    <n v="2016"/>
    <x v="1"/>
    <x v="1"/>
    <d v="2018-12-31T00:00:00"/>
    <n v="994"/>
  </r>
  <r>
    <x v="2267"/>
    <x v="2257"/>
    <x v="1274"/>
    <s v="rench Horn"/>
    <s v="orn Pro Se"/>
    <s v="https://www.udemy.   /horn-pro-series/"/>
    <s v="https://www.udemy.com/horn-pro-series/"/>
    <x v="0"/>
    <n v="50"/>
    <n v="48"/>
    <n v="3"/>
    <n v="61"/>
    <x v="0"/>
    <x v="0"/>
    <s v="all levels"/>
    <s v="ALL LEVELS"/>
    <n v="10"/>
    <s v="all levels"/>
    <n v="8"/>
    <d v="2016-04-08T00:00:00"/>
    <n v="8"/>
    <n v="4"/>
    <n v="2016"/>
    <x v="1"/>
    <x v="1"/>
    <d v="2019-09-26T00:00:00"/>
    <n v="1266"/>
  </r>
  <r>
    <x v="2268"/>
    <x v="2258"/>
    <x v="744"/>
    <s v="h - Part 2"/>
    <s v="earn Finan"/>
    <s v="https://www.udemy.   /learn-financial-modeling-part-2/"/>
    <s v="https://www.udemy.com/learn-financial-modeling-part-2/"/>
    <x v="0"/>
    <n v="50"/>
    <n v="2"/>
    <n v="1"/>
    <n v="27"/>
    <x v="0"/>
    <x v="0"/>
    <s v="all levels"/>
    <s v="ALL LEVELS"/>
    <n v="10"/>
    <s v="all levels"/>
    <n v="3.5"/>
    <d v="2016-04-07T00:00:00"/>
    <n v="7"/>
    <n v="4"/>
    <n v="2016"/>
    <x v="3"/>
    <x v="3"/>
    <d v="2019-09-26T00:00:00"/>
    <n v="1267"/>
  </r>
  <r>
    <x v="2269"/>
    <x v="2259"/>
    <x v="744"/>
    <s v="h - Part 3"/>
    <s v="earn Finan"/>
    <s v="https://www.udemy.   /learn-financial-modeling-part-3/"/>
    <s v="https://www.udemy.com/learn-financial-modeling-part-3/"/>
    <x v="0"/>
    <n v="50"/>
    <n v="2"/>
    <n v="0"/>
    <n v="22"/>
    <x v="0"/>
    <x v="0"/>
    <s v="all levels"/>
    <s v="ALL LEVELS"/>
    <n v="10"/>
    <s v="all levels"/>
    <n v="2"/>
    <d v="2016-04-07T00:00:00"/>
    <n v="7"/>
    <n v="4"/>
    <n v="2016"/>
    <x v="3"/>
    <x v="3"/>
    <d v="2019-09-26T00:00:00"/>
    <n v="1267"/>
  </r>
  <r>
    <x v="2270"/>
    <x v="2260"/>
    <x v="1275"/>
    <s v="s For eBay"/>
    <s v="et Acquire"/>
    <s v="https://www.udemy.   /entrepreneurship-buy-and-sell-your-startup-or-business/"/>
    <s v="https://www.udemy.com/entrepreneurship-buy-and-sell-your-startup-or-business/"/>
    <x v="0"/>
    <n v="195"/>
    <n v="1420"/>
    <n v="70"/>
    <n v="29"/>
    <x v="0"/>
    <x v="0"/>
    <s v="all levels"/>
    <s v="ALL LEVELS"/>
    <n v="10"/>
    <s v="all levels"/>
    <n v="2.5"/>
    <d v="2016-04-28T00:00:00"/>
    <n v="28"/>
    <n v="4"/>
    <n v="2016"/>
    <x v="3"/>
    <x v="3"/>
    <d v="2018-11-04T00:00:00"/>
    <n v="920"/>
  </r>
  <r>
    <x v="2271"/>
    <x v="2261"/>
    <x v="1276"/>
    <s v="†å“è¨­è¨ˆ"/>
    <s v="•†æ¥­å¥½è¨"/>
    <s v="https://www.udemy.   /illustrator-u/"/>
    <s v="https://www.udemy.com/illustrator-u/"/>
    <x v="0"/>
    <n v="20"/>
    <n v="20"/>
    <n v="3"/>
    <n v="5"/>
    <x v="1"/>
    <x v="1"/>
    <s v="beginner level"/>
    <s v="BEGINNER LEVEL"/>
    <n v="14"/>
    <s v="beginner level"/>
    <n v="0.68333333299999999"/>
    <d v="2016-04-26T00:00:00"/>
    <n v="26"/>
    <n v="4"/>
    <n v="2016"/>
    <x v="2"/>
    <x v="2"/>
    <d v="2018-12-31T00:00:00"/>
    <n v="979"/>
  </r>
  <r>
    <x v="2272"/>
    <x v="2262"/>
    <x v="1210"/>
    <s v="c Websites"/>
    <s v="earn By Ex"/>
    <s v="https://www.udemy.   /learn-by-example-php-for-dynamic-websites/"/>
    <s v="https://www.udemy.com/learn-by-example-php-for-dynamic-websites/"/>
    <x v="0"/>
    <n v="50"/>
    <n v="1439"/>
    <n v="10"/>
    <n v="77"/>
    <x v="1"/>
    <x v="1"/>
    <s v="beginner level"/>
    <s v="BEGINNER LEVEL"/>
    <n v="14"/>
    <s v="beginner level"/>
    <n v="13"/>
    <d v="2016-04-06T00:00:00"/>
    <n v="6"/>
    <n v="4"/>
    <n v="2016"/>
    <x v="0"/>
    <x v="0"/>
    <d v="2018-12-31T00:00:00"/>
    <n v="999"/>
  </r>
  <r>
    <x v="2273"/>
    <x v="2263"/>
    <x v="1277"/>
    <s v="g the Oboe"/>
    <s v="boe Pro Se"/>
    <s v="https://www.udemy.   /oboe-pro-series/"/>
    <s v="https://www.udemy.com/oboe-pro-series/"/>
    <x v="0"/>
    <n v="50"/>
    <n v="61"/>
    <n v="5"/>
    <n v="36"/>
    <x v="0"/>
    <x v="0"/>
    <s v="all levels"/>
    <s v="ALL LEVELS"/>
    <n v="10"/>
    <s v="all levels"/>
    <n v="7"/>
    <d v="2016-04-08T00:00:00"/>
    <n v="8"/>
    <n v="4"/>
    <n v="2016"/>
    <x v="1"/>
    <x v="1"/>
    <d v="2019-09-26T00:00:00"/>
    <n v="1266"/>
  </r>
  <r>
    <x v="2274"/>
    <x v="2264"/>
    <x v="358"/>
    <s v=" Expertise"/>
    <s v="ordPress B"/>
    <s v="https://www.udemy.   /wordpress-basics-to-business/"/>
    <s v="https://www.udemy.com/wordpress-basics-to-business/"/>
    <x v="0"/>
    <n v="50"/>
    <n v="1125"/>
    <n v="10"/>
    <n v="45"/>
    <x v="1"/>
    <x v="1"/>
    <s v="beginner level"/>
    <s v="BEGINNER LEVEL"/>
    <n v="14"/>
    <s v="beginner level"/>
    <n v="3.5"/>
    <d v="2016-04-07T00:00:00"/>
    <n v="7"/>
    <n v="4"/>
    <n v="2016"/>
    <x v="0"/>
    <x v="0"/>
    <d v="2018-12-31T00:00:00"/>
    <n v="998"/>
  </r>
  <r>
    <x v="2275"/>
    <x v="2265"/>
    <x v="818"/>
    <s v="ticing Sax"/>
    <s v="axophone P"/>
    <s v="https://www.udemy.   /saxophone-pro-series/"/>
    <s v="https://www.udemy.com/saxophone-pro-series/"/>
    <x v="0"/>
    <n v="50"/>
    <n v="119"/>
    <n v="4"/>
    <n v="32"/>
    <x v="0"/>
    <x v="0"/>
    <s v="all levels"/>
    <s v="ALL LEVELS"/>
    <n v="10"/>
    <s v="all levels"/>
    <n v="5.5"/>
    <d v="2016-04-08T00:00:00"/>
    <n v="8"/>
    <n v="4"/>
    <n v="2016"/>
    <x v="1"/>
    <x v="1"/>
    <d v="2019-09-26T00:00:00"/>
    <n v="1266"/>
  </r>
  <r>
    <x v="2276"/>
    <x v="2266"/>
    <x v="1239"/>
    <s v="ith Python"/>
    <s v="tock Techn"/>
    <s v="https://www.udemy.   /stock-technical-analysis-with-python/"/>
    <s v="https://www.udemy.com/stock-technical-analysis-with-python/"/>
    <x v="0"/>
    <n v="50"/>
    <n v="409"/>
    <n v="35"/>
    <n v="46"/>
    <x v="0"/>
    <x v="0"/>
    <s v="all levels"/>
    <s v="ALL LEVELS"/>
    <n v="10"/>
    <s v="all levels"/>
    <n v="8"/>
    <d v="2016-04-12T00:00:00"/>
    <n v="12"/>
    <n v="4"/>
    <n v="2016"/>
    <x v="3"/>
    <x v="3"/>
    <d v="2018-08-06T00:00:00"/>
    <n v="846"/>
  </r>
  <r>
    <x v="2277"/>
    <x v="2267"/>
    <x v="563"/>
    <s v=" de Deudas"/>
    <s v="inanzas Pe"/>
    <s v="https://www.udemy.   /finanzas-personales-para-vivir-libre-de-deudas/"/>
    <s v="https://www.udemy.com/finanzas-personales-para-vivir-libre-de-deudas/"/>
    <x v="0"/>
    <n v="75"/>
    <n v="76"/>
    <n v="13"/>
    <n v="77"/>
    <x v="1"/>
    <x v="1"/>
    <s v="beginner level"/>
    <s v="BEGINNER LEVEL"/>
    <n v="14"/>
    <s v="beginner level"/>
    <n v="6"/>
    <d v="2016-04-27T00:00:00"/>
    <n v="27"/>
    <n v="4"/>
    <n v="2016"/>
    <x v="3"/>
    <x v="3"/>
    <d v="2018-12-31T00:00:00"/>
    <n v="978"/>
  </r>
  <r>
    <x v="2278"/>
    <x v="2268"/>
    <x v="6"/>
    <s v=" Beginners"/>
    <s v="ntroductio"/>
    <s v="https://www.udemy.   /introduction-to-photoshop-cc-tutorials-for-beginners/"/>
    <s v="https://www.udemy.com/introduction-to-photoshop-cc-tutorials-for-beginners/"/>
    <x v="0"/>
    <n v="20"/>
    <n v="262"/>
    <n v="0"/>
    <n v="12"/>
    <x v="1"/>
    <x v="1"/>
    <s v="beginner level"/>
    <s v="BEGINNER LEVEL"/>
    <n v="14"/>
    <s v="beginner level"/>
    <n v="1"/>
    <d v="2016-04-10T00:00:00"/>
    <n v="10"/>
    <n v="4"/>
    <n v="2016"/>
    <x v="2"/>
    <x v="2"/>
    <d v="2018-12-31T00:00:00"/>
    <n v="995"/>
  </r>
  <r>
    <x v="2279"/>
    <x v="2269"/>
    <x v="122"/>
    <s v="ep by Step"/>
    <s v="inancial M"/>
    <s v="https://www.udemy.   /financial-modelling-course-using-excel/"/>
    <s v="https://www.udemy.com/financial-modelling-course-using-excel/"/>
    <x v="0"/>
    <n v="20"/>
    <n v="13"/>
    <n v="2"/>
    <n v="17"/>
    <x v="2"/>
    <x v="2"/>
    <s v="intermediate level"/>
    <s v="INTERMEDIATE LEVEL"/>
    <n v="18"/>
    <s v="intermediate level"/>
    <n v="1.5"/>
    <d v="2016-05-05T00:00:00"/>
    <n v="5"/>
    <n v="5"/>
    <n v="2016"/>
    <x v="3"/>
    <x v="3"/>
    <d v="2020-10-10T00:00:00"/>
    <n v="1619"/>
  </r>
  <r>
    <x v="2280"/>
    <x v="443"/>
    <x v="335"/>
    <s v=" Beginners"/>
    <s v="rum Lesson"/>
    <s v="https://www.udemy.   /the-music-coach-online-drum-lesson-program/"/>
    <s v="https://www.udemy.com/the-music-coach-online-drum-lesson-program/"/>
    <x v="0"/>
    <n v="95"/>
    <n v="14"/>
    <n v="1"/>
    <n v="34"/>
    <x v="1"/>
    <x v="1"/>
    <s v="beginner level"/>
    <s v="BEGINNER LEVEL"/>
    <n v="14"/>
    <s v="beginner level"/>
    <n v="2.5"/>
    <d v="2016-04-13T00:00:00"/>
    <n v="13"/>
    <n v="4"/>
    <n v="2016"/>
    <x v="1"/>
    <x v="1"/>
    <d v="2018-12-31T00:00:00"/>
    <n v="992"/>
  </r>
  <r>
    <x v="2281"/>
    <x v="2270"/>
    <x v="1278"/>
    <s v=" Beginners"/>
    <s v="rombone Le"/>
    <s v="https://www.udemy.   /the-music-coach-online-trombone-lesson-program/"/>
    <s v="https://www.udemy.com/the-music-coach-online-trombone-lesson-program/"/>
    <x v="0"/>
    <n v="95"/>
    <n v="11"/>
    <n v="2"/>
    <n v="34"/>
    <x v="1"/>
    <x v="1"/>
    <s v="beginner level"/>
    <s v="BEGINNER LEVEL"/>
    <n v="14"/>
    <s v="beginner level"/>
    <n v="3"/>
    <d v="2016-04-14T00:00:00"/>
    <n v="14"/>
    <n v="4"/>
    <n v="2016"/>
    <x v="1"/>
    <x v="1"/>
    <d v="2018-12-31T00:00:00"/>
    <n v="991"/>
  </r>
  <r>
    <x v="2282"/>
    <x v="2271"/>
    <x v="1279"/>
    <s v="evelopment"/>
    <s v="HP For Wor"/>
    <s v="https://www.udemy.   /php-for-wordpress-development/"/>
    <s v="https://www.udemy.com/php-for-wordpress-development/"/>
    <x v="0"/>
    <n v="35"/>
    <n v="850"/>
    <n v="12"/>
    <n v="16"/>
    <x v="1"/>
    <x v="1"/>
    <s v="beginner level"/>
    <s v="BEGINNER LEVEL"/>
    <n v="14"/>
    <s v="beginner level"/>
    <n v="1"/>
    <d v="2016-04-12T00:00:00"/>
    <n v="12"/>
    <n v="4"/>
    <n v="2016"/>
    <x v="0"/>
    <x v="0"/>
    <d v="2018-12-31T00:00:00"/>
    <n v="993"/>
  </r>
  <r>
    <x v="2283"/>
    <x v="2272"/>
    <x v="1280"/>
    <s v="n Workflow"/>
    <s v="it a Web D"/>
    <s v="https://www.udemy.   /git-a-web-developer-job-mastering-the-modern-workflow/"/>
    <s v="https://www.udemy.com/git-a-web-developer-job-mastering-the-modern-workflow/"/>
    <x v="0"/>
    <n v="200"/>
    <n v="5809"/>
    <n v="1445"/>
    <n v="61"/>
    <x v="1"/>
    <x v="1"/>
    <s v="beginner level"/>
    <s v="BEGINNER LEVEL"/>
    <n v="14"/>
    <s v="beginner level"/>
    <n v="15"/>
    <d v="2016-08-28T00:00:00"/>
    <n v="28"/>
    <n v="8"/>
    <n v="2016"/>
    <x v="0"/>
    <x v="0"/>
    <d v="2018-12-31T00:00:00"/>
    <n v="855"/>
  </r>
  <r>
    <x v="2284"/>
    <x v="2273"/>
    <x v="1281"/>
    <s v=" Beginners"/>
    <s v="ass Guitar"/>
    <s v="https://www.udemy.   /the-music-coach-online-bass-guitar-lesson-program/"/>
    <s v="https://www.udemy.com/the-music-coach-online-bass-guitar-lesson-program/"/>
    <x v="0"/>
    <n v="95"/>
    <n v="180"/>
    <n v="21"/>
    <n v="38"/>
    <x v="1"/>
    <x v="1"/>
    <s v="beginner level"/>
    <s v="BEGINNER LEVEL"/>
    <n v="14"/>
    <s v="beginner level"/>
    <n v="2.5"/>
    <d v="2016-04-26T00:00:00"/>
    <n v="26"/>
    <n v="4"/>
    <n v="2016"/>
    <x v="1"/>
    <x v="1"/>
    <d v="2018-12-31T00:00:00"/>
    <n v="979"/>
  </r>
  <r>
    <x v="2285"/>
    <x v="2274"/>
    <x v="96"/>
    <s v="l Projects"/>
    <s v="hotoshop f"/>
    <s v="https://www.udemy.   /photoshop-for-entrepreneurs/"/>
    <s v="https://www.udemy.com/photoshop-for-entrepreneurs/"/>
    <x v="0"/>
    <n v="200"/>
    <n v="36288"/>
    <n v="737"/>
    <n v="63"/>
    <x v="0"/>
    <x v="0"/>
    <s v="all levels"/>
    <s v="ALL LEVELS"/>
    <n v="10"/>
    <s v="all levels"/>
    <n v="5"/>
    <d v="2016-06-09T00:00:00"/>
    <n v="9"/>
    <n v="6"/>
    <n v="2016"/>
    <x v="2"/>
    <x v="2"/>
    <d v="2019-09-26T00:00:00"/>
    <n v="1204"/>
  </r>
  <r>
    <x v="2286"/>
    <x v="2275"/>
    <x v="1282"/>
    <s v="Ø§Ø³Ø¨ÙŠÙ†"/>
    <s v="§Ù„Ù…Ø­Ø§Ø"/>
    <s v="https://www.udemy.   /accounting-for-non-accountants-trendcast/"/>
    <s v="https://www.udemy.com/accounting-for-non-accountants-trendcast/"/>
    <x v="0"/>
    <n v="20"/>
    <n v="9"/>
    <n v="3"/>
    <n v="17"/>
    <x v="1"/>
    <x v="1"/>
    <s v="beginner level"/>
    <s v="BEGINNER LEVEL"/>
    <n v="14"/>
    <s v="beginner level"/>
    <n v="0.71666666700000003"/>
    <d v="2016-04-23T00:00:00"/>
    <n v="23"/>
    <n v="4"/>
    <n v="2016"/>
    <x v="3"/>
    <x v="3"/>
    <d v="2018-05-25T00:00:00"/>
    <n v="762"/>
  </r>
  <r>
    <x v="2287"/>
    <x v="2276"/>
    <x v="187"/>
    <s v="AST &amp; EASY"/>
    <s v="ow To Make"/>
    <s v="https://www.udemy.   /how-i-make-a-professional-website-in-1-day-or-less-with-wix/"/>
    <s v="https://www.udemy.com/how-i-make-a-professional-website-in-1-day-or-less-with-wix/"/>
    <x v="0"/>
    <n v="20"/>
    <n v="3759"/>
    <n v="24"/>
    <n v="25"/>
    <x v="1"/>
    <x v="1"/>
    <s v="beginner level"/>
    <s v="BEGINNER LEVEL"/>
    <n v="14"/>
    <s v="beginner level"/>
    <n v="4"/>
    <d v="2016-04-18T00:00:00"/>
    <n v="18"/>
    <n v="4"/>
    <n v="2016"/>
    <x v="0"/>
    <x v="0"/>
    <d v="2018-12-31T00:00:00"/>
    <n v="987"/>
  </r>
  <r>
    <x v="2288"/>
    <x v="2277"/>
    <x v="743"/>
    <s v="Developers"/>
    <s v="ngular 2 F"/>
    <s v="https://www.udemy.   /angular-2-fundamentals-for-web-developers/"/>
    <s v="https://www.udemy.com/angular-2-fundamentals-for-web-developers/"/>
    <x v="0"/>
    <n v="40"/>
    <n v="450"/>
    <n v="61"/>
    <n v="41"/>
    <x v="0"/>
    <x v="0"/>
    <s v="all levels"/>
    <s v="ALL LEVELS"/>
    <n v="10"/>
    <s v="all levels"/>
    <n v="6"/>
    <d v="2016-04-14T00:00:00"/>
    <n v="14"/>
    <n v="4"/>
    <n v="2016"/>
    <x v="0"/>
    <x v="0"/>
    <d v="2019-09-26T00:00:00"/>
    <n v="1260"/>
  </r>
  <r>
    <x v="2289"/>
    <x v="2278"/>
    <x v="1283"/>
    <s v="r Bootcamp"/>
    <s v="ython and "/>
    <s v="https://www.udemy.   /python-and-django-full-stack-web-developer-bootcamp/"/>
    <s v="https://www.udemy.com/python-and-django-full-stack-web-developer-bootcamp/"/>
    <x v="0"/>
    <n v="200"/>
    <n v="11832"/>
    <n v="1883"/>
    <n v="191"/>
    <x v="0"/>
    <x v="0"/>
    <s v="all levels"/>
    <s v="ALL LEVELS"/>
    <n v="10"/>
    <s v="all levels"/>
    <n v="31.5"/>
    <d v="2017-02-24T00:00:00"/>
    <n v="24"/>
    <n v="2"/>
    <n v="2017"/>
    <x v="0"/>
    <x v="0"/>
    <d v="2019-09-26T00:00:00"/>
    <n v="944"/>
  </r>
  <r>
    <x v="2290"/>
    <x v="2279"/>
    <x v="1284"/>
    <s v="t (Part I)"/>
    <s v="AIIB Advan"/>
    <s v="https://www.udemy.   /statistics-regression-analysis/"/>
    <s v="https://www.udemy.com/statistics-regression-analysis/"/>
    <x v="0"/>
    <n v="25"/>
    <n v="2953"/>
    <n v="20"/>
    <n v="211"/>
    <x v="0"/>
    <x v="0"/>
    <s v="all levels"/>
    <s v="ALL LEVELS"/>
    <n v="10"/>
    <s v="all levels"/>
    <n v="20.5"/>
    <d v="2016-04-15T00:00:00"/>
    <n v="15"/>
    <n v="4"/>
    <n v="2016"/>
    <x v="3"/>
    <x v="3"/>
    <d v="2018-08-06T00:00:00"/>
    <n v="843"/>
  </r>
  <r>
    <x v="2291"/>
    <x v="2280"/>
    <x v="0"/>
    <s v="orkarounds"/>
    <s v="avaScript "/>
    <s v="https://www.udemy.   /javascript-tricks-and-workarounds/"/>
    <s v="https://www.udemy.com/javascript-tricks-and-workarounds/"/>
    <x v="0"/>
    <n v="100"/>
    <n v="1410"/>
    <n v="134"/>
    <n v="67"/>
    <x v="0"/>
    <x v="0"/>
    <s v="all levels"/>
    <s v="ALL LEVELS"/>
    <n v="10"/>
    <s v="all levels"/>
    <n v="5"/>
    <d v="2016-04-15T00:00:00"/>
    <n v="15"/>
    <n v="4"/>
    <n v="2016"/>
    <x v="0"/>
    <x v="0"/>
    <d v="2019-09-26T00:00:00"/>
    <n v="1259"/>
  </r>
  <r>
    <x v="2292"/>
    <x v="2281"/>
    <x v="496"/>
    <s v="he Wealthy"/>
    <s v="ax Strateg"/>
    <s v="https://www.udemy.   /everything-you-need-to-know-about-taxes/"/>
    <s v="https://www.udemy.com/everything-you-need-to-know-about-taxes/"/>
    <x v="0"/>
    <n v="195"/>
    <n v="207"/>
    <n v="19"/>
    <n v="11"/>
    <x v="1"/>
    <x v="1"/>
    <s v="beginner level"/>
    <s v="BEGINNER LEVEL"/>
    <n v="14"/>
    <s v="beginner level"/>
    <n v="1.5"/>
    <d v="2016-04-29T00:00:00"/>
    <n v="29"/>
    <n v="4"/>
    <n v="2016"/>
    <x v="3"/>
    <x v="3"/>
    <d v="2018-12-31T00:00:00"/>
    <n v="976"/>
  </r>
  <r>
    <x v="2293"/>
    <x v="2282"/>
    <x v="1285"/>
    <s v="sos reales"/>
    <s v="urso de Tr"/>
    <s v="https://www.udemy.   /trading-practico/"/>
    <s v="https://www.udemy.com/trading-practico/"/>
    <x v="0"/>
    <n v="20"/>
    <n v="44"/>
    <n v="6"/>
    <n v="55"/>
    <x v="0"/>
    <x v="0"/>
    <s v="all levels"/>
    <s v="ALL LEVELS"/>
    <n v="10"/>
    <s v="all levels"/>
    <n v="10"/>
    <d v="2016-08-29T00:00:00"/>
    <n v="29"/>
    <n v="8"/>
    <n v="2016"/>
    <x v="3"/>
    <x v="3"/>
    <d v="2018-08-06T00:00:00"/>
    <n v="707"/>
  </r>
  <r>
    <x v="2294"/>
    <x v="2283"/>
    <x v="44"/>
    <s v="evelopment"/>
    <s v="ractical G"/>
    <s v="https://www.udemy.   /designers-guide-to-web-development/"/>
    <s v="https://www.udemy.com/designers-guide-to-web-development/"/>
    <x v="0"/>
    <n v="20"/>
    <n v="2025"/>
    <n v="16"/>
    <n v="38"/>
    <x v="1"/>
    <x v="1"/>
    <s v="beginner level"/>
    <s v="BEGINNER LEVEL"/>
    <n v="14"/>
    <s v="beginner level"/>
    <n v="2"/>
    <d v="2016-05-02T00:00:00"/>
    <n v="2"/>
    <n v="5"/>
    <n v="2016"/>
    <x v="0"/>
    <x v="0"/>
    <d v="2018-12-31T00:00:00"/>
    <n v="973"/>
  </r>
  <r>
    <x v="2295"/>
    <x v="2284"/>
    <x v="1286"/>
    <s v="Pianoforte"/>
    <s v="omment jou"/>
    <s v="https://www.udemy.   /comment-jouer-du-pianoforte/"/>
    <s v="https://www.udemy.com/comment-jouer-du-pianoforte/"/>
    <x v="0"/>
    <n v="100"/>
    <n v="172"/>
    <n v="2"/>
    <n v="41"/>
    <x v="0"/>
    <x v="0"/>
    <s v="all levels"/>
    <s v="ALL LEVELS"/>
    <n v="10"/>
    <s v="all levels"/>
    <n v="3"/>
    <d v="2016-05-02T00:00:00"/>
    <n v="2"/>
    <n v="5"/>
    <n v="2016"/>
    <x v="1"/>
    <x v="1"/>
    <d v="2019-09-26T00:00:00"/>
    <n v="1242"/>
  </r>
  <r>
    <x v="2296"/>
    <x v="2285"/>
    <x v="1287"/>
    <s v="ng Trumpet"/>
    <s v="rumpet Pro"/>
    <s v="https://www.udemy.   /trumpet-pro-series/"/>
    <s v="https://www.udemy.com/trumpet-pro-series/"/>
    <x v="0"/>
    <n v="50"/>
    <n v="92"/>
    <n v="1"/>
    <n v="25"/>
    <x v="0"/>
    <x v="0"/>
    <s v="all levels"/>
    <s v="ALL LEVELS"/>
    <n v="10"/>
    <s v="all levels"/>
    <n v="6"/>
    <d v="2016-04-22T00:00:00"/>
    <n v="22"/>
    <n v="4"/>
    <n v="2016"/>
    <x v="1"/>
    <x v="1"/>
    <d v="2019-09-26T00:00:00"/>
    <n v="1252"/>
  </r>
  <r>
    <x v="2297"/>
    <x v="2286"/>
    <x v="1288"/>
    <s v=" &amp; MongoDB"/>
    <s v="ull Stack "/>
    <s v="https://www.udemy.   /fullstack-javascript/"/>
    <s v="https://www.udemy.com/fullstack-javascript/"/>
    <x v="0"/>
    <n v="50"/>
    <n v="6134"/>
    <n v="93"/>
    <n v="15"/>
    <x v="1"/>
    <x v="1"/>
    <s v="beginner level"/>
    <s v="BEGINNER LEVEL"/>
    <n v="14"/>
    <s v="beginner level"/>
    <n v="2"/>
    <d v="2016-04-17T00:00:00"/>
    <n v="17"/>
    <n v="4"/>
    <n v="2016"/>
    <x v="0"/>
    <x v="0"/>
    <d v="2018-12-31T00:00:00"/>
    <n v="988"/>
  </r>
  <r>
    <x v="2298"/>
    <x v="2287"/>
    <x v="1289"/>
    <s v="e Trombone"/>
    <s v="rombone Pr"/>
    <s v="https://www.udemy.   /trombone-pro-series/"/>
    <s v="https://www.udemy.com/trombone-pro-series/"/>
    <x v="0"/>
    <n v="50"/>
    <n v="57"/>
    <n v="6"/>
    <n v="57"/>
    <x v="0"/>
    <x v="0"/>
    <s v="all levels"/>
    <s v="ALL LEVELS"/>
    <n v="10"/>
    <s v="all levels"/>
    <n v="7"/>
    <d v="2016-04-22T00:00:00"/>
    <n v="22"/>
    <n v="4"/>
    <n v="2016"/>
    <x v="1"/>
    <x v="1"/>
    <d v="2019-09-26T00:00:00"/>
    <n v="1252"/>
  </r>
  <r>
    <x v="2299"/>
    <x v="2288"/>
    <x v="78"/>
    <s v="ice Action"/>
    <s v="echnical A"/>
    <s v="https://www.udemy.   /technical-analysis-understanding-price-action/"/>
    <s v="https://www.udemy.com/technical-analysis-understanding-price-action/"/>
    <x v="0"/>
    <n v="45"/>
    <n v="39"/>
    <n v="6"/>
    <n v="37"/>
    <x v="0"/>
    <x v="0"/>
    <s v="all levels"/>
    <s v="ALL LEVELS"/>
    <n v="10"/>
    <s v="all levels"/>
    <n v="3"/>
    <d v="2016-08-26T00:00:00"/>
    <n v="26"/>
    <n v="8"/>
    <n v="2016"/>
    <x v="3"/>
    <x v="3"/>
    <d v="2018-08-06T00:00:00"/>
    <n v="710"/>
  </r>
  <r>
    <x v="2300"/>
    <x v="2289"/>
    <x v="1290"/>
    <s v=" Beginners"/>
    <s v="I-101 Top "/>
    <s v="https://www.udemy.   /pi-101-piano/"/>
    <s v="https://www.udemy.com/pi-101-piano/"/>
    <x v="1"/>
    <n v="0"/>
    <n v="6292"/>
    <n v="183"/>
    <n v="38"/>
    <x v="1"/>
    <x v="1"/>
    <s v="beginner level"/>
    <s v="BEGINNER LEVEL"/>
    <n v="14"/>
    <s v="beginner level"/>
    <n v="1"/>
    <d v="2016-05-30T00:00:00"/>
    <n v="30"/>
    <n v="5"/>
    <n v="2016"/>
    <x v="1"/>
    <x v="1"/>
    <d v="2018-12-31T00:00:00"/>
    <n v="945"/>
  </r>
  <r>
    <x v="2301"/>
    <x v="2290"/>
    <x v="1291"/>
    <s v=" Required!"/>
    <s v="ell Course"/>
    <s v="https://www.udemy.   /sell-courses-on-your-own-website-no-coding-required/"/>
    <s v="https://www.udemy.com/sell-courses-on-your-own-website-no-coding-required/"/>
    <x v="0"/>
    <n v="100"/>
    <n v="1032"/>
    <n v="9"/>
    <n v="21"/>
    <x v="0"/>
    <x v="0"/>
    <s v="all levels"/>
    <s v="ALL LEVELS"/>
    <n v="10"/>
    <s v="all levels"/>
    <n v="1"/>
    <d v="2016-04-18T00:00:00"/>
    <n v="18"/>
    <n v="4"/>
    <n v="2016"/>
    <x v="0"/>
    <x v="0"/>
    <d v="2019-09-26T00:00:00"/>
    <n v="1256"/>
  </r>
  <r>
    <x v="2302"/>
    <x v="2291"/>
    <x v="1292"/>
    <s v="ping Hacks"/>
    <s v="asic Bookk"/>
    <s v="https://www.udemy.   /basic-bookkeeping/"/>
    <s v="https://www.udemy.com/basic-bookkeeping/"/>
    <x v="0"/>
    <n v="20"/>
    <n v="5841"/>
    <n v="16"/>
    <n v="28"/>
    <x v="0"/>
    <x v="0"/>
    <s v="all levels"/>
    <s v="ALL LEVELS"/>
    <n v="10"/>
    <s v="all levels"/>
    <n v="1.5"/>
    <d v="2016-06-14T00:00:00"/>
    <n v="14"/>
    <n v="6"/>
    <n v="2016"/>
    <x v="3"/>
    <x v="3"/>
    <d v="2018-11-04T00:00:00"/>
    <n v="873"/>
  </r>
  <r>
    <x v="2303"/>
    <x v="2292"/>
    <x v="1293"/>
    <s v=" Beginners"/>
    <s v="ossa Nova "/>
    <s v="https://www.udemy.   /bossanovaguitarforbeginners/"/>
    <s v="https://www.udemy.com/bossanovaguitarforbeginners/"/>
    <x v="0"/>
    <n v="20"/>
    <n v="589"/>
    <n v="6"/>
    <n v="8"/>
    <x v="1"/>
    <x v="1"/>
    <s v="beginner level"/>
    <s v="BEGINNER LEVEL"/>
    <n v="14"/>
    <s v="beginner level"/>
    <n v="1"/>
    <d v="2016-04-19T00:00:00"/>
    <n v="19"/>
    <n v="4"/>
    <n v="2016"/>
    <x v="1"/>
    <x v="1"/>
    <d v="2018-12-31T00:00:00"/>
    <n v="986"/>
  </r>
  <r>
    <x v="2304"/>
    <x v="2293"/>
    <x v="1294"/>
    <s v="Interfaces"/>
    <s v="eact.js Qu"/>
    <s v="https://www.udemy.   /react-quickly/"/>
    <s v="https://www.udemy.com/react-quickly/"/>
    <x v="0"/>
    <n v="50"/>
    <n v="4447"/>
    <n v="76"/>
    <n v="24"/>
    <x v="2"/>
    <x v="2"/>
    <s v="intermediate level"/>
    <s v="INTERMEDIATE LEVEL"/>
    <n v="18"/>
    <s v="intermediate level"/>
    <n v="4"/>
    <d v="2016-04-19T00:00:00"/>
    <n v="19"/>
    <n v="4"/>
    <n v="2016"/>
    <x v="0"/>
    <x v="0"/>
    <d v="2020-10-10T00:00:00"/>
    <n v="1635"/>
  </r>
  <r>
    <x v="2305"/>
    <x v="2294"/>
    <x v="743"/>
    <s v=" Framework"/>
    <s v="ngular 2 -"/>
    <s v="https://www.udemy.   /marutiangular2/"/>
    <s v="https://www.udemy.com/marutiangular2/"/>
    <x v="0"/>
    <n v="20"/>
    <n v="702"/>
    <n v="21"/>
    <n v="30"/>
    <x v="1"/>
    <x v="1"/>
    <s v="beginner level"/>
    <s v="BEGINNER LEVEL"/>
    <n v="14"/>
    <s v="beginner level"/>
    <n v="3"/>
    <d v="2016-05-04T00:00:00"/>
    <n v="4"/>
    <n v="5"/>
    <n v="2016"/>
    <x v="0"/>
    <x v="0"/>
    <d v="2018-12-31T00:00:00"/>
    <n v="971"/>
  </r>
  <r>
    <x v="2306"/>
    <x v="2295"/>
    <x v="1295"/>
    <s v="Ã¤ngigkeit"/>
    <s v="rundlagen "/>
    <s v="https://www.udemy.   /grundlagen-der-finanziellen-unabhangigkeit/"/>
    <s v="https://www.udemy.com/grundlagen-der-finanziellen-unabhangigkeit/"/>
    <x v="1"/>
    <n v="0"/>
    <n v="1059"/>
    <n v="96"/>
    <n v="9"/>
    <x v="0"/>
    <x v="0"/>
    <s v="all levels"/>
    <s v="ALL LEVELS"/>
    <n v="10"/>
    <s v="all levels"/>
    <n v="1.5"/>
    <d v="2016-04-21T00:00:00"/>
    <n v="21"/>
    <n v="4"/>
    <n v="2016"/>
    <x v="3"/>
    <x v="3"/>
    <d v="2019-09-26T00:00:00"/>
    <n v="1253"/>
  </r>
  <r>
    <x v="2307"/>
    <x v="2296"/>
    <x v="1296"/>
    <s v="with Blurb"/>
    <s v="esign a un"/>
    <s v="https://www.udemy.   /photo-book-blurb/"/>
    <s v="https://www.udemy.com/photo-book-blurb/"/>
    <x v="0"/>
    <n v="180"/>
    <n v="2863"/>
    <n v="11"/>
    <n v="27"/>
    <x v="0"/>
    <x v="0"/>
    <s v="all levels"/>
    <s v="ALL LEVELS"/>
    <n v="10"/>
    <s v="all levels"/>
    <n v="2.5"/>
    <d v="2016-04-26T00:00:00"/>
    <n v="26"/>
    <n v="4"/>
    <n v="2016"/>
    <x v="2"/>
    <x v="2"/>
    <d v="2019-09-26T00:00:00"/>
    <n v="1248"/>
  </r>
  <r>
    <x v="2308"/>
    <x v="2297"/>
    <x v="247"/>
    <s v="ip Website"/>
    <s v="uilding a "/>
    <s v="https://www.udemy.   /building-a-mvc-5-membership-website/"/>
    <s v="https://www.udemy.com/building-a-mvc-5-membership-website/"/>
    <x v="0"/>
    <n v="95"/>
    <n v="654"/>
    <n v="86"/>
    <n v="239"/>
    <x v="2"/>
    <x v="2"/>
    <s v="intermediate level"/>
    <s v="INTERMEDIATE LEVEL"/>
    <n v="18"/>
    <s v="intermediate level"/>
    <n v="25.5"/>
    <d v="2016-06-26T00:00:00"/>
    <n v="26"/>
    <n v="6"/>
    <n v="2016"/>
    <x v="0"/>
    <x v="0"/>
    <d v="2020-10-10T00:00:00"/>
    <n v="1567"/>
  </r>
  <r>
    <x v="2309"/>
    <x v="2298"/>
    <x v="266"/>
    <s v="ack Design"/>
    <s v="undamental"/>
    <s v="https://www.udemy.   /fundamentals-of-angular-2-full-stack-design/"/>
    <s v="https://www.udemy.com/fundamentals-of-angular-2-full-stack-design/"/>
    <x v="0"/>
    <n v="95"/>
    <n v="314"/>
    <n v="43"/>
    <n v="49"/>
    <x v="1"/>
    <x v="1"/>
    <s v="beginner level"/>
    <s v="BEGINNER LEVEL"/>
    <n v="14"/>
    <s v="beginner level"/>
    <n v="6.5"/>
    <d v="2016-04-21T00:00:00"/>
    <n v="21"/>
    <n v="4"/>
    <n v="2016"/>
    <x v="0"/>
    <x v="0"/>
    <d v="2018-12-31T00:00:00"/>
    <n v="984"/>
  </r>
  <r>
    <x v="2310"/>
    <x v="2299"/>
    <x v="1297"/>
    <s v="egotiation"/>
    <s v="ix Stage N"/>
    <s v="https://www.udemy.   /six-stage-negotiation-for-cash-collection/"/>
    <s v="https://www.udemy.com/six-stage-negotiation-for-cash-collection/"/>
    <x v="0"/>
    <n v="30"/>
    <n v="1"/>
    <n v="0"/>
    <n v="21"/>
    <x v="0"/>
    <x v="0"/>
    <s v="all levels"/>
    <s v="ALL LEVELS"/>
    <n v="10"/>
    <s v="all levels"/>
    <n v="2.5"/>
    <d v="2016-05-11T00:00:00"/>
    <n v="11"/>
    <n v="5"/>
    <n v="2016"/>
    <x v="3"/>
    <x v="3"/>
    <d v="2018-08-06T00:00:00"/>
    <n v="817"/>
  </r>
  <r>
    <x v="2311"/>
    <x v="2300"/>
    <x v="1298"/>
    <s v="evelopment"/>
    <s v="AP - Learn"/>
    <s v="https://www.udemy.   /learn-sapui5/"/>
    <s v="https://www.udemy.com/learn-sapui5/"/>
    <x v="0"/>
    <n v="195"/>
    <n v="860"/>
    <n v="201"/>
    <n v="56"/>
    <x v="0"/>
    <x v="0"/>
    <s v="all levels"/>
    <s v="ALL LEVELS"/>
    <n v="10"/>
    <s v="all levels"/>
    <n v="7"/>
    <d v="2016-04-25T00:00:00"/>
    <n v="25"/>
    <n v="4"/>
    <n v="2016"/>
    <x v="0"/>
    <x v="0"/>
    <d v="2019-09-26T00:00:00"/>
    <n v="1249"/>
  </r>
  <r>
    <x v="2312"/>
    <x v="2301"/>
    <x v="1094"/>
    <s v="ld Wealth!"/>
    <s v="udgeting H"/>
    <s v="https://www.udemy.   /budgeting-wealth/"/>
    <s v="https://www.udemy.com/budgeting-wealth/"/>
    <x v="1"/>
    <n v="0"/>
    <n v="4931"/>
    <n v="154"/>
    <n v="7"/>
    <x v="1"/>
    <x v="1"/>
    <s v="beginner level"/>
    <s v="BEGINNER LEVEL"/>
    <n v="14"/>
    <s v="beginner level"/>
    <n v="0.53333333299999997"/>
    <d v="2016-05-31T00:00:00"/>
    <n v="31"/>
    <n v="5"/>
    <n v="2016"/>
    <x v="3"/>
    <x v="3"/>
    <d v="2018-05-25T00:00:00"/>
    <n v="724"/>
  </r>
  <r>
    <x v="2313"/>
    <x v="2302"/>
    <x v="1299"/>
    <s v="'s Markets"/>
    <s v="lobal Macr"/>
    <s v="https://www.udemy.   /global-macro-trading-take-control-of-the-worlds-markets/"/>
    <s v="https://www.udemy.com/global-macro-trading-take-control-of-the-worlds-markets/"/>
    <x v="0"/>
    <n v="30"/>
    <n v="153"/>
    <n v="41"/>
    <n v="27"/>
    <x v="2"/>
    <x v="2"/>
    <s v="intermediate level"/>
    <s v="INTERMEDIATE LEVEL"/>
    <n v="18"/>
    <s v="intermediate level"/>
    <n v="2"/>
    <d v="2016-05-16T00:00:00"/>
    <n v="16"/>
    <n v="5"/>
    <n v="2016"/>
    <x v="3"/>
    <x v="3"/>
    <d v="2020-10-10T00:00:00"/>
    <n v="1608"/>
  </r>
  <r>
    <x v="2314"/>
    <x v="2303"/>
    <x v="625"/>
    <s v=" Valuation"/>
    <s v="edge Fund "/>
    <s v="https://www.udemy.   /hedge-fund-accounting-and-valuation/"/>
    <s v="https://www.udemy.com/hedge-fund-accounting-and-valuation/"/>
    <x v="0"/>
    <n v="20"/>
    <n v="668"/>
    <n v="10"/>
    <n v="11"/>
    <x v="0"/>
    <x v="0"/>
    <s v="all levels"/>
    <s v="ALL LEVELS"/>
    <n v="10"/>
    <s v="all levels"/>
    <n v="0.56666666700000001"/>
    <d v="2016-04-28T00:00:00"/>
    <n v="28"/>
    <n v="4"/>
    <n v="2016"/>
    <x v="3"/>
    <x v="3"/>
    <d v="2018-08-06T00:00:00"/>
    <n v="830"/>
  </r>
  <r>
    <x v="2315"/>
    <x v="2304"/>
    <x v="1300"/>
    <s v="˜ã®åŸºæœ¬"/>
    <s v="€å€‹äººäº"/>
    <s v="https://www.udemy.   /aoirokojin/"/>
    <s v="https://www.udemy.com/aoirokojin/"/>
    <x v="0"/>
    <n v="30"/>
    <n v="41"/>
    <n v="3"/>
    <n v="37"/>
    <x v="1"/>
    <x v="1"/>
    <s v="beginner level"/>
    <s v="BEGINNER LEVEL"/>
    <n v="14"/>
    <s v="beginner level"/>
    <n v="3"/>
    <d v="2016-05-25T00:00:00"/>
    <n v="25"/>
    <n v="5"/>
    <n v="2016"/>
    <x v="3"/>
    <x v="3"/>
    <d v="2018-12-31T00:00:00"/>
    <n v="950"/>
  </r>
  <r>
    <x v="2316"/>
    <x v="2305"/>
    <x v="122"/>
    <s v="sh Course."/>
    <s v="inancial A"/>
    <s v="https://www.udemy.   /financial-accounting1/"/>
    <s v="https://www.udemy.com/financial-accounting1/"/>
    <x v="0"/>
    <n v="20"/>
    <n v="18"/>
    <n v="2"/>
    <n v="11"/>
    <x v="1"/>
    <x v="1"/>
    <s v="beginner level"/>
    <s v="BEGINNER LEVEL"/>
    <n v="14"/>
    <s v="beginner level"/>
    <n v="1"/>
    <d v="2016-05-23T00:00:00"/>
    <n v="23"/>
    <n v="5"/>
    <n v="2016"/>
    <x v="3"/>
    <x v="3"/>
    <d v="2018-12-31T00:00:00"/>
    <n v="952"/>
  </r>
  <r>
    <x v="2317"/>
    <x v="2306"/>
    <x v="968"/>
    <s v="entamiento"/>
    <s v="prendiendo"/>
    <s v="https://www.udemy.   /aprendiendo-piano-ejercicios-de-calentamiento/"/>
    <s v="https://www.udemy.com/aprendiendo-piano-ejercicios-de-calentamiento/"/>
    <x v="1"/>
    <n v="0"/>
    <n v="1876"/>
    <n v="109"/>
    <n v="11"/>
    <x v="1"/>
    <x v="1"/>
    <s v="beginner level"/>
    <s v="BEGINNER LEVEL"/>
    <n v="14"/>
    <s v="beginner level"/>
    <n v="0.55000000000000004"/>
    <d v="2016-04-27T00:00:00"/>
    <n v="27"/>
    <n v="4"/>
    <n v="2016"/>
    <x v="1"/>
    <x v="1"/>
    <d v="2018-12-31T00:00:00"/>
    <n v="978"/>
  </r>
  <r>
    <x v="2318"/>
    <x v="2307"/>
    <x v="1301"/>
    <s v="ka Dounbek"/>
    <s v="arbuka Dru"/>
    <s v="https://www.udemy.   /learning-the-darbuka-dounbek-drum/"/>
    <s v="https://www.udemy.com/learning-the-darbuka-dounbek-drum/"/>
    <x v="1"/>
    <n v="0"/>
    <n v="1094"/>
    <n v="45"/>
    <n v="11"/>
    <x v="1"/>
    <x v="1"/>
    <s v="beginner level"/>
    <s v="BEGINNER LEVEL"/>
    <n v="14"/>
    <s v="beginner level"/>
    <n v="1"/>
    <d v="2016-04-23T00:00:00"/>
    <n v="23"/>
    <n v="4"/>
    <n v="2016"/>
    <x v="1"/>
    <x v="1"/>
    <d v="2018-12-31T00:00:00"/>
    <n v="982"/>
  </r>
  <r>
    <x v="2319"/>
    <x v="2308"/>
    <x v="1302"/>
    <s v="ffectively"/>
    <s v=" Exotic Gu"/>
    <s v="https://www.udemy.   /5-exotic-guitar-scales-and-how-to-use-them-effectively/"/>
    <s v="https://www.udemy.com/5-exotic-guitar-scales-and-how-to-use-them-effectively/"/>
    <x v="0"/>
    <n v="50"/>
    <n v="1319"/>
    <n v="101"/>
    <n v="21"/>
    <x v="2"/>
    <x v="2"/>
    <s v="intermediate level"/>
    <s v="INTERMEDIATE LEVEL"/>
    <n v="18"/>
    <s v="intermediate level"/>
    <n v="1"/>
    <d v="2016-08-09T00:00:00"/>
    <n v="9"/>
    <n v="8"/>
    <n v="2016"/>
    <x v="1"/>
    <x v="1"/>
    <d v="2020-10-10T00:00:00"/>
    <n v="1523"/>
  </r>
  <r>
    <x v="2320"/>
    <x v="2309"/>
    <x v="1303"/>
    <s v="evelopment"/>
    <s v="uick learn"/>
    <s v="https://www.udemy.   /quick-learning-jquery-web-development/"/>
    <s v="https://www.udemy.com/quick-learning-jquery-web-development/"/>
    <x v="0"/>
    <n v="150"/>
    <n v="3388"/>
    <n v="67"/>
    <n v="39"/>
    <x v="2"/>
    <x v="2"/>
    <s v="intermediate level"/>
    <s v="INTERMEDIATE LEVEL"/>
    <n v="18"/>
    <s v="intermediate level"/>
    <n v="3"/>
    <d v="2016-04-25T00:00:00"/>
    <n v="25"/>
    <n v="4"/>
    <n v="2016"/>
    <x v="0"/>
    <x v="0"/>
    <d v="2020-10-10T00:00:00"/>
    <n v="1629"/>
  </r>
  <r>
    <x v="2321"/>
    <x v="2310"/>
    <x v="375"/>
    <s v="al Trading"/>
    <s v="orex Tradi"/>
    <s v="https://www.udemy.   /forex-trading-for-beginners-technical-trading/"/>
    <s v="https://www.udemy.com/forex-trading-for-beginners-technical-trading/"/>
    <x v="1"/>
    <n v="0"/>
    <n v="1685"/>
    <n v="29"/>
    <n v="16"/>
    <x v="1"/>
    <x v="1"/>
    <s v="beginner level"/>
    <s v="BEGINNER LEVEL"/>
    <n v="14"/>
    <s v="beginner level"/>
    <n v="2"/>
    <d v="2016-04-28T00:00:00"/>
    <n v="28"/>
    <n v="4"/>
    <n v="2016"/>
    <x v="3"/>
    <x v="3"/>
    <d v="2018-12-31T00:00:00"/>
    <n v="977"/>
  </r>
  <r>
    <x v="2322"/>
    <x v="2311"/>
    <x v="1304"/>
    <s v="TF &amp; Emini"/>
    <s v="on Directi"/>
    <s v="https://www.udemy.   /etf-stock-options-non-directional-weekly-trading-system/"/>
    <s v="https://www.udemy.com/etf-stock-options-non-directional-weekly-trading-system/"/>
    <x v="0"/>
    <n v="200"/>
    <n v="897"/>
    <n v="22"/>
    <n v="21"/>
    <x v="0"/>
    <x v="0"/>
    <s v="all levels"/>
    <s v="ALL LEVELS"/>
    <n v="10"/>
    <s v="all levels"/>
    <n v="2"/>
    <d v="2016-05-24T00:00:00"/>
    <n v="24"/>
    <n v="5"/>
    <n v="2016"/>
    <x v="3"/>
    <x v="3"/>
    <d v="2018-11-04T00:00:00"/>
    <n v="894"/>
  </r>
  <r>
    <x v="2323"/>
    <x v="2312"/>
    <x v="1305"/>
    <s v="aTrader 5)"/>
    <s v="earn MQL5:"/>
    <s v="https://www.udemy.   /learn-mql5/"/>
    <s v="https://www.udemy.com/learn-mql5/"/>
    <x v="0"/>
    <n v="150"/>
    <n v="2877"/>
    <n v="103"/>
    <n v="81"/>
    <x v="0"/>
    <x v="0"/>
    <s v="all levels"/>
    <s v="ALL LEVELS"/>
    <n v="10"/>
    <s v="all levels"/>
    <n v="4.5"/>
    <d v="2016-04-26T00:00:00"/>
    <n v="26"/>
    <n v="4"/>
    <n v="2016"/>
    <x v="3"/>
    <x v="3"/>
    <d v="2018-10-03T00:00:00"/>
    <n v="890"/>
  </r>
  <r>
    <x v="2324"/>
    <x v="2313"/>
    <x v="1306"/>
    <s v="currencies"/>
    <s v="urrencyFai"/>
    <s v="https://www.udemy.   /currencyfair-currency-exchange/"/>
    <s v="https://www.udemy.com/currencyfair-currency-exchange/"/>
    <x v="1"/>
    <n v="0"/>
    <n v="1730"/>
    <n v="34"/>
    <n v="11"/>
    <x v="0"/>
    <x v="0"/>
    <s v="all levels"/>
    <s v="ALL LEVELS"/>
    <n v="10"/>
    <s v="all levels"/>
    <n v="0.66666666699999999"/>
    <d v="2016-05-05T00:00:00"/>
    <n v="5"/>
    <n v="5"/>
    <n v="2016"/>
    <x v="3"/>
    <x v="3"/>
    <d v="2018-08-06T00:00:00"/>
    <n v="823"/>
  </r>
  <r>
    <x v="2325"/>
    <x v="2314"/>
    <x v="951"/>
    <s v="wn Ukulele"/>
    <s v="ake Your O"/>
    <s v="https://www.udemy.   /make-ukulele/"/>
    <s v="https://www.udemy.com/make-ukulele/"/>
    <x v="0"/>
    <n v="85"/>
    <n v="452"/>
    <n v="5"/>
    <n v="23"/>
    <x v="0"/>
    <x v="0"/>
    <s v="all levels"/>
    <s v="ALL LEVELS"/>
    <n v="10"/>
    <s v="all levels"/>
    <n v="4.5"/>
    <d v="2016-08-29T00:00:00"/>
    <n v="29"/>
    <n v="8"/>
    <n v="2016"/>
    <x v="1"/>
    <x v="1"/>
    <d v="2019-09-26T00:00:00"/>
    <n v="1123"/>
  </r>
  <r>
    <x v="2326"/>
    <x v="2315"/>
    <x v="434"/>
    <s v="Designing."/>
    <s v="eginner's "/>
    <s v="https://www.udemy.   /beginners-guide-to-book-cover-designing/"/>
    <s v="https://www.udemy.com/beginners-guide-to-book-cover-designing/"/>
    <x v="0"/>
    <n v="25"/>
    <n v="2"/>
    <n v="1"/>
    <n v="11"/>
    <x v="1"/>
    <x v="1"/>
    <s v="beginner level"/>
    <s v="BEGINNER LEVEL"/>
    <n v="14"/>
    <s v="beginner level"/>
    <n v="1"/>
    <d v="2016-06-20T00:00:00"/>
    <n v="20"/>
    <n v="6"/>
    <n v="2016"/>
    <x v="2"/>
    <x v="2"/>
    <d v="2018-12-31T00:00:00"/>
    <n v="924"/>
  </r>
  <r>
    <x v="2327"/>
    <x v="2316"/>
    <x v="266"/>
    <s v="ess Owners"/>
    <s v="undamental"/>
    <s v="https://www.udemy.   /fundamentals-of-accounting-for-business-owners/"/>
    <s v="https://www.udemy.com/fundamentals-of-accounting-for-business-owners/"/>
    <x v="0"/>
    <n v="20"/>
    <n v="217"/>
    <n v="0"/>
    <n v="47"/>
    <x v="1"/>
    <x v="1"/>
    <s v="beginner level"/>
    <s v="BEGINNER LEVEL"/>
    <n v="14"/>
    <s v="beginner level"/>
    <n v="2.5"/>
    <d v="2017-02-06T00:00:00"/>
    <n v="6"/>
    <n v="2"/>
    <n v="2017"/>
    <x v="3"/>
    <x v="3"/>
    <d v="2018-05-25T00:00:00"/>
    <n v="473"/>
  </r>
  <r>
    <x v="2328"/>
    <x v="2317"/>
    <x v="1239"/>
    <s v="with Excel"/>
    <s v="tock Techn"/>
    <s v="https://www.udemy.   /stock-technical-analysis-with-excel/"/>
    <s v="https://www.udemy.com/stock-technical-analysis-with-excel/"/>
    <x v="0"/>
    <n v="50"/>
    <n v="156"/>
    <n v="16"/>
    <n v="41"/>
    <x v="0"/>
    <x v="0"/>
    <s v="all levels"/>
    <s v="ALL LEVELS"/>
    <n v="10"/>
    <s v="all levels"/>
    <n v="7"/>
    <d v="2016-04-28T00:00:00"/>
    <n v="28"/>
    <n v="4"/>
    <n v="2016"/>
    <x v="3"/>
    <x v="3"/>
    <d v="2018-08-06T00:00:00"/>
    <n v="830"/>
  </r>
  <r>
    <x v="2329"/>
    <x v="2318"/>
    <x v="1307"/>
    <s v="b Services"/>
    <s v="SON with J"/>
    <s v="https://www.udemy.   /learn-json-with-java-apis-jquery-and-rest/"/>
    <s v="https://www.udemy.com/learn-json-with-java-apis-jquery-and-rest/"/>
    <x v="0"/>
    <n v="95"/>
    <n v="799"/>
    <n v="87"/>
    <n v="41"/>
    <x v="1"/>
    <x v="1"/>
    <s v="beginner level"/>
    <s v="BEGINNER LEVEL"/>
    <n v="14"/>
    <s v="beginner level"/>
    <n v="6"/>
    <d v="2016-05-30T00:00:00"/>
    <n v="30"/>
    <n v="5"/>
    <n v="2016"/>
    <x v="0"/>
    <x v="0"/>
    <d v="2018-12-31T00:00:00"/>
    <n v="945"/>
  </r>
  <r>
    <x v="2330"/>
    <x v="2319"/>
    <x v="318"/>
    <s v=" Beginners"/>
    <s v="coustic Gu"/>
    <s v="https://www.udemy.   /the-music-coach-online-guitar-lesson-program/"/>
    <s v="https://www.udemy.com/the-music-coach-online-guitar-lesson-program/"/>
    <x v="0"/>
    <n v="95"/>
    <n v="10"/>
    <n v="3"/>
    <n v="39"/>
    <x v="1"/>
    <x v="1"/>
    <s v="beginner level"/>
    <s v="BEGINNER LEVEL"/>
    <n v="14"/>
    <s v="beginner level"/>
    <n v="3"/>
    <d v="2016-04-27T00:00:00"/>
    <n v="27"/>
    <n v="4"/>
    <n v="2016"/>
    <x v="1"/>
    <x v="1"/>
    <d v="2018-12-31T00:00:00"/>
    <n v="978"/>
  </r>
  <r>
    <x v="2331"/>
    <x v="2320"/>
    <x v="67"/>
    <s v="ku Trading"/>
    <s v="eginners G"/>
    <s v="https://www.udemy.   /ichimoku/"/>
    <s v="https://www.udemy.com/ichimoku/"/>
    <x v="0"/>
    <n v="20"/>
    <n v="265"/>
    <n v="16"/>
    <n v="17"/>
    <x v="0"/>
    <x v="0"/>
    <s v="all levels"/>
    <s v="ALL LEVELS"/>
    <n v="10"/>
    <s v="all levels"/>
    <n v="1"/>
    <d v="2016-04-27T00:00:00"/>
    <n v="27"/>
    <n v="4"/>
    <n v="2016"/>
    <x v="3"/>
    <x v="3"/>
    <d v="2018-08-06T00:00:00"/>
    <n v="831"/>
  </r>
  <r>
    <x v="2332"/>
    <x v="2321"/>
    <x v="1308"/>
    <s v="ltime Apps"/>
    <s v="eteor and "/>
    <s v="https://www.udemy.   /meteor-react-tutorial/"/>
    <s v="https://www.udemy.com/meteor-react-tutorial/"/>
    <x v="0"/>
    <n v="140"/>
    <n v="6527"/>
    <n v="1384"/>
    <n v="111"/>
    <x v="0"/>
    <x v="0"/>
    <s v="all levels"/>
    <s v="ALL LEVELS"/>
    <n v="10"/>
    <s v="all levels"/>
    <n v="9"/>
    <d v="2016-05-23T00:00:00"/>
    <n v="23"/>
    <n v="5"/>
    <n v="2016"/>
    <x v="0"/>
    <x v="0"/>
    <d v="2019-09-26T00:00:00"/>
    <n v="1221"/>
  </r>
  <r>
    <x v="2333"/>
    <x v="2322"/>
    <x v="1309"/>
    <s v=" in 1 Hour"/>
    <s v="hoto Editi"/>
    <s v="https://www.udemy.   /photoshop-photo-editing/"/>
    <s v="https://www.udemy.com/photoshop-photo-editing/"/>
    <x v="0"/>
    <n v="20"/>
    <n v="662"/>
    <n v="5"/>
    <n v="21"/>
    <x v="1"/>
    <x v="1"/>
    <s v="beginner level"/>
    <s v="BEGINNER LEVEL"/>
    <n v="14"/>
    <s v="beginner level"/>
    <n v="1"/>
    <d v="2016-05-09T00:00:00"/>
    <n v="9"/>
    <n v="5"/>
    <n v="2016"/>
    <x v="2"/>
    <x v="2"/>
    <d v="2018-12-31T00:00:00"/>
    <n v="966"/>
  </r>
  <r>
    <x v="2334"/>
    <x v="2323"/>
    <x v="1310"/>
    <s v=" Beginners"/>
    <s v="Query DOM "/>
    <s v="https://www.udemy.   /jquery-dom-and-ajax-concept-explained-for-beginners/"/>
    <s v="https://www.udemy.com/jquery-dom-and-ajax-concept-explained-for-beginners/"/>
    <x v="0"/>
    <n v="35"/>
    <n v="1812"/>
    <n v="112"/>
    <n v="7"/>
    <x v="0"/>
    <x v="0"/>
    <s v="all levels"/>
    <s v="ALL LEVELS"/>
    <n v="10"/>
    <s v="all levels"/>
    <n v="0.61666666699999995"/>
    <d v="2016-04-27T00:00:00"/>
    <n v="27"/>
    <n v="4"/>
    <n v="2016"/>
    <x v="0"/>
    <x v="0"/>
    <d v="2019-09-26T00:00:00"/>
    <n v="1247"/>
  </r>
  <r>
    <x v="2335"/>
    <x v="2324"/>
    <x v="1311"/>
    <s v="asterclass"/>
    <s v="ngular Mas"/>
    <s v="https://www.udemy.   /angular-2-fundamentals-with-typescript-for-pro-developers-systemjs/"/>
    <s v="https://www.udemy.com/angular-2-fundamentals-with-typescript-for-pro-developers-systemjs/"/>
    <x v="0"/>
    <n v="150"/>
    <n v="4057"/>
    <n v="359"/>
    <n v="99"/>
    <x v="0"/>
    <x v="0"/>
    <s v="all levels"/>
    <s v="ALL LEVELS"/>
    <n v="10"/>
    <s v="all levels"/>
    <n v="6.5"/>
    <d v="2016-05-09T00:00:00"/>
    <n v="9"/>
    <n v="5"/>
    <n v="2016"/>
    <x v="0"/>
    <x v="0"/>
    <d v="2019-09-26T00:00:00"/>
    <n v="1235"/>
  </r>
  <r>
    <x v="2336"/>
    <x v="2325"/>
    <x v="1312"/>
    <s v="tack Guide"/>
    <s v="ngular (An"/>
    <s v="https://www.udemy.   /angular-2-and-nodejs-the-practical-guide/"/>
    <s v="https://www.udemy.com/angular-2-and-nodejs-the-practical-guide/"/>
    <x v="0"/>
    <n v="150"/>
    <n v="17297"/>
    <n v="3166"/>
    <n v="111"/>
    <x v="0"/>
    <x v="0"/>
    <s v="all levels"/>
    <s v="ALL LEVELS"/>
    <n v="10"/>
    <s v="all levels"/>
    <n v="8.5"/>
    <d v="2016-05-02T00:00:00"/>
    <n v="2"/>
    <n v="5"/>
    <n v="2016"/>
    <x v="0"/>
    <x v="0"/>
    <d v="2019-09-26T00:00:00"/>
    <n v="1242"/>
  </r>
  <r>
    <x v="2337"/>
    <x v="2326"/>
    <x v="44"/>
    <s v="t Analysis"/>
    <s v="ractical F"/>
    <s v="https://www.udemy.   /practical-financial-statement-analysis/"/>
    <s v="https://www.udemy.com/practical-financial-statement-analysis/"/>
    <x v="0"/>
    <n v="75"/>
    <n v="22"/>
    <n v="5"/>
    <n v="45"/>
    <x v="0"/>
    <x v="0"/>
    <s v="all levels"/>
    <s v="ALL LEVELS"/>
    <n v="10"/>
    <s v="all levels"/>
    <n v="4.5"/>
    <d v="2017-05-01T00:00:00"/>
    <n v="1"/>
    <n v="5"/>
    <n v="2017"/>
    <x v="3"/>
    <x v="3"/>
    <d v="2018-08-06T00:00:00"/>
    <n v="462"/>
  </r>
  <r>
    <x v="2338"/>
    <x v="2327"/>
    <x v="1313"/>
    <s v=" Beginners"/>
    <s v="haracter C"/>
    <s v="https://www.udemy.   /character-concept-design-from-beginner-to-pro/"/>
    <s v="https://www.udemy.com/character-concept-design-from-beginner-to-pro/"/>
    <x v="0"/>
    <n v="175"/>
    <n v="1197"/>
    <n v="55"/>
    <n v="98"/>
    <x v="0"/>
    <x v="0"/>
    <s v="all levels"/>
    <s v="ALL LEVELS"/>
    <n v="10"/>
    <s v="all levels"/>
    <n v="16.5"/>
    <d v="2016-09-18T00:00:00"/>
    <n v="18"/>
    <n v="9"/>
    <n v="2016"/>
    <x v="2"/>
    <x v="2"/>
    <d v="2019-09-26T00:00:00"/>
    <n v="1103"/>
  </r>
  <r>
    <x v="2339"/>
    <x v="2328"/>
    <x v="1314"/>
    <s v="POWERPOINT"/>
    <s v="LAT ICON D"/>
    <s v="https://www.udemy.   /flat-icon-design-powerpoint/"/>
    <s v="https://www.udemy.com/flat-icon-design-powerpoint/"/>
    <x v="0"/>
    <n v="95"/>
    <n v="1534"/>
    <n v="24"/>
    <n v="23"/>
    <x v="1"/>
    <x v="1"/>
    <s v="beginner level"/>
    <s v="BEGINNER LEVEL"/>
    <n v="14"/>
    <s v="beginner level"/>
    <n v="1.5"/>
    <d v="2016-05-03T00:00:00"/>
    <n v="3"/>
    <n v="5"/>
    <n v="2016"/>
    <x v="2"/>
    <x v="2"/>
    <d v="2018-12-31T00:00:00"/>
    <n v="972"/>
  </r>
  <r>
    <x v="2340"/>
    <x v="2329"/>
    <x v="1285"/>
    <s v="de Teclado"/>
    <s v="urso de Te"/>
    <s v="https://www.udemy.   /curso-de-teclado-gospel-modulo-1/"/>
    <s v="https://www.udemy.com/curso-de-teclado-gospel-modulo-1/"/>
    <x v="0"/>
    <n v="40"/>
    <n v="1"/>
    <n v="0"/>
    <n v="26"/>
    <x v="1"/>
    <x v="1"/>
    <s v="beginner level"/>
    <s v="BEGINNER LEVEL"/>
    <n v="14"/>
    <s v="beginner level"/>
    <n v="1.5"/>
    <d v="2016-05-16T00:00:00"/>
    <n v="16"/>
    <n v="5"/>
    <n v="2016"/>
    <x v="1"/>
    <x v="1"/>
    <d v="2018-12-31T00:00:00"/>
    <n v="959"/>
  </r>
  <r>
    <x v="2341"/>
    <x v="2330"/>
    <x v="1315"/>
    <s v="ance Roles"/>
    <s v="hat Financ"/>
    <s v="https://www.udemy.   /what-finance-job-is-for-you-explanation-of-14-financial-analyst-roles/"/>
    <s v="https://www.udemy.com/what-finance-job-is-for-you-explanation-of-14-financial-analyst-roles/"/>
    <x v="0"/>
    <n v="200"/>
    <n v="2951"/>
    <n v="232"/>
    <n v="60"/>
    <x v="0"/>
    <x v="0"/>
    <s v="all levels"/>
    <s v="ALL LEVELS"/>
    <n v="10"/>
    <s v="all levels"/>
    <n v="4"/>
    <d v="2016-05-04T00:00:00"/>
    <n v="4"/>
    <n v="5"/>
    <n v="2016"/>
    <x v="3"/>
    <x v="3"/>
    <d v="2018-11-04T00:00:00"/>
    <n v="914"/>
  </r>
  <r>
    <x v="2342"/>
    <x v="2331"/>
    <x v="955"/>
    <s v="ndamentals"/>
    <s v="he Web Dev"/>
    <s v="https://www.udemy.   /become-a-professional-html-and-css-web-developer/"/>
    <s v="https://www.udemy.com/become-a-professional-html-and-css-web-developer/"/>
    <x v="0"/>
    <n v="20"/>
    <n v="2243"/>
    <n v="27"/>
    <n v="97"/>
    <x v="0"/>
    <x v="0"/>
    <s v="all levels"/>
    <s v="ALL LEVELS"/>
    <n v="10"/>
    <s v="all levels"/>
    <n v="7"/>
    <d v="2016-05-01T00:00:00"/>
    <n v="1"/>
    <n v="5"/>
    <n v="2016"/>
    <x v="0"/>
    <x v="0"/>
    <d v="2019-09-26T00:00:00"/>
    <n v="1243"/>
  </r>
  <r>
    <x v="2343"/>
    <x v="2332"/>
    <x v="1316"/>
    <s v="ry Options"/>
    <s v="rading New"/>
    <s v="https://www.udemy.   /trading-news/"/>
    <s v="https://www.udemy.com/trading-news/"/>
    <x v="0"/>
    <n v="145"/>
    <n v="1186"/>
    <n v="16"/>
    <n v="22"/>
    <x v="0"/>
    <x v="0"/>
    <s v="all levels"/>
    <s v="ALL LEVELS"/>
    <n v="10"/>
    <s v="all levels"/>
    <n v="1.5"/>
    <d v="2016-05-11T00:00:00"/>
    <n v="11"/>
    <n v="5"/>
    <n v="2016"/>
    <x v="3"/>
    <x v="3"/>
    <d v="2018-08-06T00:00:00"/>
    <n v="817"/>
  </r>
  <r>
    <x v="2344"/>
    <x v="2333"/>
    <x v="1126"/>
    <s v="ys or Less"/>
    <s v="ow to Cons"/>
    <s v="https://www.udemy.   /winningstocktrades/"/>
    <s v="https://www.udemy.com/winningstocktrades/"/>
    <x v="0"/>
    <n v="145"/>
    <n v="1433"/>
    <n v="169"/>
    <n v="15"/>
    <x v="2"/>
    <x v="2"/>
    <s v="intermediate level"/>
    <s v="INTERMEDIATE LEVEL"/>
    <n v="18"/>
    <s v="intermediate level"/>
    <n v="1"/>
    <d v="2016-05-09T00:00:00"/>
    <n v="9"/>
    <n v="5"/>
    <n v="2016"/>
    <x v="3"/>
    <x v="3"/>
    <d v="2020-10-10T00:00:00"/>
    <n v="1615"/>
  </r>
  <r>
    <x v="2345"/>
    <x v="2334"/>
    <x v="140"/>
    <s v="HTML Forms"/>
    <s v="ow to crea"/>
    <s v="https://www.udemy.   /how-to-create-html-forms/"/>
    <s v="https://www.udemy.com/how-to-create-html-forms/"/>
    <x v="0"/>
    <n v="30"/>
    <n v="3652"/>
    <n v="60"/>
    <n v="7"/>
    <x v="1"/>
    <x v="1"/>
    <s v="beginner level"/>
    <s v="BEGINNER LEVEL"/>
    <n v="14"/>
    <s v="beginner level"/>
    <n v="0.66666666699999999"/>
    <d v="2016-04-29T00:00:00"/>
    <n v="29"/>
    <n v="4"/>
    <n v="2016"/>
    <x v="0"/>
    <x v="0"/>
    <d v="2018-12-31T00:00:00"/>
    <n v="976"/>
  </r>
  <r>
    <x v="2346"/>
    <x v="2335"/>
    <x v="1317"/>
    <s v="inter 2016"/>
    <s v="orel Paint"/>
    <s v="https://www.udemy.   /corel-painter-2016/"/>
    <s v="https://www.udemy.com/corel-painter-2016/"/>
    <x v="0"/>
    <n v="40"/>
    <n v="41"/>
    <n v="9"/>
    <n v="86"/>
    <x v="0"/>
    <x v="0"/>
    <s v="all levels"/>
    <s v="ALL LEVELS"/>
    <n v="10"/>
    <s v="all levels"/>
    <n v="8"/>
    <d v="2016-05-11T00:00:00"/>
    <n v="11"/>
    <n v="5"/>
    <n v="2016"/>
    <x v="2"/>
    <x v="2"/>
    <d v="2019-09-26T00:00:00"/>
    <n v="1233"/>
  </r>
  <r>
    <x v="2347"/>
    <x v="2336"/>
    <x v="1318"/>
    <s v="fessionals"/>
    <s v="he Fundame"/>
    <s v="https://www.udemy.   /finance-for-nonfinance/"/>
    <s v="https://www.udemy.com/finance-for-nonfinance/"/>
    <x v="0"/>
    <n v="40"/>
    <n v="206"/>
    <n v="3"/>
    <n v="7"/>
    <x v="0"/>
    <x v="0"/>
    <s v="all levels"/>
    <s v="ALL LEVELS"/>
    <n v="10"/>
    <s v="all levels"/>
    <n v="1.5"/>
    <d v="2016-05-18T00:00:00"/>
    <n v="18"/>
    <n v="5"/>
    <n v="2016"/>
    <x v="3"/>
    <x v="3"/>
    <d v="2018-08-06T00:00:00"/>
    <n v="810"/>
  </r>
  <r>
    <x v="2348"/>
    <x v="2337"/>
    <x v="114"/>
    <s v=" jQuery UI"/>
    <s v="Query UI U"/>
    <s v="https://www.udemy.   /jquery-ui-ultimatedesign-amazing-interfaces-using-jquery-ui/"/>
    <s v="https://www.udemy.com/jquery-ui-ultimatedesign-amazing-interfaces-using-jquery-ui/"/>
    <x v="0"/>
    <n v="145"/>
    <n v="422"/>
    <n v="86"/>
    <n v="69"/>
    <x v="0"/>
    <x v="0"/>
    <s v="all levels"/>
    <s v="ALL LEVELS"/>
    <n v="10"/>
    <s v="all levels"/>
    <n v="12.5"/>
    <d v="2016-06-08T00:00:00"/>
    <n v="8"/>
    <n v="6"/>
    <n v="2016"/>
    <x v="0"/>
    <x v="0"/>
    <d v="2019-09-26T00:00:00"/>
    <n v="1205"/>
  </r>
  <r>
    <x v="2349"/>
    <x v="2338"/>
    <x v="1319"/>
    <s v="r Learning"/>
    <s v="kulele Les"/>
    <s v="https://www.udemy.   /ukulele-lessons/"/>
    <s v="https://www.udemy.com/ukulele-lessons/"/>
    <x v="0"/>
    <n v="20"/>
    <n v="57"/>
    <n v="8"/>
    <n v="28"/>
    <x v="1"/>
    <x v="1"/>
    <s v="beginner level"/>
    <s v="BEGINNER LEVEL"/>
    <n v="14"/>
    <s v="beginner level"/>
    <n v="1"/>
    <d v="2016-06-09T00:00:00"/>
    <n v="9"/>
    <n v="6"/>
    <n v="2016"/>
    <x v="1"/>
    <x v="1"/>
    <d v="2018-12-31T00:00:00"/>
    <n v="935"/>
  </r>
  <r>
    <x v="2350"/>
    <x v="2339"/>
    <x v="163"/>
    <s v=" Framework"/>
    <s v="rash Cours"/>
    <s v="https://www.udemy.   /crash-course-learn-to-create-a-php-mvc-framework/"/>
    <s v="https://www.udemy.com/crash-course-learn-to-create-a-php-mvc-framework/"/>
    <x v="0"/>
    <n v="50"/>
    <n v="1282"/>
    <n v="117"/>
    <n v="12"/>
    <x v="0"/>
    <x v="0"/>
    <s v="all levels"/>
    <s v="ALL LEVELS"/>
    <n v="10"/>
    <s v="all levels"/>
    <n v="1"/>
    <d v="2016-05-01T00:00:00"/>
    <n v="1"/>
    <n v="5"/>
    <n v="2016"/>
    <x v="0"/>
    <x v="0"/>
    <d v="2019-09-26T00:00:00"/>
    <n v="1243"/>
  </r>
  <r>
    <x v="2351"/>
    <x v="2340"/>
    <x v="1320"/>
    <s v=" Ground Up"/>
    <s v="eact From "/>
    <s v="https://www.udemy.   /reactjs-from-the-ground-up/"/>
    <s v="https://www.udemy.com/reactjs-from-the-ground-up/"/>
    <x v="0"/>
    <n v="150"/>
    <n v="3252"/>
    <n v="401"/>
    <n v="62"/>
    <x v="0"/>
    <x v="0"/>
    <s v="all levels"/>
    <s v="ALL LEVELS"/>
    <n v="10"/>
    <s v="all levels"/>
    <n v="12.5"/>
    <d v="2016-05-02T00:00:00"/>
    <n v="2"/>
    <n v="5"/>
    <n v="2016"/>
    <x v="0"/>
    <x v="0"/>
    <d v="2019-09-26T00:00:00"/>
    <n v="1242"/>
  </r>
  <r>
    <x v="2352"/>
    <x v="2341"/>
    <x v="1321"/>
    <s v="s Revealed"/>
    <s v="he Holy Gr"/>
    <s v="https://www.udemy.   /the-holy-grail-of-auto-trading-revealed/"/>
    <s v="https://www.udemy.com/the-holy-grail-of-auto-trading-revealed/"/>
    <x v="0"/>
    <n v="50"/>
    <n v="3917"/>
    <n v="45"/>
    <n v="7"/>
    <x v="0"/>
    <x v="0"/>
    <s v="all levels"/>
    <s v="ALL LEVELS"/>
    <n v="10"/>
    <s v="all levels"/>
    <n v="1"/>
    <d v="2016-05-03T00:00:00"/>
    <n v="3"/>
    <n v="5"/>
    <n v="2016"/>
    <x v="3"/>
    <x v="3"/>
    <d v="2018-08-06T00:00:00"/>
    <n v="825"/>
  </r>
  <r>
    <x v="2353"/>
    <x v="2342"/>
    <x v="633"/>
    <s v="ial Life !"/>
    <s v="ssentials "/>
    <s v="https://www.udemy.   /essentials-of-money-value/"/>
    <s v="https://www.udemy.com/essentials-of-money-value/"/>
    <x v="0"/>
    <n v="20"/>
    <n v="0"/>
    <n v="0"/>
    <n v="20"/>
    <x v="0"/>
    <x v="0"/>
    <s v="all levels"/>
    <s v="ALL LEVELS"/>
    <n v="10"/>
    <s v="all levels"/>
    <n v="0.61666666699999995"/>
    <d v="2016-05-16T00:00:00"/>
    <n v="16"/>
    <n v="5"/>
    <n v="2016"/>
    <x v="3"/>
    <x v="3"/>
    <d v="2018-08-06T00:00:00"/>
    <n v="812"/>
  </r>
  <r>
    <x v="2354"/>
    <x v="2343"/>
    <x v="1322"/>
    <s v="z Academy)"/>
    <s v="odal Theor"/>
    <s v="https://www.udemy.   /modal-theory-for-guitar/"/>
    <s v="https://www.udemy.com/modal-theory-for-guitar/"/>
    <x v="0"/>
    <n v="50"/>
    <n v="1039"/>
    <n v="29"/>
    <n v="9"/>
    <x v="0"/>
    <x v="0"/>
    <s v="all levels"/>
    <s v="ALL LEVELS"/>
    <n v="10"/>
    <s v="all levels"/>
    <n v="1.5"/>
    <d v="2016-05-06T00:00:00"/>
    <n v="6"/>
    <n v="5"/>
    <n v="2016"/>
    <x v="1"/>
    <x v="1"/>
    <d v="2019-09-26T00:00:00"/>
    <n v="1238"/>
  </r>
  <r>
    <x v="2355"/>
    <x v="2344"/>
    <x v="1323"/>
    <s v="strator CC"/>
    <s v="œ”ï¸ Illu"/>
    <s v="https://www.udemy.   /illustratorsupercourse/"/>
    <s v="https://www.udemy.com/illustratorsupercourse/"/>
    <x v="0"/>
    <n v="25"/>
    <n v="1456"/>
    <n v="62"/>
    <n v="77"/>
    <x v="0"/>
    <x v="0"/>
    <s v="all levels"/>
    <s v="ALL LEVELS"/>
    <n v="10"/>
    <s v="all levels"/>
    <n v="6.5"/>
    <d v="2016-07-06T00:00:00"/>
    <n v="6"/>
    <n v="7"/>
    <n v="2016"/>
    <x v="2"/>
    <x v="2"/>
    <d v="2019-09-26T00:00:00"/>
    <n v="1177"/>
  </r>
  <r>
    <x v="2356"/>
    <x v="2345"/>
    <x v="1324"/>
    <s v="tive theme"/>
    <s v="ustomizr -"/>
    <s v="https://www.udemy.   /wpcustomizrcourse/"/>
    <s v="https://www.udemy.com/wpcustomizrcourse/"/>
    <x v="1"/>
    <n v="0"/>
    <n v="4735"/>
    <n v="81"/>
    <n v="69"/>
    <x v="1"/>
    <x v="1"/>
    <s v="beginner level"/>
    <s v="BEGINNER LEVEL"/>
    <n v="14"/>
    <s v="beginner level"/>
    <n v="5"/>
    <d v="2016-05-05T00:00:00"/>
    <n v="5"/>
    <n v="5"/>
    <n v="2016"/>
    <x v="0"/>
    <x v="0"/>
    <d v="2018-12-31T00:00:00"/>
    <n v="970"/>
  </r>
  <r>
    <x v="2357"/>
    <x v="2346"/>
    <x v="375"/>
    <s v="vel course"/>
    <s v="orex tradi"/>
    <s v="https://www.udemy.   /forex-trading-basic-to-advance-professional-level-course/"/>
    <s v="https://www.udemy.com/forex-trading-basic-to-advance-professional-level-course/"/>
    <x v="0"/>
    <n v="20"/>
    <n v="750"/>
    <n v="13"/>
    <n v="28"/>
    <x v="0"/>
    <x v="0"/>
    <s v="all levels"/>
    <s v="ALL LEVELS"/>
    <n v="10"/>
    <s v="all levels"/>
    <n v="2.5"/>
    <d v="2016-05-05T00:00:00"/>
    <n v="5"/>
    <n v="5"/>
    <n v="2016"/>
    <x v="3"/>
    <x v="3"/>
    <d v="2018-08-06T00:00:00"/>
    <n v="823"/>
  </r>
  <r>
    <x v="2358"/>
    <x v="2347"/>
    <x v="160"/>
    <s v="st's Guide"/>
    <s v="he Art of "/>
    <s v="https://www.udemy.   /the-art-of-the-blues-shuffle-a-guitarists-guide/"/>
    <s v="https://www.udemy.com/the-art-of-the-blues-shuffle-a-guitarists-guide/"/>
    <x v="0"/>
    <n v="20"/>
    <n v="8"/>
    <n v="0"/>
    <n v="11"/>
    <x v="2"/>
    <x v="2"/>
    <s v="intermediate level"/>
    <s v="INTERMEDIATE LEVEL"/>
    <n v="18"/>
    <s v="intermediate level"/>
    <n v="1.5"/>
    <d v="2016-06-26T00:00:00"/>
    <n v="26"/>
    <n v="6"/>
    <n v="2016"/>
    <x v="1"/>
    <x v="1"/>
    <d v="2020-10-10T00:00:00"/>
    <n v="1567"/>
  </r>
  <r>
    <x v="2359"/>
    <x v="2348"/>
    <x v="1325"/>
    <s v="Edwin Diaz"/>
    <s v="HP Date an"/>
    <s v="https://www.udemy.   /crash-course-learn-to-create-date-and-time-in-php-easily/"/>
    <s v="https://www.udemy.com/crash-course-learn-to-create-date-and-time-in-php-easily/"/>
    <x v="0"/>
    <n v="40"/>
    <n v="1653"/>
    <n v="53"/>
    <n v="14"/>
    <x v="0"/>
    <x v="0"/>
    <s v="all levels"/>
    <s v="ALL LEVELS"/>
    <n v="10"/>
    <s v="all levels"/>
    <n v="1.5"/>
    <d v="2016-05-03T00:00:00"/>
    <n v="3"/>
    <n v="5"/>
    <n v="2016"/>
    <x v="0"/>
    <x v="0"/>
    <d v="2019-09-26T00:00:00"/>
    <n v="1241"/>
  </r>
  <r>
    <x v="2360"/>
    <x v="2349"/>
    <x v="487"/>
    <s v="Piano Solo"/>
    <s v="earn Piano"/>
    <s v="https://www.udemy.   /learn-piano-online-ambiance-piano-solo/"/>
    <s v="https://www.udemy.com/learn-piano-online-ambiance-piano-solo/"/>
    <x v="0"/>
    <n v="50"/>
    <n v="8"/>
    <n v="0"/>
    <n v="10"/>
    <x v="2"/>
    <x v="2"/>
    <s v="intermediate level"/>
    <s v="INTERMEDIATE LEVEL"/>
    <n v="18"/>
    <s v="intermediate level"/>
    <n v="1"/>
    <d v="2016-06-21T00:00:00"/>
    <n v="21"/>
    <n v="6"/>
    <n v="2016"/>
    <x v="1"/>
    <x v="1"/>
    <d v="2020-10-10T00:00:00"/>
    <n v="1572"/>
  </r>
  <r>
    <x v="2361"/>
    <x v="2350"/>
    <x v="1233"/>
    <s v="odes 7 &amp; 8"/>
    <s v="luegrass G"/>
    <s v="https://www.udemy.   /bluegrass-guitar-essentials-webisodes-7-8/"/>
    <s v="https://www.udemy.com/bluegrass-guitar-essentials-webisodes-7-8/"/>
    <x v="0"/>
    <n v="30"/>
    <n v="9"/>
    <n v="0"/>
    <n v="10"/>
    <x v="2"/>
    <x v="2"/>
    <s v="intermediate level"/>
    <s v="INTERMEDIATE LEVEL"/>
    <n v="18"/>
    <s v="intermediate level"/>
    <n v="2"/>
    <d v="2016-05-05T00:00:00"/>
    <n v="5"/>
    <n v="5"/>
    <n v="2016"/>
    <x v="1"/>
    <x v="1"/>
    <d v="2020-10-10T00:00:00"/>
    <n v="1619"/>
  </r>
  <r>
    <x v="2362"/>
    <x v="2351"/>
    <x v="1233"/>
    <s v="des 9 &amp; 10"/>
    <s v="luegrass G"/>
    <s v="https://www.udemy.   /bluegrass-guitar-essentials-webisodes-9-10/"/>
    <s v="https://www.udemy.com/bluegrass-guitar-essentials-webisodes-9-10/"/>
    <x v="0"/>
    <n v="30"/>
    <n v="10"/>
    <n v="0"/>
    <n v="12"/>
    <x v="2"/>
    <x v="2"/>
    <s v="intermediate level"/>
    <s v="INTERMEDIATE LEVEL"/>
    <n v="18"/>
    <s v="intermediate level"/>
    <n v="2"/>
    <d v="2016-08-06T00:00:00"/>
    <n v="6"/>
    <n v="8"/>
    <n v="2016"/>
    <x v="1"/>
    <x v="1"/>
    <d v="2020-10-10T00:00:00"/>
    <n v="1526"/>
  </r>
  <r>
    <x v="2363"/>
    <x v="2352"/>
    <x v="1233"/>
    <s v="es 11 &amp; 12"/>
    <s v="luegrass G"/>
    <s v="https://www.udemy.   /bluegrass-guitar-essentials-webisodes-11-12/"/>
    <s v="https://www.udemy.com/bluegrass-guitar-essentials-webisodes-11-12/"/>
    <x v="0"/>
    <n v="30"/>
    <n v="9"/>
    <n v="1"/>
    <n v="24"/>
    <x v="0"/>
    <x v="0"/>
    <s v="all levels"/>
    <s v="ALL LEVELS"/>
    <n v="10"/>
    <s v="all levels"/>
    <n v="2"/>
    <d v="2016-10-22T00:00:00"/>
    <n v="22"/>
    <n v="10"/>
    <n v="2016"/>
    <x v="1"/>
    <x v="1"/>
    <d v="2019-09-26T00:00:00"/>
    <n v="1069"/>
  </r>
  <r>
    <x v="2364"/>
    <x v="2353"/>
    <x v="1233"/>
    <s v=", 14, &amp; 15"/>
    <s v="luegrass G"/>
    <s v="https://www.udemy.   /bluegrass-guitar-essentials-webisodes-13-14-15/"/>
    <s v="https://www.udemy.com/bluegrass-guitar-essentials-webisodes-13-14-15/"/>
    <x v="0"/>
    <n v="30"/>
    <n v="14"/>
    <n v="1"/>
    <n v="13"/>
    <x v="2"/>
    <x v="2"/>
    <s v="intermediate level"/>
    <s v="INTERMEDIATE LEVEL"/>
    <n v="18"/>
    <s v="intermediate level"/>
    <n v="1.5"/>
    <d v="2016-12-15T00:00:00"/>
    <n v="15"/>
    <n v="12"/>
    <n v="2016"/>
    <x v="1"/>
    <x v="1"/>
    <d v="2020-10-10T00:00:00"/>
    <n v="1395"/>
  </r>
  <r>
    <x v="2365"/>
    <x v="2354"/>
    <x v="1326"/>
    <s v="udio Paint"/>
    <s v="tart Makin"/>
    <s v="https://www.udemy.   /start-making-comics/"/>
    <s v="https://www.udemy.com/start-making-comics/"/>
    <x v="1"/>
    <n v="0"/>
    <n v="5301"/>
    <n v="125"/>
    <n v="77"/>
    <x v="0"/>
    <x v="0"/>
    <s v="all levels"/>
    <s v="ALL LEVELS"/>
    <n v="10"/>
    <s v="all levels"/>
    <n v="6.5"/>
    <d v="2016-06-21T00:00:00"/>
    <n v="21"/>
    <n v="6"/>
    <n v="2016"/>
    <x v="2"/>
    <x v="2"/>
    <d v="2019-09-26T00:00:00"/>
    <n v="1192"/>
  </r>
  <r>
    <x v="2366"/>
    <x v="2355"/>
    <x v="1327"/>
    <s v=" 02 IGNOU)"/>
    <s v=" Com Accou"/>
    <s v="https://www.udemy.   /accounts-from-incomplete-records/"/>
    <s v="https://www.udemy.com/accounts-from-incomplete-records/"/>
    <x v="0"/>
    <n v="50"/>
    <n v="2946"/>
    <n v="6"/>
    <n v="284"/>
    <x v="0"/>
    <x v="0"/>
    <s v="all levels"/>
    <s v="ALL LEVELS"/>
    <n v="10"/>
    <s v="all levels"/>
    <n v="31.5"/>
    <d v="2016-05-05T00:00:00"/>
    <n v="5"/>
    <n v="5"/>
    <n v="2016"/>
    <x v="3"/>
    <x v="3"/>
    <d v="2018-11-04T00:00:00"/>
    <n v="913"/>
  </r>
  <r>
    <x v="2367"/>
    <x v="2356"/>
    <x v="996"/>
    <s v=" Angular 2"/>
    <s v="uild A Web"/>
    <s v="https://www.udemy.   /build-a-web-app-with-spring-boot-and-angular-2/"/>
    <s v="https://www.udemy.com/build-a-web-app-with-spring-boot-and-angular-2/"/>
    <x v="0"/>
    <n v="145"/>
    <n v="1683"/>
    <n v="340"/>
    <n v="48"/>
    <x v="0"/>
    <x v="0"/>
    <s v="all levels"/>
    <s v="ALL LEVELS"/>
    <n v="10"/>
    <s v="all levels"/>
    <n v="8"/>
    <d v="2016-05-08T00:00:00"/>
    <n v="8"/>
    <n v="5"/>
    <n v="2016"/>
    <x v="0"/>
    <x v="0"/>
    <d v="2019-09-26T00:00:00"/>
    <n v="1236"/>
  </r>
  <r>
    <x v="2368"/>
    <x v="2357"/>
    <x v="66"/>
    <s v=" Beginners"/>
    <s v="etting Sta"/>
    <s v="https://www.udemy.   /getting-started-with-nodejs-for-beginners/"/>
    <s v="https://www.udemy.com/getting-started-with-nodejs-for-beginners/"/>
    <x v="0"/>
    <n v="195"/>
    <n v="1645"/>
    <n v="75"/>
    <n v="12"/>
    <x v="0"/>
    <x v="0"/>
    <s v="all levels"/>
    <s v="ALL LEVELS"/>
    <n v="10"/>
    <s v="all levels"/>
    <n v="1"/>
    <d v="2016-05-23T00:00:00"/>
    <n v="23"/>
    <n v="5"/>
    <n v="2016"/>
    <x v="0"/>
    <x v="0"/>
    <d v="2019-09-26T00:00:00"/>
    <n v="1221"/>
  </r>
  <r>
    <x v="2369"/>
    <x v="2358"/>
    <x v="375"/>
    <s v="-ALGOTREND"/>
    <s v="orex Tradi"/>
    <s v="https://www.udemy.   /forex-robot-trading-trend-is-our-friend-algo-trend/"/>
    <s v="https://www.udemy.com/forex-robot-trading-trend-is-our-friend-algo-trend/"/>
    <x v="0"/>
    <n v="120"/>
    <n v="54"/>
    <n v="11"/>
    <n v="12"/>
    <x v="0"/>
    <x v="0"/>
    <s v="all levels"/>
    <s v="ALL LEVELS"/>
    <n v="10"/>
    <s v="all levels"/>
    <n v="0.6"/>
    <d v="2016-12-05T00:00:00"/>
    <n v="5"/>
    <n v="12"/>
    <n v="2016"/>
    <x v="3"/>
    <x v="3"/>
    <d v="2018-08-06T00:00:00"/>
    <n v="609"/>
  </r>
  <r>
    <x v="2370"/>
    <x v="2359"/>
    <x v="821"/>
    <s v="om Scratch"/>
    <s v="earn Adobe"/>
    <s v="https://www.udemy.   /learn-adobe-indesign-from-scratch/"/>
    <s v="https://www.udemy.com/learn-adobe-indesign-from-scratch/"/>
    <x v="0"/>
    <n v="40"/>
    <n v="6"/>
    <n v="2"/>
    <n v="46"/>
    <x v="1"/>
    <x v="1"/>
    <s v="beginner level"/>
    <s v="BEGINNER LEVEL"/>
    <n v="14"/>
    <s v="beginner level"/>
    <n v="4.5"/>
    <d v="2016-06-20T00:00:00"/>
    <n v="20"/>
    <n v="6"/>
    <n v="2016"/>
    <x v="2"/>
    <x v="2"/>
    <d v="2018-12-31T00:00:00"/>
    <n v="924"/>
  </r>
  <r>
    <x v="2371"/>
    <x v="2360"/>
    <x v="27"/>
    <s v="liott Wave"/>
    <s v="he Complet"/>
    <s v="https://www.udemy.   /practical-trading-trade-stocks-forex-with-elliott-wave/"/>
    <s v="https://www.udemy.com/practical-trading-trade-stocks-forex-with-elliott-wave/"/>
    <x v="0"/>
    <n v="115"/>
    <n v="228"/>
    <n v="49"/>
    <n v="43"/>
    <x v="0"/>
    <x v="0"/>
    <s v="all levels"/>
    <s v="ALL LEVELS"/>
    <n v="10"/>
    <s v="all levels"/>
    <n v="4.5"/>
    <d v="2016-05-11T00:00:00"/>
    <n v="11"/>
    <n v="5"/>
    <n v="2016"/>
    <x v="3"/>
    <x v="3"/>
    <d v="2018-08-06T00:00:00"/>
    <n v="817"/>
  </r>
  <r>
    <x v="2372"/>
    <x v="2361"/>
    <x v="120"/>
    <s v="termediate"/>
    <s v="ow to Buil"/>
    <s v="https://www.udemy.   /how-to-build-chats-bots-from-beginner-to-expert/"/>
    <s v="https://www.udemy.com/how-to-build-chats-bots-from-beginner-to-expert/"/>
    <x v="0"/>
    <n v="140"/>
    <n v="2814"/>
    <n v="107"/>
    <n v="35"/>
    <x v="0"/>
    <x v="0"/>
    <s v="all levels"/>
    <s v="ALL LEVELS"/>
    <n v="10"/>
    <s v="all levels"/>
    <n v="2"/>
    <d v="2016-10-03T00:00:00"/>
    <n v="3"/>
    <n v="10"/>
    <n v="2016"/>
    <x v="0"/>
    <x v="0"/>
    <d v="2019-09-26T00:00:00"/>
    <n v="1088"/>
  </r>
  <r>
    <x v="2373"/>
    <x v="2362"/>
    <x v="487"/>
    <s v="e Keyboard"/>
    <s v="earn Piano"/>
    <s v="https://www.udemy.   /learn-piano-online-keys-to-the-keyboard/"/>
    <s v="https://www.udemy.com/learn-piano-online-keys-to-the-keyboard/"/>
    <x v="0"/>
    <n v="50"/>
    <n v="18"/>
    <n v="1"/>
    <n v="9"/>
    <x v="1"/>
    <x v="1"/>
    <s v="beginner level"/>
    <s v="BEGINNER LEVEL"/>
    <n v="14"/>
    <s v="beginner level"/>
    <n v="2"/>
    <d v="2016-05-12T00:00:00"/>
    <n v="12"/>
    <n v="5"/>
    <n v="2016"/>
    <x v="1"/>
    <x v="1"/>
    <d v="2018-12-31T00:00:00"/>
    <n v="963"/>
  </r>
  <r>
    <x v="2374"/>
    <x v="2363"/>
    <x v="1328"/>
    <s v="JavaScript"/>
    <s v="dvance Jav"/>
    <s v="https://www.udemy.   /advance-javascript-for-coders-learn-oop-in-javascript/"/>
    <s v="https://www.udemy.com/advance-javascript-for-coders-learn-oop-in-javascript/"/>
    <x v="0"/>
    <n v="40"/>
    <n v="334"/>
    <n v="41"/>
    <n v="54"/>
    <x v="2"/>
    <x v="2"/>
    <s v="intermediate level"/>
    <s v="INTERMEDIATE LEVEL"/>
    <n v="18"/>
    <s v="intermediate level"/>
    <n v="11.5"/>
    <d v="2016-05-13T00:00:00"/>
    <n v="13"/>
    <n v="5"/>
    <n v="2016"/>
    <x v="0"/>
    <x v="0"/>
    <d v="2020-10-10T00:00:00"/>
    <n v="1611"/>
  </r>
  <r>
    <x v="2375"/>
    <x v="2364"/>
    <x v="0"/>
    <s v="JavaScript"/>
    <s v="avaScript "/>
    <s v="https://www.udemy.   /javascript-complete-guide-to-learning-javascript/"/>
    <s v="https://www.udemy.com/javascript-complete-guide-to-learning-javascript/"/>
    <x v="0"/>
    <n v="200"/>
    <n v="1296"/>
    <n v="22"/>
    <n v="72"/>
    <x v="1"/>
    <x v="1"/>
    <s v="beginner level"/>
    <s v="BEGINNER LEVEL"/>
    <n v="14"/>
    <s v="beginner level"/>
    <n v="5.5"/>
    <d v="2016-05-17T00:00:00"/>
    <n v="17"/>
    <n v="5"/>
    <n v="2016"/>
    <x v="0"/>
    <x v="0"/>
    <d v="2018-12-31T00:00:00"/>
    <n v="958"/>
  </r>
  <r>
    <x v="2376"/>
    <x v="2365"/>
    <x v="8"/>
    <s v="n 2 hours!"/>
    <s v="earn HTML "/>
    <s v="https://www.udemy.   /learn-html5-in-2-hours/"/>
    <s v="https://www.udemy.com/learn-html5-in-2-hours/"/>
    <x v="1"/>
    <n v="0"/>
    <n v="5351"/>
    <n v="235"/>
    <n v="13"/>
    <x v="1"/>
    <x v="1"/>
    <s v="beginner level"/>
    <s v="BEGINNER LEVEL"/>
    <n v="14"/>
    <s v="beginner level"/>
    <n v="1.5"/>
    <d v="2016-05-17T00:00:00"/>
    <n v="17"/>
    <n v="5"/>
    <n v="2016"/>
    <x v="0"/>
    <x v="0"/>
    <d v="2018-12-31T00:00:00"/>
    <n v="958"/>
  </r>
  <r>
    <x v="2377"/>
    <x v="2366"/>
    <x v="1329"/>
    <s v="POWERPOINT"/>
    <s v="USINESS CA"/>
    <s v="https://www.udemy.   /design-flat-business-cards-in-powerpoint/"/>
    <s v="https://www.udemy.com/design-flat-business-cards-in-powerpoint/"/>
    <x v="0"/>
    <n v="95"/>
    <n v="1710"/>
    <n v="13"/>
    <n v="16"/>
    <x v="1"/>
    <x v="1"/>
    <s v="beginner level"/>
    <s v="BEGINNER LEVEL"/>
    <n v="14"/>
    <s v="beginner level"/>
    <n v="1"/>
    <d v="2016-05-15T00:00:00"/>
    <n v="15"/>
    <n v="5"/>
    <n v="2016"/>
    <x v="2"/>
    <x v="2"/>
    <d v="2018-12-31T00:00:00"/>
    <n v="960"/>
  </r>
  <r>
    <x v="2378"/>
    <x v="2367"/>
    <x v="24"/>
    <s v="g Drupal 8"/>
    <s v="earning Dr"/>
    <s v="https://www.udemy.   /learning-drupal-8/"/>
    <s v="https://www.udemy.com/learning-drupal-8/"/>
    <x v="0"/>
    <n v="50"/>
    <n v="577"/>
    <n v="97"/>
    <n v="101"/>
    <x v="0"/>
    <x v="0"/>
    <s v="all levels"/>
    <s v="ALL LEVELS"/>
    <n v="10"/>
    <s v="all levels"/>
    <n v="9.5"/>
    <d v="2016-05-11T00:00:00"/>
    <n v="11"/>
    <n v="5"/>
    <n v="2016"/>
    <x v="0"/>
    <x v="0"/>
    <d v="2019-09-26T00:00:00"/>
    <n v="1233"/>
  </r>
  <r>
    <x v="2379"/>
    <x v="2368"/>
    <x v="0"/>
    <s v="ject Model"/>
    <s v="avaScript "/>
    <s v="https://www.udemy.   /javascript-manipulation-of-the-dom-document-object-model/"/>
    <s v="https://www.udemy.com/javascript-manipulation-of-the-dom-document-object-model/"/>
    <x v="0"/>
    <n v="20"/>
    <n v="1618"/>
    <n v="46"/>
    <n v="20"/>
    <x v="1"/>
    <x v="1"/>
    <s v="beginner level"/>
    <s v="BEGINNER LEVEL"/>
    <n v="14"/>
    <s v="beginner level"/>
    <n v="1.5"/>
    <d v="2016-05-13T00:00:00"/>
    <n v="13"/>
    <n v="5"/>
    <n v="2016"/>
    <x v="0"/>
    <x v="0"/>
    <d v="2018-12-31T00:00:00"/>
    <n v="962"/>
  </r>
  <r>
    <x v="2380"/>
    <x v="2369"/>
    <x v="1330"/>
    <s v="avaScript?"/>
    <s v="o you thin"/>
    <s v="https://www.udemy.   /so-you-think-you-know-javascript-1/"/>
    <s v="https://www.udemy.com/so-you-think-you-know-javascript-1/"/>
    <x v="0"/>
    <n v="50"/>
    <n v="1010"/>
    <n v="154"/>
    <n v="25"/>
    <x v="0"/>
    <x v="0"/>
    <s v="all levels"/>
    <s v="ALL LEVELS"/>
    <n v="10"/>
    <s v="all levels"/>
    <n v="6"/>
    <d v="2016-05-12T00:00:00"/>
    <n v="12"/>
    <n v="5"/>
    <n v="2016"/>
    <x v="0"/>
    <x v="0"/>
    <d v="2019-09-26T00:00:00"/>
    <n v="1232"/>
  </r>
  <r>
    <x v="2381"/>
    <x v="2370"/>
    <x v="1331"/>
    <s v=" Beginners"/>
    <s v="lap Bass F"/>
    <s v="https://www.udemy.   /slap-bass-for-beginners/"/>
    <s v="https://www.udemy.com/slap-bass-for-beginners/"/>
    <x v="0"/>
    <n v="50"/>
    <n v="79"/>
    <n v="3"/>
    <n v="25"/>
    <x v="0"/>
    <x v="0"/>
    <s v="all levels"/>
    <s v="ALL LEVELS"/>
    <n v="10"/>
    <s v="all levels"/>
    <n v="1.5"/>
    <d v="2016-06-23T00:00:00"/>
    <n v="23"/>
    <n v="6"/>
    <n v="2016"/>
    <x v="1"/>
    <x v="1"/>
    <d v="2019-09-26T00:00:00"/>
    <n v="1190"/>
  </r>
  <r>
    <x v="2382"/>
    <x v="2371"/>
    <x v="902"/>
    <s v="Œçµç·¨ï¼‰"/>
    <s v="“ã©ã‚‚ã‚"/>
    <s v="https://www.udemy.   /takalittle3/"/>
    <s v="https://www.udemy.com/takalittle3/"/>
    <x v="0"/>
    <n v="20"/>
    <n v="3"/>
    <n v="0"/>
    <n v="36"/>
    <x v="1"/>
    <x v="1"/>
    <s v="beginner level"/>
    <s v="BEGINNER LEVEL"/>
    <n v="14"/>
    <s v="beginner level"/>
    <n v="1"/>
    <d v="2016-10-03T00:00:00"/>
    <n v="3"/>
    <n v="10"/>
    <n v="2016"/>
    <x v="1"/>
    <x v="1"/>
    <d v="2018-12-31T00:00:00"/>
    <n v="819"/>
  </r>
  <r>
    <x v="2383"/>
    <x v="2372"/>
    <x v="345"/>
    <s v="Completely"/>
    <s v="ption Trad"/>
    <s v="https://www.udemy.   /complete-course-introduction-to-option-trading/"/>
    <s v="https://www.udemy.com/complete-course-introduction-to-option-trading/"/>
    <x v="0"/>
    <n v="150"/>
    <n v="2893"/>
    <n v="65"/>
    <n v="62"/>
    <x v="0"/>
    <x v="0"/>
    <s v="all levels"/>
    <s v="ALL LEVELS"/>
    <n v="10"/>
    <s v="all levels"/>
    <n v="2"/>
    <d v="2016-08-10T00:00:00"/>
    <n v="10"/>
    <n v="8"/>
    <n v="2016"/>
    <x v="3"/>
    <x v="3"/>
    <d v="2018-11-04T00:00:00"/>
    <n v="816"/>
  </r>
  <r>
    <x v="2384"/>
    <x v="2373"/>
    <x v="1332"/>
    <s v="t Proposal"/>
    <s v="rite a Suc"/>
    <s v="https://www.udemy.   /write-a-successful-business-grant-proposal/"/>
    <s v="https://www.udemy.com/write-a-successful-business-grant-proposal/"/>
    <x v="0"/>
    <n v="20"/>
    <n v="6"/>
    <n v="0"/>
    <n v="23"/>
    <x v="1"/>
    <x v="1"/>
    <s v="beginner level"/>
    <s v="BEGINNER LEVEL"/>
    <n v="14"/>
    <s v="beginner level"/>
    <n v="2.5"/>
    <d v="2016-07-10T00:00:00"/>
    <n v="10"/>
    <n v="7"/>
    <n v="2016"/>
    <x v="3"/>
    <x v="3"/>
    <d v="2018-12-31T00:00:00"/>
    <n v="904"/>
  </r>
  <r>
    <x v="2385"/>
    <x v="2374"/>
    <x v="1333"/>
    <s v="†ã‚’å­¦ã¶"/>
    <s v=" ªå¼æŠ•è³"/>
    <s v="https://www.udemy.   /jun-sakai-trading-course1/"/>
    <s v="https://www.udemy.com/jun-sakai-trading-course1/"/>
    <x v="0"/>
    <n v="20"/>
    <n v="139"/>
    <n v="36"/>
    <n v="29"/>
    <x v="1"/>
    <x v="1"/>
    <s v="beginner level"/>
    <s v="BEGINNER LEVEL"/>
    <n v="14"/>
    <s v="beginner level"/>
    <n v="2"/>
    <d v="2016-06-09T00:00:00"/>
    <n v="9"/>
    <n v="6"/>
    <n v="2016"/>
    <x v="3"/>
    <x v="3"/>
    <d v="2018-12-31T00:00:00"/>
    <n v="935"/>
  </r>
  <r>
    <x v="2386"/>
    <x v="2375"/>
    <x v="1334"/>
    <s v="re Capital"/>
    <s v="he Everyda"/>
    <s v="https://www.udemy.   /the-everyday-investor/"/>
    <s v="https://www.udemy.com/the-everyday-investor/"/>
    <x v="0"/>
    <n v="20"/>
    <n v="176"/>
    <n v="2"/>
    <n v="12"/>
    <x v="2"/>
    <x v="2"/>
    <s v="intermediate level"/>
    <s v="INTERMEDIATE LEVEL"/>
    <n v="18"/>
    <s v="intermediate level"/>
    <n v="2.5"/>
    <d v="2016-06-07T00:00:00"/>
    <n v="7"/>
    <n v="6"/>
    <n v="2016"/>
    <x v="3"/>
    <x v="3"/>
    <d v="2020-10-10T00:00:00"/>
    <n v="1586"/>
  </r>
  <r>
    <x v="2387"/>
    <x v="2376"/>
    <x v="96"/>
    <s v="asterClass"/>
    <s v="hotoshop C"/>
    <s v="https://www.udemy.   /photoshop-cc-masterclass/"/>
    <s v="https://www.udemy.com/photoshop-cc-masterclass/"/>
    <x v="0"/>
    <n v="95"/>
    <n v="505"/>
    <n v="88"/>
    <n v="78"/>
    <x v="0"/>
    <x v="0"/>
    <s v="all levels"/>
    <s v="ALL LEVELS"/>
    <n v="10"/>
    <s v="all levels"/>
    <n v="11.5"/>
    <d v="2016-05-17T00:00:00"/>
    <n v="17"/>
    <n v="5"/>
    <n v="2016"/>
    <x v="2"/>
    <x v="2"/>
    <d v="2019-09-26T00:00:00"/>
    <n v="1227"/>
  </r>
  <r>
    <x v="2388"/>
    <x v="2377"/>
    <x v="375"/>
    <s v="ry options"/>
    <s v="orex tradi"/>
    <s v="https://www.udemy.   /forex-trading-with-binary-options/"/>
    <s v="https://www.udemy.com/forex-trading-with-binary-options/"/>
    <x v="0"/>
    <n v="25"/>
    <n v="136"/>
    <n v="28"/>
    <n v="21"/>
    <x v="0"/>
    <x v="0"/>
    <s v="all levels"/>
    <s v="ALL LEVELS"/>
    <n v="10"/>
    <s v="all levels"/>
    <n v="3"/>
    <d v="2016-05-16T00:00:00"/>
    <n v="16"/>
    <n v="5"/>
    <n v="2016"/>
    <x v="3"/>
    <x v="3"/>
    <d v="2018-08-06T00:00:00"/>
    <n v="812"/>
  </r>
  <r>
    <x v="2389"/>
    <x v="2378"/>
    <x v="389"/>
    <s v="wdfunding)"/>
    <s v="nvestment "/>
    <s v="https://www.udemy.   /crowdfund-investing-101-the-basics-of-equity-crowdfunding/"/>
    <s v="https://www.udemy.com/crowdfund-investing-101-the-basics-of-equity-crowdfunding/"/>
    <x v="1"/>
    <n v="0"/>
    <n v="4607"/>
    <n v="181"/>
    <n v="11"/>
    <x v="1"/>
    <x v="1"/>
    <s v="beginner level"/>
    <s v="BEGINNER LEVEL"/>
    <n v="14"/>
    <s v="beginner level"/>
    <n v="0.53333333299999997"/>
    <d v="2016-05-17T00:00:00"/>
    <n v="17"/>
    <n v="5"/>
    <n v="2016"/>
    <x v="3"/>
    <x v="3"/>
    <d v="2018-05-25T00:00:00"/>
    <n v="738"/>
  </r>
  <r>
    <x v="2390"/>
    <x v="2379"/>
    <x v="1335"/>
    <s v="kly Result"/>
    <s v="mart Tradi"/>
    <s v="https://www.udemy.   /smart-trading-techniques-for-safe-consistent-weekly-result/"/>
    <s v="https://www.udemy.com/smart-trading-techniques-for-safe-consistent-weekly-result/"/>
    <x v="0"/>
    <n v="100"/>
    <n v="46"/>
    <n v="11"/>
    <n v="24"/>
    <x v="2"/>
    <x v="2"/>
    <s v="intermediate level"/>
    <s v="INTERMEDIATE LEVEL"/>
    <n v="18"/>
    <s v="intermediate level"/>
    <n v="2.5"/>
    <d v="2016-05-24T00:00:00"/>
    <n v="24"/>
    <n v="5"/>
    <n v="2016"/>
    <x v="3"/>
    <x v="3"/>
    <d v="2020-10-10T00:00:00"/>
    <n v="1600"/>
  </r>
  <r>
    <x v="2391"/>
    <x v="2380"/>
    <x v="206"/>
    <s v=" Framework"/>
    <s v="earn To Bu"/>
    <s v="https://www.udemy.   /learn-to-build-apps-using-play-framework/"/>
    <s v="https://www.udemy.com/learn-to-build-apps-using-play-framework/"/>
    <x v="0"/>
    <n v="40"/>
    <n v="434"/>
    <n v="69"/>
    <n v="23"/>
    <x v="0"/>
    <x v="0"/>
    <s v="all levels"/>
    <s v="ALL LEVELS"/>
    <n v="10"/>
    <s v="all levels"/>
    <n v="5.5"/>
    <d v="2016-06-07T00:00:00"/>
    <n v="7"/>
    <n v="6"/>
    <n v="2016"/>
    <x v="0"/>
    <x v="0"/>
    <d v="2019-09-26T00:00:00"/>
    <n v="1206"/>
  </r>
  <r>
    <x v="2392"/>
    <x v="2381"/>
    <x v="27"/>
    <s v="ld Project"/>
    <s v="he Complet"/>
    <s v="https://www.udemy.   /the-complete-javascript-course/"/>
    <s v="https://www.udemy.com/the-complete-javascript-course/"/>
    <x v="0"/>
    <n v="195"/>
    <n v="27801"/>
    <n v="4340"/>
    <n v="113"/>
    <x v="0"/>
    <x v="0"/>
    <s v="all levels"/>
    <s v="ALL LEVELS"/>
    <n v="10"/>
    <s v="all levels"/>
    <n v="17.5"/>
    <d v="2016-10-14T00:00:00"/>
    <n v="14"/>
    <n v="10"/>
    <n v="2016"/>
    <x v="0"/>
    <x v="0"/>
    <d v="2019-09-26T00:00:00"/>
    <n v="1077"/>
  </r>
  <r>
    <x v="2393"/>
    <x v="2382"/>
    <x v="1336"/>
    <s v=" Wordpress"/>
    <s v="uild a Bus"/>
    <s v="https://www.udemy.   /build-professional-business-personal-website-wordpress-create/"/>
    <s v="https://www.udemy.com/build-professional-business-personal-website-wordpress-create/"/>
    <x v="0"/>
    <n v="200"/>
    <n v="1069"/>
    <n v="12"/>
    <n v="61"/>
    <x v="1"/>
    <x v="1"/>
    <s v="beginner level"/>
    <s v="BEGINNER LEVEL"/>
    <n v="14"/>
    <s v="beginner level"/>
    <n v="4.5"/>
    <d v="2016-07-25T00:00:00"/>
    <n v="25"/>
    <n v="7"/>
    <n v="2016"/>
    <x v="0"/>
    <x v="0"/>
    <d v="2018-12-31T00:00:00"/>
    <n v="889"/>
  </r>
  <r>
    <x v="2394"/>
    <x v="2383"/>
    <x v="60"/>
    <s v="obe Bridge"/>
    <s v="ssential S"/>
    <s v="https://www.udemy.   /essential-skills-for-designers-adobe-bridge/"/>
    <s v="https://www.udemy.com/essential-skills-for-designers-adobe-bridge/"/>
    <x v="0"/>
    <n v="20"/>
    <n v="14"/>
    <n v="5"/>
    <n v="13"/>
    <x v="0"/>
    <x v="0"/>
    <s v="all levels"/>
    <s v="ALL LEVELS"/>
    <n v="10"/>
    <s v="all levels"/>
    <n v="1"/>
    <d v="2016-05-17T00:00:00"/>
    <n v="17"/>
    <n v="5"/>
    <n v="2016"/>
    <x v="2"/>
    <x v="2"/>
    <d v="2019-09-26T00:00:00"/>
    <n v="1227"/>
  </r>
  <r>
    <x v="2395"/>
    <x v="2384"/>
    <x v="763"/>
    <s v="ncipiantes"/>
    <s v="urso de Gu"/>
    <s v="https://www.udemy.   /curso-de-guitarra-para-principiantes-p/"/>
    <s v="https://www.udemy.com/curso-de-guitarra-para-principiantes-p/"/>
    <x v="0"/>
    <n v="20"/>
    <n v="53"/>
    <n v="5"/>
    <n v="39"/>
    <x v="1"/>
    <x v="1"/>
    <s v="beginner level"/>
    <s v="BEGINNER LEVEL"/>
    <n v="14"/>
    <s v="beginner level"/>
    <n v="3"/>
    <d v="2016-06-01T00:00:00"/>
    <n v="1"/>
    <n v="6"/>
    <n v="2016"/>
    <x v="1"/>
    <x v="1"/>
    <d v="2018-12-31T00:00:00"/>
    <n v="943"/>
  </r>
  <r>
    <x v="2396"/>
    <x v="2385"/>
    <x v="843"/>
    <s v="ailor now!"/>
    <s v="nstant Har"/>
    <s v="https://www.udemy.   /instant-harmonica-play-summertime-and-drunken-sailor-now/"/>
    <s v="https://www.udemy.com/instant-harmonica-play-summertime-and-drunken-sailor-now/"/>
    <x v="0"/>
    <n v="40"/>
    <n v="26"/>
    <n v="2"/>
    <n v="20"/>
    <x v="0"/>
    <x v="0"/>
    <s v="all levels"/>
    <s v="ALL LEVELS"/>
    <n v="10"/>
    <s v="all levels"/>
    <n v="1.5"/>
    <d v="2016-07-24T00:00:00"/>
    <n v="24"/>
    <n v="7"/>
    <n v="2016"/>
    <x v="1"/>
    <x v="1"/>
    <d v="2019-09-26T00:00:00"/>
    <n v="1159"/>
  </r>
  <r>
    <x v="2397"/>
    <x v="2386"/>
    <x v="843"/>
    <s v=" Boat now!"/>
    <s v="nstant Har"/>
    <s v="https://www.udemy.   /instant-harmonica-play-over-the-rainbow-skye-boat-now/"/>
    <s v="https://www.udemy.com/instant-harmonica-play-over-the-rainbow-skye-boat-now/"/>
    <x v="0"/>
    <n v="40"/>
    <n v="29"/>
    <n v="4"/>
    <n v="22"/>
    <x v="0"/>
    <x v="0"/>
    <s v="all levels"/>
    <s v="ALL LEVELS"/>
    <n v="10"/>
    <s v="all levels"/>
    <n v="1.5"/>
    <d v="2016-07-18T00:00:00"/>
    <n v="18"/>
    <n v="7"/>
    <n v="2016"/>
    <x v="1"/>
    <x v="1"/>
    <d v="2019-09-26T00:00:00"/>
    <n v="1165"/>
  </r>
  <r>
    <x v="2398"/>
    <x v="2387"/>
    <x v="843"/>
    <s v="leeps now!"/>
    <s v="nstant Har"/>
    <s v="https://www.udemy.   /instant-harmonica-play-star-wars-and-the-lion-sleeps-now/"/>
    <s v="https://www.udemy.com/instant-harmonica-play-star-wars-and-the-lion-sleeps-now/"/>
    <x v="0"/>
    <n v="40"/>
    <n v="33"/>
    <n v="3"/>
    <n v="20"/>
    <x v="0"/>
    <x v="0"/>
    <s v="all levels"/>
    <s v="ALL LEVELS"/>
    <n v="10"/>
    <s v="all levels"/>
    <n v="1.5"/>
    <d v="2016-08-13T00:00:00"/>
    <n v="13"/>
    <n v="8"/>
    <n v="2016"/>
    <x v="1"/>
    <x v="1"/>
    <d v="2019-09-26T00:00:00"/>
    <n v="1139"/>
  </r>
  <r>
    <x v="2399"/>
    <x v="2388"/>
    <x v="843"/>
    <s v="o Joy now!"/>
    <s v="nstant Har"/>
    <s v="https://www.udemy.   /instant-harmonica-play-amazing-grace-ode-to-joy-now/"/>
    <s v="https://www.udemy.com/instant-harmonica-play-amazing-grace-ode-to-joy-now/"/>
    <x v="0"/>
    <n v="40"/>
    <n v="341"/>
    <n v="7"/>
    <n v="23"/>
    <x v="0"/>
    <x v="0"/>
    <s v="all levels"/>
    <s v="ALL LEVELS"/>
    <n v="10"/>
    <s v="all levels"/>
    <n v="1.5"/>
    <d v="2016-06-17T00:00:00"/>
    <n v="17"/>
    <n v="6"/>
    <n v="2016"/>
    <x v="1"/>
    <x v="1"/>
    <d v="2019-09-26T00:00:00"/>
    <n v="1196"/>
  </r>
  <r>
    <x v="2400"/>
    <x v="2389"/>
    <x v="1337"/>
    <s v="nce Career"/>
    <s v="reelancing"/>
    <s v="https://www.udemy.   /freelance-freelancer-freelancing-freelance-web-designer/"/>
    <s v="https://www.udemy.com/freelance-freelancer-freelancing-freelance-web-designer/"/>
    <x v="0"/>
    <n v="195"/>
    <n v="2267"/>
    <n v="28"/>
    <n v="81"/>
    <x v="0"/>
    <x v="0"/>
    <s v="all levels"/>
    <s v="ALL LEVELS"/>
    <n v="10"/>
    <s v="all levels"/>
    <n v="5"/>
    <d v="2016-05-24T00:00:00"/>
    <n v="24"/>
    <n v="5"/>
    <n v="2016"/>
    <x v="2"/>
    <x v="2"/>
    <d v="2019-09-26T00:00:00"/>
    <n v="1220"/>
  </r>
  <r>
    <x v="2401"/>
    <x v="2390"/>
    <x v="1338"/>
    <s v="ve Project"/>
    <s v="earn Drupa"/>
    <s v="https://www.udemy.   /learn-drupal-8-with-a-live-project/"/>
    <s v="https://www.udemy.com/learn-drupal-8-with-a-live-project/"/>
    <x v="0"/>
    <n v="55"/>
    <n v="2012"/>
    <n v="15"/>
    <n v="59"/>
    <x v="0"/>
    <x v="0"/>
    <s v="all levels"/>
    <s v="ALL LEVELS"/>
    <n v="10"/>
    <s v="all levels"/>
    <n v="3.5"/>
    <d v="2017-03-17T00:00:00"/>
    <n v="17"/>
    <n v="3"/>
    <n v="2017"/>
    <x v="0"/>
    <x v="0"/>
    <d v="2019-09-26T00:00:00"/>
    <n v="923"/>
  </r>
  <r>
    <x v="2402"/>
    <x v="2391"/>
    <x v="1339"/>
    <s v="fessionals"/>
    <s v="ndian Cont"/>
    <s v="https://www.udemy.   /indian-contract-act-1872must-know-for-finance-professionals/"/>
    <s v="https://www.udemy.com/indian-contract-act-1872must-know-for-finance-professionals/"/>
    <x v="0"/>
    <n v="20"/>
    <n v="605"/>
    <n v="3"/>
    <n v="14"/>
    <x v="0"/>
    <x v="0"/>
    <s v="all levels"/>
    <s v="ALL LEVELS"/>
    <n v="10"/>
    <s v="all levels"/>
    <n v="1"/>
    <d v="2016-05-20T00:00:00"/>
    <n v="20"/>
    <n v="5"/>
    <n v="2016"/>
    <x v="3"/>
    <x v="3"/>
    <d v="2018-08-06T00:00:00"/>
    <n v="808"/>
  </r>
  <r>
    <x v="2403"/>
    <x v="2392"/>
    <x v="1340"/>
    <s v="lete Guide"/>
    <s v="edge and M"/>
    <s v="https://www.udemy.   /hedge-fund-mutual-fund-careers-the-complete-guide-how-to-pick-stocks/"/>
    <s v="https://www.udemy.com/hedge-fund-mutual-fund-careers-the-complete-guide-how-to-pick-stocks/"/>
    <x v="0"/>
    <n v="200"/>
    <n v="3255"/>
    <n v="340"/>
    <n v="102"/>
    <x v="0"/>
    <x v="0"/>
    <s v="all levels"/>
    <s v="ALL LEVELS"/>
    <n v="10"/>
    <s v="all levels"/>
    <n v="8.5"/>
    <d v="2016-06-20T00:00:00"/>
    <n v="20"/>
    <n v="6"/>
    <n v="2016"/>
    <x v="3"/>
    <x v="3"/>
    <d v="2018-11-04T00:00:00"/>
    <n v="867"/>
  </r>
  <r>
    <x v="2404"/>
    <x v="2393"/>
    <x v="96"/>
    <s v="k Graphics"/>
    <s v="hotoshop E"/>
    <s v="https://www.udemy.   /photoshop-for-beginners-facebook-cover/"/>
    <s v="https://www.udemy.com/photoshop-for-beginners-facebook-cover/"/>
    <x v="0"/>
    <n v="20"/>
    <n v="616"/>
    <n v="3"/>
    <n v="19"/>
    <x v="1"/>
    <x v="1"/>
    <s v="beginner level"/>
    <s v="BEGINNER LEVEL"/>
    <n v="14"/>
    <s v="beginner level"/>
    <n v="1.5"/>
    <d v="2016-05-23T00:00:00"/>
    <n v="23"/>
    <n v="5"/>
    <n v="2016"/>
    <x v="2"/>
    <x v="2"/>
    <d v="2018-12-31T00:00:00"/>
    <n v="952"/>
  </r>
  <r>
    <x v="2405"/>
    <x v="2394"/>
    <x v="1341"/>
    <s v="ics Design"/>
    <s v="dvance Lea"/>
    <s v="https://www.udemy.   /advance-learning-tools-corel-draw-graphics-design/"/>
    <s v="https://www.udemy.com/advance-learning-tools-corel-draw-graphics-design/"/>
    <x v="0"/>
    <n v="40"/>
    <n v="797"/>
    <n v="13"/>
    <n v="70"/>
    <x v="1"/>
    <x v="1"/>
    <s v="beginner level"/>
    <s v="BEGINNER LEVEL"/>
    <n v="14"/>
    <s v="beginner level"/>
    <n v="14"/>
    <d v="2016-05-31T00:00:00"/>
    <n v="31"/>
    <n v="5"/>
    <n v="2016"/>
    <x v="2"/>
    <x v="2"/>
    <d v="2018-12-31T00:00:00"/>
    <n v="944"/>
  </r>
  <r>
    <x v="2406"/>
    <x v="2395"/>
    <x v="515"/>
    <s v="s &amp; Shares"/>
    <s v="nvesting i"/>
    <s v="https://www.udemy.   /making-money-from-stocks-shares/"/>
    <s v="https://www.udemy.com/making-money-from-stocks-shares/"/>
    <x v="0"/>
    <n v="20"/>
    <n v="2"/>
    <n v="0"/>
    <n v="24"/>
    <x v="1"/>
    <x v="1"/>
    <s v="beginner level"/>
    <s v="BEGINNER LEVEL"/>
    <n v="14"/>
    <s v="beginner level"/>
    <n v="2"/>
    <d v="2016-05-23T00:00:00"/>
    <n v="23"/>
    <n v="5"/>
    <n v="2016"/>
    <x v="3"/>
    <x v="3"/>
    <d v="2018-12-31T00:00:00"/>
    <n v="952"/>
  </r>
  <r>
    <x v="2407"/>
    <x v="2396"/>
    <x v="1342"/>
    <s v="Developers"/>
    <s v="nteraction"/>
    <s v="https://www.udemy.   /interaction-design-specialist-for-web-developers/"/>
    <s v="https://www.udemy.com/interaction-design-specialist-for-web-developers/"/>
    <x v="0"/>
    <n v="95"/>
    <n v="8594"/>
    <n v="37"/>
    <n v="18"/>
    <x v="0"/>
    <x v="0"/>
    <s v="all levels"/>
    <s v="ALL LEVELS"/>
    <n v="10"/>
    <s v="all levels"/>
    <n v="2"/>
    <d v="2016-07-04T00:00:00"/>
    <n v="4"/>
    <n v="7"/>
    <n v="2016"/>
    <x v="0"/>
    <x v="0"/>
    <d v="2019-09-26T00:00:00"/>
    <n v="1179"/>
  </r>
  <r>
    <x v="2408"/>
    <x v="2397"/>
    <x v="1343"/>
    <s v="ask Course"/>
    <s v="he Build a"/>
    <s v="https://www.udemy.   /the-build-a-saas-app-with-flask-course/"/>
    <s v="https://www.udemy.com/the-build-a-saas-app-with-flask-course/"/>
    <x v="0"/>
    <n v="40"/>
    <n v="2244"/>
    <n v="365"/>
    <n v="168"/>
    <x v="0"/>
    <x v="0"/>
    <s v="all levels"/>
    <s v="ALL LEVELS"/>
    <n v="10"/>
    <s v="all levels"/>
    <n v="10"/>
    <d v="2016-06-02T00:00:00"/>
    <n v="2"/>
    <n v="6"/>
    <n v="2016"/>
    <x v="0"/>
    <x v="0"/>
    <d v="2019-09-26T00:00:00"/>
    <n v="1211"/>
  </r>
  <r>
    <x v="2409"/>
    <x v="2398"/>
    <x v="189"/>
    <s v="Better Way"/>
    <s v="nderstand "/>
    <s v="https://www.udemy.   /understand-php-arrays-and-http-request-in-a-better-way/"/>
    <s v="https://www.udemy.com/understand-php-arrays-and-http-request-in-a-better-way/"/>
    <x v="0"/>
    <n v="35"/>
    <n v="1627"/>
    <n v="38"/>
    <n v="7"/>
    <x v="0"/>
    <x v="0"/>
    <s v="all levels"/>
    <s v="ALL LEVELS"/>
    <n v="10"/>
    <s v="all levels"/>
    <n v="0.58333333300000001"/>
    <d v="2016-05-23T00:00:00"/>
    <n v="23"/>
    <n v="5"/>
    <n v="2016"/>
    <x v="0"/>
    <x v="0"/>
    <d v="2019-09-26T00:00:00"/>
    <n v="1221"/>
  </r>
  <r>
    <x v="2410"/>
    <x v="2399"/>
    <x v="700"/>
    <s v=" Euphonium"/>
    <s v="uphonium P"/>
    <s v="https://www.udemy.   /euphonium-pro-series/"/>
    <s v="https://www.udemy.com/euphonium-pro-series/"/>
    <x v="0"/>
    <n v="50"/>
    <n v="44"/>
    <n v="2"/>
    <n v="40"/>
    <x v="0"/>
    <x v="0"/>
    <s v="all levels"/>
    <s v="ALL LEVELS"/>
    <n v="10"/>
    <s v="all levels"/>
    <n v="7.5"/>
    <d v="2016-05-24T00:00:00"/>
    <n v="24"/>
    <n v="5"/>
    <n v="2016"/>
    <x v="1"/>
    <x v="1"/>
    <d v="2019-09-26T00:00:00"/>
    <n v="1220"/>
  </r>
  <r>
    <x v="2411"/>
    <x v="793"/>
    <x v="187"/>
    <s v="bsite 2017"/>
    <s v="ow to Make"/>
    <s v="https://www.udemy.   /how-to-wordpress/"/>
    <s v="https://www.udemy.com/how-to-wordpress/"/>
    <x v="1"/>
    <n v="0"/>
    <n v="2437"/>
    <n v="137"/>
    <n v="10"/>
    <x v="1"/>
    <x v="1"/>
    <s v="beginner level"/>
    <s v="BEGINNER LEVEL"/>
    <n v="14"/>
    <s v="beginner level"/>
    <n v="0.56666666700000001"/>
    <d v="2016-06-07T00:00:00"/>
    <n v="7"/>
    <n v="6"/>
    <n v="2016"/>
    <x v="0"/>
    <x v="0"/>
    <d v="2018-12-31T00:00:00"/>
    <n v="937"/>
  </r>
  <r>
    <x v="2412"/>
    <x v="2400"/>
    <x v="1344"/>
    <s v="POWERPOINT"/>
    <s v="ACEBOOK CO"/>
    <s v="https://www.udemy.   /design-facebook-covers-in-powerpoint/"/>
    <s v="https://www.udemy.com/design-facebook-covers-in-powerpoint/"/>
    <x v="0"/>
    <n v="95"/>
    <n v="1123"/>
    <n v="31"/>
    <n v="13"/>
    <x v="1"/>
    <x v="1"/>
    <s v="beginner level"/>
    <s v="BEGINNER LEVEL"/>
    <n v="14"/>
    <s v="beginner level"/>
    <n v="0.63333333300000005"/>
    <d v="2016-05-23T00:00:00"/>
    <n v="23"/>
    <n v="5"/>
    <n v="2016"/>
    <x v="2"/>
    <x v="2"/>
    <d v="2018-12-31T00:00:00"/>
    <n v="952"/>
  </r>
  <r>
    <x v="2413"/>
    <x v="2401"/>
    <x v="138"/>
    <s v="0 Projects"/>
    <s v="earn To Cr"/>
    <s v="https://www.udemy.   /learn-to-create-wordpress-themes-by-building-10-projects/"/>
    <s v="https://www.udemy.com/learn-to-create-wordpress-themes-by-building-10-projects/"/>
    <x v="0"/>
    <n v="60"/>
    <n v="2273"/>
    <n v="384"/>
    <n v="91"/>
    <x v="0"/>
    <x v="0"/>
    <s v="all levels"/>
    <s v="ALL LEVELS"/>
    <n v="10"/>
    <s v="all levels"/>
    <n v="16.5"/>
    <d v="2016-05-24T00:00:00"/>
    <n v="24"/>
    <n v="5"/>
    <n v="2016"/>
    <x v="0"/>
    <x v="0"/>
    <d v="2019-09-26T00:00:00"/>
    <n v="1220"/>
  </r>
  <r>
    <x v="2414"/>
    <x v="2402"/>
    <x v="186"/>
    <s v="nsive Site"/>
    <s v="ecome a HT"/>
    <s v="https://www.udemy.   /learn-to-code-in-html-and-css/"/>
    <s v="https://www.udemy.com/learn-to-code-in-html-and-css/"/>
    <x v="1"/>
    <n v="0"/>
    <n v="3894"/>
    <n v="91"/>
    <n v="29"/>
    <x v="1"/>
    <x v="1"/>
    <s v="beginner level"/>
    <s v="BEGINNER LEVEL"/>
    <n v="14"/>
    <s v="beginner level"/>
    <n v="2"/>
    <d v="2016-05-26T00:00:00"/>
    <n v="26"/>
    <n v="5"/>
    <n v="2016"/>
    <x v="0"/>
    <x v="0"/>
    <d v="2018-12-31T00:00:00"/>
    <n v="949"/>
  </r>
  <r>
    <x v="2415"/>
    <x v="2403"/>
    <x v="1345"/>
    <s v=" - Month 1"/>
    <s v="eginner Le"/>
    <s v="https://www.udemy.   /beginner-level-popular-piano-program-month-1/"/>
    <s v="https://www.udemy.com/beginner-level-popular-piano-program-month-1/"/>
    <x v="0"/>
    <n v="30"/>
    <n v="7"/>
    <n v="2"/>
    <n v="13"/>
    <x v="1"/>
    <x v="1"/>
    <s v="beginner level"/>
    <s v="BEGINNER LEVEL"/>
    <n v="14"/>
    <s v="beginner level"/>
    <n v="1"/>
    <d v="2016-05-24T00:00:00"/>
    <n v="24"/>
    <n v="5"/>
    <n v="2016"/>
    <x v="1"/>
    <x v="1"/>
    <d v="2018-12-31T00:00:00"/>
    <n v="951"/>
  </r>
  <r>
    <x v="2416"/>
    <x v="2404"/>
    <x v="1346"/>
    <s v="hemeforest"/>
    <s v="ails Ecomm"/>
    <s v="https://www.udemy.   /rails-ecommerce-app-with-html-template-from-themeforest/"/>
    <s v="https://www.udemy.com/rails-ecommerce-app-with-html-template-from-themeforest/"/>
    <x v="0"/>
    <n v="25"/>
    <n v="214"/>
    <n v="34"/>
    <n v="24"/>
    <x v="2"/>
    <x v="2"/>
    <s v="intermediate level"/>
    <s v="INTERMEDIATE LEVEL"/>
    <n v="18"/>
    <s v="intermediate level"/>
    <n v="2"/>
    <d v="2016-05-27T00:00:00"/>
    <n v="27"/>
    <n v="5"/>
    <n v="2016"/>
    <x v="0"/>
    <x v="0"/>
    <d v="2020-10-10T00:00:00"/>
    <n v="1597"/>
  </r>
  <r>
    <x v="2417"/>
    <x v="2405"/>
    <x v="1333"/>
    <s v="¦ã‚’å­¦ã¶"/>
    <s v=" ªå¼æŠ•è³"/>
    <s v="https://www.udemy.   /jun-sakai-trading-course2/"/>
    <s v="https://www.udemy.com/jun-sakai-trading-course2/"/>
    <x v="0"/>
    <n v="20"/>
    <n v="58"/>
    <n v="11"/>
    <n v="28"/>
    <x v="0"/>
    <x v="0"/>
    <s v="all levels"/>
    <s v="ALL LEVELS"/>
    <n v="10"/>
    <s v="all levels"/>
    <n v="1.5"/>
    <d v="2016-06-14T00:00:00"/>
    <n v="14"/>
    <n v="6"/>
    <n v="2016"/>
    <x v="3"/>
    <x v="3"/>
    <d v="2018-08-06T00:00:00"/>
    <n v="783"/>
  </r>
  <r>
    <x v="2418"/>
    <x v="2406"/>
    <x v="107"/>
    <s v="ve Website"/>
    <s v="ootstrap 4"/>
    <s v="https://www.udemy.   /bootstrap4-new-features/"/>
    <s v="https://www.udemy.com/bootstrap4-new-features/"/>
    <x v="0"/>
    <n v="40"/>
    <n v="2296"/>
    <n v="28"/>
    <n v="14"/>
    <x v="0"/>
    <x v="0"/>
    <s v="all levels"/>
    <s v="ALL LEVELS"/>
    <n v="10"/>
    <s v="all levels"/>
    <n v="1.5"/>
    <d v="2016-06-16T00:00:00"/>
    <n v="16"/>
    <n v="6"/>
    <n v="2016"/>
    <x v="0"/>
    <x v="0"/>
    <d v="2019-09-26T00:00:00"/>
    <n v="1197"/>
  </r>
  <r>
    <x v="2419"/>
    <x v="2407"/>
    <x v="1347"/>
    <s v="re 1.0 MVC"/>
    <s v="ross-Platf"/>
    <s v="https://www.udemy.   /crossplatformaspnetcoremvc/"/>
    <s v="https://www.udemy.com/crossplatformaspnetcoremvc/"/>
    <x v="0"/>
    <n v="35"/>
    <n v="601"/>
    <n v="126"/>
    <n v="64"/>
    <x v="0"/>
    <x v="0"/>
    <s v="all levels"/>
    <s v="ALL LEVELS"/>
    <n v="10"/>
    <s v="all levels"/>
    <n v="5.5"/>
    <d v="2016-07-11T00:00:00"/>
    <n v="11"/>
    <n v="7"/>
    <n v="2016"/>
    <x v="0"/>
    <x v="0"/>
    <d v="2019-09-26T00:00:00"/>
    <n v="1172"/>
  </r>
  <r>
    <x v="2420"/>
    <x v="2408"/>
    <x v="27"/>
    <s v="our Wallet"/>
    <s v="he Complet"/>
    <s v="https://www.udemy.   /ethereum/"/>
    <s v="https://www.udemy.com/ethereum/"/>
    <x v="0"/>
    <n v="45"/>
    <n v="2507"/>
    <n v="333"/>
    <n v="40"/>
    <x v="0"/>
    <x v="0"/>
    <s v="all levels"/>
    <s v="ALL LEVELS"/>
    <n v="10"/>
    <s v="all levels"/>
    <n v="2"/>
    <d v="2016-05-30T00:00:00"/>
    <n v="30"/>
    <n v="5"/>
    <n v="2016"/>
    <x v="3"/>
    <x v="3"/>
    <d v="2018-10-03T00:00:00"/>
    <n v="856"/>
  </r>
  <r>
    <x v="2421"/>
    <x v="2409"/>
    <x v="358"/>
    <s v="ep by step"/>
    <s v="ordPress A"/>
    <s v="https://www.udemy.   /wordpress-academy-course/"/>
    <s v="https://www.udemy.com/wordpress-academy-course/"/>
    <x v="0"/>
    <n v="150"/>
    <n v="1873"/>
    <n v="360"/>
    <n v="79"/>
    <x v="1"/>
    <x v="1"/>
    <s v="beginner level"/>
    <s v="BEGINNER LEVEL"/>
    <n v="14"/>
    <s v="beginner level"/>
    <n v="7.5"/>
    <d v="2016-07-12T00:00:00"/>
    <n v="12"/>
    <n v="7"/>
    <n v="2016"/>
    <x v="0"/>
    <x v="0"/>
    <d v="2018-12-31T00:00:00"/>
    <n v="902"/>
  </r>
  <r>
    <x v="2422"/>
    <x v="2410"/>
    <x v="1348"/>
    <s v="ign Studio"/>
    <s v="raphicDesi"/>
    <s v="https://www.udemy.   /graphic-design-studio/"/>
    <s v="https://www.udemy.com/graphic-design-studio/"/>
    <x v="0"/>
    <n v="95"/>
    <n v="110"/>
    <n v="9"/>
    <n v="22"/>
    <x v="1"/>
    <x v="1"/>
    <s v="beginner level"/>
    <s v="BEGINNER LEVEL"/>
    <n v="14"/>
    <s v="beginner level"/>
    <n v="2.5"/>
    <d v="2016-05-27T00:00:00"/>
    <n v="27"/>
    <n v="5"/>
    <n v="2016"/>
    <x v="2"/>
    <x v="2"/>
    <d v="2018-12-31T00:00:00"/>
    <n v="948"/>
  </r>
  <r>
    <x v="2423"/>
    <x v="2411"/>
    <x v="0"/>
    <s v=" Beginners"/>
    <s v="avaScript "/>
    <s v="https://www.udemy.   /javascript-the-basics-for-beginners/"/>
    <s v="https://www.udemy.com/javascript-the-basics-for-beginners/"/>
    <x v="0"/>
    <n v="120"/>
    <n v="4028"/>
    <n v="674"/>
    <n v="93"/>
    <x v="1"/>
    <x v="1"/>
    <s v="beginner level"/>
    <s v="BEGINNER LEVEL"/>
    <n v="14"/>
    <s v="beginner level"/>
    <n v="9"/>
    <d v="2016-06-09T00:00:00"/>
    <n v="9"/>
    <n v="6"/>
    <n v="2016"/>
    <x v="0"/>
    <x v="0"/>
    <d v="2018-12-31T00:00:00"/>
    <n v="935"/>
  </r>
  <r>
    <x v="2424"/>
    <x v="2412"/>
    <x v="1349"/>
    <s v="d Options&quot;"/>
    <s v="sing 'The "/>
    <s v="https://www.udemy.   /options-greeks/"/>
    <s v="https://www.udemy.com/options-greeks/"/>
    <x v="0"/>
    <n v="50"/>
    <n v="2134"/>
    <n v="55"/>
    <n v="5"/>
    <x v="0"/>
    <x v="0"/>
    <s v="all levels"/>
    <s v="ALL LEVELS"/>
    <n v="10"/>
    <s v="all levels"/>
    <n v="1"/>
    <d v="2016-07-13T00:00:00"/>
    <n v="13"/>
    <n v="7"/>
    <n v="2016"/>
    <x v="3"/>
    <x v="3"/>
    <d v="2018-11-04T00:00:00"/>
    <n v="844"/>
  </r>
  <r>
    <x v="2425"/>
    <x v="2413"/>
    <x v="107"/>
    <s v="w Features"/>
    <s v="ootstrap 4"/>
    <s v="https://www.udemy.   /bootstrap-40exploring-new-features/"/>
    <s v="https://www.udemy.com/bootstrap-40exploring-new-features/"/>
    <x v="0"/>
    <n v="75"/>
    <n v="5022"/>
    <n v="38"/>
    <n v="13"/>
    <x v="0"/>
    <x v="0"/>
    <s v="all levels"/>
    <s v="ALL LEVELS"/>
    <n v="10"/>
    <s v="all levels"/>
    <n v="1"/>
    <d v="2016-05-27T00:00:00"/>
    <n v="27"/>
    <n v="5"/>
    <n v="2016"/>
    <x v="0"/>
    <x v="0"/>
    <d v="2019-09-26T00:00:00"/>
    <n v="1217"/>
  </r>
  <r>
    <x v="2426"/>
    <x v="2414"/>
    <x v="1350"/>
    <s v="llustrator"/>
    <s v="esign your"/>
    <s v="https://www.udemy.   /design-social-media-logo-icons-in-adobe-illustrator/"/>
    <s v="https://www.udemy.com/design-social-media-logo-icons-in-adobe-illustrator/"/>
    <x v="0"/>
    <n v="50"/>
    <n v="2424"/>
    <n v="29"/>
    <n v="15"/>
    <x v="1"/>
    <x v="1"/>
    <s v="beginner level"/>
    <s v="BEGINNER LEVEL"/>
    <n v="14"/>
    <s v="beginner level"/>
    <n v="1.5"/>
    <d v="2016-06-05T00:00:00"/>
    <n v="5"/>
    <n v="6"/>
    <n v="2016"/>
    <x v="2"/>
    <x v="2"/>
    <d v="2018-12-31T00:00:00"/>
    <n v="939"/>
  </r>
  <r>
    <x v="2427"/>
    <x v="2415"/>
    <x v="1351"/>
    <s v="P Security"/>
    <s v="HP Securit"/>
    <s v="https://www.udemy.   /php-security/"/>
    <s v="https://www.udemy.com/php-security/"/>
    <x v="0"/>
    <n v="50"/>
    <n v="1892"/>
    <n v="147"/>
    <n v="24"/>
    <x v="0"/>
    <x v="0"/>
    <s v="all levels"/>
    <s v="ALL LEVELS"/>
    <n v="10"/>
    <s v="all levels"/>
    <n v="2.5"/>
    <d v="2016-06-15T00:00:00"/>
    <n v="15"/>
    <n v="6"/>
    <n v="2016"/>
    <x v="0"/>
    <x v="0"/>
    <d v="2019-09-26T00:00:00"/>
    <n v="1198"/>
  </r>
  <r>
    <x v="2428"/>
    <x v="2416"/>
    <x v="843"/>
    <s v="lo' today!"/>
    <s v="nstant har"/>
    <s v="https://www.udemy.   /instant-harmonica-play-adeles-wonderful-hello-today/"/>
    <s v="https://www.udemy.com/instant-harmonica-play-adeles-wonderful-hello-today/"/>
    <x v="0"/>
    <n v="20"/>
    <n v="284"/>
    <n v="3"/>
    <n v="12"/>
    <x v="0"/>
    <x v="0"/>
    <s v="all levels"/>
    <s v="ALL LEVELS"/>
    <n v="10"/>
    <s v="all levels"/>
    <n v="1"/>
    <d v="2016-05-30T00:00:00"/>
    <n v="30"/>
    <n v="5"/>
    <n v="2016"/>
    <x v="1"/>
    <x v="1"/>
    <d v="2019-09-26T00:00:00"/>
    <n v="1214"/>
  </r>
  <r>
    <x v="2429"/>
    <x v="2417"/>
    <x v="1352"/>
    <s v="er's Guide"/>
    <s v="S6 Javascr"/>
    <s v="https://www.udemy.   /javascript-es6-tutorial/"/>
    <s v="https://www.udemy.com/javascript-es6-tutorial/"/>
    <x v="0"/>
    <n v="80"/>
    <n v="13010"/>
    <n v="2709"/>
    <n v="68"/>
    <x v="1"/>
    <x v="1"/>
    <s v="beginner level"/>
    <s v="BEGINNER LEVEL"/>
    <n v="14"/>
    <s v="beginner level"/>
    <n v="6.5"/>
    <d v="2016-07-12T00:00:00"/>
    <n v="12"/>
    <n v="7"/>
    <n v="2016"/>
    <x v="0"/>
    <x v="0"/>
    <d v="2018-12-31T00:00:00"/>
    <n v="902"/>
  </r>
  <r>
    <x v="2430"/>
    <x v="2418"/>
    <x v="1353"/>
    <s v="in 5 Hours"/>
    <s v="otion Grap"/>
    <s v="https://www.udemy.   /motion-graphic-with-ae/"/>
    <s v="https://www.udemy.com/motion-graphic-with-ae/"/>
    <x v="0"/>
    <n v="30"/>
    <n v="50"/>
    <n v="7"/>
    <n v="45"/>
    <x v="0"/>
    <x v="0"/>
    <s v="all levels"/>
    <s v="ALL LEVELS"/>
    <n v="10"/>
    <s v="all levels"/>
    <n v="4"/>
    <d v="2016-06-01T00:00:00"/>
    <n v="1"/>
    <n v="6"/>
    <n v="2016"/>
    <x v="2"/>
    <x v="2"/>
    <d v="2019-09-26T00:00:00"/>
    <n v="1212"/>
  </r>
  <r>
    <x v="2431"/>
    <x v="2419"/>
    <x v="1354"/>
    <s v="roulette.&quot;"/>
    <s v="Geometry O"/>
    <s v="https://www.udemy.   /geometry-of-chance-strategy-of-defeating-the-roulette/"/>
    <s v="https://www.udemy.com/geometry-of-chance-strategy-of-defeating-the-roulette/"/>
    <x v="0"/>
    <n v="30"/>
    <n v="2"/>
    <n v="1"/>
    <n v="10"/>
    <x v="2"/>
    <x v="2"/>
    <s v="intermediate level"/>
    <s v="INTERMEDIATE LEVEL"/>
    <n v="18"/>
    <s v="intermediate level"/>
    <n v="1.5"/>
    <d v="2016-06-28T00:00:00"/>
    <n v="28"/>
    <n v="6"/>
    <n v="2016"/>
    <x v="3"/>
    <x v="3"/>
    <d v="2020-10-10T00:00:00"/>
    <n v="1565"/>
  </r>
  <r>
    <x v="2432"/>
    <x v="2420"/>
    <x v="1355"/>
    <s v="CloudFront"/>
    <s v="HP : Learn"/>
    <s v="https://www.udemy.   /php-learn-to-upload-files-to-amazon-s3-and-use-cloudfront/"/>
    <s v="https://www.udemy.com/php-learn-to-upload-files-to-amazon-s3-and-use-cloudfront/"/>
    <x v="0"/>
    <n v="50"/>
    <n v="1216"/>
    <n v="36"/>
    <n v="28"/>
    <x v="0"/>
    <x v="0"/>
    <s v="all levels"/>
    <s v="ALL LEVELS"/>
    <n v="10"/>
    <s v="all levels"/>
    <n v="3"/>
    <d v="2016-06-15T00:00:00"/>
    <n v="15"/>
    <n v="6"/>
    <n v="2016"/>
    <x v="0"/>
    <x v="0"/>
    <d v="2019-09-26T00:00:00"/>
    <n v="1198"/>
  </r>
  <r>
    <x v="2433"/>
    <x v="2421"/>
    <x v="268"/>
    <s v="op &amp; Ship)"/>
    <s v="uild Your "/>
    <s v="https://www.udemy.   /buildastartup/"/>
    <s v="https://www.udemy.com/buildastartup/"/>
    <x v="0"/>
    <n v="30"/>
    <n v="775"/>
    <n v="245"/>
    <n v="82"/>
    <x v="0"/>
    <x v="0"/>
    <s v="all levels"/>
    <s v="ALL LEVELS"/>
    <n v="10"/>
    <s v="all levels"/>
    <n v="8"/>
    <d v="2016-06-03T00:00:00"/>
    <n v="3"/>
    <n v="6"/>
    <n v="2016"/>
    <x v="0"/>
    <x v="0"/>
    <d v="2019-09-26T00:00:00"/>
    <n v="1210"/>
  </r>
  <r>
    <x v="2434"/>
    <x v="2422"/>
    <x v="122"/>
    <s v="tion model"/>
    <s v="inancial m"/>
    <s v="https://www.udemy.   /how-to-do-a-multiples-based-valuation-of-a-company/"/>
    <s v="https://www.udemy.com/how-to-do-a-multiples-based-valuation-of-a-company/"/>
    <x v="0"/>
    <n v="20"/>
    <n v="656"/>
    <n v="17"/>
    <n v="20"/>
    <x v="0"/>
    <x v="0"/>
    <s v="all levels"/>
    <s v="ALL LEVELS"/>
    <n v="10"/>
    <s v="all levels"/>
    <n v="1.5"/>
    <d v="2016-05-30T00:00:00"/>
    <n v="30"/>
    <n v="5"/>
    <n v="2016"/>
    <x v="3"/>
    <x v="3"/>
    <d v="2018-11-04T00:00:00"/>
    <n v="888"/>
  </r>
  <r>
    <x v="2435"/>
    <x v="2423"/>
    <x v="1356"/>
    <s v="Ops on AWS"/>
    <s v="pring Core"/>
    <s v="https://www.udemy.   /spring-core-devops-on-aws/"/>
    <s v="https://www.udemy.com/spring-core-devops-on-aws/"/>
    <x v="0"/>
    <n v="100"/>
    <n v="1626"/>
    <n v="115"/>
    <n v="78"/>
    <x v="2"/>
    <x v="2"/>
    <s v="intermediate level"/>
    <s v="INTERMEDIATE LEVEL"/>
    <n v="18"/>
    <s v="intermediate level"/>
    <n v="6.5"/>
    <d v="2016-11-15T00:00:00"/>
    <n v="15"/>
    <n v="11"/>
    <n v="2016"/>
    <x v="0"/>
    <x v="0"/>
    <d v="2020-10-10T00:00:00"/>
    <n v="1425"/>
  </r>
  <r>
    <x v="2436"/>
    <x v="2424"/>
    <x v="743"/>
    <s v=" Ground Up"/>
    <s v="ngular 2 F"/>
    <s v="https://www.udemy.   /angular-2-from-the-ground-up/"/>
    <s v="https://www.udemy.com/angular-2-from-the-ground-up/"/>
    <x v="0"/>
    <n v="30"/>
    <n v="1737"/>
    <n v="471"/>
    <n v="87"/>
    <x v="0"/>
    <x v="0"/>
    <s v="all levels"/>
    <s v="ALL LEVELS"/>
    <n v="10"/>
    <s v="all levels"/>
    <n v="11.5"/>
    <d v="2016-06-02T00:00:00"/>
    <n v="2"/>
    <n v="6"/>
    <n v="2016"/>
    <x v="0"/>
    <x v="0"/>
    <d v="2019-09-26T00:00:00"/>
    <n v="1211"/>
  </r>
  <r>
    <x v="2437"/>
    <x v="2425"/>
    <x v="1357"/>
    <s v="ages (SMS)"/>
    <s v="HP - Send "/>
    <s v="https://www.udemy.   /php-send-and-receive-mobile-text-messages-sms/"/>
    <s v="https://www.udemy.com/php-send-and-receive-mobile-text-messages-sms/"/>
    <x v="0"/>
    <n v="50"/>
    <n v="1626"/>
    <n v="81"/>
    <n v="18"/>
    <x v="0"/>
    <x v="0"/>
    <s v="all levels"/>
    <s v="ALL LEVELS"/>
    <n v="10"/>
    <s v="all levels"/>
    <n v="1.5"/>
    <d v="2016-06-15T00:00:00"/>
    <n v="15"/>
    <n v="6"/>
    <n v="2016"/>
    <x v="0"/>
    <x v="0"/>
    <d v="2019-09-26T00:00:00"/>
    <n v="1198"/>
  </r>
  <r>
    <x v="2438"/>
    <x v="2426"/>
    <x v="1333"/>
    <s v="†ã«ãªã‚‹"/>
    <s v=" ªå¼æŠ•è³"/>
    <s v="https://www.udemy.   /jun-sakai-trading-course3/"/>
    <s v="https://www.udemy.com/jun-sakai-trading-course3/"/>
    <x v="0"/>
    <n v="20"/>
    <n v="91"/>
    <n v="7"/>
    <n v="30"/>
    <x v="0"/>
    <x v="0"/>
    <s v="all levels"/>
    <s v="ALL LEVELS"/>
    <n v="10"/>
    <s v="all levels"/>
    <n v="2"/>
    <d v="2016-06-21T00:00:00"/>
    <n v="21"/>
    <n v="6"/>
    <n v="2016"/>
    <x v="3"/>
    <x v="3"/>
    <d v="2018-08-06T00:00:00"/>
    <n v="776"/>
  </r>
  <r>
    <x v="2439"/>
    <x v="2427"/>
    <x v="1358"/>
    <s v=" Beginners"/>
    <s v="oding Made"/>
    <s v="https://www.udemy.   /coding-made-easy-html-css-for-beginners/"/>
    <s v="https://www.udemy.com/coding-made-easy-html-css-for-beginners/"/>
    <x v="0"/>
    <n v="40"/>
    <n v="3254"/>
    <n v="92"/>
    <n v="16"/>
    <x v="1"/>
    <x v="1"/>
    <s v="beginner level"/>
    <s v="BEGINNER LEVEL"/>
    <n v="14"/>
    <s v="beginner level"/>
    <n v="1.5"/>
    <d v="2016-06-07T00:00:00"/>
    <n v="7"/>
    <n v="6"/>
    <n v="2016"/>
    <x v="0"/>
    <x v="0"/>
    <d v="2018-12-31T00:00:00"/>
    <n v="937"/>
  </r>
  <r>
    <x v="2440"/>
    <x v="2428"/>
    <x v="114"/>
    <s v="I Projects"/>
    <s v="Query UI i"/>
    <s v="https://www.udemy.   /jquery-ui-practical-build-jquery-ui-projects/"/>
    <s v="https://www.udemy.com/jquery-ui-practical-build-jquery-ui-projects/"/>
    <x v="0"/>
    <n v="150"/>
    <n v="382"/>
    <n v="28"/>
    <n v="140"/>
    <x v="0"/>
    <x v="0"/>
    <s v="all levels"/>
    <s v="ALL LEVELS"/>
    <n v="10"/>
    <s v="all levels"/>
    <n v="15.5"/>
    <d v="2016-10-10T00:00:00"/>
    <n v="10"/>
    <n v="10"/>
    <n v="2016"/>
    <x v="0"/>
    <x v="0"/>
    <d v="2019-09-26T00:00:00"/>
    <n v="1081"/>
  </r>
  <r>
    <x v="2441"/>
    <x v="2429"/>
    <x v="1359"/>
    <s v="ma Simples"/>
    <s v="prenda CÃ¡"/>
    <s v="https://www.udemy.   /aprenda-calculo-financeiro-de-forma-simples/"/>
    <s v="https://www.udemy.com/aprenda-calculo-financeiro-de-forma-simples/"/>
    <x v="0"/>
    <n v="20"/>
    <n v="76"/>
    <n v="14"/>
    <n v="21"/>
    <x v="0"/>
    <x v="0"/>
    <s v="all levels"/>
    <s v="ALL LEVELS"/>
    <n v="10"/>
    <s v="all levels"/>
    <n v="2"/>
    <d v="2016-06-02T00:00:00"/>
    <n v="2"/>
    <n v="6"/>
    <n v="2016"/>
    <x v="3"/>
    <x v="3"/>
    <d v="2018-08-06T00:00:00"/>
    <n v="795"/>
  </r>
  <r>
    <x v="2442"/>
    <x v="2430"/>
    <x v="10"/>
    <s v="omic Books"/>
    <s v="earn to Dr"/>
    <s v="https://www.udemy.   /learn-to-draw-pretty-faces-for-comic-books/"/>
    <s v="https://www.udemy.com/learn-to-draw-pretty-faces-for-comic-books/"/>
    <x v="0"/>
    <n v="40"/>
    <n v="1522"/>
    <n v="145"/>
    <n v="37"/>
    <x v="1"/>
    <x v="1"/>
    <s v="beginner level"/>
    <s v="BEGINNER LEVEL"/>
    <n v="14"/>
    <s v="beginner level"/>
    <n v="5"/>
    <d v="2016-08-08T00:00:00"/>
    <n v="8"/>
    <n v="8"/>
    <n v="2016"/>
    <x v="2"/>
    <x v="2"/>
    <d v="2018-12-31T00:00:00"/>
    <n v="875"/>
  </r>
  <r>
    <x v="2443"/>
    <x v="2431"/>
    <x v="1360"/>
    <s v=" Metaboxes"/>
    <s v="dvanced Wo"/>
    <s v="https://www.udemy.   /advanced-wordpress-topics-post-types-taxonomies-metaboxes/"/>
    <s v="https://www.udemy.com/advanced-wordpress-topics-post-types-taxonomies-metaboxes/"/>
    <x v="0"/>
    <n v="95"/>
    <n v="301"/>
    <n v="44"/>
    <n v="91"/>
    <x v="2"/>
    <x v="2"/>
    <s v="intermediate level"/>
    <s v="INTERMEDIATE LEVEL"/>
    <n v="18"/>
    <s v="intermediate level"/>
    <n v="7.5"/>
    <d v="2016-07-10T00:00:00"/>
    <n v="10"/>
    <n v="7"/>
    <n v="2016"/>
    <x v="0"/>
    <x v="0"/>
    <d v="2020-10-10T00:00:00"/>
    <n v="1553"/>
  </r>
  <r>
    <x v="2444"/>
    <x v="2432"/>
    <x v="1361"/>
    <s v="l Training"/>
    <s v="ngular 2+ "/>
    <s v="https://www.udemy.   /angular-2-training/"/>
    <s v="https://www.udemy.com/angular-2-training/"/>
    <x v="0"/>
    <n v="195"/>
    <n v="29348"/>
    <n v="780"/>
    <n v="66"/>
    <x v="1"/>
    <x v="1"/>
    <s v="beginner level"/>
    <s v="BEGINNER LEVEL"/>
    <n v="14"/>
    <s v="beginner level"/>
    <n v="3"/>
    <d v="2016-11-29T00:00:00"/>
    <n v="29"/>
    <n v="11"/>
    <n v="2016"/>
    <x v="0"/>
    <x v="0"/>
    <d v="2018-12-31T00:00:00"/>
    <n v="762"/>
  </r>
  <r>
    <x v="2445"/>
    <x v="2433"/>
    <x v="300"/>
    <s v=" Trombone!"/>
    <s v="dvanced Tr"/>
    <s v="https://www.udemy.   /advanced-trombone/"/>
    <s v="https://www.udemy.com/advanced-trombone/"/>
    <x v="0"/>
    <n v="50"/>
    <n v="39"/>
    <n v="2"/>
    <n v="136"/>
    <x v="0"/>
    <x v="0"/>
    <s v="all levels"/>
    <s v="ALL LEVELS"/>
    <n v="10"/>
    <s v="all levels"/>
    <n v="8"/>
    <d v="2016-07-05T00:00:00"/>
    <n v="5"/>
    <n v="7"/>
    <n v="2016"/>
    <x v="1"/>
    <x v="1"/>
    <d v="2019-09-26T00:00:00"/>
    <n v="1178"/>
  </r>
  <r>
    <x v="2446"/>
    <x v="2434"/>
    <x v="448"/>
    <s v="/ CFA / CS"/>
    <s v="dvanced Ac"/>
    <s v="https://www.udemy.   /branch-accounts-a-complete-analysis/"/>
    <s v="https://www.udemy.com/branch-accounts-a-complete-analysis/"/>
    <x v="0"/>
    <n v="150"/>
    <n v="1535"/>
    <n v="16"/>
    <n v="462"/>
    <x v="0"/>
    <x v="0"/>
    <s v="all levels"/>
    <s v="ALL LEVELS"/>
    <n v="10"/>
    <s v="all levels"/>
    <n v="62"/>
    <d v="2016-06-03T00:00:00"/>
    <n v="3"/>
    <n v="6"/>
    <n v="2016"/>
    <x v="3"/>
    <x v="3"/>
    <d v="2018-11-04T00:00:00"/>
    <n v="884"/>
  </r>
  <r>
    <x v="2447"/>
    <x v="2435"/>
    <x v="1362"/>
    <s v="in ASP.NET"/>
    <s v="EST WCF Se"/>
    <s v="https://www.udemy.   /rest-wcf-service-in-aspnet/"/>
    <s v="https://www.udemy.com/rest-wcf-service-in-aspnet/"/>
    <x v="1"/>
    <n v="0"/>
    <n v="7905"/>
    <n v="561"/>
    <n v="5"/>
    <x v="0"/>
    <x v="0"/>
    <s v="all levels"/>
    <s v="ALL LEVELS"/>
    <n v="10"/>
    <s v="all levels"/>
    <n v="0.68333333299999999"/>
    <d v="2016-06-08T00:00:00"/>
    <n v="8"/>
    <n v="6"/>
    <n v="2016"/>
    <x v="0"/>
    <x v="0"/>
    <d v="2019-09-26T00:00:00"/>
    <n v="1205"/>
  </r>
  <r>
    <x v="2448"/>
    <x v="2436"/>
    <x v="1363"/>
    <s v="ure course"/>
    <s v="earn Blend"/>
    <s v="https://www.udemy.   /learn-blender-3d-the-materials-and-texture-course/"/>
    <s v="https://www.udemy.com/learn-blender-3d-the-materials-and-texture-course/"/>
    <x v="0"/>
    <n v="200"/>
    <n v="711"/>
    <n v="48"/>
    <n v="105"/>
    <x v="0"/>
    <x v="0"/>
    <s v="all levels"/>
    <s v="ALL LEVELS"/>
    <n v="10"/>
    <s v="all levels"/>
    <n v="12.5"/>
    <d v="2016-08-08T00:00:00"/>
    <n v="8"/>
    <n v="8"/>
    <n v="2016"/>
    <x v="2"/>
    <x v="2"/>
    <d v="2019-09-26T00:00:00"/>
    <n v="1144"/>
  </r>
  <r>
    <x v="2449"/>
    <x v="2437"/>
    <x v="1364"/>
    <s v="inero, hoy"/>
    <s v="itcoin: el"/>
    <s v="https://www.udemy.   /bitcoin-el-futuro-del-dinero-hoy/"/>
    <s v="https://www.udemy.com/bitcoin-el-futuro-del-dinero-hoy/"/>
    <x v="0"/>
    <n v="200"/>
    <n v="57"/>
    <n v="22"/>
    <n v="19"/>
    <x v="2"/>
    <x v="2"/>
    <s v="intermediate level"/>
    <s v="INTERMEDIATE LEVEL"/>
    <n v="18"/>
    <s v="intermediate level"/>
    <n v="3"/>
    <d v="2016-06-06T00:00:00"/>
    <n v="6"/>
    <n v="6"/>
    <n v="2016"/>
    <x v="3"/>
    <x v="3"/>
    <d v="2020-10-10T00:00:00"/>
    <n v="1587"/>
  </r>
  <r>
    <x v="2450"/>
    <x v="2438"/>
    <x v="394"/>
    <s v="n finance?"/>
    <s v="ow to star"/>
    <s v="https://www.udemy.   /the-complete-guide-how-to-get-your-dream-job-in-finance/"/>
    <s v="https://www.udemy.com/the-complete-guide-how-to-get-your-dream-job-in-finance/"/>
    <x v="1"/>
    <n v="0"/>
    <n v="1318"/>
    <n v="7"/>
    <n v="27"/>
    <x v="0"/>
    <x v="0"/>
    <s v="all levels"/>
    <s v="ALL LEVELS"/>
    <n v="10"/>
    <s v="all levels"/>
    <n v="2"/>
    <d v="2016-08-24T00:00:00"/>
    <n v="24"/>
    <n v="8"/>
    <n v="2016"/>
    <x v="3"/>
    <x v="3"/>
    <d v="2018-08-06T00:00:00"/>
    <n v="712"/>
  </r>
  <r>
    <x v="2451"/>
    <x v="2439"/>
    <x v="1365"/>
    <s v="th Officer"/>
    <s v="hief Wealt"/>
    <s v="https://www.udemy.   /chief-wealth-officer/"/>
    <s v="https://www.udemy.com/chief-wealth-officer/"/>
    <x v="0"/>
    <n v="45"/>
    <n v="4"/>
    <n v="0"/>
    <n v="7"/>
    <x v="1"/>
    <x v="1"/>
    <s v="beginner level"/>
    <s v="BEGINNER LEVEL"/>
    <n v="14"/>
    <s v="beginner level"/>
    <n v="1"/>
    <d v="2016-06-03T00:00:00"/>
    <n v="3"/>
    <n v="6"/>
    <n v="2016"/>
    <x v="3"/>
    <x v="3"/>
    <d v="2018-12-31T00:00:00"/>
    <n v="941"/>
  </r>
  <r>
    <x v="2452"/>
    <x v="2440"/>
    <x v="1366"/>
    <s v="e CrÃ©dito"/>
    <s v="nÃ¡lise de"/>
    <s v="https://www.udemy.   /estacio-analise-de-concessao-de-credito/"/>
    <s v="https://www.udemy.com/estacio-analise-de-concessao-de-credito/"/>
    <x v="0"/>
    <n v="20"/>
    <n v="31"/>
    <n v="11"/>
    <n v="20"/>
    <x v="0"/>
    <x v="0"/>
    <s v="all levels"/>
    <s v="ALL LEVELS"/>
    <n v="10"/>
    <s v="all levels"/>
    <n v="10.5"/>
    <d v="2016-06-29T00:00:00"/>
    <n v="29"/>
    <n v="6"/>
    <n v="2016"/>
    <x v="3"/>
    <x v="3"/>
    <d v="2018-08-06T00:00:00"/>
    <n v="768"/>
  </r>
  <r>
    <x v="2453"/>
    <x v="2441"/>
    <x v="1367"/>
    <s v="ookkeeping"/>
    <s v="ouble Entr"/>
    <s v="https://www.udemy.   /double-entry-bookkeeping/"/>
    <s v="https://www.udemy.com/double-entry-bookkeeping/"/>
    <x v="0"/>
    <n v="50"/>
    <n v="440"/>
    <n v="17"/>
    <n v="10"/>
    <x v="1"/>
    <x v="1"/>
    <s v="beginner level"/>
    <s v="BEGINNER LEVEL"/>
    <n v="14"/>
    <s v="beginner level"/>
    <n v="1"/>
    <d v="2016-06-15T00:00:00"/>
    <n v="15"/>
    <n v="6"/>
    <n v="2016"/>
    <x v="3"/>
    <x v="3"/>
    <d v="2018-12-31T00:00:00"/>
    <n v="929"/>
  </r>
  <r>
    <x v="2454"/>
    <x v="2442"/>
    <x v="1368"/>
    <s v="tal Skills"/>
    <s v="AKE NOTE B"/>
    <s v="https://www.udemy.   /take-note-beginner-clarinet/"/>
    <s v="https://www.udemy.com/take-note-beginner-clarinet/"/>
    <x v="0"/>
    <n v="30"/>
    <n v="137"/>
    <n v="2"/>
    <n v="43"/>
    <x v="1"/>
    <x v="1"/>
    <s v="beginner level"/>
    <s v="BEGINNER LEVEL"/>
    <n v="14"/>
    <s v="beginner level"/>
    <n v="4.5"/>
    <d v="2016-06-13T00:00:00"/>
    <n v="13"/>
    <n v="6"/>
    <n v="2016"/>
    <x v="1"/>
    <x v="1"/>
    <d v="2018-12-31T00:00:00"/>
    <n v="931"/>
  </r>
  <r>
    <x v="2455"/>
    <x v="2443"/>
    <x v="874"/>
    <s v="TML5 Video"/>
    <s v="reating In"/>
    <s v="https://www.udemy.   /creating-interactive-html5-video/"/>
    <s v="https://www.udemy.com/creating-interactive-html5-video/"/>
    <x v="0"/>
    <n v="25"/>
    <n v="838"/>
    <n v="13"/>
    <n v="23"/>
    <x v="2"/>
    <x v="2"/>
    <s v="intermediate level"/>
    <s v="INTERMEDIATE LEVEL"/>
    <n v="18"/>
    <s v="intermediate level"/>
    <n v="2"/>
    <d v="2016-06-06T00:00:00"/>
    <n v="6"/>
    <n v="6"/>
    <n v="2016"/>
    <x v="0"/>
    <x v="0"/>
    <d v="2020-10-10T00:00:00"/>
    <n v="1587"/>
  </r>
  <r>
    <x v="2456"/>
    <x v="2444"/>
    <x v="1369"/>
    <s v=" Investors"/>
    <s v="thereum Co"/>
    <s v="https://www.udemy.   /how-to-purchase-store-and-profit-from-ethereuem/"/>
    <s v="https://www.udemy.com/how-to-purchase-store-and-profit-from-ethereuem/"/>
    <x v="0"/>
    <n v="40"/>
    <n v="111"/>
    <n v="20"/>
    <n v="11"/>
    <x v="0"/>
    <x v="0"/>
    <s v="all levels"/>
    <s v="ALL LEVELS"/>
    <n v="10"/>
    <s v="all levels"/>
    <n v="1"/>
    <d v="2016-06-09T00:00:00"/>
    <n v="9"/>
    <n v="6"/>
    <n v="2016"/>
    <x v="3"/>
    <x v="3"/>
    <d v="2018-08-06T00:00:00"/>
    <n v="788"/>
  </r>
  <r>
    <x v="2457"/>
    <x v="2445"/>
    <x v="1333"/>
    <s v="†ã«ãªã‚‹"/>
    <s v=" ªå¼æŠ•è³"/>
    <s v="https://www.udemy.   /jun-sakai-trading-course4/"/>
    <s v="https://www.udemy.com/jun-sakai-trading-course4/"/>
    <x v="0"/>
    <n v="20"/>
    <n v="68"/>
    <n v="10"/>
    <n v="45"/>
    <x v="2"/>
    <x v="2"/>
    <s v="intermediate level"/>
    <s v="INTERMEDIATE LEVEL"/>
    <n v="18"/>
    <s v="intermediate level"/>
    <n v="2.5"/>
    <d v="2016-07-01T00:00:00"/>
    <n v="1"/>
    <n v="7"/>
    <n v="2016"/>
    <x v="3"/>
    <x v="3"/>
    <d v="2020-10-10T00:00:00"/>
    <n v="1562"/>
  </r>
  <r>
    <x v="2458"/>
    <x v="2446"/>
    <x v="96"/>
    <s v="( Arabic )"/>
    <s v="hotoshop f"/>
    <s v="https://www.udemy.   /photoshop-arabic/"/>
    <s v="https://www.udemy.com/photoshop-arabic/"/>
    <x v="0"/>
    <n v="60"/>
    <n v="720"/>
    <n v="220"/>
    <n v="82"/>
    <x v="1"/>
    <x v="1"/>
    <s v="beginner level"/>
    <s v="BEGINNER LEVEL"/>
    <n v="14"/>
    <s v="beginner level"/>
    <n v="12.5"/>
    <d v="2016-06-29T00:00:00"/>
    <n v="29"/>
    <n v="6"/>
    <n v="2016"/>
    <x v="2"/>
    <x v="2"/>
    <d v="2018-12-31T00:00:00"/>
    <n v="915"/>
  </r>
  <r>
    <x v="2459"/>
    <x v="2447"/>
    <x v="1329"/>
    <s v="llustrator"/>
    <s v="usiness Ca"/>
    <s v="https://www.udemy.   /stationery/"/>
    <s v="https://www.udemy.com/stationery/"/>
    <x v="0"/>
    <n v="200"/>
    <n v="797"/>
    <n v="30"/>
    <n v="37"/>
    <x v="0"/>
    <x v="0"/>
    <s v="all levels"/>
    <s v="ALL LEVELS"/>
    <n v="10"/>
    <s v="all levels"/>
    <n v="2"/>
    <d v="2016-08-10T00:00:00"/>
    <n v="10"/>
    <n v="8"/>
    <n v="2016"/>
    <x v="2"/>
    <x v="2"/>
    <d v="2019-09-26T00:00:00"/>
    <n v="1142"/>
  </r>
  <r>
    <x v="2460"/>
    <x v="2448"/>
    <x v="122"/>
    <s v="ner to Pro"/>
    <s v="inancial M"/>
    <s v="https://www.udemy.   /financial-modeling-and-valuation-complete-beginner-to-pro/"/>
    <s v="https://www.udemy.com/financial-modeling-and-valuation-complete-beginner-to-pro/"/>
    <x v="0"/>
    <n v="50"/>
    <n v="249"/>
    <n v="46"/>
    <n v="28"/>
    <x v="0"/>
    <x v="0"/>
    <s v="all levels"/>
    <s v="ALL LEVELS"/>
    <n v="10"/>
    <s v="all levels"/>
    <n v="5"/>
    <d v="2016-06-20T00:00:00"/>
    <n v="20"/>
    <n v="6"/>
    <n v="2016"/>
    <x v="3"/>
    <x v="3"/>
    <d v="2019-09-26T00:00:00"/>
    <n v="1193"/>
  </r>
  <r>
    <x v="2461"/>
    <x v="2449"/>
    <x v="1370"/>
    <s v="a Investir"/>
    <s v="prenda  a "/>
    <s v="https://www.udemy.   /estacio-educacao-financeira/"/>
    <s v="https://www.udemy.com/estacio-educacao-financeira/"/>
    <x v="0"/>
    <n v="20"/>
    <n v="34"/>
    <n v="4"/>
    <n v="9"/>
    <x v="0"/>
    <x v="0"/>
    <s v="all levels"/>
    <s v="ALL LEVELS"/>
    <n v="10"/>
    <s v="all levels"/>
    <n v="8"/>
    <d v="2016-06-30T00:00:00"/>
    <n v="30"/>
    <n v="6"/>
    <n v="2016"/>
    <x v="3"/>
    <x v="3"/>
    <d v="2018-08-06T00:00:00"/>
    <n v="767"/>
  </r>
  <r>
    <x v="2462"/>
    <x v="2450"/>
    <x v="1190"/>
    <s v="ime &amp; Text"/>
    <s v="xcel 4 Acc"/>
    <s v="https://www.udemy.   /excel-4-accounting-bookkeeping-master-date-time-text/"/>
    <s v="https://www.udemy.com/excel-4-accounting-bookkeeping-master-date-time-text/"/>
    <x v="0"/>
    <n v="35"/>
    <n v="15"/>
    <n v="1"/>
    <n v="12"/>
    <x v="0"/>
    <x v="0"/>
    <s v="all levels"/>
    <s v="ALL LEVELS"/>
    <n v="10"/>
    <s v="all levels"/>
    <n v="1"/>
    <d v="2016-06-27T00:00:00"/>
    <n v="27"/>
    <n v="6"/>
    <n v="2016"/>
    <x v="3"/>
    <x v="3"/>
    <d v="2019-09-26T00:00:00"/>
    <n v="1186"/>
  </r>
  <r>
    <x v="2463"/>
    <x v="2451"/>
    <x v="682"/>
    <s v="cial Media"/>
    <s v="dobe Photo"/>
    <s v="https://www.udemy.   /adobe-photoshop-pentru-social-media/"/>
    <s v="https://www.udemy.com/adobe-photoshop-pentru-social-media/"/>
    <x v="0"/>
    <n v="20"/>
    <n v="0"/>
    <n v="0"/>
    <n v="12"/>
    <x v="1"/>
    <x v="1"/>
    <s v="beginner level"/>
    <s v="BEGINNER LEVEL"/>
    <n v="14"/>
    <s v="beginner level"/>
    <n v="0.56666666700000001"/>
    <d v="2016-06-08T00:00:00"/>
    <n v="8"/>
    <n v="6"/>
    <n v="2016"/>
    <x v="2"/>
    <x v="2"/>
    <d v="2018-12-31T00:00:00"/>
    <n v="936"/>
  </r>
  <r>
    <x v="2464"/>
    <x v="2452"/>
    <x v="227"/>
    <s v="ingertips!"/>
    <s v="dobe Illus"/>
    <s v="https://www.udemy.   /illustratorunder10/"/>
    <s v="https://www.udemy.com/illustratorunder10/"/>
    <x v="0"/>
    <n v="30"/>
    <n v="1"/>
    <n v="0"/>
    <n v="34"/>
    <x v="0"/>
    <x v="0"/>
    <s v="all levels"/>
    <s v="ALL LEVELS"/>
    <n v="10"/>
    <s v="all levels"/>
    <n v="3.5"/>
    <d v="2016-06-23T00:00:00"/>
    <n v="23"/>
    <n v="6"/>
    <n v="2016"/>
    <x v="2"/>
    <x v="2"/>
    <d v="2019-09-26T00:00:00"/>
    <n v="1190"/>
  </r>
  <r>
    <x v="2465"/>
    <x v="2453"/>
    <x v="1371"/>
    <s v=" Seviyeye)"/>
    <s v="orel Draw "/>
    <s v="https://www.udemy.   /coreldraw-x8-egitimi-temel/"/>
    <s v="https://www.udemy.com/coreldraw-x8-egitimi-temel/"/>
    <x v="0"/>
    <n v="105"/>
    <n v="28"/>
    <n v="6"/>
    <n v="103"/>
    <x v="0"/>
    <x v="0"/>
    <s v="all levels"/>
    <s v="ALL LEVELS"/>
    <n v="10"/>
    <s v="all levels"/>
    <n v="12"/>
    <d v="2016-06-09T00:00:00"/>
    <n v="9"/>
    <n v="6"/>
    <n v="2016"/>
    <x v="2"/>
    <x v="2"/>
    <d v="2019-09-26T00:00:00"/>
    <n v="1204"/>
  </r>
  <r>
    <x v="2466"/>
    <x v="2454"/>
    <x v="180"/>
    <s v="ate Course"/>
    <s v="uitar Less"/>
    <s v="https://www.udemy.   /guitar-lessons-the-essential-beginner-intermediate-course/"/>
    <s v="https://www.udemy.com/guitar-lessons-the-essential-beginner-intermediate-course/"/>
    <x v="1"/>
    <n v="0"/>
    <n v="2566"/>
    <n v="39"/>
    <n v="23"/>
    <x v="0"/>
    <x v="0"/>
    <s v="all levels"/>
    <s v="ALL LEVELS"/>
    <n v="10"/>
    <s v="all levels"/>
    <n v="2"/>
    <d v="2016-06-10T00:00:00"/>
    <n v="10"/>
    <n v="6"/>
    <n v="2016"/>
    <x v="1"/>
    <x v="1"/>
    <d v="2019-09-26T00:00:00"/>
    <n v="1203"/>
  </r>
  <r>
    <x v="2467"/>
    <x v="2455"/>
    <x v="1372"/>
    <s v="m Web Maps"/>
    <s v="reating Cu"/>
    <s v="https://www.udemy.   /creating-custom-web-maps/"/>
    <s v="https://www.udemy.com/creating-custom-web-maps/"/>
    <x v="0"/>
    <n v="50"/>
    <n v="208"/>
    <n v="48"/>
    <n v="29"/>
    <x v="2"/>
    <x v="2"/>
    <s v="intermediate level"/>
    <s v="INTERMEDIATE LEVEL"/>
    <n v="18"/>
    <s v="intermediate level"/>
    <n v="2"/>
    <d v="2016-06-10T00:00:00"/>
    <n v="10"/>
    <n v="6"/>
    <n v="2016"/>
    <x v="0"/>
    <x v="0"/>
    <d v="2020-10-10T00:00:00"/>
    <n v="1583"/>
  </r>
  <r>
    <x v="2468"/>
    <x v="2456"/>
    <x v="542"/>
    <s v=" and Neo4j"/>
    <s v="uilding We"/>
    <s v="https://www.udemy.   /building-web-apps-using-flask-and-neo4j/"/>
    <s v="https://www.udemy.com/building-web-apps-using-flask-and-neo4j/"/>
    <x v="0"/>
    <n v="50"/>
    <n v="166"/>
    <n v="21"/>
    <n v="37"/>
    <x v="0"/>
    <x v="0"/>
    <s v="all levels"/>
    <s v="ALL LEVELS"/>
    <n v="10"/>
    <s v="all levels"/>
    <n v="2.5"/>
    <d v="2016-06-10T00:00:00"/>
    <n v="10"/>
    <n v="6"/>
    <n v="2016"/>
    <x v="0"/>
    <x v="0"/>
    <d v="2019-09-26T00:00:00"/>
    <n v="1203"/>
  </r>
  <r>
    <x v="2469"/>
    <x v="2457"/>
    <x v="47"/>
    <s v="o Advanced"/>
    <s v="he Ultimat"/>
    <s v="https://www.udemy.   /the-ultimate-drawing-course-beginner-to-advanced/"/>
    <s v="https://www.udemy.com/the-ultimate-drawing-course-beginner-to-advanced/"/>
    <x v="0"/>
    <n v="150"/>
    <n v="26742"/>
    <n v="2379"/>
    <n v="62"/>
    <x v="1"/>
    <x v="1"/>
    <s v="beginner level"/>
    <s v="BEGINNER LEVEL"/>
    <n v="14"/>
    <s v="beginner level"/>
    <n v="11"/>
    <d v="2017-01-23T00:00:00"/>
    <n v="23"/>
    <n v="1"/>
    <n v="2017"/>
    <x v="2"/>
    <x v="2"/>
    <d v="2018-12-31T00:00:00"/>
    <n v="707"/>
  </r>
  <r>
    <x v="2470"/>
    <x v="2458"/>
    <x v="743"/>
    <s v="TypeScript"/>
    <s v="ngular 2 C"/>
    <s v="https://www.udemy.   /angular-2-crash-course/"/>
    <s v="https://www.udemy.com/angular-2-crash-course/"/>
    <x v="0"/>
    <n v="100"/>
    <n v="16409"/>
    <n v="589"/>
    <n v="74"/>
    <x v="0"/>
    <x v="0"/>
    <s v="all levels"/>
    <s v="ALL LEVELS"/>
    <n v="10"/>
    <s v="all levels"/>
    <n v="4"/>
    <d v="2016-06-14T00:00:00"/>
    <n v="14"/>
    <n v="6"/>
    <n v="2016"/>
    <x v="0"/>
    <x v="0"/>
    <d v="2019-09-26T00:00:00"/>
    <n v="1199"/>
  </r>
  <r>
    <x v="2471"/>
    <x v="2459"/>
    <x v="1373"/>
    <s v="w To Guide"/>
    <s v="ashflow Ma"/>
    <s v="https://www.udemy.   /cashflow-management-for-small-businesses-a-how-to-guide/"/>
    <s v="https://www.udemy.com/cashflow-management-for-small-businesses-a-how-to-guide/"/>
    <x v="0"/>
    <n v="25"/>
    <n v="2914"/>
    <n v="11"/>
    <n v="5"/>
    <x v="0"/>
    <x v="0"/>
    <s v="all levels"/>
    <s v="ALL LEVELS"/>
    <n v="10"/>
    <s v="all levels"/>
    <n v="0.61666666699999995"/>
    <d v="2016-06-13T00:00:00"/>
    <n v="13"/>
    <n v="6"/>
    <n v="2016"/>
    <x v="3"/>
    <x v="3"/>
    <d v="2018-08-06T00:00:00"/>
    <n v="784"/>
  </r>
  <r>
    <x v="2472"/>
    <x v="2460"/>
    <x v="1374"/>
    <s v="your Ideas"/>
    <s v="reate Stun"/>
    <s v="https://www.udemy.   /infographic/"/>
    <s v="https://www.udemy.com/infographic/"/>
    <x v="1"/>
    <n v="0"/>
    <n v="5175"/>
    <n v="470"/>
    <n v="7"/>
    <x v="1"/>
    <x v="1"/>
    <s v="beginner level"/>
    <s v="BEGINNER LEVEL"/>
    <n v="14"/>
    <s v="beginner level"/>
    <n v="0.5"/>
    <d v="2016-08-14T00:00:00"/>
    <n v="14"/>
    <n v="8"/>
    <n v="2016"/>
    <x v="2"/>
    <x v="2"/>
    <d v="2018-12-31T00:00:00"/>
    <n v="869"/>
  </r>
  <r>
    <x v="2473"/>
    <x v="2461"/>
    <x v="303"/>
    <s v="ootstrap 4"/>
    <s v="uild a Res"/>
    <s v="https://www.udemy.   /build-a-responsive-website-with-html5-css3-and-bootstrap-4/"/>
    <s v="https://www.udemy.com/build-a-responsive-website-with-html5-css3-and-bootstrap-4/"/>
    <x v="0"/>
    <n v="20"/>
    <n v="5125"/>
    <n v="395"/>
    <n v="53"/>
    <x v="0"/>
    <x v="0"/>
    <s v="all levels"/>
    <s v="ALL LEVELS"/>
    <n v="10"/>
    <s v="all levels"/>
    <n v="7"/>
    <d v="2016-08-09T00:00:00"/>
    <n v="9"/>
    <n v="8"/>
    <n v="2016"/>
    <x v="0"/>
    <x v="0"/>
    <d v="2019-09-26T00:00:00"/>
    <n v="1143"/>
  </r>
  <r>
    <x v="2474"/>
    <x v="2462"/>
    <x v="1375"/>
    <s v="e Chatbots"/>
    <s v="uild Incre"/>
    <s v="https://www.udemy.   /build-incredible-chatbots/"/>
    <s v="https://www.udemy.com/build-incredible-chatbots/"/>
    <x v="0"/>
    <n v="100"/>
    <n v="2234"/>
    <n v="253"/>
    <n v="115"/>
    <x v="0"/>
    <x v="0"/>
    <s v="all levels"/>
    <s v="ALL LEVELS"/>
    <n v="10"/>
    <s v="all levels"/>
    <n v="11.5"/>
    <d v="2016-11-02T00:00:00"/>
    <n v="2"/>
    <n v="11"/>
    <n v="2016"/>
    <x v="0"/>
    <x v="0"/>
    <d v="2019-09-26T00:00:00"/>
    <n v="1058"/>
  </r>
  <r>
    <x v="2475"/>
    <x v="2463"/>
    <x v="56"/>
    <s v="ML5 Canvas"/>
    <s v="reating An"/>
    <s v="https://www.udemy.   /hmtl5-canvas-animations/"/>
    <s v="https://www.udemy.com/hmtl5-canvas-animations/"/>
    <x v="0"/>
    <n v="25"/>
    <n v="4010"/>
    <n v="17"/>
    <n v="12"/>
    <x v="0"/>
    <x v="0"/>
    <s v="all levels"/>
    <s v="ALL LEVELS"/>
    <n v="10"/>
    <s v="all levels"/>
    <n v="1"/>
    <d v="2016-06-13T00:00:00"/>
    <n v="13"/>
    <n v="6"/>
    <n v="2016"/>
    <x v="0"/>
    <x v="0"/>
    <d v="2019-09-26T00:00:00"/>
    <n v="1200"/>
  </r>
  <r>
    <x v="2476"/>
    <x v="2464"/>
    <x v="237"/>
    <s v="rd Secrets"/>
    <s v="uitar Fret"/>
    <s v="https://www.udemy.   /guitar-fretboard-secrets/"/>
    <s v="https://www.udemy.com/guitar-fretboard-secrets/"/>
    <x v="0"/>
    <n v="55"/>
    <n v="186"/>
    <n v="13"/>
    <n v="35"/>
    <x v="2"/>
    <x v="2"/>
    <s v="intermediate level"/>
    <s v="INTERMEDIATE LEVEL"/>
    <n v="18"/>
    <s v="intermediate level"/>
    <n v="2"/>
    <d v="2016-12-01T00:00:00"/>
    <n v="1"/>
    <n v="12"/>
    <n v="2016"/>
    <x v="1"/>
    <x v="1"/>
    <d v="2020-10-10T00:00:00"/>
    <n v="1409"/>
  </r>
  <r>
    <x v="2477"/>
    <x v="2465"/>
    <x v="1376"/>
    <s v="r Graphics"/>
    <s v="nkscape 10"/>
    <s v="https://www.udemy.   /inkscape-101-for-beginners-design-vector-graphics/"/>
    <s v="https://www.udemy.com/inkscape-101-for-beginners-design-vector-graphics/"/>
    <x v="0"/>
    <n v="195"/>
    <n v="13"/>
    <n v="5"/>
    <n v="26"/>
    <x v="1"/>
    <x v="1"/>
    <s v="beginner level"/>
    <s v="BEGINNER LEVEL"/>
    <n v="14"/>
    <s v="beginner level"/>
    <n v="1"/>
    <d v="2016-06-13T00:00:00"/>
    <n v="13"/>
    <n v="6"/>
    <n v="2016"/>
    <x v="2"/>
    <x v="2"/>
    <d v="2018-12-31T00:00:00"/>
    <n v="931"/>
  </r>
  <r>
    <x v="2478"/>
    <x v="2466"/>
    <x v="1377"/>
    <s v="2 Hands-On"/>
    <s v="SP.NET Web"/>
    <s v="https://www.udemy.   /aspnet-web-api-2-hands-on/"/>
    <s v="https://www.udemy.com/aspnet-web-api-2-hands-on/"/>
    <x v="0"/>
    <n v="20"/>
    <n v="2660"/>
    <n v="276"/>
    <n v="16"/>
    <x v="0"/>
    <x v="0"/>
    <s v="all levels"/>
    <s v="ALL LEVELS"/>
    <n v="10"/>
    <s v="all levels"/>
    <n v="1.5"/>
    <d v="2016-06-19T00:00:00"/>
    <n v="19"/>
    <n v="6"/>
    <n v="2016"/>
    <x v="0"/>
    <x v="0"/>
    <d v="2019-09-26T00:00:00"/>
    <n v="1194"/>
  </r>
  <r>
    <x v="2479"/>
    <x v="2467"/>
    <x v="1378"/>
    <s v="  Strategy"/>
    <s v="irection-I"/>
    <s v="https://www.udemy.   /direction-independ-trading-elite-traders-forex-strategy/"/>
    <s v="https://www.udemy.com/direction-independ-trading-elite-traders-forex-strategy/"/>
    <x v="0"/>
    <n v="120"/>
    <n v="973"/>
    <n v="15"/>
    <n v="28"/>
    <x v="0"/>
    <x v="0"/>
    <s v="all levels"/>
    <s v="ALL LEVELS"/>
    <n v="10"/>
    <s v="all levels"/>
    <n v="2.5"/>
    <d v="2016-06-21T00:00:00"/>
    <n v="21"/>
    <n v="6"/>
    <n v="2016"/>
    <x v="3"/>
    <x v="3"/>
    <d v="2018-08-06T00:00:00"/>
    <n v="776"/>
  </r>
  <r>
    <x v="2480"/>
    <x v="2468"/>
    <x v="1379"/>
    <s v="5 Training"/>
    <s v="TML5 Speci"/>
    <s v="https://www.udemy.   /html5-specialist/"/>
    <s v="https://www.udemy.com/html5-specialist/"/>
    <x v="0"/>
    <n v="100"/>
    <n v="1385"/>
    <n v="188"/>
    <n v="83"/>
    <x v="0"/>
    <x v="0"/>
    <s v="all levels"/>
    <s v="ALL LEVELS"/>
    <n v="10"/>
    <s v="all levels"/>
    <n v="5"/>
    <d v="2016-06-22T00:00:00"/>
    <n v="22"/>
    <n v="6"/>
    <n v="2016"/>
    <x v="0"/>
    <x v="0"/>
    <d v="2019-09-26T00:00:00"/>
    <n v="1191"/>
  </r>
  <r>
    <x v="2481"/>
    <x v="2469"/>
    <x v="1380"/>
    <s v="cant Trade"/>
    <s v="orex - Hel"/>
    <s v="https://www.udemy.   /forex-help-i-cant-trade/"/>
    <s v="https://www.udemy.com/forex-help-i-cant-trade/"/>
    <x v="0"/>
    <n v="200"/>
    <n v="12"/>
    <n v="0"/>
    <n v="20"/>
    <x v="0"/>
    <x v="0"/>
    <s v="all levels"/>
    <s v="ALL LEVELS"/>
    <n v="10"/>
    <s v="all levels"/>
    <n v="2"/>
    <d v="2016-10-18T00:00:00"/>
    <n v="18"/>
    <n v="10"/>
    <n v="2016"/>
    <x v="3"/>
    <x v="3"/>
    <d v="2019-09-26T00:00:00"/>
    <n v="1073"/>
  </r>
  <r>
    <x v="2482"/>
    <x v="2470"/>
    <x v="1381"/>
    <s v="om Scratch"/>
    <s v="ara Learns"/>
    <s v="https://www.udemy.   /sara-learns-to-code-making-an-app-from-scratch/"/>
    <s v="https://www.udemy.com/sara-learns-to-code-making-an-app-from-scratch/"/>
    <x v="0"/>
    <n v="60"/>
    <n v="402"/>
    <n v="20"/>
    <n v="35"/>
    <x v="1"/>
    <x v="1"/>
    <s v="beginner level"/>
    <s v="BEGINNER LEVEL"/>
    <n v="14"/>
    <s v="beginner level"/>
    <n v="4"/>
    <d v="2016-08-02T00:00:00"/>
    <n v="2"/>
    <n v="8"/>
    <n v="2016"/>
    <x v="0"/>
    <x v="0"/>
    <d v="2018-12-31T00:00:00"/>
    <n v="881"/>
  </r>
  <r>
    <x v="2483"/>
    <x v="2471"/>
    <x v="375"/>
    <s v="that work!"/>
    <s v="orex tradi"/>
    <s v="https://www.udemy.   /forex-trading-tactics-that-work/"/>
    <s v="https://www.udemy.com/forex-trading-tactics-that-work/"/>
    <x v="0"/>
    <n v="20"/>
    <n v="10"/>
    <n v="1"/>
    <n v="5"/>
    <x v="1"/>
    <x v="1"/>
    <s v="beginner level"/>
    <s v="BEGINNER LEVEL"/>
    <n v="14"/>
    <s v="beginner level"/>
    <n v="0.6"/>
    <d v="2016-06-16T00:00:00"/>
    <n v="16"/>
    <n v="6"/>
    <n v="2016"/>
    <x v="3"/>
    <x v="3"/>
    <d v="2018-05-25T00:00:00"/>
    <n v="708"/>
  </r>
  <r>
    <x v="2484"/>
    <x v="2472"/>
    <x v="27"/>
    <s v="fessional!"/>
    <s v="he Complet"/>
    <s v="https://www.udemy.   /complete-jquery-developer-course-beginner-to-pro/"/>
    <s v="https://www.udemy.com/complete-jquery-developer-course-beginner-to-pro/"/>
    <x v="0"/>
    <n v="200"/>
    <n v="6420"/>
    <n v="134"/>
    <n v="188"/>
    <x v="0"/>
    <x v="0"/>
    <s v="all levels"/>
    <s v="ALL LEVELS"/>
    <n v="10"/>
    <s v="all levels"/>
    <n v="22.5"/>
    <d v="2016-06-20T00:00:00"/>
    <n v="20"/>
    <n v="6"/>
    <n v="2016"/>
    <x v="0"/>
    <x v="0"/>
    <d v="2019-09-26T00:00:00"/>
    <n v="1193"/>
  </r>
  <r>
    <x v="2485"/>
    <x v="2473"/>
    <x v="1382"/>
    <s v="fessionals"/>
    <s v="tart-up fi"/>
    <s v="https://www.udemy.   /start-up-financial-modeling-for-non-finance-professionals/"/>
    <s v="https://www.udemy.com/start-up-financial-modeling-for-non-finance-professionals/"/>
    <x v="0"/>
    <n v="20"/>
    <n v="11"/>
    <n v="0"/>
    <n v="19"/>
    <x v="0"/>
    <x v="0"/>
    <s v="all levels"/>
    <s v="ALL LEVELS"/>
    <n v="10"/>
    <s v="all levels"/>
    <n v="4"/>
    <d v="2016-06-20T00:00:00"/>
    <n v="20"/>
    <n v="6"/>
    <n v="2016"/>
    <x v="3"/>
    <x v="3"/>
    <d v="2019-09-26T00:00:00"/>
    <n v="1193"/>
  </r>
  <r>
    <x v="2486"/>
    <x v="2474"/>
    <x v="1383"/>
    <s v=" Beginners"/>
    <s v="natomy and"/>
    <s v="https://www.udemy.   /anatomy-and-figure-drawing-for-games-and-comics/"/>
    <s v="https://www.udemy.com/anatomy-and-figure-drawing-for-games-and-comics/"/>
    <x v="0"/>
    <n v="150"/>
    <n v="2252"/>
    <n v="240"/>
    <n v="111"/>
    <x v="1"/>
    <x v="1"/>
    <s v="beginner level"/>
    <s v="BEGINNER LEVEL"/>
    <n v="14"/>
    <s v="beginner level"/>
    <n v="21"/>
    <d v="2016-06-20T00:00:00"/>
    <n v="20"/>
    <n v="6"/>
    <n v="2016"/>
    <x v="2"/>
    <x v="2"/>
    <d v="2018-12-31T00:00:00"/>
    <n v="924"/>
  </r>
  <r>
    <x v="2487"/>
    <x v="2475"/>
    <x v="1384"/>
    <s v="Management"/>
    <s v="he 7 funda"/>
    <s v="https://www.udemy.   /successful-cashflow-management/"/>
    <s v="https://www.udemy.com/successful-cashflow-management/"/>
    <x v="0"/>
    <n v="25"/>
    <n v="7"/>
    <n v="0"/>
    <n v="12"/>
    <x v="0"/>
    <x v="0"/>
    <s v="all levels"/>
    <s v="ALL LEVELS"/>
    <n v="10"/>
    <s v="all levels"/>
    <n v="1"/>
    <d v="2016-07-11T00:00:00"/>
    <n v="11"/>
    <n v="7"/>
    <n v="2016"/>
    <x v="3"/>
    <x v="3"/>
    <d v="2018-08-06T00:00:00"/>
    <n v="756"/>
  </r>
  <r>
    <x v="2488"/>
    <x v="2476"/>
    <x v="1385"/>
    <s v=" - Level 1"/>
    <s v="ptions Bas"/>
    <s v="https://www.udemy.   /options-basics-trading-with-small-capital/"/>
    <s v="https://www.udemy.com/options-basics-trading-with-small-capital/"/>
    <x v="0"/>
    <n v="30"/>
    <n v="120"/>
    <n v="17"/>
    <n v="19"/>
    <x v="1"/>
    <x v="1"/>
    <s v="beginner level"/>
    <s v="BEGINNER LEVEL"/>
    <n v="14"/>
    <s v="beginner level"/>
    <n v="2"/>
    <d v="2016-07-26T00:00:00"/>
    <n v="26"/>
    <n v="7"/>
    <n v="2016"/>
    <x v="3"/>
    <x v="3"/>
    <d v="2018-12-31T00:00:00"/>
    <n v="888"/>
  </r>
  <r>
    <x v="2489"/>
    <x v="2477"/>
    <x v="165"/>
    <s v="onal Sites"/>
    <s v="earn Compl"/>
    <s v="https://www.udemy.   /learn-complete-wordpress-for-building-a-professional-sites/"/>
    <s v="https://www.udemy.com/learn-complete-wordpress-for-building-a-professional-sites/"/>
    <x v="0"/>
    <n v="80"/>
    <n v="13708"/>
    <n v="92"/>
    <n v="62"/>
    <x v="0"/>
    <x v="0"/>
    <s v="all levels"/>
    <s v="ALL LEVELS"/>
    <n v="10"/>
    <s v="all levels"/>
    <n v="9"/>
    <d v="2016-06-23T00:00:00"/>
    <n v="23"/>
    <n v="6"/>
    <n v="2016"/>
    <x v="0"/>
    <x v="0"/>
    <d v="2019-09-26T00:00:00"/>
    <n v="1190"/>
  </r>
  <r>
    <x v="2490"/>
    <x v="2478"/>
    <x v="375"/>
    <s v="m Scratch!"/>
    <s v="orex Tradi"/>
    <s v="https://www.udemy.   /forex-trading-ultimate-course-to-get-you-started/"/>
    <s v="https://www.udemy.com/forex-trading-ultimate-course-to-get-you-started/"/>
    <x v="0"/>
    <n v="20"/>
    <n v="1423"/>
    <n v="103"/>
    <n v="37"/>
    <x v="1"/>
    <x v="1"/>
    <s v="beginner level"/>
    <s v="BEGINNER LEVEL"/>
    <n v="14"/>
    <s v="beginner level"/>
    <n v="1.5"/>
    <d v="2016-06-19T00:00:00"/>
    <n v="19"/>
    <n v="6"/>
    <n v="2016"/>
    <x v="3"/>
    <x v="3"/>
    <d v="2018-05-25T00:00:00"/>
    <n v="705"/>
  </r>
  <r>
    <x v="2491"/>
    <x v="2479"/>
    <x v="1386"/>
    <s v="³ã‚¹å…¥é–€"/>
    <s v="³‡ç”£é‹ç”"/>
    <s v="https://www.udemy.   /jun-sakai-trading-course5/"/>
    <s v="https://www.udemy.com/jun-sakai-trading-course5/"/>
    <x v="0"/>
    <n v="20"/>
    <n v="114"/>
    <n v="13"/>
    <n v="52"/>
    <x v="1"/>
    <x v="1"/>
    <s v="beginner level"/>
    <s v="BEGINNER LEVEL"/>
    <n v="14"/>
    <s v="beginner level"/>
    <n v="4"/>
    <d v="2016-07-07T00:00:00"/>
    <n v="7"/>
    <n v="7"/>
    <n v="2016"/>
    <x v="3"/>
    <x v="3"/>
    <d v="2018-12-31T00:00:00"/>
    <n v="907"/>
  </r>
  <r>
    <x v="2492"/>
    <x v="2480"/>
    <x v="27"/>
    <s v="t Bootcamp"/>
    <s v="he Complet"/>
    <s v="https://www.udemy.   /the-complete-javascript-bootcamp/"/>
    <s v="https://www.udemy.com/the-complete-javascript-bootcamp/"/>
    <x v="0"/>
    <n v="195"/>
    <n v="1839"/>
    <n v="91"/>
    <n v="47"/>
    <x v="0"/>
    <x v="0"/>
    <s v="all levels"/>
    <s v="ALL LEVELS"/>
    <n v="10"/>
    <s v="all levels"/>
    <n v="5"/>
    <d v="2016-06-20T00:00:00"/>
    <n v="20"/>
    <n v="6"/>
    <n v="2016"/>
    <x v="0"/>
    <x v="0"/>
    <d v="2019-09-26T00:00:00"/>
    <n v="1193"/>
  </r>
  <r>
    <x v="2493"/>
    <x v="2481"/>
    <x v="1387"/>
    <s v="t Strategy"/>
    <s v="orex - Top"/>
    <s v="https://www.udemy.   /forex-millionaire-money-management-strategy/"/>
    <s v="https://www.udemy.com/forex-millionaire-money-management-strategy/"/>
    <x v="0"/>
    <n v="20"/>
    <n v="18"/>
    <n v="4"/>
    <n v="13"/>
    <x v="0"/>
    <x v="0"/>
    <s v="all levels"/>
    <s v="ALL LEVELS"/>
    <n v="10"/>
    <s v="all levels"/>
    <n v="0.58333333300000001"/>
    <d v="2016-06-20T00:00:00"/>
    <n v="20"/>
    <n v="6"/>
    <n v="2016"/>
    <x v="3"/>
    <x v="3"/>
    <d v="2018-08-06T00:00:00"/>
    <n v="777"/>
  </r>
  <r>
    <x v="2494"/>
    <x v="2482"/>
    <x v="358"/>
    <s v=" Beginners"/>
    <s v="ordPress D"/>
    <s v="https://www.udemy.   /wordpress-basic/"/>
    <s v="https://www.udemy.com/wordpress-basic/"/>
    <x v="0"/>
    <n v="95"/>
    <n v="23572"/>
    <n v="210"/>
    <n v="20"/>
    <x v="0"/>
    <x v="0"/>
    <s v="all levels"/>
    <s v="ALL LEVELS"/>
    <n v="10"/>
    <s v="all levels"/>
    <n v="2"/>
    <d v="2016-06-20T00:00:00"/>
    <n v="20"/>
    <n v="6"/>
    <n v="2016"/>
    <x v="0"/>
    <x v="0"/>
    <d v="2019-09-26T00:00:00"/>
    <n v="1193"/>
  </r>
  <r>
    <x v="2495"/>
    <x v="2483"/>
    <x v="171"/>
    <s v=" Bootstrap"/>
    <s v="omplete Wo"/>
    <s v="https://www.udemy.   /the-complete-wordpress-theme-developer-course/"/>
    <s v="https://www.udemy.com/the-complete-wordpress-theme-developer-course/"/>
    <x v="0"/>
    <n v="150"/>
    <n v="3415"/>
    <n v="312"/>
    <n v="160"/>
    <x v="0"/>
    <x v="0"/>
    <s v="all levels"/>
    <s v="ALL LEVELS"/>
    <n v="10"/>
    <s v="all levels"/>
    <n v="25"/>
    <d v="2016-07-01T00:00:00"/>
    <n v="1"/>
    <n v="7"/>
    <n v="2016"/>
    <x v="0"/>
    <x v="0"/>
    <d v="2019-09-26T00:00:00"/>
    <n v="1182"/>
  </r>
  <r>
    <x v="2496"/>
    <x v="2484"/>
    <x v="667"/>
    <s v="ng 12 Apps"/>
    <s v="earn Angul"/>
    <s v="https://www.udemy.   /learn-angular-2-development-by-building-10-apps/"/>
    <s v="https://www.udemy.com/learn-angular-2-development-by-building-10-apps/"/>
    <x v="0"/>
    <n v="50"/>
    <n v="5143"/>
    <n v="941"/>
    <n v="80"/>
    <x v="2"/>
    <x v="2"/>
    <s v="intermediate level"/>
    <s v="INTERMEDIATE LEVEL"/>
    <n v="18"/>
    <s v="intermediate level"/>
    <n v="12"/>
    <d v="2016-07-01T00:00:00"/>
    <n v="1"/>
    <n v="7"/>
    <n v="2016"/>
    <x v="0"/>
    <x v="0"/>
    <d v="2020-10-10T00:00:00"/>
    <n v="1562"/>
  </r>
  <r>
    <x v="2497"/>
    <x v="2485"/>
    <x v="1388"/>
    <s v="ner level)"/>
    <s v="op and Jaz"/>
    <s v="https://www.udemy.   /pop-and-jazz-keyboards-and-harmony-beginner-level/"/>
    <s v="https://www.udemy.com/pop-and-jazz-keyboards-and-harmony-beginner-level/"/>
    <x v="0"/>
    <n v="180"/>
    <n v="47"/>
    <n v="7"/>
    <n v="13"/>
    <x v="1"/>
    <x v="1"/>
    <s v="beginner level"/>
    <s v="BEGINNER LEVEL"/>
    <n v="14"/>
    <s v="beginner level"/>
    <n v="3"/>
    <d v="2016-07-12T00:00:00"/>
    <n v="12"/>
    <n v="7"/>
    <n v="2016"/>
    <x v="1"/>
    <x v="1"/>
    <d v="2018-12-31T00:00:00"/>
    <n v="902"/>
  </r>
  <r>
    <x v="2498"/>
    <x v="2486"/>
    <x v="1371"/>
    <s v="o na Massa"/>
    <s v="orel Draw "/>
    <s v="https://www.udemy.   /corel-draw-x7-mao-na-massa/"/>
    <s v="https://www.udemy.com/corel-draw-x7-mao-na-massa/"/>
    <x v="0"/>
    <n v="25"/>
    <n v="72"/>
    <n v="13"/>
    <n v="40"/>
    <x v="1"/>
    <x v="1"/>
    <s v="beginner level"/>
    <s v="BEGINNER LEVEL"/>
    <n v="14"/>
    <s v="beginner level"/>
    <n v="4"/>
    <d v="2016-06-20T00:00:00"/>
    <n v="20"/>
    <n v="6"/>
    <n v="2016"/>
    <x v="2"/>
    <x v="2"/>
    <d v="2018-12-31T00:00:00"/>
    <n v="924"/>
  </r>
  <r>
    <x v="2499"/>
    <x v="2487"/>
    <x v="365"/>
    <s v="e Like Pro"/>
    <s v="orex - Cal"/>
    <s v="https://www.udemy.   /forex-calculate-lot-size-like-pro/"/>
    <s v="https://www.udemy.com/forex-calculate-lot-size-like-pro/"/>
    <x v="0"/>
    <n v="20"/>
    <n v="543"/>
    <n v="14"/>
    <n v="11"/>
    <x v="0"/>
    <x v="0"/>
    <s v="all levels"/>
    <s v="ALL LEVELS"/>
    <n v="10"/>
    <s v="all levels"/>
    <n v="0.6"/>
    <d v="2016-06-21T00:00:00"/>
    <n v="21"/>
    <n v="6"/>
    <n v="2016"/>
    <x v="3"/>
    <x v="3"/>
    <d v="2019-09-26T00:00:00"/>
    <n v="1192"/>
  </r>
  <r>
    <x v="2500"/>
    <x v="2488"/>
    <x v="358"/>
    <s v="st Website"/>
    <s v="ordpress B"/>
    <s v="https://www.udemy.   /wordpress-beginner-tutorial-build-your-first-website/"/>
    <s v="https://www.udemy.com/wordpress-beginner-tutorial-build-your-first-website/"/>
    <x v="1"/>
    <n v="0"/>
    <n v="6402"/>
    <n v="104"/>
    <n v="23"/>
    <x v="1"/>
    <x v="1"/>
    <s v="beginner level"/>
    <s v="BEGINNER LEVEL"/>
    <n v="14"/>
    <s v="beginner level"/>
    <n v="1.5"/>
    <d v="2016-06-21T00:00:00"/>
    <n v="21"/>
    <n v="6"/>
    <n v="2016"/>
    <x v="0"/>
    <x v="0"/>
    <d v="2018-12-31T00:00:00"/>
    <n v="923"/>
  </r>
  <r>
    <x v="2501"/>
    <x v="2489"/>
    <x v="1256"/>
    <s v="dia Design"/>
    <s v="-Shirt Des"/>
    <s v="https://www.udemy.   /t-shirt-design-workshop-part-2/"/>
    <s v="https://www.udemy.com/t-shirt-design-workshop-part-2/"/>
    <x v="0"/>
    <n v="25"/>
    <n v="885"/>
    <n v="176"/>
    <n v="29"/>
    <x v="2"/>
    <x v="2"/>
    <s v="intermediate level"/>
    <s v="INTERMEDIATE LEVEL"/>
    <n v="18"/>
    <s v="intermediate level"/>
    <n v="2.5"/>
    <d v="2016-06-27T00:00:00"/>
    <n v="27"/>
    <n v="6"/>
    <n v="2016"/>
    <x v="2"/>
    <x v="2"/>
    <d v="2020-10-10T00:00:00"/>
    <n v="1566"/>
  </r>
  <r>
    <x v="2502"/>
    <x v="2490"/>
    <x v="515"/>
    <s v="ls Selling"/>
    <s v="nvesting i"/>
    <s v="https://www.udemy.   /dont-leave-money-on-the-table-sell-covered-calls/"/>
    <s v="https://www.udemy.com/dont-leave-money-on-the-table-sell-covered-calls/"/>
    <x v="0"/>
    <n v="80"/>
    <n v="1095"/>
    <n v="17"/>
    <n v="35"/>
    <x v="0"/>
    <x v="0"/>
    <s v="all levels"/>
    <s v="ALL LEVELS"/>
    <n v="10"/>
    <s v="all levels"/>
    <n v="3"/>
    <d v="2016-07-28T00:00:00"/>
    <n v="28"/>
    <n v="7"/>
    <n v="2016"/>
    <x v="3"/>
    <x v="3"/>
    <d v="2018-08-06T00:00:00"/>
    <n v="739"/>
  </r>
  <r>
    <x v="2503"/>
    <x v="2491"/>
    <x v="1389"/>
    <s v="ootstrap 4"/>
    <s v="ode a 'Com"/>
    <s v="https://www.udemy.   /code-a-coming-soon-landing-page-in-bootstrap-4/"/>
    <s v="https://www.udemy.com/code-a-coming-soon-landing-page-in-bootstrap-4/"/>
    <x v="1"/>
    <n v="0"/>
    <n v="13535"/>
    <n v="473"/>
    <n v="18"/>
    <x v="0"/>
    <x v="0"/>
    <s v="all levels"/>
    <s v="ALL LEVELS"/>
    <n v="10"/>
    <s v="all levels"/>
    <n v="1.5"/>
    <d v="2016-08-17T00:00:00"/>
    <n v="17"/>
    <n v="8"/>
    <n v="2016"/>
    <x v="0"/>
    <x v="0"/>
    <d v="2019-09-26T00:00:00"/>
    <n v="1135"/>
  </r>
  <r>
    <x v="2504"/>
    <x v="2492"/>
    <x v="1390"/>
    <s v="ng PHP MVC"/>
    <s v="uild a Com"/>
    <s v="https://www.udemy.   /php-mvc-login/"/>
    <s v="https://www.udemy.com/php-mvc-login/"/>
    <x v="0"/>
    <n v="80"/>
    <n v="325"/>
    <n v="50"/>
    <n v="106"/>
    <x v="0"/>
    <x v="0"/>
    <s v="all levels"/>
    <s v="ALL LEVELS"/>
    <n v="10"/>
    <s v="all levels"/>
    <n v="5"/>
    <d v="2017-02-23T00:00:00"/>
    <n v="23"/>
    <n v="2"/>
    <n v="2017"/>
    <x v="0"/>
    <x v="0"/>
    <d v="2019-09-26T00:00:00"/>
    <n v="945"/>
  </r>
  <r>
    <x v="2505"/>
    <x v="2493"/>
    <x v="122"/>
    <s v="deling 101"/>
    <s v="inancial M"/>
    <s v="https://www.udemy.   /financial-modeling-101/"/>
    <s v="https://www.udemy.com/financial-modeling-101/"/>
    <x v="1"/>
    <n v="0"/>
    <n v="1086"/>
    <n v="37"/>
    <n v="5"/>
    <x v="1"/>
    <x v="1"/>
    <s v="beginner level"/>
    <s v="BEGINNER LEVEL"/>
    <n v="14"/>
    <s v="beginner level"/>
    <n v="0.61666666699999995"/>
    <d v="2016-12-19T00:00:00"/>
    <n v="19"/>
    <n v="12"/>
    <n v="2016"/>
    <x v="3"/>
    <x v="3"/>
    <d v="2018-12-31T00:00:00"/>
    <n v="742"/>
  </r>
  <r>
    <x v="2506"/>
    <x v="2494"/>
    <x v="184"/>
    <s v=" Investing"/>
    <s v="oundations"/>
    <s v="https://www.udemy.   /foundations-of-investing/"/>
    <s v="https://www.udemy.com/foundations-of-investing/"/>
    <x v="0"/>
    <n v="40"/>
    <n v="0"/>
    <n v="0"/>
    <n v="18"/>
    <x v="1"/>
    <x v="1"/>
    <s v="beginner level"/>
    <s v="BEGINNER LEVEL"/>
    <n v="14"/>
    <s v="beginner level"/>
    <n v="2"/>
    <d v="2016-07-27T00:00:00"/>
    <n v="27"/>
    <n v="7"/>
    <n v="2016"/>
    <x v="3"/>
    <x v="3"/>
    <d v="2018-12-31T00:00:00"/>
    <n v="887"/>
  </r>
  <r>
    <x v="2507"/>
    <x v="2495"/>
    <x v="389"/>
    <s v="sis with R"/>
    <s v="nvestment "/>
    <s v="https://www.udemy.   /investment-portfolio-analysis-with-r/"/>
    <s v="https://www.udemy.com/investment-portfolio-analysis-with-r/"/>
    <x v="0"/>
    <n v="50"/>
    <n v="314"/>
    <n v="38"/>
    <n v="37"/>
    <x v="0"/>
    <x v="0"/>
    <s v="all levels"/>
    <s v="ALL LEVELS"/>
    <n v="10"/>
    <s v="all levels"/>
    <n v="6.5"/>
    <d v="2016-06-27T00:00:00"/>
    <n v="27"/>
    <n v="6"/>
    <n v="2016"/>
    <x v="3"/>
    <x v="3"/>
    <d v="2018-08-06T00:00:00"/>
    <n v="770"/>
  </r>
  <r>
    <x v="2508"/>
    <x v="2496"/>
    <x v="226"/>
    <s v="o Designer"/>
    <s v="ecome a Pr"/>
    <s v="https://www.udemy.   /become-a-professional-logo-designer-w/"/>
    <s v="https://www.udemy.com/become-a-professional-logo-designer-w/"/>
    <x v="0"/>
    <n v="150"/>
    <n v="107"/>
    <n v="16"/>
    <n v="82"/>
    <x v="0"/>
    <x v="0"/>
    <s v="all levels"/>
    <s v="ALL LEVELS"/>
    <n v="10"/>
    <s v="all levels"/>
    <n v="8"/>
    <d v="2016-06-28T00:00:00"/>
    <n v="28"/>
    <n v="6"/>
    <n v="2016"/>
    <x v="2"/>
    <x v="2"/>
    <d v="2019-09-26T00:00:00"/>
    <n v="1185"/>
  </r>
  <r>
    <x v="2509"/>
    <x v="2497"/>
    <x v="1391"/>
    <s v="l Planning"/>
    <s v="our Fundam"/>
    <s v="https://www.udemy.   /four-fundamentals-of-financial-planning/"/>
    <s v="https://www.udemy.com/four-fundamentals-of-financial-planning/"/>
    <x v="0"/>
    <n v="30"/>
    <n v="6219"/>
    <n v="23"/>
    <n v="20"/>
    <x v="0"/>
    <x v="0"/>
    <s v="all levels"/>
    <s v="ALL LEVELS"/>
    <n v="10"/>
    <s v="all levels"/>
    <n v="1"/>
    <d v="2017-02-14T00:00:00"/>
    <n v="14"/>
    <n v="2"/>
    <n v="2017"/>
    <x v="3"/>
    <x v="3"/>
    <d v="2018-11-04T00:00:00"/>
    <n v="628"/>
  </r>
  <r>
    <x v="2510"/>
    <x v="2498"/>
    <x v="803"/>
    <s v="t Training"/>
    <s v="ccelerated"/>
    <s v="https://www.udemy.   /javascript-bootcamp-2016/"/>
    <s v="https://www.udemy.com/javascript-bootcamp-2016/"/>
    <x v="0"/>
    <n v="110"/>
    <n v="4720"/>
    <n v="1017"/>
    <n v="126"/>
    <x v="0"/>
    <x v="0"/>
    <s v="all levels"/>
    <s v="ALL LEVELS"/>
    <n v="10"/>
    <s v="all levels"/>
    <n v="7.5"/>
    <d v="2016-07-12T00:00:00"/>
    <n v="12"/>
    <n v="7"/>
    <n v="2016"/>
    <x v="0"/>
    <x v="0"/>
    <d v="2019-09-26T00:00:00"/>
    <n v="1171"/>
  </r>
  <r>
    <x v="2511"/>
    <x v="2499"/>
    <x v="803"/>
    <s v="t Training"/>
    <s v="ccelerated"/>
    <s v="https://www.udemy.   /es6-bootcamp-next-generation-javascript/"/>
    <s v="https://www.udemy.com/es6-bootcamp-next-generation-javascript/"/>
    <x v="0"/>
    <n v="110"/>
    <n v="5811"/>
    <n v="850"/>
    <n v="114"/>
    <x v="2"/>
    <x v="2"/>
    <s v="intermediate level"/>
    <s v="INTERMEDIATE LEVEL"/>
    <n v="18"/>
    <s v="intermediate level"/>
    <n v="6"/>
    <d v="2016-07-12T00:00:00"/>
    <n v="12"/>
    <n v="7"/>
    <n v="2016"/>
    <x v="0"/>
    <x v="0"/>
    <d v="2020-10-10T00:00:00"/>
    <n v="1551"/>
  </r>
  <r>
    <x v="2512"/>
    <x v="2500"/>
    <x v="1392"/>
    <s v="same time)"/>
    <s v="ow to Sing"/>
    <s v="https://www.udemy.   /how-to-sing-and-play-the-guitar-at-the-same-time/"/>
    <s v="https://www.udemy.com/how-to-sing-and-play-the-guitar-at-the-same-time/"/>
    <x v="0"/>
    <n v="20"/>
    <n v="78"/>
    <n v="8"/>
    <n v="24"/>
    <x v="1"/>
    <x v="1"/>
    <s v="beginner level"/>
    <s v="BEGINNER LEVEL"/>
    <n v="14"/>
    <s v="beginner level"/>
    <n v="1.5"/>
    <d v="2016-07-18T00:00:00"/>
    <n v="18"/>
    <n v="7"/>
    <n v="2016"/>
    <x v="1"/>
    <x v="1"/>
    <d v="2018-12-31T00:00:00"/>
    <n v="896"/>
  </r>
  <r>
    <x v="2513"/>
    <x v="2501"/>
    <x v="1393"/>
    <s v="nes Vol.II"/>
    <s v="iano Playi"/>
    <s v="https://www.udemy.   /piano-playing-reading-and-playing-classical-tunes-volii/"/>
    <s v="https://www.udemy.com/piano-playing-reading-and-playing-classical-tunes-volii/"/>
    <x v="0"/>
    <n v="40"/>
    <n v="1638"/>
    <n v="3"/>
    <n v="17"/>
    <x v="1"/>
    <x v="1"/>
    <s v="beginner level"/>
    <s v="BEGINNER LEVEL"/>
    <n v="14"/>
    <s v="beginner level"/>
    <n v="1.5"/>
    <d v="2016-06-28T00:00:00"/>
    <n v="28"/>
    <n v="6"/>
    <n v="2016"/>
    <x v="1"/>
    <x v="1"/>
    <d v="2018-12-31T00:00:00"/>
    <n v="916"/>
  </r>
  <r>
    <x v="2514"/>
    <x v="2502"/>
    <x v="6"/>
    <s v=" Valuation"/>
    <s v="ntroductio"/>
    <s v="https://www.udemy.   /introduction-to-accounting-finance-modeling-valuation-by-chris-haroun/"/>
    <s v="https://www.udemy.com/introduction-to-accounting-finance-modeling-valuation-by-chris-haroun/"/>
    <x v="0"/>
    <n v="200"/>
    <n v="11441"/>
    <n v="1118"/>
    <n v="61"/>
    <x v="0"/>
    <x v="0"/>
    <s v="all levels"/>
    <s v="ALL LEVELS"/>
    <n v="10"/>
    <s v="all levels"/>
    <n v="4.5"/>
    <d v="2016-06-28T00:00:00"/>
    <n v="28"/>
    <n v="6"/>
    <n v="2016"/>
    <x v="3"/>
    <x v="3"/>
    <d v="2018-11-04T00:00:00"/>
    <n v="859"/>
  </r>
  <r>
    <x v="2515"/>
    <x v="2503"/>
    <x v="968"/>
    <s v="cas Vol.II"/>
    <s v="prendiendo"/>
    <s v="https://www.udemy.   /aprendiendo-piano-lectura-de-piezas-clasicas-volii/"/>
    <s v="https://www.udemy.com/aprendiendo-piano-lectura-de-piezas-clasicas-volii/"/>
    <x v="0"/>
    <n v="40"/>
    <n v="113"/>
    <n v="4"/>
    <n v="18"/>
    <x v="1"/>
    <x v="1"/>
    <s v="beginner level"/>
    <s v="BEGINNER LEVEL"/>
    <n v="14"/>
    <s v="beginner level"/>
    <n v="1.5"/>
    <d v="2016-06-29T00:00:00"/>
    <n v="29"/>
    <n v="6"/>
    <n v="2016"/>
    <x v="1"/>
    <x v="1"/>
    <d v="2018-12-31T00:00:00"/>
    <n v="915"/>
  </r>
  <r>
    <x v="2516"/>
    <x v="2504"/>
    <x v="1394"/>
    <s v="ons Basics"/>
    <s v="rading Opt"/>
    <s v="https://www.udemy.   /trading-options-basics/"/>
    <s v="https://www.udemy.com/trading-options-basics/"/>
    <x v="0"/>
    <n v="200"/>
    <n v="8"/>
    <n v="0"/>
    <n v="8"/>
    <x v="1"/>
    <x v="1"/>
    <s v="beginner level"/>
    <s v="BEGINNER LEVEL"/>
    <n v="14"/>
    <s v="beginner level"/>
    <n v="1.5"/>
    <d v="2016-07-01T00:00:00"/>
    <n v="1"/>
    <n v="7"/>
    <n v="2016"/>
    <x v="3"/>
    <x v="3"/>
    <d v="2018-05-25T00:00:00"/>
    <n v="693"/>
  </r>
  <r>
    <x v="2517"/>
    <x v="2505"/>
    <x v="1395"/>
    <s v="nd Node.JS"/>
    <s v="hatBots: M"/>
    <s v="https://www.udemy.   /chatbots/"/>
    <s v="https://www.udemy.com/chatbots/"/>
    <x v="0"/>
    <n v="50"/>
    <n v="2577"/>
    <n v="529"/>
    <n v="64"/>
    <x v="0"/>
    <x v="0"/>
    <s v="all levels"/>
    <s v="ALL LEVELS"/>
    <n v="10"/>
    <s v="all levels"/>
    <n v="4.5"/>
    <d v="2016-06-30T00:00:00"/>
    <n v="30"/>
    <n v="6"/>
    <n v="2016"/>
    <x v="0"/>
    <x v="0"/>
    <d v="2019-09-26T00:00:00"/>
    <n v="1183"/>
  </r>
  <r>
    <x v="2518"/>
    <x v="2506"/>
    <x v="1396"/>
    <s v="g Paradigm"/>
    <s v="1% Profit "/>
    <s v="https://www.udemy.   /61-profit-in-1-month-shattering-your-trading-paradigm/"/>
    <s v="https://www.udemy.com/61-profit-in-1-month-shattering-your-trading-paradigm/"/>
    <x v="0"/>
    <n v="20"/>
    <n v="1027"/>
    <n v="29"/>
    <n v="25"/>
    <x v="0"/>
    <x v="0"/>
    <s v="all levels"/>
    <s v="ALL LEVELS"/>
    <n v="10"/>
    <s v="all levels"/>
    <n v="1.5"/>
    <d v="2016-07-18T00:00:00"/>
    <n v="18"/>
    <n v="7"/>
    <n v="2016"/>
    <x v="3"/>
    <x v="3"/>
    <d v="2018-11-04T00:00:00"/>
    <n v="839"/>
  </r>
  <r>
    <x v="2519"/>
    <x v="2507"/>
    <x v="44"/>
    <s v=" and MySQL"/>
    <s v="ractical U"/>
    <s v="https://www.udemy.   /practical-understanding-of-php-and-myqsl-demo/"/>
    <s v="https://www.udemy.com/practical-understanding-of-php-and-myqsl-demo/"/>
    <x v="1"/>
    <n v="0"/>
    <n v="12201"/>
    <n v="217"/>
    <n v="24"/>
    <x v="1"/>
    <x v="1"/>
    <s v="beginner level"/>
    <s v="BEGINNER LEVEL"/>
    <n v="14"/>
    <s v="beginner level"/>
    <n v="5.5"/>
    <d v="2016-07-06T00:00:00"/>
    <n v="6"/>
    <n v="7"/>
    <n v="2016"/>
    <x v="0"/>
    <x v="0"/>
    <d v="2018-12-31T00:00:00"/>
    <n v="908"/>
  </r>
  <r>
    <x v="2520"/>
    <x v="2508"/>
    <x v="375"/>
    <s v="l Analysis"/>
    <s v="orex Tradi"/>
    <s v="https://www.udemy.   /forex-trading-advanced-fundamental-analysis/"/>
    <s v="https://www.udemy.com/forex-trading-advanced-fundamental-analysis/"/>
    <x v="0"/>
    <n v="20"/>
    <n v="1754"/>
    <n v="100"/>
    <n v="49"/>
    <x v="2"/>
    <x v="2"/>
    <s v="intermediate level"/>
    <s v="INTERMEDIATE LEVEL"/>
    <n v="18"/>
    <s v="intermediate level"/>
    <n v="2.5"/>
    <d v="2016-06-30T00:00:00"/>
    <n v="30"/>
    <n v="6"/>
    <n v="2016"/>
    <x v="3"/>
    <x v="3"/>
    <d v="2020-10-10T00:00:00"/>
    <n v="1563"/>
  </r>
  <r>
    <x v="2521"/>
    <x v="2509"/>
    <x v="25"/>
    <s v=" Business!"/>
    <s v="ccounting "/>
    <s v="https://www.udemy.   /accounting-basics-for-success-in-business-and-in-life/"/>
    <s v="https://www.udemy.com/accounting-basics-for-success-in-business-and-in-life/"/>
    <x v="0"/>
    <n v="200"/>
    <n v="1437"/>
    <n v="96"/>
    <n v="34"/>
    <x v="1"/>
    <x v="1"/>
    <s v="beginner level"/>
    <s v="BEGINNER LEVEL"/>
    <n v="14"/>
    <s v="beginner level"/>
    <n v="2.5"/>
    <d v="2016-08-08T00:00:00"/>
    <n v="8"/>
    <n v="8"/>
    <n v="2016"/>
    <x v="3"/>
    <x v="3"/>
    <d v="2018-05-25T00:00:00"/>
    <n v="655"/>
  </r>
  <r>
    <x v="2522"/>
    <x v="2510"/>
    <x v="1397"/>
    <s v="izing Data"/>
    <s v="isualizing"/>
    <s v="https://www.udemy.   /visualizing-data/"/>
    <s v="https://www.udemy.com/visualizing-data/"/>
    <x v="0"/>
    <n v="40"/>
    <n v="149"/>
    <n v="2"/>
    <n v="63"/>
    <x v="2"/>
    <x v="2"/>
    <s v="intermediate level"/>
    <s v="INTERMEDIATE LEVEL"/>
    <n v="18"/>
    <s v="intermediate level"/>
    <n v="6.5"/>
    <d v="2016-07-22T00:00:00"/>
    <n v="22"/>
    <n v="7"/>
    <n v="2016"/>
    <x v="3"/>
    <x v="3"/>
    <d v="2020-10-10T00:00:00"/>
    <n v="1541"/>
  </r>
  <r>
    <x v="2523"/>
    <x v="2511"/>
    <x v="161"/>
    <s v="ermediate."/>
    <s v="idgeridoo "/>
    <s v="https://www.udemy.   /didgeridoo-intermediate/"/>
    <s v="https://www.udemy.com/didgeridoo-intermediate/"/>
    <x v="0"/>
    <n v="35"/>
    <n v="55"/>
    <n v="2"/>
    <n v="30"/>
    <x v="2"/>
    <x v="2"/>
    <s v="intermediate level"/>
    <s v="INTERMEDIATE LEVEL"/>
    <n v="18"/>
    <s v="intermediate level"/>
    <n v="2"/>
    <d v="2016-07-02T00:00:00"/>
    <n v="2"/>
    <n v="7"/>
    <n v="2016"/>
    <x v="1"/>
    <x v="1"/>
    <d v="2020-10-10T00:00:00"/>
    <n v="1561"/>
  </r>
  <r>
    <x v="2524"/>
    <x v="2512"/>
    <x v="161"/>
    <s v=" beginning"/>
    <s v="idgeridoo "/>
    <s v="https://www.udemy.   /didgeridoo-beginners/"/>
    <s v="https://www.udemy.com/didgeridoo-beginners/"/>
    <x v="0"/>
    <n v="35"/>
    <n v="87"/>
    <n v="11"/>
    <n v="38"/>
    <x v="1"/>
    <x v="1"/>
    <s v="beginner level"/>
    <s v="BEGINNER LEVEL"/>
    <n v="14"/>
    <s v="beginner level"/>
    <n v="3"/>
    <d v="2016-07-02T00:00:00"/>
    <n v="2"/>
    <n v="7"/>
    <n v="2016"/>
    <x v="1"/>
    <x v="1"/>
    <d v="2018-12-31T00:00:00"/>
    <n v="912"/>
  </r>
  <r>
    <x v="2525"/>
    <x v="2513"/>
    <x v="1398"/>
    <s v=" Designers"/>
    <s v="ow to Fix "/>
    <s v="https://www.udemy.   /how-to-fix-common-branding-mistakes-for-graphic-designers/"/>
    <s v="https://www.udemy.com/how-to-fix-common-branding-mistakes-for-graphic-designers/"/>
    <x v="0"/>
    <n v="35"/>
    <n v="19"/>
    <n v="2"/>
    <n v="9"/>
    <x v="2"/>
    <x v="2"/>
    <s v="intermediate level"/>
    <s v="INTERMEDIATE LEVEL"/>
    <n v="18"/>
    <s v="intermediate level"/>
    <n v="1.5"/>
    <d v="2016-11-18T00:00:00"/>
    <n v="18"/>
    <n v="11"/>
    <n v="2016"/>
    <x v="2"/>
    <x v="2"/>
    <d v="2020-10-10T00:00:00"/>
    <n v="1422"/>
  </r>
  <r>
    <x v="2526"/>
    <x v="2514"/>
    <x v="286"/>
    <s v="ns Trading"/>
    <s v="aster The "/>
    <s v="https://www.udemy.   /master-the-psychology-of-forex-binary-options-trading/"/>
    <s v="https://www.udemy.com/master-the-psychology-of-forex-binary-options-trading/"/>
    <x v="0"/>
    <n v="20"/>
    <n v="53"/>
    <n v="16"/>
    <n v="7"/>
    <x v="2"/>
    <x v="2"/>
    <s v="intermediate level"/>
    <s v="INTERMEDIATE LEVEL"/>
    <n v="18"/>
    <s v="intermediate level"/>
    <n v="1"/>
    <d v="2016-07-04T00:00:00"/>
    <n v="4"/>
    <n v="7"/>
    <n v="2016"/>
    <x v="3"/>
    <x v="3"/>
    <d v="2020-10-10T00:00:00"/>
    <n v="1559"/>
  </r>
  <r>
    <x v="2527"/>
    <x v="2515"/>
    <x v="1399"/>
    <s v="l Strategy"/>
    <s v="orex - Pri"/>
    <s v="https://www.udemy.   /forex-price-action-reversal-strategy/"/>
    <s v="https://www.udemy.com/forex-price-action-reversal-strategy/"/>
    <x v="0"/>
    <n v="20"/>
    <n v="38"/>
    <n v="6"/>
    <n v="16"/>
    <x v="0"/>
    <x v="0"/>
    <s v="all levels"/>
    <s v="ALL LEVELS"/>
    <n v="10"/>
    <s v="all levels"/>
    <n v="1"/>
    <d v="2016-07-04T00:00:00"/>
    <n v="4"/>
    <n v="7"/>
    <n v="2016"/>
    <x v="3"/>
    <x v="3"/>
    <d v="2018-08-06T00:00:00"/>
    <n v="763"/>
  </r>
  <r>
    <x v="2528"/>
    <x v="2516"/>
    <x v="1400"/>
    <s v="er Builder"/>
    <s v="uild WordP"/>
    <s v="https://www.udemy.   /build-wordpress-plugin-to-extend-beaver-builder/"/>
    <s v="https://www.udemy.com/build-wordpress-plugin-to-extend-beaver-builder/"/>
    <x v="0"/>
    <n v="50"/>
    <n v="1705"/>
    <n v="26"/>
    <n v="17"/>
    <x v="2"/>
    <x v="2"/>
    <s v="intermediate level"/>
    <s v="INTERMEDIATE LEVEL"/>
    <n v="18"/>
    <s v="intermediate level"/>
    <n v="2"/>
    <d v="2016-07-04T00:00:00"/>
    <n v="4"/>
    <n v="7"/>
    <n v="2016"/>
    <x v="0"/>
    <x v="0"/>
    <d v="2020-10-10T00:00:00"/>
    <n v="1559"/>
  </r>
  <r>
    <x v="2529"/>
    <x v="2517"/>
    <x v="1401"/>
    <s v="pt Objects"/>
    <s v="ltimate Ja"/>
    <s v="https://www.udemy.   /js-objects/"/>
    <s v="https://www.udemy.com/js-objects/"/>
    <x v="0"/>
    <n v="20"/>
    <n v="1525"/>
    <n v="43"/>
    <n v="65"/>
    <x v="0"/>
    <x v="0"/>
    <s v="all levels"/>
    <s v="ALL LEVELS"/>
    <n v="10"/>
    <s v="all levels"/>
    <n v="2.5"/>
    <d v="2016-07-07T00:00:00"/>
    <n v="7"/>
    <n v="7"/>
    <n v="2016"/>
    <x v="0"/>
    <x v="0"/>
    <d v="2019-09-26T00:00:00"/>
    <n v="1176"/>
  </r>
  <r>
    <x v="2530"/>
    <x v="2518"/>
    <x v="1402"/>
    <s v="z Academy)"/>
    <s v="AGED Syste"/>
    <s v="https://www.udemy.   /caged-system-for-guitar/"/>
    <s v="https://www.udemy.com/caged-system-for-guitar/"/>
    <x v="0"/>
    <n v="50"/>
    <n v="450"/>
    <n v="15"/>
    <n v="7"/>
    <x v="0"/>
    <x v="0"/>
    <s v="all levels"/>
    <s v="ALL LEVELS"/>
    <n v="10"/>
    <s v="all levels"/>
    <n v="1.5"/>
    <d v="2016-07-25T00:00:00"/>
    <n v="25"/>
    <n v="7"/>
    <n v="2016"/>
    <x v="1"/>
    <x v="1"/>
    <d v="2019-09-26T00:00:00"/>
    <n v="1158"/>
  </r>
  <r>
    <x v="2531"/>
    <x v="2519"/>
    <x v="1403"/>
    <s v="ic Element"/>
    <s v="dobe After"/>
    <s v="https://www.udemy.   /15-advance-mograph-elements-with-after-effect/"/>
    <s v="https://www.udemy.com/15-advance-mograph-elements-with-after-effect/"/>
    <x v="0"/>
    <n v="30"/>
    <n v="140"/>
    <n v="6"/>
    <n v="21"/>
    <x v="0"/>
    <x v="0"/>
    <s v="all levels"/>
    <s v="ALL LEVELS"/>
    <n v="10"/>
    <s v="all levels"/>
    <n v="2.5"/>
    <d v="2016-07-07T00:00:00"/>
    <n v="7"/>
    <n v="7"/>
    <n v="2016"/>
    <x v="2"/>
    <x v="2"/>
    <d v="2019-09-26T00:00:00"/>
    <n v="1176"/>
  </r>
  <r>
    <x v="2532"/>
    <x v="2520"/>
    <x v="120"/>
    <s v="n Business"/>
    <s v="ow To Buil"/>
    <s v="https://www.udemy.   /how-to-build-your-own-web-banner-design-business/"/>
    <s v="https://www.udemy.com/how-to-build-your-own-web-banner-design-business/"/>
    <x v="0"/>
    <n v="20"/>
    <n v="5000"/>
    <n v="7"/>
    <n v="21"/>
    <x v="0"/>
    <x v="0"/>
    <s v="all levels"/>
    <s v="ALL LEVELS"/>
    <n v="10"/>
    <s v="all levels"/>
    <n v="1"/>
    <d v="2016-07-05T00:00:00"/>
    <n v="5"/>
    <n v="7"/>
    <n v="2016"/>
    <x v="2"/>
    <x v="2"/>
    <d v="2019-09-26T00:00:00"/>
    <n v="1178"/>
  </r>
  <r>
    <x v="2533"/>
    <x v="2521"/>
    <x v="122"/>
    <s v="Projection"/>
    <s v="inancial M"/>
    <s v="https://www.udemy.   /financial-modelling-build-your-own-3-statement-projection/"/>
    <s v="https://www.udemy.com/financial-modelling-build-your-own-3-statement-projection/"/>
    <x v="0"/>
    <n v="20"/>
    <n v="1092"/>
    <n v="48"/>
    <n v="13"/>
    <x v="1"/>
    <x v="1"/>
    <s v="beginner level"/>
    <s v="BEGINNER LEVEL"/>
    <n v="14"/>
    <s v="beginner level"/>
    <n v="1"/>
    <d v="2016-07-05T00:00:00"/>
    <n v="5"/>
    <n v="7"/>
    <n v="2016"/>
    <x v="3"/>
    <x v="3"/>
    <d v="2018-12-31T00:00:00"/>
    <n v="909"/>
  </r>
  <r>
    <x v="2534"/>
    <x v="2522"/>
    <x v="1404"/>
    <s v="23D Design"/>
    <s v="prenda Mod"/>
    <s v="https://www.udemy.   /123d-design/"/>
    <s v="https://www.udemy.com/123d-design/"/>
    <x v="1"/>
    <n v="0"/>
    <n v="334"/>
    <n v="26"/>
    <n v="27"/>
    <x v="1"/>
    <x v="1"/>
    <s v="beginner level"/>
    <s v="BEGINNER LEVEL"/>
    <n v="14"/>
    <s v="beginner level"/>
    <n v="1"/>
    <d v="2016-07-07T00:00:00"/>
    <n v="7"/>
    <n v="7"/>
    <n v="2016"/>
    <x v="2"/>
    <x v="2"/>
    <d v="2018-12-31T00:00:00"/>
    <n v="907"/>
  </r>
  <r>
    <x v="2535"/>
    <x v="2523"/>
    <x v="27"/>
    <s v="ion Course"/>
    <s v="he Complet"/>
    <s v="https://www.udemy.   /the-complete-wordpress-development-customization-course/"/>
    <s v="https://www.udemy.com/the-complete-wordpress-development-customization-course/"/>
    <x v="0"/>
    <n v="100"/>
    <n v="1611"/>
    <n v="165"/>
    <n v="157"/>
    <x v="3"/>
    <x v="3"/>
    <s v="expert level"/>
    <s v="EXPERT LEVEL"/>
    <n v="12"/>
    <s v="expert level"/>
    <n v="12.5"/>
    <d v="2016-11-07T00:00:00"/>
    <n v="7"/>
    <n v="11"/>
    <n v="2016"/>
    <x v="0"/>
    <x v="0"/>
    <d v="2019-08-24T00:00:00"/>
    <n v="1020"/>
  </r>
  <r>
    <x v="2536"/>
    <x v="2524"/>
    <x v="1405"/>
    <s v="and Stripe"/>
    <s v="ecome a Fu"/>
    <s v="https://www.udemy.   /become-a-full-stack-developer-with-spring-aws-and-stripe/"/>
    <s v="https://www.udemy.com/become-a-full-stack-developer-with-spring-aws-and-stripe/"/>
    <x v="0"/>
    <n v="75"/>
    <n v="1696"/>
    <n v="193"/>
    <n v="60"/>
    <x v="2"/>
    <x v="2"/>
    <s v="intermediate level"/>
    <s v="INTERMEDIATE LEVEL"/>
    <n v="18"/>
    <s v="intermediate level"/>
    <n v="10"/>
    <d v="2016-07-08T00:00:00"/>
    <n v="8"/>
    <n v="7"/>
    <n v="2016"/>
    <x v="0"/>
    <x v="0"/>
    <d v="2020-10-10T00:00:00"/>
    <n v="1555"/>
  </r>
  <r>
    <x v="2537"/>
    <x v="2525"/>
    <x v="1406"/>
    <s v="itar Licks"/>
    <s v="01 Awesome"/>
    <s v="https://www.udemy.   /101-awesome-rockabilly-guitar-licks/"/>
    <s v="https://www.udemy.com/101-awesome-rockabilly-guitar-licks/"/>
    <x v="0"/>
    <n v="40"/>
    <n v="407"/>
    <n v="64"/>
    <n v="33"/>
    <x v="2"/>
    <x v="2"/>
    <s v="intermediate level"/>
    <s v="INTERMEDIATE LEVEL"/>
    <n v="18"/>
    <s v="intermediate level"/>
    <n v="2.5"/>
    <d v="2016-08-10T00:00:00"/>
    <n v="10"/>
    <n v="8"/>
    <n v="2016"/>
    <x v="1"/>
    <x v="1"/>
    <d v="2020-10-10T00:00:00"/>
    <n v="1522"/>
  </r>
  <r>
    <x v="2538"/>
    <x v="2526"/>
    <x v="1407"/>
    <s v="1 Projects"/>
    <s v="anva Graph"/>
    <s v="https://www.udemy.   /canva-graphic-design-course/"/>
    <s v="https://www.udemy.com/canva-graphic-design-course/"/>
    <x v="0"/>
    <n v="200"/>
    <n v="18303"/>
    <n v="202"/>
    <n v="54"/>
    <x v="0"/>
    <x v="0"/>
    <s v="all levels"/>
    <s v="ALL LEVELS"/>
    <n v="10"/>
    <s v="all levels"/>
    <n v="3.5"/>
    <d v="2016-07-23T00:00:00"/>
    <n v="23"/>
    <n v="7"/>
    <n v="2016"/>
    <x v="2"/>
    <x v="2"/>
    <d v="2019-09-26T00:00:00"/>
    <n v="1160"/>
  </r>
  <r>
    <x v="2539"/>
    <x v="2527"/>
    <x v="1408"/>
    <s v="s and APIs"/>
    <s v="TTP Client"/>
    <s v="https://www.udemy.   /http-clients-with-laravel-use-and-consume-services-and-apis/"/>
    <s v="https://www.udemy.com/http-clients-with-laravel-use-and-consume-services-and-apis/"/>
    <x v="0"/>
    <n v="65"/>
    <n v="237"/>
    <n v="22"/>
    <n v="52"/>
    <x v="2"/>
    <x v="2"/>
    <s v="intermediate level"/>
    <s v="INTERMEDIATE LEVEL"/>
    <n v="18"/>
    <s v="intermediate level"/>
    <n v="3.5"/>
    <d v="2016-07-18T00:00:00"/>
    <n v="18"/>
    <n v="7"/>
    <n v="2016"/>
    <x v="0"/>
    <x v="0"/>
    <d v="2020-10-10T00:00:00"/>
    <n v="1545"/>
  </r>
  <r>
    <x v="2540"/>
    <x v="2528"/>
    <x v="430"/>
    <s v="erramentas"/>
    <s v="llustrator"/>
    <s v="https://www.udemy.   /illustratorcc20153/"/>
    <s v="https://www.udemy.com/illustratorcc20153/"/>
    <x v="0"/>
    <n v="20"/>
    <n v="13"/>
    <n v="6"/>
    <n v="12"/>
    <x v="1"/>
    <x v="1"/>
    <s v="beginner level"/>
    <s v="BEGINNER LEVEL"/>
    <n v="14"/>
    <s v="beginner level"/>
    <n v="1"/>
    <d v="2016-07-08T00:00:00"/>
    <n v="8"/>
    <n v="7"/>
    <n v="2016"/>
    <x v="2"/>
    <x v="2"/>
    <d v="2018-12-31T00:00:00"/>
    <n v="906"/>
  </r>
  <r>
    <x v="2541"/>
    <x v="2529"/>
    <x v="140"/>
    <s v=" in 1 hour"/>
    <s v="ow to crea"/>
    <s v="https://www.udemy.   /how-to-create-awesome-websites-and-e-commerce-in-1-hour/"/>
    <s v="https://www.udemy.com/how-to-create-awesome-websites-and-e-commerce-in-1-hour/"/>
    <x v="0"/>
    <n v="20"/>
    <n v="937"/>
    <n v="4"/>
    <n v="10"/>
    <x v="0"/>
    <x v="0"/>
    <s v="all levels"/>
    <s v="ALL LEVELS"/>
    <n v="10"/>
    <s v="all levels"/>
    <n v="1"/>
    <d v="2016-07-18T00:00:00"/>
    <n v="18"/>
    <n v="7"/>
    <n v="2016"/>
    <x v="0"/>
    <x v="0"/>
    <d v="2019-09-26T00:00:00"/>
    <n v="1165"/>
  </r>
  <r>
    <x v="2542"/>
    <x v="2530"/>
    <x v="1409"/>
    <s v="om Scratch"/>
    <s v="earn Redis"/>
    <s v="https://www.udemy.   /learn-redis-from-scratch/"/>
    <s v="https://www.udemy.com/learn-redis-from-scratch/"/>
    <x v="0"/>
    <n v="40"/>
    <n v="553"/>
    <n v="84"/>
    <n v="31"/>
    <x v="2"/>
    <x v="2"/>
    <s v="intermediate level"/>
    <s v="INTERMEDIATE LEVEL"/>
    <n v="18"/>
    <s v="intermediate level"/>
    <n v="3"/>
    <d v="2016-07-13T00:00:00"/>
    <n v="13"/>
    <n v="7"/>
    <n v="2016"/>
    <x v="0"/>
    <x v="0"/>
    <d v="2020-10-10T00:00:00"/>
    <n v="1550"/>
  </r>
  <r>
    <x v="2543"/>
    <x v="2531"/>
    <x v="77"/>
    <s v="Oboist!â€‹"/>
    <s v="dvanced Ob"/>
    <s v="https://www.udemy.   /advanced-oboe/"/>
    <s v="https://www.udemy.com/advanced-oboe/"/>
    <x v="0"/>
    <n v="50"/>
    <n v="47"/>
    <n v="0"/>
    <n v="82"/>
    <x v="3"/>
    <x v="3"/>
    <s v="expert level"/>
    <s v="EXPERT LEVEL"/>
    <n v="12"/>
    <s v="expert level"/>
    <n v="4"/>
    <d v="2016-07-28T00:00:00"/>
    <n v="28"/>
    <n v="7"/>
    <n v="2016"/>
    <x v="1"/>
    <x v="1"/>
    <d v="2019-08-24T00:00:00"/>
    <n v="1122"/>
  </r>
  <r>
    <x v="2544"/>
    <x v="2532"/>
    <x v="1410"/>
    <s v=" Framework"/>
    <s v="ueJS V1 In"/>
    <s v="https://www.udemy.   /vuejs-introduction-to-vuejs-javascript-framework/"/>
    <s v="https://www.udemy.com/vuejs-introduction-to-vuejs-javascript-framework/"/>
    <x v="0"/>
    <n v="200"/>
    <n v="3632"/>
    <n v="28"/>
    <n v="31"/>
    <x v="1"/>
    <x v="1"/>
    <s v="beginner level"/>
    <s v="BEGINNER LEVEL"/>
    <n v="14"/>
    <s v="beginner level"/>
    <n v="2"/>
    <d v="2016-07-26T00:00:00"/>
    <n v="26"/>
    <n v="7"/>
    <n v="2016"/>
    <x v="0"/>
    <x v="0"/>
    <d v="2018-12-31T00:00:00"/>
    <n v="888"/>
  </r>
  <r>
    <x v="2545"/>
    <x v="2533"/>
    <x v="1411"/>
    <s v="rch Engine"/>
    <s v="ow To Earn"/>
    <s v="https://www.udemy.   /getting-paid-to-search-the-web/"/>
    <s v="https://www.udemy.com/getting-paid-to-search-the-web/"/>
    <x v="0"/>
    <n v="20"/>
    <n v="89"/>
    <n v="23"/>
    <n v="10"/>
    <x v="0"/>
    <x v="0"/>
    <s v="all levels"/>
    <s v="ALL LEVELS"/>
    <n v="10"/>
    <s v="all levels"/>
    <n v="1"/>
    <d v="2016-07-09T00:00:00"/>
    <n v="9"/>
    <n v="7"/>
    <n v="2016"/>
    <x v="3"/>
    <x v="3"/>
    <d v="2019-09-26T00:00:00"/>
    <n v="1174"/>
  </r>
  <r>
    <x v="2546"/>
    <x v="2534"/>
    <x v="0"/>
    <s v="Developers"/>
    <s v="avaScript "/>
    <s v="https://www.udemy.   /javascript-basics-for-web-developers/"/>
    <s v="https://www.udemy.com/javascript-basics-for-web-developers/"/>
    <x v="0"/>
    <n v="20"/>
    <n v="958"/>
    <n v="14"/>
    <n v="17"/>
    <x v="1"/>
    <x v="1"/>
    <s v="beginner level"/>
    <s v="BEGINNER LEVEL"/>
    <n v="14"/>
    <s v="beginner level"/>
    <n v="1"/>
    <d v="2016-07-11T00:00:00"/>
    <n v="11"/>
    <n v="7"/>
    <n v="2016"/>
    <x v="0"/>
    <x v="0"/>
    <d v="2018-12-31T00:00:00"/>
    <n v="903"/>
  </r>
  <r>
    <x v="2547"/>
    <x v="2535"/>
    <x v="489"/>
    <s v="om &amp; Jerry"/>
    <s v="igital Art"/>
    <s v="https://www.udemy.   /adobe-illustrator-cc-course/"/>
    <s v="https://www.udemy.com/adobe-illustrator-cc-course/"/>
    <x v="1"/>
    <n v="0"/>
    <n v="3108"/>
    <n v="27"/>
    <n v="28"/>
    <x v="1"/>
    <x v="1"/>
    <s v="beginner level"/>
    <s v="BEGINNER LEVEL"/>
    <n v="14"/>
    <s v="beginner level"/>
    <n v="2.5"/>
    <d v="2016-08-12T00:00:00"/>
    <n v="12"/>
    <n v="8"/>
    <n v="2016"/>
    <x v="2"/>
    <x v="2"/>
    <d v="2018-12-31T00:00:00"/>
    <n v="871"/>
  </r>
  <r>
    <x v="2548"/>
    <x v="2536"/>
    <x v="1412"/>
    <s v="l Investor"/>
    <s v="earn Globa"/>
    <s v="https://www.udemy.   /gms-soros/"/>
    <s v="https://www.udemy.com/gms-soros/"/>
    <x v="0"/>
    <n v="75"/>
    <n v="178"/>
    <n v="16"/>
    <n v="27"/>
    <x v="0"/>
    <x v="0"/>
    <s v="all levels"/>
    <s v="ALL LEVELS"/>
    <n v="10"/>
    <s v="all levels"/>
    <n v="1.5"/>
    <d v="2016-07-15T00:00:00"/>
    <n v="15"/>
    <n v="7"/>
    <n v="2016"/>
    <x v="3"/>
    <x v="3"/>
    <d v="2018-08-06T00:00:00"/>
    <n v="752"/>
  </r>
  <r>
    <x v="2549"/>
    <x v="2537"/>
    <x v="1413"/>
    <s v="llustrator"/>
    <s v="onvert Ima"/>
    <s v="https://www.udemy.   /convert-image-to-vector-in-adobe-illustrator/"/>
    <s v="https://www.udemy.com/convert-image-to-vector-in-adobe-illustrator/"/>
    <x v="1"/>
    <n v="0"/>
    <n v="3251"/>
    <n v="158"/>
    <n v="13"/>
    <x v="2"/>
    <x v="2"/>
    <s v="intermediate level"/>
    <s v="INTERMEDIATE LEVEL"/>
    <n v="18"/>
    <s v="intermediate level"/>
    <n v="0.51666666699999997"/>
    <d v="2016-07-13T00:00:00"/>
    <n v="13"/>
    <n v="7"/>
    <n v="2016"/>
    <x v="2"/>
    <x v="2"/>
    <d v="2020-10-10T00:00:00"/>
    <n v="1550"/>
  </r>
  <r>
    <x v="2550"/>
    <x v="2538"/>
    <x v="1414"/>
    <s v=" - Level 1"/>
    <s v="AGED Penta"/>
    <s v="https://www.udemy.   /caged-system-guitar-level-1/"/>
    <s v="https://www.udemy.com/caged-system-guitar-level-1/"/>
    <x v="0"/>
    <n v="45"/>
    <n v="1329"/>
    <n v="52"/>
    <n v="35"/>
    <x v="0"/>
    <x v="0"/>
    <s v="all levels"/>
    <s v="ALL LEVELS"/>
    <n v="10"/>
    <s v="all levels"/>
    <n v="1.5"/>
    <d v="2016-07-28T00:00:00"/>
    <n v="28"/>
    <n v="7"/>
    <n v="2016"/>
    <x v="1"/>
    <x v="1"/>
    <d v="2019-09-26T00:00:00"/>
    <n v="1155"/>
  </r>
  <r>
    <x v="2551"/>
    <x v="2539"/>
    <x v="1414"/>
    <s v=" - Level 3"/>
    <s v="AGED Penta"/>
    <s v="https://www.udemy.   /caged-country-guitar/"/>
    <s v="https://www.udemy.com/caged-country-guitar/"/>
    <x v="0"/>
    <n v="45"/>
    <n v="1224"/>
    <n v="17"/>
    <n v="32"/>
    <x v="0"/>
    <x v="0"/>
    <s v="all levels"/>
    <s v="ALL LEVELS"/>
    <n v="10"/>
    <s v="all levels"/>
    <n v="1.5"/>
    <d v="2016-09-28T00:00:00"/>
    <n v="28"/>
    <n v="9"/>
    <n v="2016"/>
    <x v="1"/>
    <x v="1"/>
    <d v="2019-09-26T00:00:00"/>
    <n v="1093"/>
  </r>
  <r>
    <x v="2552"/>
    <x v="2540"/>
    <x v="1415"/>
    <s v="s of Rock!"/>
    <s v="ure Rock G"/>
    <s v="https://www.udemy.   /pure-rock-guitar-play-like-the-gods-of-rock/"/>
    <s v="https://www.udemy.com/pure-rock-guitar-play-like-the-gods-of-rock/"/>
    <x v="0"/>
    <n v="45"/>
    <n v="80"/>
    <n v="5"/>
    <n v="24"/>
    <x v="0"/>
    <x v="0"/>
    <s v="all levels"/>
    <s v="ALL LEVELS"/>
    <n v="10"/>
    <s v="all levels"/>
    <n v="4.5"/>
    <d v="2016-07-29T00:00:00"/>
    <n v="29"/>
    <n v="7"/>
    <n v="2016"/>
    <x v="1"/>
    <x v="1"/>
    <d v="2019-09-26T00:00:00"/>
    <n v="1154"/>
  </r>
  <r>
    <x v="2553"/>
    <x v="2541"/>
    <x v="6"/>
    <s v="t Power BI"/>
    <s v="ntroductio"/>
    <s v="https://www.udemy.   /data-analytics-powerbi/"/>
    <s v="https://www.udemy.com/data-analytics-powerbi/"/>
    <x v="0"/>
    <n v="45"/>
    <n v="1764"/>
    <n v="33"/>
    <n v="16"/>
    <x v="0"/>
    <x v="0"/>
    <s v="all levels"/>
    <s v="ALL LEVELS"/>
    <n v="10"/>
    <s v="all levels"/>
    <n v="1.5"/>
    <d v="2016-07-13T00:00:00"/>
    <n v="13"/>
    <n v="7"/>
    <n v="2016"/>
    <x v="0"/>
    <x v="0"/>
    <d v="2019-09-26T00:00:00"/>
    <n v="1170"/>
  </r>
  <r>
    <x v="2554"/>
    <x v="2542"/>
    <x v="389"/>
    <s v="ith Python"/>
    <s v="nvestment "/>
    <s v="https://www.udemy.   /investment-portfolio-analysis-with-python/"/>
    <s v="https://www.udemy.com/investment-portfolio-analysis-with-python/"/>
    <x v="0"/>
    <n v="50"/>
    <n v="209"/>
    <n v="13"/>
    <n v="37"/>
    <x v="0"/>
    <x v="0"/>
    <s v="all levels"/>
    <s v="ALL LEVELS"/>
    <n v="10"/>
    <s v="all levels"/>
    <n v="7"/>
    <d v="2016-07-13T00:00:00"/>
    <n v="13"/>
    <n v="7"/>
    <n v="2016"/>
    <x v="3"/>
    <x v="3"/>
    <d v="2018-08-06T00:00:00"/>
    <n v="754"/>
  </r>
  <r>
    <x v="2555"/>
    <x v="2543"/>
    <x v="27"/>
    <s v=" Advanced!"/>
    <s v="he Complet"/>
    <s v="https://www.udemy.   /hapijs-course/"/>
    <s v="https://www.udemy.com/hapijs-course/"/>
    <x v="0"/>
    <n v="195"/>
    <n v="1697"/>
    <n v="64"/>
    <n v="54"/>
    <x v="0"/>
    <x v="0"/>
    <s v="all levels"/>
    <s v="ALL LEVELS"/>
    <n v="10"/>
    <s v="all levels"/>
    <n v="6"/>
    <d v="2016-07-13T00:00:00"/>
    <n v="13"/>
    <n v="7"/>
    <n v="2016"/>
    <x v="0"/>
    <x v="0"/>
    <d v="2019-09-26T00:00:00"/>
    <n v="1170"/>
  </r>
  <r>
    <x v="2556"/>
    <x v="2544"/>
    <x v="1416"/>
    <s v="0 COMPLETO"/>
    <s v="PA 10 COMP"/>
    <s v="https://www.udemy.   /estacio-cpa-10-anbima/"/>
    <s v="https://www.udemy.com/estacio-cpa-10-anbima/"/>
    <x v="0"/>
    <n v="25"/>
    <n v="101"/>
    <n v="25"/>
    <n v="18"/>
    <x v="0"/>
    <x v="0"/>
    <s v="all levels"/>
    <s v="ALL LEVELS"/>
    <n v="10"/>
    <s v="all levels"/>
    <n v="5"/>
    <d v="2016-08-10T00:00:00"/>
    <n v="10"/>
    <n v="8"/>
    <n v="2016"/>
    <x v="3"/>
    <x v="3"/>
    <d v="2018-08-06T00:00:00"/>
    <n v="726"/>
  </r>
  <r>
    <x v="2557"/>
    <x v="2545"/>
    <x v="1417"/>
    <s v="ash Course"/>
    <s v="TML Web De"/>
    <s v="https://www.udemy.   /html-tutorials/"/>
    <s v="https://www.udemy.com/html-tutorials/"/>
    <x v="0"/>
    <n v="20"/>
    <n v="4848"/>
    <n v="33"/>
    <n v="17"/>
    <x v="1"/>
    <x v="1"/>
    <s v="beginner level"/>
    <s v="BEGINNER LEVEL"/>
    <n v="14"/>
    <s v="beginner level"/>
    <n v="1.5"/>
    <d v="2016-08-02T00:00:00"/>
    <n v="2"/>
    <n v="8"/>
    <n v="2016"/>
    <x v="0"/>
    <x v="0"/>
    <d v="2018-12-31T00:00:00"/>
    <n v="881"/>
  </r>
  <r>
    <x v="2558"/>
    <x v="2546"/>
    <x v="941"/>
    <s v="4 Web Apps"/>
    <s v="earn Rails"/>
    <s v="https://www.udemy.   /learn-rails/"/>
    <s v="https://www.udemy.com/learn-rails/"/>
    <x v="0"/>
    <n v="200"/>
    <n v="1849"/>
    <n v="21"/>
    <n v="83"/>
    <x v="0"/>
    <x v="0"/>
    <s v="all levels"/>
    <s v="ALL LEVELS"/>
    <n v="10"/>
    <s v="all levels"/>
    <n v="3"/>
    <d v="2016-08-23T00:00:00"/>
    <n v="23"/>
    <n v="8"/>
    <n v="2016"/>
    <x v="0"/>
    <x v="0"/>
    <d v="2019-09-26T00:00:00"/>
    <n v="1129"/>
  </r>
  <r>
    <x v="2559"/>
    <x v="2547"/>
    <x v="1350"/>
    <s v="y Secrets."/>
    <s v="esign Your"/>
    <s v="https://www.udemy.   /design-your-own-fonts/"/>
    <s v="https://www.udemy.com/design-your-own-fonts/"/>
    <x v="0"/>
    <n v="40"/>
    <n v="67"/>
    <n v="8"/>
    <n v="25"/>
    <x v="0"/>
    <x v="0"/>
    <s v="all levels"/>
    <s v="ALL LEVELS"/>
    <n v="10"/>
    <s v="all levels"/>
    <n v="1"/>
    <d v="2016-07-14T00:00:00"/>
    <n v="14"/>
    <n v="7"/>
    <n v="2016"/>
    <x v="2"/>
    <x v="2"/>
    <d v="2019-09-26T00:00:00"/>
    <n v="1169"/>
  </r>
  <r>
    <x v="2560"/>
    <x v="2548"/>
    <x v="978"/>
    <s v=" An Expert"/>
    <s v=" Guide To "/>
    <s v="https://www.udemy.   /a-guide-to-trade-binary-options-like-an-expert/"/>
    <s v="https://www.udemy.com/a-guide-to-trade-binary-options-like-an-expert/"/>
    <x v="0"/>
    <n v="55"/>
    <n v="4"/>
    <n v="0"/>
    <n v="21"/>
    <x v="0"/>
    <x v="0"/>
    <s v="all levels"/>
    <s v="ALL LEVELS"/>
    <n v="10"/>
    <s v="all levels"/>
    <n v="1"/>
    <d v="2016-07-18T00:00:00"/>
    <n v="18"/>
    <n v="7"/>
    <n v="2016"/>
    <x v="3"/>
    <x v="3"/>
    <d v="2018-08-06T00:00:00"/>
    <n v="749"/>
  </r>
  <r>
    <x v="2561"/>
    <x v="2549"/>
    <x v="27"/>
    <s v="x Bootcamp"/>
    <s v="he Complet"/>
    <s v="https://www.udemy.   /the-complete-elixir-and-phoenix-bootcamp-and-tutorial/"/>
    <s v="https://www.udemy.com/the-complete-elixir-and-phoenix-bootcamp-and-tutorial/"/>
    <x v="0"/>
    <n v="50"/>
    <n v="5279"/>
    <n v="1375"/>
    <n v="123"/>
    <x v="0"/>
    <x v="0"/>
    <s v="all levels"/>
    <s v="ALL LEVELS"/>
    <n v="10"/>
    <s v="all levels"/>
    <n v="14.5"/>
    <d v="2016-10-27T00:00:00"/>
    <n v="27"/>
    <n v="10"/>
    <n v="2016"/>
    <x v="0"/>
    <x v="0"/>
    <d v="2019-09-26T00:00:00"/>
    <n v="1064"/>
  </r>
  <r>
    <x v="2562"/>
    <x v="2550"/>
    <x v="1418"/>
    <s v="Mitigation"/>
    <s v="eb Securit"/>
    <s v="https://www.udemy.   /web-security-common-vulnerabilities-and-their-mitigation/"/>
    <s v="https://www.udemy.com/web-security-common-vulnerabilities-and-their-mitigation/"/>
    <x v="0"/>
    <n v="50"/>
    <n v="1547"/>
    <n v="30"/>
    <n v="56"/>
    <x v="0"/>
    <x v="0"/>
    <s v="all levels"/>
    <s v="ALL LEVELS"/>
    <n v="10"/>
    <s v="all levels"/>
    <n v="8"/>
    <d v="2016-07-14T00:00:00"/>
    <n v="14"/>
    <n v="7"/>
    <n v="2016"/>
    <x v="0"/>
    <x v="0"/>
    <d v="2019-09-26T00:00:00"/>
    <n v="1169"/>
  </r>
  <r>
    <x v="2563"/>
    <x v="2551"/>
    <x v="1419"/>
    <s v="l learners"/>
    <s v="eact for v"/>
    <s v="https://www.udemy.   /react-for-visual-learners/"/>
    <s v="https://www.udemy.com/react-for-visual-learners/"/>
    <x v="0"/>
    <n v="20"/>
    <n v="659"/>
    <n v="64"/>
    <n v="26"/>
    <x v="0"/>
    <x v="0"/>
    <s v="all levels"/>
    <s v="ALL LEVELS"/>
    <n v="10"/>
    <s v="all levels"/>
    <n v="3.5"/>
    <d v="2016-07-18T00:00:00"/>
    <n v="18"/>
    <n v="7"/>
    <n v="2016"/>
    <x v="0"/>
    <x v="0"/>
    <d v="2019-09-26T00:00:00"/>
    <n v="1165"/>
  </r>
  <r>
    <x v="2564"/>
    <x v="2552"/>
    <x v="1420"/>
    <s v="ur Website"/>
    <s v="SS Animati"/>
    <s v="https://www.udemy.   /css-animations-create-amazing-effects-on-your-website/"/>
    <s v="https://www.udemy.com/css-animations-create-amazing-effects-on-your-website/"/>
    <x v="0"/>
    <n v="50"/>
    <n v="300"/>
    <n v="31"/>
    <n v="38"/>
    <x v="0"/>
    <x v="0"/>
    <s v="all levels"/>
    <s v="ALL LEVELS"/>
    <n v="10"/>
    <s v="all levels"/>
    <n v="3"/>
    <d v="2016-08-11T00:00:00"/>
    <n v="11"/>
    <n v="8"/>
    <n v="2016"/>
    <x v="0"/>
    <x v="0"/>
    <d v="2019-09-26T00:00:00"/>
    <n v="1141"/>
  </r>
  <r>
    <x v="2565"/>
    <x v="2553"/>
    <x v="227"/>
    <s v="ctor Image"/>
    <s v="dobe Illus"/>
    <s v="https://www.udemy.   /how-to-create-your-own-steampunk-vehicle-part-1/"/>
    <s v="https://www.udemy.com/how-to-create-your-own-steampunk-vehicle-part-1/"/>
    <x v="0"/>
    <n v="185"/>
    <n v="165"/>
    <n v="17"/>
    <n v="11"/>
    <x v="0"/>
    <x v="0"/>
    <s v="all levels"/>
    <s v="ALL LEVELS"/>
    <n v="10"/>
    <s v="all levels"/>
    <n v="1.5"/>
    <d v="2016-08-09T00:00:00"/>
    <n v="9"/>
    <n v="8"/>
    <n v="2016"/>
    <x v="2"/>
    <x v="2"/>
    <d v="2019-09-26T00:00:00"/>
    <n v="1143"/>
  </r>
  <r>
    <x v="2566"/>
    <x v="2554"/>
    <x v="27"/>
    <s v="4 projects"/>
    <s v="he Complet"/>
    <s v="https://www.udemy.   /complete-front-end-web-developer-bootcamp/"/>
    <s v="https://www.udemy.com/complete-front-end-web-developer-bootcamp/"/>
    <x v="0"/>
    <n v="200"/>
    <n v="900"/>
    <n v="129"/>
    <n v="126"/>
    <x v="0"/>
    <x v="0"/>
    <s v="all levels"/>
    <s v="ALL LEVELS"/>
    <n v="10"/>
    <s v="all levels"/>
    <n v="18.5"/>
    <d v="2016-08-12T00:00:00"/>
    <n v="12"/>
    <n v="8"/>
    <n v="2016"/>
    <x v="0"/>
    <x v="0"/>
    <d v="2019-09-26T00:00:00"/>
    <n v="1140"/>
  </r>
  <r>
    <x v="2567"/>
    <x v="2555"/>
    <x v="1421"/>
    <s v="o Advanced"/>
    <s v="ass: From "/>
    <s v="https://www.udemy.   /sass-from-beginner-to-advanced/"/>
    <s v="https://www.udemy.com/sass-from-beginner-to-advanced/"/>
    <x v="0"/>
    <n v="40"/>
    <n v="8059"/>
    <n v="231"/>
    <n v="39"/>
    <x v="0"/>
    <x v="0"/>
    <s v="all levels"/>
    <s v="ALL LEVELS"/>
    <n v="10"/>
    <s v="all levels"/>
    <n v="2"/>
    <d v="2016-07-21T00:00:00"/>
    <n v="21"/>
    <n v="7"/>
    <n v="2016"/>
    <x v="0"/>
    <x v="0"/>
    <d v="2019-09-26T00:00:00"/>
    <n v="1162"/>
  </r>
  <r>
    <x v="2568"/>
    <x v="2556"/>
    <x v="1371"/>
    <s v="el Draw x7"/>
    <s v="orel Draw "/>
    <s v="https://www.udemy.   /coreldrawx7/"/>
    <s v="https://www.udemy.com/coreldrawx7/"/>
    <x v="0"/>
    <n v="20"/>
    <n v="164"/>
    <n v="43"/>
    <n v="62"/>
    <x v="0"/>
    <x v="0"/>
    <s v="all levels"/>
    <s v="ALL LEVELS"/>
    <n v="10"/>
    <s v="all levels"/>
    <n v="12"/>
    <d v="2016-07-20T00:00:00"/>
    <n v="20"/>
    <n v="7"/>
    <n v="2016"/>
    <x v="2"/>
    <x v="2"/>
    <d v="2019-09-26T00:00:00"/>
    <n v="1163"/>
  </r>
  <r>
    <x v="2569"/>
    <x v="2557"/>
    <x v="140"/>
    <s v="Theme 3.0!"/>
    <s v="ow To Crea"/>
    <s v="https://www.udemy.   /how-to-create-a-wordpress-website-2016-new-divi-theme-30/"/>
    <s v="https://www.udemy.com/how-to-create-a-wordpress-website-2016-new-divi-theme-30/"/>
    <x v="0"/>
    <n v="40"/>
    <n v="4144"/>
    <n v="383"/>
    <n v="43"/>
    <x v="1"/>
    <x v="1"/>
    <s v="beginner level"/>
    <s v="BEGINNER LEVEL"/>
    <n v="14"/>
    <s v="beginner level"/>
    <n v="5.5"/>
    <d v="2016-10-13T00:00:00"/>
    <n v="13"/>
    <n v="10"/>
    <n v="2016"/>
    <x v="0"/>
    <x v="0"/>
    <d v="2018-12-31T00:00:00"/>
    <n v="809"/>
  </r>
  <r>
    <x v="2570"/>
    <x v="2558"/>
    <x v="1422"/>
    <s v="ed to know"/>
    <s v="orphing  w"/>
    <s v="https://www.udemy.   /adobe-after-effect-morph-anything/"/>
    <s v="https://www.udemy.com/adobe-after-effect-morph-anything/"/>
    <x v="0"/>
    <n v="20"/>
    <n v="421"/>
    <n v="10"/>
    <n v="18"/>
    <x v="0"/>
    <x v="0"/>
    <s v="all levels"/>
    <s v="ALL LEVELS"/>
    <n v="10"/>
    <s v="all levels"/>
    <n v="1"/>
    <d v="2016-07-21T00:00:00"/>
    <n v="21"/>
    <n v="7"/>
    <n v="2016"/>
    <x v="2"/>
    <x v="2"/>
    <d v="2019-09-26T00:00:00"/>
    <n v="1162"/>
  </r>
  <r>
    <x v="2571"/>
    <x v="2559"/>
    <x v="1423"/>
    <s v="Renda Fixa"/>
    <s v="udo sobre "/>
    <s v="https://www.udemy.   /tudo-sobre-investimentos-em-renda-fixa/"/>
    <s v="https://www.udemy.com/tudo-sobre-investimentos-em-renda-fixa/"/>
    <x v="0"/>
    <n v="45"/>
    <n v="689"/>
    <n v="145"/>
    <n v="16"/>
    <x v="0"/>
    <x v="0"/>
    <s v="all levels"/>
    <s v="ALL LEVELS"/>
    <n v="10"/>
    <s v="all levels"/>
    <n v="2"/>
    <d v="2016-08-22T00:00:00"/>
    <n v="22"/>
    <n v="8"/>
    <n v="2016"/>
    <x v="3"/>
    <x v="3"/>
    <d v="2019-09-26T00:00:00"/>
    <n v="1130"/>
  </r>
  <r>
    <x v="2572"/>
    <x v="2560"/>
    <x v="1424"/>
    <s v="l Accounts"/>
    <s v="AP FICO Fo"/>
    <s v="https://www.udemy.   /sap-fico-for-sap-beginners/"/>
    <s v="https://www.udemy.com/sap-fico-for-sap-beginners/"/>
    <x v="0"/>
    <n v="100"/>
    <n v="1444"/>
    <n v="101"/>
    <n v="59"/>
    <x v="1"/>
    <x v="1"/>
    <s v="beginner level"/>
    <s v="BEGINNER LEVEL"/>
    <n v="14"/>
    <s v="beginner level"/>
    <n v="5"/>
    <d v="2016-07-25T00:00:00"/>
    <n v="25"/>
    <n v="7"/>
    <n v="2016"/>
    <x v="3"/>
    <x v="3"/>
    <d v="2018-05-25T00:00:00"/>
    <n v="669"/>
  </r>
  <r>
    <x v="2573"/>
    <x v="2561"/>
    <x v="193"/>
    <s v="boundaries"/>
    <s v="nternation"/>
    <s v="https://www.udemy.   /international-tax-course-intermediate-level/"/>
    <s v="https://www.udemy.com/international-tax-course-intermediate-level/"/>
    <x v="0"/>
    <n v="100"/>
    <n v="27"/>
    <n v="6"/>
    <n v="235"/>
    <x v="0"/>
    <x v="0"/>
    <s v="all levels"/>
    <s v="ALL LEVELS"/>
    <n v="10"/>
    <s v="all levels"/>
    <n v="19.5"/>
    <d v="2016-09-06T00:00:00"/>
    <n v="6"/>
    <n v="9"/>
    <n v="2016"/>
    <x v="3"/>
    <x v="3"/>
    <d v="2018-08-06T00:00:00"/>
    <n v="699"/>
  </r>
  <r>
    <x v="2574"/>
    <x v="2562"/>
    <x v="774"/>
    <s v="ogressions"/>
    <s v="uitar: Lea"/>
    <s v="https://www.udemy.   /classic-ccr-style/"/>
    <s v="https://www.udemy.com/classic-ccr-style/"/>
    <x v="0"/>
    <n v="50"/>
    <n v="2045"/>
    <n v="8"/>
    <n v="24"/>
    <x v="1"/>
    <x v="1"/>
    <s v="beginner level"/>
    <s v="BEGINNER LEVEL"/>
    <n v="14"/>
    <s v="beginner level"/>
    <n v="2"/>
    <d v="2016-08-25T00:00:00"/>
    <n v="25"/>
    <n v="8"/>
    <n v="2016"/>
    <x v="1"/>
    <x v="1"/>
    <d v="2018-12-31T00:00:00"/>
    <n v="858"/>
  </r>
  <r>
    <x v="2575"/>
    <x v="2563"/>
    <x v="671"/>
    <s v="llustrator"/>
    <s v="earn Basic"/>
    <s v="https://www.udemy.   /learn-basics-of-adobe-illustrator-under-30-minutes/"/>
    <s v="https://www.udemy.com/learn-basics-of-adobe-illustrator-under-30-minutes/"/>
    <x v="0"/>
    <n v="25"/>
    <n v="1401"/>
    <n v="30"/>
    <n v="12"/>
    <x v="1"/>
    <x v="1"/>
    <s v="beginner level"/>
    <s v="BEGINNER LEVEL"/>
    <n v="14"/>
    <s v="beginner level"/>
    <n v="0.7"/>
    <d v="2016-09-12T00:00:00"/>
    <n v="12"/>
    <n v="9"/>
    <n v="2016"/>
    <x v="2"/>
    <x v="2"/>
    <d v="2018-12-31T00:00:00"/>
    <n v="840"/>
  </r>
  <r>
    <x v="2576"/>
    <x v="2564"/>
    <x v="1425"/>
    <s v="d Swag App"/>
    <s v="ord Swag :"/>
    <s v="https://www.udemy.   /word-swag/"/>
    <s v="https://www.udemy.com/word-swag/"/>
    <x v="0"/>
    <n v="100"/>
    <n v="2416"/>
    <n v="19"/>
    <n v="14"/>
    <x v="0"/>
    <x v="0"/>
    <s v="all levels"/>
    <s v="ALL LEVELS"/>
    <n v="10"/>
    <s v="all levels"/>
    <n v="1"/>
    <d v="2016-08-09T00:00:00"/>
    <n v="9"/>
    <n v="8"/>
    <n v="2016"/>
    <x v="2"/>
    <x v="2"/>
    <d v="2019-09-26T00:00:00"/>
    <n v="1143"/>
  </r>
  <r>
    <x v="2577"/>
    <x v="2565"/>
    <x v="1426"/>
    <s v="Full Stack"/>
    <s v="arse Serve"/>
    <s v="https://www.udemy.   /parse-server/"/>
    <s v="https://www.udemy.com/parse-server/"/>
    <x v="0"/>
    <n v="200"/>
    <n v="1130"/>
    <n v="162"/>
    <n v="66"/>
    <x v="2"/>
    <x v="2"/>
    <s v="intermediate level"/>
    <s v="INTERMEDIATE LEVEL"/>
    <n v="18"/>
    <s v="intermediate level"/>
    <n v="6"/>
    <d v="2016-07-29T00:00:00"/>
    <n v="29"/>
    <n v="7"/>
    <n v="2016"/>
    <x v="0"/>
    <x v="0"/>
    <d v="2020-10-10T00:00:00"/>
    <n v="1534"/>
  </r>
  <r>
    <x v="2578"/>
    <x v="2566"/>
    <x v="1427"/>
    <s v="Swarm Mode"/>
    <s v="ocker for "/>
    <s v="https://www.udemy.   /docker-for-developers/"/>
    <s v="https://www.udemy.com/docker-for-developers/"/>
    <x v="0"/>
    <n v="95"/>
    <n v="767"/>
    <n v="104"/>
    <n v="81"/>
    <x v="1"/>
    <x v="1"/>
    <s v="beginner level"/>
    <s v="BEGINNER LEVEL"/>
    <n v="14"/>
    <s v="beginner level"/>
    <n v="5.5"/>
    <d v="2016-07-22T00:00:00"/>
    <n v="22"/>
    <n v="7"/>
    <n v="2016"/>
    <x v="0"/>
    <x v="0"/>
    <d v="2018-12-31T00:00:00"/>
    <n v="892"/>
  </r>
  <r>
    <x v="2579"/>
    <x v="2567"/>
    <x v="1428"/>
    <s v="st Method!"/>
    <s v="rawing Fun"/>
    <s v="https://www.udemy.   /caricature/"/>
    <s v="https://www.udemy.com/caricature/"/>
    <x v="0"/>
    <n v="25"/>
    <n v="41"/>
    <n v="11"/>
    <n v="6"/>
    <x v="0"/>
    <x v="0"/>
    <s v="all levels"/>
    <s v="ALL LEVELS"/>
    <n v="10"/>
    <s v="all levels"/>
    <n v="0.58333333300000001"/>
    <d v="2016-07-20T00:00:00"/>
    <n v="20"/>
    <n v="7"/>
    <n v="2016"/>
    <x v="2"/>
    <x v="2"/>
    <d v="2019-09-26T00:00:00"/>
    <n v="1163"/>
  </r>
  <r>
    <x v="2580"/>
    <x v="2568"/>
    <x v="1401"/>
    <s v="pt Strings"/>
    <s v="ltimate Ja"/>
    <s v="https://www.udemy.   /js-strings/"/>
    <s v="https://www.udemy.com/js-strings/"/>
    <x v="1"/>
    <n v="0"/>
    <n v="3142"/>
    <n v="117"/>
    <n v="20"/>
    <x v="1"/>
    <x v="1"/>
    <s v="beginner level"/>
    <s v="BEGINNER LEVEL"/>
    <n v="14"/>
    <s v="beginner level"/>
    <n v="0.61666666699999995"/>
    <d v="2016-07-29T00:00:00"/>
    <n v="29"/>
    <n v="7"/>
    <n v="2016"/>
    <x v="0"/>
    <x v="0"/>
    <d v="2018-12-31T00:00:00"/>
    <n v="885"/>
  </r>
  <r>
    <x v="2581"/>
    <x v="2569"/>
    <x v="1429"/>
    <s v="ft pastel!"/>
    <s v="aint atmos"/>
    <s v="https://www.udemy.   /catch-the-sunset/"/>
    <s v="https://www.udemy.com/catch-the-sunset/"/>
    <x v="0"/>
    <n v="20"/>
    <n v="7"/>
    <n v="1"/>
    <n v="5"/>
    <x v="2"/>
    <x v="2"/>
    <s v="intermediate level"/>
    <s v="INTERMEDIATE LEVEL"/>
    <n v="18"/>
    <s v="intermediate level"/>
    <n v="0.61666666699999995"/>
    <d v="2016-08-17T00:00:00"/>
    <n v="17"/>
    <n v="8"/>
    <n v="2016"/>
    <x v="2"/>
    <x v="2"/>
    <d v="2020-10-10T00:00:00"/>
    <n v="1515"/>
  </r>
  <r>
    <x v="2582"/>
    <x v="2570"/>
    <x v="1430"/>
    <s v="ic website"/>
    <s v="reate free"/>
    <s v="https://www.udemy.   /create-free-fast-and-secure-static-website/"/>
    <s v="https://www.udemy.com/create-free-fast-and-secure-static-website/"/>
    <x v="0"/>
    <n v="50"/>
    <n v="322"/>
    <n v="9"/>
    <n v="9"/>
    <x v="1"/>
    <x v="1"/>
    <s v="beginner level"/>
    <s v="BEGINNER LEVEL"/>
    <n v="14"/>
    <s v="beginner level"/>
    <n v="0.51666666699999997"/>
    <d v="2016-07-21T00:00:00"/>
    <n v="21"/>
    <n v="7"/>
    <n v="2016"/>
    <x v="0"/>
    <x v="0"/>
    <d v="2018-12-31T00:00:00"/>
    <n v="893"/>
  </r>
  <r>
    <x v="2583"/>
    <x v="2571"/>
    <x v="375"/>
    <s v="ing Course"/>
    <s v="orex Tradi"/>
    <s v="https://www.udemy.   /forex-trading-comprehensive-concise-forex-trading-course/"/>
    <s v="https://www.udemy.com/forex-trading-comprehensive-concise-forex-trading-course/"/>
    <x v="0"/>
    <n v="160"/>
    <n v="2379"/>
    <n v="33"/>
    <n v="44"/>
    <x v="0"/>
    <x v="0"/>
    <s v="all levels"/>
    <s v="ALL LEVELS"/>
    <n v="10"/>
    <s v="all levels"/>
    <n v="3.5"/>
    <d v="2016-08-06T00:00:00"/>
    <n v="6"/>
    <n v="8"/>
    <n v="2016"/>
    <x v="3"/>
    <x v="3"/>
    <d v="2018-08-06T00:00:00"/>
    <n v="730"/>
  </r>
  <r>
    <x v="2584"/>
    <x v="2572"/>
    <x v="27"/>
    <s v=" and Redux"/>
    <s v="he Complet"/>
    <s v="https://www.udemy.   /the-complete-web-development-tutorial-using-react-and-redux/"/>
    <s v="https://www.udemy.com/the-complete-web-development-tutorial-using-react-and-redux/"/>
    <x v="0"/>
    <n v="40"/>
    <n v="796"/>
    <n v="43"/>
    <n v="29"/>
    <x v="2"/>
    <x v="2"/>
    <s v="intermediate level"/>
    <s v="INTERMEDIATE LEVEL"/>
    <n v="18"/>
    <s v="intermediate level"/>
    <n v="4"/>
    <d v="2016-07-25T00:00:00"/>
    <n v="25"/>
    <n v="7"/>
    <n v="2016"/>
    <x v="0"/>
    <x v="0"/>
    <d v="2020-10-10T00:00:00"/>
    <n v="1538"/>
  </r>
  <r>
    <x v="2585"/>
    <x v="2573"/>
    <x v="1431"/>
    <s v="2015 (ES6)"/>
    <s v="aster ECMA"/>
    <s v="https://www.udemy.   /ecmascript2015/"/>
    <s v="https://www.udemy.com/ecmascript2015/"/>
    <x v="1"/>
    <n v="0"/>
    <n v="7438"/>
    <n v="441"/>
    <n v="37"/>
    <x v="0"/>
    <x v="0"/>
    <s v="all levels"/>
    <s v="ALL LEVELS"/>
    <n v="10"/>
    <s v="all levels"/>
    <n v="2.5"/>
    <d v="2016-11-28T00:00:00"/>
    <n v="28"/>
    <n v="11"/>
    <n v="2016"/>
    <x v="0"/>
    <x v="0"/>
    <d v="2019-09-26T00:00:00"/>
    <n v="1032"/>
  </r>
  <r>
    <x v="2586"/>
    <x v="2574"/>
    <x v="171"/>
    <s v="ent Course"/>
    <s v="omplete Wo"/>
    <s v="https://www.udemy.   /complete-wordpress-theme-development-course/"/>
    <s v="https://www.udemy.com/complete-wordpress-theme-development-course/"/>
    <x v="0"/>
    <n v="150"/>
    <n v="1050"/>
    <n v="223"/>
    <n v="64"/>
    <x v="0"/>
    <x v="0"/>
    <s v="all levels"/>
    <s v="ALL LEVELS"/>
    <n v="10"/>
    <s v="all levels"/>
    <n v="6.5"/>
    <d v="2016-07-23T00:00:00"/>
    <n v="23"/>
    <n v="7"/>
    <n v="2016"/>
    <x v="0"/>
    <x v="0"/>
    <d v="2019-09-26T00:00:00"/>
    <n v="1160"/>
  </r>
  <r>
    <x v="2587"/>
    <x v="2575"/>
    <x v="358"/>
    <s v=" Migration"/>
    <s v="ordpress S"/>
    <s v="https://www.udemy.   /wordpress-site-migration-tutorial/"/>
    <s v="https://www.udemy.com/wordpress-site-migration-tutorial/"/>
    <x v="0"/>
    <n v="20"/>
    <n v="1894"/>
    <n v="40"/>
    <n v="35"/>
    <x v="0"/>
    <x v="0"/>
    <s v="all levels"/>
    <s v="ALL LEVELS"/>
    <n v="10"/>
    <s v="all levels"/>
    <n v="1.5"/>
    <d v="2016-07-28T00:00:00"/>
    <n v="28"/>
    <n v="7"/>
    <n v="2016"/>
    <x v="0"/>
    <x v="0"/>
    <d v="2019-09-26T00:00:00"/>
    <n v="1155"/>
  </r>
  <r>
    <x v="2588"/>
    <x v="2576"/>
    <x v="1432"/>
    <s v="ue Pieces!"/>
    <s v="boe Solos:"/>
    <s v="https://www.udemy.   /oboe-solos/"/>
    <s v="https://www.udemy.com/oboe-solos/"/>
    <x v="0"/>
    <n v="50"/>
    <n v="41"/>
    <n v="0"/>
    <n v="43"/>
    <x v="0"/>
    <x v="0"/>
    <s v="all levels"/>
    <s v="ALL LEVELS"/>
    <n v="10"/>
    <s v="all levels"/>
    <n v="2"/>
    <d v="2016-07-28T00:00:00"/>
    <n v="28"/>
    <n v="7"/>
    <n v="2016"/>
    <x v="1"/>
    <x v="1"/>
    <d v="2019-09-26T00:00:00"/>
    <n v="1155"/>
  </r>
  <r>
    <x v="2589"/>
    <x v="2577"/>
    <x v="63"/>
    <s v="Code Along"/>
    <s v="rofessiona"/>
    <s v="https://www.udemy.   /professional-ruby-on-rails-coding-course/"/>
    <s v="https://www.udemy.com/professional-ruby-on-rails-coding-course/"/>
    <x v="0"/>
    <n v="40"/>
    <n v="1469"/>
    <n v="237"/>
    <n v="120"/>
    <x v="2"/>
    <x v="2"/>
    <s v="intermediate level"/>
    <s v="INTERMEDIATE LEVEL"/>
    <n v="18"/>
    <s v="intermediate level"/>
    <n v="19"/>
    <d v="2016-08-04T00:00:00"/>
    <n v="4"/>
    <n v="8"/>
    <n v="2016"/>
    <x v="0"/>
    <x v="0"/>
    <d v="2020-10-10T00:00:00"/>
    <n v="1528"/>
  </r>
  <r>
    <x v="2590"/>
    <x v="2578"/>
    <x v="1433"/>
    <s v="out Coding"/>
    <s v="he Bubble "/>
    <s v="https://www.udemy.   /bubble-course/"/>
    <s v="https://www.udemy.com/bubble-course/"/>
    <x v="0"/>
    <n v="30"/>
    <n v="3960"/>
    <n v="220"/>
    <n v="47"/>
    <x v="1"/>
    <x v="1"/>
    <s v="beginner level"/>
    <s v="BEGINNER LEVEL"/>
    <n v="14"/>
    <s v="beginner level"/>
    <n v="4.5"/>
    <d v="2016-07-24T00:00:00"/>
    <n v="24"/>
    <n v="7"/>
    <n v="2016"/>
    <x v="0"/>
    <x v="0"/>
    <d v="2018-12-31T00:00:00"/>
    <n v="890"/>
  </r>
  <r>
    <x v="2591"/>
    <x v="2579"/>
    <x v="227"/>
    <s v="ster in 3D"/>
    <s v="dobe Illus"/>
    <s v="https://www.udemy.   /adobe-illustrator-master-in-3d/"/>
    <s v="https://www.udemy.com/adobe-illustrator-master-in-3d/"/>
    <x v="0"/>
    <n v="25"/>
    <n v="445"/>
    <n v="4"/>
    <n v="14"/>
    <x v="0"/>
    <x v="0"/>
    <s v="all levels"/>
    <s v="ALL LEVELS"/>
    <n v="10"/>
    <s v="all levels"/>
    <n v="0.53333333299999997"/>
    <d v="2016-07-28T00:00:00"/>
    <n v="28"/>
    <n v="7"/>
    <n v="2016"/>
    <x v="2"/>
    <x v="2"/>
    <d v="2019-09-26T00:00:00"/>
    <n v="1155"/>
  </r>
  <r>
    <x v="2592"/>
    <x v="2580"/>
    <x v="430"/>
    <s v=" (Deutsch)"/>
    <s v="llustrator"/>
    <s v="https://www.udemy.   /illustrator-cc-2016-power-workshops-deutsch/"/>
    <s v="https://www.udemy.com/illustrator-cc-2016-power-workshops-deutsch/"/>
    <x v="0"/>
    <n v="150"/>
    <n v="96"/>
    <n v="10"/>
    <n v="50"/>
    <x v="2"/>
    <x v="2"/>
    <s v="intermediate level"/>
    <s v="INTERMEDIATE LEVEL"/>
    <n v="18"/>
    <s v="intermediate level"/>
    <n v="4.5"/>
    <d v="2016-07-25T00:00:00"/>
    <n v="25"/>
    <n v="7"/>
    <n v="2016"/>
    <x v="2"/>
    <x v="2"/>
    <d v="2020-10-10T00:00:00"/>
    <n v="1538"/>
  </r>
  <r>
    <x v="2593"/>
    <x v="2581"/>
    <x v="1434"/>
    <s v="ML writing"/>
    <s v="TML : Begi"/>
    <s v="https://www.udemy.   /html-beginner-guide/"/>
    <s v="https://www.udemy.com/html-beginner-guide/"/>
    <x v="0"/>
    <n v="20"/>
    <n v="783"/>
    <n v="20"/>
    <n v="13"/>
    <x v="1"/>
    <x v="1"/>
    <s v="beginner level"/>
    <s v="BEGINNER LEVEL"/>
    <n v="14"/>
    <s v="beginner level"/>
    <n v="0.61666666699999995"/>
    <d v="2016-07-28T00:00:00"/>
    <n v="28"/>
    <n v="7"/>
    <n v="2016"/>
    <x v="0"/>
    <x v="0"/>
    <d v="2018-12-31T00:00:00"/>
    <n v="886"/>
  </r>
  <r>
    <x v="2594"/>
    <x v="2582"/>
    <x v="170"/>
    <s v="rex charts"/>
    <s v="orex Basic"/>
    <s v="https://www.udemy.   /forex-basics-c/"/>
    <s v="https://www.udemy.com/forex-basics-c/"/>
    <x v="0"/>
    <n v="195"/>
    <n v="11"/>
    <n v="0"/>
    <n v="45"/>
    <x v="1"/>
    <x v="1"/>
    <s v="beginner level"/>
    <s v="BEGINNER LEVEL"/>
    <n v="14"/>
    <s v="beginner level"/>
    <n v="4.5"/>
    <d v="2016-09-22T00:00:00"/>
    <n v="22"/>
    <n v="9"/>
    <n v="2016"/>
    <x v="3"/>
    <x v="3"/>
    <d v="2018-12-31T00:00:00"/>
    <n v="830"/>
  </r>
  <r>
    <x v="2595"/>
    <x v="2583"/>
    <x v="1435"/>
    <s v="m Training"/>
    <s v="etaTrader4"/>
    <s v="https://www.udemy.   /metatrader4-platform-training/"/>
    <s v="https://www.udemy.com/metatrader4-platform-training/"/>
    <x v="1"/>
    <n v="0"/>
    <n v="1819"/>
    <n v="45"/>
    <n v="15"/>
    <x v="1"/>
    <x v="1"/>
    <s v="beginner level"/>
    <s v="BEGINNER LEVEL"/>
    <n v="14"/>
    <s v="beginner level"/>
    <n v="1.5"/>
    <d v="2016-09-21T00:00:00"/>
    <n v="21"/>
    <n v="9"/>
    <n v="2016"/>
    <x v="3"/>
    <x v="3"/>
    <d v="2018-12-31T00:00:00"/>
    <n v="831"/>
  </r>
  <r>
    <x v="2596"/>
    <x v="2584"/>
    <x v="437"/>
    <s v="ock Market"/>
    <s v="earn to Re"/>
    <s v="https://www.udemy.   /become-a-stock-millionaire/"/>
    <s v="https://www.udemy.com/become-a-stock-millionaire/"/>
    <x v="0"/>
    <n v="50"/>
    <n v="841"/>
    <n v="14"/>
    <n v="19"/>
    <x v="0"/>
    <x v="0"/>
    <s v="all levels"/>
    <s v="ALL LEVELS"/>
    <n v="10"/>
    <s v="all levels"/>
    <n v="0.61666666699999995"/>
    <d v="2016-07-29T00:00:00"/>
    <n v="29"/>
    <n v="7"/>
    <n v="2016"/>
    <x v="3"/>
    <x v="3"/>
    <d v="2018-08-06T00:00:00"/>
    <n v="738"/>
  </r>
  <r>
    <x v="2597"/>
    <x v="2585"/>
    <x v="27"/>
    <s v="Course 5.0"/>
    <s v="he Complet"/>
    <s v="https://www.udemy.   /e-commerce-web-developer-course/"/>
    <s v="https://www.udemy.com/e-commerce-web-developer-course/"/>
    <x v="0"/>
    <n v="195"/>
    <n v="3209"/>
    <n v="58"/>
    <n v="96"/>
    <x v="0"/>
    <x v="0"/>
    <s v="all levels"/>
    <s v="ALL LEVELS"/>
    <n v="10"/>
    <s v="all levels"/>
    <n v="12.5"/>
    <d v="2016-09-13T00:00:00"/>
    <n v="13"/>
    <n v="9"/>
    <n v="2016"/>
    <x v="0"/>
    <x v="0"/>
    <d v="2019-09-26T00:00:00"/>
    <n v="1108"/>
  </r>
  <r>
    <x v="2598"/>
    <x v="2586"/>
    <x v="1436"/>
    <s v="e Strategy"/>
    <s v="orex - Tra"/>
    <s v="https://www.udemy.   /forex-trade-gartley-with-precision-complete-strategy/"/>
    <s v="https://www.udemy.com/forex-trade-gartley-with-precision-complete-strategy/"/>
    <x v="0"/>
    <n v="20"/>
    <n v="50"/>
    <n v="1"/>
    <n v="23"/>
    <x v="0"/>
    <x v="0"/>
    <s v="all levels"/>
    <s v="ALL LEVELS"/>
    <n v="10"/>
    <s v="all levels"/>
    <n v="1.5"/>
    <d v="2016-07-29T00:00:00"/>
    <n v="29"/>
    <n v="7"/>
    <n v="2016"/>
    <x v="3"/>
    <x v="3"/>
    <d v="2018-08-06T00:00:00"/>
    <n v="738"/>
  </r>
  <r>
    <x v="2599"/>
    <x v="2587"/>
    <x v="1437"/>
    <s v=" Beginners"/>
    <s v="iolin for "/>
    <s v="https://www.udemy.   /violin-for-beginners/"/>
    <s v="https://www.udemy.com/violin-for-beginners/"/>
    <x v="0"/>
    <n v="50"/>
    <n v="4"/>
    <n v="0"/>
    <n v="18"/>
    <x v="1"/>
    <x v="1"/>
    <s v="beginner level"/>
    <s v="BEGINNER LEVEL"/>
    <n v="14"/>
    <s v="beginner level"/>
    <n v="0.73333333300000003"/>
    <d v="2017-03-07T00:00:00"/>
    <n v="7"/>
    <n v="3"/>
    <n v="2017"/>
    <x v="1"/>
    <x v="1"/>
    <d v="2018-12-31T00:00:00"/>
    <n v="664"/>
  </r>
  <r>
    <x v="2600"/>
    <x v="2588"/>
    <x v="574"/>
    <s v="asterclass"/>
    <s v="he Profess"/>
    <s v="https://www.udemy.   /the-professional-bass-masterclass/"/>
    <s v="https://www.udemy.com/the-professional-bass-masterclass/"/>
    <x v="0"/>
    <n v="200"/>
    <n v="1449"/>
    <n v="136"/>
    <n v="88"/>
    <x v="0"/>
    <x v="0"/>
    <s v="all levels"/>
    <s v="ALL LEVELS"/>
    <n v="10"/>
    <s v="all levels"/>
    <n v="7"/>
    <d v="2016-10-24T00:00:00"/>
    <n v="24"/>
    <n v="10"/>
    <n v="2016"/>
    <x v="1"/>
    <x v="1"/>
    <d v="2019-09-26T00:00:00"/>
    <n v="1067"/>
  </r>
  <r>
    <x v="2601"/>
    <x v="2589"/>
    <x v="166"/>
    <s v="evelopment"/>
    <s v="earn JavaS"/>
    <s v="https://www.udemy.   /javascript-learn-javascript-essentials-and-build-project/"/>
    <s v="https://www.udemy.com/javascript-learn-javascript-essentials-and-build-project/"/>
    <x v="0"/>
    <n v="75"/>
    <n v="12893"/>
    <n v="220"/>
    <n v="95"/>
    <x v="2"/>
    <x v="2"/>
    <s v="intermediate level"/>
    <s v="INTERMEDIATE LEVEL"/>
    <n v="18"/>
    <s v="intermediate level"/>
    <n v="8.5"/>
    <d v="2016-10-12T00:00:00"/>
    <n v="12"/>
    <n v="10"/>
    <n v="2016"/>
    <x v="0"/>
    <x v="0"/>
    <d v="2020-10-10T00:00:00"/>
    <n v="1459"/>
  </r>
  <r>
    <x v="2602"/>
    <x v="2590"/>
    <x v="1074"/>
    <s v="ng Options"/>
    <s v="ow I Make "/>
    <s v="https://www.udemy.   /how-i-make-15-per-month-trading-options/"/>
    <s v="https://www.udemy.com/how-i-make-15-per-month-trading-options/"/>
    <x v="0"/>
    <n v="200"/>
    <n v="2310"/>
    <n v="162"/>
    <n v="26"/>
    <x v="0"/>
    <x v="0"/>
    <s v="all levels"/>
    <s v="ALL LEVELS"/>
    <n v="10"/>
    <s v="all levels"/>
    <n v="3.5"/>
    <d v="2016-10-05T00:00:00"/>
    <n v="5"/>
    <n v="10"/>
    <n v="2016"/>
    <x v="3"/>
    <x v="3"/>
    <d v="2018-11-04T00:00:00"/>
    <n v="760"/>
  </r>
  <r>
    <x v="2603"/>
    <x v="2591"/>
    <x v="1438"/>
    <s v="om scratch"/>
    <s v="TML CSS Le"/>
    <s v="https://www.udemy.   /html-css-learn-to-create-a-website-from-scratch/"/>
    <s v="https://www.udemy.com/html-css-learn-to-create-a-website-from-scratch/"/>
    <x v="0"/>
    <n v="50"/>
    <n v="4892"/>
    <n v="49"/>
    <n v="32"/>
    <x v="1"/>
    <x v="1"/>
    <s v="beginner level"/>
    <s v="BEGINNER LEVEL"/>
    <n v="14"/>
    <s v="beginner level"/>
    <n v="2"/>
    <d v="2016-08-04T00:00:00"/>
    <n v="4"/>
    <n v="8"/>
    <n v="2016"/>
    <x v="0"/>
    <x v="0"/>
    <d v="2018-12-31T00:00:00"/>
    <n v="879"/>
  </r>
  <r>
    <x v="2604"/>
    <x v="2592"/>
    <x v="1192"/>
    <s v=" Framework"/>
    <s v="earn Boots"/>
    <s v="https://www.udemy.   /learn-bootstrap-4-the-most-popular-html5-css3-js-framework/"/>
    <s v="https://www.udemy.com/learn-bootstrap-4-the-most-popular-html5-css3-js-framework/"/>
    <x v="0"/>
    <n v="200"/>
    <n v="279"/>
    <n v="37"/>
    <n v="119"/>
    <x v="0"/>
    <x v="0"/>
    <s v="all levels"/>
    <s v="ALL LEVELS"/>
    <n v="10"/>
    <s v="all levels"/>
    <n v="10"/>
    <d v="2017-04-25T00:00:00"/>
    <n v="25"/>
    <n v="4"/>
    <n v="2017"/>
    <x v="0"/>
    <x v="0"/>
    <d v="2019-09-26T00:00:00"/>
    <n v="884"/>
  </r>
  <r>
    <x v="2605"/>
    <x v="2593"/>
    <x v="1394"/>
    <s v="ons Basics"/>
    <s v="rading Opt"/>
    <s v="https://www.udemy.   /trading-options-for-income/"/>
    <s v="https://www.udemy.com/trading-options-for-income/"/>
    <x v="1"/>
    <n v="0"/>
    <n v="4077"/>
    <n v="281"/>
    <n v="20"/>
    <x v="1"/>
    <x v="1"/>
    <s v="beginner level"/>
    <s v="BEGINNER LEVEL"/>
    <n v="14"/>
    <s v="beginner level"/>
    <n v="1.5"/>
    <d v="2016-08-18T00:00:00"/>
    <n v="18"/>
    <n v="8"/>
    <n v="2016"/>
    <x v="3"/>
    <x v="3"/>
    <d v="2018-05-25T00:00:00"/>
    <n v="645"/>
  </r>
  <r>
    <x v="2606"/>
    <x v="2594"/>
    <x v="1414"/>
    <s v=" - Level 2"/>
    <s v="AGED Penta"/>
    <s v="https://www.udemy.   /caged-system-guitar-level-2/"/>
    <s v="https://www.udemy.com/caged-system-guitar-level-2/"/>
    <x v="0"/>
    <n v="45"/>
    <n v="1220"/>
    <n v="13"/>
    <n v="26"/>
    <x v="0"/>
    <x v="0"/>
    <s v="all levels"/>
    <s v="ALL LEVELS"/>
    <n v="10"/>
    <s v="all levels"/>
    <n v="1.5"/>
    <d v="2016-08-26T00:00:00"/>
    <n v="26"/>
    <n v="8"/>
    <n v="2016"/>
    <x v="1"/>
    <x v="1"/>
    <d v="2019-09-26T00:00:00"/>
    <n v="1126"/>
  </r>
  <r>
    <x v="2607"/>
    <x v="2595"/>
    <x v="1439"/>
    <s v="e knitting"/>
    <s v="eb Site fo"/>
    <s v="https://www.udemy.   /web-design-for-grandmothers-with-html/"/>
    <s v="https://www.udemy.com/web-design-for-grandmothers-with-html/"/>
    <x v="0"/>
    <n v="20"/>
    <n v="9425"/>
    <n v="147"/>
    <n v="14"/>
    <x v="1"/>
    <x v="1"/>
    <s v="beginner level"/>
    <s v="BEGINNER LEVEL"/>
    <n v="14"/>
    <s v="beginner level"/>
    <n v="1.5"/>
    <d v="2016-08-10T00:00:00"/>
    <n v="10"/>
    <n v="8"/>
    <n v="2016"/>
    <x v="0"/>
    <x v="0"/>
    <d v="2018-12-31T00:00:00"/>
    <n v="873"/>
  </r>
  <r>
    <x v="2608"/>
    <x v="2596"/>
    <x v="345"/>
    <s v="Strategies"/>
    <s v="ption Trad"/>
    <s v="https://www.udemy.   /basic-option-strategies-trading-vertical-options/"/>
    <s v="https://www.udemy.com/basic-option-strategies-trading-vertical-options/"/>
    <x v="0"/>
    <n v="95"/>
    <n v="810"/>
    <n v="27"/>
    <n v="61"/>
    <x v="0"/>
    <x v="0"/>
    <s v="all levels"/>
    <s v="ALL LEVELS"/>
    <n v="10"/>
    <s v="all levels"/>
    <n v="2.5"/>
    <d v="2016-08-25T00:00:00"/>
    <n v="25"/>
    <n v="8"/>
    <n v="2016"/>
    <x v="3"/>
    <x v="3"/>
    <d v="2018-08-06T00:00:00"/>
    <n v="711"/>
  </r>
  <r>
    <x v="2609"/>
    <x v="2597"/>
    <x v="1440"/>
    <s v="ofessional"/>
    <s v="eact Redux"/>
    <s v="https://www.udemy.   /react-redux-react-router/"/>
    <s v="https://www.udemy.com/react-redux-react-router/"/>
    <x v="0"/>
    <n v="20"/>
    <n v="11536"/>
    <n v="876"/>
    <n v="60"/>
    <x v="0"/>
    <x v="0"/>
    <s v="all levels"/>
    <s v="ALL LEVELS"/>
    <n v="10"/>
    <s v="all levels"/>
    <n v="6.5"/>
    <d v="2016-08-25T00:00:00"/>
    <n v="25"/>
    <n v="8"/>
    <n v="2016"/>
    <x v="0"/>
    <x v="0"/>
    <d v="2019-09-26T00:00:00"/>
    <n v="1127"/>
  </r>
  <r>
    <x v="2610"/>
    <x v="2598"/>
    <x v="1441"/>
    <s v="l Modeling"/>
    <s v="ntro to Fi"/>
    <s v="https://www.udemy.   /intro-to-financial-modeling/"/>
    <s v="https://www.udemy.com/intro-to-financial-modeling/"/>
    <x v="0"/>
    <n v="105"/>
    <n v="1077"/>
    <n v="110"/>
    <n v="55"/>
    <x v="1"/>
    <x v="1"/>
    <s v="beginner level"/>
    <s v="BEGINNER LEVEL"/>
    <n v="14"/>
    <s v="beginner level"/>
    <n v="6"/>
    <d v="2016-08-19T00:00:00"/>
    <n v="19"/>
    <n v="8"/>
    <n v="2016"/>
    <x v="3"/>
    <x v="3"/>
    <d v="2018-05-25T00:00:00"/>
    <n v="644"/>
  </r>
  <r>
    <x v="2611"/>
    <x v="2599"/>
    <x v="27"/>
    <s v="Kubernetes"/>
    <s v="he Complet"/>
    <s v="https://www.udemy.   /the-complete-devops-engineer-course-20-java-kubernetes/"/>
    <s v="https://www.udemy.com/the-complete-devops-engineer-course-20-java-kubernetes/"/>
    <x v="0"/>
    <n v="195"/>
    <n v="5335"/>
    <n v="105"/>
    <n v="117"/>
    <x v="0"/>
    <x v="0"/>
    <s v="all levels"/>
    <s v="ALL LEVELS"/>
    <n v="10"/>
    <s v="all levels"/>
    <n v="14"/>
    <d v="2016-08-06T00:00:00"/>
    <n v="6"/>
    <n v="8"/>
    <n v="2016"/>
    <x v="0"/>
    <x v="0"/>
    <d v="2019-09-26T00:00:00"/>
    <n v="1146"/>
  </r>
  <r>
    <x v="2612"/>
    <x v="2600"/>
    <x v="1442"/>
    <s v="With MySQL"/>
    <s v="or Free - "/>
    <s v="https://www.udemy.   /learn-quickly-deploying-spring-boot-app-on-heroku-with-mysql/"/>
    <s v="https://www.udemy.com/learn-quickly-deploying-spring-boot-app-on-heroku-with-mysql/"/>
    <x v="0"/>
    <n v="95"/>
    <n v="177"/>
    <n v="19"/>
    <n v="10"/>
    <x v="0"/>
    <x v="0"/>
    <s v="all levels"/>
    <s v="ALL LEVELS"/>
    <n v="10"/>
    <s v="all levels"/>
    <n v="1"/>
    <d v="2016-08-06T00:00:00"/>
    <n v="6"/>
    <n v="8"/>
    <n v="2016"/>
    <x v="0"/>
    <x v="0"/>
    <d v="2019-09-26T00:00:00"/>
    <n v="1146"/>
  </r>
  <r>
    <x v="2613"/>
    <x v="2601"/>
    <x v="96"/>
    <s v="a experto!"/>
    <s v="hotoshop p"/>
    <s v="https://www.udemy.   /adobe-photoshop-curso-practico/"/>
    <s v="https://www.udemy.com/adobe-photoshop-curso-practico/"/>
    <x v="0"/>
    <n v="120"/>
    <n v="410"/>
    <n v="15"/>
    <n v="62"/>
    <x v="1"/>
    <x v="1"/>
    <s v="beginner level"/>
    <s v="BEGINNER LEVEL"/>
    <n v="14"/>
    <s v="beginner level"/>
    <n v="7.5"/>
    <d v="2016-08-22T00:00:00"/>
    <n v="22"/>
    <n v="8"/>
    <n v="2016"/>
    <x v="2"/>
    <x v="2"/>
    <d v="2018-12-31T00:00:00"/>
    <n v="861"/>
  </r>
  <r>
    <x v="2614"/>
    <x v="2602"/>
    <x v="1443"/>
    <s v="osoft Word"/>
    <s v="reate Awes"/>
    <s v="https://www.udemy.   /ebook-cover-creator/"/>
    <s v="https://www.udemy.com/ebook-cover-creator/"/>
    <x v="0"/>
    <n v="45"/>
    <n v="447"/>
    <n v="6"/>
    <n v="23"/>
    <x v="0"/>
    <x v="0"/>
    <s v="all levels"/>
    <s v="ALL LEVELS"/>
    <n v="10"/>
    <s v="all levels"/>
    <n v="3.5"/>
    <d v="2016-08-05T00:00:00"/>
    <n v="5"/>
    <n v="8"/>
    <n v="2016"/>
    <x v="2"/>
    <x v="2"/>
    <d v="2019-09-26T00:00:00"/>
    <n v="1147"/>
  </r>
  <r>
    <x v="2615"/>
    <x v="2603"/>
    <x v="1444"/>
    <s v="ash Course"/>
    <s v="SS Web Dev"/>
    <s v="https://www.udemy.   /css-course/"/>
    <s v="https://www.udemy.com/css-course/"/>
    <x v="0"/>
    <n v="20"/>
    <n v="10008"/>
    <n v="53"/>
    <n v="26"/>
    <x v="1"/>
    <x v="1"/>
    <s v="beginner level"/>
    <s v="BEGINNER LEVEL"/>
    <n v="14"/>
    <s v="beginner level"/>
    <n v="2.5"/>
    <d v="2016-12-01T00:00:00"/>
    <n v="1"/>
    <n v="12"/>
    <n v="2016"/>
    <x v="0"/>
    <x v="0"/>
    <d v="2018-12-31T00:00:00"/>
    <n v="760"/>
  </r>
  <r>
    <x v="2616"/>
    <x v="2604"/>
    <x v="1445"/>
    <s v="wesomeness"/>
    <s v="TML : HTML"/>
    <s v="https://www.udemy.   /html-awesomeness/"/>
    <s v="https://www.udemy.com/html-awesomeness/"/>
    <x v="0"/>
    <n v="25"/>
    <n v="988"/>
    <n v="23"/>
    <n v="27"/>
    <x v="1"/>
    <x v="1"/>
    <s v="beginner level"/>
    <s v="BEGINNER LEVEL"/>
    <n v="14"/>
    <s v="beginner level"/>
    <n v="0.63333333300000005"/>
    <d v="2016-08-17T00:00:00"/>
    <n v="17"/>
    <n v="8"/>
    <n v="2016"/>
    <x v="0"/>
    <x v="0"/>
    <d v="2018-12-31T00:00:00"/>
    <n v="866"/>
  </r>
  <r>
    <x v="2617"/>
    <x v="2605"/>
    <x v="1446"/>
    <s v="amba/Choro"/>
    <s v="prenda a t"/>
    <s v="https://www.udemy.   /aprenda-a-tocar-pandeiro-curso-iniciante-sambachoro/"/>
    <s v="https://www.udemy.com/aprenda-a-tocar-pandeiro-curso-iniciante-sambachoro/"/>
    <x v="0"/>
    <n v="90"/>
    <n v="85"/>
    <n v="22"/>
    <n v="20"/>
    <x v="1"/>
    <x v="1"/>
    <s v="beginner level"/>
    <s v="BEGINNER LEVEL"/>
    <n v="14"/>
    <s v="beginner level"/>
    <n v="2"/>
    <d v="2016-08-21T00:00:00"/>
    <n v="21"/>
    <n v="8"/>
    <n v="2016"/>
    <x v="1"/>
    <x v="1"/>
    <d v="2018-12-31T00:00:00"/>
    <n v="862"/>
  </r>
  <r>
    <x v="2618"/>
    <x v="2606"/>
    <x v="1447"/>
    <s v="S Training"/>
    <s v="SS Special"/>
    <s v="https://www.udemy.   /css-specialist-comprehensive-css-training/"/>
    <s v="https://www.udemy.com/css-specialist-comprehensive-css-training/"/>
    <x v="0"/>
    <n v="100"/>
    <n v="487"/>
    <n v="31"/>
    <n v="52"/>
    <x v="1"/>
    <x v="1"/>
    <s v="beginner level"/>
    <s v="BEGINNER LEVEL"/>
    <n v="14"/>
    <s v="beginner level"/>
    <n v="6"/>
    <d v="2016-08-08T00:00:00"/>
    <n v="8"/>
    <n v="8"/>
    <n v="2016"/>
    <x v="0"/>
    <x v="0"/>
    <d v="2018-12-31T00:00:00"/>
    <n v="875"/>
  </r>
  <r>
    <x v="2619"/>
    <x v="2607"/>
    <x v="1448"/>
    <s v="ing Signal"/>
    <s v="in Bars: T"/>
    <s v="https://www.udemy.   /make-money-in-forex-using-pin-bars/"/>
    <s v="https://www.udemy.com/make-money-in-forex-using-pin-bars/"/>
    <x v="0"/>
    <n v="200"/>
    <n v="494"/>
    <n v="16"/>
    <n v="19"/>
    <x v="0"/>
    <x v="0"/>
    <s v="all levels"/>
    <s v="ALL LEVELS"/>
    <n v="10"/>
    <s v="all levels"/>
    <n v="1"/>
    <d v="2016-08-10T00:00:00"/>
    <n v="10"/>
    <n v="8"/>
    <n v="2016"/>
    <x v="3"/>
    <x v="3"/>
    <d v="2018-11-04T00:00:00"/>
    <n v="816"/>
  </r>
  <r>
    <x v="2620"/>
    <x v="2608"/>
    <x v="1449"/>
    <s v="Businesses"/>
    <s v="ebsite Inv"/>
    <s v="https://www.udemy.   /cash-flow-website-investing-buy-sell-online-businesses-digital-assets/"/>
    <s v="https://www.udemy.com/cash-flow-website-investing-buy-sell-online-businesses-digital-assets/"/>
    <x v="1"/>
    <n v="0"/>
    <n v="6811"/>
    <n v="151"/>
    <n v="51"/>
    <x v="0"/>
    <x v="0"/>
    <s v="all levels"/>
    <s v="ALL LEVELS"/>
    <n v="10"/>
    <s v="all levels"/>
    <n v="2"/>
    <d v="2016-08-05T00:00:00"/>
    <n v="5"/>
    <n v="8"/>
    <n v="2016"/>
    <x v="3"/>
    <x v="3"/>
    <d v="2018-11-04T00:00:00"/>
    <n v="821"/>
  </r>
  <r>
    <x v="2621"/>
    <x v="2609"/>
    <x v="471"/>
    <s v="l Projects"/>
    <s v="earn Photo"/>
    <s v="https://www.udemy.   /photoshop-for-design-learn-banner-design-in-photoshop/"/>
    <s v="https://www.udemy.com/photoshop-for-design-learn-banner-design-in-photoshop/"/>
    <x v="0"/>
    <n v="20"/>
    <n v="651"/>
    <n v="5"/>
    <n v="12"/>
    <x v="0"/>
    <x v="0"/>
    <s v="all levels"/>
    <s v="ALL LEVELS"/>
    <n v="10"/>
    <s v="all levels"/>
    <n v="0.66666666699999999"/>
    <d v="2016-08-08T00:00:00"/>
    <n v="8"/>
    <n v="8"/>
    <n v="2016"/>
    <x v="2"/>
    <x v="2"/>
    <d v="2019-09-26T00:00:00"/>
    <n v="1144"/>
  </r>
  <r>
    <x v="2622"/>
    <x v="2610"/>
    <x v="1450"/>
    <s v=" Beginners"/>
    <s v="jango For "/>
    <s v="https://www.udemy.   /django-for-beginners/"/>
    <s v="https://www.udemy.com/django-for-beginners/"/>
    <x v="0"/>
    <n v="175"/>
    <n v="534"/>
    <n v="16"/>
    <n v="51"/>
    <x v="1"/>
    <x v="1"/>
    <s v="beginner level"/>
    <s v="BEGINNER LEVEL"/>
    <n v="14"/>
    <s v="beginner level"/>
    <n v="4"/>
    <d v="2016-08-23T00:00:00"/>
    <n v="23"/>
    <n v="8"/>
    <n v="2016"/>
    <x v="0"/>
    <x v="0"/>
    <d v="2018-12-31T00:00:00"/>
    <n v="860"/>
  </r>
  <r>
    <x v="2623"/>
    <x v="2611"/>
    <x v="670"/>
    <s v="om Scratch"/>
    <s v="ltimate We"/>
    <s v="https://www.udemy.   /ultimate-web-developer-course-build-10-websites-from-scratch/"/>
    <s v="https://www.udemy.com/ultimate-web-developer-course-build-10-websites-from-scratch/"/>
    <x v="0"/>
    <n v="200"/>
    <n v="9359"/>
    <n v="110"/>
    <n v="402"/>
    <x v="1"/>
    <x v="1"/>
    <s v="beginner level"/>
    <s v="BEGINNER LEVEL"/>
    <n v="14"/>
    <s v="beginner level"/>
    <n v="32.5"/>
    <d v="2016-10-10T00:00:00"/>
    <n v="10"/>
    <n v="10"/>
    <n v="2016"/>
    <x v="0"/>
    <x v="0"/>
    <d v="2018-12-31T00:00:00"/>
    <n v="812"/>
  </r>
  <r>
    <x v="2624"/>
    <x v="2612"/>
    <x v="183"/>
    <s v="sy People!"/>
    <s v="lay Piano "/>
    <s v="https://www.udemy.   /piano-for-busy-people/"/>
    <s v="https://www.udemy.com/piano-for-busy-people/"/>
    <x v="0"/>
    <n v="100"/>
    <n v="476"/>
    <n v="16"/>
    <n v="91"/>
    <x v="1"/>
    <x v="1"/>
    <s v="beginner level"/>
    <s v="BEGINNER LEVEL"/>
    <n v="14"/>
    <s v="beginner level"/>
    <n v="4"/>
    <d v="2016-11-01T00:00:00"/>
    <n v="1"/>
    <n v="11"/>
    <n v="2016"/>
    <x v="1"/>
    <x v="1"/>
    <d v="2018-12-31T00:00:00"/>
    <n v="790"/>
  </r>
  <r>
    <x v="2625"/>
    <x v="2613"/>
    <x v="1451"/>
    <s v="al Freedom"/>
    <s v="o Bull Inv"/>
    <s v="https://www.udemy.   /no-bull-investing-investing-101-for-financial-freedom/"/>
    <s v="https://www.udemy.com/no-bull-investing-investing-101-for-financial-freedom/"/>
    <x v="0"/>
    <n v="100"/>
    <n v="1213"/>
    <n v="12"/>
    <n v="25"/>
    <x v="1"/>
    <x v="1"/>
    <s v="beginner level"/>
    <s v="BEGINNER LEVEL"/>
    <n v="14"/>
    <s v="beginner level"/>
    <n v="6.5"/>
    <d v="2017-03-13T00:00:00"/>
    <n v="13"/>
    <n v="3"/>
    <n v="2017"/>
    <x v="3"/>
    <x v="3"/>
    <d v="2018-12-31T00:00:00"/>
    <n v="658"/>
  </r>
  <r>
    <x v="2626"/>
    <x v="2614"/>
    <x v="692"/>
    <s v="neurs 2016"/>
    <s v="TML5 and C"/>
    <s v="https://www.udemy.   /landing-pages-for-entrepreneurs/"/>
    <s v="https://www.udemy.com/landing-pages-for-entrepreneurs/"/>
    <x v="0"/>
    <n v="195"/>
    <n v="2354"/>
    <n v="16"/>
    <n v="45"/>
    <x v="0"/>
    <x v="0"/>
    <s v="all levels"/>
    <s v="ALL LEVELS"/>
    <n v="10"/>
    <s v="all levels"/>
    <n v="4"/>
    <d v="2016-08-12T00:00:00"/>
    <n v="12"/>
    <n v="8"/>
    <n v="2016"/>
    <x v="0"/>
    <x v="0"/>
    <d v="2019-09-26T00:00:00"/>
    <n v="1140"/>
  </r>
  <r>
    <x v="2627"/>
    <x v="2615"/>
    <x v="1363"/>
    <s v="ion course"/>
    <s v="earn Blend"/>
    <s v="https://www.udemy.   /learn-blender-3d-in-under-2-hours-the-intro-course/"/>
    <s v="https://www.udemy.com/learn-blender-3d-in-under-2-hours-the-intro-course/"/>
    <x v="0"/>
    <n v="100"/>
    <n v="739"/>
    <n v="12"/>
    <n v="15"/>
    <x v="1"/>
    <x v="1"/>
    <s v="beginner level"/>
    <s v="BEGINNER LEVEL"/>
    <n v="14"/>
    <s v="beginner level"/>
    <n v="1.5"/>
    <d v="2016-08-19T00:00:00"/>
    <n v="19"/>
    <n v="8"/>
    <n v="2016"/>
    <x v="2"/>
    <x v="2"/>
    <d v="2018-12-31T00:00:00"/>
    <n v="864"/>
  </r>
  <r>
    <x v="2628"/>
    <x v="2616"/>
    <x v="1452"/>
    <s v="gns online"/>
    <s v="raphicrive"/>
    <s v="https://www.udemy.   /graphicriver-autor-verkaufe-deine-designs-online/"/>
    <s v="https://www.udemy.com/graphicriver-autor-verkaufe-deine-designs-online/"/>
    <x v="0"/>
    <n v="30"/>
    <n v="65"/>
    <n v="8"/>
    <n v="20"/>
    <x v="0"/>
    <x v="0"/>
    <s v="all levels"/>
    <s v="ALL LEVELS"/>
    <n v="10"/>
    <s v="all levels"/>
    <n v="1.5"/>
    <d v="2016-09-27T00:00:00"/>
    <n v="27"/>
    <n v="9"/>
    <n v="2016"/>
    <x v="2"/>
    <x v="2"/>
    <d v="2019-09-26T00:00:00"/>
    <n v="1094"/>
  </r>
  <r>
    <x v="2629"/>
    <x v="2617"/>
    <x v="506"/>
    <s v="nd Options"/>
    <s v="earn the F"/>
    <s v="https://www.udemy.   /learn-how-to-trade-stocks-and-options/"/>
    <s v="https://www.udemy.com/learn-how-to-trade-stocks-and-options/"/>
    <x v="0"/>
    <n v="50"/>
    <n v="80"/>
    <n v="18"/>
    <n v="63"/>
    <x v="1"/>
    <x v="1"/>
    <s v="beginner level"/>
    <s v="BEGINNER LEVEL"/>
    <n v="14"/>
    <s v="beginner level"/>
    <n v="7.5"/>
    <d v="2016-08-11T00:00:00"/>
    <n v="11"/>
    <n v="8"/>
    <n v="2016"/>
    <x v="3"/>
    <x v="3"/>
    <d v="2018-12-31T00:00:00"/>
    <n v="872"/>
  </r>
  <r>
    <x v="2630"/>
    <x v="2618"/>
    <x v="1453"/>
    <s v="n Recipies"/>
    <s v="earn Sprin"/>
    <s v="https://www.udemy.   /learn-spring-framework-practically-hands-on-recipies/"/>
    <s v="https://www.udemy.com/learn-spring-framework-practically-hands-on-recipies/"/>
    <x v="0"/>
    <n v="145"/>
    <n v="522"/>
    <n v="50"/>
    <n v="48"/>
    <x v="0"/>
    <x v="0"/>
    <s v="all levels"/>
    <s v="ALL LEVELS"/>
    <n v="10"/>
    <s v="all levels"/>
    <n v="5.5"/>
    <d v="2016-08-11T00:00:00"/>
    <n v="11"/>
    <n v="8"/>
    <n v="2016"/>
    <x v="0"/>
    <x v="0"/>
    <d v="2019-09-26T00:00:00"/>
    <n v="1141"/>
  </r>
  <r>
    <x v="2631"/>
    <x v="2619"/>
    <x v="407"/>
    <s v="ing Joomla"/>
    <s v="earn How T"/>
    <s v="https://www.udemy.   /learn-how-to-build-a-professional-web-site-by-using-joomla/"/>
    <s v="https://www.udemy.com/learn-how-to-build-a-professional-web-site-by-using-joomla/"/>
    <x v="0"/>
    <n v="70"/>
    <n v="7184"/>
    <n v="22"/>
    <n v="29"/>
    <x v="0"/>
    <x v="0"/>
    <s v="all levels"/>
    <s v="ALL LEVELS"/>
    <n v="10"/>
    <s v="all levels"/>
    <n v="4"/>
    <d v="2016-08-11T00:00:00"/>
    <n v="11"/>
    <n v="8"/>
    <n v="2016"/>
    <x v="0"/>
    <x v="0"/>
    <d v="2019-09-26T00:00:00"/>
    <n v="1141"/>
  </r>
  <r>
    <x v="2632"/>
    <x v="2620"/>
    <x v="1454"/>
    <s v="nners 2016"/>
    <s v="TML and HT"/>
    <s v="https://www.udemy.   /html-and-html5-for-beginners-2016/"/>
    <s v="https://www.udemy.com/html-and-html5-for-beginners-2016/"/>
    <x v="0"/>
    <n v="200"/>
    <n v="563"/>
    <n v="178"/>
    <n v="32"/>
    <x v="0"/>
    <x v="0"/>
    <s v="all levels"/>
    <s v="ALL LEVELS"/>
    <n v="10"/>
    <s v="all levels"/>
    <n v="3"/>
    <d v="2016-08-11T00:00:00"/>
    <n v="11"/>
    <n v="8"/>
    <n v="2016"/>
    <x v="0"/>
    <x v="0"/>
    <d v="2019-09-26T00:00:00"/>
    <n v="1141"/>
  </r>
  <r>
    <x v="2633"/>
    <x v="2621"/>
    <x v="1455"/>
    <s v="REE E-Book"/>
    <s v="ngular 4: "/>
    <s v="https://www.udemy.   /angular-2-from-theory-to-practice/"/>
    <s v="https://www.udemy.com/angular-2-from-theory-to-practice/"/>
    <x v="0"/>
    <n v="200"/>
    <n v="4375"/>
    <n v="622"/>
    <n v="129"/>
    <x v="2"/>
    <x v="2"/>
    <s v="intermediate level"/>
    <s v="INTERMEDIATE LEVEL"/>
    <n v="18"/>
    <s v="intermediate level"/>
    <n v="15.5"/>
    <d v="2016-11-15T00:00:00"/>
    <n v="15"/>
    <n v="11"/>
    <n v="2016"/>
    <x v="0"/>
    <x v="0"/>
    <d v="2020-10-10T00:00:00"/>
    <n v="1425"/>
  </r>
  <r>
    <x v="2634"/>
    <x v="2622"/>
    <x v="1456"/>
    <s v="Simple 101"/>
    <s v="earn Stock"/>
    <s v="https://www.udemy.   /learn-to-trade-stock-options-options-made-simple/"/>
    <s v="https://www.udemy.com/learn-to-trade-stock-options-options-made-simple/"/>
    <x v="0"/>
    <n v="35"/>
    <n v="93"/>
    <n v="13"/>
    <n v="49"/>
    <x v="1"/>
    <x v="1"/>
    <s v="beginner level"/>
    <s v="BEGINNER LEVEL"/>
    <n v="14"/>
    <s v="beginner level"/>
    <n v="5"/>
    <d v="2016-08-17T00:00:00"/>
    <n v="17"/>
    <n v="8"/>
    <n v="2016"/>
    <x v="3"/>
    <x v="3"/>
    <d v="2018-12-31T00:00:00"/>
    <n v="866"/>
  </r>
  <r>
    <x v="2635"/>
    <x v="2623"/>
    <x v="507"/>
    <s v=" to expert"/>
    <s v="earn SASS:"/>
    <s v="https://www.udemy.   /learn-sass-from-beginner-to-expert/"/>
    <s v="https://www.udemy.com/learn-sass-from-beginner-to-expert/"/>
    <x v="0"/>
    <n v="20"/>
    <n v="1734"/>
    <n v="9"/>
    <n v="13"/>
    <x v="1"/>
    <x v="1"/>
    <s v="beginner level"/>
    <s v="BEGINNER LEVEL"/>
    <n v="14"/>
    <s v="beginner level"/>
    <n v="1"/>
    <d v="2016-09-14T00:00:00"/>
    <n v="14"/>
    <n v="9"/>
    <n v="2016"/>
    <x v="0"/>
    <x v="0"/>
    <d v="2018-12-31T00:00:00"/>
    <n v="838"/>
  </r>
  <r>
    <x v="2636"/>
    <x v="2624"/>
    <x v="427"/>
    <s v="k Patterns"/>
    <s v="earn to tr"/>
    <s v="https://www.udemy.   /learn-to-trade-candlestick-patterns/"/>
    <s v="https://www.udemy.com/learn-to-trade-candlestick-patterns/"/>
    <x v="0"/>
    <n v="20"/>
    <n v="155"/>
    <n v="23"/>
    <n v="22"/>
    <x v="2"/>
    <x v="2"/>
    <s v="intermediate level"/>
    <s v="INTERMEDIATE LEVEL"/>
    <n v="18"/>
    <s v="intermediate level"/>
    <n v="1.5"/>
    <d v="2016-08-16T00:00:00"/>
    <n v="16"/>
    <n v="8"/>
    <n v="2016"/>
    <x v="3"/>
    <x v="3"/>
    <d v="2020-10-10T00:00:00"/>
    <n v="1516"/>
  </r>
  <r>
    <x v="2637"/>
    <x v="2625"/>
    <x v="29"/>
    <s v="beginners)"/>
    <s v="ow to desi"/>
    <s v="https://www.udemy.   /businesscarddesignphotoshop/"/>
    <s v="https://www.udemy.com/businesscarddesignphotoshop/"/>
    <x v="1"/>
    <n v="0"/>
    <n v="5086"/>
    <n v="197"/>
    <n v="12"/>
    <x v="1"/>
    <x v="1"/>
    <s v="beginner level"/>
    <s v="BEGINNER LEVEL"/>
    <n v="14"/>
    <s v="beginner level"/>
    <n v="1"/>
    <d v="2016-08-27T00:00:00"/>
    <n v="27"/>
    <n v="8"/>
    <n v="2016"/>
    <x v="2"/>
    <x v="2"/>
    <d v="2018-12-31T00:00:00"/>
    <n v="856"/>
  </r>
  <r>
    <x v="2638"/>
    <x v="2626"/>
    <x v="1109"/>
    <s v="ing skills"/>
    <s v="nstant Bod"/>
    <s v="https://www.udemy.   /instant-bodhran-part-two-learning-further-drumming-skills/"/>
    <s v="https://www.udemy.com/instant-bodhran-part-two-learning-further-drumming-skills/"/>
    <x v="0"/>
    <n v="40"/>
    <n v="28"/>
    <n v="1"/>
    <n v="10"/>
    <x v="1"/>
    <x v="1"/>
    <s v="beginner level"/>
    <s v="BEGINNER LEVEL"/>
    <n v="14"/>
    <s v="beginner level"/>
    <n v="1"/>
    <d v="2016-08-18T00:00:00"/>
    <n v="18"/>
    <n v="8"/>
    <n v="2016"/>
    <x v="1"/>
    <x v="1"/>
    <d v="2018-12-31T00:00:00"/>
    <n v="865"/>
  </r>
  <r>
    <x v="2639"/>
    <x v="2627"/>
    <x v="427"/>
    <s v="t Patterns"/>
    <s v="earn to tr"/>
    <s v="https://www.udemy.   /learn-to-trade-chart-patterns/"/>
    <s v="https://www.udemy.com/learn-to-trade-chart-patterns/"/>
    <x v="0"/>
    <n v="20"/>
    <n v="75"/>
    <n v="8"/>
    <n v="23"/>
    <x v="2"/>
    <x v="2"/>
    <s v="intermediate level"/>
    <s v="INTERMEDIATE LEVEL"/>
    <n v="18"/>
    <s v="intermediate level"/>
    <n v="2"/>
    <d v="2016-08-17T00:00:00"/>
    <n v="17"/>
    <n v="8"/>
    <n v="2016"/>
    <x v="3"/>
    <x v="3"/>
    <d v="2020-10-10T00:00:00"/>
    <n v="1515"/>
  </r>
  <r>
    <x v="2640"/>
    <x v="2628"/>
    <x v="427"/>
    <s v="acci Tools"/>
    <s v="earn to Tr"/>
    <s v="https://www.udemy.   /learn-to-trade-with-fibonacci-tools/"/>
    <s v="https://www.udemy.com/learn-to-trade-with-fibonacci-tools/"/>
    <x v="0"/>
    <n v="30"/>
    <n v="252"/>
    <n v="45"/>
    <n v="30"/>
    <x v="2"/>
    <x v="2"/>
    <s v="intermediate level"/>
    <s v="INTERMEDIATE LEVEL"/>
    <n v="18"/>
    <s v="intermediate level"/>
    <n v="4"/>
    <d v="2016-08-17T00:00:00"/>
    <n v="17"/>
    <n v="8"/>
    <n v="2016"/>
    <x v="3"/>
    <x v="3"/>
    <d v="2020-10-10T00:00:00"/>
    <n v="1515"/>
  </r>
  <r>
    <x v="2641"/>
    <x v="2629"/>
    <x v="47"/>
    <s v="and Stocks"/>
    <s v="he Ultimat"/>
    <s v="https://www.udemy.   /fibonacci-trading-strategy/"/>
    <s v="https://www.udemy.com/fibonacci-trading-strategy/"/>
    <x v="0"/>
    <n v="200"/>
    <n v="399"/>
    <n v="15"/>
    <n v="15"/>
    <x v="0"/>
    <x v="0"/>
    <s v="all levels"/>
    <s v="ALL LEVELS"/>
    <n v="10"/>
    <s v="all levels"/>
    <n v="1"/>
    <d v="2016-08-19T00:00:00"/>
    <n v="19"/>
    <n v="8"/>
    <n v="2016"/>
    <x v="3"/>
    <x v="3"/>
    <d v="2019-09-26T00:00:00"/>
    <n v="1133"/>
  </r>
  <r>
    <x v="2642"/>
    <x v="2630"/>
    <x v="770"/>
    <s v="a y eficaz"/>
    <s v="ontabilida"/>
    <s v="https://www.udemy.   /contabilidad11/"/>
    <s v="https://www.udemy.com/contabilidad11/"/>
    <x v="0"/>
    <n v="40"/>
    <n v="379"/>
    <n v="60"/>
    <n v="60"/>
    <x v="0"/>
    <x v="0"/>
    <s v="all levels"/>
    <s v="ALL LEVELS"/>
    <n v="10"/>
    <s v="all levels"/>
    <n v="2"/>
    <d v="2016-08-18T00:00:00"/>
    <n v="18"/>
    <n v="8"/>
    <n v="2016"/>
    <x v="3"/>
    <x v="3"/>
    <d v="2019-09-26T00:00:00"/>
    <n v="1134"/>
  </r>
  <r>
    <x v="2643"/>
    <x v="2631"/>
    <x v="127"/>
    <s v="30 Minutes"/>
    <s v="mprovise O"/>
    <s v="https://www.udemy.   /improvise-on-the-piano-in-30-minutes/"/>
    <s v="https://www.udemy.com/improvise-on-the-piano-in-30-minutes/"/>
    <x v="0"/>
    <n v="40"/>
    <n v="85"/>
    <n v="8"/>
    <n v="19"/>
    <x v="1"/>
    <x v="1"/>
    <s v="beginner level"/>
    <s v="BEGINNER LEVEL"/>
    <n v="14"/>
    <s v="beginner level"/>
    <n v="1.5"/>
    <d v="2016-08-18T00:00:00"/>
    <n v="18"/>
    <n v="8"/>
    <n v="2016"/>
    <x v="1"/>
    <x v="1"/>
    <d v="2018-12-31T00:00:00"/>
    <n v="865"/>
  </r>
  <r>
    <x v="2644"/>
    <x v="2632"/>
    <x v="332"/>
    <s v="on Variety"/>
    <s v="iano Lesso"/>
    <s v="https://www.udemy.   /piano-lesson-variety/"/>
    <s v="https://www.udemy.com/piano-lesson-variety/"/>
    <x v="0"/>
    <n v="40"/>
    <n v="59"/>
    <n v="1"/>
    <n v="28"/>
    <x v="2"/>
    <x v="2"/>
    <s v="intermediate level"/>
    <s v="INTERMEDIATE LEVEL"/>
    <n v="18"/>
    <s v="intermediate level"/>
    <n v="4"/>
    <d v="2016-08-18T00:00:00"/>
    <n v="18"/>
    <n v="8"/>
    <n v="2016"/>
    <x v="1"/>
    <x v="1"/>
    <d v="2020-10-10T00:00:00"/>
    <n v="1514"/>
  </r>
  <r>
    <x v="2645"/>
    <x v="2633"/>
    <x v="1457"/>
    <s v=" No Coding"/>
    <s v="evelop a P"/>
    <s v="https://www.udemy.   /develop-a-professional-onepage-wordpress-site-with-no-coding/"/>
    <s v="https://www.udemy.com/develop-a-professional-onepage-wordpress-site-with-no-coding/"/>
    <x v="0"/>
    <n v="20"/>
    <n v="1747"/>
    <n v="13"/>
    <n v="13"/>
    <x v="1"/>
    <x v="1"/>
    <s v="beginner level"/>
    <s v="BEGINNER LEVEL"/>
    <n v="14"/>
    <s v="beginner level"/>
    <n v="1.5"/>
    <d v="2016-08-29T00:00:00"/>
    <n v="29"/>
    <n v="8"/>
    <n v="2016"/>
    <x v="0"/>
    <x v="0"/>
    <d v="2018-12-31T00:00:00"/>
    <n v="854"/>
  </r>
  <r>
    <x v="2646"/>
    <x v="2634"/>
    <x v="1041"/>
    <s v=" of jQuery"/>
    <s v="Query Esse"/>
    <s v="https://www.udemy.   /jquery-essentials/"/>
    <s v="https://www.udemy.com/jquery-essentials/"/>
    <x v="0"/>
    <n v="20"/>
    <n v="1004"/>
    <n v="43"/>
    <n v="40"/>
    <x v="0"/>
    <x v="0"/>
    <s v="all levels"/>
    <s v="ALL LEVELS"/>
    <n v="10"/>
    <s v="all levels"/>
    <n v="3.5"/>
    <d v="2016-08-19T00:00:00"/>
    <n v="19"/>
    <n v="8"/>
    <n v="2016"/>
    <x v="0"/>
    <x v="0"/>
    <d v="2019-09-26T00:00:00"/>
    <n v="1133"/>
  </r>
  <r>
    <x v="2647"/>
    <x v="2635"/>
    <x v="27"/>
    <s v="ex Trading"/>
    <s v="he Complet"/>
    <s v="https://www.udemy.   /the-complete-guide-to-forex-trading/"/>
    <s v="https://www.udemy.com/the-complete-guide-to-forex-trading/"/>
    <x v="0"/>
    <n v="20"/>
    <n v="1329"/>
    <n v="12"/>
    <n v="33"/>
    <x v="0"/>
    <x v="0"/>
    <s v="all levels"/>
    <s v="ALL LEVELS"/>
    <n v="10"/>
    <s v="all levels"/>
    <n v="5"/>
    <d v="2017-02-05T00:00:00"/>
    <n v="5"/>
    <n v="2"/>
    <n v="2017"/>
    <x v="3"/>
    <x v="3"/>
    <d v="2018-08-06T00:00:00"/>
    <n v="547"/>
  </r>
  <r>
    <x v="2648"/>
    <x v="2636"/>
    <x v="179"/>
    <s v="confidence"/>
    <s v="ow to play"/>
    <s v="https://www.udemy.   /how-to-get-into-an-irish-music-session-with-confidence/"/>
    <s v="https://www.udemy.com/how-to-get-into-an-irish-music-session-with-confidence/"/>
    <x v="0"/>
    <n v="40"/>
    <n v="193"/>
    <n v="5"/>
    <n v="8"/>
    <x v="0"/>
    <x v="0"/>
    <s v="all levels"/>
    <s v="ALL LEVELS"/>
    <n v="10"/>
    <s v="all levels"/>
    <n v="1"/>
    <d v="2016-08-18T00:00:00"/>
    <n v="18"/>
    <n v="8"/>
    <n v="2016"/>
    <x v="1"/>
    <x v="1"/>
    <d v="2019-09-26T00:00:00"/>
    <n v="1134"/>
  </r>
  <r>
    <x v="2649"/>
    <x v="2637"/>
    <x v="843"/>
    <s v="ly Malone!"/>
    <s v="nstant Har"/>
    <s v="https://www.udemy.   /instant-harmonica-play-whiskey-in-the-jar-molly-malone/"/>
    <s v="https://www.udemy.com/instant-harmonica-play-whiskey-in-the-jar-molly-malone/"/>
    <x v="0"/>
    <n v="40"/>
    <n v="21"/>
    <n v="3"/>
    <n v="27"/>
    <x v="0"/>
    <x v="0"/>
    <s v="all levels"/>
    <s v="ALL LEVELS"/>
    <n v="10"/>
    <s v="all levels"/>
    <n v="2"/>
    <d v="2016-09-20T00:00:00"/>
    <n v="20"/>
    <n v="9"/>
    <n v="2016"/>
    <x v="1"/>
    <x v="1"/>
    <d v="2019-09-26T00:00:00"/>
    <n v="1101"/>
  </r>
  <r>
    <x v="2650"/>
    <x v="2638"/>
    <x v="843"/>
    <s v="eye theme!"/>
    <s v="nstant Har"/>
    <s v="https://www.udemy.   /instant-harmonica-play-blowing-in-the-wind-popeye-theme/"/>
    <s v="https://www.udemy.com/instant-harmonica-play-blowing-in-the-wind-popeye-theme/"/>
    <x v="0"/>
    <n v="40"/>
    <n v="13"/>
    <n v="1"/>
    <n v="24"/>
    <x v="0"/>
    <x v="0"/>
    <s v="all levels"/>
    <s v="ALL LEVELS"/>
    <n v="10"/>
    <s v="all levels"/>
    <n v="1.5"/>
    <d v="2016-09-23T00:00:00"/>
    <n v="23"/>
    <n v="9"/>
    <n v="2016"/>
    <x v="1"/>
    <x v="1"/>
    <d v="2019-09-26T00:00:00"/>
    <n v="1098"/>
  </r>
  <r>
    <x v="2651"/>
    <x v="2639"/>
    <x v="843"/>
    <s v="air today!"/>
    <s v="nstant Har"/>
    <s v="https://www.udemy.   /instant-harmonica-play-yesterday-scarborough-fair-today/"/>
    <s v="https://www.udemy.com/instant-harmonica-play-yesterday-scarborough-fair-today/"/>
    <x v="0"/>
    <n v="40"/>
    <n v="33"/>
    <n v="5"/>
    <n v="26"/>
    <x v="0"/>
    <x v="0"/>
    <s v="all levels"/>
    <s v="ALL LEVELS"/>
    <n v="10"/>
    <s v="all levels"/>
    <n v="2"/>
    <d v="2016-08-26T00:00:00"/>
    <n v="26"/>
    <n v="8"/>
    <n v="2016"/>
    <x v="1"/>
    <x v="1"/>
    <d v="2019-09-26T00:00:00"/>
    <n v="1126"/>
  </r>
  <r>
    <x v="2652"/>
    <x v="2640"/>
    <x v="843"/>
    <s v="woman now!"/>
    <s v="nstant Har"/>
    <s v="https://www.udemy.   /instant-harmonica-play-the-groovy-irish-washerwoman-now/"/>
    <s v="https://www.udemy.com/instant-harmonica-play-the-groovy-irish-washerwoman-now/"/>
    <x v="0"/>
    <n v="40"/>
    <n v="55"/>
    <n v="8"/>
    <n v="13"/>
    <x v="1"/>
    <x v="1"/>
    <s v="beginner level"/>
    <s v="BEGINNER LEVEL"/>
    <n v="14"/>
    <s v="beginner level"/>
    <n v="1"/>
    <d v="2017-01-24T00:00:00"/>
    <n v="24"/>
    <n v="1"/>
    <n v="2017"/>
    <x v="1"/>
    <x v="1"/>
    <d v="2018-12-31T00:00:00"/>
    <n v="706"/>
  </r>
  <r>
    <x v="2653"/>
    <x v="2641"/>
    <x v="227"/>
    <s v="mals Icons"/>
    <s v="dobe Illus"/>
    <s v="https://www.udemy.   /adobe-illustrator-how-to-draw-squared-animals-icons/"/>
    <s v="https://www.udemy.com/adobe-illustrator-how-to-draw-squared-animals-icons/"/>
    <x v="0"/>
    <n v="180"/>
    <n v="2873"/>
    <n v="38"/>
    <n v="13"/>
    <x v="1"/>
    <x v="1"/>
    <s v="beginner level"/>
    <s v="BEGINNER LEVEL"/>
    <n v="14"/>
    <s v="beginner level"/>
    <n v="0.53333333299999997"/>
    <d v="2017-01-10T00:00:00"/>
    <n v="10"/>
    <n v="1"/>
    <n v="2017"/>
    <x v="2"/>
    <x v="2"/>
    <d v="2018-12-31T00:00:00"/>
    <n v="720"/>
  </r>
  <r>
    <x v="2654"/>
    <x v="2642"/>
    <x v="358"/>
    <s v=" &amp; Restore"/>
    <s v="ordpress B"/>
    <s v="https://www.udemy.   /wordpress-backup-restore/"/>
    <s v="https://www.udemy.com/wordpress-backup-restore/"/>
    <x v="0"/>
    <n v="95"/>
    <n v="478"/>
    <n v="37"/>
    <n v="18"/>
    <x v="0"/>
    <x v="0"/>
    <s v="all levels"/>
    <s v="ALL LEVELS"/>
    <n v="10"/>
    <s v="all levels"/>
    <n v="1.5"/>
    <d v="2016-09-15T00:00:00"/>
    <n v="15"/>
    <n v="9"/>
    <n v="2016"/>
    <x v="0"/>
    <x v="0"/>
    <d v="2019-09-26T00:00:00"/>
    <n v="1106"/>
  </r>
  <r>
    <x v="2655"/>
    <x v="2643"/>
    <x v="94"/>
    <s v="lete Study"/>
    <s v="asics of C"/>
    <s v="https://www.udemy.   /basics-of-commerce-a-complete-study/"/>
    <s v="https://www.udemy.com/basics-of-commerce-a-complete-study/"/>
    <x v="0"/>
    <n v="150"/>
    <n v="2197"/>
    <n v="4"/>
    <n v="105"/>
    <x v="0"/>
    <x v="0"/>
    <s v="all levels"/>
    <s v="ALL LEVELS"/>
    <n v="10"/>
    <s v="all levels"/>
    <n v="5.5"/>
    <d v="2016-12-21T00:00:00"/>
    <n v="21"/>
    <n v="12"/>
    <n v="2016"/>
    <x v="3"/>
    <x v="3"/>
    <d v="2018-08-06T00:00:00"/>
    <n v="593"/>
  </r>
  <r>
    <x v="2656"/>
    <x v="2644"/>
    <x v="67"/>
    <s v=" Investing"/>
    <s v="eginners G"/>
    <s v="https://www.udemy.   /beginners-guide-to-stock-market-investing/"/>
    <s v="https://www.udemy.com/beginners-guide-to-stock-market-investing/"/>
    <x v="1"/>
    <n v="0"/>
    <n v="3283"/>
    <n v="109"/>
    <n v="42"/>
    <x v="1"/>
    <x v="1"/>
    <s v="beginner level"/>
    <s v="BEGINNER LEVEL"/>
    <n v="14"/>
    <s v="beginner level"/>
    <n v="2.5"/>
    <d v="2016-09-15T00:00:00"/>
    <n v="15"/>
    <n v="9"/>
    <n v="2016"/>
    <x v="3"/>
    <x v="3"/>
    <d v="2018-12-31T00:00:00"/>
    <n v="837"/>
  </r>
  <r>
    <x v="2657"/>
    <x v="2645"/>
    <x v="1458"/>
    <s v=" (Farming)"/>
    <s v="dobe - Cre"/>
    <s v="https://www.udemy.   /adobe-create-a-professional-logo-step-by-step-farming/"/>
    <s v="https://www.udemy.com/adobe-create-a-professional-logo-step-by-step-farming/"/>
    <x v="0"/>
    <n v="20"/>
    <n v="214"/>
    <n v="0"/>
    <n v="15"/>
    <x v="0"/>
    <x v="0"/>
    <s v="all levels"/>
    <s v="ALL LEVELS"/>
    <n v="10"/>
    <s v="all levels"/>
    <n v="1"/>
    <d v="2016-08-18T00:00:00"/>
    <n v="18"/>
    <n v="8"/>
    <n v="2016"/>
    <x v="2"/>
    <x v="2"/>
    <d v="2019-09-26T00:00:00"/>
    <n v="1134"/>
  </r>
  <r>
    <x v="2658"/>
    <x v="2646"/>
    <x v="1459"/>
    <s v="VirtualBox"/>
    <s v="implified "/>
    <s v="https://www.udemy.   /cross-browser-web-testing-virtualbox/"/>
    <s v="https://www.udemy.com/cross-browser-web-testing-virtualbox/"/>
    <x v="0"/>
    <n v="20"/>
    <n v="796"/>
    <n v="3"/>
    <n v="18"/>
    <x v="1"/>
    <x v="1"/>
    <s v="beginner level"/>
    <s v="BEGINNER LEVEL"/>
    <n v="14"/>
    <s v="beginner level"/>
    <n v="1"/>
    <d v="2016-09-13T00:00:00"/>
    <n v="13"/>
    <n v="9"/>
    <n v="2016"/>
    <x v="0"/>
    <x v="0"/>
    <d v="2018-12-31T00:00:00"/>
    <n v="839"/>
  </r>
  <r>
    <x v="2659"/>
    <x v="2647"/>
    <x v="1458"/>
    <s v="p (Beauty)"/>
    <s v="dobe - Cre"/>
    <s v="https://www.udemy.   /adobe-create-a-professional-logo-step-by-step-beauty/"/>
    <s v="https://www.udemy.com/adobe-create-a-professional-logo-step-by-step-beauty/"/>
    <x v="0"/>
    <n v="20"/>
    <n v="2420"/>
    <n v="27"/>
    <n v="21"/>
    <x v="0"/>
    <x v="0"/>
    <s v="all levels"/>
    <s v="ALL LEVELS"/>
    <n v="10"/>
    <s v="all levels"/>
    <n v="1.5"/>
    <d v="2016-08-27T00:00:00"/>
    <n v="27"/>
    <n v="8"/>
    <n v="2016"/>
    <x v="2"/>
    <x v="2"/>
    <d v="2019-09-26T00:00:00"/>
    <n v="1125"/>
  </r>
  <r>
    <x v="2660"/>
    <x v="2648"/>
    <x v="1460"/>
    <s v="ontrabaixo"/>
    <s v="edais de e"/>
    <s v="https://www.udemy.   /pedais-de-efeito-para-contrabaixo/"/>
    <s v="https://www.udemy.com/pedais-de-efeito-para-contrabaixo/"/>
    <x v="0"/>
    <n v="50"/>
    <n v="10"/>
    <n v="3"/>
    <n v="10"/>
    <x v="0"/>
    <x v="0"/>
    <s v="all levels"/>
    <s v="ALL LEVELS"/>
    <n v="10"/>
    <s v="all levels"/>
    <n v="2.5"/>
    <d v="2016-08-26T00:00:00"/>
    <n v="26"/>
    <n v="8"/>
    <n v="2016"/>
    <x v="1"/>
    <x v="1"/>
    <d v="2019-09-26T00:00:00"/>
    <n v="1126"/>
  </r>
  <r>
    <x v="2661"/>
    <x v="2649"/>
    <x v="1210"/>
    <s v="Angular JS"/>
    <s v="earn By Ex"/>
    <s v="https://www.udemy.   /learn-by-example-angular-js/"/>
    <s v="https://www.udemy.com/learn-by-example-angular-js/"/>
    <x v="0"/>
    <n v="50"/>
    <n v="1515"/>
    <n v="32"/>
    <n v="60"/>
    <x v="0"/>
    <x v="0"/>
    <s v="all levels"/>
    <s v="ALL LEVELS"/>
    <n v="10"/>
    <s v="all levels"/>
    <n v="7"/>
    <d v="2016-08-22T00:00:00"/>
    <n v="22"/>
    <n v="8"/>
    <n v="2016"/>
    <x v="0"/>
    <x v="0"/>
    <d v="2019-09-26T00:00:00"/>
    <n v="1130"/>
  </r>
  <r>
    <x v="2662"/>
    <x v="2650"/>
    <x v="1461"/>
    <s v="t Included"/>
    <s v="rade the N"/>
    <s v="https://www.udemy.   /tradethenews/"/>
    <s v="https://www.udemy.com/tradethenews/"/>
    <x v="0"/>
    <n v="200"/>
    <n v="276"/>
    <n v="11"/>
    <n v="11"/>
    <x v="0"/>
    <x v="0"/>
    <s v="all levels"/>
    <s v="ALL LEVELS"/>
    <n v="10"/>
    <s v="all levels"/>
    <n v="0.56666666700000001"/>
    <d v="2016-08-30T00:00:00"/>
    <n v="30"/>
    <n v="8"/>
    <n v="2016"/>
    <x v="3"/>
    <x v="3"/>
    <d v="2018-08-06T00:00:00"/>
    <n v="706"/>
  </r>
  <r>
    <x v="2663"/>
    <x v="2651"/>
    <x v="427"/>
    <s v="o Advanced"/>
    <s v="earn to Tr"/>
    <s v="https://www.udemy.   /tradeforex/"/>
    <s v="https://www.udemy.com/tradeforex/"/>
    <x v="0"/>
    <n v="200"/>
    <n v="1645"/>
    <n v="25"/>
    <n v="42"/>
    <x v="0"/>
    <x v="0"/>
    <s v="all levels"/>
    <s v="ALL LEVELS"/>
    <n v="10"/>
    <s v="all levels"/>
    <n v="2"/>
    <d v="2016-09-07T00:00:00"/>
    <n v="7"/>
    <n v="9"/>
    <n v="2016"/>
    <x v="3"/>
    <x v="3"/>
    <d v="2018-11-04T00:00:00"/>
    <n v="788"/>
  </r>
  <r>
    <x v="2664"/>
    <x v="2652"/>
    <x v="27"/>
    <s v="SS3 Course"/>
    <s v="he Complet"/>
    <s v="https://www.udemy.   /the-complete-html5-and-css3-course/"/>
    <s v="https://www.udemy.com/the-complete-html5-and-css3-course/"/>
    <x v="0"/>
    <n v="40"/>
    <n v="1548"/>
    <n v="30"/>
    <n v="126"/>
    <x v="0"/>
    <x v="0"/>
    <s v="all levels"/>
    <s v="ALL LEVELS"/>
    <n v="10"/>
    <s v="all levels"/>
    <n v="15"/>
    <d v="2016-08-23T00:00:00"/>
    <n v="23"/>
    <n v="8"/>
    <n v="2016"/>
    <x v="0"/>
    <x v="0"/>
    <d v="2019-09-26T00:00:00"/>
    <n v="1129"/>
  </r>
  <r>
    <x v="2665"/>
    <x v="2653"/>
    <x v="1462"/>
    <s v="in 1 Hours"/>
    <s v="ree Option"/>
    <s v="https://www.udemy.   /free-options-101-basic-of-call-and-put-options-in-1-hours/"/>
    <s v="https://www.udemy.com/free-options-101-basic-of-call-and-put-options-in-1-hours/"/>
    <x v="1"/>
    <n v="0"/>
    <n v="2481"/>
    <n v="71"/>
    <n v="26"/>
    <x v="0"/>
    <x v="0"/>
    <s v="all levels"/>
    <s v="ALL LEVELS"/>
    <n v="10"/>
    <s v="all levels"/>
    <n v="1.5"/>
    <d v="2016-08-22T00:00:00"/>
    <n v="22"/>
    <n v="8"/>
    <n v="2016"/>
    <x v="3"/>
    <x v="3"/>
    <d v="2019-09-26T00:00:00"/>
    <n v="1130"/>
  </r>
  <r>
    <x v="2666"/>
    <x v="2654"/>
    <x v="0"/>
    <s v="l 3 - JSON"/>
    <s v="avascript "/>
    <s v="https://www.udemy.   /javascript-intermediate-json-course/"/>
    <s v="https://www.udemy.com/javascript-intermediate-json-course/"/>
    <x v="0"/>
    <n v="100"/>
    <n v="1735"/>
    <n v="76"/>
    <n v="25"/>
    <x v="0"/>
    <x v="0"/>
    <s v="all levels"/>
    <s v="ALL LEVELS"/>
    <n v="10"/>
    <s v="all levels"/>
    <n v="2.5"/>
    <d v="2016-08-30T00:00:00"/>
    <n v="30"/>
    <n v="8"/>
    <n v="2016"/>
    <x v="0"/>
    <x v="0"/>
    <d v="2019-09-26T00:00:00"/>
    <n v="1122"/>
  </r>
  <r>
    <x v="2667"/>
    <x v="2655"/>
    <x v="465"/>
    <s v="g Secrets."/>
    <s v="ow to Inve"/>
    <s v="https://www.udemy.   /how-to-invest-in-startups/"/>
    <s v="https://www.udemy.com/how-to-invest-in-startups/"/>
    <x v="1"/>
    <n v="0"/>
    <n v="1625"/>
    <n v="5"/>
    <n v="145"/>
    <x v="0"/>
    <x v="0"/>
    <s v="all levels"/>
    <s v="ALL LEVELS"/>
    <n v="10"/>
    <s v="all levels"/>
    <n v="8.5"/>
    <d v="2016-08-29T00:00:00"/>
    <n v="29"/>
    <n v="8"/>
    <n v="2016"/>
    <x v="3"/>
    <x v="3"/>
    <d v="2018-08-06T00:00:00"/>
    <n v="707"/>
  </r>
  <r>
    <x v="2668"/>
    <x v="2656"/>
    <x v="167"/>
    <s v=" Bootstrap"/>
    <s v="earn PHP C"/>
    <s v="https://www.udemy.   /learn-php-codeigniter-framework-with-ajax-and-bootstrap/"/>
    <s v="https://www.udemy.com/learn-php-codeigniter-framework-with-ajax-and-bootstrap/"/>
    <x v="0"/>
    <n v="75"/>
    <n v="1634"/>
    <n v="52"/>
    <n v="21"/>
    <x v="0"/>
    <x v="0"/>
    <s v="all levels"/>
    <s v="ALL LEVELS"/>
    <n v="10"/>
    <s v="all levels"/>
    <n v="2.5"/>
    <d v="2016-09-13T00:00:00"/>
    <n v="13"/>
    <n v="9"/>
    <n v="2016"/>
    <x v="0"/>
    <x v="0"/>
    <d v="2019-09-26T00:00:00"/>
    <n v="1108"/>
  </r>
  <r>
    <x v="2669"/>
    <x v="2657"/>
    <x v="214"/>
    <s v="d Capybara"/>
    <s v="uby on Rai"/>
    <s v="https://www.udemy.   /ruby-rails-5-bdd-rspec-capybara/"/>
    <s v="https://www.udemy.com/ruby-rails-5-bdd-rspec-capybara/"/>
    <x v="0"/>
    <n v="200"/>
    <n v="1870"/>
    <n v="193"/>
    <n v="145"/>
    <x v="0"/>
    <x v="0"/>
    <s v="all levels"/>
    <s v="ALL LEVELS"/>
    <n v="10"/>
    <s v="all levels"/>
    <n v="14.5"/>
    <d v="2016-10-28T00:00:00"/>
    <n v="28"/>
    <n v="10"/>
    <n v="2016"/>
    <x v="0"/>
    <x v="0"/>
    <d v="2019-09-26T00:00:00"/>
    <n v="1063"/>
  </r>
  <r>
    <x v="2670"/>
    <x v="2658"/>
    <x v="949"/>
    <s v=" Immersion"/>
    <s v="iano For S"/>
    <s v="https://www.udemy.   /piano-singersongwriter-rhythm/"/>
    <s v="https://www.udemy.com/piano-singersongwriter-rhythm/"/>
    <x v="0"/>
    <n v="100"/>
    <n v="567"/>
    <n v="37"/>
    <n v="24"/>
    <x v="0"/>
    <x v="0"/>
    <s v="all levels"/>
    <s v="ALL LEVELS"/>
    <n v="10"/>
    <s v="all levels"/>
    <n v="1.5"/>
    <d v="2016-08-29T00:00:00"/>
    <n v="29"/>
    <n v="8"/>
    <n v="2016"/>
    <x v="1"/>
    <x v="1"/>
    <d v="2019-09-26T00:00:00"/>
    <n v="1123"/>
  </r>
  <r>
    <x v="2671"/>
    <x v="2659"/>
    <x v="27"/>
    <s v="Kali Linux"/>
    <s v="he Complet"/>
    <s v="https://www.udemy.   /penetration-testing-ethical-hacking-course-python-kali-linux/"/>
    <s v="https://www.udemy.com/penetration-testing-ethical-hacking-course-python-kali-linux/"/>
    <x v="0"/>
    <n v="195"/>
    <n v="7827"/>
    <n v="268"/>
    <n v="66"/>
    <x v="0"/>
    <x v="0"/>
    <s v="all levels"/>
    <s v="ALL LEVELS"/>
    <n v="10"/>
    <s v="all levels"/>
    <n v="11"/>
    <d v="2016-09-26T00:00:00"/>
    <n v="26"/>
    <n v="9"/>
    <n v="2016"/>
    <x v="0"/>
    <x v="0"/>
    <d v="2019-09-26T00:00:00"/>
    <n v="1095"/>
  </r>
  <r>
    <x v="2672"/>
    <x v="2660"/>
    <x v="308"/>
    <s v="PowerPoint"/>
    <s v="ogo Design"/>
    <s v="https://www.udemy.   /logodesignmadeeasy/"/>
    <s v="https://www.udemy.com/logodesignmadeeasy/"/>
    <x v="0"/>
    <n v="20"/>
    <n v="1086"/>
    <n v="17"/>
    <n v="8"/>
    <x v="1"/>
    <x v="1"/>
    <s v="beginner level"/>
    <s v="BEGINNER LEVEL"/>
    <n v="14"/>
    <s v="beginner level"/>
    <n v="1"/>
    <d v="2016-11-22T00:00:00"/>
    <n v="22"/>
    <n v="11"/>
    <n v="2016"/>
    <x v="2"/>
    <x v="2"/>
    <d v="2018-12-31T00:00:00"/>
    <n v="769"/>
  </r>
  <r>
    <x v="2673"/>
    <x v="2661"/>
    <x v="671"/>
    <s v="30 Minutes"/>
    <s v="earn basic"/>
    <s v="https://www.udemy.   /learn-basics-of-html/"/>
    <s v="https://www.udemy.com/learn-basics-of-html/"/>
    <x v="0"/>
    <n v="20"/>
    <n v="945"/>
    <n v="17"/>
    <n v="11"/>
    <x v="1"/>
    <x v="1"/>
    <s v="beginner level"/>
    <s v="BEGINNER LEVEL"/>
    <n v="14"/>
    <s v="beginner level"/>
    <n v="0.55000000000000004"/>
    <d v="2016-09-02T00:00:00"/>
    <n v="2"/>
    <n v="9"/>
    <n v="2016"/>
    <x v="0"/>
    <x v="0"/>
    <d v="2018-12-31T00:00:00"/>
    <n v="850"/>
  </r>
  <r>
    <x v="2674"/>
    <x v="2662"/>
    <x v="1463"/>
    <s v="rs: Part 2"/>
    <s v="oaching Bu"/>
    <s v="https://www.udemy.   /coaching-bundle-guitar-for-music-educators-part-2/"/>
    <s v="https://www.udemy.com/coaching-bundle-guitar-for-music-educators-part-2/"/>
    <x v="0"/>
    <n v="135"/>
    <n v="1"/>
    <n v="1"/>
    <n v="6"/>
    <x v="0"/>
    <x v="0"/>
    <s v="all levels"/>
    <s v="ALL LEVELS"/>
    <n v="10"/>
    <s v="all levels"/>
    <n v="0.5"/>
    <d v="2016-09-02T00:00:00"/>
    <n v="2"/>
    <n v="9"/>
    <n v="2016"/>
    <x v="1"/>
    <x v="1"/>
    <d v="2019-09-26T00:00:00"/>
    <n v="1119"/>
  </r>
  <r>
    <x v="2675"/>
    <x v="2663"/>
    <x v="1464"/>
    <s v="tic Flute!"/>
    <s v="earn 3 - A"/>
    <s v="https://www.udemy.   /arrahman-hits/"/>
    <s v="https://www.udemy.com/arrahman-hits/"/>
    <x v="0"/>
    <n v="70"/>
    <n v="98"/>
    <n v="18"/>
    <n v="31"/>
    <x v="2"/>
    <x v="2"/>
    <s v="intermediate level"/>
    <s v="INTERMEDIATE LEVEL"/>
    <n v="18"/>
    <s v="intermediate level"/>
    <n v="2.5"/>
    <d v="2016-12-13T00:00:00"/>
    <n v="13"/>
    <n v="12"/>
    <n v="2016"/>
    <x v="1"/>
    <x v="1"/>
    <d v="2020-10-10T00:00:00"/>
    <n v="1397"/>
  </r>
  <r>
    <x v="2676"/>
    <x v="2664"/>
    <x v="227"/>
    <s v="go Design."/>
    <s v="dobe Illus"/>
    <s v="https://www.udemy.   /logo-design-in-adobe-illustrator/"/>
    <s v="https://www.udemy.com/logo-design-in-adobe-illustrator/"/>
    <x v="0"/>
    <n v="20"/>
    <n v="371"/>
    <n v="5"/>
    <n v="26"/>
    <x v="0"/>
    <x v="0"/>
    <s v="all levels"/>
    <s v="ALL LEVELS"/>
    <n v="10"/>
    <s v="all levels"/>
    <n v="3.5"/>
    <d v="2016-09-06T00:00:00"/>
    <n v="6"/>
    <n v="9"/>
    <n v="2016"/>
    <x v="2"/>
    <x v="2"/>
    <d v="2019-09-26T00:00:00"/>
    <n v="1115"/>
  </r>
  <r>
    <x v="2677"/>
    <x v="2665"/>
    <x v="1465"/>
    <s v="Javascript"/>
    <s v="earn SVG A"/>
    <s v="https://www.udemy.   /learn-svg-animation/"/>
    <s v="https://www.udemy.com/learn-svg-animation/"/>
    <x v="0"/>
    <n v="65"/>
    <n v="12953"/>
    <n v="680"/>
    <n v="22"/>
    <x v="0"/>
    <x v="0"/>
    <s v="all levels"/>
    <s v="ALL LEVELS"/>
    <n v="10"/>
    <s v="all levels"/>
    <n v="1.5"/>
    <d v="2016-09-12T00:00:00"/>
    <n v="12"/>
    <n v="9"/>
    <n v="2016"/>
    <x v="0"/>
    <x v="0"/>
    <d v="2019-09-26T00:00:00"/>
    <n v="1109"/>
  </r>
  <r>
    <x v="2678"/>
    <x v="2666"/>
    <x v="345"/>
    <s v="ble Trades"/>
    <s v="ption Trad"/>
    <s v="https://www.udemy.   /option-trading-for-rookies-make-and-manage-profitable-option-trades/"/>
    <s v="https://www.udemy.com/option-trading-for-rookies-make-and-manage-profitable-option-trades/"/>
    <x v="0"/>
    <n v="95"/>
    <n v="507"/>
    <n v="19"/>
    <n v="59"/>
    <x v="0"/>
    <x v="0"/>
    <s v="all levels"/>
    <s v="ALL LEVELS"/>
    <n v="10"/>
    <s v="all levels"/>
    <n v="2"/>
    <d v="2016-09-02T00:00:00"/>
    <n v="2"/>
    <n v="9"/>
    <n v="2016"/>
    <x v="3"/>
    <x v="3"/>
    <d v="2018-08-06T00:00:00"/>
    <n v="703"/>
  </r>
  <r>
    <x v="2679"/>
    <x v="2667"/>
    <x v="106"/>
    <s v="e MS Excel"/>
    <s v="atemÃ¡tica"/>
    <s v="https://www.udemy.   /matematica-financeira-com-hp12-e-ms-excel/"/>
    <s v="https://www.udemy.com/matematica-financeira-com-hp12-e-ms-excel/"/>
    <x v="0"/>
    <n v="20"/>
    <n v="74"/>
    <n v="17"/>
    <n v="30"/>
    <x v="1"/>
    <x v="1"/>
    <s v="beginner level"/>
    <s v="BEGINNER LEVEL"/>
    <n v="14"/>
    <s v="beginner level"/>
    <n v="4.5"/>
    <d v="2016-10-12T00:00:00"/>
    <n v="12"/>
    <n v="10"/>
    <n v="2016"/>
    <x v="3"/>
    <x v="3"/>
    <d v="2018-12-31T00:00:00"/>
    <n v="810"/>
  </r>
  <r>
    <x v="2680"/>
    <x v="2668"/>
    <x v="122"/>
    <s v=" Beginners"/>
    <s v="inancial A"/>
    <s v="https://www.udemy.   /financial-accounting-for-beginners/"/>
    <s v="https://www.udemy.com/financial-accounting-for-beginners/"/>
    <x v="0"/>
    <n v="60"/>
    <n v="164"/>
    <n v="3"/>
    <n v="22"/>
    <x v="0"/>
    <x v="0"/>
    <s v="all levels"/>
    <s v="ALL LEVELS"/>
    <n v="10"/>
    <s v="all levels"/>
    <n v="1.5"/>
    <d v="2016-09-25T00:00:00"/>
    <n v="25"/>
    <n v="9"/>
    <n v="2016"/>
    <x v="3"/>
    <x v="3"/>
    <d v="2018-08-06T00:00:00"/>
    <n v="680"/>
  </r>
  <r>
    <x v="2681"/>
    <x v="2669"/>
    <x v="1466"/>
    <s v=" Beginners"/>
    <s v="ork From H"/>
    <s v="https://www.udemy.   /make-money-work-from-home-online-trade-forex-4-beginners/"/>
    <s v="https://www.udemy.com/make-money-work-from-home-online-trade-forex-4-beginners/"/>
    <x v="0"/>
    <n v="45"/>
    <n v="2981"/>
    <n v="23"/>
    <n v="17"/>
    <x v="1"/>
    <x v="1"/>
    <s v="beginner level"/>
    <s v="BEGINNER LEVEL"/>
    <n v="14"/>
    <s v="beginner level"/>
    <n v="1"/>
    <d v="2016-10-09T00:00:00"/>
    <n v="9"/>
    <n v="10"/>
    <n v="2016"/>
    <x v="3"/>
    <x v="3"/>
    <d v="2018-12-31T00:00:00"/>
    <n v="813"/>
  </r>
  <r>
    <x v="2682"/>
    <x v="2670"/>
    <x v="1467"/>
    <s v="ript &amp; CSS"/>
    <s v="aster Elec"/>
    <s v="https://www.udemy.   /master-electron/"/>
    <s v="https://www.udemy.com/master-electron/"/>
    <x v="0"/>
    <n v="165"/>
    <n v="1902"/>
    <n v="224"/>
    <n v="47"/>
    <x v="2"/>
    <x v="2"/>
    <s v="intermediate level"/>
    <s v="INTERMEDIATE LEVEL"/>
    <n v="18"/>
    <s v="intermediate level"/>
    <n v="5.5"/>
    <d v="2017-03-21T00:00:00"/>
    <n v="21"/>
    <n v="3"/>
    <n v="2017"/>
    <x v="0"/>
    <x v="0"/>
    <d v="2020-10-10T00:00:00"/>
    <n v="1299"/>
  </r>
  <r>
    <x v="2683"/>
    <x v="2671"/>
    <x v="37"/>
    <s v="ML and CSS"/>
    <s v="ntroductor"/>
    <s v="https://www.udemy.   /introductory-to-html-and-css/"/>
    <s v="https://www.udemy.com/introductory-to-html-and-css/"/>
    <x v="0"/>
    <n v="50"/>
    <n v="4106"/>
    <n v="112"/>
    <n v="15"/>
    <x v="1"/>
    <x v="1"/>
    <s v="beginner level"/>
    <s v="BEGINNER LEVEL"/>
    <n v="14"/>
    <s v="beginner level"/>
    <n v="1"/>
    <d v="2016-08-27T00:00:00"/>
    <n v="27"/>
    <n v="8"/>
    <n v="2016"/>
    <x v="0"/>
    <x v="0"/>
    <d v="2018-12-31T00:00:00"/>
    <n v="856"/>
  </r>
  <r>
    <x v="2684"/>
    <x v="2672"/>
    <x v="96"/>
    <s v="nipulation"/>
    <s v="hotoshop L"/>
    <s v="https://www.udemy.   /photoshop-learn-concept-art-manipulation/"/>
    <s v="https://www.udemy.com/photoshop-learn-concept-art-manipulation/"/>
    <x v="0"/>
    <n v="25"/>
    <n v="8"/>
    <n v="0"/>
    <n v="11"/>
    <x v="1"/>
    <x v="1"/>
    <s v="beginner level"/>
    <s v="BEGINNER LEVEL"/>
    <n v="14"/>
    <s v="beginner level"/>
    <n v="1.5"/>
    <d v="2016-08-30T00:00:00"/>
    <n v="30"/>
    <n v="8"/>
    <n v="2016"/>
    <x v="2"/>
    <x v="2"/>
    <d v="2018-12-31T00:00:00"/>
    <n v="853"/>
  </r>
  <r>
    <x v="2685"/>
    <x v="2673"/>
    <x v="719"/>
    <s v="p + Wistia"/>
    <s v="earn Node."/>
    <s v="https://www.udemy.   /use-javascript-to-build-udemy-stripe-mailchimp-wistia/"/>
    <s v="https://www.udemy.com/use-javascript-to-build-udemy-stripe-mailchimp-wistia/"/>
    <x v="0"/>
    <n v="110"/>
    <n v="1425"/>
    <n v="36"/>
    <n v="34"/>
    <x v="0"/>
    <x v="0"/>
    <s v="all levels"/>
    <s v="ALL LEVELS"/>
    <n v="10"/>
    <s v="all levels"/>
    <n v="5.5"/>
    <d v="2016-09-12T00:00:00"/>
    <n v="12"/>
    <n v="9"/>
    <n v="2016"/>
    <x v="0"/>
    <x v="0"/>
    <d v="2019-09-26T00:00:00"/>
    <n v="1109"/>
  </r>
  <r>
    <x v="2686"/>
    <x v="2674"/>
    <x v="1468"/>
    <s v=" beginners"/>
    <s v="SS :basics"/>
    <s v="https://www.udemy.   /learn-css-fast/"/>
    <s v="https://www.udemy.com/learn-css-fast/"/>
    <x v="0"/>
    <n v="30"/>
    <n v="1085"/>
    <n v="8"/>
    <n v="13"/>
    <x v="0"/>
    <x v="0"/>
    <s v="all levels"/>
    <s v="ALL LEVELS"/>
    <n v="10"/>
    <s v="all levels"/>
    <n v="0.53333333299999997"/>
    <d v="2016-08-29T00:00:00"/>
    <n v="29"/>
    <n v="8"/>
    <n v="2016"/>
    <x v="0"/>
    <x v="0"/>
    <d v="2019-09-26T00:00:00"/>
    <n v="1123"/>
  </r>
  <r>
    <x v="2687"/>
    <x v="2675"/>
    <x v="407"/>
    <s v="hFlow Game"/>
    <s v="earn How t"/>
    <s v="https://www.udemy.   /learn-how-to-play-cashflow-game/"/>
    <s v="https://www.udemy.com/learn-how-to-play-cashflow-game/"/>
    <x v="0"/>
    <n v="35"/>
    <n v="1459"/>
    <n v="11"/>
    <n v="26"/>
    <x v="1"/>
    <x v="1"/>
    <s v="beginner level"/>
    <s v="BEGINNER LEVEL"/>
    <n v="14"/>
    <s v="beginner level"/>
    <n v="1"/>
    <d v="2016-10-17T00:00:00"/>
    <n v="17"/>
    <n v="10"/>
    <n v="2016"/>
    <x v="3"/>
    <x v="3"/>
    <d v="2018-05-25T00:00:00"/>
    <n v="585"/>
  </r>
  <r>
    <x v="2688"/>
    <x v="2676"/>
    <x v="1469"/>
    <s v="alog Tools"/>
    <s v="ar Sketchi"/>
    <s v="https://www.udemy.   /car-sketching-with-markers/"/>
    <s v="https://www.udemy.com/car-sketching-with-markers/"/>
    <x v="0"/>
    <n v="40"/>
    <n v="23"/>
    <n v="5"/>
    <n v="10"/>
    <x v="0"/>
    <x v="0"/>
    <s v="all levels"/>
    <s v="ALL LEVELS"/>
    <n v="10"/>
    <s v="all levels"/>
    <n v="0.61666666699999995"/>
    <d v="2016-08-29T00:00:00"/>
    <n v="29"/>
    <n v="8"/>
    <n v="2016"/>
    <x v="2"/>
    <x v="2"/>
    <d v="2019-09-26T00:00:00"/>
    <n v="1123"/>
  </r>
  <r>
    <x v="2689"/>
    <x v="2677"/>
    <x v="0"/>
    <s v=" beginners"/>
    <s v="avascript "/>
    <s v="https://www.udemy.   /learn-javascript-fast/"/>
    <s v="https://www.udemy.com/learn-javascript-fast/"/>
    <x v="0"/>
    <n v="30"/>
    <n v="1057"/>
    <n v="22"/>
    <n v="12"/>
    <x v="1"/>
    <x v="1"/>
    <s v="beginner level"/>
    <s v="BEGINNER LEVEL"/>
    <n v="14"/>
    <s v="beginner level"/>
    <n v="0.61666666699999995"/>
    <d v="2016-08-29T00:00:00"/>
    <n v="29"/>
    <n v="8"/>
    <n v="2016"/>
    <x v="0"/>
    <x v="0"/>
    <d v="2018-12-31T00:00:00"/>
    <n v="854"/>
  </r>
  <r>
    <x v="2690"/>
    <x v="2678"/>
    <x v="1470"/>
    <s v="Psychology"/>
    <s v="orex:Trade"/>
    <s v="https://www.udemy.   /forexmoney-management-psychology/"/>
    <s v="https://www.udemy.com/forexmoney-management-psychology/"/>
    <x v="0"/>
    <n v="150"/>
    <n v="13"/>
    <n v="0"/>
    <n v="19"/>
    <x v="2"/>
    <x v="2"/>
    <s v="intermediate level"/>
    <s v="INTERMEDIATE LEVEL"/>
    <n v="18"/>
    <s v="intermediate level"/>
    <n v="2"/>
    <d v="2016-09-21T00:00:00"/>
    <n v="21"/>
    <n v="9"/>
    <n v="2016"/>
    <x v="3"/>
    <x v="3"/>
    <d v="2020-10-10T00:00:00"/>
    <n v="1480"/>
  </r>
  <r>
    <x v="2691"/>
    <x v="2679"/>
    <x v="487"/>
    <s v="Piano Solo"/>
    <s v="earn Piano"/>
    <s v="https://www.udemy.   /learn-piano-online-a-quiet-solace-piano-solo/"/>
    <s v="https://www.udemy.com/learn-piano-online-a-quiet-solace-piano-solo/"/>
    <x v="0"/>
    <n v="50"/>
    <n v="7"/>
    <n v="0"/>
    <n v="10"/>
    <x v="2"/>
    <x v="2"/>
    <s v="intermediate level"/>
    <s v="INTERMEDIATE LEVEL"/>
    <n v="18"/>
    <s v="intermediate level"/>
    <n v="1"/>
    <d v="2016-08-29T00:00:00"/>
    <n v="29"/>
    <n v="8"/>
    <n v="2016"/>
    <x v="1"/>
    <x v="1"/>
    <d v="2020-10-10T00:00:00"/>
    <n v="1503"/>
  </r>
  <r>
    <x v="2692"/>
    <x v="2680"/>
    <x v="1471"/>
    <s v="acktesting"/>
    <s v="trategy la"/>
    <s v="https://www.udemy.   /strategy-layout-and-backtesting/"/>
    <s v="https://www.udemy.com/strategy-layout-and-backtesting/"/>
    <x v="0"/>
    <n v="200"/>
    <n v="36"/>
    <n v="2"/>
    <n v="24"/>
    <x v="3"/>
    <x v="3"/>
    <s v="expert level"/>
    <s v="EXPERT LEVEL"/>
    <n v="12"/>
    <s v="expert level"/>
    <n v="4"/>
    <d v="2016-09-21T00:00:00"/>
    <n v="21"/>
    <n v="9"/>
    <n v="2016"/>
    <x v="3"/>
    <x v="3"/>
    <d v="2019-08-24T00:00:00"/>
    <n v="1067"/>
  </r>
  <r>
    <x v="2693"/>
    <x v="2681"/>
    <x v="1463"/>
    <s v="rs: Part 1"/>
    <s v="oaching Bu"/>
    <s v="https://www.udemy.   /coaching-bundle-guitar-for-music-educators-part-1/"/>
    <s v="https://www.udemy.com/coaching-bundle-guitar-for-music-educators-part-1/"/>
    <x v="0"/>
    <n v="135"/>
    <n v="1"/>
    <n v="1"/>
    <n v="5"/>
    <x v="0"/>
    <x v="0"/>
    <s v="all levels"/>
    <s v="ALL LEVELS"/>
    <n v="10"/>
    <s v="all levels"/>
    <n v="0.5"/>
    <d v="2016-09-01T00:00:00"/>
    <n v="1"/>
    <n v="9"/>
    <n v="2016"/>
    <x v="1"/>
    <x v="1"/>
    <d v="2019-09-26T00:00:00"/>
    <n v="1120"/>
  </r>
  <r>
    <x v="2694"/>
    <x v="2682"/>
    <x v="358"/>
    <s v="ith Themes"/>
    <s v="ordPress L"/>
    <s v="https://www.udemy.   /learn-wordpress-customize-look-and-feel-with-themes/"/>
    <s v="https://www.udemy.com/learn-wordpress-customize-look-and-feel-with-themes/"/>
    <x v="0"/>
    <n v="25"/>
    <n v="2371"/>
    <n v="10"/>
    <n v="12"/>
    <x v="1"/>
    <x v="1"/>
    <s v="beginner level"/>
    <s v="BEGINNER LEVEL"/>
    <n v="14"/>
    <s v="beginner level"/>
    <n v="1"/>
    <d v="2016-09-04T00:00:00"/>
    <n v="4"/>
    <n v="9"/>
    <n v="2016"/>
    <x v="0"/>
    <x v="0"/>
    <d v="2018-12-31T00:00:00"/>
    <n v="848"/>
  </r>
  <r>
    <x v="2695"/>
    <x v="2683"/>
    <x v="358"/>
    <s v="nd Widgets"/>
    <s v="ordPress P"/>
    <s v="https://www.udemy.   /wordpress-plugins-and-widgets/"/>
    <s v="https://www.udemy.com/wordpress-plugins-and-widgets/"/>
    <x v="0"/>
    <n v="40"/>
    <n v="8711"/>
    <n v="29"/>
    <n v="12"/>
    <x v="1"/>
    <x v="1"/>
    <s v="beginner level"/>
    <s v="BEGINNER LEVEL"/>
    <n v="14"/>
    <s v="beginner level"/>
    <n v="1"/>
    <d v="2016-09-09T00:00:00"/>
    <n v="9"/>
    <n v="9"/>
    <n v="2016"/>
    <x v="0"/>
    <x v="0"/>
    <d v="2018-12-31T00:00:00"/>
    <n v="843"/>
  </r>
  <r>
    <x v="2696"/>
    <x v="2684"/>
    <x v="1472"/>
    <s v="ur Million"/>
    <s v="inanzielle"/>
    <s v="https://www.udemy.   /finanzielle-unabhaengigkeit-1-erste-schritte-zur-million/"/>
    <s v="https://www.udemy.com/finanzielle-unabhaengigkeit-1-erste-schritte-zur-million/"/>
    <x v="0"/>
    <n v="20"/>
    <n v="465"/>
    <n v="51"/>
    <n v="28"/>
    <x v="1"/>
    <x v="1"/>
    <s v="beginner level"/>
    <s v="BEGINNER LEVEL"/>
    <n v="14"/>
    <s v="beginner level"/>
    <n v="1"/>
    <d v="2016-09-12T00:00:00"/>
    <n v="12"/>
    <n v="9"/>
    <n v="2016"/>
    <x v="3"/>
    <x v="3"/>
    <d v="2018-12-31T00:00:00"/>
    <n v="840"/>
  </r>
  <r>
    <x v="2697"/>
    <x v="2685"/>
    <x v="0"/>
    <s v=" Functions"/>
    <s v="avascript "/>
    <s v="https://www.udemy.   /javascript-intermediate-mastering-functions/"/>
    <s v="https://www.udemy.com/javascript-intermediate-mastering-functions/"/>
    <x v="0"/>
    <n v="100"/>
    <n v="2412"/>
    <n v="116"/>
    <n v="28"/>
    <x v="0"/>
    <x v="0"/>
    <s v="all levels"/>
    <s v="ALL LEVELS"/>
    <n v="10"/>
    <s v="all levels"/>
    <n v="2.5"/>
    <d v="2016-08-30T00:00:00"/>
    <n v="30"/>
    <n v="8"/>
    <n v="2016"/>
    <x v="0"/>
    <x v="0"/>
    <d v="2019-09-26T00:00:00"/>
    <n v="1122"/>
  </r>
  <r>
    <x v="2698"/>
    <x v="2686"/>
    <x v="0"/>
    <s v="ng the DOM"/>
    <s v="avascript "/>
    <s v="https://www.udemy.   /javascript-intermediate-mastering-the-dom/"/>
    <s v="https://www.udemy.com/javascript-intermediate-mastering-the-dom/"/>
    <x v="0"/>
    <n v="100"/>
    <n v="1838"/>
    <n v="169"/>
    <n v="31"/>
    <x v="0"/>
    <x v="0"/>
    <s v="all levels"/>
    <s v="ALL LEVELS"/>
    <n v="10"/>
    <s v="all levels"/>
    <n v="3"/>
    <d v="2016-08-30T00:00:00"/>
    <n v="30"/>
    <n v="8"/>
    <n v="2016"/>
    <x v="0"/>
    <x v="0"/>
    <d v="2019-09-26T00:00:00"/>
    <n v="1122"/>
  </r>
  <r>
    <x v="2699"/>
    <x v="2687"/>
    <x v="1473"/>
    <s v="l Features"/>
    <s v="HP User Lo"/>
    <s v="https://www.udemy.   /php-user-login-registration-system/"/>
    <s v="https://www.udemy.com/php-user-login-registration-system/"/>
    <x v="0"/>
    <n v="200"/>
    <n v="5603"/>
    <n v="46"/>
    <n v="47"/>
    <x v="0"/>
    <x v="0"/>
    <s v="all levels"/>
    <s v="ALL LEVELS"/>
    <n v="10"/>
    <s v="all levels"/>
    <n v="4"/>
    <d v="2016-10-02T00:00:00"/>
    <n v="2"/>
    <n v="10"/>
    <n v="2016"/>
    <x v="0"/>
    <x v="0"/>
    <d v="2019-09-26T00:00:00"/>
    <n v="1089"/>
  </r>
  <r>
    <x v="2700"/>
    <x v="2688"/>
    <x v="266"/>
    <s v="Accounting"/>
    <s v="undamental"/>
    <s v="https://www.udemy.   /fundamentals-of-accounting/"/>
    <s v="https://www.udemy.com/fundamentals-of-accounting/"/>
    <x v="0"/>
    <n v="20"/>
    <n v="1560"/>
    <n v="43"/>
    <n v="25"/>
    <x v="0"/>
    <x v="0"/>
    <s v="all levels"/>
    <s v="ALL LEVELS"/>
    <n v="10"/>
    <s v="all levels"/>
    <n v="3"/>
    <d v="2016-08-31T00:00:00"/>
    <n v="31"/>
    <n v="8"/>
    <n v="2016"/>
    <x v="3"/>
    <x v="3"/>
    <d v="2018-11-04T00:00:00"/>
    <n v="795"/>
  </r>
  <r>
    <x v="2701"/>
    <x v="2689"/>
    <x v="877"/>
    <s v="ootstrap 4"/>
    <s v="ltimate An"/>
    <s v="https://www.udemy.   /ultimate-angular-2/"/>
    <s v="https://www.udemy.com/ultimate-angular-2/"/>
    <x v="0"/>
    <n v="50"/>
    <n v="11384"/>
    <n v="1846"/>
    <n v="80"/>
    <x v="0"/>
    <x v="0"/>
    <s v="all levels"/>
    <s v="ALL LEVELS"/>
    <n v="10"/>
    <s v="all levels"/>
    <n v="5.5"/>
    <d v="2016-09-19T00:00:00"/>
    <n v="19"/>
    <n v="9"/>
    <n v="2016"/>
    <x v="0"/>
    <x v="0"/>
    <d v="2019-09-26T00:00:00"/>
    <n v="1102"/>
  </r>
  <r>
    <x v="2702"/>
    <x v="2690"/>
    <x v="1474"/>
    <s v="ebservices"/>
    <s v="HP webserv"/>
    <s v="https://www.udemy.   /php-webservices/"/>
    <s v="https://www.udemy.com/php-webservices/"/>
    <x v="0"/>
    <n v="30"/>
    <n v="1305"/>
    <n v="25"/>
    <n v="8"/>
    <x v="0"/>
    <x v="0"/>
    <s v="all levels"/>
    <s v="ALL LEVELS"/>
    <n v="10"/>
    <s v="all levels"/>
    <n v="0.56666666700000001"/>
    <d v="2016-08-31T00:00:00"/>
    <n v="31"/>
    <n v="8"/>
    <n v="2016"/>
    <x v="0"/>
    <x v="0"/>
    <d v="2019-09-26T00:00:00"/>
    <n v="1121"/>
  </r>
  <r>
    <x v="2703"/>
    <x v="2691"/>
    <x v="64"/>
    <s v="er Effects"/>
    <s v="earn Calli"/>
    <s v="https://www.udemy.   /animate_calligraphy_art/"/>
    <s v="https://www.udemy.com/animate_calligraphy_art/"/>
    <x v="0"/>
    <n v="40"/>
    <n v="116"/>
    <n v="1"/>
    <n v="18"/>
    <x v="0"/>
    <x v="0"/>
    <s v="all levels"/>
    <s v="ALL LEVELS"/>
    <n v="10"/>
    <s v="all levels"/>
    <n v="2.5"/>
    <d v="2016-11-03T00:00:00"/>
    <n v="3"/>
    <n v="11"/>
    <n v="2016"/>
    <x v="2"/>
    <x v="2"/>
    <d v="2019-09-26T00:00:00"/>
    <n v="1057"/>
  </r>
  <r>
    <x v="2704"/>
    <x v="2692"/>
    <x v="189"/>
    <s v="TypeScript"/>
    <s v="nderstandi"/>
    <s v="https://www.udemy.   /understanding-typescript/"/>
    <s v="https://www.udemy.com/understanding-typescript/"/>
    <x v="0"/>
    <n v="110"/>
    <n v="9132"/>
    <n v="1560"/>
    <n v="137"/>
    <x v="0"/>
    <x v="0"/>
    <s v="all levels"/>
    <s v="ALL LEVELS"/>
    <n v="10"/>
    <s v="all levels"/>
    <n v="7"/>
    <d v="2016-09-12T00:00:00"/>
    <n v="12"/>
    <n v="9"/>
    <n v="2016"/>
    <x v="0"/>
    <x v="0"/>
    <d v="2019-09-26T00:00:00"/>
    <n v="1109"/>
  </r>
  <r>
    <x v="2705"/>
    <x v="2693"/>
    <x v="167"/>
    <s v="e Examples"/>
    <s v="earn PHP O"/>
    <s v="https://www.udemy.   /learn-php-object-oriented-features-with-simple-examples/"/>
    <s v="https://www.udemy.com/learn-php-object-oriented-features-with-simple-examples/"/>
    <x v="0"/>
    <n v="20"/>
    <n v="1723"/>
    <n v="28"/>
    <n v="7"/>
    <x v="0"/>
    <x v="0"/>
    <s v="all levels"/>
    <s v="ALL LEVELS"/>
    <n v="10"/>
    <s v="all levels"/>
    <n v="1"/>
    <d v="2016-10-05T00:00:00"/>
    <n v="5"/>
    <n v="10"/>
    <n v="2016"/>
    <x v="0"/>
    <x v="0"/>
    <d v="2019-09-26T00:00:00"/>
    <n v="1086"/>
  </r>
  <r>
    <x v="2706"/>
    <x v="2694"/>
    <x v="793"/>
    <s v="ntals 2016"/>
    <s v="TML5, CSS3"/>
    <s v="https://www.udemy.   /html5-css3-and-javascript-fundamentals-2016/"/>
    <s v="https://www.udemy.com/html5-css3-and-javascript-fundamentals-2016/"/>
    <x v="0"/>
    <n v="115"/>
    <n v="627"/>
    <n v="125"/>
    <n v="7"/>
    <x v="0"/>
    <x v="0"/>
    <s v="all levels"/>
    <s v="ALL LEVELS"/>
    <n v="10"/>
    <s v="all levels"/>
    <n v="1"/>
    <d v="2016-09-01T00:00:00"/>
    <n v="1"/>
    <n v="9"/>
    <n v="2016"/>
    <x v="0"/>
    <x v="0"/>
    <d v="2019-09-26T00:00:00"/>
    <n v="1120"/>
  </r>
  <r>
    <x v="2707"/>
    <x v="2695"/>
    <x v="1475"/>
    <s v="arn W3.CSS"/>
    <s v="earn W3.CS"/>
    <s v="https://www.udemy.   /learn-w3css/"/>
    <s v="https://www.udemy.com/learn-w3css/"/>
    <x v="0"/>
    <n v="50"/>
    <n v="1002"/>
    <n v="7"/>
    <n v="10"/>
    <x v="0"/>
    <x v="0"/>
    <s v="all levels"/>
    <s v="ALL LEVELS"/>
    <n v="10"/>
    <s v="all levels"/>
    <n v="0.56666666700000001"/>
    <d v="2016-09-01T00:00:00"/>
    <n v="1"/>
    <n v="9"/>
    <n v="2016"/>
    <x v="0"/>
    <x v="0"/>
    <d v="2019-09-26T00:00:00"/>
    <n v="1120"/>
  </r>
  <r>
    <x v="2708"/>
    <x v="2696"/>
    <x v="378"/>
    <s v="om Scratch"/>
    <s v="eb Design "/>
    <s v="https://www.udemy.   /html-css-how-to-create-a-website-from-scratch/"/>
    <s v="https://www.udemy.com/html-css-how-to-create-a-website-from-scratch/"/>
    <x v="0"/>
    <n v="50"/>
    <n v="3601"/>
    <n v="28"/>
    <n v="22"/>
    <x v="1"/>
    <x v="1"/>
    <s v="beginner level"/>
    <s v="BEGINNER LEVEL"/>
    <n v="14"/>
    <s v="beginner level"/>
    <n v="2"/>
    <d v="2016-09-03T00:00:00"/>
    <n v="3"/>
    <n v="9"/>
    <n v="2016"/>
    <x v="0"/>
    <x v="0"/>
    <d v="2018-12-31T00:00:00"/>
    <n v="849"/>
  </r>
  <r>
    <x v="2709"/>
    <x v="2697"/>
    <x v="1476"/>
    <s v="Animations"/>
    <s v="eb Buildin"/>
    <s v="https://www.udemy.   /web-building-starter-pack-html-css-and-jquery-animations/"/>
    <s v="https://www.udemy.com/web-building-starter-pack-html-css-and-jquery-animations/"/>
    <x v="0"/>
    <n v="30"/>
    <n v="1033"/>
    <n v="16"/>
    <n v="42"/>
    <x v="0"/>
    <x v="0"/>
    <s v="all levels"/>
    <s v="ALL LEVELS"/>
    <n v="10"/>
    <s v="all levels"/>
    <n v="7.5"/>
    <d v="2016-10-07T00:00:00"/>
    <n v="7"/>
    <n v="10"/>
    <n v="2016"/>
    <x v="0"/>
    <x v="0"/>
    <d v="2019-09-26T00:00:00"/>
    <n v="1084"/>
  </r>
  <r>
    <x v="2710"/>
    <x v="2698"/>
    <x v="1477"/>
    <s v="ŠÙ† ÙÙ‚Ø·"/>
    <s v="…Ø¯Ø®Ù„ Ù"/>
    <s v="https://www.udemy.   /arabic-photoshop-for-beginers-easy/"/>
    <s v="https://www.udemy.com/arabic-photoshop-for-beginers-easy/"/>
    <x v="0"/>
    <n v="120"/>
    <n v="13"/>
    <n v="9"/>
    <n v="7"/>
    <x v="1"/>
    <x v="1"/>
    <s v="beginner level"/>
    <s v="BEGINNER LEVEL"/>
    <n v="14"/>
    <s v="beginner level"/>
    <n v="1"/>
    <d v="2016-09-06T00:00:00"/>
    <n v="6"/>
    <n v="9"/>
    <n v="2016"/>
    <x v="2"/>
    <x v="2"/>
    <d v="2018-12-31T00:00:00"/>
    <n v="846"/>
  </r>
  <r>
    <x v="2711"/>
    <x v="2699"/>
    <x v="1478"/>
    <s v="o Advanced"/>
    <s v="SD to Resp"/>
    <s v="https://www.udemy.   /psd-to-html5-beginner-to-advanced/"/>
    <s v="https://www.udemy.com/psd-to-html5-beginner-to-advanced/"/>
    <x v="0"/>
    <n v="40"/>
    <n v="1502"/>
    <n v="218"/>
    <n v="49"/>
    <x v="0"/>
    <x v="0"/>
    <s v="all levels"/>
    <s v="ALL LEVELS"/>
    <n v="10"/>
    <s v="all levels"/>
    <n v="6"/>
    <d v="2016-10-03T00:00:00"/>
    <n v="3"/>
    <n v="10"/>
    <n v="2016"/>
    <x v="0"/>
    <x v="0"/>
    <d v="2019-09-26T00:00:00"/>
    <n v="1088"/>
  </r>
  <r>
    <x v="2712"/>
    <x v="2700"/>
    <x v="1479"/>
    <s v=" Included)"/>
    <s v="HE Forex R"/>
    <s v="https://www.udemy.   /the-forex-robot-1000-annual-profit-robot-included/"/>
    <s v="https://www.udemy.com/the-forex-robot-1000-annual-profit-robot-included/"/>
    <x v="0"/>
    <n v="200"/>
    <n v="1843"/>
    <n v="171"/>
    <n v="35"/>
    <x v="0"/>
    <x v="0"/>
    <s v="all levels"/>
    <s v="ALL LEVELS"/>
    <n v="10"/>
    <s v="all levels"/>
    <n v="1.5"/>
    <d v="2016-10-04T00:00:00"/>
    <n v="4"/>
    <n v="10"/>
    <n v="2016"/>
    <x v="3"/>
    <x v="3"/>
    <d v="2018-10-03T00:00:00"/>
    <n v="729"/>
  </r>
  <r>
    <x v="2713"/>
    <x v="2701"/>
    <x v="1480"/>
    <s v=" Beginners"/>
    <s v="he Extreme"/>
    <s v="https://www.udemy.   /the-extreme-web-development-course/"/>
    <s v="https://www.udemy.com/the-extreme-web-development-course/"/>
    <x v="0"/>
    <n v="200"/>
    <n v="1420"/>
    <n v="62"/>
    <n v="152"/>
    <x v="0"/>
    <x v="0"/>
    <s v="all levels"/>
    <s v="ALL LEVELS"/>
    <n v="10"/>
    <s v="all levels"/>
    <n v="5.5"/>
    <d v="2016-09-04T00:00:00"/>
    <n v="4"/>
    <n v="9"/>
    <n v="2016"/>
    <x v="0"/>
    <x v="0"/>
    <d v="2019-09-26T00:00:00"/>
    <n v="1117"/>
  </r>
  <r>
    <x v="2714"/>
    <x v="2702"/>
    <x v="667"/>
    <s v="o Advanced"/>
    <s v="earn Angul"/>
    <s v="https://www.udemy.   /learn-angular-2-from-beginner-to-advanced/"/>
    <s v="https://www.udemy.com/learn-angular-2-from-beginner-to-advanced/"/>
    <x v="0"/>
    <n v="195"/>
    <n v="32696"/>
    <n v="526"/>
    <n v="67"/>
    <x v="1"/>
    <x v="1"/>
    <s v="beginner level"/>
    <s v="BEGINNER LEVEL"/>
    <n v="14"/>
    <s v="beginner level"/>
    <n v="10"/>
    <d v="2016-10-07T00:00:00"/>
    <n v="7"/>
    <n v="10"/>
    <n v="2016"/>
    <x v="0"/>
    <x v="0"/>
    <d v="2018-12-31T00:00:00"/>
    <n v="815"/>
  </r>
  <r>
    <x v="2715"/>
    <x v="2703"/>
    <x v="1481"/>
    <s v=" Direction"/>
    <s v="traddle Op"/>
    <s v="https://www.udemy.   /straddle-options-trading-profit-in-any-market-direction/"/>
    <s v="https://www.udemy.com/straddle-options-trading-profit-in-any-market-direction/"/>
    <x v="0"/>
    <n v="200"/>
    <n v="837"/>
    <n v="9"/>
    <n v="19"/>
    <x v="0"/>
    <x v="0"/>
    <s v="all levels"/>
    <s v="ALL LEVELS"/>
    <n v="10"/>
    <s v="all levels"/>
    <n v="1"/>
    <d v="2016-10-03T00:00:00"/>
    <n v="3"/>
    <n v="10"/>
    <n v="2016"/>
    <x v="3"/>
    <x v="3"/>
    <d v="2018-11-04T00:00:00"/>
    <n v="762"/>
  </r>
  <r>
    <x v="2716"/>
    <x v="2704"/>
    <x v="1472"/>
    <s v="Investment"/>
    <s v="inanzielle"/>
    <s v="https://www.udemy.   /finanzielle-unabhaengigkeit-2-millionaer-werden-mit-investment/"/>
    <s v="https://www.udemy.com/finanzielle-unabhaengigkeit-2-millionaer-werden-mit-investment/"/>
    <x v="0"/>
    <n v="20"/>
    <n v="384"/>
    <n v="37"/>
    <n v="18"/>
    <x v="2"/>
    <x v="2"/>
    <s v="intermediate level"/>
    <s v="INTERMEDIATE LEVEL"/>
    <n v="18"/>
    <s v="intermediate level"/>
    <n v="0.71666666700000003"/>
    <d v="2016-09-12T00:00:00"/>
    <n v="12"/>
    <n v="9"/>
    <n v="2016"/>
    <x v="3"/>
    <x v="3"/>
    <d v="2020-10-10T00:00:00"/>
    <n v="1489"/>
  </r>
  <r>
    <x v="2717"/>
    <x v="2705"/>
    <x v="1472"/>
    <s v="Immobilien"/>
    <s v="inanzielle"/>
    <s v="https://www.udemy.   /finanzielle-unabhaengigkeit-3-millionaer-werden-mit-immobilien/"/>
    <s v="https://www.udemy.com/finanzielle-unabhaengigkeit-3-millionaer-werden-mit-immobilien/"/>
    <x v="0"/>
    <n v="20"/>
    <n v="326"/>
    <n v="23"/>
    <n v="14"/>
    <x v="3"/>
    <x v="3"/>
    <s v="expert level"/>
    <s v="EXPERT LEVEL"/>
    <n v="12"/>
    <s v="expert level"/>
    <n v="1"/>
    <d v="2016-09-12T00:00:00"/>
    <n v="12"/>
    <n v="9"/>
    <n v="2016"/>
    <x v="3"/>
    <x v="3"/>
    <d v="2019-08-24T00:00:00"/>
    <n v="1076"/>
  </r>
  <r>
    <x v="2718"/>
    <x v="2706"/>
    <x v="96"/>
    <s v=" AVANÃ‡ADO"/>
    <s v="hotoshop -"/>
    <s v="https://www.udemy.   /photoshop-do-basico-ao-avancado/"/>
    <s v="https://www.udemy.com/photoshop-do-basico-ao-avancado/"/>
    <x v="0"/>
    <n v="100"/>
    <n v="1110"/>
    <n v="183"/>
    <n v="77"/>
    <x v="0"/>
    <x v="0"/>
    <s v="all levels"/>
    <s v="ALL LEVELS"/>
    <n v="10"/>
    <s v="all levels"/>
    <n v="10"/>
    <d v="2017-02-06T00:00:00"/>
    <n v="6"/>
    <n v="2"/>
    <n v="2017"/>
    <x v="2"/>
    <x v="2"/>
    <d v="2019-09-26T00:00:00"/>
    <n v="962"/>
  </r>
  <r>
    <x v="2719"/>
    <x v="2707"/>
    <x v="1394"/>
    <s v="ar Spreads"/>
    <s v="rading Opt"/>
    <s v="https://www.udemy.   /trading-options-for-consistent-returns-calendar-spreads/"/>
    <s v="https://www.udemy.com/trading-options-for-consistent-returns-calendar-spreads/"/>
    <x v="0"/>
    <n v="200"/>
    <n v="1214"/>
    <n v="69"/>
    <n v="20"/>
    <x v="0"/>
    <x v="0"/>
    <s v="all levels"/>
    <s v="ALL LEVELS"/>
    <n v="10"/>
    <s v="all levels"/>
    <n v="1.5"/>
    <d v="2016-10-07T00:00:00"/>
    <n v="7"/>
    <n v="10"/>
    <n v="2016"/>
    <x v="3"/>
    <x v="3"/>
    <d v="2018-11-04T00:00:00"/>
    <n v="758"/>
  </r>
  <r>
    <x v="2720"/>
    <x v="2708"/>
    <x v="378"/>
    <s v=" Bootstrap"/>
    <s v="eb Design "/>
    <s v="https://www.udemy.   /how-to-create-a-website-html-css-bootstrap/"/>
    <s v="https://www.udemy.com/how-to-create-a-website-html-css-bootstrap/"/>
    <x v="0"/>
    <n v="75"/>
    <n v="5263"/>
    <n v="29"/>
    <n v="29"/>
    <x v="1"/>
    <x v="1"/>
    <s v="beginner level"/>
    <s v="BEGINNER LEVEL"/>
    <n v="14"/>
    <s v="beginner level"/>
    <n v="2"/>
    <d v="2016-09-12T00:00:00"/>
    <n v="12"/>
    <n v="9"/>
    <n v="2016"/>
    <x v="0"/>
    <x v="0"/>
    <d v="2018-12-31T00:00:00"/>
    <n v="840"/>
  </r>
  <r>
    <x v="2721"/>
    <x v="2709"/>
    <x v="1482"/>
    <s v="llustrator"/>
    <s v="he Play-Do"/>
    <s v="https://www.udemy.   /play-doh-technique/"/>
    <s v="https://www.udemy.com/play-doh-technique/"/>
    <x v="0"/>
    <n v="20"/>
    <n v="1145"/>
    <n v="42"/>
    <n v="20"/>
    <x v="0"/>
    <x v="0"/>
    <s v="all levels"/>
    <s v="ALL LEVELS"/>
    <n v="10"/>
    <s v="all levels"/>
    <n v="0.63333333300000005"/>
    <d v="2016-09-06T00:00:00"/>
    <n v="6"/>
    <n v="9"/>
    <n v="2016"/>
    <x v="2"/>
    <x v="2"/>
    <d v="2019-09-26T00:00:00"/>
    <n v="1115"/>
  </r>
  <r>
    <x v="2722"/>
    <x v="2710"/>
    <x v="506"/>
    <s v="ndamentals"/>
    <s v="earn the V"/>
    <s v="https://www.udemy.   /learn-the-viola-scales-and-fundamentals/"/>
    <s v="https://www.udemy.com/learn-the-viola-scales-and-fundamentals/"/>
    <x v="0"/>
    <n v="80"/>
    <n v="21"/>
    <n v="3"/>
    <n v="38"/>
    <x v="1"/>
    <x v="1"/>
    <s v="beginner level"/>
    <s v="BEGINNER LEVEL"/>
    <n v="14"/>
    <s v="beginner level"/>
    <n v="2.5"/>
    <d v="2016-11-16T00:00:00"/>
    <n v="16"/>
    <n v="11"/>
    <n v="2016"/>
    <x v="1"/>
    <x v="1"/>
    <d v="2018-12-31T00:00:00"/>
    <n v="775"/>
  </r>
  <r>
    <x v="2723"/>
    <x v="2711"/>
    <x v="1483"/>
    <s v="Web Banner"/>
    <s v="dobe - How"/>
    <s v="https://www.udemy.   /adobe-how-to-create-a-professional-video-title-or-web-banner/"/>
    <s v="https://www.udemy.com/adobe-how-to-create-a-professional-video-title-or-web-banner/"/>
    <x v="0"/>
    <n v="20"/>
    <n v="1606"/>
    <n v="8"/>
    <n v="9"/>
    <x v="0"/>
    <x v="0"/>
    <s v="all levels"/>
    <s v="ALL LEVELS"/>
    <n v="10"/>
    <s v="all levels"/>
    <n v="0.73333333300000003"/>
    <d v="2016-09-07T00:00:00"/>
    <n v="7"/>
    <n v="9"/>
    <n v="2016"/>
    <x v="2"/>
    <x v="2"/>
    <d v="2019-09-26T00:00:00"/>
    <n v="1114"/>
  </r>
  <r>
    <x v="2724"/>
    <x v="2712"/>
    <x v="787"/>
    <s v="toshop CS5"/>
    <s v="esign &amp; Cr"/>
    <s v="https://www.udemy.   /learn-how-to-design-create-text-logos-in-adobe-photoshop-cs5/"/>
    <s v="https://www.udemy.com/learn-how-to-design-create-text-logos-in-adobe-photoshop-cs5/"/>
    <x v="0"/>
    <n v="95"/>
    <n v="2035"/>
    <n v="19"/>
    <n v="23"/>
    <x v="0"/>
    <x v="0"/>
    <s v="all levels"/>
    <s v="ALL LEVELS"/>
    <n v="10"/>
    <s v="all levels"/>
    <n v="1.5"/>
    <d v="2016-10-16T00:00:00"/>
    <n v="16"/>
    <n v="10"/>
    <n v="2016"/>
    <x v="2"/>
    <x v="2"/>
    <d v="2019-09-26T00:00:00"/>
    <n v="1075"/>
  </r>
  <r>
    <x v="2725"/>
    <x v="2713"/>
    <x v="27"/>
    <s v="ers Course"/>
    <s v="he Complet"/>
    <s v="https://www.udemy.   /piano-lessons-music-theory-beginners-course/"/>
    <s v="https://www.udemy.com/piano-lessons-music-theory-beginners-course/"/>
    <x v="0"/>
    <n v="50"/>
    <n v="10435"/>
    <n v="665"/>
    <n v="23"/>
    <x v="0"/>
    <x v="0"/>
    <s v="all levels"/>
    <s v="ALL LEVELS"/>
    <n v="10"/>
    <s v="all levels"/>
    <n v="1.5"/>
    <d v="2016-09-15T00:00:00"/>
    <n v="15"/>
    <n v="9"/>
    <n v="2016"/>
    <x v="1"/>
    <x v="1"/>
    <d v="2019-09-26T00:00:00"/>
    <n v="1106"/>
  </r>
  <r>
    <x v="2726"/>
    <x v="2714"/>
    <x v="1484"/>
    <s v=" with GIMP"/>
    <s v="reative Pe"/>
    <s v="https://www.udemy.   /creative-perspective/"/>
    <s v="https://www.udemy.com/creative-perspective/"/>
    <x v="0"/>
    <n v="50"/>
    <n v="43"/>
    <n v="3"/>
    <n v="57"/>
    <x v="0"/>
    <x v="0"/>
    <s v="all levels"/>
    <s v="ALL LEVELS"/>
    <n v="10"/>
    <s v="all levels"/>
    <n v="6.5"/>
    <d v="2016-11-24T00:00:00"/>
    <n v="24"/>
    <n v="11"/>
    <n v="2016"/>
    <x v="2"/>
    <x v="2"/>
    <d v="2019-09-26T00:00:00"/>
    <n v="1036"/>
  </r>
  <r>
    <x v="2727"/>
    <x v="2715"/>
    <x v="1485"/>
    <s v="r Startups"/>
    <s v="asy Financ"/>
    <s v="https://www.udemy.   /easy-finance-for-startups/"/>
    <s v="https://www.udemy.com/easy-finance-for-startups/"/>
    <x v="0"/>
    <n v="50"/>
    <n v="9"/>
    <n v="4"/>
    <n v="6"/>
    <x v="1"/>
    <x v="1"/>
    <s v="beginner level"/>
    <s v="BEGINNER LEVEL"/>
    <n v="14"/>
    <s v="beginner level"/>
    <n v="0.66666666699999999"/>
    <d v="2016-10-16T00:00:00"/>
    <n v="16"/>
    <n v="10"/>
    <n v="2016"/>
    <x v="3"/>
    <x v="3"/>
    <d v="2018-12-31T00:00:00"/>
    <n v="806"/>
  </r>
  <r>
    <x v="2728"/>
    <x v="2716"/>
    <x v="1486"/>
    <s v="o &amp; Improv"/>
    <s v="lues Schoo"/>
    <s v="https://www.udemy.   /blues-piano-improvisation-amaze-yourself/"/>
    <s v="https://www.udemy.com/blues-piano-improvisation-amaze-yourself/"/>
    <x v="0"/>
    <n v="120"/>
    <n v="326"/>
    <n v="44"/>
    <n v="54"/>
    <x v="0"/>
    <x v="0"/>
    <s v="all levels"/>
    <s v="ALL LEVELS"/>
    <n v="10"/>
    <s v="all levels"/>
    <n v="3"/>
    <d v="2017-02-22T00:00:00"/>
    <n v="22"/>
    <n v="2"/>
    <n v="2017"/>
    <x v="1"/>
    <x v="1"/>
    <d v="2019-09-26T00:00:00"/>
    <n v="946"/>
  </r>
  <r>
    <x v="2729"/>
    <x v="2717"/>
    <x v="1487"/>
    <s v="ons Course"/>
    <s v="opTrader A"/>
    <s v="https://www.udemy.   /toptraderacademy-complete-options-course/"/>
    <s v="https://www.udemy.com/toptraderacademy-complete-options-course/"/>
    <x v="0"/>
    <n v="150"/>
    <n v="42"/>
    <n v="1"/>
    <n v="11"/>
    <x v="0"/>
    <x v="0"/>
    <s v="all levels"/>
    <s v="ALL LEVELS"/>
    <n v="10"/>
    <s v="all levels"/>
    <n v="3"/>
    <d v="2016-09-13T00:00:00"/>
    <n v="13"/>
    <n v="9"/>
    <n v="2016"/>
    <x v="3"/>
    <x v="3"/>
    <d v="2018-08-06T00:00:00"/>
    <n v="692"/>
  </r>
  <r>
    <x v="2730"/>
    <x v="2718"/>
    <x v="1488"/>
    <s v=" beginners"/>
    <s v="SON :basic"/>
    <s v="https://www.udemy.   /learn-json/"/>
    <s v="https://www.udemy.com/learn-json/"/>
    <x v="0"/>
    <n v="45"/>
    <n v="2052"/>
    <n v="18"/>
    <n v="8"/>
    <x v="0"/>
    <x v="0"/>
    <s v="all levels"/>
    <s v="ALL LEVELS"/>
    <n v="10"/>
    <s v="all levels"/>
    <n v="0.55000000000000004"/>
    <d v="2016-09-09T00:00:00"/>
    <n v="9"/>
    <n v="9"/>
    <n v="2016"/>
    <x v="0"/>
    <x v="0"/>
    <d v="2019-09-26T00:00:00"/>
    <n v="1112"/>
  </r>
  <r>
    <x v="2731"/>
    <x v="2719"/>
    <x v="1489"/>
    <s v="S Bootcamp"/>
    <s v="TML/CSS Bo"/>
    <s v="https://www.udemy.   /html-css-code-bootcamp/"/>
    <s v="https://www.udemy.com/html-css-code-bootcamp/"/>
    <x v="0"/>
    <n v="40"/>
    <n v="194"/>
    <n v="26"/>
    <n v="87"/>
    <x v="1"/>
    <x v="1"/>
    <s v="beginner level"/>
    <s v="BEGINNER LEVEL"/>
    <n v="14"/>
    <s v="beginner level"/>
    <n v="10"/>
    <d v="2016-10-18T00:00:00"/>
    <n v="18"/>
    <n v="10"/>
    <n v="2016"/>
    <x v="0"/>
    <x v="0"/>
    <d v="2018-12-31T00:00:00"/>
    <n v="804"/>
  </r>
  <r>
    <x v="2732"/>
    <x v="2720"/>
    <x v="1490"/>
    <s v="cing Model"/>
    <s v="lack Schol"/>
    <s v="https://www.udemy.   /black-scholes-option-pricing-model/"/>
    <s v="https://www.udemy.com/black-scholes-option-pricing-model/"/>
    <x v="0"/>
    <n v="25"/>
    <n v="3"/>
    <n v="0"/>
    <n v="10"/>
    <x v="1"/>
    <x v="1"/>
    <s v="beginner level"/>
    <s v="BEGINNER LEVEL"/>
    <n v="14"/>
    <s v="beginner level"/>
    <n v="1"/>
    <d v="2017-05-03T00:00:00"/>
    <n v="3"/>
    <n v="5"/>
    <n v="2017"/>
    <x v="3"/>
    <x v="3"/>
    <d v="2018-12-31T00:00:00"/>
    <n v="607"/>
  </r>
  <r>
    <x v="2733"/>
    <x v="2721"/>
    <x v="654"/>
    <s v=" Portalfin"/>
    <s v="uild Respo"/>
    <s v="https://www.udemy.   /build-website/"/>
    <s v="https://www.udemy.com/build-website/"/>
    <x v="1"/>
    <n v="0"/>
    <n v="2859"/>
    <n v="42"/>
    <n v="17"/>
    <x v="0"/>
    <x v="0"/>
    <s v="all levels"/>
    <s v="ALL LEVELS"/>
    <n v="10"/>
    <s v="all levels"/>
    <n v="0.73333333300000003"/>
    <d v="2016-09-25T00:00:00"/>
    <n v="25"/>
    <n v="9"/>
    <n v="2016"/>
    <x v="0"/>
    <x v="0"/>
    <d v="2019-09-26T00:00:00"/>
    <n v="1096"/>
  </r>
  <r>
    <x v="2734"/>
    <x v="2722"/>
    <x v="1491"/>
    <s v=" beginners"/>
    <s v="JAX :basic"/>
    <s v="https://www.udemy.   /ajaxbasics/"/>
    <s v="https://www.udemy.com/ajaxbasics/"/>
    <x v="0"/>
    <n v="35"/>
    <n v="1241"/>
    <n v="23"/>
    <n v="9"/>
    <x v="0"/>
    <x v="0"/>
    <s v="all levels"/>
    <s v="ALL LEVELS"/>
    <n v="10"/>
    <s v="all levels"/>
    <n v="0.56666666700000001"/>
    <d v="2016-09-10T00:00:00"/>
    <n v="10"/>
    <n v="9"/>
    <n v="2016"/>
    <x v="0"/>
    <x v="0"/>
    <d v="2019-09-26T00:00:00"/>
    <n v="1111"/>
  </r>
  <r>
    <x v="2735"/>
    <x v="2723"/>
    <x v="1358"/>
    <s v="JavaScript"/>
    <s v="oding Made"/>
    <s v="https://www.udemy.   /coding-made-easy-a-beginners-guide-to-javascript/"/>
    <s v="https://www.udemy.com/coding-made-easy-a-beginners-guide-to-javascript/"/>
    <x v="0"/>
    <n v="40"/>
    <n v="1950"/>
    <n v="33"/>
    <n v="16"/>
    <x v="1"/>
    <x v="1"/>
    <s v="beginner level"/>
    <s v="BEGINNER LEVEL"/>
    <n v="14"/>
    <s v="beginner level"/>
    <n v="1"/>
    <d v="2016-09-18T00:00:00"/>
    <n v="18"/>
    <n v="9"/>
    <n v="2016"/>
    <x v="0"/>
    <x v="0"/>
    <d v="2018-12-31T00:00:00"/>
    <n v="834"/>
  </r>
  <r>
    <x v="2736"/>
    <x v="2724"/>
    <x v="138"/>
    <s v=" Photoshop"/>
    <s v="earn to Co"/>
    <s v="https://www.udemy.   /3dmotive-learn-to-composite-a-2d-action-shot-in-photoshop/"/>
    <s v="https://www.udemy.com/3dmotive-learn-to-composite-a-2d-action-shot-in-photoshop/"/>
    <x v="0"/>
    <n v="20"/>
    <n v="40"/>
    <n v="2"/>
    <n v="8"/>
    <x v="1"/>
    <x v="1"/>
    <s v="beginner level"/>
    <s v="BEGINNER LEVEL"/>
    <n v="14"/>
    <s v="beginner level"/>
    <n v="1.5"/>
    <d v="2016-09-10T00:00:00"/>
    <n v="10"/>
    <n v="9"/>
    <n v="2016"/>
    <x v="2"/>
    <x v="2"/>
    <d v="2018-12-31T00:00:00"/>
    <n v="842"/>
  </r>
  <r>
    <x v="2737"/>
    <x v="2725"/>
    <x v="738"/>
    <s v="ntry Level"/>
    <s v="rading for"/>
    <s v="https://www.udemy.   /trading-for-beginners-tier-1/"/>
    <s v="https://www.udemy.com/trading-for-beginners-tier-1/"/>
    <x v="1"/>
    <n v="0"/>
    <n v="5077"/>
    <n v="256"/>
    <n v="16"/>
    <x v="1"/>
    <x v="1"/>
    <s v="beginner level"/>
    <s v="BEGINNER LEVEL"/>
    <n v="14"/>
    <s v="beginner level"/>
    <n v="1.5"/>
    <d v="2016-10-03T00:00:00"/>
    <n v="3"/>
    <n v="10"/>
    <n v="2016"/>
    <x v="3"/>
    <x v="3"/>
    <d v="2018-12-31T00:00:00"/>
    <n v="819"/>
  </r>
  <r>
    <x v="2738"/>
    <x v="2726"/>
    <x v="1492"/>
    <s v=" beginners"/>
    <s v="query :bas"/>
    <s v="https://www.udemy.   /jquery-basics-for-beginners/"/>
    <s v="https://www.udemy.com/jquery-basics-for-beginners/"/>
    <x v="0"/>
    <n v="50"/>
    <n v="1274"/>
    <n v="34"/>
    <n v="15"/>
    <x v="0"/>
    <x v="0"/>
    <s v="all levels"/>
    <s v="ALL LEVELS"/>
    <n v="10"/>
    <s v="all levels"/>
    <n v="0.66666666699999999"/>
    <d v="2016-09-12T00:00:00"/>
    <n v="12"/>
    <n v="9"/>
    <n v="2016"/>
    <x v="0"/>
    <x v="0"/>
    <d v="2019-09-26T00:00:00"/>
    <n v="1109"/>
  </r>
  <r>
    <x v="2739"/>
    <x v="2727"/>
    <x v="139"/>
    <s v="ng guitar'"/>
    <s v=" beginner`"/>
    <s v="https://www.udemy.   /guitar-domination-fingerpicking-strumming-beginners/"/>
    <s v="https://www.udemy.com/guitar-domination-fingerpicking-strumming-beginners/"/>
    <x v="1"/>
    <n v="0"/>
    <n v="3481"/>
    <n v="29"/>
    <n v="20"/>
    <x v="1"/>
    <x v="1"/>
    <s v="beginner level"/>
    <s v="BEGINNER LEVEL"/>
    <n v="14"/>
    <s v="beginner level"/>
    <n v="2"/>
    <d v="2016-09-13T00:00:00"/>
    <n v="13"/>
    <n v="9"/>
    <n v="2016"/>
    <x v="1"/>
    <x v="1"/>
    <d v="2018-12-31T00:00:00"/>
    <n v="839"/>
  </r>
  <r>
    <x v="2740"/>
    <x v="2728"/>
    <x v="1493"/>
    <s v="s Tracking"/>
    <s v="fter Effec"/>
    <s v="https://www.udemy.   /spannende-after-effects-techniken/"/>
    <s v="https://www.udemy.com/spannende-after-effects-techniken/"/>
    <x v="0"/>
    <n v="20"/>
    <n v="1"/>
    <n v="0"/>
    <n v="6"/>
    <x v="1"/>
    <x v="1"/>
    <s v="beginner level"/>
    <s v="BEGINNER LEVEL"/>
    <n v="14"/>
    <s v="beginner level"/>
    <n v="1.5"/>
    <d v="2016-09-13T00:00:00"/>
    <n v="13"/>
    <n v="9"/>
    <n v="2016"/>
    <x v="2"/>
    <x v="2"/>
    <d v="2018-12-31T00:00:00"/>
    <n v="839"/>
  </r>
  <r>
    <x v="2741"/>
    <x v="2729"/>
    <x v="180"/>
    <s v="le and fun"/>
    <s v="uitar Less"/>
    <s v="https://www.udemy.   /guitar-lessons-for-complete-beginners/"/>
    <s v="https://www.udemy.com/guitar-lessons-for-complete-beginners/"/>
    <x v="0"/>
    <n v="20"/>
    <n v="936"/>
    <n v="9"/>
    <n v="12"/>
    <x v="1"/>
    <x v="1"/>
    <s v="beginner level"/>
    <s v="BEGINNER LEVEL"/>
    <n v="14"/>
    <s v="beginner level"/>
    <n v="0.66666666699999999"/>
    <d v="2016-09-12T00:00:00"/>
    <n v="12"/>
    <n v="9"/>
    <n v="2016"/>
    <x v="1"/>
    <x v="1"/>
    <d v="2018-12-31T00:00:00"/>
    <n v="840"/>
  </r>
  <r>
    <x v="2742"/>
    <x v="2730"/>
    <x v="1494"/>
    <s v="ade Easier"/>
    <s v="umult Hype"/>
    <s v="https://www.udemy.   /tumult-hype-pro-basics-html5-animations-made-easier/"/>
    <s v="https://www.udemy.com/tumult-hype-pro-basics-html5-animations-made-easier/"/>
    <x v="0"/>
    <n v="50"/>
    <n v="716"/>
    <n v="32"/>
    <n v="57"/>
    <x v="1"/>
    <x v="1"/>
    <s v="beginner level"/>
    <s v="BEGINNER LEVEL"/>
    <n v="14"/>
    <s v="beginner level"/>
    <n v="4"/>
    <d v="2016-09-14T00:00:00"/>
    <n v="14"/>
    <n v="9"/>
    <n v="2016"/>
    <x v="0"/>
    <x v="0"/>
    <d v="2018-12-31T00:00:00"/>
    <n v="838"/>
  </r>
  <r>
    <x v="2743"/>
    <x v="2731"/>
    <x v="257"/>
    <s v=" beginners"/>
    <s v="ngularJs :"/>
    <s v="https://www.udemy.   /angularjs-basics-for-beginners/"/>
    <s v="https://www.udemy.com/angularjs-basics-for-beginners/"/>
    <x v="0"/>
    <n v="45"/>
    <n v="1237"/>
    <n v="16"/>
    <n v="14"/>
    <x v="0"/>
    <x v="0"/>
    <s v="all levels"/>
    <s v="ALL LEVELS"/>
    <n v="10"/>
    <s v="all levels"/>
    <n v="1"/>
    <d v="2016-09-19T00:00:00"/>
    <n v="19"/>
    <n v="9"/>
    <n v="2016"/>
    <x v="0"/>
    <x v="0"/>
    <d v="2019-09-26T00:00:00"/>
    <n v="1102"/>
  </r>
  <r>
    <x v="2744"/>
    <x v="2732"/>
    <x v="140"/>
    <s v="S Tutorial"/>
    <s v="ow to Crea"/>
    <s v="https://www.udemy.   /html-tutorial/"/>
    <s v="https://www.udemy.com/html-tutorial/"/>
    <x v="0"/>
    <n v="65"/>
    <n v="3012"/>
    <n v="260"/>
    <n v="330"/>
    <x v="0"/>
    <x v="0"/>
    <s v="all levels"/>
    <s v="ALL LEVELS"/>
    <n v="10"/>
    <s v="all levels"/>
    <n v="32.5"/>
    <d v="2016-09-25T00:00:00"/>
    <n v="25"/>
    <n v="9"/>
    <n v="2016"/>
    <x v="0"/>
    <x v="0"/>
    <d v="2019-09-26T00:00:00"/>
    <n v="1096"/>
  </r>
  <r>
    <x v="2745"/>
    <x v="2733"/>
    <x v="1210"/>
    <s v="le: jQuery"/>
    <s v="earn By Ex"/>
    <s v="https://www.udemy.   /learn-by-example-jquery/"/>
    <s v="https://www.udemy.com/learn-by-example-jquery/"/>
    <x v="0"/>
    <n v="50"/>
    <n v="1702"/>
    <n v="49"/>
    <n v="78"/>
    <x v="0"/>
    <x v="0"/>
    <s v="all levels"/>
    <s v="ALL LEVELS"/>
    <n v="10"/>
    <s v="all levels"/>
    <n v="7"/>
    <d v="2016-09-19T00:00:00"/>
    <n v="19"/>
    <n v="9"/>
    <n v="2016"/>
    <x v="0"/>
    <x v="0"/>
    <d v="2019-09-26T00:00:00"/>
    <n v="1102"/>
  </r>
  <r>
    <x v="2746"/>
    <x v="2734"/>
    <x v="378"/>
    <s v="om scratch"/>
    <s v="eb Design "/>
    <s v="https://www.udemy.   /web-design-creating-websites-from-scratch/"/>
    <s v="https://www.udemy.com/web-design-creating-websites-from-scratch/"/>
    <x v="0"/>
    <n v="75"/>
    <n v="13920"/>
    <n v="64"/>
    <n v="28"/>
    <x v="1"/>
    <x v="1"/>
    <s v="beginner level"/>
    <s v="BEGINNER LEVEL"/>
    <n v="14"/>
    <s v="beginner level"/>
    <n v="2"/>
    <d v="2016-09-19T00:00:00"/>
    <n v="19"/>
    <n v="9"/>
    <n v="2016"/>
    <x v="0"/>
    <x v="0"/>
    <d v="2018-12-31T00:00:00"/>
    <n v="833"/>
  </r>
  <r>
    <x v="2747"/>
    <x v="2735"/>
    <x v="0"/>
    <s v="wesomeness"/>
    <s v="avaScript "/>
    <s v="https://www.udemy.   /javascript-javascript/"/>
    <s v="https://www.udemy.com/javascript-javascript/"/>
    <x v="0"/>
    <n v="25"/>
    <n v="785"/>
    <n v="20"/>
    <n v="25"/>
    <x v="1"/>
    <x v="1"/>
    <s v="beginner level"/>
    <s v="BEGINNER LEVEL"/>
    <n v="14"/>
    <s v="beginner level"/>
    <n v="1"/>
    <d v="2016-09-15T00:00:00"/>
    <n v="15"/>
    <n v="9"/>
    <n v="2016"/>
    <x v="0"/>
    <x v="0"/>
    <d v="2018-12-31T00:00:00"/>
    <n v="837"/>
  </r>
  <r>
    <x v="2748"/>
    <x v="2736"/>
    <x v="44"/>
    <s v="P Overview"/>
    <s v="ractical A"/>
    <s v="https://www.udemy.   /practical-accounts-app-overview/"/>
    <s v="https://www.udemy.com/practical-accounts-app-overview/"/>
    <x v="0"/>
    <n v="20"/>
    <n v="1361"/>
    <n v="1"/>
    <n v="14"/>
    <x v="2"/>
    <x v="2"/>
    <s v="intermediate level"/>
    <s v="INTERMEDIATE LEVEL"/>
    <n v="18"/>
    <s v="intermediate level"/>
    <n v="3"/>
    <d v="2016-10-04T00:00:00"/>
    <n v="4"/>
    <n v="10"/>
    <n v="2016"/>
    <x v="3"/>
    <x v="3"/>
    <d v="2020-10-10T00:00:00"/>
    <n v="1467"/>
  </r>
  <r>
    <x v="2749"/>
    <x v="2737"/>
    <x v="0"/>
    <s v=" Level One"/>
    <s v="avaScript "/>
    <s v="https://www.udemy.   /javascript-for-absolute-beginners-level-one/"/>
    <s v="https://www.udemy.com/javascript-for-absolute-beginners-level-one/"/>
    <x v="0"/>
    <n v="65"/>
    <n v="713"/>
    <n v="80"/>
    <n v="8"/>
    <x v="0"/>
    <x v="0"/>
    <s v="all levels"/>
    <s v="ALL LEVELS"/>
    <n v="10"/>
    <s v="all levels"/>
    <n v="1.5"/>
    <d v="2016-09-19T00:00:00"/>
    <n v="19"/>
    <n v="9"/>
    <n v="2016"/>
    <x v="0"/>
    <x v="0"/>
    <d v="2019-09-26T00:00:00"/>
    <n v="1102"/>
  </r>
  <r>
    <x v="2750"/>
    <x v="2738"/>
    <x v="0"/>
    <s v="nced Level"/>
    <s v="avascript "/>
    <s v="https://www.udemy.   /javascript-from-beginner-to-advanced-level/"/>
    <s v="https://www.udemy.com/javascript-from-beginner-to-advanced-level/"/>
    <x v="0"/>
    <n v="195"/>
    <n v="6134"/>
    <n v="160"/>
    <n v="50"/>
    <x v="1"/>
    <x v="1"/>
    <s v="beginner level"/>
    <s v="BEGINNER LEVEL"/>
    <n v="14"/>
    <s v="beginner level"/>
    <n v="6.5"/>
    <d v="2016-12-19T00:00:00"/>
    <n v="19"/>
    <n v="12"/>
    <n v="2016"/>
    <x v="0"/>
    <x v="0"/>
    <d v="2018-12-31T00:00:00"/>
    <n v="742"/>
  </r>
  <r>
    <x v="2751"/>
    <x v="2739"/>
    <x v="1495"/>
    <s v="Essentials"/>
    <s v="ngular JS "/>
    <s v="https://www.udemy.   /angular-js-crash-course/"/>
    <s v="https://www.udemy.com/angular-js-crash-course/"/>
    <x v="0"/>
    <n v="195"/>
    <n v="4687"/>
    <n v="99"/>
    <n v="24"/>
    <x v="1"/>
    <x v="1"/>
    <s v="beginner level"/>
    <s v="BEGINNER LEVEL"/>
    <n v="14"/>
    <s v="beginner level"/>
    <n v="4"/>
    <d v="2017-01-03T00:00:00"/>
    <n v="3"/>
    <n v="1"/>
    <n v="2017"/>
    <x v="0"/>
    <x v="0"/>
    <d v="2018-12-31T00:00:00"/>
    <n v="727"/>
  </r>
  <r>
    <x v="2752"/>
    <x v="2740"/>
    <x v="71"/>
    <s v="llustrator"/>
    <s v="dvanced Fe"/>
    <s v="https://www.udemy.   /advanced-features-in-adobe-illustrator/"/>
    <s v="https://www.udemy.com/advanced-features-in-adobe-illustrator/"/>
    <x v="0"/>
    <n v="30"/>
    <n v="1348"/>
    <n v="6"/>
    <n v="14"/>
    <x v="2"/>
    <x v="2"/>
    <s v="intermediate level"/>
    <s v="INTERMEDIATE LEVEL"/>
    <n v="18"/>
    <s v="intermediate level"/>
    <n v="1"/>
    <d v="2016-10-12T00:00:00"/>
    <n v="12"/>
    <n v="10"/>
    <n v="2016"/>
    <x v="2"/>
    <x v="2"/>
    <d v="2020-10-10T00:00:00"/>
    <n v="1459"/>
  </r>
  <r>
    <x v="2753"/>
    <x v="2741"/>
    <x v="1496"/>
    <s v="§ãƒ³å–å¼•"/>
    <s v="ƒã‚¤ãƒŠãƒ"/>
    <s v="https://www.udemy.   /binaryoptiontrainingprogram/"/>
    <s v="https://www.udemy.com/binaryoptiontrainingprogram/"/>
    <x v="0"/>
    <n v="85"/>
    <n v="29"/>
    <n v="3"/>
    <n v="24"/>
    <x v="0"/>
    <x v="0"/>
    <s v="all levels"/>
    <s v="ALL LEVELS"/>
    <n v="10"/>
    <s v="all levels"/>
    <n v="0.65"/>
    <d v="2016-11-28T00:00:00"/>
    <n v="28"/>
    <n v="11"/>
    <n v="2016"/>
    <x v="3"/>
    <x v="3"/>
    <d v="2019-09-26T00:00:00"/>
    <n v="1032"/>
  </r>
  <r>
    <x v="2754"/>
    <x v="2742"/>
    <x v="96"/>
    <s v="Essentials"/>
    <s v="hotoshop C"/>
    <s v="https://www.udemy.   /adobe-photoshop-cc-for-beginners/"/>
    <s v="https://www.udemy.com/adobe-photoshop-cc-for-beginners/"/>
    <x v="0"/>
    <n v="195"/>
    <n v="389"/>
    <n v="20"/>
    <n v="43"/>
    <x v="1"/>
    <x v="1"/>
    <s v="beginner level"/>
    <s v="BEGINNER LEVEL"/>
    <n v="14"/>
    <s v="beginner level"/>
    <n v="3"/>
    <d v="2016-11-05T00:00:00"/>
    <n v="5"/>
    <n v="11"/>
    <n v="2016"/>
    <x v="2"/>
    <x v="2"/>
    <d v="2018-12-31T00:00:00"/>
    <n v="786"/>
  </r>
  <r>
    <x v="2755"/>
    <x v="2743"/>
    <x v="1453"/>
    <s v="- Hands On"/>
    <s v="earn Sprin"/>
    <s v="https://www.udemy.   /learn-spring-security-4-basics-hands-on/"/>
    <s v="https://www.udemy.com/learn-spring-security-4-basics-hands-on/"/>
    <x v="0"/>
    <n v="95"/>
    <n v="216"/>
    <n v="28"/>
    <n v="16"/>
    <x v="1"/>
    <x v="1"/>
    <s v="beginner level"/>
    <s v="BEGINNER LEVEL"/>
    <n v="14"/>
    <s v="beginner level"/>
    <n v="2"/>
    <d v="2016-09-19T00:00:00"/>
    <n v="19"/>
    <n v="9"/>
    <n v="2016"/>
    <x v="0"/>
    <x v="0"/>
    <d v="2018-12-31T00:00:00"/>
    <n v="833"/>
  </r>
  <r>
    <x v="2756"/>
    <x v="2744"/>
    <x v="32"/>
    <s v="art Course"/>
    <s v="eginner Gu"/>
    <s v="https://www.udemy.   /learn-guitar-in-30-minutes/"/>
    <s v="https://www.udemy.com/learn-guitar-in-30-minutes/"/>
    <x v="1"/>
    <n v="0"/>
    <n v="2084"/>
    <n v="20"/>
    <n v="7"/>
    <x v="1"/>
    <x v="1"/>
    <s v="beginner level"/>
    <s v="BEGINNER LEVEL"/>
    <n v="14"/>
    <s v="beginner level"/>
    <n v="1"/>
    <d v="2016-09-28T00:00:00"/>
    <n v="28"/>
    <n v="9"/>
    <n v="2016"/>
    <x v="1"/>
    <x v="1"/>
    <d v="2018-12-31T00:00:00"/>
    <n v="824"/>
  </r>
  <r>
    <x v="2757"/>
    <x v="2745"/>
    <x v="48"/>
    <s v="ep-by-step"/>
    <s v="astering L"/>
    <s v="https://www.udemy.   /mastering-logo-designing-20-projects-step-by-step/"/>
    <s v="https://www.udemy.com/mastering-logo-designing-20-projects-step-by-step/"/>
    <x v="0"/>
    <n v="200"/>
    <n v="2599"/>
    <n v="24"/>
    <n v="77"/>
    <x v="0"/>
    <x v="0"/>
    <s v="all levels"/>
    <s v="ALL LEVELS"/>
    <n v="10"/>
    <s v="all levels"/>
    <n v="7.5"/>
    <d v="2016-09-25T00:00:00"/>
    <n v="25"/>
    <n v="9"/>
    <n v="2016"/>
    <x v="2"/>
    <x v="2"/>
    <d v="2019-09-26T00:00:00"/>
    <n v="1096"/>
  </r>
  <r>
    <x v="2758"/>
    <x v="2746"/>
    <x v="1497"/>
    <s v="E GUITARRA"/>
    <s v="BC DO VIOL"/>
    <s v="https://www.udemy.   /abc-do-violao-e-guitarra/"/>
    <s v="https://www.udemy.com/abc-do-violao-e-guitarra/"/>
    <x v="0"/>
    <n v="85"/>
    <n v="25"/>
    <n v="2"/>
    <n v="30"/>
    <x v="1"/>
    <x v="1"/>
    <s v="beginner level"/>
    <s v="BEGINNER LEVEL"/>
    <n v="14"/>
    <s v="beginner level"/>
    <n v="2.5"/>
    <d v="2017-03-03T00:00:00"/>
    <n v="3"/>
    <n v="3"/>
    <n v="2017"/>
    <x v="1"/>
    <x v="1"/>
    <d v="2018-12-31T00:00:00"/>
    <n v="668"/>
  </r>
  <r>
    <x v="2759"/>
    <x v="2747"/>
    <x v="884"/>
    <s v=" Ground Up"/>
    <s v="earn React"/>
    <s v="https://www.udemy.   /learn-reactivex-from-ground-up/"/>
    <s v="https://www.udemy.com/learn-reactivex-from-ground-up/"/>
    <x v="0"/>
    <n v="40"/>
    <n v="207"/>
    <n v="32"/>
    <n v="32"/>
    <x v="2"/>
    <x v="2"/>
    <s v="intermediate level"/>
    <s v="INTERMEDIATE LEVEL"/>
    <n v="18"/>
    <s v="intermediate level"/>
    <n v="5"/>
    <d v="2016-09-22T00:00:00"/>
    <n v="22"/>
    <n v="9"/>
    <n v="2016"/>
    <x v="0"/>
    <x v="0"/>
    <d v="2020-10-10T00:00:00"/>
    <n v="1479"/>
  </r>
  <r>
    <x v="2760"/>
    <x v="2748"/>
    <x v="843"/>
    <s v=" Town now!"/>
    <s v="nstant Har"/>
    <s v="https://www.udemy.   /instant-harmonica-play-the-cool-celtic-tune-dirty-old-town/"/>
    <s v="https://www.udemy.com/instant-harmonica-play-the-cool-celtic-tune-dirty-old-town/"/>
    <x v="0"/>
    <n v="40"/>
    <n v="42"/>
    <n v="8"/>
    <n v="17"/>
    <x v="0"/>
    <x v="0"/>
    <s v="all levels"/>
    <s v="ALL LEVELS"/>
    <n v="10"/>
    <s v="all levels"/>
    <n v="1.5"/>
    <d v="2016-10-12T00:00:00"/>
    <n v="12"/>
    <n v="10"/>
    <n v="2016"/>
    <x v="1"/>
    <x v="1"/>
    <d v="2019-09-26T00:00:00"/>
    <n v="1079"/>
  </r>
  <r>
    <x v="2761"/>
    <x v="2749"/>
    <x v="0"/>
    <s v=" Level Two"/>
    <s v="avaScript "/>
    <s v="https://www.udemy.   /javascript-for-absolute-beginners-level-two/"/>
    <s v="https://www.udemy.com/javascript-for-absolute-beginners-level-two/"/>
    <x v="0"/>
    <n v="30"/>
    <n v="424"/>
    <n v="85"/>
    <n v="9"/>
    <x v="2"/>
    <x v="2"/>
    <s v="intermediate level"/>
    <s v="INTERMEDIATE LEVEL"/>
    <n v="18"/>
    <s v="intermediate level"/>
    <n v="1"/>
    <d v="2016-09-20T00:00:00"/>
    <n v="20"/>
    <n v="9"/>
    <n v="2016"/>
    <x v="0"/>
    <x v="0"/>
    <d v="2020-10-10T00:00:00"/>
    <n v="1481"/>
  </r>
  <r>
    <x v="2762"/>
    <x v="2750"/>
    <x v="542"/>
    <s v="nd the DOM"/>
    <s v="uilding We"/>
    <s v="https://www.udemy.   /building-websites-learn-javascript-and-the-dom/"/>
    <s v="https://www.udemy.com/building-websites-learn-javascript-and-the-dom/"/>
    <x v="0"/>
    <n v="120"/>
    <n v="17759"/>
    <n v="64"/>
    <n v="37"/>
    <x v="1"/>
    <x v="1"/>
    <s v="beginner level"/>
    <s v="BEGINNER LEVEL"/>
    <n v="14"/>
    <s v="beginner level"/>
    <n v="3"/>
    <d v="2016-09-26T00:00:00"/>
    <n v="26"/>
    <n v="9"/>
    <n v="2016"/>
    <x v="0"/>
    <x v="0"/>
    <d v="2018-12-31T00:00:00"/>
    <n v="826"/>
  </r>
  <r>
    <x v="2763"/>
    <x v="2751"/>
    <x v="487"/>
    <s v="Piano Solo"/>
    <s v="earn Piano"/>
    <s v="https://www.udemy.   /learn-piano-online-nocturnal-piano-solo/"/>
    <s v="https://www.udemy.com/learn-piano-online-nocturnal-piano-solo/"/>
    <x v="0"/>
    <n v="60"/>
    <n v="2"/>
    <n v="0"/>
    <n v="11"/>
    <x v="2"/>
    <x v="2"/>
    <s v="intermediate level"/>
    <s v="INTERMEDIATE LEVEL"/>
    <n v="18"/>
    <s v="intermediate level"/>
    <n v="1.5"/>
    <d v="2016-09-21T00:00:00"/>
    <n v="21"/>
    <n v="9"/>
    <n v="2016"/>
    <x v="1"/>
    <x v="1"/>
    <d v="2020-10-10T00:00:00"/>
    <n v="1480"/>
  </r>
  <r>
    <x v="2764"/>
    <x v="2752"/>
    <x v="107"/>
    <s v=" beginners"/>
    <s v="ootstrap :"/>
    <s v="https://www.udemy.   /bootstrap-basics-for-beginners/"/>
    <s v="https://www.udemy.com/bootstrap-basics-for-beginners/"/>
    <x v="0"/>
    <n v="40"/>
    <n v="1152"/>
    <n v="20"/>
    <n v="14"/>
    <x v="0"/>
    <x v="0"/>
    <s v="all levels"/>
    <s v="ALL LEVELS"/>
    <n v="10"/>
    <s v="all levels"/>
    <n v="1"/>
    <d v="2016-09-21T00:00:00"/>
    <n v="21"/>
    <n v="9"/>
    <n v="2016"/>
    <x v="0"/>
    <x v="0"/>
    <d v="2019-09-26T00:00:00"/>
    <n v="1100"/>
  </r>
  <r>
    <x v="2765"/>
    <x v="2753"/>
    <x v="1498"/>
    <s v="op Actions"/>
    <s v="ombie Apoc"/>
    <s v="https://www.udemy.   /zombie-apocalypse-photoshop-actions/"/>
    <s v="https://www.udemy.com/zombie-apocalypse-photoshop-actions/"/>
    <x v="0"/>
    <n v="50"/>
    <n v="12"/>
    <n v="1"/>
    <n v="15"/>
    <x v="0"/>
    <x v="0"/>
    <s v="all levels"/>
    <s v="ALL LEVELS"/>
    <n v="10"/>
    <s v="all levels"/>
    <n v="1.5"/>
    <d v="2016-09-26T00:00:00"/>
    <n v="26"/>
    <n v="9"/>
    <n v="2016"/>
    <x v="2"/>
    <x v="2"/>
    <d v="2019-09-26T00:00:00"/>
    <n v="1095"/>
  </r>
  <r>
    <x v="2766"/>
    <x v="2754"/>
    <x v="1123"/>
    <s v=" Workflows"/>
    <s v="odern Web "/>
    <s v="https://www.udemy.   /modern-web-development-with-sass-gulp-npm-web-workflows/"/>
    <s v="https://www.udemy.com/modern-web-development-with-sass-gulp-npm-web-workflows/"/>
    <x v="0"/>
    <n v="95"/>
    <n v="502"/>
    <n v="62"/>
    <n v="59"/>
    <x v="1"/>
    <x v="1"/>
    <s v="beginner level"/>
    <s v="BEGINNER LEVEL"/>
    <n v="14"/>
    <s v="beginner level"/>
    <n v="5"/>
    <d v="2016-12-31T00:00:00"/>
    <n v="31"/>
    <n v="12"/>
    <n v="2016"/>
    <x v="0"/>
    <x v="0"/>
    <d v="2018-12-31T00:00:00"/>
    <n v="730"/>
  </r>
  <r>
    <x v="2767"/>
    <x v="2755"/>
    <x v="375"/>
    <s v="g Strategy"/>
    <s v="orex Tradi"/>
    <s v="https://www.udemy.   /forex-trading-strategy-technical-analysis/"/>
    <s v="https://www.udemy.com/forex-trading-strategy-technical-analysis/"/>
    <x v="0"/>
    <n v="95"/>
    <n v="223"/>
    <n v="34"/>
    <n v="16"/>
    <x v="0"/>
    <x v="0"/>
    <s v="all levels"/>
    <s v="ALL LEVELS"/>
    <n v="10"/>
    <s v="all levels"/>
    <n v="1.5"/>
    <d v="2016-12-14T00:00:00"/>
    <n v="14"/>
    <n v="12"/>
    <n v="2016"/>
    <x v="3"/>
    <x v="3"/>
    <d v="2018-08-06T00:00:00"/>
    <n v="600"/>
  </r>
  <r>
    <x v="2768"/>
    <x v="2756"/>
    <x v="1499"/>
    <s v="d Reliable"/>
    <s v="orex: What"/>
    <s v="https://www.udemy.   /forex-whats-a-trend-strong-and-reliable/"/>
    <s v="https://www.udemy.com/forex-whats-a-trend-strong-and-reliable/"/>
    <x v="1"/>
    <n v="0"/>
    <n v="2955"/>
    <n v="43"/>
    <n v="30"/>
    <x v="2"/>
    <x v="2"/>
    <s v="intermediate level"/>
    <s v="INTERMEDIATE LEVEL"/>
    <n v="18"/>
    <s v="intermediate level"/>
    <n v="2"/>
    <d v="2016-10-05T00:00:00"/>
    <n v="5"/>
    <n v="10"/>
    <n v="2016"/>
    <x v="3"/>
    <x v="3"/>
    <d v="2020-10-10T00:00:00"/>
    <n v="1466"/>
  </r>
  <r>
    <x v="2769"/>
    <x v="2757"/>
    <x v="137"/>
    <s v="ate Course"/>
    <s v="eb Develop"/>
    <s v="https://www.udemy.   /web-development-masterclass-complete-certificate-course/"/>
    <s v="https://www.udemy.com/web-development-masterclass-complete-certificate-course/"/>
    <x v="0"/>
    <n v="200"/>
    <n v="4090"/>
    <n v="178"/>
    <n v="348"/>
    <x v="0"/>
    <x v="0"/>
    <s v="all levels"/>
    <s v="ALL LEVELS"/>
    <n v="10"/>
    <s v="all levels"/>
    <n v="19.5"/>
    <d v="2016-10-12T00:00:00"/>
    <n v="12"/>
    <n v="10"/>
    <n v="2016"/>
    <x v="0"/>
    <x v="0"/>
    <d v="2019-09-26T00:00:00"/>
    <n v="1079"/>
  </r>
  <r>
    <x v="2770"/>
    <x v="2758"/>
    <x v="27"/>
    <s v="ourse 2017"/>
    <s v="he Complet"/>
    <s v="https://www.udemy.   /the-complete-investment-banking-course-2016/"/>
    <s v="https://www.udemy.com/the-complete-investment-banking-course-2016/"/>
    <x v="0"/>
    <n v="195"/>
    <n v="8575"/>
    <n v="809"/>
    <n v="110"/>
    <x v="0"/>
    <x v="0"/>
    <s v="all levels"/>
    <s v="ALL LEVELS"/>
    <n v="10"/>
    <s v="all levels"/>
    <n v="5.5"/>
    <d v="2016-10-10T00:00:00"/>
    <n v="10"/>
    <n v="10"/>
    <n v="2016"/>
    <x v="3"/>
    <x v="3"/>
    <d v="2018-11-04T00:00:00"/>
    <n v="755"/>
  </r>
  <r>
    <x v="2771"/>
    <x v="2759"/>
    <x v="1500"/>
    <s v="Typescript"/>
    <s v="ngular and"/>
    <s v="https://www.udemy.   /angular-firebase-application/"/>
    <s v="https://www.udemy.com/angular-firebase-application/"/>
    <x v="0"/>
    <n v="150"/>
    <n v="1966"/>
    <n v="359"/>
    <n v="65"/>
    <x v="0"/>
    <x v="0"/>
    <s v="all levels"/>
    <s v="ALL LEVELS"/>
    <n v="10"/>
    <s v="all levels"/>
    <n v="5"/>
    <d v="2016-09-27T00:00:00"/>
    <n v="27"/>
    <n v="9"/>
    <n v="2016"/>
    <x v="0"/>
    <x v="0"/>
    <d v="2019-09-26T00:00:00"/>
    <n v="1094"/>
  </r>
  <r>
    <x v="2772"/>
    <x v="2760"/>
    <x v="1501"/>
    <s v="ng Mockups"/>
    <s v="igital Ass"/>
    <s v="https://www.udemy.   /digital-asset-designer-mockups/"/>
    <s v="https://www.udemy.com/digital-asset-designer-mockups/"/>
    <x v="0"/>
    <n v="50"/>
    <n v="50"/>
    <n v="12"/>
    <n v="28"/>
    <x v="1"/>
    <x v="1"/>
    <s v="beginner level"/>
    <s v="BEGINNER LEVEL"/>
    <n v="14"/>
    <s v="beginner level"/>
    <n v="3"/>
    <d v="2016-09-27T00:00:00"/>
    <n v="27"/>
    <n v="9"/>
    <n v="2016"/>
    <x v="2"/>
    <x v="2"/>
    <d v="2018-12-31T00:00:00"/>
    <n v="825"/>
  </r>
  <r>
    <x v="2773"/>
    <x v="2761"/>
    <x v="1502"/>
    <s v="iano Vol.1"/>
    <s v="urso de ej"/>
    <s v="https://www.udemy.   /aprendiendo-piano-curso-de-ejercicios-tecnicos/"/>
    <s v="https://www.udemy.com/aprendiendo-piano-curso-de-ejercicios-tecnicos/"/>
    <x v="0"/>
    <n v="60"/>
    <n v="186"/>
    <n v="9"/>
    <n v="24"/>
    <x v="0"/>
    <x v="0"/>
    <s v="all levels"/>
    <s v="ALL LEVELS"/>
    <n v="10"/>
    <s v="all levels"/>
    <n v="1.5"/>
    <d v="2016-09-30T00:00:00"/>
    <n v="30"/>
    <n v="9"/>
    <n v="2016"/>
    <x v="1"/>
    <x v="1"/>
    <d v="2019-09-26T00:00:00"/>
    <n v="1091"/>
  </r>
  <r>
    <x v="2774"/>
    <x v="2762"/>
    <x v="358"/>
    <s v="ser &amp; More"/>
    <s v="ordPress D"/>
    <s v="https://www.udemy.   /wordpress-development-with-nodejs-gulpjs-composer-sass-more/"/>
    <s v="https://www.udemy.com/wordpress-development-with-nodejs-gulpjs-composer-sass-more/"/>
    <x v="0"/>
    <n v="25"/>
    <n v="289"/>
    <n v="30"/>
    <n v="30"/>
    <x v="2"/>
    <x v="2"/>
    <s v="intermediate level"/>
    <s v="INTERMEDIATE LEVEL"/>
    <n v="18"/>
    <s v="intermediate level"/>
    <n v="4"/>
    <d v="2016-10-25T00:00:00"/>
    <n v="25"/>
    <n v="10"/>
    <n v="2016"/>
    <x v="0"/>
    <x v="0"/>
    <d v="2020-10-10T00:00:00"/>
    <n v="1446"/>
  </r>
  <r>
    <x v="2775"/>
    <x v="2763"/>
    <x v="1503"/>
    <s v="kchain App"/>
    <s v="thereum De"/>
    <s v="https://www.udemy.   /ethereum-developer/"/>
    <s v="https://www.udemy.com/ethereum-developer/"/>
    <x v="0"/>
    <n v="195"/>
    <n v="3169"/>
    <n v="527"/>
    <n v="38"/>
    <x v="0"/>
    <x v="0"/>
    <s v="all levels"/>
    <s v="ALL LEVELS"/>
    <n v="10"/>
    <s v="all levels"/>
    <n v="3.5"/>
    <d v="2016-09-26T00:00:00"/>
    <n v="26"/>
    <n v="9"/>
    <n v="2016"/>
    <x v="0"/>
    <x v="0"/>
    <d v="2019-09-26T00:00:00"/>
    <n v="1095"/>
  </r>
  <r>
    <x v="2776"/>
    <x v="2764"/>
    <x v="179"/>
    <s v="e to a Pro"/>
    <s v="ow to play"/>
    <s v="https://www.udemy.   /how-to-play-piano-go-from-a-beginnerintermediate-to-a-pro/"/>
    <s v="https://www.udemy.com/how-to-play-piano-go-from-a-beginnerintermediate-to-a-pro/"/>
    <x v="0"/>
    <n v="200"/>
    <n v="5316"/>
    <n v="159"/>
    <n v="291"/>
    <x v="0"/>
    <x v="0"/>
    <s v="all levels"/>
    <s v="ALL LEVELS"/>
    <n v="10"/>
    <s v="all levels"/>
    <n v="31"/>
    <d v="2016-10-16T00:00:00"/>
    <n v="16"/>
    <n v="10"/>
    <n v="2016"/>
    <x v="1"/>
    <x v="1"/>
    <d v="2019-09-26T00:00:00"/>
    <n v="1075"/>
  </r>
  <r>
    <x v="2777"/>
    <x v="2765"/>
    <x v="1504"/>
    <s v=" beginners"/>
    <s v="ML :basics"/>
    <s v="https://www.udemy.   /xml-basics-for-beginners/"/>
    <s v="https://www.udemy.com/xml-basics-for-beginners/"/>
    <x v="0"/>
    <n v="40"/>
    <n v="1062"/>
    <n v="12"/>
    <n v="11"/>
    <x v="0"/>
    <x v="0"/>
    <s v="all levels"/>
    <s v="ALL LEVELS"/>
    <n v="10"/>
    <s v="all levels"/>
    <n v="0.65"/>
    <d v="2016-09-26T00:00:00"/>
    <n v="26"/>
    <n v="9"/>
    <n v="2016"/>
    <x v="0"/>
    <x v="0"/>
    <d v="2019-09-26T00:00:00"/>
    <n v="1095"/>
  </r>
  <r>
    <x v="2778"/>
    <x v="2766"/>
    <x v="1505"/>
    <s v=" beginners"/>
    <s v="ML DOM :ba"/>
    <s v="https://www.udemy.   /xml-dom-basics-for-beginners/"/>
    <s v="https://www.udemy.com/xml-dom-basics-for-beginners/"/>
    <x v="0"/>
    <n v="35"/>
    <n v="920"/>
    <n v="1"/>
    <n v="7"/>
    <x v="0"/>
    <x v="0"/>
    <s v="all levels"/>
    <s v="ALL LEVELS"/>
    <n v="10"/>
    <s v="all levels"/>
    <n v="0.7"/>
    <d v="2016-09-26T00:00:00"/>
    <n v="26"/>
    <n v="9"/>
    <n v="2016"/>
    <x v="0"/>
    <x v="0"/>
    <d v="2019-09-26T00:00:00"/>
    <n v="1095"/>
  </r>
  <r>
    <x v="2779"/>
    <x v="2767"/>
    <x v="1506"/>
    <s v=" beginners"/>
    <s v="ML DTD :ba"/>
    <s v="https://www.udemy.   /xml-dtd-basics-for-beginners/"/>
    <s v="https://www.udemy.com/xml-dtd-basics-for-beginners/"/>
    <x v="0"/>
    <n v="35"/>
    <n v="903"/>
    <n v="3"/>
    <n v="7"/>
    <x v="0"/>
    <x v="0"/>
    <s v="all levels"/>
    <s v="ALL LEVELS"/>
    <n v="10"/>
    <s v="all levels"/>
    <n v="0.55000000000000004"/>
    <d v="2016-09-26T00:00:00"/>
    <n v="26"/>
    <n v="9"/>
    <n v="2016"/>
    <x v="0"/>
    <x v="0"/>
    <d v="2019-09-26T00:00:00"/>
    <n v="1095"/>
  </r>
  <r>
    <x v="2780"/>
    <x v="2768"/>
    <x v="1507"/>
    <s v="ro to hero"/>
    <s v="§Ù„Ø¯ÙˆØ±Ø"/>
    <s v="https://www.udemy.   /illustrator-arabic/"/>
    <s v="https://www.udemy.com/illustrator-arabic/"/>
    <x v="0"/>
    <n v="150"/>
    <n v="155"/>
    <n v="40"/>
    <n v="158"/>
    <x v="0"/>
    <x v="0"/>
    <s v="all levels"/>
    <s v="ALL LEVELS"/>
    <n v="10"/>
    <s v="all levels"/>
    <n v="30"/>
    <d v="2016-12-19T00:00:00"/>
    <n v="19"/>
    <n v="12"/>
    <n v="2016"/>
    <x v="2"/>
    <x v="2"/>
    <d v="2019-09-26T00:00:00"/>
    <n v="1011"/>
  </r>
  <r>
    <x v="2781"/>
    <x v="2769"/>
    <x v="58"/>
    <s v="dian drums"/>
    <s v="earn to Pl"/>
    <s v="https://www.udemy.   /learn-to-play-tabla/"/>
    <s v="https://www.udemy.com/learn-to-play-tabla/"/>
    <x v="1"/>
    <n v="0"/>
    <n v="1"/>
    <n v="0"/>
    <n v="20"/>
    <x v="1"/>
    <x v="1"/>
    <s v="beginner level"/>
    <s v="BEGINNER LEVEL"/>
    <n v="14"/>
    <s v="beginner level"/>
    <n v="1.5"/>
    <d v="2017-07-04T00:00:00"/>
    <n v="4"/>
    <n v="7"/>
    <n v="2017"/>
    <x v="1"/>
    <x v="1"/>
    <d v="2018-12-31T00:00:00"/>
    <n v="545"/>
  </r>
  <r>
    <x v="2782"/>
    <x v="2770"/>
    <x v="1508"/>
    <s v="e a Trader"/>
    <s v="hat You Sh"/>
    <s v="https://www.udemy.   /what-you-should-know-to-become-a-trader/"/>
    <s v="https://www.udemy.com/what-you-should-know-to-become-a-trader/"/>
    <x v="0"/>
    <n v="125"/>
    <n v="17"/>
    <n v="2"/>
    <n v="14"/>
    <x v="0"/>
    <x v="0"/>
    <s v="all levels"/>
    <s v="ALL LEVELS"/>
    <n v="10"/>
    <s v="all levels"/>
    <n v="1.5"/>
    <d v="2016-09-29T00:00:00"/>
    <n v="29"/>
    <n v="9"/>
    <n v="2016"/>
    <x v="3"/>
    <x v="3"/>
    <d v="2018-08-06T00:00:00"/>
    <n v="676"/>
  </r>
  <r>
    <x v="2783"/>
    <x v="2771"/>
    <x v="287"/>
    <s v="de fiestas"/>
    <s v="hotoshop: "/>
    <s v="https://www.udemy.   /curso-de-photoshop-como-hacer-todo-para-tu-fiesta-tematica/"/>
    <s v="https://www.udemy.com/curso-de-photoshop-como-hacer-todo-para-tu-fiesta-tematica/"/>
    <x v="0"/>
    <n v="120"/>
    <n v="125"/>
    <n v="5"/>
    <n v="56"/>
    <x v="1"/>
    <x v="1"/>
    <s v="beginner level"/>
    <s v="BEGINNER LEVEL"/>
    <n v="14"/>
    <s v="beginner level"/>
    <n v="8.5"/>
    <d v="2016-10-18T00:00:00"/>
    <n v="18"/>
    <n v="10"/>
    <n v="2016"/>
    <x v="2"/>
    <x v="2"/>
    <d v="2018-12-31T00:00:00"/>
    <n v="804"/>
  </r>
  <r>
    <x v="2784"/>
    <x v="2772"/>
    <x v="1509"/>
    <s v=" beginners"/>
    <s v="SLT :basic"/>
    <s v="https://www.udemy.   /xslt-basics-for-beginners/"/>
    <s v="https://www.udemy.com/xslt-basics-for-beginners/"/>
    <x v="0"/>
    <n v="35"/>
    <n v="877"/>
    <n v="6"/>
    <n v="7"/>
    <x v="0"/>
    <x v="0"/>
    <s v="all levels"/>
    <s v="ALL LEVELS"/>
    <n v="10"/>
    <s v="all levels"/>
    <n v="0.53333333299999997"/>
    <d v="2016-09-27T00:00:00"/>
    <n v="27"/>
    <n v="9"/>
    <n v="2016"/>
    <x v="0"/>
    <x v="0"/>
    <d v="2019-09-26T00:00:00"/>
    <n v="1094"/>
  </r>
  <r>
    <x v="2785"/>
    <x v="2773"/>
    <x v="1510"/>
    <s v=" beginners"/>
    <s v="PATH :basi"/>
    <s v="https://www.udemy.   /xpath-basics-for-beginners/"/>
    <s v="https://www.udemy.com/xpath-basics-for-beginners/"/>
    <x v="0"/>
    <n v="40"/>
    <n v="878"/>
    <n v="6"/>
    <n v="8"/>
    <x v="0"/>
    <x v="0"/>
    <s v="all levels"/>
    <s v="ALL LEVELS"/>
    <n v="10"/>
    <s v="all levels"/>
    <n v="0.61666666699999995"/>
    <d v="2016-09-27T00:00:00"/>
    <n v="27"/>
    <n v="9"/>
    <n v="2016"/>
    <x v="0"/>
    <x v="0"/>
    <d v="2019-09-26T00:00:00"/>
    <n v="1094"/>
  </r>
  <r>
    <x v="2786"/>
    <x v="2774"/>
    <x v="1511"/>
    <s v=" beginners"/>
    <s v="QUERY :bas"/>
    <s v="https://www.udemy.   /xquery-basics-for-beginners/"/>
    <s v="https://www.udemy.com/xquery-basics-for-beginners/"/>
    <x v="0"/>
    <n v="40"/>
    <n v="937"/>
    <n v="2"/>
    <n v="6"/>
    <x v="0"/>
    <x v="0"/>
    <s v="all levels"/>
    <s v="ALL LEVELS"/>
    <n v="10"/>
    <s v="all levels"/>
    <n v="0.63333333300000005"/>
    <d v="2016-09-27T00:00:00"/>
    <n v="27"/>
    <n v="9"/>
    <n v="2016"/>
    <x v="0"/>
    <x v="0"/>
    <d v="2019-09-26T00:00:00"/>
    <n v="1094"/>
  </r>
  <r>
    <x v="2787"/>
    <x v="2775"/>
    <x v="1512"/>
    <s v=" beginners"/>
    <s v="SD :basics"/>
    <s v="https://www.udemy.   /xsd-basics-for-beginners/"/>
    <s v="https://www.udemy.com/xsd-basics-for-beginners/"/>
    <x v="0"/>
    <n v="35"/>
    <n v="755"/>
    <n v="0"/>
    <n v="7"/>
    <x v="0"/>
    <x v="0"/>
    <s v="all levels"/>
    <s v="ALL LEVELS"/>
    <n v="10"/>
    <s v="all levels"/>
    <n v="0.7"/>
    <d v="2016-09-27T00:00:00"/>
    <n v="27"/>
    <n v="9"/>
    <n v="2016"/>
    <x v="0"/>
    <x v="0"/>
    <d v="2019-09-26T00:00:00"/>
    <n v="1094"/>
  </r>
  <r>
    <x v="2788"/>
    <x v="2776"/>
    <x v="1513"/>
    <s v=" beginners"/>
    <s v="ppML :basi"/>
    <s v="https://www.udemy.   /appml-basics-for-beginners/"/>
    <s v="https://www.udemy.com/appml-basics-for-beginners/"/>
    <x v="0"/>
    <n v="30"/>
    <n v="770"/>
    <n v="0"/>
    <n v="8"/>
    <x v="0"/>
    <x v="0"/>
    <s v="all levels"/>
    <s v="ALL LEVELS"/>
    <n v="10"/>
    <s v="all levels"/>
    <n v="0.63333333300000005"/>
    <d v="2016-09-27T00:00:00"/>
    <n v="27"/>
    <n v="9"/>
    <n v="2016"/>
    <x v="0"/>
    <x v="0"/>
    <d v="2019-09-26T00:00:00"/>
    <n v="1094"/>
  </r>
  <r>
    <x v="2789"/>
    <x v="2777"/>
    <x v="1514"/>
    <s v=" beginners"/>
    <s v="HP :basics"/>
    <s v="https://www.udemy.   /php-basics-for-beginners-new/"/>
    <s v="https://www.udemy.com/php-basics-for-beginners-new/"/>
    <x v="0"/>
    <n v="45"/>
    <n v="1562"/>
    <n v="4"/>
    <n v="12"/>
    <x v="0"/>
    <x v="0"/>
    <s v="all levels"/>
    <s v="ALL LEVELS"/>
    <n v="10"/>
    <s v="all levels"/>
    <n v="1.5"/>
    <d v="2016-09-28T00:00:00"/>
    <n v="28"/>
    <n v="9"/>
    <n v="2016"/>
    <x v="0"/>
    <x v="0"/>
    <d v="2019-09-26T00:00:00"/>
    <n v="1093"/>
  </r>
  <r>
    <x v="2790"/>
    <x v="2778"/>
    <x v="1515"/>
    <s v=" de un mes"/>
    <s v="kelele exp"/>
    <s v="https://www.udemy.   /ukelele-expres-gratis/"/>
    <s v="https://www.udemy.com/ukelele-expres-gratis/"/>
    <x v="1"/>
    <n v="0"/>
    <n v="888"/>
    <n v="64"/>
    <n v="25"/>
    <x v="1"/>
    <x v="1"/>
    <s v="beginner level"/>
    <s v="BEGINNER LEVEL"/>
    <n v="14"/>
    <s v="beginner level"/>
    <n v="1.5"/>
    <d v="2016-10-17T00:00:00"/>
    <n v="17"/>
    <n v="10"/>
    <n v="2016"/>
    <x v="1"/>
    <x v="1"/>
    <d v="2018-12-31T00:00:00"/>
    <n v="805"/>
  </r>
  <r>
    <x v="2791"/>
    <x v="2779"/>
    <x v="1516"/>
    <s v="and Python"/>
    <s v="EST APIs w"/>
    <s v="https://www.udemy.   /rest-api-flask-and-python/"/>
    <s v="https://www.udemy.com/rest-api-flask-and-python/"/>
    <x v="0"/>
    <n v="110"/>
    <n v="5151"/>
    <n v="737"/>
    <n v="115"/>
    <x v="2"/>
    <x v="2"/>
    <s v="intermediate level"/>
    <s v="INTERMEDIATE LEVEL"/>
    <n v="18"/>
    <s v="intermediate level"/>
    <n v="12.5"/>
    <d v="2016-11-06T00:00:00"/>
    <n v="6"/>
    <n v="11"/>
    <n v="2016"/>
    <x v="0"/>
    <x v="0"/>
    <d v="2020-10-10T00:00:00"/>
    <n v="1434"/>
  </r>
  <r>
    <x v="2792"/>
    <x v="2780"/>
    <x v="490"/>
    <s v=" Advanced."/>
    <s v="omplete AJ"/>
    <s v="https://www.udemy.   /complete-ajax-using-bootstrap-php-from-basic-to-advanced/"/>
    <s v="https://www.udemy.com/complete-ajax-using-bootstrap-php-from-basic-to-advanced/"/>
    <x v="0"/>
    <n v="195"/>
    <n v="4708"/>
    <n v="111"/>
    <n v="18"/>
    <x v="0"/>
    <x v="0"/>
    <s v="all levels"/>
    <s v="ALL LEVELS"/>
    <n v="10"/>
    <s v="all levels"/>
    <n v="2.5"/>
    <d v="2016-10-06T00:00:00"/>
    <n v="6"/>
    <n v="10"/>
    <n v="2016"/>
    <x v="0"/>
    <x v="0"/>
    <d v="2019-09-26T00:00:00"/>
    <n v="1085"/>
  </r>
  <r>
    <x v="2793"/>
    <x v="2781"/>
    <x v="176"/>
    <s v="m and Lead"/>
    <s v="lues Guita"/>
    <s v="https://www.udemy.   /blues-guitar-lessons-for-beginners-chords-rhythm-and-lead/"/>
    <s v="https://www.udemy.com/blues-guitar-lessons-for-beginners-chords-rhythm-and-lead/"/>
    <x v="0"/>
    <n v="95"/>
    <n v="2558"/>
    <n v="19"/>
    <n v="16"/>
    <x v="1"/>
    <x v="1"/>
    <s v="beginner level"/>
    <s v="BEGINNER LEVEL"/>
    <n v="14"/>
    <s v="beginner level"/>
    <n v="3"/>
    <d v="2016-10-19T00:00:00"/>
    <n v="19"/>
    <n v="10"/>
    <n v="2016"/>
    <x v="1"/>
    <x v="1"/>
    <d v="2018-12-31T00:00:00"/>
    <n v="803"/>
  </r>
  <r>
    <x v="2794"/>
    <x v="2782"/>
    <x v="1517"/>
    <s v=" beginners"/>
    <s v="SP :basics"/>
    <s v="https://www.udemy.   /asp-basics-for-beginners/"/>
    <s v="https://www.udemy.com/asp-basics-for-beginners/"/>
    <x v="0"/>
    <n v="35"/>
    <n v="764"/>
    <n v="7"/>
    <n v="8"/>
    <x v="0"/>
    <x v="0"/>
    <s v="all levels"/>
    <s v="ALL LEVELS"/>
    <n v="10"/>
    <s v="all levels"/>
    <n v="1"/>
    <d v="2016-09-29T00:00:00"/>
    <n v="29"/>
    <n v="9"/>
    <n v="2016"/>
    <x v="0"/>
    <x v="0"/>
    <d v="2019-09-26T00:00:00"/>
    <n v="1092"/>
  </r>
  <r>
    <x v="2795"/>
    <x v="2783"/>
    <x v="1518"/>
    <s v="Retirement"/>
    <s v="he Truths "/>
    <s v="https://www.udemy.   /retirement-planning-calculator/"/>
    <s v="https://www.udemy.com/retirement-planning-calculator/"/>
    <x v="0"/>
    <n v="200"/>
    <n v="86"/>
    <n v="6"/>
    <n v="32"/>
    <x v="2"/>
    <x v="2"/>
    <s v="intermediate level"/>
    <s v="INTERMEDIATE LEVEL"/>
    <n v="18"/>
    <s v="intermediate level"/>
    <n v="4.5"/>
    <d v="2016-10-03T00:00:00"/>
    <n v="3"/>
    <n v="10"/>
    <n v="2016"/>
    <x v="3"/>
    <x v="3"/>
    <d v="2020-10-10T00:00:00"/>
    <n v="1468"/>
  </r>
  <r>
    <x v="2796"/>
    <x v="2784"/>
    <x v="308"/>
    <s v=" beginners"/>
    <s v="ogo Design"/>
    <s v="https://www.udemy.   /logo-design-photoshop/"/>
    <s v="https://www.udemy.com/logo-design-photoshop/"/>
    <x v="0"/>
    <n v="30"/>
    <n v="740"/>
    <n v="20"/>
    <n v="12"/>
    <x v="1"/>
    <x v="1"/>
    <s v="beginner level"/>
    <s v="BEGINNER LEVEL"/>
    <n v="14"/>
    <s v="beginner level"/>
    <n v="0.58333333300000001"/>
    <d v="2016-12-02T00:00:00"/>
    <n v="2"/>
    <n v="12"/>
    <n v="2016"/>
    <x v="2"/>
    <x v="2"/>
    <d v="2018-12-31T00:00:00"/>
    <n v="759"/>
  </r>
  <r>
    <x v="2797"/>
    <x v="2785"/>
    <x v="42"/>
    <s v="in 30 days"/>
    <s v="earn Guita"/>
    <s v="https://www.udemy.   /zero-to-guitar-fingerpicking/"/>
    <s v="https://www.udemy.com/zero-to-guitar-fingerpicking/"/>
    <x v="0"/>
    <n v="50"/>
    <n v="1495"/>
    <n v="26"/>
    <n v="36"/>
    <x v="1"/>
    <x v="1"/>
    <s v="beginner level"/>
    <s v="BEGINNER LEVEL"/>
    <n v="14"/>
    <s v="beginner level"/>
    <n v="2.5"/>
    <d v="2016-12-28T00:00:00"/>
    <n v="28"/>
    <n v="12"/>
    <n v="2016"/>
    <x v="1"/>
    <x v="1"/>
    <d v="2018-12-31T00:00:00"/>
    <n v="733"/>
  </r>
  <r>
    <x v="2798"/>
    <x v="2786"/>
    <x v="375"/>
    <s v="ade Better"/>
    <s v="orex Tradi"/>
    <s v="https://www.udemy.   /forex-market-masterclass/"/>
    <s v="https://www.udemy.com/forex-market-masterclass/"/>
    <x v="0"/>
    <n v="200"/>
    <n v="152"/>
    <n v="7"/>
    <n v="30"/>
    <x v="0"/>
    <x v="0"/>
    <s v="all levels"/>
    <s v="ALL LEVELS"/>
    <n v="10"/>
    <s v="all levels"/>
    <n v="3"/>
    <d v="2016-10-09T00:00:00"/>
    <n v="9"/>
    <n v="10"/>
    <n v="2016"/>
    <x v="3"/>
    <x v="3"/>
    <d v="2018-08-06T00:00:00"/>
    <n v="666"/>
  </r>
  <r>
    <x v="2799"/>
    <x v="2787"/>
    <x v="179"/>
    <s v="rary Piano"/>
    <s v="ow to play"/>
    <s v="https://www.udemy.   /how-to-play-contemporary-piano/"/>
    <s v="https://www.udemy.com/how-to-play-contemporary-piano/"/>
    <x v="0"/>
    <n v="25"/>
    <n v="1200"/>
    <n v="35"/>
    <n v="10"/>
    <x v="0"/>
    <x v="0"/>
    <s v="all levels"/>
    <s v="ALL LEVELS"/>
    <n v="10"/>
    <s v="all levels"/>
    <n v="0.6"/>
    <d v="2016-10-04T00:00:00"/>
    <n v="4"/>
    <n v="10"/>
    <n v="2016"/>
    <x v="1"/>
    <x v="1"/>
    <d v="2019-09-26T00:00:00"/>
    <n v="1087"/>
  </r>
  <r>
    <x v="2800"/>
    <x v="2788"/>
    <x v="1453"/>
    <s v="- Hands On"/>
    <s v="earn Sprin"/>
    <s v="https://www.udemy.   /learn-spring-security-4-intermediate-hands-on/"/>
    <s v="https://www.udemy.com/learn-spring-security-4-intermediate-hands-on/"/>
    <x v="0"/>
    <n v="95"/>
    <n v="227"/>
    <n v="16"/>
    <n v="20"/>
    <x v="2"/>
    <x v="2"/>
    <s v="intermediate level"/>
    <s v="INTERMEDIATE LEVEL"/>
    <n v="18"/>
    <s v="intermediate level"/>
    <n v="2"/>
    <d v="2016-10-03T00:00:00"/>
    <n v="3"/>
    <n v="10"/>
    <n v="2016"/>
    <x v="0"/>
    <x v="0"/>
    <d v="2020-10-10T00:00:00"/>
    <n v="1468"/>
  </r>
  <r>
    <x v="2801"/>
    <x v="2789"/>
    <x v="487"/>
    <s v="Piano Solo"/>
    <s v="earn Piano"/>
    <s v="https://www.udemy.   /learn-piano-online-in-the-garden-piano-solo/"/>
    <s v="https://www.udemy.com/learn-piano-online-in-the-garden-piano-solo/"/>
    <x v="0"/>
    <n v="60"/>
    <n v="1"/>
    <n v="0"/>
    <n v="11"/>
    <x v="2"/>
    <x v="2"/>
    <s v="intermediate level"/>
    <s v="INTERMEDIATE LEVEL"/>
    <n v="18"/>
    <s v="intermediate level"/>
    <n v="1"/>
    <d v="2016-10-03T00:00:00"/>
    <n v="3"/>
    <n v="10"/>
    <n v="2016"/>
    <x v="1"/>
    <x v="1"/>
    <d v="2020-10-10T00:00:00"/>
    <n v="1468"/>
  </r>
  <r>
    <x v="2802"/>
    <x v="2790"/>
    <x v="1519"/>
    <s v="k and Deal"/>
    <s v="umeracy sk"/>
    <s v="https://www.udemy.   /numeracy-skills-in-business-and-everyday-life-think-and-deal/"/>
    <s v="https://www.udemy.com/numeracy-skills-in-business-and-everyday-life-think-and-deal/"/>
    <x v="0"/>
    <n v="20"/>
    <n v="90"/>
    <n v="4"/>
    <n v="15"/>
    <x v="1"/>
    <x v="1"/>
    <s v="beginner level"/>
    <s v="BEGINNER LEVEL"/>
    <n v="14"/>
    <s v="beginner level"/>
    <n v="0.63333333300000005"/>
    <d v="2016-10-11T00:00:00"/>
    <n v="11"/>
    <n v="10"/>
    <n v="2016"/>
    <x v="3"/>
    <x v="3"/>
    <d v="2018-12-31T00:00:00"/>
    <n v="811"/>
  </r>
  <r>
    <x v="2803"/>
    <x v="2791"/>
    <x v="1394"/>
    <s v="Money Flow"/>
    <s v="rading Opt"/>
    <s v="https://www.udemy.   /trading-options-using-money-flow/"/>
    <s v="https://www.udemy.com/trading-options-using-money-flow/"/>
    <x v="0"/>
    <n v="200"/>
    <n v="1380"/>
    <n v="42"/>
    <n v="17"/>
    <x v="0"/>
    <x v="0"/>
    <s v="all levels"/>
    <s v="ALL LEVELS"/>
    <n v="10"/>
    <s v="all levels"/>
    <n v="1"/>
    <d v="2016-10-18T00:00:00"/>
    <n v="18"/>
    <n v="10"/>
    <n v="2016"/>
    <x v="3"/>
    <x v="3"/>
    <d v="2018-10-03T00:00:00"/>
    <n v="715"/>
  </r>
  <r>
    <x v="2804"/>
    <x v="2792"/>
    <x v="884"/>
    <s v="om scratch"/>
    <s v="earn React"/>
    <s v="https://www.udemy.   /learn-react-js-from-scratch/"/>
    <s v="https://www.udemy.com/learn-react-js-from-scratch/"/>
    <x v="0"/>
    <n v="115"/>
    <n v="1562"/>
    <n v="42"/>
    <n v="34"/>
    <x v="1"/>
    <x v="1"/>
    <s v="beginner level"/>
    <s v="BEGINNER LEVEL"/>
    <n v="14"/>
    <s v="beginner level"/>
    <n v="4"/>
    <d v="2016-10-10T00:00:00"/>
    <n v="10"/>
    <n v="10"/>
    <n v="2016"/>
    <x v="0"/>
    <x v="0"/>
    <d v="2018-12-31T00:00:00"/>
    <n v="812"/>
  </r>
  <r>
    <x v="2805"/>
    <x v="2793"/>
    <x v="1520"/>
    <s v="et Trading"/>
    <s v="LGOTECH He"/>
    <s v="https://www.udemy.   /algotech-hedge-fund-method-for-stock-market/"/>
    <s v="https://www.udemy.com/algotech-hedge-fund-method-for-stock-market/"/>
    <x v="0"/>
    <n v="20"/>
    <n v="605"/>
    <n v="19"/>
    <n v="4"/>
    <x v="0"/>
    <x v="0"/>
    <s v="all levels"/>
    <s v="ALL LEVELS"/>
    <n v="10"/>
    <s v="all levels"/>
    <n v="0.31666666700000001"/>
    <d v="2016-10-10T00:00:00"/>
    <n v="10"/>
    <n v="10"/>
    <n v="2016"/>
    <x v="3"/>
    <x v="3"/>
    <d v="2018-08-06T00:00:00"/>
    <n v="665"/>
  </r>
  <r>
    <x v="2806"/>
    <x v="2794"/>
    <x v="1521"/>
    <s v="Investment"/>
    <s v="ontango VX"/>
    <s v="https://www.udemy.   /contango-vxx-trading-idiot-proof-way-to-double-your-return/"/>
    <s v="https://www.udemy.com/contango-vxx-trading-idiot-proof-way-to-double-your-return/"/>
    <x v="0"/>
    <n v="200"/>
    <n v="513"/>
    <n v="20"/>
    <n v="20"/>
    <x v="0"/>
    <x v="0"/>
    <s v="all levels"/>
    <s v="ALL LEVELS"/>
    <n v="10"/>
    <s v="all levels"/>
    <n v="1"/>
    <d v="2016-10-06T00:00:00"/>
    <n v="6"/>
    <n v="10"/>
    <n v="2016"/>
    <x v="3"/>
    <x v="3"/>
    <d v="2018-08-06T00:00:00"/>
    <n v="669"/>
  </r>
  <r>
    <x v="2807"/>
    <x v="2795"/>
    <x v="58"/>
    <s v=" on Piano&quot;"/>
    <s v="earn to Pl"/>
    <s v="https://www.udemy.   /learn-to-play-let-it-snow-on-piano/"/>
    <s v="https://www.udemy.com/learn-to-play-let-it-snow-on-piano/"/>
    <x v="0"/>
    <n v="40"/>
    <n v="36"/>
    <n v="4"/>
    <n v="8"/>
    <x v="2"/>
    <x v="2"/>
    <s v="intermediate level"/>
    <s v="INTERMEDIATE LEVEL"/>
    <n v="18"/>
    <s v="intermediate level"/>
    <n v="1"/>
    <d v="2016-10-04T00:00:00"/>
    <n v="4"/>
    <n v="10"/>
    <n v="2016"/>
    <x v="1"/>
    <x v="1"/>
    <d v="2020-10-10T00:00:00"/>
    <n v="1467"/>
  </r>
  <r>
    <x v="2808"/>
    <x v="2796"/>
    <x v="1522"/>
    <s v="d Websites"/>
    <s v="he Sass Co"/>
    <s v="https://www.udemy.   /learn-sass/"/>
    <s v="https://www.udemy.com/learn-sass/"/>
    <x v="0"/>
    <n v="95"/>
    <n v="975"/>
    <n v="141"/>
    <n v="18"/>
    <x v="0"/>
    <x v="0"/>
    <s v="all levels"/>
    <s v="ALL LEVELS"/>
    <n v="10"/>
    <s v="all levels"/>
    <n v="3.5"/>
    <d v="2016-12-08T00:00:00"/>
    <n v="8"/>
    <n v="12"/>
    <n v="2016"/>
    <x v="0"/>
    <x v="0"/>
    <d v="2019-09-26T00:00:00"/>
    <n v="1022"/>
  </r>
  <r>
    <x v="2809"/>
    <x v="2797"/>
    <x v="1523"/>
    <s v="sformation"/>
    <s v="ow to achi"/>
    <s v="https://www.udemy.   /learnhowtocreatewealth/"/>
    <s v="https://www.udemy.com/learnhowtocreatewealth/"/>
    <x v="0"/>
    <n v="20"/>
    <n v="0"/>
    <n v="0"/>
    <n v="10"/>
    <x v="0"/>
    <x v="0"/>
    <s v="all levels"/>
    <s v="ALL LEVELS"/>
    <n v="10"/>
    <s v="all levels"/>
    <n v="0.53333333299999997"/>
    <d v="2016-12-22T00:00:00"/>
    <n v="22"/>
    <n v="12"/>
    <n v="2016"/>
    <x v="3"/>
    <x v="3"/>
    <d v="2018-08-06T00:00:00"/>
    <n v="592"/>
  </r>
  <r>
    <x v="2810"/>
    <x v="2798"/>
    <x v="1524"/>
    <s v="ep by step"/>
    <s v="7 Complete"/>
    <s v="https://www.udemy.   /17-complete-javascript-projects-explained-step-by-step/"/>
    <s v="https://www.udemy.com/17-complete-javascript-projects-explained-step-by-step/"/>
    <x v="0"/>
    <n v="185"/>
    <n v="327"/>
    <n v="26"/>
    <n v="106"/>
    <x v="1"/>
    <x v="1"/>
    <s v="beginner level"/>
    <s v="BEGINNER LEVEL"/>
    <n v="14"/>
    <s v="beginner level"/>
    <n v="9.5"/>
    <d v="2016-10-26T00:00:00"/>
    <n v="26"/>
    <n v="10"/>
    <n v="2016"/>
    <x v="0"/>
    <x v="0"/>
    <d v="2018-12-31T00:00:00"/>
    <n v="796"/>
  </r>
  <r>
    <x v="2811"/>
    <x v="2799"/>
    <x v="1525"/>
    <s v="ng Success"/>
    <s v=" Easy Dail"/>
    <s v="https://www.udemy.   /4dailytrades/"/>
    <s v="https://www.udemy.com/4dailytrades/"/>
    <x v="0"/>
    <n v="200"/>
    <n v="319"/>
    <n v="19"/>
    <n v="12"/>
    <x v="0"/>
    <x v="0"/>
    <s v="all levels"/>
    <s v="ALL LEVELS"/>
    <n v="10"/>
    <s v="all levels"/>
    <n v="1"/>
    <d v="2016-11-17T00:00:00"/>
    <n v="17"/>
    <n v="11"/>
    <n v="2016"/>
    <x v="3"/>
    <x v="3"/>
    <d v="2019-09-26T00:00:00"/>
    <n v="1043"/>
  </r>
  <r>
    <x v="2812"/>
    <x v="2800"/>
    <x v="48"/>
    <s v="ing DevOps"/>
    <s v="astering D"/>
    <s v="https://www.udemy.   /mastering-devops/"/>
    <s v="https://www.udemy.com/mastering-devops/"/>
    <x v="0"/>
    <n v="100"/>
    <n v="1023"/>
    <n v="118"/>
    <n v="38"/>
    <x v="2"/>
    <x v="2"/>
    <s v="intermediate level"/>
    <s v="INTERMEDIATE LEVEL"/>
    <n v="18"/>
    <s v="intermediate level"/>
    <n v="6"/>
    <d v="2016-10-21T00:00:00"/>
    <n v="21"/>
    <n v="10"/>
    <n v="2016"/>
    <x v="0"/>
    <x v="0"/>
    <d v="2020-10-10T00:00:00"/>
    <n v="1450"/>
  </r>
  <r>
    <x v="2813"/>
    <x v="2801"/>
    <x v="542"/>
    <s v="ntact form"/>
    <s v="uilding We"/>
    <s v="https://www.udemy.   /how-to-create-a-fully-functional-web-contact-form/"/>
    <s v="https://www.udemy.com/how-to-create-a-fully-functional-web-contact-form/"/>
    <x v="0"/>
    <n v="200"/>
    <n v="3392"/>
    <n v="29"/>
    <n v="19"/>
    <x v="1"/>
    <x v="1"/>
    <s v="beginner level"/>
    <s v="BEGINNER LEVEL"/>
    <n v="14"/>
    <s v="beginner level"/>
    <n v="1.5"/>
    <d v="2016-10-06T00:00:00"/>
    <n v="6"/>
    <n v="10"/>
    <n v="2016"/>
    <x v="0"/>
    <x v="0"/>
    <d v="2018-12-31T00:00:00"/>
    <n v="816"/>
  </r>
  <r>
    <x v="2814"/>
    <x v="2802"/>
    <x v="1526"/>
    <s v="figuration"/>
    <s v="pring 4 Ma"/>
    <s v="https://www.udemy.   /java-spring-framework/"/>
    <s v="https://www.udemy.com/java-spring-framework/"/>
    <x v="0"/>
    <n v="200"/>
    <n v="1353"/>
    <n v="53"/>
    <n v="320"/>
    <x v="2"/>
    <x v="2"/>
    <s v="intermediate level"/>
    <s v="INTERMEDIATE LEVEL"/>
    <n v="18"/>
    <s v="intermediate level"/>
    <n v="23.5"/>
    <d v="2016-11-01T00:00:00"/>
    <n v="1"/>
    <n v="11"/>
    <n v="2016"/>
    <x v="0"/>
    <x v="0"/>
    <d v="2020-10-10T00:00:00"/>
    <n v="1439"/>
  </r>
  <r>
    <x v="2815"/>
    <x v="2803"/>
    <x v="27"/>
    <s v=" Advanced!"/>
    <s v="he Complet"/>
    <s v="https://www.udemy.   /complete-hmtl5-course/"/>
    <s v="https://www.udemy.com/complete-hmtl5-course/"/>
    <x v="0"/>
    <n v="95"/>
    <n v="2430"/>
    <n v="15"/>
    <n v="36"/>
    <x v="0"/>
    <x v="0"/>
    <s v="all levels"/>
    <s v="ALL LEVELS"/>
    <n v="10"/>
    <s v="all levels"/>
    <n v="2"/>
    <d v="2016-10-13T00:00:00"/>
    <n v="13"/>
    <n v="10"/>
    <n v="2016"/>
    <x v="0"/>
    <x v="0"/>
    <d v="2019-09-26T00:00:00"/>
    <n v="1078"/>
  </r>
  <r>
    <x v="2816"/>
    <x v="2804"/>
    <x v="1527"/>
    <s v="ofessional"/>
    <s v="ltimate CS"/>
    <s v="https://www.udemy.   /ultimate-css3-course/"/>
    <s v="https://www.udemy.com/ultimate-css3-course/"/>
    <x v="0"/>
    <n v="95"/>
    <n v="2635"/>
    <n v="25"/>
    <n v="30"/>
    <x v="0"/>
    <x v="0"/>
    <s v="all levels"/>
    <s v="ALL LEVELS"/>
    <n v="10"/>
    <s v="all levels"/>
    <n v="2"/>
    <d v="2016-10-13T00:00:00"/>
    <n v="13"/>
    <n v="10"/>
    <n v="2016"/>
    <x v="0"/>
    <x v="0"/>
    <d v="2019-09-26T00:00:00"/>
    <n v="1078"/>
  </r>
  <r>
    <x v="2817"/>
    <x v="2805"/>
    <x v="358"/>
    <s v="cal People"/>
    <s v="ordpress f"/>
    <s v="https://www.udemy.   /wordpress-for-non-technical-people/"/>
    <s v="https://www.udemy.com/wordpress-for-non-technical-people/"/>
    <x v="0"/>
    <n v="150"/>
    <n v="2346"/>
    <n v="10"/>
    <n v="65"/>
    <x v="1"/>
    <x v="1"/>
    <s v="beginner level"/>
    <s v="BEGINNER LEVEL"/>
    <n v="14"/>
    <s v="beginner level"/>
    <n v="4.5"/>
    <d v="2016-11-15T00:00:00"/>
    <n v="15"/>
    <n v="11"/>
    <n v="2016"/>
    <x v="0"/>
    <x v="0"/>
    <d v="2018-12-31T00:00:00"/>
    <n v="776"/>
  </r>
  <r>
    <x v="2818"/>
    <x v="2806"/>
    <x v="510"/>
    <s v="sh preset!"/>
    <s v="reate your"/>
    <s v="https://www.udemy.   /create-autumn-leaf-brushes/"/>
    <s v="https://www.udemy.com/create-autumn-leaf-brushes/"/>
    <x v="0"/>
    <n v="20"/>
    <n v="4"/>
    <n v="1"/>
    <n v="8"/>
    <x v="1"/>
    <x v="1"/>
    <s v="beginner level"/>
    <s v="BEGINNER LEVEL"/>
    <n v="14"/>
    <s v="beginner level"/>
    <n v="0.61666666699999995"/>
    <d v="2016-11-18T00:00:00"/>
    <n v="18"/>
    <n v="11"/>
    <n v="2016"/>
    <x v="2"/>
    <x v="2"/>
    <d v="2018-12-31T00:00:00"/>
    <n v="773"/>
  </r>
  <r>
    <x v="2819"/>
    <x v="2807"/>
    <x v="1528"/>
    <s v="Volume Two"/>
    <s v="lender Mod"/>
    <s v="https://www.udemy.   /blender-modelling-series-volume-two-master-object-mode/"/>
    <s v="https://www.udemy.com/blender-modelling-series-volume-two-master-object-mode/"/>
    <x v="0"/>
    <n v="100"/>
    <n v="1526"/>
    <n v="3"/>
    <n v="24"/>
    <x v="1"/>
    <x v="1"/>
    <s v="beginner level"/>
    <s v="BEGINNER LEVEL"/>
    <n v="14"/>
    <s v="beginner level"/>
    <n v="2"/>
    <d v="2016-10-12T00:00:00"/>
    <n v="12"/>
    <n v="10"/>
    <n v="2016"/>
    <x v="2"/>
    <x v="2"/>
    <d v="2018-12-31T00:00:00"/>
    <n v="810"/>
  </r>
  <r>
    <x v="2820"/>
    <x v="2808"/>
    <x v="27"/>
    <s v=" Course HD"/>
    <s v="he Complet"/>
    <s v="https://www.udemy.   /the-complete-figure-drawing-course-hd/"/>
    <s v="https://www.udemy.com/the-complete-figure-drawing-course-hd/"/>
    <x v="0"/>
    <n v="50"/>
    <n v="1323"/>
    <n v="136"/>
    <n v="225"/>
    <x v="1"/>
    <x v="1"/>
    <s v="beginner level"/>
    <s v="BEGINNER LEVEL"/>
    <n v="14"/>
    <s v="beginner level"/>
    <n v="78.5"/>
    <d v="2016-10-11T00:00:00"/>
    <n v="11"/>
    <n v="10"/>
    <n v="2016"/>
    <x v="2"/>
    <x v="2"/>
    <d v="2018-12-31T00:00:00"/>
    <n v="811"/>
  </r>
  <r>
    <x v="2821"/>
    <x v="2809"/>
    <x v="1529"/>
    <s v="PHP, MySQL"/>
    <s v="houghtful "/>
    <s v="https://www.udemy.   /web-development-html5-css3-php-oop-and-mysql-database/"/>
    <s v="https://www.udemy.com/web-development-html5-css3-php-oop-and-mysql-database/"/>
    <x v="0"/>
    <n v="200"/>
    <n v="842"/>
    <n v="144"/>
    <n v="536"/>
    <x v="0"/>
    <x v="0"/>
    <s v="all levels"/>
    <s v="ALL LEVELS"/>
    <n v="10"/>
    <s v="all levels"/>
    <n v="25"/>
    <d v="2016-10-11T00:00:00"/>
    <n v="11"/>
    <n v="10"/>
    <n v="2016"/>
    <x v="0"/>
    <x v="0"/>
    <d v="2019-09-26T00:00:00"/>
    <n v="1080"/>
  </r>
  <r>
    <x v="2822"/>
    <x v="2810"/>
    <x v="1210"/>
    <s v=" : ReactJS"/>
    <s v="earn by Ex"/>
    <s v="https://www.udemy.   /learn-by-example-reactjs/"/>
    <s v="https://www.udemy.com/learn-by-example-reactjs/"/>
    <x v="0"/>
    <n v="50"/>
    <n v="1496"/>
    <n v="37"/>
    <n v="74"/>
    <x v="1"/>
    <x v="1"/>
    <s v="beginner level"/>
    <s v="BEGINNER LEVEL"/>
    <n v="14"/>
    <s v="beginner level"/>
    <n v="7.5"/>
    <d v="2016-12-27T00:00:00"/>
    <n v="27"/>
    <n v="12"/>
    <n v="2016"/>
    <x v="0"/>
    <x v="0"/>
    <d v="2018-12-31T00:00:00"/>
    <n v="734"/>
  </r>
  <r>
    <x v="2823"/>
    <x v="2811"/>
    <x v="105"/>
    <s v="cs of HTML"/>
    <s v="eginning W"/>
    <s v="https://www.udemy.   /learn-the-basics-of-html-in-less-than-a-week/"/>
    <s v="https://www.udemy.com/learn-the-basics-of-html-in-less-than-a-week/"/>
    <x v="0"/>
    <n v="95"/>
    <n v="9832"/>
    <n v="71"/>
    <n v="59"/>
    <x v="1"/>
    <x v="1"/>
    <s v="beginner level"/>
    <s v="BEGINNER LEVEL"/>
    <n v="14"/>
    <s v="beginner level"/>
    <n v="2"/>
    <d v="2017-01-06T00:00:00"/>
    <n v="6"/>
    <n v="1"/>
    <n v="2017"/>
    <x v="0"/>
    <x v="0"/>
    <d v="2018-12-31T00:00:00"/>
    <n v="724"/>
  </r>
  <r>
    <x v="2824"/>
    <x v="2812"/>
    <x v="515"/>
    <s v=" Investing"/>
    <s v="nvesting I"/>
    <s v="https://www.udemy.   /fundamental-analysis-of-stocks/"/>
    <s v="https://www.udemy.com/fundamental-analysis-of-stocks/"/>
    <x v="0"/>
    <n v="200"/>
    <n v="267"/>
    <n v="11"/>
    <n v="21"/>
    <x v="0"/>
    <x v="0"/>
    <s v="all levels"/>
    <s v="ALL LEVELS"/>
    <n v="10"/>
    <s v="all levels"/>
    <n v="2"/>
    <d v="2016-10-22T00:00:00"/>
    <n v="22"/>
    <n v="10"/>
    <n v="2016"/>
    <x v="3"/>
    <x v="3"/>
    <d v="2018-08-06T00:00:00"/>
    <n v="653"/>
  </r>
  <r>
    <x v="2825"/>
    <x v="2813"/>
    <x v="27"/>
    <s v="Developers"/>
    <s v="he Complet"/>
    <s v="https://www.udemy.   /typescript-programming/"/>
    <s v="https://www.udemy.com/typescript-programming/"/>
    <x v="0"/>
    <n v="40"/>
    <n v="236"/>
    <n v="31"/>
    <n v="35"/>
    <x v="2"/>
    <x v="2"/>
    <s v="intermediate level"/>
    <s v="INTERMEDIATE LEVEL"/>
    <n v="18"/>
    <s v="intermediate level"/>
    <n v="4"/>
    <d v="2016-10-12T00:00:00"/>
    <n v="12"/>
    <n v="10"/>
    <n v="2016"/>
    <x v="0"/>
    <x v="0"/>
    <d v="2020-10-10T00:00:00"/>
    <n v="1459"/>
  </r>
  <r>
    <x v="2826"/>
    <x v="2814"/>
    <x v="6"/>
    <s v="regulation"/>
    <s v="ntroductio"/>
    <s v="https://www.udemy.   /introduction-to-the-economics-of-public-services-regulation/"/>
    <s v="https://www.udemy.com/introduction-to-the-economics-of-public-services-regulation/"/>
    <x v="0"/>
    <n v="80"/>
    <n v="98"/>
    <n v="35"/>
    <n v="69"/>
    <x v="2"/>
    <x v="2"/>
    <s v="intermediate level"/>
    <s v="INTERMEDIATE LEVEL"/>
    <n v="18"/>
    <s v="intermediate level"/>
    <n v="8"/>
    <d v="2017-01-03T00:00:00"/>
    <n v="3"/>
    <n v="1"/>
    <n v="2017"/>
    <x v="3"/>
    <x v="3"/>
    <d v="2020-10-10T00:00:00"/>
    <n v="1376"/>
  </r>
  <r>
    <x v="2827"/>
    <x v="2815"/>
    <x v="207"/>
    <s v=" Beginners"/>
    <s v="TML and CS"/>
    <s v="https://www.udemy.   /html-and-css-bootcamp-for-beginners/"/>
    <s v="https://www.udemy.com/html-and-css-bootcamp-for-beginners/"/>
    <x v="0"/>
    <n v="30"/>
    <n v="1777"/>
    <n v="35"/>
    <n v="48"/>
    <x v="1"/>
    <x v="1"/>
    <s v="beginner level"/>
    <s v="BEGINNER LEVEL"/>
    <n v="14"/>
    <s v="beginner level"/>
    <n v="6.5"/>
    <d v="2017-01-20T00:00:00"/>
    <n v="20"/>
    <n v="1"/>
    <n v="2017"/>
    <x v="0"/>
    <x v="0"/>
    <d v="2018-12-31T00:00:00"/>
    <n v="710"/>
  </r>
  <r>
    <x v="2828"/>
    <x v="2816"/>
    <x v="274"/>
    <s v="C Advanced"/>
    <s v="dobe InDes"/>
    <s v="https://www.udemy.   /adobe-indesign-cc-advanced/"/>
    <s v="https://www.udemy.com/adobe-indesign-cc-advanced/"/>
    <x v="0"/>
    <n v="30"/>
    <n v="114"/>
    <n v="24"/>
    <n v="50"/>
    <x v="3"/>
    <x v="3"/>
    <s v="expert level"/>
    <s v="EXPERT LEVEL"/>
    <n v="12"/>
    <s v="expert level"/>
    <n v="3.5"/>
    <d v="2016-10-18T00:00:00"/>
    <n v="18"/>
    <n v="10"/>
    <n v="2016"/>
    <x v="2"/>
    <x v="2"/>
    <d v="2019-08-24T00:00:00"/>
    <n v="1040"/>
  </r>
  <r>
    <x v="2829"/>
    <x v="2817"/>
    <x v="120"/>
    <s v="ike Google"/>
    <s v="ow to Buil"/>
    <s v="https://www.udemy.   /how-to-build-an-autocomplete-system-using-javascript-and-php/"/>
    <s v="https://www.udemy.com/how-to-build-an-autocomplete-system-using-javascript-and-php/"/>
    <x v="0"/>
    <n v="30"/>
    <n v="255"/>
    <n v="5"/>
    <n v="9"/>
    <x v="0"/>
    <x v="0"/>
    <s v="all levels"/>
    <s v="ALL LEVELS"/>
    <n v="10"/>
    <s v="all levels"/>
    <n v="1"/>
    <d v="2016-10-12T00:00:00"/>
    <n v="12"/>
    <n v="10"/>
    <n v="2016"/>
    <x v="0"/>
    <x v="0"/>
    <d v="2019-09-26T00:00:00"/>
    <n v="1079"/>
  </r>
  <r>
    <x v="2830"/>
    <x v="2818"/>
    <x v="1530"/>
    <s v="pplication"/>
    <s v="jango + An"/>
    <s v="https://www.udemy.   /django-angularjs/"/>
    <s v="https://www.udemy.com/django-angularjs/"/>
    <x v="0"/>
    <n v="95"/>
    <n v="4463"/>
    <n v="59"/>
    <n v="36"/>
    <x v="2"/>
    <x v="2"/>
    <s v="intermediate level"/>
    <s v="INTERMEDIATE LEVEL"/>
    <n v="18"/>
    <s v="intermediate level"/>
    <n v="5.5"/>
    <d v="2016-10-13T00:00:00"/>
    <n v="13"/>
    <n v="10"/>
    <n v="2016"/>
    <x v="0"/>
    <x v="0"/>
    <d v="2020-10-10T00:00:00"/>
    <n v="1458"/>
  </r>
  <r>
    <x v="2831"/>
    <x v="2819"/>
    <x v="1531"/>
    <s v="Techniques"/>
    <s v="he Allman "/>
    <s v="https://www.udemy.   /allmanbrothersguitar/"/>
    <s v="https://www.udemy.com/allmanbrothersguitar/"/>
    <x v="0"/>
    <n v="75"/>
    <n v="2692"/>
    <n v="29"/>
    <n v="14"/>
    <x v="2"/>
    <x v="2"/>
    <s v="intermediate level"/>
    <s v="INTERMEDIATE LEVEL"/>
    <n v="18"/>
    <s v="intermediate level"/>
    <n v="1.5"/>
    <d v="2016-10-29T00:00:00"/>
    <n v="29"/>
    <n v="10"/>
    <n v="2016"/>
    <x v="1"/>
    <x v="1"/>
    <d v="2020-10-10T00:00:00"/>
    <n v="1442"/>
  </r>
  <r>
    <x v="2832"/>
    <x v="2820"/>
    <x v="227"/>
    <s v=" Letterers"/>
    <s v="dobe Illus"/>
    <s v="https://www.udemy.   /adobe-illustrator-vectors-for-hand-letterers/"/>
    <s v="https://www.udemy.com/adobe-illustrator-vectors-for-hand-letterers/"/>
    <x v="0"/>
    <n v="100"/>
    <n v="23"/>
    <n v="2"/>
    <n v="9"/>
    <x v="1"/>
    <x v="1"/>
    <s v="beginner level"/>
    <s v="BEGINNER LEVEL"/>
    <n v="14"/>
    <s v="beginner level"/>
    <n v="0.61666666699999995"/>
    <d v="2016-10-21T00:00:00"/>
    <n v="21"/>
    <n v="10"/>
    <n v="2016"/>
    <x v="2"/>
    <x v="2"/>
    <d v="2018-12-31T00:00:00"/>
    <n v="801"/>
  </r>
  <r>
    <x v="2833"/>
    <x v="2821"/>
    <x v="1532"/>
    <s v="evelopment"/>
    <s v="ry Angular"/>
    <s v="https://www.udemy.   /try-angularjs/"/>
    <s v="https://www.udemy.com/try-angularjs/"/>
    <x v="0"/>
    <n v="50"/>
    <n v="16926"/>
    <n v="126"/>
    <n v="33"/>
    <x v="1"/>
    <x v="1"/>
    <s v="beginner level"/>
    <s v="BEGINNER LEVEL"/>
    <n v="14"/>
    <s v="beginner level"/>
    <n v="4.5"/>
    <d v="2016-10-13T00:00:00"/>
    <n v="13"/>
    <n v="10"/>
    <n v="2016"/>
    <x v="0"/>
    <x v="0"/>
    <d v="2018-12-31T00:00:00"/>
    <n v="809"/>
  </r>
  <r>
    <x v="2834"/>
    <x v="2822"/>
    <x v="1219"/>
    <s v=" Bootstrap"/>
    <s v="uild Moder"/>
    <s v="https://www.udemy.   /build-modern-websites-quick-with-htmlcss-and-bootstrap/"/>
    <s v="https://www.udemy.com/build-modern-websites-quick-with-htmlcss-and-bootstrap/"/>
    <x v="0"/>
    <n v="20"/>
    <n v="912"/>
    <n v="17"/>
    <n v="48"/>
    <x v="1"/>
    <x v="1"/>
    <s v="beginner level"/>
    <s v="BEGINNER LEVEL"/>
    <n v="14"/>
    <s v="beginner level"/>
    <n v="4.5"/>
    <d v="2016-10-18T00:00:00"/>
    <n v="18"/>
    <n v="10"/>
    <n v="2016"/>
    <x v="0"/>
    <x v="0"/>
    <d v="2018-12-31T00:00:00"/>
    <n v="804"/>
  </r>
  <r>
    <x v="2835"/>
    <x v="2823"/>
    <x v="1533"/>
    <s v="ara Leigos"/>
    <s v="nvestiment"/>
    <s v="https://www.udemy.   /investimento-em-acoes-para-leigos/"/>
    <s v="https://www.udemy.com/investimento-em-acoes-para-leigos/"/>
    <x v="0"/>
    <n v="20"/>
    <n v="201"/>
    <n v="46"/>
    <n v="19"/>
    <x v="1"/>
    <x v="1"/>
    <s v="beginner level"/>
    <s v="BEGINNER LEVEL"/>
    <n v="14"/>
    <s v="beginner level"/>
    <n v="2.5"/>
    <d v="2016-11-11T00:00:00"/>
    <n v="11"/>
    <n v="11"/>
    <n v="2016"/>
    <x v="3"/>
    <x v="3"/>
    <d v="2018-12-31T00:00:00"/>
    <n v="780"/>
  </r>
  <r>
    <x v="2836"/>
    <x v="2824"/>
    <x v="1534"/>
    <s v="l Analysis"/>
    <s v="xcel Crash"/>
    <s v="https://www.udemy.   /excel-crash-course-master-excel-for-financial-analysis/"/>
    <s v="https://www.udemy.com/excel-crash-course-master-excel-for-financial-analysis/"/>
    <x v="0"/>
    <n v="105"/>
    <n v="8121"/>
    <n v="689"/>
    <n v="40"/>
    <x v="0"/>
    <x v="0"/>
    <s v="all levels"/>
    <s v="ALL LEVELS"/>
    <n v="10"/>
    <s v="all levels"/>
    <n v="3.5"/>
    <d v="2016-10-18T00:00:00"/>
    <n v="18"/>
    <n v="10"/>
    <n v="2016"/>
    <x v="3"/>
    <x v="3"/>
    <d v="2018-11-04T00:00:00"/>
    <n v="747"/>
  </r>
  <r>
    <x v="2837"/>
    <x v="2825"/>
    <x v="1535"/>
    <s v="ÙˆØ§Ø±ÙŠØ©"/>
    <s v="§Ù„Ø¹Ù„ÙˆÙ"/>
    <s v="https://www.udemy.   /actuarial-intro/"/>
    <s v="https://www.udemy.com/actuarial-intro/"/>
    <x v="0"/>
    <n v="25"/>
    <n v="781"/>
    <n v="7"/>
    <n v="8"/>
    <x v="1"/>
    <x v="1"/>
    <s v="beginner level"/>
    <s v="BEGINNER LEVEL"/>
    <n v="14"/>
    <s v="beginner level"/>
    <n v="0.65"/>
    <d v="2016-10-28T00:00:00"/>
    <n v="28"/>
    <n v="10"/>
    <n v="2016"/>
    <x v="3"/>
    <x v="3"/>
    <d v="2018-12-31T00:00:00"/>
    <n v="794"/>
  </r>
  <r>
    <x v="2838"/>
    <x v="2826"/>
    <x v="78"/>
    <s v="ave Theory"/>
    <s v="echnical A"/>
    <s v="https://www.udemy.   /technical-analysis-using-elliott-wave-theory/"/>
    <s v="https://www.udemy.com/technical-analysis-using-elliott-wave-theory/"/>
    <x v="0"/>
    <n v="60"/>
    <n v="217"/>
    <n v="7"/>
    <n v="16"/>
    <x v="0"/>
    <x v="0"/>
    <s v="all levels"/>
    <s v="ALL LEVELS"/>
    <n v="10"/>
    <s v="all levels"/>
    <n v="1"/>
    <d v="2016-11-01T00:00:00"/>
    <n v="1"/>
    <n v="11"/>
    <n v="2016"/>
    <x v="3"/>
    <x v="3"/>
    <d v="2018-08-06T00:00:00"/>
    <n v="643"/>
  </r>
  <r>
    <x v="2839"/>
    <x v="2827"/>
    <x v="625"/>
    <s v="- Part One"/>
    <s v="edge Fund "/>
    <s v="https://www.udemy.   /amibroker-trading-systems/"/>
    <s v="https://www.udemy.com/amibroker-trading-systems/"/>
    <x v="0"/>
    <n v="200"/>
    <n v="52"/>
    <n v="8"/>
    <n v="21"/>
    <x v="0"/>
    <x v="0"/>
    <s v="all levels"/>
    <s v="ALL LEVELS"/>
    <n v="10"/>
    <s v="all levels"/>
    <n v="1.5"/>
    <d v="2016-10-29T00:00:00"/>
    <n v="29"/>
    <n v="10"/>
    <n v="2016"/>
    <x v="3"/>
    <x v="3"/>
    <d v="2019-09-26T00:00:00"/>
    <n v="1062"/>
  </r>
  <r>
    <x v="2840"/>
    <x v="2828"/>
    <x v="1536"/>
    <s v="REE E-Book"/>
    <s v="ypescript "/>
    <s v="https://www.udemy.   /complete-typescript-2-course/"/>
    <s v="https://www.udemy.com/complete-typescript-2-course/"/>
    <x v="0"/>
    <n v="150"/>
    <n v="1229"/>
    <n v="139"/>
    <n v="108"/>
    <x v="0"/>
    <x v="0"/>
    <s v="all levels"/>
    <s v="ALL LEVELS"/>
    <n v="10"/>
    <s v="all levels"/>
    <n v="7.5"/>
    <d v="2016-11-08T00:00:00"/>
    <n v="8"/>
    <n v="11"/>
    <n v="2016"/>
    <x v="0"/>
    <x v="0"/>
    <d v="2019-09-26T00:00:00"/>
    <n v="1052"/>
  </r>
  <r>
    <x v="2841"/>
    <x v="2829"/>
    <x v="0"/>
    <s v="t Tutorial"/>
    <s v="avaScript "/>
    <s v="https://www.udemy.   /lets-learn-javascript-by-coding/"/>
    <s v="https://www.udemy.com/lets-learn-javascript-by-coding/"/>
    <x v="0"/>
    <n v="180"/>
    <n v="613"/>
    <n v="93"/>
    <n v="37"/>
    <x v="0"/>
    <x v="0"/>
    <s v="all levels"/>
    <s v="ALL LEVELS"/>
    <n v="10"/>
    <s v="all levels"/>
    <n v="4.5"/>
    <d v="2016-10-17T00:00:00"/>
    <n v="17"/>
    <n v="10"/>
    <n v="2016"/>
    <x v="0"/>
    <x v="0"/>
    <d v="2019-09-26T00:00:00"/>
    <n v="1074"/>
  </r>
  <r>
    <x v="2842"/>
    <x v="2830"/>
    <x v="568"/>
    <s v="d Hands On"/>
    <s v="earn OAuth"/>
    <s v="https://www.udemy.   /learn-oauth-20-theory-and-hands-on/"/>
    <s v="https://www.udemy.com/learn-oauth-20-theory-and-hands-on/"/>
    <x v="0"/>
    <n v="145"/>
    <n v="546"/>
    <n v="69"/>
    <n v="21"/>
    <x v="0"/>
    <x v="0"/>
    <s v="all levels"/>
    <s v="ALL LEVELS"/>
    <n v="10"/>
    <s v="all levels"/>
    <n v="3"/>
    <d v="2016-10-17T00:00:00"/>
    <n v="17"/>
    <n v="10"/>
    <n v="2016"/>
    <x v="0"/>
    <x v="0"/>
    <d v="2019-09-26T00:00:00"/>
    <n v="1074"/>
  </r>
  <r>
    <x v="2843"/>
    <x v="2831"/>
    <x v="682"/>
    <s v="troduction"/>
    <s v="dobe Photo"/>
    <s v="https://www.udemy.   /adobe-photoshop-cc-introduction/"/>
    <s v="https://www.udemy.com/adobe-photoshop-cc-introduction/"/>
    <x v="0"/>
    <n v="30"/>
    <n v="1"/>
    <n v="0"/>
    <n v="55"/>
    <x v="1"/>
    <x v="1"/>
    <s v="beginner level"/>
    <s v="BEGINNER LEVEL"/>
    <n v="14"/>
    <s v="beginner level"/>
    <n v="4.5"/>
    <d v="2016-10-19T00:00:00"/>
    <n v="19"/>
    <n v="10"/>
    <n v="2016"/>
    <x v="2"/>
    <x v="2"/>
    <d v="2018-12-31T00:00:00"/>
    <n v="803"/>
  </r>
  <r>
    <x v="2844"/>
    <x v="2832"/>
    <x v="1537"/>
    <s v=" Right Way"/>
    <s v="earn by Do"/>
    <s v="https://www.udemy.   /learn-by-doing-vue-js-2-the-right-way/"/>
    <s v="https://www.udemy.com/learn-by-doing-vue-js-2-the-right-way/"/>
    <x v="0"/>
    <n v="95"/>
    <n v="1087"/>
    <n v="220"/>
    <n v="32"/>
    <x v="2"/>
    <x v="2"/>
    <s v="intermediate level"/>
    <s v="INTERMEDIATE LEVEL"/>
    <n v="18"/>
    <s v="intermediate level"/>
    <n v="3.5"/>
    <d v="2016-11-07T00:00:00"/>
    <n v="7"/>
    <n v="11"/>
    <n v="2016"/>
    <x v="0"/>
    <x v="0"/>
    <d v="2020-10-10T00:00:00"/>
    <n v="1433"/>
  </r>
  <r>
    <x v="2845"/>
    <x v="2833"/>
    <x v="884"/>
    <s v="pt Library"/>
    <s v="earn React"/>
    <s v="https://www.udemy.   /learn-react-the-worlds-most-lucrative-javascript-library/"/>
    <s v="https://www.udemy.com/learn-react-the-worlds-most-lucrative-javascript-library/"/>
    <x v="0"/>
    <n v="50"/>
    <n v="1591"/>
    <n v="99"/>
    <n v="74"/>
    <x v="1"/>
    <x v="1"/>
    <s v="beginner level"/>
    <s v="BEGINNER LEVEL"/>
    <n v="14"/>
    <s v="beginner level"/>
    <n v="9.5"/>
    <d v="2017-02-08T00:00:00"/>
    <n v="8"/>
    <n v="2"/>
    <n v="2017"/>
    <x v="0"/>
    <x v="0"/>
    <d v="2018-12-31T00:00:00"/>
    <n v="691"/>
  </r>
  <r>
    <x v="2846"/>
    <x v="2834"/>
    <x v="1538"/>
    <s v=" Investing"/>
    <s v="tocks: Qui"/>
    <s v="https://www.udemy.   /quick-method-investing/"/>
    <s v="https://www.udemy.com/quick-method-investing/"/>
    <x v="1"/>
    <n v="0"/>
    <n v="718"/>
    <n v="13"/>
    <n v="7"/>
    <x v="1"/>
    <x v="1"/>
    <s v="beginner level"/>
    <s v="BEGINNER LEVEL"/>
    <n v="14"/>
    <s v="beginner level"/>
    <n v="1"/>
    <d v="2017-05-18T00:00:00"/>
    <n v="18"/>
    <n v="5"/>
    <n v="2017"/>
    <x v="3"/>
    <x v="3"/>
    <d v="2018-12-31T00:00:00"/>
    <n v="592"/>
  </r>
  <r>
    <x v="2847"/>
    <x v="2835"/>
    <x v="1539"/>
    <s v="llustrator"/>
    <s v="ake Patter"/>
    <s v="https://www.udemy.   /make-patterns-in-illustrator/"/>
    <s v="https://www.udemy.com/make-patterns-in-illustrator/"/>
    <x v="0"/>
    <n v="20"/>
    <n v="0"/>
    <n v="0"/>
    <n v="32"/>
    <x v="1"/>
    <x v="1"/>
    <s v="beginner level"/>
    <s v="BEGINNER LEVEL"/>
    <n v="14"/>
    <s v="beginner level"/>
    <n v="3.5"/>
    <d v="2017-05-25T00:00:00"/>
    <n v="25"/>
    <n v="5"/>
    <n v="2017"/>
    <x v="2"/>
    <x v="2"/>
    <d v="2018-12-31T00:00:00"/>
    <n v="585"/>
  </r>
  <r>
    <x v="2848"/>
    <x v="2836"/>
    <x v="1540"/>
    <s v=" acordes -"/>
    <s v="urso de pi"/>
    <s v="https://www.udemy.   /curso-de-piano-101-tocando-partituras-y-acordes/"/>
    <s v="https://www.udemy.com/curso-de-piano-101-tocando-partituras-y-acordes/"/>
    <x v="0"/>
    <n v="170"/>
    <n v="245"/>
    <n v="26"/>
    <n v="93"/>
    <x v="0"/>
    <x v="0"/>
    <s v="all levels"/>
    <s v="ALL LEVELS"/>
    <n v="10"/>
    <s v="all levels"/>
    <n v="4.5"/>
    <d v="2016-10-28T00:00:00"/>
    <n v="28"/>
    <n v="10"/>
    <n v="2016"/>
    <x v="1"/>
    <x v="1"/>
    <d v="2019-09-26T00:00:00"/>
    <n v="1063"/>
  </r>
  <r>
    <x v="2849"/>
    <x v="2837"/>
    <x v="1541"/>
    <s v="to Trading"/>
    <s v=" Steps: Yo"/>
    <s v="https://www.udemy.   /7-steps-your-introduction-to-trading/"/>
    <s v="https://www.udemy.com/7-steps-your-introduction-to-trading/"/>
    <x v="0"/>
    <n v="25"/>
    <n v="1076"/>
    <n v="22"/>
    <n v="176"/>
    <x v="1"/>
    <x v="1"/>
    <s v="beginner level"/>
    <s v="BEGINNER LEVEL"/>
    <n v="14"/>
    <s v="beginner level"/>
    <n v="5"/>
    <d v="2016-11-04T00:00:00"/>
    <n v="4"/>
    <n v="11"/>
    <n v="2016"/>
    <x v="3"/>
    <x v="3"/>
    <d v="2018-05-25T00:00:00"/>
    <n v="567"/>
  </r>
  <r>
    <x v="2850"/>
    <x v="2838"/>
    <x v="1542"/>
    <s v="ion Online"/>
    <s v="aravel Dep"/>
    <s v="https://www.udemy.   /laravel-deployment/"/>
    <s v="https://www.udemy.com/laravel-deployment/"/>
    <x v="1"/>
    <n v="0"/>
    <n v="4905"/>
    <n v="101"/>
    <n v="13"/>
    <x v="2"/>
    <x v="2"/>
    <s v="intermediate level"/>
    <s v="INTERMEDIATE LEVEL"/>
    <n v="18"/>
    <s v="intermediate level"/>
    <n v="1"/>
    <d v="2016-10-22T00:00:00"/>
    <n v="22"/>
    <n v="10"/>
    <n v="2016"/>
    <x v="0"/>
    <x v="0"/>
    <d v="2020-10-10T00:00:00"/>
    <n v="1449"/>
  </r>
  <r>
    <x v="2851"/>
    <x v="2839"/>
    <x v="766"/>
    <s v="r Beginner"/>
    <s v="omplete JQ"/>
    <s v="https://www.udemy.   /complete-jquery-and-jquery-ui-course-for-beginner/"/>
    <s v="https://www.udemy.com/complete-jquery-and-jquery-ui-course-for-beginner/"/>
    <x v="0"/>
    <n v="80"/>
    <n v="7169"/>
    <n v="277"/>
    <n v="20"/>
    <x v="2"/>
    <x v="2"/>
    <s v="intermediate level"/>
    <s v="INTERMEDIATE LEVEL"/>
    <n v="18"/>
    <s v="intermediate level"/>
    <n v="1"/>
    <d v="2016-10-27T00:00:00"/>
    <n v="27"/>
    <n v="10"/>
    <n v="2016"/>
    <x v="0"/>
    <x v="0"/>
    <d v="2020-10-10T00:00:00"/>
    <n v="1444"/>
  </r>
  <r>
    <x v="2852"/>
    <x v="2840"/>
    <x v="1543"/>
    <s v="GREP | VIM"/>
    <s v="dvance Uni"/>
    <s v="https://www.udemy.   /advance-unix-file-processing/"/>
    <s v="https://www.udemy.com/advance-unix-file-processing/"/>
    <x v="0"/>
    <n v="20"/>
    <n v="458"/>
    <n v="2"/>
    <n v="12"/>
    <x v="0"/>
    <x v="0"/>
    <s v="all levels"/>
    <s v="ALL LEVELS"/>
    <n v="10"/>
    <s v="all levels"/>
    <n v="1"/>
    <d v="2017-05-03T00:00:00"/>
    <n v="3"/>
    <n v="5"/>
    <n v="2017"/>
    <x v="0"/>
    <x v="0"/>
    <d v="2019-09-26T00:00:00"/>
    <n v="876"/>
  </r>
  <r>
    <x v="2853"/>
    <x v="2841"/>
    <x v="1544"/>
    <s v="r and over"/>
    <s v="y Forex St"/>
    <s v="https://www.udemy.   /my-forex-strategy-that-help-me-consistently-winning/"/>
    <s v="https://www.udemy.com/my-forex-strategy-that-help-me-consistently-winning/"/>
    <x v="0"/>
    <n v="200"/>
    <n v="204"/>
    <n v="23"/>
    <n v="9"/>
    <x v="2"/>
    <x v="2"/>
    <s v="intermediate level"/>
    <s v="INTERMEDIATE LEVEL"/>
    <n v="18"/>
    <s v="intermediate level"/>
    <n v="1.5"/>
    <d v="2016-10-29T00:00:00"/>
    <n v="29"/>
    <n v="10"/>
    <n v="2016"/>
    <x v="3"/>
    <x v="3"/>
    <d v="2020-10-10T00:00:00"/>
    <n v="1442"/>
  </r>
  <r>
    <x v="2854"/>
    <x v="2842"/>
    <x v="1543"/>
    <s v=" CUT | VIM"/>
    <s v="dvance Uni"/>
    <s v="https://www.udemy.   /advance-unix-commands/"/>
    <s v="https://www.udemy.com/advance-unix-commands/"/>
    <x v="0"/>
    <n v="75"/>
    <n v="578"/>
    <n v="40"/>
    <n v="84"/>
    <x v="3"/>
    <x v="3"/>
    <s v="expert level"/>
    <s v="EXPERT LEVEL"/>
    <n v="12"/>
    <s v="expert level"/>
    <n v="5.5"/>
    <d v="2017-01-27T00:00:00"/>
    <n v="27"/>
    <n v="1"/>
    <n v="2017"/>
    <x v="0"/>
    <x v="0"/>
    <d v="2019-08-24T00:00:00"/>
    <n v="939"/>
  </r>
  <r>
    <x v="2855"/>
    <x v="2843"/>
    <x v="1219"/>
    <s v=" Bootstrap"/>
    <s v="uild Moder"/>
    <s v="https://www.udemy.   /build-modern-responsive-website-with-html5-css3-bootstrap/"/>
    <s v="https://www.udemy.com/build-modern-responsive-website-with-html5-css3-bootstrap/"/>
    <x v="0"/>
    <n v="195"/>
    <n v="1472"/>
    <n v="210"/>
    <n v="110"/>
    <x v="0"/>
    <x v="0"/>
    <s v="all levels"/>
    <s v="ALL LEVELS"/>
    <n v="10"/>
    <s v="all levels"/>
    <n v="13"/>
    <d v="2017-02-08T00:00:00"/>
    <n v="8"/>
    <n v="2"/>
    <n v="2017"/>
    <x v="0"/>
    <x v="0"/>
    <d v="2019-09-26T00:00:00"/>
    <n v="960"/>
  </r>
  <r>
    <x v="2856"/>
    <x v="2844"/>
    <x v="1545"/>
    <s v="imple APIs"/>
    <s v="ynamic Jav"/>
    <s v="https://www.udemy.   /ajax-course/"/>
    <s v="https://www.udemy.com/ajax-course/"/>
    <x v="0"/>
    <n v="200"/>
    <n v="9773"/>
    <n v="117"/>
    <n v="65"/>
    <x v="2"/>
    <x v="2"/>
    <s v="intermediate level"/>
    <s v="INTERMEDIATE LEVEL"/>
    <n v="18"/>
    <s v="intermediate level"/>
    <n v="4.5"/>
    <d v="2016-10-24T00:00:00"/>
    <n v="24"/>
    <n v="10"/>
    <n v="2016"/>
    <x v="0"/>
    <x v="0"/>
    <d v="2020-10-10T00:00:00"/>
    <n v="1447"/>
  </r>
  <r>
    <x v="2857"/>
    <x v="2845"/>
    <x v="1546"/>
    <s v="XI century"/>
    <s v="istory of "/>
    <s v="https://www.udemy.   /history-of-design-abc/"/>
    <s v="https://www.udemy.com/history-of-design-abc/"/>
    <x v="0"/>
    <n v="20"/>
    <n v="319"/>
    <n v="11"/>
    <n v="35"/>
    <x v="0"/>
    <x v="0"/>
    <s v="all levels"/>
    <s v="ALL LEVELS"/>
    <n v="10"/>
    <s v="all levels"/>
    <n v="2"/>
    <d v="2016-10-24T00:00:00"/>
    <n v="24"/>
    <n v="10"/>
    <n v="2016"/>
    <x v="2"/>
    <x v="2"/>
    <d v="2019-09-26T00:00:00"/>
    <n v="1067"/>
  </r>
  <r>
    <x v="2858"/>
    <x v="2846"/>
    <x v="149"/>
    <s v="ng Service"/>
    <s v="ry Django "/>
    <s v="https://www.udemy.   /try-django-1-10/"/>
    <s v="https://www.udemy.com/try-django-1-10/"/>
    <x v="0"/>
    <n v="50"/>
    <n v="9607"/>
    <n v="78"/>
    <n v="40"/>
    <x v="0"/>
    <x v="0"/>
    <s v="all levels"/>
    <s v="ALL LEVELS"/>
    <n v="10"/>
    <s v="all levels"/>
    <n v="5.5"/>
    <d v="2016-10-24T00:00:00"/>
    <n v="24"/>
    <n v="10"/>
    <n v="2016"/>
    <x v="0"/>
    <x v="0"/>
    <d v="2019-09-26T00:00:00"/>
    <n v="1067"/>
  </r>
  <r>
    <x v="2859"/>
    <x v="2847"/>
    <x v="1390"/>
    <s v="L &amp; JQUERY"/>
    <s v="uild A Com"/>
    <s v="https://www.udemy.   /build-a-complete-crud-application-with-php-mysql-jquery/"/>
    <s v="https://www.udemy.com/build-a-complete-crud-application-with-php-mysql-jquery/"/>
    <x v="0"/>
    <n v="20"/>
    <n v="9762"/>
    <n v="94"/>
    <n v="112"/>
    <x v="0"/>
    <x v="0"/>
    <s v="all levels"/>
    <s v="ALL LEVELS"/>
    <n v="10"/>
    <s v="all levels"/>
    <n v="13.5"/>
    <d v="2016-11-01T00:00:00"/>
    <n v="1"/>
    <n v="11"/>
    <n v="2016"/>
    <x v="0"/>
    <x v="0"/>
    <d v="2019-09-26T00:00:00"/>
    <n v="1059"/>
  </r>
  <r>
    <x v="2860"/>
    <x v="2848"/>
    <x v="487"/>
    <s v="zzy Sounds"/>
    <s v="earn Piano"/>
    <s v="https://www.udemy.   /learn-piano-10-tritone-chord-substitution-with-jazzy-sounds/"/>
    <s v="https://www.udemy.com/learn-piano-10-tritone-chord-substitution-with-jazzy-sounds/"/>
    <x v="0"/>
    <n v="60"/>
    <n v="1227"/>
    <n v="2"/>
    <n v="26"/>
    <x v="0"/>
    <x v="0"/>
    <s v="all levels"/>
    <s v="ALL LEVELS"/>
    <n v="10"/>
    <s v="all levels"/>
    <n v="0.63333333300000005"/>
    <d v="2016-10-25T00:00:00"/>
    <n v="25"/>
    <n v="10"/>
    <n v="2016"/>
    <x v="1"/>
    <x v="1"/>
    <d v="2019-09-26T00:00:00"/>
    <n v="1066"/>
  </r>
  <r>
    <x v="2861"/>
    <x v="2849"/>
    <x v="1547"/>
    <s v=" in 1 hour"/>
    <s v="earn JSON "/>
    <s v="https://www.udemy.   /json-course/"/>
    <s v="https://www.udemy.com/json-course/"/>
    <x v="0"/>
    <n v="95"/>
    <n v="3619"/>
    <n v="93"/>
    <n v="19"/>
    <x v="2"/>
    <x v="2"/>
    <s v="intermediate level"/>
    <s v="INTERMEDIATE LEVEL"/>
    <n v="18"/>
    <s v="intermediate level"/>
    <n v="1"/>
    <d v="2016-10-26T00:00:00"/>
    <n v="26"/>
    <n v="10"/>
    <n v="2016"/>
    <x v="0"/>
    <x v="0"/>
    <d v="2020-10-10T00:00:00"/>
    <n v="1445"/>
  </r>
  <r>
    <x v="2862"/>
    <x v="2850"/>
    <x v="2"/>
    <s v=" in 1 hour"/>
    <s v="earn jQuer"/>
    <s v="https://www.udemy.   /jquery-ajax-course/"/>
    <s v="https://www.udemy.com/jquery-ajax-course/"/>
    <x v="0"/>
    <n v="195"/>
    <n v="2547"/>
    <n v="62"/>
    <n v="18"/>
    <x v="2"/>
    <x v="2"/>
    <s v="intermediate level"/>
    <s v="INTERMEDIATE LEVEL"/>
    <n v="18"/>
    <s v="intermediate level"/>
    <n v="1"/>
    <d v="2016-10-27T00:00:00"/>
    <n v="27"/>
    <n v="10"/>
    <n v="2016"/>
    <x v="0"/>
    <x v="0"/>
    <d v="2020-10-10T00:00:00"/>
    <n v="1444"/>
  </r>
  <r>
    <x v="2863"/>
    <x v="2851"/>
    <x v="1548"/>
    <s v="o Your SSN"/>
    <s v="et Credit "/>
    <s v="https://www.udemy.   /business-credit/"/>
    <s v="https://www.udemy.com/business-credit/"/>
    <x v="0"/>
    <n v="20"/>
    <n v="27"/>
    <n v="4"/>
    <n v="15"/>
    <x v="1"/>
    <x v="1"/>
    <s v="beginner level"/>
    <s v="BEGINNER LEVEL"/>
    <n v="14"/>
    <s v="beginner level"/>
    <n v="1.5"/>
    <d v="2016-12-14T00:00:00"/>
    <n v="14"/>
    <n v="12"/>
    <n v="2016"/>
    <x v="3"/>
    <x v="3"/>
    <d v="2018-05-25T00:00:00"/>
    <n v="527"/>
  </r>
  <r>
    <x v="2864"/>
    <x v="2852"/>
    <x v="1549"/>
    <s v="ises Vol.1"/>
    <s v="iano Techn"/>
    <s v="https://www.udemy.   /piano-skills-improve-your-piano-technique/"/>
    <s v="https://www.udemy.com/piano-skills-improve-your-piano-technique/"/>
    <x v="0"/>
    <n v="50"/>
    <n v="1674"/>
    <n v="4"/>
    <n v="24"/>
    <x v="0"/>
    <x v="0"/>
    <s v="all levels"/>
    <s v="ALL LEVELS"/>
    <n v="10"/>
    <s v="all levels"/>
    <n v="1"/>
    <d v="2017-01-25T00:00:00"/>
    <n v="25"/>
    <n v="1"/>
    <n v="2017"/>
    <x v="1"/>
    <x v="1"/>
    <d v="2019-09-26T00:00:00"/>
    <n v="974"/>
  </r>
  <r>
    <x v="2865"/>
    <x v="2853"/>
    <x v="1550"/>
    <s v="o Concepts"/>
    <s v="jango Core"/>
    <s v="https://www.udemy.   /django-core/"/>
    <s v="https://www.udemy.com/django-core/"/>
    <x v="0"/>
    <n v="195"/>
    <n v="16282"/>
    <n v="303"/>
    <n v="159"/>
    <x v="2"/>
    <x v="2"/>
    <s v="intermediate level"/>
    <s v="INTERMEDIATE LEVEL"/>
    <n v="18"/>
    <s v="intermediate level"/>
    <n v="18.5"/>
    <d v="2016-10-29T00:00:00"/>
    <n v="29"/>
    <n v="10"/>
    <n v="2016"/>
    <x v="0"/>
    <x v="0"/>
    <d v="2020-10-10T00:00:00"/>
    <n v="1442"/>
  </r>
  <r>
    <x v="2866"/>
    <x v="2854"/>
    <x v="67"/>
    <s v="it method&quot;"/>
    <s v="eginners G"/>
    <s v="https://www.udemy.   /beginners-guitar-course-try-it-and-love-it-method/"/>
    <s v="https://www.udemy.com/beginners-guitar-course-try-it-and-love-it-method/"/>
    <x v="0"/>
    <n v="25"/>
    <n v="0"/>
    <n v="0"/>
    <n v="16"/>
    <x v="1"/>
    <x v="1"/>
    <s v="beginner level"/>
    <s v="BEGINNER LEVEL"/>
    <n v="14"/>
    <s v="beginner level"/>
    <n v="2"/>
    <d v="2016-10-31T00:00:00"/>
    <n v="31"/>
    <n v="10"/>
    <n v="2016"/>
    <x v="1"/>
    <x v="1"/>
    <d v="2018-12-31T00:00:00"/>
    <n v="791"/>
  </r>
  <r>
    <x v="2867"/>
    <x v="2855"/>
    <x v="843"/>
    <s v="Stone now!"/>
    <s v="nstant Har"/>
    <s v="https://www.udemy.   /instant-harmonica-play-dylans-like-a-rolling-stone-now/"/>
    <s v="https://www.udemy.com/instant-harmonica-play-dylans-like-a-rolling-stone-now/"/>
    <x v="0"/>
    <n v="40"/>
    <n v="28"/>
    <n v="2"/>
    <n v="11"/>
    <x v="0"/>
    <x v="0"/>
    <s v="all levels"/>
    <s v="ALL LEVELS"/>
    <n v="10"/>
    <s v="all levels"/>
    <n v="1.5"/>
    <d v="2016-10-27T00:00:00"/>
    <n v="27"/>
    <n v="10"/>
    <n v="2016"/>
    <x v="1"/>
    <x v="1"/>
    <d v="2019-09-26T00:00:00"/>
    <n v="1064"/>
  </r>
  <r>
    <x v="2868"/>
    <x v="2856"/>
    <x v="1551"/>
    <s v="fit Sector"/>
    <s v="anaging Bu"/>
    <s v="https://www.udemy.   /managing-budgets-in-the-public-and-non-profit-sector/"/>
    <s v="https://www.udemy.com/managing-budgets-in-the-public-and-non-profit-sector/"/>
    <x v="0"/>
    <n v="95"/>
    <n v="4"/>
    <n v="0"/>
    <n v="20"/>
    <x v="0"/>
    <x v="0"/>
    <s v="all levels"/>
    <s v="ALL LEVELS"/>
    <n v="10"/>
    <s v="all levels"/>
    <n v="2"/>
    <d v="2017-06-22T00:00:00"/>
    <n v="22"/>
    <n v="6"/>
    <n v="2017"/>
    <x v="3"/>
    <x v="3"/>
    <d v="2018-08-06T00:00:00"/>
    <n v="410"/>
  </r>
  <r>
    <x v="2869"/>
    <x v="2857"/>
    <x v="1552"/>
    <s v="en 1 heure"/>
    <s v="Ã©couvrez "/>
    <s v="https://www.udemy.   /decouvrez-indesign-en-1-heure/"/>
    <s v="https://www.udemy.com/decouvrez-indesign-en-1-heure/"/>
    <x v="0"/>
    <n v="20"/>
    <n v="38"/>
    <n v="3"/>
    <n v="25"/>
    <x v="1"/>
    <x v="1"/>
    <s v="beginner level"/>
    <s v="BEGINNER LEVEL"/>
    <n v="14"/>
    <s v="beginner level"/>
    <n v="1"/>
    <d v="2016-11-21T00:00:00"/>
    <n v="21"/>
    <n v="11"/>
    <n v="2016"/>
    <x v="2"/>
    <x v="2"/>
    <d v="2018-12-31T00:00:00"/>
    <n v="770"/>
  </r>
  <r>
    <x v="2870"/>
    <x v="2858"/>
    <x v="1553"/>
    <s v="ch Hustler"/>
    <s v="ritical We"/>
    <s v="https://www.udemy.   /critical-web-dev-skills-tools-for-the-non-tech-hustler/"/>
    <s v="https://www.udemy.com/critical-web-dev-skills-tools-for-the-non-tech-hustler/"/>
    <x v="1"/>
    <n v="0"/>
    <n v="3118"/>
    <n v="8"/>
    <n v="33"/>
    <x v="0"/>
    <x v="0"/>
    <s v="all levels"/>
    <s v="ALL LEVELS"/>
    <n v="10"/>
    <s v="all levels"/>
    <n v="1.5"/>
    <d v="2016-12-20T00:00:00"/>
    <n v="20"/>
    <n v="12"/>
    <n v="2016"/>
    <x v="0"/>
    <x v="0"/>
    <d v="2019-09-26T00:00:00"/>
    <n v="1010"/>
  </r>
  <r>
    <x v="2871"/>
    <x v="2859"/>
    <x v="48"/>
    <s v="h Using C#"/>
    <s v="astering A"/>
    <s v="https://www.udemy.   /masteringaspnetmvc5/"/>
    <s v="https://www.udemy.com/masteringaspnetmvc5/"/>
    <x v="0"/>
    <n v="50"/>
    <n v="417"/>
    <n v="65"/>
    <n v="109"/>
    <x v="0"/>
    <x v="0"/>
    <s v="all levels"/>
    <s v="ALL LEVELS"/>
    <n v="10"/>
    <s v="all levels"/>
    <n v="13"/>
    <d v="2016-12-01T00:00:00"/>
    <n v="1"/>
    <n v="12"/>
    <n v="2016"/>
    <x v="0"/>
    <x v="0"/>
    <d v="2019-09-26T00:00:00"/>
    <n v="1029"/>
  </r>
  <r>
    <x v="2872"/>
    <x v="2860"/>
    <x v="393"/>
    <s v=" Investing"/>
    <s v="ntro to Im"/>
    <s v="https://www.udemy.   /intro-to-impact-investing/"/>
    <s v="https://www.udemy.com/intro-to-impact-investing/"/>
    <x v="0"/>
    <n v="200"/>
    <n v="44"/>
    <n v="4"/>
    <n v="12"/>
    <x v="1"/>
    <x v="1"/>
    <s v="beginner level"/>
    <s v="BEGINNER LEVEL"/>
    <n v="14"/>
    <s v="beginner level"/>
    <n v="0.53333333299999997"/>
    <d v="2016-11-08T00:00:00"/>
    <n v="8"/>
    <n v="11"/>
    <n v="2016"/>
    <x v="3"/>
    <x v="3"/>
    <d v="2018-12-31T00:00:00"/>
    <n v="783"/>
  </r>
  <r>
    <x v="2873"/>
    <x v="2861"/>
    <x v="20"/>
    <s v="ivi Theme!"/>
    <s v="reate an e"/>
    <s v="https://www.udemy.   /create-an-ecommerce-wordpress-website-2016-new-divi-theme/"/>
    <s v="https://www.udemy.com/create-an-ecommerce-wordpress-website-2016-new-divi-theme/"/>
    <x v="0"/>
    <n v="30"/>
    <n v="3503"/>
    <n v="123"/>
    <n v="41"/>
    <x v="1"/>
    <x v="1"/>
    <s v="beginner level"/>
    <s v="BEGINNER LEVEL"/>
    <n v="14"/>
    <s v="beginner level"/>
    <n v="4"/>
    <d v="2016-10-27T00:00:00"/>
    <n v="27"/>
    <n v="10"/>
    <n v="2016"/>
    <x v="0"/>
    <x v="0"/>
    <d v="2018-12-31T00:00:00"/>
    <n v="795"/>
  </r>
  <r>
    <x v="2874"/>
    <x v="2862"/>
    <x v="1554"/>
    <s v="in 10 Days"/>
    <s v="he Power M"/>
    <s v="https://www.udemy.   /the-power-modeling-bootcamp-advanced-excel-in-10-days/"/>
    <s v="https://www.udemy.com/the-power-modeling-bootcamp-advanced-excel-in-10-days/"/>
    <x v="0"/>
    <n v="150"/>
    <n v="1680"/>
    <n v="158"/>
    <n v="76"/>
    <x v="0"/>
    <x v="0"/>
    <s v="all levels"/>
    <s v="ALL LEVELS"/>
    <n v="10"/>
    <s v="all levels"/>
    <n v="5.5"/>
    <d v="2016-11-26T00:00:00"/>
    <n v="26"/>
    <n v="11"/>
    <n v="2016"/>
    <x v="3"/>
    <x v="3"/>
    <d v="2018-11-04T00:00:00"/>
    <n v="708"/>
  </r>
  <r>
    <x v="2875"/>
    <x v="2863"/>
    <x v="1555"/>
    <s v="er &amp; Vuex)"/>
    <s v="ue JS 2 - "/>
    <s v="https://www.udemy.   /vuejs-2-the-complete-guide/"/>
    <s v="https://www.udemy.com/vuejs-2-the-complete-guide/"/>
    <x v="0"/>
    <n v="190"/>
    <n v="17671"/>
    <n v="4675"/>
    <n v="329"/>
    <x v="0"/>
    <x v="0"/>
    <s v="all levels"/>
    <s v="ALL LEVELS"/>
    <n v="10"/>
    <s v="all levels"/>
    <n v="18"/>
    <d v="2016-11-08T00:00:00"/>
    <n v="8"/>
    <n v="11"/>
    <n v="2016"/>
    <x v="0"/>
    <x v="0"/>
    <d v="2019-09-26T00:00:00"/>
    <n v="1052"/>
  </r>
  <r>
    <x v="2876"/>
    <x v="2864"/>
    <x v="63"/>
    <s v="line Tools"/>
    <s v="rofessiona"/>
    <s v="https://www.udemy.   /professional-business-logo-design-using-free-online-tools/"/>
    <s v="https://www.udemy.com/professional-business-logo-design-using-free-online-tools/"/>
    <x v="0"/>
    <n v="20"/>
    <n v="0"/>
    <n v="0"/>
    <n v="5"/>
    <x v="0"/>
    <x v="0"/>
    <s v="all levels"/>
    <s v="ALL LEVELS"/>
    <n v="10"/>
    <s v="all levels"/>
    <n v="0.61666666699999995"/>
    <d v="2016-10-31T00:00:00"/>
    <n v="31"/>
    <n v="10"/>
    <n v="2016"/>
    <x v="2"/>
    <x v="2"/>
    <d v="2019-09-26T00:00:00"/>
    <n v="1060"/>
  </r>
  <r>
    <x v="2877"/>
    <x v="2865"/>
    <x v="183"/>
    <s v="wer Chords"/>
    <s v="lay Piano "/>
    <s v="https://www.udemy.   /play-piano-1-improvise-2-5-power-chords-on-popular-songs/"/>
    <s v="https://www.udemy.com/play-piano-1-improvise-2-5-power-chords-on-popular-songs/"/>
    <x v="0"/>
    <n v="50"/>
    <n v="1541"/>
    <n v="14"/>
    <n v="42"/>
    <x v="0"/>
    <x v="0"/>
    <s v="all levels"/>
    <s v="ALL LEVELS"/>
    <n v="10"/>
    <s v="all levels"/>
    <n v="1"/>
    <d v="2016-10-29T00:00:00"/>
    <n v="29"/>
    <n v="10"/>
    <n v="2016"/>
    <x v="1"/>
    <x v="1"/>
    <d v="2019-09-26T00:00:00"/>
    <n v="1062"/>
  </r>
  <r>
    <x v="2878"/>
    <x v="2866"/>
    <x v="1556"/>
    <s v=" Ecommerce"/>
    <s v="hopping Ca"/>
    <s v="https://www.udemy.   /shopping-cart/"/>
    <s v="https://www.udemy.com/shopping-cart/"/>
    <x v="0"/>
    <n v="200"/>
    <n v="633"/>
    <n v="39"/>
    <n v="54"/>
    <x v="1"/>
    <x v="1"/>
    <s v="beginner level"/>
    <s v="BEGINNER LEVEL"/>
    <n v="14"/>
    <s v="beginner level"/>
    <n v="4"/>
    <d v="2016-11-08T00:00:00"/>
    <n v="8"/>
    <n v="11"/>
    <n v="2016"/>
    <x v="0"/>
    <x v="0"/>
    <d v="2018-12-31T00:00:00"/>
    <n v="783"/>
  </r>
  <r>
    <x v="2879"/>
    <x v="2867"/>
    <x v="48"/>
    <s v="ng Pattern"/>
    <s v="astering C"/>
    <s v="https://www.udemy.   /mastering-countertrend-trading/"/>
    <s v="https://www.udemy.com/mastering-countertrend-trading/"/>
    <x v="0"/>
    <n v="40"/>
    <n v="14"/>
    <n v="5"/>
    <n v="11"/>
    <x v="0"/>
    <x v="0"/>
    <s v="all levels"/>
    <s v="ALL LEVELS"/>
    <n v="10"/>
    <s v="all levels"/>
    <n v="1"/>
    <d v="2016-10-29T00:00:00"/>
    <n v="29"/>
    <n v="10"/>
    <n v="2016"/>
    <x v="3"/>
    <x v="3"/>
    <d v="2018-08-06T00:00:00"/>
    <n v="646"/>
  </r>
  <r>
    <x v="2880"/>
    <x v="2868"/>
    <x v="1557"/>
    <s v="ks &amp; Forex"/>
    <s v="igh Probab"/>
    <s v="https://www.udemy.   /motrendtum-high-probability-trading/"/>
    <s v="https://www.udemy.com/motrendtum-high-probability-trading/"/>
    <x v="0"/>
    <n v="95"/>
    <n v="353"/>
    <n v="27"/>
    <n v="105"/>
    <x v="0"/>
    <x v="0"/>
    <s v="all levels"/>
    <s v="ALL LEVELS"/>
    <n v="10"/>
    <s v="all levels"/>
    <n v="18.5"/>
    <d v="2016-12-01T00:00:00"/>
    <n v="1"/>
    <n v="12"/>
    <n v="2016"/>
    <x v="3"/>
    <x v="3"/>
    <d v="2018-08-06T00:00:00"/>
    <n v="613"/>
  </r>
  <r>
    <x v="2881"/>
    <x v="2869"/>
    <x v="29"/>
    <s v="llustrator"/>
    <s v="ow to Desi"/>
    <s v="https://www.udemy.   /logoworkshop/"/>
    <s v="https://www.udemy.com/logoworkshop/"/>
    <x v="0"/>
    <n v="100"/>
    <n v="972"/>
    <n v="44"/>
    <n v="24"/>
    <x v="0"/>
    <x v="0"/>
    <s v="all levels"/>
    <s v="ALL LEVELS"/>
    <n v="10"/>
    <s v="all levels"/>
    <n v="1"/>
    <d v="2016-11-14T00:00:00"/>
    <n v="14"/>
    <n v="11"/>
    <n v="2016"/>
    <x v="2"/>
    <x v="2"/>
    <d v="2019-09-26T00:00:00"/>
    <n v="1046"/>
  </r>
  <r>
    <x v="2882"/>
    <x v="2870"/>
    <x v="183"/>
    <s v="ing by Ear"/>
    <s v="lay Piano "/>
    <s v="https://www.udemy.   /play-piano-3-improvise-chords-to-enchanted-evening-by-ear/"/>
    <s v="https://www.udemy.com/play-piano-3-improvise-chords-to-enchanted-evening-by-ear/"/>
    <x v="0"/>
    <n v="50"/>
    <n v="809"/>
    <n v="5"/>
    <n v="57"/>
    <x v="0"/>
    <x v="0"/>
    <s v="all levels"/>
    <s v="ALL LEVELS"/>
    <n v="10"/>
    <s v="all levels"/>
    <n v="1.5"/>
    <d v="2016-10-30T00:00:00"/>
    <n v="30"/>
    <n v="10"/>
    <n v="2016"/>
    <x v="1"/>
    <x v="1"/>
    <d v="2019-09-26T00:00:00"/>
    <n v="1061"/>
  </r>
  <r>
    <x v="2883"/>
    <x v="2871"/>
    <x v="1145"/>
    <s v="g en bolsa"/>
    <s v="strategias"/>
    <s v="https://www.udemy.   /diferentes-opciones-de-trading-en-bolsa/"/>
    <s v="https://www.udemy.com/diferentes-opciones-de-trading-en-bolsa/"/>
    <x v="0"/>
    <n v="25"/>
    <n v="15"/>
    <n v="2"/>
    <n v="14"/>
    <x v="0"/>
    <x v="0"/>
    <s v="all levels"/>
    <s v="ALL LEVELS"/>
    <n v="10"/>
    <s v="all levels"/>
    <n v="2"/>
    <d v="2016-12-10T00:00:00"/>
    <n v="10"/>
    <n v="12"/>
    <n v="2016"/>
    <x v="3"/>
    <x v="3"/>
    <d v="2019-09-26T00:00:00"/>
    <n v="1020"/>
  </r>
  <r>
    <x v="2884"/>
    <x v="2872"/>
    <x v="183"/>
    <s v="-5 Chords&quot;"/>
    <s v="lay Piano "/>
    <s v="https://www.udemy.   /play-piano-2-improvise-play-standards-by-ear-aura-lee/"/>
    <s v="https://www.udemy.com/play-piano-2-improvise-play-standards-by-ear-aura-lee/"/>
    <x v="0"/>
    <n v="50"/>
    <n v="1204"/>
    <n v="8"/>
    <n v="56"/>
    <x v="0"/>
    <x v="0"/>
    <s v="all levels"/>
    <s v="ALL LEVELS"/>
    <n v="10"/>
    <s v="all levels"/>
    <n v="1.5"/>
    <d v="2016-10-30T00:00:00"/>
    <n v="30"/>
    <n v="10"/>
    <n v="2016"/>
    <x v="1"/>
    <x v="1"/>
    <d v="2019-09-26T00:00:00"/>
    <n v="1061"/>
  </r>
  <r>
    <x v="2885"/>
    <x v="2873"/>
    <x v="1558"/>
    <s v="mmerce App"/>
    <s v="SP NET COR"/>
    <s v="https://www.udemy.   /build-a-full-e-commerce-app-in-aspnet-core-mvc-6/"/>
    <s v="https://www.udemy.com/build-a-full-e-commerce-app-in-aspnet-core-mvc-6/"/>
    <x v="0"/>
    <n v="200"/>
    <n v="897"/>
    <n v="129"/>
    <n v="171"/>
    <x v="0"/>
    <x v="0"/>
    <s v="all levels"/>
    <s v="ALL LEVELS"/>
    <n v="10"/>
    <s v="all levels"/>
    <n v="13"/>
    <d v="2017-01-13T00:00:00"/>
    <n v="13"/>
    <n v="1"/>
    <n v="2017"/>
    <x v="0"/>
    <x v="0"/>
    <d v="2019-09-26T00:00:00"/>
    <n v="986"/>
  </r>
  <r>
    <x v="2886"/>
    <x v="2874"/>
    <x v="743"/>
    <s v="evelopment"/>
    <s v="ngular 2 &amp;"/>
    <s v="https://www.udemy.   /angular2/"/>
    <s v="https://www.udemy.com/angular2/"/>
    <x v="0"/>
    <n v="200"/>
    <n v="5211"/>
    <n v="414"/>
    <n v="133"/>
    <x v="1"/>
    <x v="1"/>
    <s v="beginner level"/>
    <s v="BEGINNER LEVEL"/>
    <n v="14"/>
    <s v="beginner level"/>
    <n v="19.5"/>
    <d v="2016-11-14T00:00:00"/>
    <n v="14"/>
    <n v="11"/>
    <n v="2016"/>
    <x v="0"/>
    <x v="0"/>
    <d v="2018-12-31T00:00:00"/>
    <n v="777"/>
  </r>
  <r>
    <x v="2887"/>
    <x v="2875"/>
    <x v="1559"/>
    <s v="termediate"/>
    <s v="mazon Alex"/>
    <s v="https://www.udemy.   /amazon-alexa-development-from-beginner-to-intermediate/"/>
    <s v="https://www.udemy.com/amazon-alexa-development-from-beginner-to-intermediate/"/>
    <x v="0"/>
    <n v="140"/>
    <n v="1858"/>
    <n v="110"/>
    <n v="52"/>
    <x v="0"/>
    <x v="0"/>
    <s v="all levels"/>
    <s v="ALL LEVELS"/>
    <n v="10"/>
    <s v="all levels"/>
    <n v="2.5"/>
    <d v="2016-12-03T00:00:00"/>
    <n v="3"/>
    <n v="12"/>
    <n v="2016"/>
    <x v="0"/>
    <x v="0"/>
    <d v="2019-09-26T00:00:00"/>
    <n v="1027"/>
  </r>
  <r>
    <x v="2888"/>
    <x v="2876"/>
    <x v="1560"/>
    <s v="g and More"/>
    <s v="uild An On"/>
    <s v="https://www.udemy.   /build-an-online-bank-with-java-angular-2-spring-and-more/"/>
    <s v="https://www.udemy.com/build-an-online-bank-with-java-angular-2-spring-and-more/"/>
    <x v="0"/>
    <n v="195"/>
    <n v="1995"/>
    <n v="286"/>
    <n v="45"/>
    <x v="1"/>
    <x v="1"/>
    <s v="beginner level"/>
    <s v="BEGINNER LEVEL"/>
    <n v="14"/>
    <s v="beginner level"/>
    <n v="6.5"/>
    <d v="2016-11-01T00:00:00"/>
    <n v="1"/>
    <n v="11"/>
    <n v="2016"/>
    <x v="0"/>
    <x v="0"/>
    <d v="2018-12-31T00:00:00"/>
    <n v="790"/>
  </r>
  <r>
    <x v="2889"/>
    <x v="2877"/>
    <x v="183"/>
    <s v="day chords"/>
    <s v="lay Piano "/>
    <s v="https://www.udemy.   /play-piano-4-improvise-on-popular-song-yesterday-chords/"/>
    <s v="https://www.udemy.com/play-piano-4-improvise-on-popular-song-yesterday-chords/"/>
    <x v="0"/>
    <n v="50"/>
    <n v="1018"/>
    <n v="4"/>
    <n v="63"/>
    <x v="0"/>
    <x v="0"/>
    <s v="all levels"/>
    <s v="ALL LEVELS"/>
    <n v="10"/>
    <s v="all levels"/>
    <n v="1.5"/>
    <d v="2016-10-30T00:00:00"/>
    <n v="30"/>
    <n v="10"/>
    <n v="2016"/>
    <x v="1"/>
    <x v="1"/>
    <d v="2019-09-26T00:00:00"/>
    <n v="1061"/>
  </r>
  <r>
    <x v="2890"/>
    <x v="2878"/>
    <x v="1561"/>
    <s v="termediate"/>
    <s v="obile App "/>
    <s v="https://www.udemy.   /mobile-app-design-from-beginner-to-intermediate/"/>
    <s v="https://www.udemy.com/mobile-app-design-from-beginner-to-intermediate/"/>
    <x v="0"/>
    <n v="140"/>
    <n v="896"/>
    <n v="21"/>
    <n v="108"/>
    <x v="0"/>
    <x v="0"/>
    <s v="all levels"/>
    <s v="ALL LEVELS"/>
    <n v="10"/>
    <s v="all levels"/>
    <n v="10"/>
    <d v="2017-02-20T00:00:00"/>
    <n v="20"/>
    <n v="2"/>
    <n v="2017"/>
    <x v="2"/>
    <x v="2"/>
    <d v="2019-09-26T00:00:00"/>
    <n v="948"/>
  </r>
  <r>
    <x v="2891"/>
    <x v="2879"/>
    <x v="912"/>
    <s v="Iniciantes"/>
    <s v="urso de Da"/>
    <s v="https://www.udemy.   /aprenda-a-realizar-trades-na-bolsa-dos-eua/"/>
    <s v="https://www.udemy.com/aprenda-a-realizar-trades-na-bolsa-dos-eua/"/>
    <x v="1"/>
    <n v="0"/>
    <n v="1278"/>
    <n v="200"/>
    <n v="13"/>
    <x v="1"/>
    <x v="1"/>
    <s v="beginner level"/>
    <s v="BEGINNER LEVEL"/>
    <n v="14"/>
    <s v="beginner level"/>
    <n v="1.5"/>
    <d v="2016-11-03T00:00:00"/>
    <n v="3"/>
    <n v="11"/>
    <n v="2016"/>
    <x v="3"/>
    <x v="3"/>
    <d v="2018-12-31T00:00:00"/>
    <n v="788"/>
  </r>
  <r>
    <x v="2892"/>
    <x v="2880"/>
    <x v="1562"/>
    <s v="Principles"/>
    <s v="he Actuari"/>
    <s v="https://www.udemy.   /actuarial-intro-eng/"/>
    <s v="https://www.udemy.com/actuarial-intro-eng/"/>
    <x v="0"/>
    <n v="25"/>
    <n v="1531"/>
    <n v="6"/>
    <n v="7"/>
    <x v="1"/>
    <x v="1"/>
    <s v="beginner level"/>
    <s v="BEGINNER LEVEL"/>
    <n v="14"/>
    <s v="beginner level"/>
    <n v="0.58333333300000001"/>
    <d v="2016-11-20T00:00:00"/>
    <n v="20"/>
    <n v="11"/>
    <n v="2016"/>
    <x v="3"/>
    <x v="3"/>
    <d v="2018-05-25T00:00:00"/>
    <n v="551"/>
  </r>
  <r>
    <x v="2893"/>
    <x v="2881"/>
    <x v="1563"/>
    <s v="ial Offer)"/>
    <s v="orex onlin"/>
    <s v="https://www.udemy.   /forex-trading-i-will-show-you-how-to-get-profit/"/>
    <s v="https://www.udemy.com/forex-trading-i-will-show-you-how-to-get-profit/"/>
    <x v="0"/>
    <n v="200"/>
    <n v="31"/>
    <n v="8"/>
    <n v="34"/>
    <x v="0"/>
    <x v="0"/>
    <s v="all levels"/>
    <s v="ALL LEVELS"/>
    <n v="10"/>
    <s v="all levels"/>
    <n v="5.5"/>
    <d v="2016-11-07T00:00:00"/>
    <n v="7"/>
    <n v="11"/>
    <n v="2016"/>
    <x v="3"/>
    <x v="3"/>
    <d v="2018-08-06T00:00:00"/>
    <n v="637"/>
  </r>
  <r>
    <x v="2894"/>
    <x v="2882"/>
    <x v="63"/>
    <s v="th Rails 5"/>
    <s v="rofessiona"/>
    <s v="https://www.udemy.   /pro-ruby-on-rails-rails5/"/>
    <s v="https://www.udemy.com/pro-ruby-on-rails-rails5/"/>
    <x v="0"/>
    <n v="200"/>
    <n v="3179"/>
    <n v="214"/>
    <n v="174"/>
    <x v="0"/>
    <x v="0"/>
    <s v="all levels"/>
    <s v="ALL LEVELS"/>
    <n v="10"/>
    <s v="all levels"/>
    <n v="20.5"/>
    <d v="2017-02-19T00:00:00"/>
    <n v="19"/>
    <n v="2"/>
    <n v="2017"/>
    <x v="0"/>
    <x v="0"/>
    <d v="2019-09-26T00:00:00"/>
    <n v="949"/>
  </r>
  <r>
    <x v="2895"/>
    <x v="2883"/>
    <x v="1564"/>
    <s v="¨Photoshop"/>
    <s v="®Ø·ÙˆØªÙƒ "/>
    <s v="https://www.udemy.   /photoshop-g/"/>
    <s v="https://www.udemy.com/photoshop-g/"/>
    <x v="0"/>
    <n v="20"/>
    <n v="272"/>
    <n v="11"/>
    <n v="12"/>
    <x v="1"/>
    <x v="1"/>
    <s v="beginner level"/>
    <s v="BEGINNER LEVEL"/>
    <n v="14"/>
    <s v="beginner level"/>
    <n v="2"/>
    <d v="2016-12-22T00:00:00"/>
    <n v="22"/>
    <n v="12"/>
    <n v="2016"/>
    <x v="2"/>
    <x v="2"/>
    <d v="2018-12-31T00:00:00"/>
    <n v="739"/>
  </r>
  <r>
    <x v="2896"/>
    <x v="2884"/>
    <x v="94"/>
    <s v=" 2017 Prep"/>
    <s v="asics of F"/>
    <s v="https://www.udemy.   /basics-of-fixed-income-valuation-cfa-level-i-2017-prep/"/>
    <s v="https://www.udemy.com/basics-of-fixed-income-valuation-cfa-level-i-2017-prep/"/>
    <x v="0"/>
    <n v="20"/>
    <n v="4"/>
    <n v="0"/>
    <n v="14"/>
    <x v="1"/>
    <x v="1"/>
    <s v="beginner level"/>
    <s v="BEGINNER LEVEL"/>
    <n v="14"/>
    <s v="beginner level"/>
    <n v="3.5"/>
    <d v="2017-01-28T00:00:00"/>
    <n v="28"/>
    <n v="1"/>
    <n v="2017"/>
    <x v="3"/>
    <x v="3"/>
    <d v="2018-12-31T00:00:00"/>
    <n v="702"/>
  </r>
  <r>
    <x v="2897"/>
    <x v="2885"/>
    <x v="27"/>
    <s v="to MongoDB"/>
    <s v="he Complet"/>
    <s v="https://www.udemy.   /the-complete-developers-guide-to-mongodb/"/>
    <s v="https://www.udemy.com/the-complete-developers-guide-to-mongodb/"/>
    <x v="0"/>
    <n v="150"/>
    <n v="10945"/>
    <n v="1286"/>
    <n v="129"/>
    <x v="0"/>
    <x v="0"/>
    <s v="all levels"/>
    <s v="ALL LEVELS"/>
    <n v="10"/>
    <s v="all levels"/>
    <n v="13.5"/>
    <d v="2016-11-15T00:00:00"/>
    <n v="15"/>
    <n v="11"/>
    <n v="2016"/>
    <x v="0"/>
    <x v="0"/>
    <d v="2019-09-26T00:00:00"/>
    <n v="1045"/>
  </r>
  <r>
    <x v="2898"/>
    <x v="2886"/>
    <x v="183"/>
    <s v="2-5 Chords"/>
    <s v="lay Piano "/>
    <s v="https://www.udemy.   /play-piano-5-improvise-on-misty-eb-key-runs-2-5-chords/"/>
    <s v="https://www.udemy.com/play-piano-5-improvise-on-misty-eb-key-runs-2-5-chords/"/>
    <x v="0"/>
    <n v="50"/>
    <n v="833"/>
    <n v="6"/>
    <n v="70"/>
    <x v="3"/>
    <x v="3"/>
    <s v="expert level"/>
    <s v="EXPERT LEVEL"/>
    <n v="12"/>
    <s v="expert level"/>
    <n v="1.5"/>
    <d v="2016-11-03T00:00:00"/>
    <n v="3"/>
    <n v="11"/>
    <n v="2016"/>
    <x v="1"/>
    <x v="1"/>
    <d v="2019-08-24T00:00:00"/>
    <n v="1024"/>
  </r>
  <r>
    <x v="2899"/>
    <x v="2887"/>
    <x v="183"/>
    <s v="wer Chords"/>
    <s v="lay Piano "/>
    <s v="https://www.udemy.   /play-piano-6-improvise-on-the-way-we-were-with-powe-chords/"/>
    <s v="https://www.udemy.com/play-piano-6-improvise-on-the-way-we-were-with-powe-chords/"/>
    <x v="0"/>
    <n v="50"/>
    <n v="701"/>
    <n v="4"/>
    <n v="62"/>
    <x v="0"/>
    <x v="0"/>
    <s v="all levels"/>
    <s v="ALL LEVELS"/>
    <n v="10"/>
    <s v="all levels"/>
    <n v="1.5"/>
    <d v="2016-11-03T00:00:00"/>
    <n v="3"/>
    <n v="11"/>
    <n v="2016"/>
    <x v="1"/>
    <x v="1"/>
    <d v="2019-09-26T00:00:00"/>
    <n v="1057"/>
  </r>
  <r>
    <x v="2900"/>
    <x v="2888"/>
    <x v="375"/>
    <s v="vs GBP/USD"/>
    <s v="orex Tradi"/>
    <s v="https://www.udemy.   /forex-trading-strategia-correlazione-eurgbp-gbpusd/"/>
    <s v="https://www.udemy.com/forex-trading-strategia-correlazione-eurgbp-gbpusd/"/>
    <x v="0"/>
    <n v="50"/>
    <n v="137"/>
    <n v="39"/>
    <n v="27"/>
    <x v="2"/>
    <x v="2"/>
    <s v="intermediate level"/>
    <s v="INTERMEDIATE LEVEL"/>
    <n v="18"/>
    <s v="intermediate level"/>
    <n v="1.5"/>
    <d v="2016-11-10T00:00:00"/>
    <n v="10"/>
    <n v="11"/>
    <n v="2016"/>
    <x v="3"/>
    <x v="3"/>
    <d v="2020-10-10T00:00:00"/>
    <n v="1430"/>
  </r>
  <r>
    <x v="2901"/>
    <x v="2889"/>
    <x v="137"/>
    <s v="g Language"/>
    <s v="eb Develop"/>
    <s v="https://www.udemy.   /go-programming-language/"/>
    <s v="https://www.udemy.com/go-programming-language/"/>
    <x v="0"/>
    <n v="65"/>
    <n v="4872"/>
    <n v="662"/>
    <n v="171"/>
    <x v="2"/>
    <x v="2"/>
    <s v="intermediate level"/>
    <s v="INTERMEDIATE LEVEL"/>
    <n v="18"/>
    <s v="intermediate level"/>
    <n v="19"/>
    <d v="2017-01-17T00:00:00"/>
    <n v="17"/>
    <n v="1"/>
    <n v="2017"/>
    <x v="0"/>
    <x v="0"/>
    <d v="2020-10-10T00:00:00"/>
    <n v="1362"/>
  </r>
  <r>
    <x v="2902"/>
    <x v="2890"/>
    <x v="1565"/>
    <s v=" Angular 2"/>
    <s v="opular Jav"/>
    <s v="https://www.udemy.   /popular-javascript-frameworklearn-the-language-of-angular-2/"/>
    <s v="https://www.udemy.com/popular-javascript-frameworklearn-the-language-of-angular-2/"/>
    <x v="0"/>
    <n v="200"/>
    <n v="260"/>
    <n v="22"/>
    <n v="64"/>
    <x v="1"/>
    <x v="1"/>
    <s v="beginner level"/>
    <s v="BEGINNER LEVEL"/>
    <n v="14"/>
    <s v="beginner level"/>
    <n v="11"/>
    <d v="2016-11-11T00:00:00"/>
    <n v="11"/>
    <n v="11"/>
    <n v="2016"/>
    <x v="0"/>
    <x v="0"/>
    <d v="2018-12-31T00:00:00"/>
    <n v="780"/>
  </r>
  <r>
    <x v="2903"/>
    <x v="2891"/>
    <x v="1566"/>
    <s v="tart Guide"/>
    <s v="lues Bass "/>
    <s v="https://www.udemy.   /blues-bass-quick-start-guide/"/>
    <s v="https://www.udemy.com/blues-bass-quick-start-guide/"/>
    <x v="0"/>
    <n v="50"/>
    <n v="59"/>
    <n v="8"/>
    <n v="29"/>
    <x v="0"/>
    <x v="0"/>
    <s v="all levels"/>
    <s v="ALL LEVELS"/>
    <n v="10"/>
    <s v="all levels"/>
    <n v="1.5"/>
    <d v="2016-11-24T00:00:00"/>
    <n v="24"/>
    <n v="11"/>
    <n v="2016"/>
    <x v="1"/>
    <x v="1"/>
    <d v="2019-09-26T00:00:00"/>
    <n v="1036"/>
  </r>
  <r>
    <x v="2904"/>
    <x v="2892"/>
    <x v="390"/>
    <s v="n account!"/>
    <s v="itcoin - E"/>
    <s v="https://www.udemy.   /bitcoin-tips/"/>
    <s v="https://www.udemy.com/bitcoin-tips/"/>
    <x v="0"/>
    <n v="165"/>
    <n v="431"/>
    <n v="58"/>
    <n v="22"/>
    <x v="0"/>
    <x v="0"/>
    <s v="all levels"/>
    <s v="ALL LEVELS"/>
    <n v="10"/>
    <s v="all levels"/>
    <n v="2.5"/>
    <d v="2016-11-12T00:00:00"/>
    <n v="12"/>
    <n v="11"/>
    <n v="2016"/>
    <x v="3"/>
    <x v="3"/>
    <d v="2018-08-06T00:00:00"/>
    <n v="632"/>
  </r>
  <r>
    <x v="2905"/>
    <x v="2893"/>
    <x v="1567"/>
    <s v="evelopment"/>
    <s v="he Full St"/>
    <s v="https://www.udemy.   /the-full-stack-web-development/"/>
    <s v="https://www.udemy.com/the-full-stack-web-development/"/>
    <x v="0"/>
    <n v="60"/>
    <n v="3119"/>
    <n v="453"/>
    <n v="207"/>
    <x v="1"/>
    <x v="1"/>
    <s v="beginner level"/>
    <s v="BEGINNER LEVEL"/>
    <n v="14"/>
    <s v="beginner level"/>
    <n v="33"/>
    <d v="2016-11-24T00:00:00"/>
    <n v="24"/>
    <n v="11"/>
    <n v="2016"/>
    <x v="0"/>
    <x v="0"/>
    <d v="2018-12-31T00:00:00"/>
    <n v="767"/>
  </r>
  <r>
    <x v="2906"/>
    <x v="2894"/>
    <x v="1568"/>
    <s v="r Everyone"/>
    <s v="orld Percu"/>
    <s v="https://www.udemy.   /world-percussion-lessons-for-everyone/"/>
    <s v="https://www.udemy.com/world-percussion-lessons-for-everyone/"/>
    <x v="0"/>
    <n v="40"/>
    <n v="68"/>
    <n v="9"/>
    <n v="56"/>
    <x v="0"/>
    <x v="0"/>
    <s v="all levels"/>
    <s v="ALL LEVELS"/>
    <n v="10"/>
    <s v="all levels"/>
    <n v="4"/>
    <d v="2016-11-14T00:00:00"/>
    <n v="14"/>
    <n v="11"/>
    <n v="2016"/>
    <x v="1"/>
    <x v="1"/>
    <d v="2019-09-26T00:00:00"/>
    <n v="1046"/>
  </r>
  <r>
    <x v="2907"/>
    <x v="2895"/>
    <x v="1569"/>
    <s v="ano 1 to10"/>
    <s v="aster Clas"/>
    <s v="https://www.udemy.   /learn-piano-11-play-piano-techniques-master-class-1-to10/"/>
    <s v="https://www.udemy.com/learn-piano-11-play-piano-techniques-master-class-1-to10/"/>
    <x v="0"/>
    <n v="95"/>
    <n v="2164"/>
    <n v="10"/>
    <n v="113"/>
    <x v="0"/>
    <x v="0"/>
    <s v="all levels"/>
    <s v="ALL LEVELS"/>
    <n v="10"/>
    <s v="all levels"/>
    <n v="2"/>
    <d v="2016-11-07T00:00:00"/>
    <n v="7"/>
    <n v="11"/>
    <n v="2016"/>
    <x v="1"/>
    <x v="1"/>
    <d v="2019-09-26T00:00:00"/>
    <n v="1053"/>
  </r>
  <r>
    <x v="2908"/>
    <x v="2896"/>
    <x v="6"/>
    <s v="plications"/>
    <s v="ntroductio"/>
    <s v="https://www.udemy.   /introduction-to-web-programming-for-gis-applications/"/>
    <s v="https://www.udemy.com/introduction-to-web-programming-for-gis-applications/"/>
    <x v="0"/>
    <n v="100"/>
    <n v="205"/>
    <n v="38"/>
    <n v="97"/>
    <x v="1"/>
    <x v="1"/>
    <s v="beginner level"/>
    <s v="BEGINNER LEVEL"/>
    <n v="14"/>
    <s v="beginner level"/>
    <n v="13.5"/>
    <d v="2017-03-13T00:00:00"/>
    <n v="13"/>
    <n v="3"/>
    <n v="2017"/>
    <x v="0"/>
    <x v="0"/>
    <d v="2018-12-31T00:00:00"/>
    <n v="658"/>
  </r>
  <r>
    <x v="2909"/>
    <x v="2897"/>
    <x v="743"/>
    <s v="5 Bootcamp"/>
    <s v="ngular 2 +"/>
    <s v="https://www.udemy.   /angular-on-rails-course/"/>
    <s v="https://www.udemy.com/angular-on-rails-course/"/>
    <x v="0"/>
    <n v="150"/>
    <n v="1967"/>
    <n v="372"/>
    <n v="60"/>
    <x v="2"/>
    <x v="2"/>
    <s v="intermediate level"/>
    <s v="INTERMEDIATE LEVEL"/>
    <n v="18"/>
    <s v="intermediate level"/>
    <n v="9"/>
    <d v="2016-11-15T00:00:00"/>
    <n v="15"/>
    <n v="11"/>
    <n v="2016"/>
    <x v="0"/>
    <x v="0"/>
    <d v="2020-10-10T00:00:00"/>
    <n v="1425"/>
  </r>
  <r>
    <x v="2910"/>
    <x v="2898"/>
    <x v="1570"/>
    <s v="otoshop CC"/>
    <s v="lipping Ma"/>
    <s v="https://www.udemy.   /how-to-adobe-photoshop-clipping-mask-layer-tutorial-images-photoshop/"/>
    <s v="https://www.udemy.com/how-to-adobe-photoshop-clipping-mask-layer-tutorial-images-photoshop/"/>
    <x v="0"/>
    <n v="90"/>
    <n v="1905"/>
    <n v="12"/>
    <n v="14"/>
    <x v="0"/>
    <x v="0"/>
    <s v="all levels"/>
    <s v="ALL LEVELS"/>
    <n v="10"/>
    <s v="all levels"/>
    <n v="0.73333333300000003"/>
    <d v="2016-12-09T00:00:00"/>
    <n v="9"/>
    <n v="12"/>
    <n v="2016"/>
    <x v="2"/>
    <x v="2"/>
    <d v="2019-09-26T00:00:00"/>
    <n v="1021"/>
  </r>
  <r>
    <x v="2911"/>
    <x v="2899"/>
    <x v="66"/>
    <s v=" Craft CMS"/>
    <s v="etting Sta"/>
    <s v="https://www.udemy.   /craft-cms/"/>
    <s v="https://www.udemy.com/craft-cms/"/>
    <x v="0"/>
    <n v="20"/>
    <n v="997"/>
    <n v="31"/>
    <n v="20"/>
    <x v="0"/>
    <x v="0"/>
    <s v="all levels"/>
    <s v="ALL LEVELS"/>
    <n v="10"/>
    <s v="all levels"/>
    <n v="2"/>
    <d v="2016-11-07T00:00:00"/>
    <n v="7"/>
    <n v="11"/>
    <n v="2016"/>
    <x v="0"/>
    <x v="0"/>
    <d v="2019-09-26T00:00:00"/>
    <n v="1053"/>
  </r>
  <r>
    <x v="2912"/>
    <x v="2900"/>
    <x v="1571"/>
    <s v="‡ç”£å½¢æˆ"/>
    <s v="€ï¼‘æ—¥ã"/>
    <s v="https://www.udemy.   /kabucom_start/"/>
    <s v="https://www.udemy.com/kabucom_start/"/>
    <x v="0"/>
    <n v="20"/>
    <n v="7183"/>
    <n v="819"/>
    <n v="14"/>
    <x v="1"/>
    <x v="1"/>
    <s v="beginner level"/>
    <s v="BEGINNER LEVEL"/>
    <n v="14"/>
    <s v="beginner level"/>
    <n v="1"/>
    <d v="2017-01-19T00:00:00"/>
    <n v="19"/>
    <n v="1"/>
    <n v="2017"/>
    <x v="3"/>
    <x v="3"/>
    <d v="2018-12-31T00:00:00"/>
    <n v="711"/>
  </r>
  <r>
    <x v="2913"/>
    <x v="2901"/>
    <x v="1572"/>
    <s v="th Phalcon"/>
    <s v="p and Runn"/>
    <s v="https://www.udemy.   /up-and-running-with-phalcon-php/"/>
    <s v="https://www.udemy.com/up-and-running-with-phalcon-php/"/>
    <x v="0"/>
    <n v="20"/>
    <n v="715"/>
    <n v="12"/>
    <n v="12"/>
    <x v="0"/>
    <x v="0"/>
    <s v="all levels"/>
    <s v="ALL LEVELS"/>
    <n v="10"/>
    <s v="all levels"/>
    <n v="1.5"/>
    <d v="2016-11-10T00:00:00"/>
    <n v="10"/>
    <n v="11"/>
    <n v="2016"/>
    <x v="0"/>
    <x v="0"/>
    <d v="2019-09-26T00:00:00"/>
    <n v="1050"/>
  </r>
  <r>
    <x v="2914"/>
    <x v="2902"/>
    <x v="738"/>
    <s v="iate Level"/>
    <s v="rading for"/>
    <s v="https://www.udemy.   /trading-for-beginners-tier-2/"/>
    <s v="https://www.udemy.com/trading-for-beginners-tier-2/"/>
    <x v="0"/>
    <n v="150"/>
    <n v="3979"/>
    <n v="40"/>
    <n v="39"/>
    <x v="1"/>
    <x v="1"/>
    <s v="beginner level"/>
    <s v="BEGINNER LEVEL"/>
    <n v="14"/>
    <s v="beginner level"/>
    <n v="5"/>
    <d v="2016-11-09T00:00:00"/>
    <n v="9"/>
    <n v="11"/>
    <n v="2016"/>
    <x v="3"/>
    <x v="3"/>
    <d v="2018-05-25T00:00:00"/>
    <n v="562"/>
  </r>
  <r>
    <x v="2915"/>
    <x v="2903"/>
    <x v="122"/>
    <s v="onsultants"/>
    <s v="inancial M"/>
    <s v="https://www.udemy.   /financial-modeling-for-business-analysts-and-consultants/"/>
    <s v="https://www.udemy.com/financial-modeling-for-business-analysts-and-consultants/"/>
    <x v="0"/>
    <n v="45"/>
    <n v="2174"/>
    <n v="74"/>
    <n v="51"/>
    <x v="2"/>
    <x v="2"/>
    <s v="intermediate level"/>
    <s v="INTERMEDIATE LEVEL"/>
    <n v="18"/>
    <s v="intermediate level"/>
    <n v="2.5"/>
    <d v="2016-12-19T00:00:00"/>
    <n v="19"/>
    <n v="12"/>
    <n v="2016"/>
    <x v="3"/>
    <x v="3"/>
    <d v="2020-10-10T00:00:00"/>
    <n v="1391"/>
  </r>
  <r>
    <x v="2916"/>
    <x v="2904"/>
    <x v="1573"/>
    <s v=" to Finish"/>
    <s v="eact.js: B"/>
    <s v="https://www.udemy.   /reactjs-building-production-ready-apps-start-to-finish/"/>
    <s v="https://www.udemy.com/reactjs-building-production-ready-apps-start-to-finish/"/>
    <x v="0"/>
    <n v="50"/>
    <n v="1129"/>
    <n v="137"/>
    <n v="77"/>
    <x v="0"/>
    <x v="0"/>
    <s v="all levels"/>
    <s v="ALL LEVELS"/>
    <n v="10"/>
    <s v="all levels"/>
    <n v="17.5"/>
    <d v="2016-11-10T00:00:00"/>
    <n v="10"/>
    <n v="11"/>
    <n v="2016"/>
    <x v="0"/>
    <x v="0"/>
    <d v="2019-09-26T00:00:00"/>
    <n v="1050"/>
  </r>
  <r>
    <x v="2917"/>
    <x v="2905"/>
    <x v="1574"/>
    <s v="n By Doing"/>
    <s v="lay The Pi"/>
    <s v="https://www.udemy.   /playing-piano-by-ear-master-course-learn-by-doing/"/>
    <s v="https://www.udemy.com/playing-piano-by-ear-master-course-learn-by-doing/"/>
    <x v="0"/>
    <n v="175"/>
    <n v="362"/>
    <n v="38"/>
    <n v="27"/>
    <x v="0"/>
    <x v="0"/>
    <s v="all levels"/>
    <s v="ALL LEVELS"/>
    <n v="10"/>
    <s v="all levels"/>
    <n v="2.5"/>
    <d v="2016-11-12T00:00:00"/>
    <n v="12"/>
    <n v="11"/>
    <n v="2016"/>
    <x v="1"/>
    <x v="1"/>
    <d v="2019-09-26T00:00:00"/>
    <n v="1048"/>
  </r>
  <r>
    <x v="2918"/>
    <x v="2906"/>
    <x v="1575"/>
    <s v="Infodesign"/>
    <s v="nfodesign"/>
    <s v="https://www.udemy.   /infodesign/"/>
    <s v="https://www.udemy.com/infodesign/"/>
    <x v="0"/>
    <n v="50"/>
    <n v="2"/>
    <n v="1"/>
    <n v="12"/>
    <x v="1"/>
    <x v="1"/>
    <s v="beginner level"/>
    <s v="BEGINNER LEVEL"/>
    <n v="14"/>
    <s v="beginner level"/>
    <n v="1.5"/>
    <d v="2017-03-24T00:00:00"/>
    <n v="24"/>
    <n v="3"/>
    <n v="2017"/>
    <x v="2"/>
    <x v="2"/>
    <d v="2018-12-31T00:00:00"/>
    <n v="647"/>
  </r>
  <r>
    <x v="2919"/>
    <x v="2907"/>
    <x v="140"/>
    <s v="nt Buttons"/>
    <s v="ow to crea"/>
    <s v="https://www.udemy.   /how-to-create-paypal-and-credit-card-payment-buttons/"/>
    <s v="https://www.udemy.com/how-to-create-paypal-and-credit-card-payment-buttons/"/>
    <x v="0"/>
    <n v="65"/>
    <n v="578"/>
    <n v="6"/>
    <n v="8"/>
    <x v="1"/>
    <x v="1"/>
    <s v="beginner level"/>
    <s v="BEGINNER LEVEL"/>
    <n v="14"/>
    <s v="beginner level"/>
    <n v="1"/>
    <d v="2016-11-17T00:00:00"/>
    <n v="17"/>
    <n v="11"/>
    <n v="2016"/>
    <x v="0"/>
    <x v="0"/>
    <d v="2018-12-31T00:00:00"/>
    <n v="774"/>
  </r>
  <r>
    <x v="2920"/>
    <x v="2908"/>
    <x v="183"/>
    <s v="Key by Ear"/>
    <s v="lay Piano "/>
    <s v="https://www.udemy.   /play-piano-7-improvise-on-for-all-we-know-in-f-key-by-ear/"/>
    <s v="https://www.udemy.com/play-piano-7-improvise-on-for-all-we-know-in-f-key-by-ear/"/>
    <x v="0"/>
    <n v="50"/>
    <n v="438"/>
    <n v="3"/>
    <n v="77"/>
    <x v="0"/>
    <x v="0"/>
    <s v="all levels"/>
    <s v="ALL LEVELS"/>
    <n v="10"/>
    <s v="all levels"/>
    <n v="1.5"/>
    <d v="2016-11-10T00:00:00"/>
    <n v="10"/>
    <n v="11"/>
    <n v="2016"/>
    <x v="1"/>
    <x v="1"/>
    <d v="2019-09-26T00:00:00"/>
    <n v="1050"/>
  </r>
  <r>
    <x v="2921"/>
    <x v="2909"/>
    <x v="58"/>
    <s v=" same time"/>
    <s v="earn to pl"/>
    <s v="https://www.udemy.   /play-and-sing/"/>
    <s v="https://www.udemy.com/play-and-sing/"/>
    <x v="0"/>
    <n v="45"/>
    <n v="66"/>
    <n v="9"/>
    <n v="8"/>
    <x v="1"/>
    <x v="1"/>
    <s v="beginner level"/>
    <s v="BEGINNER LEVEL"/>
    <n v="14"/>
    <s v="beginner level"/>
    <n v="1"/>
    <d v="2016-11-25T00:00:00"/>
    <n v="25"/>
    <n v="11"/>
    <n v="2016"/>
    <x v="1"/>
    <x v="1"/>
    <d v="2018-12-31T00:00:00"/>
    <n v="766"/>
  </r>
  <r>
    <x v="2922"/>
    <x v="2910"/>
    <x v="140"/>
    <s v="e Pen Tool"/>
    <s v="ow To Crea"/>
    <s v="https://www.udemy.   /how-to-create-a-low-poly-portrait-with-the-pen-tool-adobe-illustrator/"/>
    <s v="https://www.udemy.com/how-to-create-a-low-poly-portrait-with-the-pen-tool-adobe-illustrator/"/>
    <x v="0"/>
    <n v="195"/>
    <n v="293"/>
    <n v="5"/>
    <n v="18"/>
    <x v="1"/>
    <x v="1"/>
    <s v="beginner level"/>
    <s v="BEGINNER LEVEL"/>
    <n v="14"/>
    <s v="beginner level"/>
    <n v="1"/>
    <d v="2016-11-15T00:00:00"/>
    <n v="15"/>
    <n v="11"/>
    <n v="2016"/>
    <x v="2"/>
    <x v="2"/>
    <d v="2018-12-31T00:00:00"/>
    <n v="776"/>
  </r>
  <r>
    <x v="2923"/>
    <x v="2911"/>
    <x v="1576"/>
    <s v=" Bootstrap"/>
    <s v="odern E-Co"/>
    <s v="https://www.udemy.   /modern-e-commerce-store-in-php-mysqli-with-bootstrap/"/>
    <s v="https://www.udemy.com/modern-e-commerce-store-in-php-mysqli-with-bootstrap/"/>
    <x v="0"/>
    <n v="50"/>
    <n v="240"/>
    <n v="45"/>
    <n v="358"/>
    <x v="0"/>
    <x v="0"/>
    <s v="all levels"/>
    <s v="ALL LEVELS"/>
    <n v="10"/>
    <s v="all levels"/>
    <n v="66.5"/>
    <d v="2016-12-09T00:00:00"/>
    <n v="9"/>
    <n v="12"/>
    <n v="2016"/>
    <x v="0"/>
    <x v="0"/>
    <d v="2019-09-26T00:00:00"/>
    <n v="1021"/>
  </r>
  <r>
    <x v="2924"/>
    <x v="2912"/>
    <x v="471"/>
    <s v="3 projects"/>
    <s v="earn Photo"/>
    <s v="https://www.udemy.   /learn-photo-manipulation-build-3-projects/"/>
    <s v="https://www.udemy.com/learn-photo-manipulation-build-3-projects/"/>
    <x v="0"/>
    <n v="40"/>
    <n v="10"/>
    <n v="1"/>
    <n v="18"/>
    <x v="0"/>
    <x v="0"/>
    <s v="all levels"/>
    <s v="ALL LEVELS"/>
    <n v="10"/>
    <s v="all levels"/>
    <n v="2.5"/>
    <d v="2016-11-27T00:00:00"/>
    <n v="27"/>
    <n v="11"/>
    <n v="2016"/>
    <x v="2"/>
    <x v="2"/>
    <d v="2019-09-26T00:00:00"/>
    <n v="1033"/>
  </r>
  <r>
    <x v="2925"/>
    <x v="2913"/>
    <x v="1577"/>
    <s v="otoshop CC"/>
    <s v="BC do Phot"/>
    <s v="https://www.udemy.   /abc-do-photoshop-cc/"/>
    <s v="https://www.udemy.com/abc-do-photoshop-cc/"/>
    <x v="0"/>
    <n v="45"/>
    <n v="431"/>
    <n v="99"/>
    <n v="80"/>
    <x v="1"/>
    <x v="1"/>
    <s v="beginner level"/>
    <s v="BEGINNER LEVEL"/>
    <n v="14"/>
    <s v="beginner level"/>
    <n v="7.5"/>
    <d v="2016-11-21T00:00:00"/>
    <n v="21"/>
    <n v="11"/>
    <n v="2016"/>
    <x v="2"/>
    <x v="2"/>
    <d v="2018-12-31T00:00:00"/>
    <n v="770"/>
  </r>
  <r>
    <x v="2926"/>
    <x v="2914"/>
    <x v="1578"/>
    <s v="ng website"/>
    <s v="erning PHP"/>
    <s v="https://www.udemy.   /lerning-php-by-building-website/"/>
    <s v="https://www.udemy.com/lerning-php-by-building-website/"/>
    <x v="0"/>
    <n v="185"/>
    <n v="567"/>
    <n v="63"/>
    <n v="34"/>
    <x v="0"/>
    <x v="0"/>
    <s v="all levels"/>
    <s v="ALL LEVELS"/>
    <n v="10"/>
    <s v="all levels"/>
    <n v="8"/>
    <d v="2016-11-17T00:00:00"/>
    <n v="17"/>
    <n v="11"/>
    <n v="2016"/>
    <x v="0"/>
    <x v="0"/>
    <d v="2019-09-26T00:00:00"/>
    <n v="1043"/>
  </r>
  <r>
    <x v="2927"/>
    <x v="2915"/>
    <x v="137"/>
    <s v="oogle Maps"/>
    <s v="eb Develop"/>
    <s v="https://www.udemy.   /webdevelopmentwithgooglemaps/"/>
    <s v="https://www.udemy.com/webdevelopmentwithgooglemaps/"/>
    <x v="0"/>
    <n v="50"/>
    <n v="222"/>
    <n v="9"/>
    <n v="60"/>
    <x v="1"/>
    <x v="1"/>
    <s v="beginner level"/>
    <s v="BEGINNER LEVEL"/>
    <n v="14"/>
    <s v="beginner level"/>
    <n v="8.5"/>
    <d v="2017-01-03T00:00:00"/>
    <n v="3"/>
    <n v="1"/>
    <n v="2017"/>
    <x v="0"/>
    <x v="0"/>
    <d v="2018-12-31T00:00:00"/>
    <n v="727"/>
  </r>
  <r>
    <x v="2928"/>
    <x v="2916"/>
    <x v="1006"/>
    <s v=" &amp; MongoDB"/>
    <s v="eginner AP"/>
    <s v="https://www.udemy.   /api-development/"/>
    <s v="https://www.udemy.com/api-development/"/>
    <x v="0"/>
    <n v="165"/>
    <n v="7057"/>
    <n v="655"/>
    <n v="65"/>
    <x v="1"/>
    <x v="1"/>
    <s v="beginner level"/>
    <s v="BEGINNER LEVEL"/>
    <n v="14"/>
    <s v="beginner level"/>
    <n v="18.5"/>
    <d v="2016-11-12T00:00:00"/>
    <n v="12"/>
    <n v="11"/>
    <n v="2016"/>
    <x v="0"/>
    <x v="0"/>
    <d v="2018-12-31T00:00:00"/>
    <n v="779"/>
  </r>
  <r>
    <x v="2929"/>
    <x v="2917"/>
    <x v="1579"/>
    <s v="Angular 4)"/>
    <s v="uild Enter"/>
    <s v="https://www.udemy.   /angular2-advanced/"/>
    <s v="https://www.udemy.com/angular2-advanced/"/>
    <x v="0"/>
    <n v="190"/>
    <n v="6082"/>
    <n v="848"/>
    <n v="135"/>
    <x v="2"/>
    <x v="2"/>
    <s v="intermediate level"/>
    <s v="INTERMEDIATE LEVEL"/>
    <n v="18"/>
    <s v="intermediate level"/>
    <n v="9.5"/>
    <d v="2016-11-22T00:00:00"/>
    <n v="22"/>
    <n v="11"/>
    <n v="2016"/>
    <x v="0"/>
    <x v="0"/>
    <d v="2020-10-10T00:00:00"/>
    <n v="1418"/>
  </r>
  <r>
    <x v="2930"/>
    <x v="2918"/>
    <x v="1580"/>
    <s v="Blenderã€œ"/>
    <s v="¶…åŸºç¤Žï¼"/>
    <s v="https://www.udemy.   /blender-beginner/"/>
    <s v="https://www.udemy.com/blender-beginner/"/>
    <x v="0"/>
    <n v="80"/>
    <n v="8"/>
    <n v="1"/>
    <n v="43"/>
    <x v="1"/>
    <x v="1"/>
    <s v="beginner level"/>
    <s v="BEGINNER LEVEL"/>
    <n v="14"/>
    <s v="beginner level"/>
    <n v="5.5"/>
    <d v="2016-12-14T00:00:00"/>
    <n v="14"/>
    <n v="12"/>
    <n v="2016"/>
    <x v="2"/>
    <x v="2"/>
    <d v="2018-12-31T00:00:00"/>
    <n v="747"/>
  </r>
  <r>
    <x v="2931"/>
    <x v="2919"/>
    <x v="183"/>
    <s v=" Improvise"/>
    <s v="lay Piano "/>
    <s v="https://www.udemy.   /play-piano-8-play-over-the-rainbow-by-ear-free-improvise/"/>
    <s v="https://www.udemy.com/play-piano-8-play-over-the-rainbow-by-ear-free-improvise/"/>
    <x v="0"/>
    <n v="50"/>
    <n v="1249"/>
    <n v="6"/>
    <n v="69"/>
    <x v="0"/>
    <x v="0"/>
    <s v="all levels"/>
    <s v="ALL LEVELS"/>
    <n v="10"/>
    <s v="all levels"/>
    <n v="1.5"/>
    <d v="2016-11-14T00:00:00"/>
    <n v="14"/>
    <n v="11"/>
    <n v="2016"/>
    <x v="1"/>
    <x v="1"/>
    <d v="2019-09-26T00:00:00"/>
    <n v="1046"/>
  </r>
  <r>
    <x v="2932"/>
    <x v="2920"/>
    <x v="1581"/>
    <s v="t Possible"/>
    <s v="rumming Ac"/>
    <s v="https://www.udemy.   /drummingaccelerator/"/>
    <s v="https://www.udemy.com/drummingaccelerator/"/>
    <x v="0"/>
    <n v="200"/>
    <n v="1594"/>
    <n v="4"/>
    <n v="34"/>
    <x v="1"/>
    <x v="1"/>
    <s v="beginner level"/>
    <s v="BEGINNER LEVEL"/>
    <n v="14"/>
    <s v="beginner level"/>
    <n v="1.5"/>
    <d v="2017-04-18T00:00:00"/>
    <n v="18"/>
    <n v="4"/>
    <n v="2017"/>
    <x v="1"/>
    <x v="1"/>
    <d v="2018-12-31T00:00:00"/>
    <n v="622"/>
  </r>
  <r>
    <x v="2933"/>
    <x v="2921"/>
    <x v="497"/>
    <s v="s Concepts"/>
    <s v="conomics f"/>
    <s v="https://www.udemy.   /economics-forms-of-market-and-perfect-competition/"/>
    <s v="https://www.udemy.com/economics-forms-of-market-and-perfect-competition/"/>
    <x v="0"/>
    <n v="25"/>
    <n v="2"/>
    <n v="0"/>
    <n v="34"/>
    <x v="1"/>
    <x v="1"/>
    <s v="beginner level"/>
    <s v="BEGINNER LEVEL"/>
    <n v="14"/>
    <s v="beginner level"/>
    <n v="2.5"/>
    <d v="2017-01-02T00:00:00"/>
    <n v="2"/>
    <n v="1"/>
    <n v="2017"/>
    <x v="3"/>
    <x v="3"/>
    <d v="2018-12-31T00:00:00"/>
    <n v="728"/>
  </r>
  <r>
    <x v="2934"/>
    <x v="2922"/>
    <x v="1582"/>
    <s v="ng Options"/>
    <s v="ow To Maxi"/>
    <s v="https://www.udemy.   /how-to-maximize-your-profits-trading-options/"/>
    <s v="https://www.udemy.com/how-to-maximize-your-profits-trading-options/"/>
    <x v="0"/>
    <n v="200"/>
    <n v="1276"/>
    <n v="45"/>
    <n v="26"/>
    <x v="2"/>
    <x v="2"/>
    <s v="intermediate level"/>
    <s v="INTERMEDIATE LEVEL"/>
    <n v="18"/>
    <s v="intermediate level"/>
    <n v="2"/>
    <d v="2016-12-13T00:00:00"/>
    <n v="13"/>
    <n v="12"/>
    <n v="2016"/>
    <x v="3"/>
    <x v="3"/>
    <d v="2020-10-10T00:00:00"/>
    <n v="1397"/>
  </r>
  <r>
    <x v="2935"/>
    <x v="2923"/>
    <x v="1583"/>
    <s v="trap Modal"/>
    <s v="uild Sign "/>
    <s v="https://www.udemy.   /build-sign-up-and-login-forms-with-bootstrap-modal/"/>
    <s v="https://www.udemy.com/build-sign-up-and-login-forms-with-bootstrap-modal/"/>
    <x v="0"/>
    <n v="20"/>
    <n v="1898"/>
    <n v="19"/>
    <n v="31"/>
    <x v="0"/>
    <x v="0"/>
    <s v="all levels"/>
    <s v="ALL LEVELS"/>
    <n v="10"/>
    <s v="all levels"/>
    <n v="4"/>
    <d v="2016-11-17T00:00:00"/>
    <n v="17"/>
    <n v="11"/>
    <n v="2016"/>
    <x v="0"/>
    <x v="0"/>
    <d v="2019-09-26T00:00:00"/>
    <n v="1043"/>
  </r>
  <r>
    <x v="2936"/>
    <x v="2924"/>
    <x v="107"/>
    <s v="8 projects"/>
    <s v="ootstrap B"/>
    <s v="https://www.udemy.   /bootstrap-bootcamp-with-projects/"/>
    <s v="https://www.udemy.com/bootstrap-bootcamp-with-projects/"/>
    <x v="0"/>
    <n v="100"/>
    <n v="253"/>
    <n v="34"/>
    <n v="45"/>
    <x v="0"/>
    <x v="0"/>
    <s v="all levels"/>
    <s v="ALL LEVELS"/>
    <n v="10"/>
    <s v="all levels"/>
    <n v="7"/>
    <d v="2016-12-12T00:00:00"/>
    <n v="12"/>
    <n v="12"/>
    <n v="2016"/>
    <x v="0"/>
    <x v="0"/>
    <d v="2019-09-26T00:00:00"/>
    <n v="1018"/>
  </r>
  <r>
    <x v="2937"/>
    <x v="2925"/>
    <x v="1405"/>
    <s v="in 14 Days"/>
    <s v="ecome A Fu"/>
    <s v="https://www.udemy.   /become-a-full-stack-web-developer-in-14-days/"/>
    <s v="https://www.udemy.com/become-a-full-stack-web-developer-in-14-days/"/>
    <x v="0"/>
    <n v="195"/>
    <n v="467"/>
    <n v="20"/>
    <n v="126"/>
    <x v="0"/>
    <x v="0"/>
    <s v="all levels"/>
    <s v="ALL LEVELS"/>
    <n v="10"/>
    <s v="all levels"/>
    <n v="13.5"/>
    <d v="2016-11-23T00:00:00"/>
    <n v="23"/>
    <n v="11"/>
    <n v="2016"/>
    <x v="0"/>
    <x v="0"/>
    <d v="2019-09-26T00:00:00"/>
    <n v="1037"/>
  </r>
  <r>
    <x v="2938"/>
    <x v="2926"/>
    <x v="1584"/>
    <s v="llustrator"/>
    <s v="con &amp; Logo"/>
    <s v="https://www.udemy.   /icondesign/"/>
    <s v="https://www.udemy.com/icondesign/"/>
    <x v="0"/>
    <n v="100"/>
    <n v="1043"/>
    <n v="27"/>
    <n v="30"/>
    <x v="0"/>
    <x v="0"/>
    <s v="all levels"/>
    <s v="ALL LEVELS"/>
    <n v="10"/>
    <s v="all levels"/>
    <n v="2"/>
    <d v="2016-11-23T00:00:00"/>
    <n v="23"/>
    <n v="11"/>
    <n v="2016"/>
    <x v="2"/>
    <x v="2"/>
    <d v="2019-09-26T00:00:00"/>
    <n v="1037"/>
  </r>
  <r>
    <x v="2939"/>
    <x v="2927"/>
    <x v="1585"/>
    <s v="f Projects"/>
    <s v="nalysis an"/>
    <s v="https://www.udemy.   /feasibility-study/"/>
    <s v="https://www.udemy.com/feasibility-study/"/>
    <x v="0"/>
    <n v="100"/>
    <n v="10"/>
    <n v="1"/>
    <n v="8"/>
    <x v="2"/>
    <x v="2"/>
    <s v="intermediate level"/>
    <s v="INTERMEDIATE LEVEL"/>
    <n v="18"/>
    <s v="intermediate level"/>
    <n v="1"/>
    <d v="2016-12-19T00:00:00"/>
    <n v="19"/>
    <n v="12"/>
    <n v="2016"/>
    <x v="3"/>
    <x v="3"/>
    <d v="2020-10-10T00:00:00"/>
    <n v="1391"/>
  </r>
  <r>
    <x v="2940"/>
    <x v="2928"/>
    <x v="607"/>
    <s v="m Scratch!"/>
    <s v="HP For Beg"/>
    <s v="https://www.udemy.   /php-fundamentals-course/"/>
    <s v="https://www.udemy.com/php-fundamentals-course/"/>
    <x v="0"/>
    <n v="100"/>
    <n v="1825"/>
    <n v="17"/>
    <n v="58"/>
    <x v="0"/>
    <x v="0"/>
    <s v="all levels"/>
    <s v="ALL LEVELS"/>
    <n v="10"/>
    <s v="all levels"/>
    <n v="3.5"/>
    <d v="2016-11-18T00:00:00"/>
    <n v="18"/>
    <n v="11"/>
    <n v="2016"/>
    <x v="0"/>
    <x v="0"/>
    <d v="2019-09-26T00:00:00"/>
    <n v="1042"/>
  </r>
  <r>
    <x v="2941"/>
    <x v="2929"/>
    <x v="206"/>
    <s v=" Angular 2"/>
    <s v="earn To Bu"/>
    <s v="https://www.udemy.   /learn-to-build-a-google-map-app-using-angular-2/"/>
    <s v="https://www.udemy.com/learn-to-build-a-google-map-app-using-angular-2/"/>
    <x v="0"/>
    <n v="30"/>
    <n v="116"/>
    <n v="12"/>
    <n v="7"/>
    <x v="1"/>
    <x v="1"/>
    <s v="beginner level"/>
    <s v="BEGINNER LEVEL"/>
    <n v="14"/>
    <s v="beginner level"/>
    <n v="1"/>
    <d v="2016-11-21T00:00:00"/>
    <n v="21"/>
    <n v="11"/>
    <n v="2016"/>
    <x v="0"/>
    <x v="0"/>
    <d v="2018-12-31T00:00:00"/>
    <n v="770"/>
  </r>
  <r>
    <x v="2942"/>
    <x v="2930"/>
    <x v="1586"/>
    <s v="ar Soloing"/>
    <s v="ure Pentat"/>
    <s v="https://www.udemy.   /pure-pentatonic-power-a-masterclass-in-rock-and-blues/"/>
    <s v="https://www.udemy.com/pure-pentatonic-power-a-masterclass-in-rock-and-blues/"/>
    <x v="0"/>
    <n v="50"/>
    <n v="128"/>
    <n v="10"/>
    <n v="18"/>
    <x v="0"/>
    <x v="0"/>
    <s v="all levels"/>
    <s v="ALL LEVELS"/>
    <n v="10"/>
    <s v="all levels"/>
    <n v="2"/>
    <d v="2016-11-27T00:00:00"/>
    <n v="27"/>
    <n v="11"/>
    <n v="2016"/>
    <x v="1"/>
    <x v="1"/>
    <d v="2019-09-26T00:00:00"/>
    <n v="1033"/>
  </r>
  <r>
    <x v="2943"/>
    <x v="2931"/>
    <x v="227"/>
    <s v=" beginners"/>
    <s v="dobe Illus"/>
    <s v="https://www.udemy.   /adobe-illustrator-cc-2017/"/>
    <s v="https://www.udemy.com/adobe-illustrator-cc-2017/"/>
    <x v="0"/>
    <n v="195"/>
    <n v="2489"/>
    <n v="39"/>
    <n v="12"/>
    <x v="1"/>
    <x v="1"/>
    <s v="beginner level"/>
    <s v="BEGINNER LEVEL"/>
    <n v="14"/>
    <s v="beginner level"/>
    <n v="1.5"/>
    <d v="2017-01-31T00:00:00"/>
    <n v="31"/>
    <n v="1"/>
    <n v="2017"/>
    <x v="2"/>
    <x v="2"/>
    <d v="2018-12-31T00:00:00"/>
    <n v="699"/>
  </r>
  <r>
    <x v="2944"/>
    <x v="2932"/>
    <x v="843"/>
    <s v="lujah now!"/>
    <s v="nstant Har"/>
    <s v="https://www.udemy.   /instant-harmonica-play-leonard-cohens-hallelujah-now/"/>
    <s v="https://www.udemy.com/instant-harmonica-play-leonard-cohens-hallelujah-now/"/>
    <x v="0"/>
    <n v="40"/>
    <n v="100"/>
    <n v="15"/>
    <n v="14"/>
    <x v="0"/>
    <x v="0"/>
    <s v="all levels"/>
    <s v="ALL LEVELS"/>
    <n v="10"/>
    <s v="all levels"/>
    <n v="1.5"/>
    <d v="2016-11-20T00:00:00"/>
    <n v="20"/>
    <n v="11"/>
    <n v="2016"/>
    <x v="1"/>
    <x v="1"/>
    <d v="2019-09-26T00:00:00"/>
    <n v="1040"/>
  </r>
  <r>
    <x v="2945"/>
    <x v="2933"/>
    <x v="1587"/>
    <s v="Strategies"/>
    <s v="rice Actio"/>
    <s v="https://www.udemy.   /gaptradingcourse/"/>
    <s v="https://www.udemy.com/gaptradingcourse/"/>
    <x v="0"/>
    <n v="20"/>
    <n v="13"/>
    <n v="2"/>
    <n v="5"/>
    <x v="2"/>
    <x v="2"/>
    <s v="intermediate level"/>
    <s v="INTERMEDIATE LEVEL"/>
    <n v="18"/>
    <s v="intermediate level"/>
    <n v="1"/>
    <d v="2016-12-31T00:00:00"/>
    <n v="31"/>
    <n v="12"/>
    <n v="2016"/>
    <x v="3"/>
    <x v="3"/>
    <d v="2020-10-10T00:00:00"/>
    <n v="1379"/>
  </r>
  <r>
    <x v="2946"/>
    <x v="2934"/>
    <x v="1588"/>
    <s v=" and React"/>
    <s v="ull-Stack "/>
    <s v="https://www.udemy.   /meteor-react/"/>
    <s v="https://www.udemy.com/meteor-react/"/>
    <x v="0"/>
    <n v="85"/>
    <n v="3295"/>
    <n v="531"/>
    <n v="162"/>
    <x v="0"/>
    <x v="0"/>
    <s v="all levels"/>
    <s v="ALL LEVELS"/>
    <n v="10"/>
    <s v="all levels"/>
    <n v="31.5"/>
    <d v="2016-11-23T00:00:00"/>
    <n v="23"/>
    <n v="11"/>
    <n v="2016"/>
    <x v="0"/>
    <x v="0"/>
    <d v="2019-09-26T00:00:00"/>
    <n v="1037"/>
  </r>
  <r>
    <x v="2947"/>
    <x v="2935"/>
    <x v="394"/>
    <s v="e and Easy"/>
    <s v="ow to Star"/>
    <s v="https://www.udemy.   /how-to-start-investing-made-simple-and-easy/"/>
    <s v="https://www.udemy.com/how-to-start-investing-made-simple-and-easy/"/>
    <x v="0"/>
    <n v="200"/>
    <n v="1506"/>
    <n v="12"/>
    <n v="12"/>
    <x v="0"/>
    <x v="0"/>
    <s v="all levels"/>
    <s v="ALL LEVELS"/>
    <n v="10"/>
    <s v="all levels"/>
    <n v="1"/>
    <d v="2016-11-25T00:00:00"/>
    <n v="25"/>
    <n v="11"/>
    <n v="2016"/>
    <x v="3"/>
    <x v="3"/>
    <d v="2018-08-06T00:00:00"/>
    <n v="619"/>
  </r>
  <r>
    <x v="2948"/>
    <x v="2936"/>
    <x v="1561"/>
    <s v=" UX DESIGN"/>
    <s v="obile App "/>
    <s v="https://www.udemy.   /mobile-app-design-in-photoshop-complete-music-app-design/"/>
    <s v="https://www.udemy.com/mobile-app-design-in-photoshop-complete-music-app-design/"/>
    <x v="0"/>
    <n v="195"/>
    <n v="1282"/>
    <n v="17"/>
    <n v="19"/>
    <x v="0"/>
    <x v="0"/>
    <s v="all levels"/>
    <s v="ALL LEVELS"/>
    <n v="10"/>
    <s v="all levels"/>
    <n v="2.5"/>
    <d v="2016-12-28T00:00:00"/>
    <n v="28"/>
    <n v="12"/>
    <n v="2016"/>
    <x v="2"/>
    <x v="2"/>
    <d v="2019-09-26T00:00:00"/>
    <n v="1002"/>
  </r>
  <r>
    <x v="2949"/>
    <x v="2937"/>
    <x v="316"/>
    <s v="ing Course"/>
    <s v="rojects In"/>
    <s v="https://www.udemy.   /projects-in-reactjs-the-complete-react-learning-course/"/>
    <s v="https://www.udemy.com/projects-in-reactjs-the-complete-react-learning-course/"/>
    <x v="0"/>
    <n v="50"/>
    <n v="947"/>
    <n v="108"/>
    <n v="56"/>
    <x v="2"/>
    <x v="2"/>
    <s v="intermediate level"/>
    <s v="INTERMEDIATE LEVEL"/>
    <n v="18"/>
    <s v="intermediate level"/>
    <n v="8"/>
    <d v="2016-11-22T00:00:00"/>
    <n v="22"/>
    <n v="11"/>
    <n v="2016"/>
    <x v="0"/>
    <x v="0"/>
    <d v="2020-10-10T00:00:00"/>
    <n v="1418"/>
  </r>
  <r>
    <x v="2950"/>
    <x v="2938"/>
    <x v="1589"/>
    <s v="Ð½ÐµÑ€Ð¸ÑŽ"/>
    <s v="’Ð²ÐµÐ´ÐµÐ"/>
    <s v="https://www.udemy.   /quantfinance101/"/>
    <s v="https://www.udemy.com/quantfinance101/"/>
    <x v="0"/>
    <n v="50"/>
    <n v="205"/>
    <n v="20"/>
    <n v="20"/>
    <x v="1"/>
    <x v="1"/>
    <s v="beginner level"/>
    <s v="BEGINNER LEVEL"/>
    <n v="14"/>
    <s v="beginner level"/>
    <n v="5"/>
    <d v="2016-11-20T00:00:00"/>
    <n v="20"/>
    <n v="11"/>
    <n v="2016"/>
    <x v="3"/>
    <x v="3"/>
    <d v="2018-12-31T00:00:00"/>
    <n v="771"/>
  </r>
  <r>
    <x v="2951"/>
    <x v="2939"/>
    <x v="407"/>
    <s v="Drupal CMS"/>
    <s v="earn How t"/>
    <s v="https://www.udemy.   /drupal-course/"/>
    <s v="https://www.udemy.com/drupal-course/"/>
    <x v="0"/>
    <n v="140"/>
    <n v="7741"/>
    <n v="9"/>
    <n v="36"/>
    <x v="0"/>
    <x v="0"/>
    <s v="all levels"/>
    <s v="ALL LEVELS"/>
    <n v="10"/>
    <s v="all levels"/>
    <n v="2.5"/>
    <d v="2016-12-11T00:00:00"/>
    <n v="11"/>
    <n v="12"/>
    <n v="2016"/>
    <x v="0"/>
    <x v="0"/>
    <d v="2019-09-26T00:00:00"/>
    <n v="1019"/>
  </r>
  <r>
    <x v="2952"/>
    <x v="2940"/>
    <x v="1590"/>
    <s v="pts in MVC"/>
    <s v="HP CodeIgn"/>
    <s v="https://www.udemy.   /codeignitercrud-concepts-in-mvc/"/>
    <s v="https://www.udemy.com/codeignitercrud-concepts-in-mvc/"/>
    <x v="0"/>
    <n v="40"/>
    <n v="601"/>
    <n v="4"/>
    <n v="6"/>
    <x v="0"/>
    <x v="0"/>
    <s v="all levels"/>
    <s v="ALL LEVELS"/>
    <n v="10"/>
    <s v="all levels"/>
    <n v="0.58333333300000001"/>
    <d v="2016-11-27T00:00:00"/>
    <n v="27"/>
    <n v="11"/>
    <n v="2016"/>
    <x v="0"/>
    <x v="0"/>
    <d v="2019-09-26T00:00:00"/>
    <n v="1033"/>
  </r>
  <r>
    <x v="2953"/>
    <x v="2941"/>
    <x v="6"/>
    <s v="uisitions)"/>
    <s v="ntroductio"/>
    <s v="https://www.udemy.   /introduction-to-corporate-finance/"/>
    <s v="https://www.udemy.com/introduction-to-corporate-finance/"/>
    <x v="1"/>
    <n v="0"/>
    <n v="2080"/>
    <n v="83"/>
    <n v="30"/>
    <x v="1"/>
    <x v="1"/>
    <s v="beginner level"/>
    <s v="BEGINNER LEVEL"/>
    <n v="14"/>
    <s v="beginner level"/>
    <n v="1.5"/>
    <d v="2017-02-28T00:00:00"/>
    <n v="28"/>
    <n v="2"/>
    <n v="2017"/>
    <x v="3"/>
    <x v="3"/>
    <d v="2018-12-31T00:00:00"/>
    <n v="671"/>
  </r>
  <r>
    <x v="2954"/>
    <x v="2942"/>
    <x v="90"/>
    <s v="TML Basics"/>
    <s v="et to know"/>
    <s v="https://www.udemy.   /html-online-course/"/>
    <s v="https://www.udemy.com/html-online-course/"/>
    <x v="0"/>
    <n v="200"/>
    <n v="10674"/>
    <n v="102"/>
    <n v="26"/>
    <x v="1"/>
    <x v="1"/>
    <s v="beginner level"/>
    <s v="BEGINNER LEVEL"/>
    <n v="14"/>
    <s v="beginner level"/>
    <n v="2"/>
    <d v="2016-11-22T00:00:00"/>
    <n v="22"/>
    <n v="11"/>
    <n v="2016"/>
    <x v="0"/>
    <x v="0"/>
    <d v="2018-12-31T00:00:00"/>
    <n v="769"/>
  </r>
  <r>
    <x v="2955"/>
    <x v="2943"/>
    <x v="27"/>
    <s v="ng Project"/>
    <s v="he Complet"/>
    <s v="https://www.udemy.   /php-bootcamp/"/>
    <s v="https://www.udemy.com/php-bootcamp/"/>
    <x v="0"/>
    <n v="195"/>
    <n v="9831"/>
    <n v="56"/>
    <n v="74"/>
    <x v="1"/>
    <x v="1"/>
    <s v="beginner level"/>
    <s v="BEGINNER LEVEL"/>
    <n v="14"/>
    <s v="beginner level"/>
    <n v="14.5"/>
    <d v="2017-03-21T00:00:00"/>
    <n v="21"/>
    <n v="3"/>
    <n v="2017"/>
    <x v="0"/>
    <x v="0"/>
    <d v="2018-12-31T00:00:00"/>
    <n v="650"/>
  </r>
  <r>
    <x v="2956"/>
    <x v="2944"/>
    <x v="1591"/>
    <s v="ogo Design"/>
    <s v="llustrated"/>
    <s v="https://www.udemy.   /how-to-design-illustration-logos/"/>
    <s v="https://www.udemy.com/how-to-design-illustration-logos/"/>
    <x v="0"/>
    <n v="25"/>
    <n v="447"/>
    <n v="2"/>
    <n v="10"/>
    <x v="2"/>
    <x v="2"/>
    <s v="intermediate level"/>
    <s v="INTERMEDIATE LEVEL"/>
    <n v="18"/>
    <s v="intermediate level"/>
    <n v="1"/>
    <d v="2016-11-24T00:00:00"/>
    <n v="24"/>
    <n v="11"/>
    <n v="2016"/>
    <x v="2"/>
    <x v="2"/>
    <d v="2020-10-10T00:00:00"/>
    <n v="1416"/>
  </r>
  <r>
    <x v="2957"/>
    <x v="2945"/>
    <x v="375"/>
    <s v="e Examples"/>
    <s v="orex Tradi"/>
    <s v="https://www.udemy.   /forex-trading-like-banks-step-by-step-with-live-examples/"/>
    <s v="https://www.udemy.com/forex-trading-like-banks-step-by-step-with-live-examples/"/>
    <x v="0"/>
    <n v="195"/>
    <n v="677"/>
    <n v="45"/>
    <n v="40"/>
    <x v="0"/>
    <x v="0"/>
    <s v="all levels"/>
    <s v="ALL LEVELS"/>
    <n v="10"/>
    <s v="all levels"/>
    <n v="4.5"/>
    <d v="2016-12-18T00:00:00"/>
    <n v="18"/>
    <n v="12"/>
    <n v="2016"/>
    <x v="3"/>
    <x v="3"/>
    <d v="2018-11-04T00:00:00"/>
    <n v="686"/>
  </r>
  <r>
    <x v="2958"/>
    <x v="2946"/>
    <x v="1592"/>
    <s v="pplication"/>
    <s v="akephp:Cre"/>
    <s v="https://www.udemy.   /cakephpcreating-a-crud-application/"/>
    <s v="https://www.udemy.com/cakephpcreating-a-crud-application/"/>
    <x v="0"/>
    <n v="40"/>
    <n v="803"/>
    <n v="2"/>
    <n v="7"/>
    <x v="0"/>
    <x v="0"/>
    <s v="all levels"/>
    <s v="ALL LEVELS"/>
    <n v="10"/>
    <s v="all levels"/>
    <n v="0.51666666699999997"/>
    <d v="2016-11-22T00:00:00"/>
    <n v="22"/>
    <n v="11"/>
    <n v="2016"/>
    <x v="0"/>
    <x v="0"/>
    <d v="2019-09-26T00:00:00"/>
    <n v="1038"/>
  </r>
  <r>
    <x v="2959"/>
    <x v="2947"/>
    <x v="47"/>
    <s v=" to Django"/>
    <s v="he Ultimat"/>
    <s v="https://www.udemy.   /the-ultimate-beginners-guide-to-django-python-web-dev-website/"/>
    <s v="https://www.udemy.com/the-ultimate-beginners-guide-to-django-python-web-dev-website/"/>
    <x v="0"/>
    <n v="200"/>
    <n v="2390"/>
    <n v="497"/>
    <n v="82"/>
    <x v="1"/>
    <x v="1"/>
    <s v="beginner level"/>
    <s v="BEGINNER LEVEL"/>
    <n v="14"/>
    <s v="beginner level"/>
    <n v="9"/>
    <d v="2016-12-11T00:00:00"/>
    <n v="11"/>
    <n v="12"/>
    <n v="2016"/>
    <x v="0"/>
    <x v="0"/>
    <d v="2018-12-31T00:00:00"/>
    <n v="750"/>
  </r>
  <r>
    <x v="2960"/>
    <x v="2948"/>
    <x v="819"/>
    <s v=" photoshop"/>
    <s v="rawing and"/>
    <s v="https://www.udemy.   /drawing-and-paint-hot-girl-with-photoshop/"/>
    <s v="https://www.udemy.com/drawing-and-paint-hot-girl-with-photoshop/"/>
    <x v="0"/>
    <n v="35"/>
    <n v="74"/>
    <n v="1"/>
    <n v="11"/>
    <x v="0"/>
    <x v="0"/>
    <s v="all levels"/>
    <s v="ALL LEVELS"/>
    <n v="10"/>
    <s v="all levels"/>
    <n v="1.5"/>
    <d v="2016-11-24T00:00:00"/>
    <n v="24"/>
    <n v="11"/>
    <n v="2016"/>
    <x v="2"/>
    <x v="2"/>
    <d v="2019-09-26T00:00:00"/>
    <n v="1036"/>
  </r>
  <r>
    <x v="2961"/>
    <x v="2949"/>
    <x v="1593"/>
    <s v="nse Course"/>
    <s v="aster Angu"/>
    <s v="https://www.udemy.   /angular-2-tutorial/"/>
    <s v="https://www.udemy.com/angular-2-tutorial/"/>
    <x v="0"/>
    <n v="25"/>
    <n v="102"/>
    <n v="27"/>
    <n v="36"/>
    <x v="1"/>
    <x v="1"/>
    <s v="beginner level"/>
    <s v="BEGINNER LEVEL"/>
    <n v="14"/>
    <s v="beginner level"/>
    <n v="2.5"/>
    <d v="2016-11-24T00:00:00"/>
    <n v="24"/>
    <n v="11"/>
    <n v="2016"/>
    <x v="0"/>
    <x v="0"/>
    <d v="2018-12-31T00:00:00"/>
    <n v="767"/>
  </r>
  <r>
    <x v="2962"/>
    <x v="2950"/>
    <x v="1594"/>
    <s v="ter Trader"/>
    <s v="ental Mode"/>
    <s v="https://www.udemy.   /mental-models-for-wall-street/"/>
    <s v="https://www.udemy.com/mental-models-for-wall-street/"/>
    <x v="1"/>
    <n v="0"/>
    <n v="1067"/>
    <n v="50"/>
    <n v="35"/>
    <x v="0"/>
    <x v="0"/>
    <s v="all levels"/>
    <s v="ALL LEVELS"/>
    <n v="10"/>
    <s v="all levels"/>
    <n v="2"/>
    <d v="2016-12-14T00:00:00"/>
    <n v="14"/>
    <n v="12"/>
    <n v="2016"/>
    <x v="3"/>
    <x v="3"/>
    <d v="2018-08-06T00:00:00"/>
    <n v="600"/>
  </r>
  <r>
    <x v="2963"/>
    <x v="2951"/>
    <x v="1595"/>
    <s v="pplication"/>
    <s v="HP Zend Fr"/>
    <s v="https://www.udemy.   /zend-framework-111creating-a-crud-application/"/>
    <s v="https://www.udemy.com/zend-framework-111creating-a-crud-application/"/>
    <x v="0"/>
    <n v="40"/>
    <n v="1122"/>
    <n v="5"/>
    <n v="7"/>
    <x v="0"/>
    <x v="0"/>
    <s v="all levels"/>
    <s v="ALL LEVELS"/>
    <n v="10"/>
    <s v="all levels"/>
    <n v="0.58333333300000001"/>
    <d v="2016-11-24T00:00:00"/>
    <n v="24"/>
    <n v="11"/>
    <n v="2016"/>
    <x v="0"/>
    <x v="0"/>
    <d v="2019-09-26T00:00:00"/>
    <n v="1036"/>
  </r>
  <r>
    <x v="2964"/>
    <x v="2952"/>
    <x v="6"/>
    <s v="Statements"/>
    <s v="ntroductio"/>
    <s v="https://www.udemy.   /introduction-to-accounting-mastering-financial-statements/"/>
    <s v="https://www.udemy.com/introduction-to-accounting-mastering-financial-statements/"/>
    <x v="0"/>
    <n v="50"/>
    <n v="1916"/>
    <n v="38"/>
    <n v="23"/>
    <x v="1"/>
    <x v="1"/>
    <s v="beginner level"/>
    <s v="BEGINNER LEVEL"/>
    <n v="14"/>
    <s v="beginner level"/>
    <n v="1"/>
    <d v="2016-12-05T00:00:00"/>
    <n v="5"/>
    <n v="12"/>
    <n v="2016"/>
    <x v="3"/>
    <x v="3"/>
    <d v="2018-05-25T00:00:00"/>
    <n v="536"/>
  </r>
  <r>
    <x v="2965"/>
    <x v="2953"/>
    <x v="1446"/>
    <s v="u Dinheiro"/>
    <s v="prenda a I"/>
    <s v="https://www.udemy.   /aprenda-a-investir-seu-dinheiro/"/>
    <s v="https://www.udemy.com/aprenda-a-investir-seu-dinheiro/"/>
    <x v="0"/>
    <n v="85"/>
    <n v="150"/>
    <n v="28"/>
    <n v="19"/>
    <x v="0"/>
    <x v="0"/>
    <s v="all levels"/>
    <s v="ALL LEVELS"/>
    <n v="10"/>
    <s v="all levels"/>
    <n v="2.5"/>
    <d v="2017-01-20T00:00:00"/>
    <n v="20"/>
    <n v="1"/>
    <n v="2017"/>
    <x v="3"/>
    <x v="3"/>
    <d v="2019-09-26T00:00:00"/>
    <n v="979"/>
  </r>
  <r>
    <x v="2966"/>
    <x v="2954"/>
    <x v="1595"/>
    <s v="pplication"/>
    <s v="HP Zend Fr"/>
    <s v="https://www.udemy.   /zend-framework-2creating-a-crud-application/"/>
    <s v="https://www.udemy.com/zend-framework-2creating-a-crud-application/"/>
    <x v="0"/>
    <n v="40"/>
    <n v="802"/>
    <n v="6"/>
    <n v="9"/>
    <x v="0"/>
    <x v="0"/>
    <s v="all levels"/>
    <s v="ALL LEVELS"/>
    <n v="10"/>
    <s v="all levels"/>
    <n v="0.63333333300000005"/>
    <d v="2016-11-25T00:00:00"/>
    <n v="25"/>
    <n v="11"/>
    <n v="2016"/>
    <x v="0"/>
    <x v="0"/>
    <d v="2019-09-26T00:00:00"/>
    <n v="1035"/>
  </r>
  <r>
    <x v="2967"/>
    <x v="2955"/>
    <x v="1596"/>
    <s v=" To Expert"/>
    <s v="QL5 - Begi"/>
    <s v="https://www.udemy.   /mql5-beginner-to-expert/"/>
    <s v="https://www.udemy.com/mql5-beginner-to-expert/"/>
    <x v="0"/>
    <n v="45"/>
    <n v="16"/>
    <n v="1"/>
    <n v="16"/>
    <x v="1"/>
    <x v="1"/>
    <s v="beginner level"/>
    <s v="BEGINNER LEVEL"/>
    <n v="14"/>
    <s v="beginner level"/>
    <n v="1.5"/>
    <d v="2017-04-06T00:00:00"/>
    <n v="6"/>
    <n v="4"/>
    <n v="2017"/>
    <x v="3"/>
    <x v="3"/>
    <d v="2018-12-31T00:00:00"/>
    <n v="634"/>
  </r>
  <r>
    <x v="2968"/>
    <x v="2956"/>
    <x v="0"/>
    <s v=" in 1 hour"/>
    <s v="avaScript "/>
    <s v="https://www.udemy.   /learn-javascript-in-1-hour-and-create-a-game-in-javascript/"/>
    <s v="https://www.udemy.com/learn-javascript-in-1-hour-and-create-a-game-in-javascript/"/>
    <x v="0"/>
    <n v="95"/>
    <n v="2086"/>
    <n v="56"/>
    <n v="22"/>
    <x v="1"/>
    <x v="1"/>
    <s v="beginner level"/>
    <s v="BEGINNER LEVEL"/>
    <n v="14"/>
    <s v="beginner level"/>
    <n v="1"/>
    <d v="2016-12-12T00:00:00"/>
    <n v="12"/>
    <n v="12"/>
    <n v="2016"/>
    <x v="0"/>
    <x v="0"/>
    <d v="2018-12-31T00:00:00"/>
    <n v="749"/>
  </r>
  <r>
    <x v="2969"/>
    <x v="2957"/>
    <x v="227"/>
    <s v="strator CC"/>
    <s v="dobe Illus"/>
    <s v="https://www.udemy.   /adobe-illustrator-cc-m/"/>
    <s v="https://www.udemy.com/adobe-illustrator-cc-m/"/>
    <x v="0"/>
    <n v="20"/>
    <n v="43"/>
    <n v="12"/>
    <n v="46"/>
    <x v="2"/>
    <x v="2"/>
    <s v="intermediate level"/>
    <s v="INTERMEDIATE LEVEL"/>
    <n v="18"/>
    <s v="intermediate level"/>
    <n v="9.5"/>
    <d v="2016-12-26T00:00:00"/>
    <n v="26"/>
    <n v="12"/>
    <n v="2016"/>
    <x v="2"/>
    <x v="2"/>
    <d v="2020-10-10T00:00:00"/>
    <n v="1384"/>
  </r>
  <r>
    <x v="2970"/>
    <x v="2958"/>
    <x v="1597"/>
    <s v="Understand"/>
    <s v="ax Account"/>
    <s v="https://www.udemy.   /taxaccounting/"/>
    <s v="https://www.udemy.com/taxaccounting/"/>
    <x v="0"/>
    <n v="200"/>
    <n v="1033"/>
    <n v="10"/>
    <n v="29"/>
    <x v="0"/>
    <x v="0"/>
    <s v="all levels"/>
    <s v="ALL LEVELS"/>
    <n v="10"/>
    <s v="all levels"/>
    <n v="2"/>
    <d v="2017-01-11T00:00:00"/>
    <n v="11"/>
    <n v="1"/>
    <n v="2017"/>
    <x v="3"/>
    <x v="3"/>
    <d v="2018-11-04T00:00:00"/>
    <n v="662"/>
  </r>
  <r>
    <x v="2971"/>
    <x v="2959"/>
    <x v="47"/>
    <s v="ers Course"/>
    <s v="he Ultimat"/>
    <s v="https://www.udemy.   /vuejs-2-essentials/"/>
    <s v="https://www.udemy.com/vuejs-2-essentials/"/>
    <x v="0"/>
    <n v="195"/>
    <n v="1703"/>
    <n v="292"/>
    <n v="178"/>
    <x v="0"/>
    <x v="0"/>
    <s v="all levels"/>
    <s v="ALL LEVELS"/>
    <n v="10"/>
    <s v="all levels"/>
    <n v="13"/>
    <d v="2016-12-16T00:00:00"/>
    <n v="16"/>
    <n v="12"/>
    <n v="2016"/>
    <x v="0"/>
    <x v="0"/>
    <d v="2019-09-26T00:00:00"/>
    <n v="1014"/>
  </r>
  <r>
    <x v="2972"/>
    <x v="2960"/>
    <x v="1598"/>
    <s v="pplication"/>
    <s v="HP Laravel"/>
    <s v="https://www.udemy.   /laravel-5creating-a-crud-application/"/>
    <s v="https://www.udemy.com/laravel-5creating-a-crud-application/"/>
    <x v="0"/>
    <n v="45"/>
    <n v="511"/>
    <n v="12"/>
    <n v="7"/>
    <x v="0"/>
    <x v="0"/>
    <s v="all levels"/>
    <s v="ALL LEVELS"/>
    <n v="10"/>
    <s v="all levels"/>
    <n v="0.55000000000000004"/>
    <d v="2016-11-28T00:00:00"/>
    <n v="28"/>
    <n v="11"/>
    <n v="2016"/>
    <x v="0"/>
    <x v="0"/>
    <d v="2019-09-26T00:00:00"/>
    <n v="1032"/>
  </r>
  <r>
    <x v="2973"/>
    <x v="2961"/>
    <x v="738"/>
    <s v="or winning"/>
    <s v="rading for"/>
    <s v="https://www.udemy.   /charting-for-beginners-for-dummies-newbies-technical-analysis/"/>
    <s v="https://www.udemy.com/charting-for-beginners-for-dummies-newbies-technical-analysis/"/>
    <x v="0"/>
    <n v="200"/>
    <n v="168"/>
    <n v="7"/>
    <n v="27"/>
    <x v="0"/>
    <x v="0"/>
    <s v="all levels"/>
    <s v="ALL LEVELS"/>
    <n v="10"/>
    <s v="all levels"/>
    <n v="2"/>
    <d v="2017-01-23T00:00:00"/>
    <n v="23"/>
    <n v="1"/>
    <n v="2017"/>
    <x v="3"/>
    <x v="3"/>
    <d v="2018-08-06T00:00:00"/>
    <n v="560"/>
  </r>
  <r>
    <x v="2974"/>
    <x v="2962"/>
    <x v="1599"/>
    <s v="b Services"/>
    <s v="erverless "/>
    <s v="https://www.udemy.   /serverless-architecture-on-aws/"/>
    <s v="https://www.udemy.com/serverless-architecture-on-aws/"/>
    <x v="1"/>
    <n v="0"/>
    <n v="13210"/>
    <n v="978"/>
    <n v="8"/>
    <x v="2"/>
    <x v="2"/>
    <s v="intermediate level"/>
    <s v="INTERMEDIATE LEVEL"/>
    <n v="18"/>
    <s v="intermediate level"/>
    <n v="0.55000000000000004"/>
    <d v="2016-11-30T00:00:00"/>
    <n v="30"/>
    <n v="11"/>
    <n v="2016"/>
    <x v="0"/>
    <x v="0"/>
    <d v="2020-10-10T00:00:00"/>
    <n v="1410"/>
  </r>
  <r>
    <x v="2975"/>
    <x v="2963"/>
    <x v="1600"/>
    <s v="on Project"/>
    <s v="reating Fa"/>
    <s v="https://www.udemy.   /facebook-design-using-bootstrap/"/>
    <s v="https://www.udemy.com/facebook-design-using-bootstrap/"/>
    <x v="0"/>
    <n v="80"/>
    <n v="4616"/>
    <n v="20"/>
    <n v="19"/>
    <x v="0"/>
    <x v="0"/>
    <s v="all levels"/>
    <s v="ALL LEVELS"/>
    <n v="10"/>
    <s v="all levels"/>
    <n v="2"/>
    <d v="2016-12-06T00:00:00"/>
    <n v="6"/>
    <n v="12"/>
    <n v="2016"/>
    <x v="0"/>
    <x v="0"/>
    <d v="2019-09-26T00:00:00"/>
    <n v="1024"/>
  </r>
  <r>
    <x v="2976"/>
    <x v="2964"/>
    <x v="379"/>
    <s v=" to expert"/>
    <s v=" Complete "/>
    <s v="https://www.udemy.   /learn-laravel-from-beginner-to-expert/"/>
    <s v="https://www.udemy.com/learn-laravel-from-beginner-to-expert/"/>
    <x v="0"/>
    <n v="25"/>
    <n v="3492"/>
    <n v="61"/>
    <n v="12"/>
    <x v="0"/>
    <x v="0"/>
    <s v="all levels"/>
    <s v="ALL LEVELS"/>
    <n v="10"/>
    <s v="all levels"/>
    <n v="1.5"/>
    <d v="2016-12-06T00:00:00"/>
    <n v="6"/>
    <n v="12"/>
    <n v="2016"/>
    <x v="0"/>
    <x v="0"/>
    <d v="2019-09-26T00:00:00"/>
    <n v="1024"/>
  </r>
  <r>
    <x v="2977"/>
    <x v="2965"/>
    <x v="122"/>
    <s v=" in 1 Day!"/>
    <s v="inancial M"/>
    <s v="https://www.udemy.   /financial-modeling-for-professionals/"/>
    <s v="https://www.udemy.com/financial-modeling-for-professionals/"/>
    <x v="0"/>
    <n v="200"/>
    <n v="226"/>
    <n v="12"/>
    <n v="29"/>
    <x v="2"/>
    <x v="2"/>
    <s v="intermediate level"/>
    <s v="INTERMEDIATE LEVEL"/>
    <n v="18"/>
    <s v="intermediate level"/>
    <n v="4.5"/>
    <d v="2016-12-05T00:00:00"/>
    <n v="5"/>
    <n v="12"/>
    <n v="2016"/>
    <x v="3"/>
    <x v="3"/>
    <d v="2020-10-10T00:00:00"/>
    <n v="1405"/>
  </r>
  <r>
    <x v="2978"/>
    <x v="2966"/>
    <x v="1601"/>
    <s v=" Beginners"/>
    <s v="upreme Nod"/>
    <s v="https://www.udemy.   /supreme-node-js-course/"/>
    <s v="https://www.udemy.com/supreme-node-js-course/"/>
    <x v="0"/>
    <n v="200"/>
    <n v="1080"/>
    <n v="37"/>
    <n v="76"/>
    <x v="0"/>
    <x v="0"/>
    <s v="all levels"/>
    <s v="ALL LEVELS"/>
    <n v="10"/>
    <s v="all levels"/>
    <n v="3.5"/>
    <d v="2016-11-29T00:00:00"/>
    <n v="29"/>
    <n v="11"/>
    <n v="2016"/>
    <x v="0"/>
    <x v="0"/>
    <d v="2019-09-26T00:00:00"/>
    <n v="1031"/>
  </r>
  <r>
    <x v="2979"/>
    <x v="2967"/>
    <x v="515"/>
    <s v="arket loss"/>
    <s v="nvesting i"/>
    <s v="https://www.udemy.   /avoid-investment-lossesforecast-the-next-recession/"/>
    <s v="https://www.udemy.com/avoid-investment-lossesforecast-the-next-recession/"/>
    <x v="0"/>
    <n v="125"/>
    <n v="1136"/>
    <n v="12"/>
    <n v="13"/>
    <x v="1"/>
    <x v="1"/>
    <s v="beginner level"/>
    <s v="BEGINNER LEVEL"/>
    <n v="14"/>
    <s v="beginner level"/>
    <n v="1"/>
    <d v="2016-11-29T00:00:00"/>
    <n v="29"/>
    <n v="11"/>
    <n v="2016"/>
    <x v="3"/>
    <x v="3"/>
    <d v="2018-05-25T00:00:00"/>
    <n v="542"/>
  </r>
  <r>
    <x v="2980"/>
    <x v="2968"/>
    <x v="1602"/>
    <s v="strator CC"/>
    <s v="¯ÙˆØ±Ø© Ø´"/>
    <s v="https://www.udemy.   /illustrator-basics/"/>
    <s v="https://www.udemy.com/illustrator-basics/"/>
    <x v="0"/>
    <n v="30"/>
    <n v="1"/>
    <n v="1"/>
    <n v="24"/>
    <x v="1"/>
    <x v="1"/>
    <s v="beginner level"/>
    <s v="BEGINNER LEVEL"/>
    <n v="14"/>
    <s v="beginner level"/>
    <n v="4.5"/>
    <d v="2017-06-08T00:00:00"/>
    <n v="8"/>
    <n v="6"/>
    <n v="2017"/>
    <x v="2"/>
    <x v="2"/>
    <d v="2018-12-31T00:00:00"/>
    <n v="571"/>
  </r>
  <r>
    <x v="2981"/>
    <x v="2969"/>
    <x v="996"/>
    <s v="nd MongoDB"/>
    <s v="uild A Web"/>
    <s v="https://www.udemy.   /build-a-message-board-app-with-vue-spring-and-mongodb/"/>
    <s v="https://www.udemy.com/build-a-message-board-app-with-vue-spring-and-mongodb/"/>
    <x v="0"/>
    <n v="145"/>
    <n v="251"/>
    <n v="32"/>
    <n v="25"/>
    <x v="0"/>
    <x v="0"/>
    <s v="all levels"/>
    <s v="ALL LEVELS"/>
    <n v="10"/>
    <s v="all levels"/>
    <n v="3.5"/>
    <d v="2016-11-30T00:00:00"/>
    <n v="30"/>
    <n v="11"/>
    <n v="2016"/>
    <x v="0"/>
    <x v="0"/>
    <d v="2019-09-26T00:00:00"/>
    <n v="1030"/>
  </r>
  <r>
    <x v="2982"/>
    <x v="2970"/>
    <x v="1603"/>
    <s v=" Explained"/>
    <s v="aking Tax "/>
    <s v="https://www.udemy.   /making-tax-digital/"/>
    <s v="https://www.udemy.com/making-tax-digital/"/>
    <x v="1"/>
    <n v="0"/>
    <n v="743"/>
    <n v="0"/>
    <n v="7"/>
    <x v="0"/>
    <x v="0"/>
    <s v="all levels"/>
    <s v="ALL LEVELS"/>
    <n v="10"/>
    <s v="all levels"/>
    <n v="1"/>
    <d v="2017-06-06T00:00:00"/>
    <n v="6"/>
    <n v="6"/>
    <n v="2017"/>
    <x v="3"/>
    <x v="3"/>
    <d v="2019-09-26T00:00:00"/>
    <n v="842"/>
  </r>
  <r>
    <x v="2983"/>
    <x v="2971"/>
    <x v="187"/>
    <s v="Your Blog!"/>
    <s v="ow To Make"/>
    <s v="https://www.udemy.   /how-to-make-a-modern-wordpress-blog-2017-create-your-blog/"/>
    <s v="https://www.udemy.com/how-to-make-a-modern-wordpress-blog-2017-create-your-blog/"/>
    <x v="1"/>
    <n v="0"/>
    <n v="6856"/>
    <n v="137"/>
    <n v="19"/>
    <x v="1"/>
    <x v="1"/>
    <s v="beginner level"/>
    <s v="BEGINNER LEVEL"/>
    <n v="14"/>
    <s v="beginner level"/>
    <n v="2"/>
    <d v="2016-11-29T00:00:00"/>
    <n v="29"/>
    <n v="11"/>
    <n v="2016"/>
    <x v="0"/>
    <x v="0"/>
    <d v="2018-12-31T00:00:00"/>
    <n v="762"/>
  </r>
  <r>
    <x v="2984"/>
    <x v="2972"/>
    <x v="0"/>
    <s v="ld JS apps"/>
    <s v="avascript "/>
    <s v="https://www.udemy.   /javascript-from-beginner-to-pro-best-course/"/>
    <s v="https://www.udemy.com/javascript-from-beginner-to-pro-best-course/"/>
    <x v="0"/>
    <n v="195"/>
    <n v="28694"/>
    <n v="688"/>
    <n v="77"/>
    <x v="1"/>
    <x v="1"/>
    <s v="beginner level"/>
    <s v="BEGINNER LEVEL"/>
    <n v="14"/>
    <s v="beginner level"/>
    <n v="11.5"/>
    <d v="2016-12-11T00:00:00"/>
    <n v="11"/>
    <n v="12"/>
    <n v="2016"/>
    <x v="0"/>
    <x v="0"/>
    <d v="2018-12-31T00:00:00"/>
    <n v="750"/>
  </r>
  <r>
    <x v="2985"/>
    <x v="2973"/>
    <x v="1604"/>
    <s v="ith Colors"/>
    <s v="oach Guita"/>
    <s v="https://www.udemy.   /coach-guitar-amazing-new-way-to-learn-guitar-with-colors/"/>
    <s v="https://www.udemy.com/coach-guitar-amazing-new-way-to-learn-guitar-with-colors/"/>
    <x v="0"/>
    <n v="50"/>
    <n v="12"/>
    <n v="0"/>
    <n v="321"/>
    <x v="0"/>
    <x v="0"/>
    <s v="all levels"/>
    <s v="ALL LEVELS"/>
    <n v="10"/>
    <s v="all levels"/>
    <n v="3.5"/>
    <d v="2016-12-27T00:00:00"/>
    <n v="27"/>
    <n v="12"/>
    <n v="2016"/>
    <x v="1"/>
    <x v="1"/>
    <d v="2019-09-26T00:00:00"/>
    <n v="1003"/>
  </r>
  <r>
    <x v="2986"/>
    <x v="2974"/>
    <x v="1605"/>
    <s v="e Previews"/>
    <s v="ebsite Bui"/>
    <s v="https://www.udemy.   /website-builder-software-reviews-weebly-vs-squarespace-vs-wix/"/>
    <s v="https://www.udemy.com/website-builder-software-reviews-weebly-vs-squarespace-vs-wix/"/>
    <x v="0"/>
    <n v="25"/>
    <n v="1406"/>
    <n v="12"/>
    <n v="20"/>
    <x v="1"/>
    <x v="1"/>
    <s v="beginner level"/>
    <s v="BEGINNER LEVEL"/>
    <n v="14"/>
    <s v="beginner level"/>
    <n v="1"/>
    <d v="2016-12-15T00:00:00"/>
    <n v="15"/>
    <n v="12"/>
    <n v="2016"/>
    <x v="0"/>
    <x v="0"/>
    <d v="2018-12-31T00:00:00"/>
    <n v="746"/>
  </r>
  <r>
    <x v="2987"/>
    <x v="2975"/>
    <x v="1606"/>
    <s v="ucators P1"/>
    <s v="oaching Co"/>
    <s v="https://www.udemy.   /coaching-bundle-rhythm-instruction-for-music-educators-p1/"/>
    <s v="https://www.udemy.com/coaching-bundle-rhythm-instruction-for-music-educators-p1/"/>
    <x v="0"/>
    <n v="130"/>
    <n v="0"/>
    <n v="0"/>
    <n v="6"/>
    <x v="0"/>
    <x v="0"/>
    <s v="all levels"/>
    <s v="ALL LEVELS"/>
    <n v="10"/>
    <s v="all levels"/>
    <n v="0.53333333299999997"/>
    <d v="2017-03-10T00:00:00"/>
    <n v="10"/>
    <n v="3"/>
    <n v="2017"/>
    <x v="1"/>
    <x v="1"/>
    <d v="2019-09-26T00:00:00"/>
    <n v="930"/>
  </r>
  <r>
    <x v="2988"/>
    <x v="2976"/>
    <x v="1606"/>
    <s v="ucators P2"/>
    <s v="oaching Co"/>
    <s v="https://www.udemy.   /coaching-bundle-rhythm-instruction-for-music-educators-p2/"/>
    <s v="https://www.udemy.com/coaching-bundle-rhythm-instruction-for-music-educators-p2/"/>
    <x v="0"/>
    <n v="125"/>
    <n v="0"/>
    <n v="0"/>
    <n v="7"/>
    <x v="0"/>
    <x v="0"/>
    <s v="all levels"/>
    <s v="ALL LEVELS"/>
    <n v="10"/>
    <s v="all levels"/>
    <n v="0.63333333300000005"/>
    <d v="2017-03-10T00:00:00"/>
    <n v="10"/>
    <n v="3"/>
    <n v="2017"/>
    <x v="1"/>
    <x v="1"/>
    <d v="2019-09-26T00:00:00"/>
    <n v="930"/>
  </r>
  <r>
    <x v="2989"/>
    <x v="2977"/>
    <x v="144"/>
    <s v="o Advanced"/>
    <s v="omplete Co"/>
    <s v="https://www.udemy.   /complete-codeigniter-course-from-basic-to-advanced/"/>
    <s v="https://www.udemy.com/complete-codeigniter-course-from-basic-to-advanced/"/>
    <x v="0"/>
    <n v="200"/>
    <n v="2786"/>
    <n v="31"/>
    <n v="20"/>
    <x v="0"/>
    <x v="0"/>
    <s v="all levels"/>
    <s v="ALL LEVELS"/>
    <n v="10"/>
    <s v="all levels"/>
    <n v="3"/>
    <d v="2017-01-24T00:00:00"/>
    <n v="24"/>
    <n v="1"/>
    <n v="2017"/>
    <x v="0"/>
    <x v="0"/>
    <d v="2019-09-26T00:00:00"/>
    <n v="975"/>
  </r>
  <r>
    <x v="2990"/>
    <x v="2978"/>
    <x v="1607"/>
    <s v=" Wordpress"/>
    <s v="ogo Portfo"/>
    <s v="https://www.udemy.   /logoportfolio/"/>
    <s v="https://www.udemy.com/logoportfolio/"/>
    <x v="0"/>
    <n v="100"/>
    <n v="734"/>
    <n v="9"/>
    <n v="36"/>
    <x v="0"/>
    <x v="0"/>
    <s v="all levels"/>
    <s v="ALL LEVELS"/>
    <n v="10"/>
    <s v="all levels"/>
    <n v="1"/>
    <d v="2016-12-06T00:00:00"/>
    <n v="6"/>
    <n v="12"/>
    <n v="2016"/>
    <x v="2"/>
    <x v="2"/>
    <d v="2019-09-26T00:00:00"/>
    <n v="1024"/>
  </r>
  <r>
    <x v="2991"/>
    <x v="2979"/>
    <x v="1608"/>
    <s v=" and Easy!"/>
    <s v="arn Big Pr"/>
    <s v="https://www.udemy.   /earn-big-profits-by-building-simple-and-easy-websites/"/>
    <s v="https://www.udemy.com/earn-big-profits-by-building-simple-and-easy-websites/"/>
    <x v="0"/>
    <n v="90"/>
    <n v="3073"/>
    <n v="27"/>
    <n v="13"/>
    <x v="1"/>
    <x v="1"/>
    <s v="beginner level"/>
    <s v="BEGINNER LEVEL"/>
    <n v="14"/>
    <s v="beginner level"/>
    <n v="1.5"/>
    <d v="2017-01-18T00:00:00"/>
    <n v="18"/>
    <n v="1"/>
    <n v="2017"/>
    <x v="0"/>
    <x v="0"/>
    <d v="2018-12-31T00:00:00"/>
    <n v="712"/>
  </r>
  <r>
    <x v="2992"/>
    <x v="2980"/>
    <x v="1609"/>
    <s v=" Bootstrap"/>
    <s v="apid Websi"/>
    <s v="https://www.udemy.   /responsive-website-design/"/>
    <s v="https://www.udemy.com/responsive-website-design/"/>
    <x v="0"/>
    <n v="200"/>
    <n v="14842"/>
    <n v="131"/>
    <n v="17"/>
    <x v="1"/>
    <x v="1"/>
    <s v="beginner level"/>
    <s v="BEGINNER LEVEL"/>
    <n v="14"/>
    <s v="beginner level"/>
    <n v="1"/>
    <d v="2016-12-02T00:00:00"/>
    <n v="2"/>
    <n v="12"/>
    <n v="2016"/>
    <x v="0"/>
    <x v="0"/>
    <d v="2018-12-31T00:00:00"/>
    <n v="759"/>
  </r>
  <r>
    <x v="2993"/>
    <x v="2981"/>
    <x v="1610"/>
    <s v="otoshop CC"/>
    <s v="reate Anim"/>
    <s v="https://www.udemy.   /learn-how-to-create-animated-gif-advertising-banners-in-photoshop-cc/"/>
    <s v="https://www.udemy.com/learn-how-to-create-animated-gif-advertising-banners-in-photoshop-cc/"/>
    <x v="0"/>
    <n v="85"/>
    <n v="1310"/>
    <n v="9"/>
    <n v="20"/>
    <x v="0"/>
    <x v="0"/>
    <s v="all levels"/>
    <s v="ALL LEVELS"/>
    <n v="10"/>
    <s v="all levels"/>
    <n v="1"/>
    <d v="2017-01-10T00:00:00"/>
    <n v="10"/>
    <n v="1"/>
    <n v="2017"/>
    <x v="2"/>
    <x v="2"/>
    <d v="2019-09-26T00:00:00"/>
    <n v="989"/>
  </r>
  <r>
    <x v="2994"/>
    <x v="2982"/>
    <x v="1611"/>
    <s v=" Depletion"/>
    <s v="epreciatio"/>
    <s v="https://www.udemy.   /depreciation-amor/"/>
    <s v="https://www.udemy.com/depreciation-amor/"/>
    <x v="0"/>
    <n v="25"/>
    <n v="7"/>
    <n v="1"/>
    <n v="13"/>
    <x v="2"/>
    <x v="2"/>
    <s v="intermediate level"/>
    <s v="INTERMEDIATE LEVEL"/>
    <n v="18"/>
    <s v="intermediate level"/>
    <n v="1"/>
    <d v="2017-03-06T00:00:00"/>
    <n v="6"/>
    <n v="3"/>
    <n v="2017"/>
    <x v="3"/>
    <x v="3"/>
    <d v="2020-10-10T00:00:00"/>
    <n v="1314"/>
  </r>
  <r>
    <x v="2995"/>
    <x v="2983"/>
    <x v="996"/>
    <s v="er Map API"/>
    <s v="uild A Wea"/>
    <s v="https://www.udemy.   /build-a-weather-app-with-ajax-using-open-weather-map-api/"/>
    <s v="https://www.udemy.com/build-a-weather-app-with-ajax-using-open-weather-map-api/"/>
    <x v="0"/>
    <n v="20"/>
    <n v="6548"/>
    <n v="44"/>
    <n v="38"/>
    <x v="0"/>
    <x v="0"/>
    <s v="all levels"/>
    <s v="ALL LEVELS"/>
    <n v="10"/>
    <s v="all levels"/>
    <n v="4"/>
    <d v="2016-12-01T00:00:00"/>
    <n v="1"/>
    <n v="12"/>
    <n v="2016"/>
    <x v="0"/>
    <x v="0"/>
    <d v="2019-09-26T00:00:00"/>
    <n v="1029"/>
  </r>
  <r>
    <x v="2996"/>
    <x v="2984"/>
    <x v="1612"/>
    <s v="Statements"/>
    <s v="nalysis of"/>
    <s v="https://www.udemy.   /analysis-of-company-financial-statements/"/>
    <s v="https://www.udemy.com/analysis-of-company-financial-statements/"/>
    <x v="0"/>
    <n v="20"/>
    <n v="832"/>
    <n v="34"/>
    <n v="34"/>
    <x v="0"/>
    <x v="0"/>
    <s v="all levels"/>
    <s v="ALL LEVELS"/>
    <n v="10"/>
    <s v="all levels"/>
    <n v="1.5"/>
    <d v="2016-12-07T00:00:00"/>
    <n v="7"/>
    <n v="12"/>
    <n v="2016"/>
    <x v="3"/>
    <x v="3"/>
    <d v="2018-11-04T00:00:00"/>
    <n v="697"/>
  </r>
  <r>
    <x v="2997"/>
    <x v="2985"/>
    <x v="1613"/>
    <s v="ºæ¨¡å…¥é—¨"/>
    <s v="´¢åŠ¡åˆ†æž"/>
    <s v="https://www.udemy.   /zprzqgfl/"/>
    <s v="https://www.udemy.com/zprzqgfl/"/>
    <x v="1"/>
    <n v="0"/>
    <n v="505"/>
    <n v="43"/>
    <n v="10"/>
    <x v="1"/>
    <x v="1"/>
    <s v="beginner level"/>
    <s v="BEGINNER LEVEL"/>
    <n v="14"/>
    <s v="beginner level"/>
    <n v="1.5"/>
    <d v="2016-12-03T00:00:00"/>
    <n v="3"/>
    <n v="12"/>
    <n v="2016"/>
    <x v="3"/>
    <x v="3"/>
    <d v="2018-12-31T00:00:00"/>
    <n v="758"/>
  </r>
  <r>
    <x v="2998"/>
    <x v="2986"/>
    <x v="375"/>
    <s v="vs GBP/USD"/>
    <s v="orex Tradi"/>
    <s v="https://www.udemy.   /forex-trading-correlation-strategy-eurgbp-gbpusd/"/>
    <s v="https://www.udemy.com/forex-trading-correlation-strategy-eurgbp-gbpusd/"/>
    <x v="0"/>
    <n v="50"/>
    <n v="33"/>
    <n v="4"/>
    <n v="26"/>
    <x v="2"/>
    <x v="2"/>
    <s v="intermediate level"/>
    <s v="INTERMEDIATE LEVEL"/>
    <n v="18"/>
    <s v="intermediate level"/>
    <n v="1"/>
    <d v="2016-12-14T00:00:00"/>
    <n v="14"/>
    <n v="12"/>
    <n v="2016"/>
    <x v="3"/>
    <x v="3"/>
    <d v="2020-10-10T00:00:00"/>
    <n v="1396"/>
  </r>
  <r>
    <x v="2999"/>
    <x v="2987"/>
    <x v="25"/>
    <s v="ess Basics"/>
    <s v="ccounting "/>
    <s v="https://www.udemy.   /accounting-and-business-basics/"/>
    <s v="https://www.udemy.com/accounting-and-business-basics/"/>
    <x v="0"/>
    <n v="200"/>
    <n v="5"/>
    <n v="0"/>
    <n v="10"/>
    <x v="0"/>
    <x v="0"/>
    <s v="all levels"/>
    <s v="ALL LEVELS"/>
    <n v="10"/>
    <s v="all levels"/>
    <n v="2"/>
    <d v="2017-01-19T00:00:00"/>
    <n v="19"/>
    <n v="1"/>
    <n v="2017"/>
    <x v="3"/>
    <x v="3"/>
    <d v="2019-09-26T00:00:00"/>
    <n v="980"/>
  </r>
  <r>
    <x v="3000"/>
    <x v="2988"/>
    <x v="1614"/>
    <s v="Background"/>
    <s v="earn Cinem"/>
    <s v="https://www.udemy.   /create-an-abstract-background/"/>
    <s v="https://www.udemy.com/create-an-abstract-background/"/>
    <x v="0"/>
    <n v="20"/>
    <n v="2004"/>
    <n v="4"/>
    <n v="9"/>
    <x v="1"/>
    <x v="1"/>
    <s v="beginner level"/>
    <s v="BEGINNER LEVEL"/>
    <n v="14"/>
    <s v="beginner level"/>
    <n v="0.56666666700000001"/>
    <d v="2017-02-22T00:00:00"/>
    <n v="22"/>
    <n v="2"/>
    <n v="2017"/>
    <x v="2"/>
    <x v="2"/>
    <d v="2018-12-31T00:00:00"/>
    <n v="677"/>
  </r>
  <r>
    <x v="3001"/>
    <x v="2989"/>
    <x v="1615"/>
    <s v="Techniques"/>
    <s v="odern Rock"/>
    <s v="https://www.udemy.   /modern-rock-guitar-techniques/"/>
    <s v="https://www.udemy.com/modern-rock-guitar-techniques/"/>
    <x v="0"/>
    <n v="50"/>
    <n v="3157"/>
    <n v="375"/>
    <n v="32"/>
    <x v="2"/>
    <x v="2"/>
    <s v="intermediate level"/>
    <s v="INTERMEDIATE LEVEL"/>
    <n v="18"/>
    <s v="intermediate level"/>
    <n v="3"/>
    <d v="2016-12-08T00:00:00"/>
    <n v="8"/>
    <n v="12"/>
    <n v="2016"/>
    <x v="1"/>
    <x v="1"/>
    <d v="2020-10-10T00:00:00"/>
    <n v="1402"/>
  </r>
  <r>
    <x v="3002"/>
    <x v="2990"/>
    <x v="1616"/>
    <s v="X8 / 2017."/>
    <s v="ormaÃ§Ã£o "/>
    <s v="https://www.udemy.   /formacao-design-grafico-com-corel-draw-x8/"/>
    <s v="https://www.udemy.com/formacao-design-grafico-com-corel-draw-x8/"/>
    <x v="0"/>
    <n v="45"/>
    <n v="418"/>
    <n v="85"/>
    <n v="71"/>
    <x v="1"/>
    <x v="1"/>
    <s v="beginner level"/>
    <s v="BEGINNER LEVEL"/>
    <n v="14"/>
    <s v="beginner level"/>
    <n v="11"/>
    <d v="2017-03-03T00:00:00"/>
    <n v="3"/>
    <n v="3"/>
    <n v="2017"/>
    <x v="2"/>
    <x v="2"/>
    <d v="2018-12-31T00:00:00"/>
    <n v="668"/>
  </r>
  <r>
    <x v="3003"/>
    <x v="2991"/>
    <x v="1617"/>
    <s v="N and APIs"/>
    <s v="rojects wi"/>
    <s v="https://www.udemy.   /projects-with-json-and-apis/"/>
    <s v="https://www.udemy.com/projects-with-json-and-apis/"/>
    <x v="0"/>
    <n v="20"/>
    <n v="1520"/>
    <n v="34"/>
    <n v="23"/>
    <x v="0"/>
    <x v="0"/>
    <s v="all levels"/>
    <s v="ALL LEVELS"/>
    <n v="10"/>
    <s v="all levels"/>
    <n v="2"/>
    <d v="2017-02-18T00:00:00"/>
    <n v="18"/>
    <n v="2"/>
    <n v="2017"/>
    <x v="0"/>
    <x v="0"/>
    <d v="2019-09-26T00:00:00"/>
    <n v="950"/>
  </r>
  <r>
    <x v="3004"/>
    <x v="2992"/>
    <x v="1618"/>
    <s v="ny project"/>
    <s v="aster all "/>
    <s v="https://www.udemy.   /master-all-php-ideas-2017-to-build-any-project/"/>
    <s v="https://www.udemy.com/master-all-php-ideas-2017-to-build-any-project/"/>
    <x v="0"/>
    <n v="50"/>
    <n v="376"/>
    <n v="19"/>
    <n v="49"/>
    <x v="1"/>
    <x v="1"/>
    <s v="beginner level"/>
    <s v="BEGINNER LEVEL"/>
    <n v="14"/>
    <s v="beginner level"/>
    <n v="3"/>
    <d v="2017-02-12T00:00:00"/>
    <n v="12"/>
    <n v="2"/>
    <n v="2017"/>
    <x v="0"/>
    <x v="0"/>
    <d v="2018-12-31T00:00:00"/>
    <n v="687"/>
  </r>
  <r>
    <x v="3005"/>
    <x v="2993"/>
    <x v="27"/>
    <s v="sis Course"/>
    <s v="he Complet"/>
    <s v="https://www.udemy.   /the-complete-financial-statement-analysis-course/"/>
    <s v="https://www.udemy.com/the-complete-financial-statement-analysis-course/"/>
    <x v="0"/>
    <n v="150"/>
    <n v="912"/>
    <n v="12"/>
    <n v="37"/>
    <x v="1"/>
    <x v="1"/>
    <s v="beginner level"/>
    <s v="BEGINNER LEVEL"/>
    <n v="14"/>
    <s v="beginner level"/>
    <n v="3"/>
    <d v="2017-01-11T00:00:00"/>
    <n v="11"/>
    <n v="1"/>
    <n v="2017"/>
    <x v="3"/>
    <x v="3"/>
    <d v="2018-05-25T00:00:00"/>
    <n v="499"/>
  </r>
  <r>
    <x v="3006"/>
    <x v="2994"/>
    <x v="734"/>
    <s v="ng &amp; Faker"/>
    <s v="earn Larav"/>
    <s v="https://www.udemy.   /laravel-53-migra-migration-seeding-faker-tinker/"/>
    <s v="https://www.udemy.com/laravel-53-migra-migration-seeding-faker-tinker/"/>
    <x v="0"/>
    <n v="20"/>
    <n v="263"/>
    <n v="14"/>
    <n v="7"/>
    <x v="0"/>
    <x v="0"/>
    <s v="all levels"/>
    <s v="ALL LEVELS"/>
    <n v="10"/>
    <s v="all levels"/>
    <n v="1"/>
    <d v="2017-01-09T00:00:00"/>
    <n v="9"/>
    <n v="1"/>
    <n v="2017"/>
    <x v="0"/>
    <x v="0"/>
    <d v="2019-09-26T00:00:00"/>
    <n v="990"/>
  </r>
  <r>
    <x v="3007"/>
    <x v="2995"/>
    <x v="107"/>
    <s v="evelopment"/>
    <s v="ootstrap 4"/>
    <s v="https://www.udemy.   /bootstrap-4-responsive-web-design-and-development/"/>
    <s v="https://www.udemy.com/bootstrap-4-responsive-web-design-and-development/"/>
    <x v="0"/>
    <n v="20"/>
    <n v="3086"/>
    <n v="17"/>
    <n v="73"/>
    <x v="1"/>
    <x v="1"/>
    <s v="beginner level"/>
    <s v="BEGINNER LEVEL"/>
    <n v="14"/>
    <s v="beginner level"/>
    <n v="7.5"/>
    <d v="2017-06-20T00:00:00"/>
    <n v="20"/>
    <n v="6"/>
    <n v="2017"/>
    <x v="0"/>
    <x v="0"/>
    <d v="2018-12-31T00:00:00"/>
    <n v="559"/>
  </r>
  <r>
    <x v="3008"/>
    <x v="2996"/>
    <x v="1619"/>
    <s v="ates Vegas"/>
    <s v="ªØµÙ…ÙŠÙ… "/>
    <s v="https://www.udemy.   /circular-templates-vegas/"/>
    <s v="https://www.udemy.com/circular-templates-vegas/"/>
    <x v="0"/>
    <n v="20"/>
    <n v="5"/>
    <n v="2"/>
    <n v="9"/>
    <x v="0"/>
    <x v="0"/>
    <s v="all levels"/>
    <s v="ALL LEVELS"/>
    <n v="10"/>
    <s v="all levels"/>
    <n v="0.6"/>
    <d v="2016-12-22T00:00:00"/>
    <n v="22"/>
    <n v="12"/>
    <n v="2016"/>
    <x v="2"/>
    <x v="2"/>
    <d v="2019-09-26T00:00:00"/>
    <n v="1008"/>
  </r>
  <r>
    <x v="3009"/>
    <x v="2997"/>
    <x v="6"/>
    <s v="Statements"/>
    <s v="ntroductio"/>
    <s v="https://www.udemy.   /introduction-to-accounting-analyzing-financial-statements/"/>
    <s v="https://www.udemy.com/introduction-to-accounting-analyzing-financial-statements/"/>
    <x v="0"/>
    <n v="60"/>
    <n v="37"/>
    <n v="15"/>
    <n v="12"/>
    <x v="2"/>
    <x v="2"/>
    <s v="intermediate level"/>
    <s v="INTERMEDIATE LEVEL"/>
    <n v="18"/>
    <s v="intermediate level"/>
    <n v="1"/>
    <d v="2016-12-13T00:00:00"/>
    <n v="13"/>
    <n v="12"/>
    <n v="2016"/>
    <x v="3"/>
    <x v="3"/>
    <d v="2020-10-10T00:00:00"/>
    <n v="1397"/>
  </r>
  <r>
    <x v="3010"/>
    <x v="2998"/>
    <x v="1620"/>
    <s v=" Saxophone"/>
    <s v="ou Can Pla"/>
    <s v="https://www.udemy.   /you-can-play-jazz-saxophone/"/>
    <s v="https://www.udemy.com/you-can-play-jazz-saxophone/"/>
    <x v="0"/>
    <n v="20"/>
    <n v="37"/>
    <n v="7"/>
    <n v="6"/>
    <x v="1"/>
    <x v="1"/>
    <s v="beginner level"/>
    <s v="BEGINNER LEVEL"/>
    <n v="14"/>
    <s v="beginner level"/>
    <n v="1.5"/>
    <d v="2017-03-15T00:00:00"/>
    <n v="15"/>
    <n v="3"/>
    <n v="2017"/>
    <x v="1"/>
    <x v="1"/>
    <d v="2018-12-31T00:00:00"/>
    <n v="656"/>
  </r>
  <r>
    <x v="3011"/>
    <x v="2999"/>
    <x v="1621"/>
    <s v="t Actuator"/>
    <s v="eady for P"/>
    <s v="https://www.udemy.   /ready-for-production-with-spring-boot-actuator/"/>
    <s v="https://www.udemy.com/ready-for-production-with-spring-boot-actuator/"/>
    <x v="0"/>
    <n v="55"/>
    <n v="361"/>
    <n v="26"/>
    <n v="49"/>
    <x v="2"/>
    <x v="2"/>
    <s v="intermediate level"/>
    <s v="INTERMEDIATE LEVEL"/>
    <n v="18"/>
    <s v="intermediate level"/>
    <n v="2.5"/>
    <d v="2017-01-05T00:00:00"/>
    <n v="5"/>
    <n v="1"/>
    <n v="2017"/>
    <x v="0"/>
    <x v="0"/>
    <d v="2020-10-10T00:00:00"/>
    <n v="1374"/>
  </r>
  <r>
    <x v="3012"/>
    <x v="3000"/>
    <x v="48"/>
    <s v="ndlestick)"/>
    <s v="astering t"/>
    <s v="https://www.udemy.   /mastering-the-market-volume-i/"/>
    <s v="https://www.udemy.com/mastering-the-market-volume-i/"/>
    <x v="0"/>
    <n v="90"/>
    <n v="18"/>
    <n v="7"/>
    <n v="97"/>
    <x v="0"/>
    <x v="0"/>
    <s v="all levels"/>
    <s v="ALL LEVELS"/>
    <n v="10"/>
    <s v="all levels"/>
    <n v="7"/>
    <d v="2016-12-16T00:00:00"/>
    <n v="16"/>
    <n v="12"/>
    <n v="2016"/>
    <x v="3"/>
    <x v="3"/>
    <d v="2018-08-06T00:00:00"/>
    <n v="598"/>
  </r>
  <r>
    <x v="3013"/>
    <x v="3001"/>
    <x v="105"/>
    <s v="accounting"/>
    <s v="eginning a"/>
    <s v="https://www.udemy.   /beginning_accounting/"/>
    <s v="https://www.udemy.com/beginning_accounting/"/>
    <x v="0"/>
    <n v="20"/>
    <n v="0"/>
    <n v="0"/>
    <n v="12"/>
    <x v="2"/>
    <x v="2"/>
    <s v="intermediate level"/>
    <s v="INTERMEDIATE LEVEL"/>
    <n v="18"/>
    <s v="intermediate level"/>
    <n v="0.63333333300000005"/>
    <d v="2016-12-26T00:00:00"/>
    <n v="26"/>
    <n v="12"/>
    <n v="2016"/>
    <x v="3"/>
    <x v="3"/>
    <d v="2020-10-10T00:00:00"/>
    <n v="1384"/>
  </r>
  <r>
    <x v="3014"/>
    <x v="3002"/>
    <x v="437"/>
    <s v="nstruments"/>
    <s v="earn to Re"/>
    <s v="https://www.udemy.   /the-complete-guide-to-how-to-read-write-music/"/>
    <s v="https://www.udemy.com/the-complete-guide-to-how-to-read-write-music/"/>
    <x v="0"/>
    <n v="115"/>
    <n v="5292"/>
    <n v="38"/>
    <n v="85"/>
    <x v="0"/>
    <x v="0"/>
    <s v="all levels"/>
    <s v="ALL LEVELS"/>
    <n v="10"/>
    <s v="all levels"/>
    <n v="10.5"/>
    <d v="2016-12-27T00:00:00"/>
    <n v="27"/>
    <n v="12"/>
    <n v="2016"/>
    <x v="1"/>
    <x v="1"/>
    <d v="2019-09-26T00:00:00"/>
    <n v="1003"/>
  </r>
  <r>
    <x v="3015"/>
    <x v="3003"/>
    <x v="434"/>
    <s v="usy Adults"/>
    <s v="eginner's "/>
    <s v="https://www.udemy.   /guitar-crash-course-for-adult-beginners-who-want-to-play-now/"/>
    <s v="https://www.udemy.com/guitar-crash-course-for-adult-beginners-who-want-to-play-now/"/>
    <x v="0"/>
    <n v="50"/>
    <n v="1194"/>
    <n v="9"/>
    <n v="29"/>
    <x v="1"/>
    <x v="1"/>
    <s v="beginner level"/>
    <s v="BEGINNER LEVEL"/>
    <n v="14"/>
    <s v="beginner level"/>
    <n v="2"/>
    <d v="2017-05-02T00:00:00"/>
    <n v="2"/>
    <n v="5"/>
    <n v="2017"/>
    <x v="1"/>
    <x v="1"/>
    <d v="2018-12-31T00:00:00"/>
    <n v="608"/>
  </r>
  <r>
    <x v="3016"/>
    <x v="3004"/>
    <x v="358"/>
    <s v="ion online"/>
    <s v="ordPress l"/>
    <s v="https://www.udemy.   /wordpress-local-install-and-two-methods-to-migrate-online/"/>
    <s v="https://www.udemy.com/wordpress-local-install-and-two-methods-to-migrate-online/"/>
    <x v="0"/>
    <n v="55"/>
    <n v="3801"/>
    <n v="43"/>
    <n v="12"/>
    <x v="0"/>
    <x v="0"/>
    <s v="all levels"/>
    <s v="ALL LEVELS"/>
    <n v="10"/>
    <s v="all levels"/>
    <n v="1"/>
    <d v="2017-01-03T00:00:00"/>
    <n v="3"/>
    <n v="1"/>
    <n v="2017"/>
    <x v="0"/>
    <x v="0"/>
    <d v="2019-09-26T00:00:00"/>
    <n v="996"/>
  </r>
  <r>
    <x v="3017"/>
    <x v="3005"/>
    <x v="1599"/>
    <s v=" Functions"/>
    <s v="erverless "/>
    <s v="https://www.udemy.   /aws-step-functions/"/>
    <s v="https://www.udemy.com/aws-step-functions/"/>
    <x v="1"/>
    <n v="0"/>
    <n v="8768"/>
    <n v="173"/>
    <n v="8"/>
    <x v="2"/>
    <x v="2"/>
    <s v="intermediate level"/>
    <s v="INTERMEDIATE LEVEL"/>
    <n v="18"/>
    <s v="intermediate level"/>
    <n v="1"/>
    <d v="2016-12-09T00:00:00"/>
    <n v="9"/>
    <n v="12"/>
    <n v="2016"/>
    <x v="0"/>
    <x v="0"/>
    <d v="2020-10-10T00:00:00"/>
    <n v="1401"/>
  </r>
  <r>
    <x v="3018"/>
    <x v="3006"/>
    <x v="6"/>
    <s v=" Investing"/>
    <s v="ntroductio"/>
    <s v="https://www.udemy.   /introduction-to-value-growth-investing/"/>
    <s v="https://www.udemy.com/introduction-to-value-growth-investing/"/>
    <x v="1"/>
    <n v="0"/>
    <n v="2768"/>
    <n v="83"/>
    <n v="10"/>
    <x v="0"/>
    <x v="0"/>
    <s v="all levels"/>
    <s v="ALL LEVELS"/>
    <n v="10"/>
    <s v="all levels"/>
    <n v="1"/>
    <d v="2016-12-20T00:00:00"/>
    <n v="20"/>
    <n v="12"/>
    <n v="2016"/>
    <x v="3"/>
    <x v="3"/>
    <d v="2018-08-06T00:00:00"/>
    <n v="594"/>
  </r>
  <r>
    <x v="3019"/>
    <x v="3007"/>
    <x v="1622"/>
    <s v="Guitarists"/>
    <s v="he Circle "/>
    <s v="https://www.udemy.   /the-circle-of-fifths-for-guitar/"/>
    <s v="https://www.udemy.com/the-circle-of-fifths-for-guitar/"/>
    <x v="0"/>
    <n v="50"/>
    <n v="1018"/>
    <n v="2"/>
    <n v="5"/>
    <x v="2"/>
    <x v="2"/>
    <s v="intermediate level"/>
    <s v="INTERMEDIATE LEVEL"/>
    <n v="18"/>
    <s v="intermediate level"/>
    <n v="1.5"/>
    <d v="2016-12-15T00:00:00"/>
    <n v="15"/>
    <n v="12"/>
    <n v="2016"/>
    <x v="1"/>
    <x v="1"/>
    <d v="2020-10-10T00:00:00"/>
    <n v="1395"/>
  </r>
  <r>
    <x v="3020"/>
    <x v="3008"/>
    <x v="980"/>
    <s v="ed To Know"/>
    <s v="ingerstyle"/>
    <s v="https://www.udemy.   /3-fingerstyle-guitar-techniques-you-need-to-know/"/>
    <s v="https://www.udemy.com/3-fingerstyle-guitar-techniques-you-need-to-know/"/>
    <x v="1"/>
    <n v="0"/>
    <n v="3042"/>
    <n v="40"/>
    <n v="13"/>
    <x v="0"/>
    <x v="0"/>
    <s v="all levels"/>
    <s v="ALL LEVELS"/>
    <n v="10"/>
    <s v="all levels"/>
    <n v="0.56666666700000001"/>
    <d v="2016-12-13T00:00:00"/>
    <n v="13"/>
    <n v="12"/>
    <n v="2016"/>
    <x v="1"/>
    <x v="1"/>
    <d v="2019-09-26T00:00:00"/>
    <n v="1017"/>
  </r>
  <r>
    <x v="3021"/>
    <x v="3009"/>
    <x v="358"/>
    <s v="&amp; Scarcity"/>
    <s v="ordPress D"/>
    <s v="https://www.udemy.   /wordpress-domination-2-leads-and-scarcity/"/>
    <s v="https://www.udemy.com/wordpress-domination-2-leads-and-scarcity/"/>
    <x v="0"/>
    <n v="95"/>
    <n v="2362"/>
    <n v="4"/>
    <n v="13"/>
    <x v="1"/>
    <x v="1"/>
    <s v="beginner level"/>
    <s v="BEGINNER LEVEL"/>
    <n v="14"/>
    <s v="beginner level"/>
    <n v="1"/>
    <d v="2017-01-10T00:00:00"/>
    <n v="10"/>
    <n v="1"/>
    <n v="2017"/>
    <x v="0"/>
    <x v="0"/>
    <d v="2018-12-31T00:00:00"/>
    <n v="720"/>
  </r>
  <r>
    <x v="3022"/>
    <x v="3010"/>
    <x v="1623"/>
    <s v="opytrading"/>
    <s v="rfolgreich"/>
    <s v="https://www.udemy.   /erfolgreich-als-signalgeber_in-per-social-und-copytrading/"/>
    <s v="https://www.udemy.com/erfolgreich-als-signalgeber_in-per-social-und-copytrading/"/>
    <x v="0"/>
    <n v="60"/>
    <n v="1"/>
    <n v="1"/>
    <n v="33"/>
    <x v="0"/>
    <x v="0"/>
    <s v="all levels"/>
    <s v="ALL LEVELS"/>
    <n v="10"/>
    <s v="all levels"/>
    <n v="6"/>
    <d v="2016-12-13T00:00:00"/>
    <n v="13"/>
    <n v="12"/>
    <n v="2016"/>
    <x v="3"/>
    <x v="3"/>
    <d v="2018-08-06T00:00:00"/>
    <n v="601"/>
  </r>
  <r>
    <x v="3023"/>
    <x v="3011"/>
    <x v="1624"/>
    <s v="odeIgniter"/>
    <s v="reating Us"/>
    <s v="https://www.udemy.   /codeigniter-user-authentication-system/"/>
    <s v="https://www.udemy.com/codeigniter-user-authentication-system/"/>
    <x v="0"/>
    <n v="200"/>
    <n v="2783"/>
    <n v="9"/>
    <n v="21"/>
    <x v="0"/>
    <x v="0"/>
    <s v="all levels"/>
    <s v="ALL LEVELS"/>
    <n v="10"/>
    <s v="all levels"/>
    <n v="1.5"/>
    <d v="2016-12-22T00:00:00"/>
    <n v="22"/>
    <n v="12"/>
    <n v="2016"/>
    <x v="0"/>
    <x v="0"/>
    <d v="2019-09-26T00:00:00"/>
    <n v="1008"/>
  </r>
  <r>
    <x v="3024"/>
    <x v="3012"/>
    <x v="821"/>
    <s v="In 1 Hour!"/>
    <s v="earn Adobe"/>
    <s v="https://www.udemy.   /learn-adobe-illustrator-cc-all-essentials-in-1-hour/"/>
    <s v="https://www.udemy.com/learn-adobe-illustrator-cc-all-essentials-in-1-hour/"/>
    <x v="0"/>
    <n v="55"/>
    <n v="324"/>
    <n v="7"/>
    <n v="14"/>
    <x v="1"/>
    <x v="1"/>
    <s v="beginner level"/>
    <s v="BEGINNER LEVEL"/>
    <n v="14"/>
    <s v="beginner level"/>
    <n v="1"/>
    <d v="2017-03-01T00:00:00"/>
    <n v="1"/>
    <n v="3"/>
    <n v="2017"/>
    <x v="2"/>
    <x v="2"/>
    <d v="2018-12-31T00:00:00"/>
    <n v="670"/>
  </r>
  <r>
    <x v="3025"/>
    <x v="3013"/>
    <x v="715"/>
    <s v=" Analytics"/>
    <s v="ython for "/>
    <s v="https://www.udemy.   /python-for-finance-investment-fundamentals-data-analytics/"/>
    <s v="https://www.udemy.com/python-for-finance-investment-fundamentals-data-analytics/"/>
    <x v="0"/>
    <n v="195"/>
    <n v="3811"/>
    <n v="278"/>
    <n v="103"/>
    <x v="0"/>
    <x v="0"/>
    <s v="all levels"/>
    <s v="ALL LEVELS"/>
    <n v="10"/>
    <s v="all levels"/>
    <n v="6.5"/>
    <d v="2017-03-30T00:00:00"/>
    <n v="30"/>
    <n v="3"/>
    <n v="2017"/>
    <x v="3"/>
    <x v="3"/>
    <d v="2018-11-04T00:00:00"/>
    <n v="584"/>
  </r>
  <r>
    <x v="3026"/>
    <x v="3014"/>
    <x v="189"/>
    <s v="Statements"/>
    <s v="nderstandi"/>
    <s v="https://www.udemy.   /understanding-financial-statements/"/>
    <s v="https://www.udemy.com/understanding-financial-statements/"/>
    <x v="0"/>
    <n v="25"/>
    <n v="0"/>
    <n v="0"/>
    <n v="10"/>
    <x v="0"/>
    <x v="0"/>
    <s v="all levels"/>
    <s v="ALL LEVELS"/>
    <n v="10"/>
    <s v="all levels"/>
    <n v="1"/>
    <d v="2016-12-15T00:00:00"/>
    <n v="15"/>
    <n v="12"/>
    <n v="2016"/>
    <x v="3"/>
    <x v="3"/>
    <d v="2018-08-06T00:00:00"/>
    <n v="599"/>
  </r>
  <r>
    <x v="3027"/>
    <x v="3015"/>
    <x v="464"/>
    <s v="ith Paypal"/>
    <s v="SP.NET MVC"/>
    <s v="https://www.udemy.   /aspnet-mvc-5-project-cms-and-shopping-cart-with-paypal/"/>
    <s v="https://www.udemy.com/aspnet-mvc-5-project-cms-and-shopping-cart-with-paypal/"/>
    <x v="0"/>
    <n v="30"/>
    <n v="550"/>
    <n v="97"/>
    <n v="70"/>
    <x v="0"/>
    <x v="0"/>
    <s v="all levels"/>
    <s v="ALL LEVELS"/>
    <n v="10"/>
    <s v="all levels"/>
    <n v="9"/>
    <d v="2016-12-14T00:00:00"/>
    <n v="14"/>
    <n v="12"/>
    <n v="2016"/>
    <x v="0"/>
    <x v="0"/>
    <d v="2019-09-26T00:00:00"/>
    <n v="1016"/>
  </r>
  <r>
    <x v="3028"/>
    <x v="3016"/>
    <x v="63"/>
    <s v="thon Flask"/>
    <s v="rofessiona"/>
    <s v="https://www.udemy.   /restful-api-flask-course/"/>
    <s v="https://www.udemy.com/restful-api-flask-course/"/>
    <x v="0"/>
    <n v="120"/>
    <n v="578"/>
    <n v="25"/>
    <n v="36"/>
    <x v="2"/>
    <x v="2"/>
    <s v="intermediate level"/>
    <s v="INTERMEDIATE LEVEL"/>
    <n v="18"/>
    <s v="intermediate level"/>
    <n v="4.5"/>
    <d v="2017-01-11T00:00:00"/>
    <n v="11"/>
    <n v="1"/>
    <n v="2017"/>
    <x v="0"/>
    <x v="0"/>
    <d v="2020-10-10T00:00:00"/>
    <n v="1368"/>
  </r>
  <r>
    <x v="3029"/>
    <x v="3017"/>
    <x v="1400"/>
    <s v=" Laravel 5"/>
    <s v="uild Wordp"/>
    <s v="https://www.udemy.   /build-blog-cms-with-laravel-5/"/>
    <s v="https://www.udemy.com/build-blog-cms-with-laravel-5/"/>
    <x v="0"/>
    <n v="150"/>
    <n v="392"/>
    <n v="81"/>
    <n v="63"/>
    <x v="0"/>
    <x v="0"/>
    <s v="all levels"/>
    <s v="ALL LEVELS"/>
    <n v="10"/>
    <s v="all levels"/>
    <n v="8.5"/>
    <d v="2016-12-19T00:00:00"/>
    <n v="19"/>
    <n v="12"/>
    <n v="2016"/>
    <x v="0"/>
    <x v="0"/>
    <d v="2019-09-26T00:00:00"/>
    <n v="1011"/>
  </r>
  <r>
    <x v="3030"/>
    <x v="3018"/>
    <x v="1625"/>
    <s v="aravel 5.3"/>
    <s v="aravel : C"/>
    <s v="https://www.udemy.   /laravel-53-crud-application-with-ajax/"/>
    <s v="https://www.udemy.com/laravel-53-crud-application-with-ajax/"/>
    <x v="0"/>
    <n v="20"/>
    <n v="362"/>
    <n v="19"/>
    <n v="8"/>
    <x v="2"/>
    <x v="2"/>
    <s v="intermediate level"/>
    <s v="INTERMEDIATE LEVEL"/>
    <n v="18"/>
    <s v="intermediate level"/>
    <n v="1"/>
    <d v="2017-01-09T00:00:00"/>
    <n v="9"/>
    <n v="1"/>
    <n v="2017"/>
    <x v="0"/>
    <x v="0"/>
    <d v="2020-10-10T00:00:00"/>
    <n v="1370"/>
  </r>
  <r>
    <x v="3031"/>
    <x v="3019"/>
    <x v="843"/>
    <s v="t tonight!"/>
    <s v="nstant har"/>
    <s v="https://www.udemy.   /instant-harmonica-enjoy-playing-silent-night-tonight/"/>
    <s v="https://www.udemy.com/instant-harmonica-enjoy-playing-silent-night-tonight/"/>
    <x v="0"/>
    <n v="40"/>
    <n v="16"/>
    <n v="3"/>
    <n v="12"/>
    <x v="0"/>
    <x v="0"/>
    <s v="all levels"/>
    <s v="ALL LEVELS"/>
    <n v="10"/>
    <s v="all levels"/>
    <n v="0.63333333300000005"/>
    <d v="2016-12-14T00:00:00"/>
    <n v="14"/>
    <n v="12"/>
    <n v="2016"/>
    <x v="1"/>
    <x v="1"/>
    <d v="2019-09-26T00:00:00"/>
    <n v="1016"/>
  </r>
  <r>
    <x v="3032"/>
    <x v="3020"/>
    <x v="1626"/>
    <s v=" beginners"/>
    <s v="iano Unbou"/>
    <s v="https://www.udemy.   /piano-unbound/"/>
    <s v="https://www.udemy.com/piano-unbound/"/>
    <x v="0"/>
    <n v="195"/>
    <n v="32"/>
    <n v="1"/>
    <n v="39"/>
    <x v="0"/>
    <x v="0"/>
    <s v="all levels"/>
    <s v="ALL LEVELS"/>
    <n v="10"/>
    <s v="all levels"/>
    <n v="2.5"/>
    <d v="2017-04-25T00:00:00"/>
    <n v="25"/>
    <n v="4"/>
    <n v="2017"/>
    <x v="1"/>
    <x v="1"/>
    <d v="2019-09-26T00:00:00"/>
    <n v="884"/>
  </r>
  <r>
    <x v="3033"/>
    <x v="3021"/>
    <x v="94"/>
    <s v="ate Equity"/>
    <s v="asics of P"/>
    <s v="https://www.udemy.   /basics-of-private-equity/"/>
    <s v="https://www.udemy.com/basics-of-private-equity/"/>
    <x v="0"/>
    <n v="60"/>
    <n v="9"/>
    <n v="2"/>
    <n v="6"/>
    <x v="2"/>
    <x v="2"/>
    <s v="intermediate level"/>
    <s v="INTERMEDIATE LEVEL"/>
    <n v="18"/>
    <s v="intermediate level"/>
    <n v="0.66666666699999999"/>
    <d v="2017-05-09T00:00:00"/>
    <n v="9"/>
    <n v="5"/>
    <n v="2017"/>
    <x v="3"/>
    <x v="3"/>
    <d v="2020-10-10T00:00:00"/>
    <n v="1250"/>
  </r>
  <r>
    <x v="3034"/>
    <x v="3022"/>
    <x v="1627"/>
    <s v="th a Mouse"/>
    <s v="ow to Colo"/>
    <s v="https://www.udemy.   /how-to-color-comic-books-with-a-mouse/"/>
    <s v="https://www.udemy.com/how-to-color-comic-books-with-a-mouse/"/>
    <x v="0"/>
    <n v="30"/>
    <n v="7"/>
    <n v="0"/>
    <n v="8"/>
    <x v="0"/>
    <x v="0"/>
    <s v="all levels"/>
    <s v="ALL LEVELS"/>
    <n v="10"/>
    <s v="all levels"/>
    <n v="2"/>
    <d v="2017-01-03T00:00:00"/>
    <n v="3"/>
    <n v="1"/>
    <n v="2017"/>
    <x v="2"/>
    <x v="2"/>
    <d v="2019-09-26T00:00:00"/>
    <n v="996"/>
  </r>
  <r>
    <x v="3035"/>
    <x v="3023"/>
    <x v="1628"/>
    <s v="lete Guide"/>
    <s v="ebpack 1 &amp;"/>
    <s v="https://www.udemy.   /webpack-complete-guide/"/>
    <s v="https://www.udemy.com/webpack-complete-guide/"/>
    <x v="0"/>
    <n v="40"/>
    <n v="252"/>
    <n v="46"/>
    <n v="79"/>
    <x v="0"/>
    <x v="0"/>
    <s v="all levels"/>
    <s v="ALL LEVELS"/>
    <n v="10"/>
    <s v="all levels"/>
    <n v="6.5"/>
    <d v="2017-03-10T00:00:00"/>
    <n v="10"/>
    <n v="3"/>
    <n v="2017"/>
    <x v="0"/>
    <x v="0"/>
    <d v="2019-09-26T00:00:00"/>
    <n v="930"/>
  </r>
  <r>
    <x v="3036"/>
    <x v="3024"/>
    <x v="1629"/>
    <s v="ast &amp; Easy"/>
    <s v="igital Pia"/>
    <s v="https://www.udemy.   /digital-pianist-course-learn-piano-keyboard-fast-easy/"/>
    <s v="https://www.udemy.com/digital-pianist-course-learn-piano-keyboard-fast-easy/"/>
    <x v="0"/>
    <n v="150"/>
    <n v="89"/>
    <n v="7"/>
    <n v="35"/>
    <x v="1"/>
    <x v="1"/>
    <s v="beginner level"/>
    <s v="BEGINNER LEVEL"/>
    <n v="14"/>
    <s v="beginner level"/>
    <n v="3"/>
    <d v="2016-12-26T00:00:00"/>
    <n v="26"/>
    <n v="12"/>
    <n v="2016"/>
    <x v="1"/>
    <x v="1"/>
    <d v="2018-12-31T00:00:00"/>
    <n v="735"/>
  </r>
  <r>
    <x v="3037"/>
    <x v="3025"/>
    <x v="6"/>
    <s v="rogramming"/>
    <s v="ntroductio"/>
    <s v="https://www.udemy.   /introduction-to-qgis-python-programming/"/>
    <s v="https://www.udemy.com/introduction-to-qgis-python-programming/"/>
    <x v="0"/>
    <n v="85"/>
    <n v="197"/>
    <n v="26"/>
    <n v="28"/>
    <x v="1"/>
    <x v="1"/>
    <s v="beginner level"/>
    <s v="BEGINNER LEVEL"/>
    <n v="14"/>
    <s v="beginner level"/>
    <n v="3.5"/>
    <d v="2016-12-22T00:00:00"/>
    <n v="22"/>
    <n v="12"/>
    <n v="2016"/>
    <x v="0"/>
    <x v="0"/>
    <d v="2018-12-31T00:00:00"/>
    <n v="739"/>
  </r>
  <r>
    <x v="3038"/>
    <x v="3026"/>
    <x v="0"/>
    <s v="o Advanced"/>
    <s v="avaScript "/>
    <s v="https://www.udemy.   /javascript-from-beginner-to-advanced/"/>
    <s v="https://www.udemy.com/javascript-from-beginner-to-advanced/"/>
    <x v="0"/>
    <n v="195"/>
    <n v="395"/>
    <n v="18"/>
    <n v="57"/>
    <x v="0"/>
    <x v="0"/>
    <s v="all levels"/>
    <s v="ALL LEVELS"/>
    <n v="10"/>
    <s v="all levels"/>
    <n v="17"/>
    <d v="2016-12-20T00:00:00"/>
    <n v="20"/>
    <n v="12"/>
    <n v="2016"/>
    <x v="0"/>
    <x v="0"/>
    <d v="2019-09-26T00:00:00"/>
    <n v="1010"/>
  </r>
  <r>
    <x v="3039"/>
    <x v="3027"/>
    <x v="1630"/>
    <s v="er's Guide"/>
    <s v="ebpack 2: "/>
    <s v="https://www.udemy.   /webpack-2-the-complete-developers-guide/"/>
    <s v="https://www.udemy.com/webpack-2-the-complete-developers-guide/"/>
    <x v="0"/>
    <n v="75"/>
    <n v="8964"/>
    <n v="1893"/>
    <n v="56"/>
    <x v="0"/>
    <x v="0"/>
    <s v="all levels"/>
    <s v="ALL LEVELS"/>
    <n v="10"/>
    <s v="all levels"/>
    <n v="5.5"/>
    <d v="2017-01-03T00:00:00"/>
    <n v="3"/>
    <n v="1"/>
    <n v="2017"/>
    <x v="0"/>
    <x v="0"/>
    <d v="2019-09-26T00:00:00"/>
    <n v="996"/>
  </r>
  <r>
    <x v="3040"/>
    <x v="3028"/>
    <x v="820"/>
    <s v="it (Forex)"/>
    <s v="ow To Trad"/>
    <s v="https://www.udemy.   /how-to-trade-rsi-pullback-strategy-entry-to-exit/"/>
    <s v="https://www.udemy.com/how-to-trade-rsi-pullback-strategy-entry-to-exit/"/>
    <x v="0"/>
    <n v="150"/>
    <n v="104"/>
    <n v="10"/>
    <n v="21"/>
    <x v="0"/>
    <x v="0"/>
    <s v="all levels"/>
    <s v="ALL LEVELS"/>
    <n v="10"/>
    <s v="all levels"/>
    <n v="2"/>
    <d v="2017-02-17T00:00:00"/>
    <n v="17"/>
    <n v="2"/>
    <n v="2017"/>
    <x v="3"/>
    <x v="3"/>
    <d v="2018-08-06T00:00:00"/>
    <n v="535"/>
  </r>
  <r>
    <x v="3041"/>
    <x v="3029"/>
    <x v="1631"/>
    <s v=" Socket IO"/>
    <s v="uild Compl"/>
    <s v="https://www.udemy.   /build-complex-express-sites-with-redis-and-socket-io/"/>
    <s v="https://www.udemy.com/build-complex-express-sites-with-redis-and-socket-io/"/>
    <x v="0"/>
    <n v="125"/>
    <n v="223"/>
    <n v="26"/>
    <n v="27"/>
    <x v="2"/>
    <x v="2"/>
    <s v="intermediate level"/>
    <s v="INTERMEDIATE LEVEL"/>
    <n v="18"/>
    <s v="intermediate level"/>
    <n v="3.5"/>
    <d v="2016-12-22T00:00:00"/>
    <n v="22"/>
    <n v="12"/>
    <n v="2016"/>
    <x v="0"/>
    <x v="0"/>
    <d v="2020-10-10T00:00:00"/>
    <n v="1388"/>
  </r>
  <r>
    <x v="3042"/>
    <x v="3030"/>
    <x v="1632"/>
    <s v="n aufbaust"/>
    <s v="ie Du, Dir"/>
    <s v="https://www.udemy.   /wie-du-dir-auch-mit-kleinen-betragen-ein-vermogen-aufbaust/"/>
    <s v="https://www.udemy.com/wie-du-dir-auch-mit-kleinen-betragen-ein-vermogen-aufbaust/"/>
    <x v="0"/>
    <n v="70"/>
    <n v="187"/>
    <n v="3"/>
    <n v="53"/>
    <x v="0"/>
    <x v="0"/>
    <s v="all levels"/>
    <s v="ALL LEVELS"/>
    <n v="10"/>
    <s v="all levels"/>
    <n v="7"/>
    <d v="2016-12-14T00:00:00"/>
    <n v="14"/>
    <n v="12"/>
    <n v="2016"/>
    <x v="3"/>
    <x v="3"/>
    <d v="2019-09-26T00:00:00"/>
    <n v="1016"/>
  </r>
  <r>
    <x v="3043"/>
    <x v="3031"/>
    <x v="1633"/>
    <s v="ons Course"/>
    <s v="Greensleev"/>
    <s v="https://www.udemy.   /greensleeves-creative-piano-lessons-course/"/>
    <s v="https://www.udemy.com/greensleeves-creative-piano-lessons-course/"/>
    <x v="0"/>
    <n v="20"/>
    <n v="10"/>
    <n v="1"/>
    <n v="8"/>
    <x v="0"/>
    <x v="0"/>
    <s v="all levels"/>
    <s v="ALL LEVELS"/>
    <n v="10"/>
    <s v="all levels"/>
    <n v="2"/>
    <d v="2017-01-03T00:00:00"/>
    <n v="3"/>
    <n v="1"/>
    <n v="2017"/>
    <x v="1"/>
    <x v="1"/>
    <d v="2019-09-26T00:00:00"/>
    <n v="996"/>
  </r>
  <r>
    <x v="3044"/>
    <x v="3032"/>
    <x v="1634"/>
    <s v="ele Course"/>
    <s v="un Beginne"/>
    <s v="https://www.udemy.   /beginner-ukulele/"/>
    <s v="https://www.udemy.com/beginner-ukulele/"/>
    <x v="0"/>
    <n v="55"/>
    <n v="1409"/>
    <n v="41"/>
    <n v="17"/>
    <x v="1"/>
    <x v="1"/>
    <s v="beginner level"/>
    <s v="BEGINNER LEVEL"/>
    <n v="14"/>
    <s v="beginner level"/>
    <n v="1.5"/>
    <d v="2016-12-21T00:00:00"/>
    <n v="21"/>
    <n v="12"/>
    <n v="2016"/>
    <x v="1"/>
    <x v="1"/>
    <d v="2018-12-31T00:00:00"/>
    <n v="740"/>
  </r>
  <r>
    <x v="3045"/>
    <x v="3033"/>
    <x v="120"/>
    <s v="ratch 2017"/>
    <s v="ow To Buil"/>
    <s v="https://www.udemy.   /how-to-build-and-make-a-wordpress-website-from-scratch-2017/"/>
    <s v="https://www.udemy.com/how-to-build-and-make-a-wordpress-website-from-scratch-2017/"/>
    <x v="1"/>
    <n v="0"/>
    <n v="7055"/>
    <n v="166"/>
    <n v="24"/>
    <x v="0"/>
    <x v="0"/>
    <s v="all levels"/>
    <s v="ALL LEVELS"/>
    <n v="10"/>
    <s v="all levels"/>
    <n v="2"/>
    <d v="2017-01-24T00:00:00"/>
    <n v="24"/>
    <n v="1"/>
    <n v="2017"/>
    <x v="0"/>
    <x v="0"/>
    <d v="2019-09-26T00:00:00"/>
    <n v="975"/>
  </r>
  <r>
    <x v="3046"/>
    <x v="3034"/>
    <x v="375"/>
    <s v="ret Weapon"/>
    <s v="orex Tradi"/>
    <s v="https://www.udemy.   /forex-tradinglearn-rsi-indicator-to-trade-like-a-pro/"/>
    <s v="https://www.udemy.com/forex-tradinglearn-rsi-indicator-to-trade-like-a-pro/"/>
    <x v="0"/>
    <n v="95"/>
    <n v="57"/>
    <n v="13"/>
    <n v="14"/>
    <x v="0"/>
    <x v="0"/>
    <s v="all levels"/>
    <s v="ALL LEVELS"/>
    <n v="10"/>
    <s v="all levels"/>
    <n v="1.5"/>
    <d v="2016-12-21T00:00:00"/>
    <n v="21"/>
    <n v="12"/>
    <n v="2016"/>
    <x v="3"/>
    <x v="3"/>
    <d v="2018-08-06T00:00:00"/>
    <n v="593"/>
  </r>
  <r>
    <x v="3047"/>
    <x v="3035"/>
    <x v="820"/>
    <s v="Strategies"/>
    <s v="ow to Trad"/>
    <s v="https://www.udemy.   /how-to-trade-forex-like-a-hedge-fund/"/>
    <s v="https://www.udemy.com/how-to-trade-forex-like-a-hedge-fund/"/>
    <x v="0"/>
    <n v="115"/>
    <n v="504"/>
    <n v="5"/>
    <n v="32"/>
    <x v="0"/>
    <x v="0"/>
    <s v="all levels"/>
    <s v="ALL LEVELS"/>
    <n v="10"/>
    <s v="all levels"/>
    <n v="1.5"/>
    <d v="2017-03-23T00:00:00"/>
    <n v="23"/>
    <n v="3"/>
    <n v="2017"/>
    <x v="3"/>
    <x v="3"/>
    <d v="2019-09-26T00:00:00"/>
    <n v="917"/>
  </r>
  <r>
    <x v="3048"/>
    <x v="3036"/>
    <x v="168"/>
    <s v="act &amp; Node"/>
    <s v="eginner Fu"/>
    <s v="https://www.udemy.   /ultimate-web/"/>
    <s v="https://www.udemy.com/ultimate-web/"/>
    <x v="0"/>
    <n v="200"/>
    <n v="2687"/>
    <n v="331"/>
    <n v="138"/>
    <x v="1"/>
    <x v="1"/>
    <s v="beginner level"/>
    <s v="BEGINNER LEVEL"/>
    <n v="14"/>
    <s v="beginner level"/>
    <n v="25.5"/>
    <d v="2017-03-31T00:00:00"/>
    <n v="31"/>
    <n v="3"/>
    <n v="2017"/>
    <x v="0"/>
    <x v="0"/>
    <d v="2018-12-31T00:00:00"/>
    <n v="640"/>
  </r>
  <r>
    <x v="3049"/>
    <x v="3037"/>
    <x v="1635"/>
    <s v="ntatÃ´nica"/>
    <s v="xplosÃ£o P"/>
    <s v="https://www.udemy.   /explosao-pentatonica/"/>
    <s v="https://www.udemy.com/explosao-pentatonica/"/>
    <x v="0"/>
    <n v="55"/>
    <n v="42"/>
    <n v="5"/>
    <n v="19"/>
    <x v="0"/>
    <x v="0"/>
    <s v="all levels"/>
    <s v="ALL LEVELS"/>
    <n v="10"/>
    <s v="all levels"/>
    <n v="1.5"/>
    <d v="2016-12-22T00:00:00"/>
    <n v="22"/>
    <n v="12"/>
    <n v="2016"/>
    <x v="1"/>
    <x v="1"/>
    <d v="2019-09-26T00:00:00"/>
    <n v="1008"/>
  </r>
  <r>
    <x v="3050"/>
    <x v="3038"/>
    <x v="172"/>
    <s v="l analysis"/>
    <s v="tock Marke"/>
    <s v="https://www.udemy.   /stock-market-investmentnon-financial-fundamental-analysis/"/>
    <s v="https://www.udemy.com/stock-market-investmentnon-financial-fundamental-analysis/"/>
    <x v="0"/>
    <n v="125"/>
    <n v="1091"/>
    <n v="4"/>
    <n v="29"/>
    <x v="1"/>
    <x v="1"/>
    <s v="beginner level"/>
    <s v="BEGINNER LEVEL"/>
    <n v="14"/>
    <s v="beginner level"/>
    <n v="3"/>
    <d v="2016-12-20T00:00:00"/>
    <n v="20"/>
    <n v="12"/>
    <n v="2016"/>
    <x v="3"/>
    <x v="3"/>
    <d v="2018-05-25T00:00:00"/>
    <n v="521"/>
  </r>
  <r>
    <x v="3051"/>
    <x v="3039"/>
    <x v="1636"/>
    <s v="om scratch"/>
    <s v="reate eye-"/>
    <s v="https://www.udemy.   /create-eye-catching-wordpress-website-from-scratch/"/>
    <s v="https://www.udemy.com/create-eye-catching-wordpress-website-from-scratch/"/>
    <x v="0"/>
    <n v="30"/>
    <n v="2342"/>
    <n v="15"/>
    <n v="19"/>
    <x v="1"/>
    <x v="1"/>
    <s v="beginner level"/>
    <s v="BEGINNER LEVEL"/>
    <n v="14"/>
    <s v="beginner level"/>
    <n v="4.5"/>
    <d v="2016-12-28T00:00:00"/>
    <n v="28"/>
    <n v="12"/>
    <n v="2016"/>
    <x v="0"/>
    <x v="0"/>
    <d v="2018-12-31T00:00:00"/>
    <n v="733"/>
  </r>
  <r>
    <x v="3052"/>
    <x v="3040"/>
    <x v="1637"/>
    <s v="or Worship"/>
    <s v="earn Acous"/>
    <s v="https://www.udemy.   /learn-acoustic-guitar-for-worship/"/>
    <s v="https://www.udemy.com/learn-acoustic-guitar-for-worship/"/>
    <x v="0"/>
    <n v="40"/>
    <n v="86"/>
    <n v="18"/>
    <n v="26"/>
    <x v="1"/>
    <x v="1"/>
    <s v="beginner level"/>
    <s v="BEGINNER LEVEL"/>
    <n v="14"/>
    <s v="beginner level"/>
    <n v="2"/>
    <d v="2017-01-23T00:00:00"/>
    <n v="23"/>
    <n v="1"/>
    <n v="2017"/>
    <x v="1"/>
    <x v="1"/>
    <d v="2018-12-31T00:00:00"/>
    <n v="707"/>
  </r>
  <r>
    <x v="3053"/>
    <x v="3041"/>
    <x v="1638"/>
    <s v=" Angular 4"/>
    <s v="ngular NgR"/>
    <s v="https://www.udemy.   /angular-ngrx-course/"/>
    <s v="https://www.udemy.com/angular-ngrx-course/"/>
    <x v="0"/>
    <n v="150"/>
    <n v="1399"/>
    <n v="212"/>
    <n v="89"/>
    <x v="2"/>
    <x v="2"/>
    <s v="intermediate level"/>
    <s v="INTERMEDIATE LEVEL"/>
    <n v="18"/>
    <s v="intermediate level"/>
    <n v="8.5"/>
    <d v="2017-01-19T00:00:00"/>
    <n v="19"/>
    <n v="1"/>
    <n v="2017"/>
    <x v="0"/>
    <x v="0"/>
    <d v="2020-10-10T00:00:00"/>
    <n v="1360"/>
  </r>
  <r>
    <x v="3054"/>
    <x v="3042"/>
    <x v="128"/>
    <s v="k by Punix"/>
    <s v="ow to draw"/>
    <s v="https://www.udemy.   /punix_drawface/"/>
    <s v="https://www.udemy.com/punix_drawface/"/>
    <x v="0"/>
    <n v="35"/>
    <n v="83"/>
    <n v="3"/>
    <n v="17"/>
    <x v="1"/>
    <x v="1"/>
    <s v="beginner level"/>
    <s v="BEGINNER LEVEL"/>
    <n v="14"/>
    <s v="beginner level"/>
    <n v="1.5"/>
    <d v="2017-04-17T00:00:00"/>
    <n v="17"/>
    <n v="4"/>
    <n v="2017"/>
    <x v="2"/>
    <x v="2"/>
    <d v="2018-12-31T00:00:00"/>
    <n v="623"/>
  </r>
  <r>
    <x v="3055"/>
    <x v="3043"/>
    <x v="1639"/>
    <s v="ner to Pro"/>
    <s v="ltimate Ph"/>
    <s v="https://www.udemy.   /ultimate-photoshop-training-from-beginner-to-pro/"/>
    <s v="https://www.udemy.com/ultimate-photoshop-training-from-beginner-to-pro/"/>
    <x v="0"/>
    <n v="200"/>
    <n v="5326"/>
    <n v="447"/>
    <n v="150"/>
    <x v="1"/>
    <x v="1"/>
    <s v="beginner level"/>
    <s v="BEGINNER LEVEL"/>
    <n v="14"/>
    <s v="beginner level"/>
    <n v="11.5"/>
    <d v="2017-01-12T00:00:00"/>
    <n v="12"/>
    <n v="1"/>
    <n v="2017"/>
    <x v="2"/>
    <x v="2"/>
    <d v="2018-12-31T00:00:00"/>
    <n v="718"/>
  </r>
  <r>
    <x v="3056"/>
    <x v="3044"/>
    <x v="1640"/>
    <s v="sis with R"/>
    <s v="uantitativ"/>
    <s v="https://www.udemy.   /quantitative-trading-analysis-with-r/"/>
    <s v="https://www.udemy.com/quantitative-trading-analysis-with-r/"/>
    <x v="0"/>
    <n v="50"/>
    <n v="567"/>
    <n v="40"/>
    <n v="53"/>
    <x v="0"/>
    <x v="0"/>
    <s v="all levels"/>
    <s v="ALL LEVELS"/>
    <n v="10"/>
    <s v="all levels"/>
    <n v="7.5"/>
    <d v="2016-12-22T00:00:00"/>
    <n v="22"/>
    <n v="12"/>
    <n v="2016"/>
    <x v="3"/>
    <x v="3"/>
    <d v="2018-08-06T00:00:00"/>
    <n v="592"/>
  </r>
  <r>
    <x v="3057"/>
    <x v="3045"/>
    <x v="843"/>
    <s v="(tonight)!"/>
    <s v="nstant har"/>
    <s v="https://www.udemy.   /instant-harmonica-play-auld-lang-syne-the-neet-tonight/"/>
    <s v="https://www.udemy.com/instant-harmonica-play-auld-lang-syne-the-neet-tonight/"/>
    <x v="0"/>
    <n v="40"/>
    <n v="28"/>
    <n v="1"/>
    <n v="13"/>
    <x v="0"/>
    <x v="0"/>
    <s v="all levels"/>
    <s v="ALL LEVELS"/>
    <n v="10"/>
    <s v="all levels"/>
    <n v="1"/>
    <d v="2016-12-22T00:00:00"/>
    <n v="22"/>
    <n v="12"/>
    <n v="2016"/>
    <x v="1"/>
    <x v="1"/>
    <d v="2019-09-26T00:00:00"/>
    <n v="1008"/>
  </r>
  <r>
    <x v="3058"/>
    <x v="3046"/>
    <x v="1641"/>
    <s v="io (Forex)"/>
    <s v="rade RSI B"/>
    <s v="https://www.udemy.   /trade-rsi-breakout-strategy-great-riskreward-ratio-forex/"/>
    <s v="https://www.udemy.com/trade-rsi-breakout-strategy-great-riskreward-ratio-forex/"/>
    <x v="0"/>
    <n v="200"/>
    <n v="66"/>
    <n v="12"/>
    <n v="19"/>
    <x v="0"/>
    <x v="0"/>
    <s v="all levels"/>
    <s v="ALL LEVELS"/>
    <n v="10"/>
    <s v="all levels"/>
    <n v="2"/>
    <d v="2017-05-01T00:00:00"/>
    <n v="1"/>
    <n v="5"/>
    <n v="2017"/>
    <x v="3"/>
    <x v="3"/>
    <d v="2018-08-06T00:00:00"/>
    <n v="462"/>
  </r>
  <r>
    <x v="3059"/>
    <x v="3047"/>
    <x v="1642"/>
    <s v="Strategies"/>
    <s v="orex &amp; Fin"/>
    <s v="https://www.udemy.   /forex-education-school-pforex/"/>
    <s v="https://www.udemy.com/forex-education-school-pforex/"/>
    <x v="1"/>
    <n v="0"/>
    <n v="3137"/>
    <n v="30"/>
    <n v="69"/>
    <x v="0"/>
    <x v="0"/>
    <s v="all levels"/>
    <s v="ALL LEVELS"/>
    <n v="10"/>
    <s v="all levels"/>
    <n v="9"/>
    <d v="2017-04-12T00:00:00"/>
    <n v="12"/>
    <n v="4"/>
    <n v="2017"/>
    <x v="3"/>
    <x v="3"/>
    <d v="2018-08-06T00:00:00"/>
    <n v="481"/>
  </r>
  <r>
    <x v="3060"/>
    <x v="3048"/>
    <x v="1643"/>
    <s v="ook Design"/>
    <s v="asy Colori"/>
    <s v="https://www.udemy.   /easy-coloring-book-design/"/>
    <s v="https://www.udemy.com/easy-coloring-book-design/"/>
    <x v="0"/>
    <n v="25"/>
    <n v="0"/>
    <n v="0"/>
    <n v="9"/>
    <x v="1"/>
    <x v="1"/>
    <s v="beginner level"/>
    <s v="BEGINNER LEVEL"/>
    <n v="14"/>
    <s v="beginner level"/>
    <n v="0.58333333300000001"/>
    <d v="2016-12-22T00:00:00"/>
    <n v="22"/>
    <n v="12"/>
    <n v="2016"/>
    <x v="2"/>
    <x v="2"/>
    <d v="2018-12-31T00:00:00"/>
    <n v="739"/>
  </r>
  <r>
    <x v="3061"/>
    <x v="3049"/>
    <x v="128"/>
    <s v=" Beginners"/>
    <s v="ow to Draw"/>
    <s v="https://www.udemy.   /drawing-and-sketching-for-beginners/"/>
    <s v="https://www.udemy.com/drawing-and-sketching-for-beginners/"/>
    <x v="0"/>
    <n v="150"/>
    <n v="1360"/>
    <n v="175"/>
    <n v="79"/>
    <x v="1"/>
    <x v="1"/>
    <s v="beginner level"/>
    <s v="BEGINNER LEVEL"/>
    <n v="14"/>
    <s v="beginner level"/>
    <n v="9"/>
    <d v="2017-01-25T00:00:00"/>
    <n v="25"/>
    <n v="1"/>
    <n v="2017"/>
    <x v="2"/>
    <x v="2"/>
    <d v="2018-12-31T00:00:00"/>
    <n v="705"/>
  </r>
  <r>
    <x v="3062"/>
    <x v="3050"/>
    <x v="1644"/>
    <s v="nipulation"/>
    <s v="ake yourse"/>
    <s v="https://www.udemy.   /make-your-self-a-santa-claus-merry-christmas/"/>
    <s v="https://www.udemy.com/make-your-self-a-santa-claus-merry-christmas/"/>
    <x v="1"/>
    <n v="0"/>
    <n v="2665"/>
    <n v="20"/>
    <n v="8"/>
    <x v="0"/>
    <x v="0"/>
    <s v="all levels"/>
    <s v="ALL LEVELS"/>
    <n v="10"/>
    <s v="all levels"/>
    <n v="0.56666666700000001"/>
    <d v="2016-12-22T00:00:00"/>
    <n v="22"/>
    <n v="12"/>
    <n v="2016"/>
    <x v="2"/>
    <x v="2"/>
    <d v="2019-09-26T00:00:00"/>
    <n v="1008"/>
  </r>
  <r>
    <x v="3063"/>
    <x v="3051"/>
    <x v="96"/>
    <s v=" Cover Art"/>
    <s v="hotoshop C"/>
    <s v="https://www.udemy.   /photoshop-cc-training-creating-fantastic-album-cover-art/"/>
    <s v="https://www.udemy.com/photoshop-cc-training-creating-fantastic-album-cover-art/"/>
    <x v="0"/>
    <n v="50"/>
    <n v="1"/>
    <n v="0"/>
    <n v="8"/>
    <x v="0"/>
    <x v="0"/>
    <s v="all levels"/>
    <s v="ALL LEVELS"/>
    <n v="10"/>
    <s v="all levels"/>
    <n v="1"/>
    <d v="2016-12-21T00:00:00"/>
    <n v="21"/>
    <n v="12"/>
    <n v="2016"/>
    <x v="2"/>
    <x v="2"/>
    <d v="2019-09-26T00:00:00"/>
    <n v="1009"/>
  </r>
  <r>
    <x v="3064"/>
    <x v="3052"/>
    <x v="1645"/>
    <s v="ofessional"/>
    <s v="ue JS 2: F"/>
    <s v="https://www.udemy.   /vuejs-from-beginner-to-professional/"/>
    <s v="https://www.udemy.com/vuejs-from-beginner-to-professional/"/>
    <x v="0"/>
    <n v="145"/>
    <n v="602"/>
    <n v="93"/>
    <n v="214"/>
    <x v="0"/>
    <x v="0"/>
    <s v="all levels"/>
    <s v="ALL LEVELS"/>
    <n v="10"/>
    <s v="all levels"/>
    <n v="15.5"/>
    <d v="2016-12-28T00:00:00"/>
    <n v="28"/>
    <n v="12"/>
    <n v="2016"/>
    <x v="0"/>
    <x v="0"/>
    <d v="2019-09-26T00:00:00"/>
    <n v="1002"/>
  </r>
  <r>
    <x v="3065"/>
    <x v="3053"/>
    <x v="1604"/>
    <s v="s COULEURS"/>
    <s v="oach Guita"/>
    <s v="https://www.udemy.   /coach-guitar-apprendre-la-guitare-facile-avec-des-couleurs/"/>
    <s v="https://www.udemy.com/coach-guitar-apprendre-la-guitare-facile-avec-des-couleurs/"/>
    <x v="0"/>
    <n v="50"/>
    <n v="25"/>
    <n v="1"/>
    <n v="321"/>
    <x v="0"/>
    <x v="0"/>
    <s v="all levels"/>
    <s v="ALL LEVELS"/>
    <n v="10"/>
    <s v="all levels"/>
    <n v="3.5"/>
    <d v="2016-12-27T00:00:00"/>
    <n v="27"/>
    <n v="12"/>
    <n v="2016"/>
    <x v="1"/>
    <x v="1"/>
    <d v="2019-09-26T00:00:00"/>
    <n v="1003"/>
  </r>
  <r>
    <x v="3066"/>
    <x v="3054"/>
    <x v="1646"/>
    <s v="ue Booster"/>
    <s v="odern Coun"/>
    <s v="https://www.udemy.   /modern-country-guitar/"/>
    <s v="https://www.udemy.com/modern-country-guitar/"/>
    <x v="0"/>
    <n v="30"/>
    <n v="1152"/>
    <n v="16"/>
    <n v="42"/>
    <x v="2"/>
    <x v="2"/>
    <s v="intermediate level"/>
    <s v="INTERMEDIATE LEVEL"/>
    <n v="18"/>
    <s v="intermediate level"/>
    <n v="2.5"/>
    <d v="2017-01-26T00:00:00"/>
    <n v="26"/>
    <n v="1"/>
    <n v="2017"/>
    <x v="1"/>
    <x v="1"/>
    <d v="2020-10-10T00:00:00"/>
    <n v="1353"/>
  </r>
  <r>
    <x v="3067"/>
    <x v="3055"/>
    <x v="1647"/>
    <s v="om Scratch"/>
    <s v="earn Travi"/>
    <s v="https://www.udemy.   /learn-travis-picking-from-scratch/"/>
    <s v="https://www.udemy.com/learn-travis-picking-from-scratch/"/>
    <x v="0"/>
    <n v="40"/>
    <n v="219"/>
    <n v="30"/>
    <n v="25"/>
    <x v="2"/>
    <x v="2"/>
    <s v="intermediate level"/>
    <s v="INTERMEDIATE LEVEL"/>
    <n v="18"/>
    <s v="intermediate level"/>
    <n v="1.5"/>
    <d v="2017-01-01T00:00:00"/>
    <n v="1"/>
    <n v="1"/>
    <n v="2017"/>
    <x v="1"/>
    <x v="1"/>
    <d v="2020-10-10T00:00:00"/>
    <n v="1378"/>
  </r>
  <r>
    <x v="3068"/>
    <x v="3056"/>
    <x v="652"/>
    <s v="ub-Reports"/>
    <s v="AP Crystal"/>
    <s v="https://www.udemy.   /sap-crystal-reportsmaster-detailcross-tabsub-reports/"/>
    <s v="https://www.udemy.com/sap-crystal-reportsmaster-detailcross-tabsub-reports/"/>
    <x v="0"/>
    <n v="50"/>
    <n v="13"/>
    <n v="1"/>
    <n v="9"/>
    <x v="0"/>
    <x v="0"/>
    <s v="all levels"/>
    <s v="ALL LEVELS"/>
    <n v="10"/>
    <s v="all levels"/>
    <n v="2"/>
    <d v="2016-12-26T00:00:00"/>
    <n v="26"/>
    <n v="12"/>
    <n v="2016"/>
    <x v="3"/>
    <x v="3"/>
    <d v="2018-08-06T00:00:00"/>
    <n v="588"/>
  </r>
  <r>
    <x v="3069"/>
    <x v="3057"/>
    <x v="1648"/>
    <s v="y on cloud"/>
    <s v="eact JS - "/>
    <s v="https://www.udemy.   /reactjs-for-beginners-build-real-world-react-apps-deploy-on-cloud/"/>
    <s v="https://www.udemy.com/reactjs-for-beginners-build-real-world-react-apps-deploy-on-cloud/"/>
    <x v="0"/>
    <n v="175"/>
    <n v="12815"/>
    <n v="262"/>
    <n v="53"/>
    <x v="0"/>
    <x v="0"/>
    <s v="all levels"/>
    <s v="ALL LEVELS"/>
    <n v="10"/>
    <s v="all levels"/>
    <n v="8.5"/>
    <d v="2017-02-12T00:00:00"/>
    <n v="12"/>
    <n v="2"/>
    <n v="2017"/>
    <x v="0"/>
    <x v="0"/>
    <d v="2019-09-26T00:00:00"/>
    <n v="956"/>
  </r>
  <r>
    <x v="3070"/>
    <x v="3058"/>
    <x v="394"/>
    <s v="ers Guide!"/>
    <s v="ow to Star"/>
    <s v="https://www.udemy.   /how-to-start-a-blog-complete-beginners-guide/"/>
    <s v="https://www.udemy.com/how-to-start-a-blog-complete-beginners-guide/"/>
    <x v="1"/>
    <n v="0"/>
    <n v="3784"/>
    <n v="85"/>
    <n v="32"/>
    <x v="1"/>
    <x v="1"/>
    <s v="beginner level"/>
    <s v="BEGINNER LEVEL"/>
    <n v="14"/>
    <s v="beginner level"/>
    <n v="2"/>
    <d v="2017-01-02T00:00:00"/>
    <n v="2"/>
    <n v="1"/>
    <n v="2017"/>
    <x v="0"/>
    <x v="0"/>
    <d v="2018-12-31T00:00:00"/>
    <n v="728"/>
  </r>
  <r>
    <x v="3071"/>
    <x v="3059"/>
    <x v="1649"/>
    <s v="½ä½œè¬›åº§"/>
    <s v="”»åƒåŠ å·"/>
    <s v="https://www.udemy.   /layeqrqk/"/>
    <s v="https://www.udemy.com/layeqrqk/"/>
    <x v="0"/>
    <n v="65"/>
    <n v="37"/>
    <n v="0"/>
    <n v="49"/>
    <x v="1"/>
    <x v="1"/>
    <s v="beginner level"/>
    <s v="BEGINNER LEVEL"/>
    <n v="14"/>
    <s v="beginner level"/>
    <n v="4"/>
    <d v="2017-03-22T00:00:00"/>
    <n v="22"/>
    <n v="3"/>
    <n v="2017"/>
    <x v="2"/>
    <x v="2"/>
    <d v="2018-12-31T00:00:00"/>
    <n v="649"/>
  </r>
  <r>
    <x v="3072"/>
    <x v="3060"/>
    <x v="1650"/>
    <s v="ster Class"/>
    <s v="romotional"/>
    <s v="https://www.udemy.   /promotional-design-master-class/"/>
    <s v="https://www.udemy.com/promotional-design-master-class/"/>
    <x v="0"/>
    <n v="50"/>
    <n v="14"/>
    <n v="2"/>
    <n v="26"/>
    <x v="0"/>
    <x v="0"/>
    <s v="all levels"/>
    <s v="ALL LEVELS"/>
    <n v="10"/>
    <s v="all levels"/>
    <n v="2"/>
    <d v="2016-12-24T00:00:00"/>
    <n v="24"/>
    <n v="12"/>
    <n v="2016"/>
    <x v="2"/>
    <x v="2"/>
    <d v="2019-09-26T00:00:00"/>
    <n v="1006"/>
  </r>
  <r>
    <x v="3073"/>
    <x v="3061"/>
    <x v="375"/>
    <s v="g Averages"/>
    <s v="orex Tradi"/>
    <s v="https://www.udemy.   /forex-trading-learn-moving-averages-from-scratch-to-pro/"/>
    <s v="https://www.udemy.com/forex-trading-learn-moving-averages-from-scratch-to-pro/"/>
    <x v="0"/>
    <n v="200"/>
    <n v="100"/>
    <n v="24"/>
    <n v="33"/>
    <x v="0"/>
    <x v="0"/>
    <s v="all levels"/>
    <s v="ALL LEVELS"/>
    <n v="10"/>
    <s v="all levels"/>
    <n v="4"/>
    <d v="2017-01-02T00:00:00"/>
    <n v="2"/>
    <n v="1"/>
    <n v="2017"/>
    <x v="3"/>
    <x v="3"/>
    <d v="2018-08-06T00:00:00"/>
    <n v="581"/>
  </r>
  <r>
    <x v="3074"/>
    <x v="3062"/>
    <x v="171"/>
    <s v="Javascript"/>
    <s v="omplete We"/>
    <s v="https://www.udemy.   /complete-web-development-with-html-css-and-javascript/"/>
    <s v="https://www.udemy.com/complete-web-development-with-html-css-and-javascript/"/>
    <x v="1"/>
    <n v="0"/>
    <n v="2097"/>
    <n v="16"/>
    <n v="10"/>
    <x v="2"/>
    <x v="2"/>
    <s v="intermediate level"/>
    <s v="INTERMEDIATE LEVEL"/>
    <n v="18"/>
    <s v="intermediate level"/>
    <n v="2"/>
    <d v="2017-06-27T00:00:00"/>
    <n v="27"/>
    <n v="6"/>
    <n v="2017"/>
    <x v="0"/>
    <x v="0"/>
    <d v="2020-10-10T00:00:00"/>
    <n v="1201"/>
  </r>
  <r>
    <x v="3075"/>
    <x v="3063"/>
    <x v="706"/>
    <s v="t. Simple!"/>
    <s v="ntermediat"/>
    <s v="https://www.udemy.   /intermediateaccounting/"/>
    <s v="https://www.udemy.com/intermediateaccounting/"/>
    <x v="0"/>
    <n v="200"/>
    <n v="90"/>
    <n v="12"/>
    <n v="35"/>
    <x v="2"/>
    <x v="2"/>
    <s v="intermediate level"/>
    <s v="INTERMEDIATE LEVEL"/>
    <n v="18"/>
    <s v="intermediate level"/>
    <n v="2.5"/>
    <d v="2016-12-29T00:00:00"/>
    <n v="29"/>
    <n v="12"/>
    <n v="2016"/>
    <x v="3"/>
    <x v="3"/>
    <d v="2020-10-10T00:00:00"/>
    <n v="1381"/>
  </r>
  <r>
    <x v="3076"/>
    <x v="3064"/>
    <x v="1651"/>
    <s v="e Analysis"/>
    <s v="ransfer Pr"/>
    <s v="https://www.udemy.   /transfer-pricing-a-complete-analysis/"/>
    <s v="https://www.udemy.com/transfer-pricing-a-complete-analysis/"/>
    <x v="0"/>
    <n v="50"/>
    <n v="1852"/>
    <n v="3"/>
    <n v="14"/>
    <x v="0"/>
    <x v="0"/>
    <s v="all levels"/>
    <s v="ALL LEVELS"/>
    <n v="10"/>
    <s v="all levels"/>
    <n v="2.5"/>
    <d v="2016-12-28T00:00:00"/>
    <n v="28"/>
    <n v="12"/>
    <n v="2016"/>
    <x v="3"/>
    <x v="3"/>
    <d v="2018-11-04T00:00:00"/>
    <n v="676"/>
  </r>
  <r>
    <x v="3077"/>
    <x v="3065"/>
    <x v="167"/>
    <s v=" scratch!!"/>
    <s v="earn PHP f"/>
    <s v="https://www.udemy.   /learn-php-from-scratch-by-niveditajain/"/>
    <s v="https://www.udemy.com/learn-php-from-scratch-by-niveditajain/"/>
    <x v="0"/>
    <n v="25"/>
    <n v="1908"/>
    <n v="12"/>
    <n v="17"/>
    <x v="1"/>
    <x v="1"/>
    <s v="beginner level"/>
    <s v="BEGINNER LEVEL"/>
    <n v="14"/>
    <s v="beginner level"/>
    <n v="1.5"/>
    <d v="2017-04-28T00:00:00"/>
    <n v="28"/>
    <n v="4"/>
    <n v="2017"/>
    <x v="0"/>
    <x v="0"/>
    <d v="2018-12-31T00:00:00"/>
    <n v="612"/>
  </r>
  <r>
    <x v="3078"/>
    <x v="3066"/>
    <x v="406"/>
    <s v="ics Part 2"/>
    <s v="lassical G"/>
    <s v="https://www.udemy.   /classical-guitar-essentials-the-basics-part-2/"/>
    <s v="https://www.udemy.com/classical-guitar-essentials-the-basics-part-2/"/>
    <x v="0"/>
    <n v="95"/>
    <n v="1030"/>
    <n v="1"/>
    <n v="44"/>
    <x v="2"/>
    <x v="2"/>
    <s v="intermediate level"/>
    <s v="INTERMEDIATE LEVEL"/>
    <n v="18"/>
    <s v="intermediate level"/>
    <n v="4.5"/>
    <d v="2017-03-03T00:00:00"/>
    <n v="3"/>
    <n v="3"/>
    <n v="2017"/>
    <x v="1"/>
    <x v="1"/>
    <d v="2020-10-10T00:00:00"/>
    <n v="1317"/>
  </r>
  <r>
    <x v="3079"/>
    <x v="3067"/>
    <x v="1652"/>
    <s v=" Developer"/>
    <s v="issecting "/>
    <s v="https://www.udemy.   /professional-rails-5-development-course/"/>
    <s v="https://www.udemy.com/professional-rails-5-development-course/"/>
    <x v="0"/>
    <n v="195"/>
    <n v="2804"/>
    <n v="418"/>
    <n v="212"/>
    <x v="0"/>
    <x v="0"/>
    <s v="all levels"/>
    <s v="ALL LEVELS"/>
    <n v="10"/>
    <s v="all levels"/>
    <n v="37.5"/>
    <d v="2017-02-07T00:00:00"/>
    <n v="7"/>
    <n v="2"/>
    <n v="2017"/>
    <x v="0"/>
    <x v="0"/>
    <d v="2019-09-26T00:00:00"/>
    <n v="961"/>
  </r>
  <r>
    <x v="3080"/>
    <x v="3068"/>
    <x v="179"/>
    <s v="k Lessons&quot;"/>
    <s v="ow to play"/>
    <s v="https://www.udemy.   /learnpianotoday/"/>
    <s v="https://www.udemy.com/learnpianotoday/"/>
    <x v="0"/>
    <n v="100"/>
    <n v="6271"/>
    <n v="68"/>
    <n v="75"/>
    <x v="0"/>
    <x v="0"/>
    <s v="all levels"/>
    <s v="ALL LEVELS"/>
    <n v="10"/>
    <s v="all levels"/>
    <n v="5"/>
    <d v="2013-06-27T00:00:00"/>
    <n v="27"/>
    <n v="6"/>
    <n v="2013"/>
    <x v="1"/>
    <x v="1"/>
    <d v="2019-09-26T00:00:00"/>
    <n v="2282"/>
  </r>
  <r>
    <x v="3081"/>
    <x v="3069"/>
    <x v="0"/>
    <s v="om Scratch"/>
    <s v="avaScript "/>
    <s v="https://www.udemy.   /javascript-course-for-beginners/"/>
    <s v="https://www.udemy.com/javascript-course-for-beginners/"/>
    <x v="0"/>
    <n v="195"/>
    <n v="11285"/>
    <n v="102"/>
    <n v="77"/>
    <x v="0"/>
    <x v="0"/>
    <s v="all levels"/>
    <s v="ALL LEVELS"/>
    <n v="10"/>
    <s v="all levels"/>
    <n v="5.5"/>
    <d v="2017-02-07T00:00:00"/>
    <n v="7"/>
    <n v="2"/>
    <n v="2017"/>
    <x v="0"/>
    <x v="0"/>
    <d v="2019-09-26T00:00:00"/>
    <n v="961"/>
  </r>
  <r>
    <x v="3082"/>
    <x v="3070"/>
    <x v="286"/>
    <s v="HTML &amp; CSS"/>
    <s v="aster the "/>
    <s v="https://www.udemy.   /html-css-beginners/"/>
    <s v="https://www.udemy.com/html-css-beginners/"/>
    <x v="0"/>
    <n v="145"/>
    <n v="550"/>
    <n v="15"/>
    <n v="59"/>
    <x v="0"/>
    <x v="0"/>
    <s v="all levels"/>
    <s v="ALL LEVELS"/>
    <n v="10"/>
    <s v="all levels"/>
    <n v="3"/>
    <d v="2016-12-28T00:00:00"/>
    <n v="28"/>
    <n v="12"/>
    <n v="2016"/>
    <x v="0"/>
    <x v="0"/>
    <d v="2019-09-26T00:00:00"/>
    <n v="1002"/>
  </r>
  <r>
    <x v="3083"/>
    <x v="3071"/>
    <x v="1653"/>
    <s v="ourse 2017"/>
    <s v="he Financi"/>
    <s v="https://www.udemy.   /the-financial-analyst-skills-training-fast-course-2017/"/>
    <s v="https://www.udemy.com/the-financial-analyst-skills-training-fast-course-2017/"/>
    <x v="0"/>
    <n v="100"/>
    <n v="589"/>
    <n v="31"/>
    <n v="138"/>
    <x v="0"/>
    <x v="0"/>
    <s v="all levels"/>
    <s v="ALL LEVELS"/>
    <n v="10"/>
    <s v="all levels"/>
    <n v="10"/>
    <d v="2017-01-02T00:00:00"/>
    <n v="2"/>
    <n v="1"/>
    <n v="2017"/>
    <x v="3"/>
    <x v="3"/>
    <d v="2018-08-06T00:00:00"/>
    <n v="581"/>
  </r>
  <r>
    <x v="3084"/>
    <x v="3072"/>
    <x v="1654"/>
    <s v="ces Part 2"/>
    <s v="ava Web Se"/>
    <s v="https://www.udemy.   /javawebservicespart2/"/>
    <s v="https://www.udemy.com/javawebservicespart2/"/>
    <x v="0"/>
    <n v="20"/>
    <n v="959"/>
    <n v="51"/>
    <n v="74"/>
    <x v="2"/>
    <x v="2"/>
    <s v="intermediate level"/>
    <s v="INTERMEDIATE LEVEL"/>
    <n v="18"/>
    <s v="intermediate level"/>
    <n v="3"/>
    <d v="2017-01-12T00:00:00"/>
    <n v="12"/>
    <n v="1"/>
    <n v="2017"/>
    <x v="0"/>
    <x v="0"/>
    <d v="2020-10-10T00:00:00"/>
    <n v="1367"/>
  </r>
  <r>
    <x v="3085"/>
    <x v="3073"/>
    <x v="1655"/>
    <s v="lete Study"/>
    <s v="anagement "/>
    <s v="https://www.udemy.   /management-accounting-a-complete-study/"/>
    <s v="https://www.udemy.com/management-accounting-a-complete-study/"/>
    <x v="0"/>
    <n v="150"/>
    <n v="133"/>
    <n v="3"/>
    <n v="158"/>
    <x v="0"/>
    <x v="0"/>
    <s v="all levels"/>
    <s v="ALL LEVELS"/>
    <n v="10"/>
    <s v="all levels"/>
    <n v="17.5"/>
    <d v="2016-12-29T00:00:00"/>
    <n v="29"/>
    <n v="12"/>
    <n v="2016"/>
    <x v="3"/>
    <x v="3"/>
    <d v="2019-09-26T00:00:00"/>
    <n v="1001"/>
  </r>
  <r>
    <x v="3086"/>
    <x v="3074"/>
    <x v="138"/>
    <s v="30 Minutes"/>
    <s v="earn to Cr"/>
    <s v="https://www.udemy.   /learn-to-create-responsive-layouts-in-30-minutes/"/>
    <s v="https://www.udemy.com/learn-to-create-responsive-layouts-in-30-minutes/"/>
    <x v="1"/>
    <n v="0"/>
    <n v="5301"/>
    <n v="174"/>
    <n v="6"/>
    <x v="1"/>
    <x v="1"/>
    <s v="beginner level"/>
    <s v="BEGINNER LEVEL"/>
    <n v="14"/>
    <s v="beginner level"/>
    <n v="0.5"/>
    <d v="2017-01-17T00:00:00"/>
    <n v="17"/>
    <n v="1"/>
    <n v="2017"/>
    <x v="0"/>
    <x v="0"/>
    <d v="2018-12-31T00:00:00"/>
    <n v="713"/>
  </r>
  <r>
    <x v="3087"/>
    <x v="3075"/>
    <x v="734"/>
    <s v="O Blog APP"/>
    <s v="earn Larav"/>
    <s v="https://www.udemy.   /learn-laravel-php-framework-building-multi-user-seo-blog-app/"/>
    <s v="https://www.udemy.com/learn-laravel-php-framework-building-multi-user-seo-blog-app/"/>
    <x v="0"/>
    <n v="100"/>
    <n v="557"/>
    <n v="92"/>
    <n v="133"/>
    <x v="0"/>
    <x v="0"/>
    <s v="all levels"/>
    <s v="ALL LEVELS"/>
    <n v="10"/>
    <s v="all levels"/>
    <n v="9.5"/>
    <d v="2017-01-04T00:00:00"/>
    <n v="4"/>
    <n v="1"/>
    <n v="2017"/>
    <x v="0"/>
    <x v="0"/>
    <d v="2019-09-26T00:00:00"/>
    <n v="995"/>
  </r>
  <r>
    <x v="3088"/>
    <x v="3076"/>
    <x v="1656"/>
    <s v="repreneurs"/>
    <s v="tencil - S"/>
    <s v="https://www.udemy.   /stencil-graphic-design/"/>
    <s v="https://www.udemy.com/stencil-graphic-design/"/>
    <x v="0"/>
    <n v="95"/>
    <n v="11"/>
    <n v="0"/>
    <n v="10"/>
    <x v="0"/>
    <x v="0"/>
    <s v="all levels"/>
    <s v="ALL LEVELS"/>
    <n v="10"/>
    <s v="all levels"/>
    <n v="1"/>
    <d v="2017-01-03T00:00:00"/>
    <n v="3"/>
    <n v="1"/>
    <n v="2017"/>
    <x v="2"/>
    <x v="2"/>
    <d v="2019-09-26T00:00:00"/>
    <n v="996"/>
  </r>
  <r>
    <x v="3089"/>
    <x v="3077"/>
    <x v="44"/>
    <s v="Training A"/>
    <s v="ractical A"/>
    <s v="https://www.udemy.   /mobile-practical-accounts-training-a/"/>
    <s v="https://www.udemy.com/mobile-practical-accounts-training-a/"/>
    <x v="0"/>
    <n v="35"/>
    <n v="2"/>
    <n v="0"/>
    <n v="127"/>
    <x v="2"/>
    <x v="2"/>
    <s v="intermediate level"/>
    <s v="INTERMEDIATE LEVEL"/>
    <n v="18"/>
    <s v="intermediate level"/>
    <n v="31.5"/>
    <d v="2017-01-18T00:00:00"/>
    <n v="18"/>
    <n v="1"/>
    <n v="2017"/>
    <x v="3"/>
    <x v="3"/>
    <d v="2020-10-10T00:00:00"/>
    <n v="1361"/>
  </r>
  <r>
    <x v="3090"/>
    <x v="3078"/>
    <x v="1657"/>
    <s v="e with CMS"/>
    <s v="oomla for "/>
    <s v="https://www.udemy.   /joomla-for-beginners-build-a-website-with-joomla-cms/"/>
    <s v="https://www.udemy.com/joomla-for-beginners-build-a-website-with-joomla-cms/"/>
    <x v="0"/>
    <n v="95"/>
    <n v="583"/>
    <n v="7"/>
    <n v="35"/>
    <x v="1"/>
    <x v="1"/>
    <s v="beginner level"/>
    <s v="BEGINNER LEVEL"/>
    <n v="14"/>
    <s v="beginner level"/>
    <n v="3.5"/>
    <d v="2017-01-23T00:00:00"/>
    <n v="23"/>
    <n v="1"/>
    <n v="2017"/>
    <x v="0"/>
    <x v="0"/>
    <d v="2018-12-31T00:00:00"/>
    <n v="707"/>
  </r>
  <r>
    <x v="3091"/>
    <x v="3079"/>
    <x v="1658"/>
    <s v="Accounting"/>
    <s v="eeter-Tott"/>
    <s v="https://www.udemy.   /teeter-totter-accounting/"/>
    <s v="https://www.udemy.com/teeter-totter-accounting/"/>
    <x v="0"/>
    <n v="90"/>
    <n v="0"/>
    <n v="0"/>
    <n v="12"/>
    <x v="1"/>
    <x v="1"/>
    <s v="beginner level"/>
    <s v="BEGINNER LEVEL"/>
    <n v="14"/>
    <s v="beginner level"/>
    <n v="1"/>
    <d v="2017-02-08T00:00:00"/>
    <n v="8"/>
    <n v="2"/>
    <n v="2017"/>
    <x v="3"/>
    <x v="3"/>
    <d v="2018-12-31T00:00:00"/>
    <n v="691"/>
  </r>
  <r>
    <x v="3092"/>
    <x v="3080"/>
    <x v="407"/>
    <s v="ep-by-Step"/>
    <s v="earn How t"/>
    <s v="https://www.udemy.   /hedge-fund-startup/"/>
    <s v="https://www.udemy.com/hedge-fund-startup/"/>
    <x v="0"/>
    <n v="200"/>
    <n v="1406"/>
    <n v="71"/>
    <n v="54"/>
    <x v="3"/>
    <x v="3"/>
    <s v="expert level"/>
    <s v="EXPERT LEVEL"/>
    <n v="12"/>
    <s v="expert level"/>
    <n v="1.5"/>
    <d v="2017-01-18T00:00:00"/>
    <n v="18"/>
    <n v="1"/>
    <n v="2017"/>
    <x v="3"/>
    <x v="3"/>
    <d v="2019-08-24T00:00:00"/>
    <n v="948"/>
  </r>
  <r>
    <x v="3093"/>
    <x v="3081"/>
    <x v="1659"/>
    <s v=" Harmonica"/>
    <s v="ajor Scale"/>
    <s v="https://www.udemy.   /the-major-scales-for-chromatic-harmonica/"/>
    <s v="https://www.udemy.com/the-major-scales-for-chromatic-harmonica/"/>
    <x v="0"/>
    <n v="20"/>
    <n v="6"/>
    <n v="1"/>
    <n v="14"/>
    <x v="0"/>
    <x v="0"/>
    <s v="all levels"/>
    <s v="ALL LEVELS"/>
    <n v="10"/>
    <s v="all levels"/>
    <n v="1.5"/>
    <d v="2017-04-10T00:00:00"/>
    <n v="10"/>
    <n v="4"/>
    <n v="2017"/>
    <x v="1"/>
    <x v="1"/>
    <d v="2019-09-26T00:00:00"/>
    <n v="899"/>
  </r>
  <r>
    <x v="3094"/>
    <x v="3082"/>
    <x v="1660"/>
    <s v="rtune 500!"/>
    <s v="ow to Get "/>
    <s v="https://www.udemy.   /how-to-get-growing-passive-income-from-the-fortune-500/"/>
    <s v="https://www.udemy.com/how-to-get-growing-passive-income-from-the-fortune-500/"/>
    <x v="0"/>
    <n v="25"/>
    <n v="4"/>
    <n v="0"/>
    <n v="12"/>
    <x v="0"/>
    <x v="0"/>
    <s v="all levels"/>
    <s v="ALL LEVELS"/>
    <n v="10"/>
    <s v="all levels"/>
    <n v="1"/>
    <d v="2017-01-19T00:00:00"/>
    <n v="19"/>
    <n v="1"/>
    <n v="2017"/>
    <x v="3"/>
    <x v="3"/>
    <d v="2018-08-06T00:00:00"/>
    <n v="564"/>
  </r>
  <r>
    <x v="3095"/>
    <x v="3083"/>
    <x v="427"/>
    <s v="l analysis"/>
    <s v="earn to tr"/>
    <s v="https://www.udemy.   /learn-to-trade-using-technical-analysis/"/>
    <s v="https://www.udemy.com/learn-to-trade-using-technical-analysis/"/>
    <x v="0"/>
    <n v="50"/>
    <n v="0"/>
    <n v="0"/>
    <n v="6"/>
    <x v="2"/>
    <x v="2"/>
    <s v="intermediate level"/>
    <s v="INTERMEDIATE LEVEL"/>
    <n v="18"/>
    <s v="intermediate level"/>
    <n v="0.53333333299999997"/>
    <d v="2017-05-02T00:00:00"/>
    <n v="2"/>
    <n v="5"/>
    <n v="2017"/>
    <x v="3"/>
    <x v="3"/>
    <d v="2020-10-10T00:00:00"/>
    <n v="1257"/>
  </r>
  <r>
    <x v="3096"/>
    <x v="3084"/>
    <x v="48"/>
    <s v="Technology"/>
    <s v="astering P"/>
    <s v="https://www.udemy.   /mastering-basics-of-photoshopcc-a-complete-beginners-guide/"/>
    <s v="https://www.udemy.com/mastering-basics-of-photoshopcc-a-complete-beginners-guide/"/>
    <x v="0"/>
    <n v="20"/>
    <n v="3721"/>
    <n v="95"/>
    <n v="46"/>
    <x v="0"/>
    <x v="0"/>
    <s v="all levels"/>
    <s v="ALL LEVELS"/>
    <n v="10"/>
    <s v="all levels"/>
    <n v="6.5"/>
    <d v="2017-02-04T00:00:00"/>
    <n v="4"/>
    <n v="2"/>
    <n v="2017"/>
    <x v="2"/>
    <x v="2"/>
    <d v="2019-09-26T00:00:00"/>
    <n v="964"/>
  </r>
  <r>
    <x v="3097"/>
    <x v="3085"/>
    <x v="1661"/>
    <s v="ns Trading"/>
    <s v="mini ES Fu"/>
    <s v="https://www.udemy.   /emini-es-futures-advanced-non-directional-options-trading/"/>
    <s v="https://www.udemy.com/emini-es-futures-advanced-non-directional-options-trading/"/>
    <x v="0"/>
    <n v="200"/>
    <n v="1057"/>
    <n v="15"/>
    <n v="14"/>
    <x v="0"/>
    <x v="0"/>
    <s v="all levels"/>
    <s v="ALL LEVELS"/>
    <n v="10"/>
    <s v="all levels"/>
    <n v="1.5"/>
    <d v="2017-01-11T00:00:00"/>
    <n v="11"/>
    <n v="1"/>
    <n v="2017"/>
    <x v="3"/>
    <x v="3"/>
    <d v="2018-11-04T00:00:00"/>
    <n v="662"/>
  </r>
  <r>
    <x v="3098"/>
    <x v="3086"/>
    <x v="7"/>
    <s v="in capital"/>
    <s v="prende a i"/>
    <s v="https://www.udemy.   /aprende-a-invertir-sin-capital/"/>
    <s v="https://www.udemy.com/aprende-a-invertir-sin-capital/"/>
    <x v="0"/>
    <n v="130"/>
    <n v="649"/>
    <n v="37"/>
    <n v="29"/>
    <x v="1"/>
    <x v="1"/>
    <s v="beginner level"/>
    <s v="BEGINNER LEVEL"/>
    <n v="14"/>
    <s v="beginner level"/>
    <n v="1.5"/>
    <d v="2017-05-01T00:00:00"/>
    <n v="1"/>
    <n v="5"/>
    <n v="2017"/>
    <x v="3"/>
    <x v="3"/>
    <d v="2018-12-31T00:00:00"/>
    <n v="609"/>
  </r>
  <r>
    <x v="3099"/>
    <x v="3087"/>
    <x v="1662"/>
    <s v="ML5 &amp; CSS3"/>
    <s v="omplete RE"/>
    <s v="https://www.udemy.   /website_design/"/>
    <s v="https://www.udemy.com/website_design/"/>
    <x v="0"/>
    <n v="20"/>
    <n v="2204"/>
    <n v="6"/>
    <n v="97"/>
    <x v="1"/>
    <x v="1"/>
    <s v="beginner level"/>
    <s v="BEGINNER LEVEL"/>
    <n v="14"/>
    <s v="beginner level"/>
    <n v="9"/>
    <d v="2017-02-03T00:00:00"/>
    <n v="3"/>
    <n v="2"/>
    <n v="2017"/>
    <x v="0"/>
    <x v="0"/>
    <d v="2018-12-31T00:00:00"/>
    <n v="696"/>
  </r>
  <r>
    <x v="3100"/>
    <x v="3088"/>
    <x v="120"/>
    <s v="er's Guide"/>
    <s v="ow to Buil"/>
    <s v="https://www.udemy.   /how-to-build-wordpress-themes/"/>
    <s v="https://www.udemy.com/how-to-build-wordpress-themes/"/>
    <x v="0"/>
    <n v="165"/>
    <n v="183"/>
    <n v="30"/>
    <n v="47"/>
    <x v="2"/>
    <x v="2"/>
    <s v="intermediate level"/>
    <s v="INTERMEDIATE LEVEL"/>
    <n v="18"/>
    <s v="intermediate level"/>
    <n v="5.5"/>
    <d v="2017-03-31T00:00:00"/>
    <n v="31"/>
    <n v="3"/>
    <n v="2017"/>
    <x v="0"/>
    <x v="0"/>
    <d v="2020-10-10T00:00:00"/>
    <n v="1289"/>
  </r>
  <r>
    <x v="3101"/>
    <x v="3089"/>
    <x v="587"/>
    <s v="-On Course"/>
    <s v="earn Pytho"/>
    <s v="https://www.udemy.   /learn-python-django-a-hands-on-course/"/>
    <s v="https://www.udemy.com/learn-python-django-a-hands-on-course/"/>
    <x v="0"/>
    <n v="50"/>
    <n v="1339"/>
    <n v="21"/>
    <n v="18"/>
    <x v="1"/>
    <x v="1"/>
    <s v="beginner level"/>
    <s v="BEGINNER LEVEL"/>
    <n v="14"/>
    <s v="beginner level"/>
    <n v="2"/>
    <d v="2017-01-18T00:00:00"/>
    <n v="18"/>
    <n v="1"/>
    <n v="2017"/>
    <x v="0"/>
    <x v="0"/>
    <d v="2018-12-31T00:00:00"/>
    <n v="712"/>
  </r>
  <r>
    <x v="3102"/>
    <x v="3090"/>
    <x v="1663"/>
    <s v="d projects"/>
    <s v="aravel, th"/>
    <s v="https://www.udemy.   /best-laravel/"/>
    <s v="https://www.udemy.com/best-laravel/"/>
    <x v="0"/>
    <n v="200"/>
    <n v="676"/>
    <n v="119"/>
    <n v="125"/>
    <x v="0"/>
    <x v="0"/>
    <s v="all levels"/>
    <s v="ALL LEVELS"/>
    <n v="10"/>
    <s v="all levels"/>
    <n v="14"/>
    <d v="2017-02-03T00:00:00"/>
    <n v="3"/>
    <n v="2"/>
    <n v="2017"/>
    <x v="0"/>
    <x v="0"/>
    <d v="2019-09-26T00:00:00"/>
    <n v="965"/>
  </r>
  <r>
    <x v="3103"/>
    <x v="3091"/>
    <x v="1664"/>
    <s v="es of ETFs"/>
    <s v="volution a"/>
    <s v="https://www.udemy.   /evolution-and-features-of-etfs/"/>
    <s v="https://www.udemy.com/evolution-and-features-of-etfs/"/>
    <x v="0"/>
    <n v="100"/>
    <n v="0"/>
    <n v="0"/>
    <n v="10"/>
    <x v="0"/>
    <x v="0"/>
    <s v="all levels"/>
    <s v="ALL LEVELS"/>
    <n v="10"/>
    <s v="all levels"/>
    <n v="0.71666666700000003"/>
    <d v="2017-04-03T00:00:00"/>
    <n v="3"/>
    <n v="4"/>
    <n v="2017"/>
    <x v="3"/>
    <x v="3"/>
    <d v="2018-08-06T00:00:00"/>
    <n v="490"/>
  </r>
  <r>
    <x v="3104"/>
    <x v="3092"/>
    <x v="1665"/>
    <s v="and Beyond"/>
    <s v="UITAR #1: "/>
    <s v="https://www.udemy.   /guitar-1-beginner-basics-and-beyond/"/>
    <s v="https://www.udemy.com/guitar-1-beginner-basics-and-beyond/"/>
    <x v="0"/>
    <n v="20"/>
    <n v="111"/>
    <n v="12"/>
    <n v="64"/>
    <x v="1"/>
    <x v="1"/>
    <s v="beginner level"/>
    <s v="BEGINNER LEVEL"/>
    <n v="14"/>
    <s v="beginner level"/>
    <n v="3"/>
    <d v="2017-03-01T00:00:00"/>
    <n v="1"/>
    <n v="3"/>
    <n v="2017"/>
    <x v="1"/>
    <x v="1"/>
    <d v="2018-12-31T00:00:00"/>
    <n v="670"/>
  </r>
  <r>
    <x v="3105"/>
    <x v="3093"/>
    <x v="1572"/>
    <s v="ith jQuery"/>
    <s v="p and Runn"/>
    <s v="https://www.udemy.   /up-and-running-with-jquery/"/>
    <s v="https://www.udemy.com/up-and-running-with-jquery/"/>
    <x v="1"/>
    <n v="0"/>
    <n v="3324"/>
    <n v="138"/>
    <n v="19"/>
    <x v="0"/>
    <x v="0"/>
    <s v="all levels"/>
    <s v="ALL LEVELS"/>
    <n v="10"/>
    <s v="all levels"/>
    <n v="5"/>
    <d v="2017-02-03T00:00:00"/>
    <n v="3"/>
    <n v="2"/>
    <n v="2017"/>
    <x v="0"/>
    <x v="0"/>
    <d v="2019-09-26T00:00:00"/>
    <n v="965"/>
  </r>
  <r>
    <x v="3106"/>
    <x v="3094"/>
    <x v="1666"/>
    <s v="vo patamar"/>
    <s v="eve a sua "/>
    <s v="https://www.udemy.   /leve-a-sua-tecnica-de-pedal-duplo-para-um-novo-patamar/"/>
    <s v="https://www.udemy.com/leve-a-sua-tecnica-de-pedal-duplo-para-um-novo-patamar/"/>
    <x v="0"/>
    <n v="40"/>
    <n v="42"/>
    <n v="4"/>
    <n v="196"/>
    <x v="2"/>
    <x v="2"/>
    <s v="intermediate level"/>
    <s v="INTERMEDIATE LEVEL"/>
    <n v="18"/>
    <s v="intermediate level"/>
    <n v="5.5"/>
    <d v="2017-01-16T00:00:00"/>
    <n v="16"/>
    <n v="1"/>
    <n v="2017"/>
    <x v="1"/>
    <x v="1"/>
    <d v="2020-10-10T00:00:00"/>
    <n v="1363"/>
  </r>
  <r>
    <x v="3107"/>
    <x v="3095"/>
    <x v="1667"/>
    <s v="y Designer"/>
    <s v="ector Logo"/>
    <s v="https://www.udemy.   /logoaffinitydesigner/"/>
    <s v="https://www.udemy.com/logoaffinitydesigner/"/>
    <x v="0"/>
    <n v="150"/>
    <n v="1789"/>
    <n v="102"/>
    <n v="57"/>
    <x v="0"/>
    <x v="0"/>
    <s v="all levels"/>
    <s v="ALL LEVELS"/>
    <n v="10"/>
    <s v="all levels"/>
    <n v="3"/>
    <d v="2017-02-07T00:00:00"/>
    <n v="7"/>
    <n v="2"/>
    <n v="2017"/>
    <x v="2"/>
    <x v="2"/>
    <d v="2019-09-26T00:00:00"/>
    <n v="961"/>
  </r>
  <r>
    <x v="3108"/>
    <x v="3096"/>
    <x v="358"/>
    <s v="stery 2017"/>
    <s v="ordpress W"/>
    <s v="https://www.udemy.   /wordpress-website-mastery-2017/"/>
    <s v="https://www.udemy.com/wordpress-website-mastery-2017/"/>
    <x v="1"/>
    <n v="0"/>
    <n v="5181"/>
    <n v="64"/>
    <n v="22"/>
    <x v="1"/>
    <x v="1"/>
    <s v="beginner level"/>
    <s v="BEGINNER LEVEL"/>
    <n v="14"/>
    <s v="beginner level"/>
    <n v="2.5"/>
    <d v="2017-01-18T00:00:00"/>
    <n v="18"/>
    <n v="1"/>
    <n v="2017"/>
    <x v="0"/>
    <x v="0"/>
    <d v="2018-12-31T00:00:00"/>
    <n v="712"/>
  </r>
  <r>
    <x v="3109"/>
    <x v="3097"/>
    <x v="681"/>
    <s v="llustrator"/>
    <s v="reate a Ma"/>
    <s v="https://www.udemy.   /bear-adobe-illustrator/"/>
    <s v="https://www.udemy.com/bear-adobe-illustrator/"/>
    <x v="0"/>
    <n v="55"/>
    <n v="3"/>
    <n v="0"/>
    <n v="10"/>
    <x v="0"/>
    <x v="0"/>
    <s v="all levels"/>
    <s v="ALL LEVELS"/>
    <n v="10"/>
    <s v="all levels"/>
    <n v="1"/>
    <d v="2017-05-02T00:00:00"/>
    <n v="2"/>
    <n v="5"/>
    <n v="2017"/>
    <x v="2"/>
    <x v="2"/>
    <d v="2019-09-26T00:00:00"/>
    <n v="877"/>
  </r>
  <r>
    <x v="3110"/>
    <x v="3098"/>
    <x v="407"/>
    <s v="in 30 Mins"/>
    <s v="earn How T"/>
    <s v="https://www.udemy.   /30minlogo/"/>
    <s v="https://www.udemy.com/30minlogo/"/>
    <x v="0"/>
    <n v="50"/>
    <n v="1270"/>
    <n v="53"/>
    <n v="14"/>
    <x v="1"/>
    <x v="1"/>
    <s v="beginner level"/>
    <s v="BEGINNER LEVEL"/>
    <n v="14"/>
    <s v="beginner level"/>
    <n v="0.5"/>
    <d v="2017-01-16T00:00:00"/>
    <n v="16"/>
    <n v="1"/>
    <n v="2017"/>
    <x v="2"/>
    <x v="2"/>
    <d v="2018-12-31T00:00:00"/>
    <n v="714"/>
  </r>
  <r>
    <x v="3111"/>
    <x v="3099"/>
    <x v="1668"/>
    <s v="Volatility"/>
    <s v="ow To Prof"/>
    <s v="https://www.udemy.   /how-to-trade-stock-market-volatility/"/>
    <s v="https://www.udemy.com/how-to-trade-stock-market-volatility/"/>
    <x v="1"/>
    <n v="0"/>
    <n v="1736"/>
    <n v="36"/>
    <n v="11"/>
    <x v="0"/>
    <x v="0"/>
    <s v="all levels"/>
    <s v="ALL LEVELS"/>
    <n v="10"/>
    <s v="all levels"/>
    <n v="0.6"/>
    <d v="2017-01-23T00:00:00"/>
    <n v="23"/>
    <n v="1"/>
    <n v="2017"/>
    <x v="3"/>
    <x v="3"/>
    <d v="2018-08-06T00:00:00"/>
    <n v="560"/>
  </r>
  <r>
    <x v="3112"/>
    <x v="3100"/>
    <x v="1669"/>
    <s v="e wzorkÃ³w"/>
    <s v="ffinity De"/>
    <s v="https://www.udemy.   /affinity-designer-tworzenie-wzorkow/"/>
    <s v="https://www.udemy.com/affinity-designer-tworzenie-wzorkow/"/>
    <x v="0"/>
    <n v="20"/>
    <n v="1"/>
    <n v="1"/>
    <n v="11"/>
    <x v="1"/>
    <x v="1"/>
    <s v="beginner level"/>
    <s v="BEGINNER LEVEL"/>
    <n v="14"/>
    <s v="beginner level"/>
    <n v="1.5"/>
    <d v="2017-01-13T00:00:00"/>
    <n v="13"/>
    <n v="1"/>
    <n v="2017"/>
    <x v="2"/>
    <x v="2"/>
    <d v="2018-12-31T00:00:00"/>
    <n v="717"/>
  </r>
  <r>
    <x v="3113"/>
    <x v="3101"/>
    <x v="910"/>
    <s v="Dark Pools"/>
    <s v="igh-Freque"/>
    <s v="https://www.udemy.   /high-frequency-trading-dark-pools/"/>
    <s v="https://www.udemy.com/high-frequency-trading-dark-pools/"/>
    <x v="0"/>
    <n v="40"/>
    <n v="19"/>
    <n v="11"/>
    <n v="22"/>
    <x v="1"/>
    <x v="1"/>
    <s v="beginner level"/>
    <s v="BEGINNER LEVEL"/>
    <n v="14"/>
    <s v="beginner level"/>
    <n v="2"/>
    <d v="2017-04-18T00:00:00"/>
    <n v="18"/>
    <n v="4"/>
    <n v="2017"/>
    <x v="3"/>
    <x v="3"/>
    <d v="2018-12-31T00:00:00"/>
    <n v="622"/>
  </r>
  <r>
    <x v="3114"/>
    <x v="3102"/>
    <x v="1670"/>
    <s v="with Oanda"/>
    <s v="ython Algo"/>
    <s v="https://www.udemy.   /python-algo-trading-fx-trading-with-oanda/"/>
    <s v="https://www.udemy.com/python-algo-trading-fx-trading-with-oanda/"/>
    <x v="0"/>
    <n v="200"/>
    <n v="453"/>
    <n v="42"/>
    <n v="33"/>
    <x v="2"/>
    <x v="2"/>
    <s v="intermediate level"/>
    <s v="INTERMEDIATE LEVEL"/>
    <n v="18"/>
    <s v="intermediate level"/>
    <n v="3"/>
    <d v="2017-03-14T00:00:00"/>
    <n v="14"/>
    <n v="3"/>
    <n v="2017"/>
    <x v="3"/>
    <x v="3"/>
    <d v="2020-10-10T00:00:00"/>
    <n v="1306"/>
  </r>
  <r>
    <x v="3115"/>
    <x v="3103"/>
    <x v="1671"/>
    <s v="ing Course"/>
    <s v="ltimate In"/>
    <s v="https://www.udemy.   /ultimate-investment-banking-course/"/>
    <s v="https://www.udemy.com/ultimate-investment-banking-course/"/>
    <x v="0"/>
    <n v="200"/>
    <n v="2147"/>
    <n v="23"/>
    <n v="51"/>
    <x v="0"/>
    <x v="0"/>
    <s v="all levels"/>
    <s v="ALL LEVELS"/>
    <n v="10"/>
    <s v="all levels"/>
    <n v="1.5"/>
    <d v="2017-01-18T00:00:00"/>
    <n v="18"/>
    <n v="1"/>
    <n v="2017"/>
    <x v="3"/>
    <x v="3"/>
    <d v="2018-10-03T00:00:00"/>
    <n v="623"/>
  </r>
  <r>
    <x v="3116"/>
    <x v="3104"/>
    <x v="1672"/>
    <s v=" and MySQL"/>
    <s v="omplete E-"/>
    <s v="https://www.udemy.   /complete-e-commerce-course-javaspringhibernate-and-mysql/"/>
    <s v="https://www.udemy.com/complete-e-commerce-course-javaspringhibernate-and-mysql/"/>
    <x v="0"/>
    <n v="195"/>
    <n v="1371"/>
    <n v="165"/>
    <n v="83"/>
    <x v="0"/>
    <x v="0"/>
    <s v="all levels"/>
    <s v="ALL LEVELS"/>
    <n v="10"/>
    <s v="all levels"/>
    <n v="20"/>
    <d v="2017-01-16T00:00:00"/>
    <n v="16"/>
    <n v="1"/>
    <n v="2017"/>
    <x v="0"/>
    <x v="0"/>
    <d v="2019-09-26T00:00:00"/>
    <n v="983"/>
  </r>
  <r>
    <x v="3117"/>
    <x v="3105"/>
    <x v="1673"/>
    <s v="by Example"/>
    <s v="jango by E"/>
    <s v="https://www.udemy.   /django-by-example/"/>
    <s v="https://www.udemy.com/django-by-example/"/>
    <x v="0"/>
    <n v="125"/>
    <n v="170"/>
    <n v="21"/>
    <n v="78"/>
    <x v="3"/>
    <x v="3"/>
    <s v="expert level"/>
    <s v="EXPERT LEVEL"/>
    <n v="12"/>
    <s v="expert level"/>
    <n v="9"/>
    <d v="2017-01-13T00:00:00"/>
    <n v="13"/>
    <n v="1"/>
    <n v="2017"/>
    <x v="0"/>
    <x v="0"/>
    <d v="2019-08-24T00:00:00"/>
    <n v="953"/>
  </r>
  <r>
    <x v="3118"/>
    <x v="3106"/>
    <x v="1674"/>
    <s v=" Strategy."/>
    <s v="inary Begi"/>
    <s v="https://www.udemy.   /binary-beginners-mastery-strategy/"/>
    <s v="https://www.udemy.com/binary-beginners-mastery-strategy/"/>
    <x v="1"/>
    <n v="0"/>
    <n v="927"/>
    <n v="8"/>
    <n v="14"/>
    <x v="1"/>
    <x v="1"/>
    <s v="beginner level"/>
    <s v="BEGINNER LEVEL"/>
    <n v="14"/>
    <s v="beginner level"/>
    <n v="1"/>
    <d v="2017-05-02T00:00:00"/>
    <n v="2"/>
    <n v="5"/>
    <n v="2017"/>
    <x v="3"/>
    <x v="3"/>
    <d v="2018-12-31T00:00:00"/>
    <n v="608"/>
  </r>
  <r>
    <x v="3119"/>
    <x v="3107"/>
    <x v="1675"/>
    <s v=" (2017 UK)"/>
    <s v="each Your "/>
    <s v="https://www.udemy.   /reach-your-personal-financial-goals-the-easy-way-2017-uk/"/>
    <s v="https://www.udemy.com/reach-your-personal-financial-goals-the-easy-way-2017-uk/"/>
    <x v="0"/>
    <n v="95"/>
    <n v="2"/>
    <n v="0"/>
    <n v="59"/>
    <x v="0"/>
    <x v="0"/>
    <s v="all levels"/>
    <s v="ALL LEVELS"/>
    <n v="10"/>
    <s v="all levels"/>
    <n v="4.5"/>
    <d v="2017-05-22T00:00:00"/>
    <n v="22"/>
    <n v="5"/>
    <n v="2017"/>
    <x v="3"/>
    <x v="3"/>
    <d v="2018-08-06T00:00:00"/>
    <n v="441"/>
  </r>
  <r>
    <x v="3120"/>
    <x v="3108"/>
    <x v="1676"/>
    <s v="ent Course"/>
    <s v="he All-In-"/>
    <s v="https://www.udemy.   /the-all-in-one-web-development-course/"/>
    <s v="https://www.udemy.com/the-all-in-one-web-development-course/"/>
    <x v="0"/>
    <n v="85"/>
    <n v="538"/>
    <n v="13"/>
    <n v="113"/>
    <x v="0"/>
    <x v="0"/>
    <s v="all levels"/>
    <s v="ALL LEVELS"/>
    <n v="10"/>
    <s v="all levels"/>
    <n v="18.5"/>
    <d v="2017-04-27T00:00:00"/>
    <n v="27"/>
    <n v="4"/>
    <n v="2017"/>
    <x v="0"/>
    <x v="0"/>
    <d v="2019-09-26T00:00:00"/>
    <n v="882"/>
  </r>
  <r>
    <x v="3121"/>
    <x v="3109"/>
    <x v="1677"/>
    <s v="nting Firm"/>
    <s v="ero Bookke"/>
    <s v="https://www.udemy.   /online-bookkeeping-with-practice-and-job-recommendation/"/>
    <s v="https://www.udemy.com/online-bookkeeping-with-practice-and-job-recommendation/"/>
    <x v="0"/>
    <n v="20"/>
    <n v="7"/>
    <n v="3"/>
    <n v="15"/>
    <x v="1"/>
    <x v="1"/>
    <s v="beginner level"/>
    <s v="BEGINNER LEVEL"/>
    <n v="14"/>
    <s v="beginner level"/>
    <n v="2"/>
    <d v="2017-02-13T00:00:00"/>
    <n v="13"/>
    <n v="2"/>
    <n v="2017"/>
    <x v="3"/>
    <x v="3"/>
    <d v="2018-12-31T00:00:00"/>
    <n v="686"/>
  </r>
  <r>
    <x v="3122"/>
    <x v="3110"/>
    <x v="1678"/>
    <s v="ipt Course"/>
    <s v="tart Writi"/>
    <s v="https://www.udemy.   /start-writing-javascript-today/"/>
    <s v="https://www.udemy.com/start-writing-javascript-today/"/>
    <x v="0"/>
    <n v="100"/>
    <n v="9067"/>
    <n v="41"/>
    <n v="27"/>
    <x v="1"/>
    <x v="1"/>
    <s v="beginner level"/>
    <s v="BEGINNER LEVEL"/>
    <n v="14"/>
    <s v="beginner level"/>
    <n v="3"/>
    <d v="2017-03-08T00:00:00"/>
    <n v="8"/>
    <n v="3"/>
    <n v="2017"/>
    <x v="0"/>
    <x v="0"/>
    <d v="2018-12-31T00:00:00"/>
    <n v="663"/>
  </r>
  <r>
    <x v="3123"/>
    <x v="3111"/>
    <x v="274"/>
    <s v="uick Start"/>
    <s v="dobe InDes"/>
    <s v="https://www.udemy.   /adobe-indesign-cc-2017-quick-start/"/>
    <s v="https://www.udemy.com/adobe-indesign-cc-2017-quick-start/"/>
    <x v="0"/>
    <n v="35"/>
    <n v="2"/>
    <n v="0"/>
    <n v="29"/>
    <x v="1"/>
    <x v="1"/>
    <s v="beginner level"/>
    <s v="BEGINNER LEVEL"/>
    <n v="14"/>
    <s v="beginner level"/>
    <n v="2.5"/>
    <d v="2017-04-17T00:00:00"/>
    <n v="17"/>
    <n v="4"/>
    <n v="2017"/>
    <x v="2"/>
    <x v="2"/>
    <d v="2018-12-31T00:00:00"/>
    <n v="623"/>
  </r>
  <r>
    <x v="3124"/>
    <x v="3112"/>
    <x v="1679"/>
    <s v="nt Details"/>
    <s v="erfect Rea"/>
    <s v="https://www.udemy.   /perfect-react-js-course/"/>
    <s v="https://www.udemy.com/perfect-react-js-course/"/>
    <x v="0"/>
    <n v="200"/>
    <n v="653"/>
    <n v="20"/>
    <n v="25"/>
    <x v="1"/>
    <x v="1"/>
    <s v="beginner level"/>
    <s v="BEGINNER LEVEL"/>
    <n v="14"/>
    <s v="beginner level"/>
    <n v="1"/>
    <d v="2017-01-17T00:00:00"/>
    <n v="17"/>
    <n v="1"/>
    <n v="2017"/>
    <x v="0"/>
    <x v="0"/>
    <d v="2018-12-31T00:00:00"/>
    <n v="713"/>
  </r>
  <r>
    <x v="3125"/>
    <x v="3113"/>
    <x v="24"/>
    <s v="tes by Lab"/>
    <s v="earning Do"/>
    <s v="https://www.udemy.   /learning-docker-and-k8s-by-practice/"/>
    <s v="https://www.udemy.com/learning-docker-and-k8s-by-practice/"/>
    <x v="0"/>
    <n v="30"/>
    <n v="586"/>
    <n v="54"/>
    <n v="56"/>
    <x v="0"/>
    <x v="0"/>
    <s v="all levels"/>
    <s v="ALL LEVELS"/>
    <n v="10"/>
    <s v="all levels"/>
    <n v="5"/>
    <d v="2017-02-13T00:00:00"/>
    <n v="13"/>
    <n v="2"/>
    <n v="2017"/>
    <x v="0"/>
    <x v="0"/>
    <d v="2019-09-26T00:00:00"/>
    <n v="955"/>
  </r>
  <r>
    <x v="3126"/>
    <x v="3114"/>
    <x v="1680"/>
    <s v=" Beginners"/>
    <s v="SON Crash "/>
    <s v="https://www.udemy.   /json-crash-course-for-beginners-learn-json-in-one-hour/"/>
    <s v="https://www.udemy.com/json-crash-course-for-beginners-learn-json-in-one-hour/"/>
    <x v="0"/>
    <n v="45"/>
    <n v="3323"/>
    <n v="90"/>
    <n v="7"/>
    <x v="1"/>
    <x v="1"/>
    <s v="beginner level"/>
    <s v="BEGINNER LEVEL"/>
    <n v="14"/>
    <s v="beginner level"/>
    <n v="0.63333333300000005"/>
    <d v="2017-01-17T00:00:00"/>
    <n v="17"/>
    <n v="1"/>
    <n v="2017"/>
    <x v="0"/>
    <x v="0"/>
    <d v="2018-12-31T00:00:00"/>
    <n v="713"/>
  </r>
  <r>
    <x v="3127"/>
    <x v="3115"/>
    <x v="1681"/>
    <s v=" Photoshop"/>
    <s v="he most po"/>
    <s v="https://www.udemy.   /the-most-popular-techniques-in-photoshop/"/>
    <s v="https://www.udemy.com/the-most-popular-techniques-in-photoshop/"/>
    <x v="0"/>
    <n v="20"/>
    <n v="1753"/>
    <n v="18"/>
    <n v="15"/>
    <x v="2"/>
    <x v="2"/>
    <s v="intermediate level"/>
    <s v="INTERMEDIATE LEVEL"/>
    <n v="18"/>
    <s v="intermediate level"/>
    <n v="1"/>
    <d v="2017-02-21T00:00:00"/>
    <n v="21"/>
    <n v="2"/>
    <n v="2017"/>
    <x v="2"/>
    <x v="2"/>
    <d v="2020-10-10T00:00:00"/>
    <n v="1327"/>
  </r>
  <r>
    <x v="3128"/>
    <x v="3116"/>
    <x v="44"/>
    <s v="y: Level 1"/>
    <s v="ractical G"/>
    <s v="https://www.udemy.   /practical-guitar-theory-level-1/"/>
    <s v="https://www.udemy.com/practical-guitar-theory-level-1/"/>
    <x v="0"/>
    <n v="60"/>
    <n v="14"/>
    <n v="3"/>
    <n v="41"/>
    <x v="0"/>
    <x v="0"/>
    <s v="all levels"/>
    <s v="ALL LEVELS"/>
    <n v="10"/>
    <s v="all levels"/>
    <n v="1.5"/>
    <d v="2017-05-01T00:00:00"/>
    <n v="1"/>
    <n v="5"/>
    <n v="2017"/>
    <x v="1"/>
    <x v="1"/>
    <d v="2019-09-26T00:00:00"/>
    <n v="878"/>
  </r>
  <r>
    <x v="3129"/>
    <x v="3117"/>
    <x v="47"/>
    <s v="ins Part 1"/>
    <s v="he Ultimat"/>
    <s v="https://www.udemy.   /wordpress-plugins-a-guide-on-the-best-plugins-part-1/"/>
    <s v="https://www.udemy.com/wordpress-plugins-a-guide-on-the-best-plugins-part-1/"/>
    <x v="0"/>
    <n v="50"/>
    <n v="122"/>
    <n v="10"/>
    <n v="116"/>
    <x v="0"/>
    <x v="0"/>
    <s v="all levels"/>
    <s v="ALL LEVELS"/>
    <n v="10"/>
    <s v="all levels"/>
    <n v="10.5"/>
    <d v="2017-02-16T00:00:00"/>
    <n v="16"/>
    <n v="2"/>
    <n v="2017"/>
    <x v="0"/>
    <x v="0"/>
    <d v="2019-09-26T00:00:00"/>
    <n v="952"/>
  </r>
  <r>
    <x v="3130"/>
    <x v="3118"/>
    <x v="172"/>
    <s v="Accounting"/>
    <s v="tock Marke"/>
    <s v="https://www.udemy.   /stock-market-investment-practical-accounting/"/>
    <s v="https://www.udemy.com/stock-market-investment-practical-accounting/"/>
    <x v="0"/>
    <n v="125"/>
    <n v="1120"/>
    <n v="6"/>
    <n v="43"/>
    <x v="1"/>
    <x v="1"/>
    <s v="beginner level"/>
    <s v="BEGINNER LEVEL"/>
    <n v="14"/>
    <s v="beginner level"/>
    <n v="3"/>
    <d v="2017-01-23T00:00:00"/>
    <n v="23"/>
    <n v="1"/>
    <n v="2017"/>
    <x v="3"/>
    <x v="3"/>
    <d v="2018-05-25T00:00:00"/>
    <n v="487"/>
  </r>
  <r>
    <x v="3131"/>
    <x v="3119"/>
    <x v="1682"/>
    <s v="lls needed"/>
    <s v="cover Mast"/>
    <s v="https://www.udemy.   /ecover-mastery-in-30-minutes/"/>
    <s v="https://www.udemy.com/ecover-mastery-in-30-minutes/"/>
    <x v="0"/>
    <n v="20"/>
    <n v="1"/>
    <n v="0"/>
    <n v="10"/>
    <x v="1"/>
    <x v="1"/>
    <s v="beginner level"/>
    <s v="BEGINNER LEVEL"/>
    <n v="14"/>
    <s v="beginner level"/>
    <n v="0.63333333300000005"/>
    <d v="2017-01-23T00:00:00"/>
    <n v="23"/>
    <n v="1"/>
    <n v="2017"/>
    <x v="2"/>
    <x v="2"/>
    <d v="2018-12-31T00:00:00"/>
    <n v="707"/>
  </r>
  <r>
    <x v="3132"/>
    <x v="3120"/>
    <x v="1683"/>
    <s v=" Beginners"/>
    <s v="pring Boot"/>
    <s v="https://www.udemy.   /spring-boot-tutorial-for-beginners/"/>
    <s v="https://www.udemy.com/spring-boot-tutorial-for-beginners/"/>
    <x v="0"/>
    <n v="40"/>
    <n v="2578"/>
    <n v="210"/>
    <n v="39"/>
    <x v="1"/>
    <x v="1"/>
    <s v="beginner level"/>
    <s v="BEGINNER LEVEL"/>
    <n v="14"/>
    <s v="beginner level"/>
    <n v="5.5"/>
    <d v="2017-01-23T00:00:00"/>
    <n v="23"/>
    <n v="1"/>
    <n v="2017"/>
    <x v="0"/>
    <x v="0"/>
    <d v="2018-12-31T00:00:00"/>
    <n v="707"/>
  </r>
  <r>
    <x v="3133"/>
    <x v="3121"/>
    <x v="1684"/>
    <s v="du / Hindi"/>
    <s v="ally ERP C"/>
    <s v="https://www.udemy.   /tally-erp-complete-training-in-urdu/"/>
    <s v="https://www.udemy.com/tally-erp-complete-training-in-urdu/"/>
    <x v="0"/>
    <n v="30"/>
    <n v="5"/>
    <n v="2"/>
    <n v="51"/>
    <x v="0"/>
    <x v="0"/>
    <s v="all levels"/>
    <s v="ALL LEVELS"/>
    <n v="10"/>
    <s v="all levels"/>
    <n v="5"/>
    <d v="2017-02-02T00:00:00"/>
    <n v="2"/>
    <n v="2"/>
    <n v="2017"/>
    <x v="3"/>
    <x v="3"/>
    <d v="2019-09-26T00:00:00"/>
    <n v="966"/>
  </r>
  <r>
    <x v="3134"/>
    <x v="3122"/>
    <x v="1685"/>
    <s v="Monitoring"/>
    <s v="nternal Co"/>
    <s v="https://www.udemy.   /internal-controls/"/>
    <s v="https://www.udemy.com/internal-controls/"/>
    <x v="0"/>
    <n v="195"/>
    <n v="62"/>
    <n v="6"/>
    <n v="27"/>
    <x v="1"/>
    <x v="1"/>
    <s v="beginner level"/>
    <s v="BEGINNER LEVEL"/>
    <n v="14"/>
    <s v="beginner level"/>
    <n v="6.5"/>
    <d v="2017-03-20T00:00:00"/>
    <n v="20"/>
    <n v="3"/>
    <n v="2017"/>
    <x v="3"/>
    <x v="3"/>
    <d v="2018-12-31T00:00:00"/>
    <n v="651"/>
  </r>
  <r>
    <x v="3135"/>
    <x v="3123"/>
    <x v="1686"/>
    <s v="g Web Apps"/>
    <s v="eact JS an"/>
    <s v="https://www.udemy.   /react-js-and-redux-mastering-web-apps/"/>
    <s v="https://www.udemy.com/react-js-and-redux-mastering-web-apps/"/>
    <x v="0"/>
    <n v="60"/>
    <n v="16829"/>
    <n v="820"/>
    <n v="77"/>
    <x v="0"/>
    <x v="0"/>
    <s v="all levels"/>
    <s v="ALL LEVELS"/>
    <n v="10"/>
    <s v="all levels"/>
    <n v="5"/>
    <d v="2017-01-19T00:00:00"/>
    <n v="19"/>
    <n v="1"/>
    <n v="2017"/>
    <x v="0"/>
    <x v="0"/>
    <d v="2019-09-26T00:00:00"/>
    <n v="980"/>
  </r>
  <r>
    <x v="3136"/>
    <x v="3124"/>
    <x v="1687"/>
    <s v="ons Spread"/>
    <s v="eaps Optio"/>
    <s v="https://www.udemy.   /leaps-options-trading-system-diagonal-leaps-options-spread/"/>
    <s v="https://www.udemy.com/leaps-options-trading-system-diagonal-leaps-options-spread/"/>
    <x v="0"/>
    <n v="200"/>
    <n v="993"/>
    <n v="19"/>
    <n v="16"/>
    <x v="0"/>
    <x v="0"/>
    <s v="all levels"/>
    <s v="ALL LEVELS"/>
    <n v="10"/>
    <s v="all levels"/>
    <n v="1"/>
    <d v="2017-01-19T00:00:00"/>
    <n v="19"/>
    <n v="1"/>
    <n v="2017"/>
    <x v="3"/>
    <x v="3"/>
    <d v="2018-08-06T00:00:00"/>
    <n v="564"/>
  </r>
  <r>
    <x v="3137"/>
    <x v="3125"/>
    <x v="1688"/>
    <s v="e Building"/>
    <s v="rupal 8 Si"/>
    <s v="https://www.udemy.   /drupal-8-site-building/"/>
    <s v="https://www.udemy.com/drupal-8-site-building/"/>
    <x v="1"/>
    <n v="0"/>
    <n v="1942"/>
    <n v="23"/>
    <n v="48"/>
    <x v="0"/>
    <x v="0"/>
    <s v="all levels"/>
    <s v="ALL LEVELS"/>
    <n v="10"/>
    <s v="all levels"/>
    <n v="4.5"/>
    <d v="2017-05-02T00:00:00"/>
    <n v="2"/>
    <n v="5"/>
    <n v="2017"/>
    <x v="0"/>
    <x v="0"/>
    <d v="2019-09-26T00:00:00"/>
    <n v="877"/>
  </r>
  <r>
    <x v="3138"/>
    <x v="3126"/>
    <x v="1689"/>
    <s v="evelopment"/>
    <s v="ublime Tex"/>
    <s v="https://www.udemy.   /sublime-text-for-rapid-web-development/"/>
    <s v="https://www.udemy.com/sublime-text-for-rapid-web-development/"/>
    <x v="0"/>
    <n v="20"/>
    <n v="2104"/>
    <n v="69"/>
    <n v="14"/>
    <x v="0"/>
    <x v="0"/>
    <s v="all levels"/>
    <s v="ALL LEVELS"/>
    <n v="10"/>
    <s v="all levels"/>
    <n v="1"/>
    <d v="2017-01-19T00:00:00"/>
    <n v="19"/>
    <n v="1"/>
    <n v="2017"/>
    <x v="0"/>
    <x v="0"/>
    <d v="2019-09-26T00:00:00"/>
    <n v="980"/>
  </r>
  <r>
    <x v="3139"/>
    <x v="3127"/>
    <x v="207"/>
    <s v=" Beginners"/>
    <s v="TML and CS"/>
    <s v="https://www.udemy.   /html-and-css-for-absolute-beginners-with-examples/"/>
    <s v="https://www.udemy.com/html-and-css-for-absolute-beginners-with-examples/"/>
    <x v="1"/>
    <n v="0"/>
    <n v="4410"/>
    <n v="52"/>
    <n v="26"/>
    <x v="0"/>
    <x v="0"/>
    <s v="all levels"/>
    <s v="ALL LEVELS"/>
    <n v="10"/>
    <s v="all levels"/>
    <n v="3"/>
    <d v="2017-01-20T00:00:00"/>
    <n v="20"/>
    <n v="1"/>
    <n v="2017"/>
    <x v="0"/>
    <x v="0"/>
    <d v="2019-09-26T00:00:00"/>
    <n v="979"/>
  </r>
  <r>
    <x v="3140"/>
    <x v="3128"/>
    <x v="942"/>
    <s v="05 Bitcoin"/>
    <s v="urso Compl"/>
    <s v="https://www.udemy.   /curso-bitcoin/"/>
    <s v="https://www.udemy.com/curso-bitcoin/"/>
    <x v="0"/>
    <n v="30"/>
    <n v="394"/>
    <n v="109"/>
    <n v="73"/>
    <x v="0"/>
    <x v="0"/>
    <s v="all levels"/>
    <s v="ALL LEVELS"/>
    <n v="10"/>
    <s v="all levels"/>
    <n v="5.5"/>
    <d v="2017-02-06T00:00:00"/>
    <n v="6"/>
    <n v="2"/>
    <n v="2017"/>
    <x v="3"/>
    <x v="3"/>
    <d v="2019-09-26T00:00:00"/>
    <n v="962"/>
  </r>
  <r>
    <x v="3141"/>
    <x v="3129"/>
    <x v="682"/>
    <s v="s Advanced"/>
    <s v="dobe Photo"/>
    <s v="https://www.udemy.   /adobe-photoshop-cc-for-photographers-advanced/"/>
    <s v="https://www.udemy.com/adobe-photoshop-cc-for-photographers-advanced/"/>
    <x v="0"/>
    <n v="30"/>
    <n v="1"/>
    <n v="0"/>
    <n v="43"/>
    <x v="3"/>
    <x v="3"/>
    <s v="expert level"/>
    <s v="EXPERT LEVEL"/>
    <n v="12"/>
    <s v="expert level"/>
    <n v="2.5"/>
    <d v="2017-01-19T00:00:00"/>
    <n v="19"/>
    <n v="1"/>
    <n v="2017"/>
    <x v="2"/>
    <x v="2"/>
    <d v="2019-08-24T00:00:00"/>
    <n v="947"/>
  </r>
  <r>
    <x v="3142"/>
    <x v="3130"/>
    <x v="1690"/>
    <s v="30 minutes"/>
    <s v="rading Bas"/>
    <s v="https://www.udemy.   /trading-basics-in-30-minutes/"/>
    <s v="https://www.udemy.com/trading-basics-in-30-minutes/"/>
    <x v="0"/>
    <n v="50"/>
    <n v="1"/>
    <n v="0"/>
    <n v="6"/>
    <x v="1"/>
    <x v="1"/>
    <s v="beginner level"/>
    <s v="BEGINNER LEVEL"/>
    <n v="14"/>
    <s v="beginner level"/>
    <n v="0.53333333299999997"/>
    <d v="2017-02-26T00:00:00"/>
    <n v="26"/>
    <n v="2"/>
    <n v="2017"/>
    <x v="3"/>
    <x v="3"/>
    <d v="2018-12-31T00:00:00"/>
    <n v="673"/>
  </r>
  <r>
    <x v="3143"/>
    <x v="3131"/>
    <x v="1691"/>
    <s v="trap Theme"/>
    <s v="imcore Dev"/>
    <s v="https://www.udemy.   /enterprise-cms-applied-implement-a-website-with-pimcore/"/>
    <s v="https://www.udemy.com/enterprise-cms-applied-implement-a-website-with-pimcore/"/>
    <x v="0"/>
    <n v="95"/>
    <n v="1212"/>
    <n v="15"/>
    <n v="39"/>
    <x v="0"/>
    <x v="0"/>
    <s v="all levels"/>
    <s v="ALL LEVELS"/>
    <n v="10"/>
    <s v="all levels"/>
    <n v="4.5"/>
    <d v="2017-01-24T00:00:00"/>
    <n v="24"/>
    <n v="1"/>
    <n v="2017"/>
    <x v="0"/>
    <x v="0"/>
    <d v="2019-09-26T00:00:00"/>
    <n v="975"/>
  </r>
  <r>
    <x v="3144"/>
    <x v="3132"/>
    <x v="465"/>
    <s v="eet Trader"/>
    <s v="ow to Inve"/>
    <s v="https://www.udemy.   /etf-master-class/"/>
    <s v="https://www.udemy.com/etf-master-class/"/>
    <x v="0"/>
    <n v="200"/>
    <n v="0"/>
    <n v="0"/>
    <n v="10"/>
    <x v="0"/>
    <x v="0"/>
    <s v="all levels"/>
    <s v="ALL LEVELS"/>
    <n v="10"/>
    <s v="all levels"/>
    <n v="2"/>
    <d v="2017-02-15T00:00:00"/>
    <n v="15"/>
    <n v="2"/>
    <n v="2017"/>
    <x v="3"/>
    <x v="3"/>
    <d v="2018-08-06T00:00:00"/>
    <n v="537"/>
  </r>
  <r>
    <x v="3145"/>
    <x v="3133"/>
    <x v="1692"/>
    <s v="relDRAW X8"/>
    <s v="rie seu Ca"/>
    <s v="https://www.udemy.   /crie-seu-cartao-de-visita-no-coreldraw-x8/"/>
    <s v="https://www.udemy.com/crie-seu-cartao-de-visita-no-coreldraw-x8/"/>
    <x v="0"/>
    <n v="20"/>
    <n v="28"/>
    <n v="3"/>
    <n v="38"/>
    <x v="1"/>
    <x v="1"/>
    <s v="beginner level"/>
    <s v="BEGINNER LEVEL"/>
    <n v="14"/>
    <s v="beginner level"/>
    <n v="4"/>
    <d v="2017-03-02T00:00:00"/>
    <n v="2"/>
    <n v="3"/>
    <n v="2017"/>
    <x v="2"/>
    <x v="2"/>
    <d v="2018-12-31T00:00:00"/>
    <n v="669"/>
  </r>
  <r>
    <x v="3146"/>
    <x v="3134"/>
    <x v="146"/>
    <s v="ve Methods"/>
    <s v="FA Level 2"/>
    <s v="https://www.udemy.   /cfa-level-2-quantitative-methods/"/>
    <s v="https://www.udemy.com/cfa-level-2-quantitative-methods/"/>
    <x v="0"/>
    <n v="40"/>
    <n v="0"/>
    <n v="0"/>
    <n v="35"/>
    <x v="0"/>
    <x v="0"/>
    <s v="all levels"/>
    <s v="ALL LEVELS"/>
    <n v="10"/>
    <s v="all levels"/>
    <n v="5.5"/>
    <d v="2017-07-02T00:00:00"/>
    <n v="2"/>
    <n v="7"/>
    <n v="2017"/>
    <x v="3"/>
    <x v="3"/>
    <d v="2018-08-06T00:00:00"/>
    <n v="400"/>
  </r>
  <r>
    <x v="3147"/>
    <x v="3135"/>
    <x v="1693"/>
    <s v="emystified"/>
    <s v="hart Patte"/>
    <s v="https://www.udemy.   /stock-chart-patterns-forecasting-explosive-gains-technical-analysis/"/>
    <s v="https://www.udemy.com/stock-chart-patterns-forecasting-explosive-gains-technical-analysis/"/>
    <x v="0"/>
    <n v="200"/>
    <n v="1023"/>
    <n v="8"/>
    <n v="29"/>
    <x v="0"/>
    <x v="0"/>
    <s v="all levels"/>
    <s v="ALL LEVELS"/>
    <n v="10"/>
    <s v="all levels"/>
    <n v="2.5"/>
    <d v="2017-02-08T00:00:00"/>
    <n v="8"/>
    <n v="2"/>
    <n v="2017"/>
    <x v="3"/>
    <x v="3"/>
    <d v="2018-08-06T00:00:00"/>
    <n v="544"/>
  </r>
  <r>
    <x v="3148"/>
    <x v="3136"/>
    <x v="1694"/>
    <s v="om scratch"/>
    <s v="hrome Exte"/>
    <s v="https://www.udemy.   /chrome-extension-dev/"/>
    <s v="https://www.udemy.com/chrome-extension-dev/"/>
    <x v="1"/>
    <n v="0"/>
    <n v="3655"/>
    <n v="85"/>
    <n v="44"/>
    <x v="1"/>
    <x v="1"/>
    <s v="beginner level"/>
    <s v="BEGINNER LEVEL"/>
    <n v="14"/>
    <s v="beginner level"/>
    <n v="2"/>
    <d v="2017-03-30T00:00:00"/>
    <n v="30"/>
    <n v="3"/>
    <n v="2017"/>
    <x v="0"/>
    <x v="0"/>
    <d v="2018-12-31T00:00:00"/>
    <n v="641"/>
  </r>
  <r>
    <x v="3149"/>
    <x v="3137"/>
    <x v="1695"/>
    <s v="calculator"/>
    <s v="et's JavaS"/>
    <s v="https://www.udemy.   /lets-javascript-beginners-coding-projects/"/>
    <s v="https://www.udemy.com/lets-javascript-beginners-coding-projects/"/>
    <x v="0"/>
    <n v="35"/>
    <n v="380"/>
    <n v="10"/>
    <n v="30"/>
    <x v="1"/>
    <x v="1"/>
    <s v="beginner level"/>
    <s v="BEGINNER LEVEL"/>
    <n v="14"/>
    <s v="beginner level"/>
    <n v="2"/>
    <d v="2017-02-23T00:00:00"/>
    <n v="23"/>
    <n v="2"/>
    <n v="2017"/>
    <x v="0"/>
    <x v="0"/>
    <d v="2018-12-31T00:00:00"/>
    <n v="676"/>
  </r>
  <r>
    <x v="3150"/>
    <x v="3138"/>
    <x v="1696"/>
    <s v="se Bundle)"/>
    <s v="SI, Option"/>
    <s v="https://www.udemy.   /charting-rsi-options-stock-trading-for-beginners-newtechnical-analysis/"/>
    <s v="https://www.udemy.com/charting-rsi-options-stock-trading-for-beginners-newtechnical-analysis/"/>
    <x v="0"/>
    <n v="200"/>
    <n v="1047"/>
    <n v="9"/>
    <n v="46"/>
    <x v="0"/>
    <x v="0"/>
    <s v="all levels"/>
    <s v="ALL LEVELS"/>
    <n v="10"/>
    <s v="all levels"/>
    <n v="3.5"/>
    <d v="2017-01-26T00:00:00"/>
    <n v="26"/>
    <n v="1"/>
    <n v="2017"/>
    <x v="3"/>
    <x v="3"/>
    <d v="2018-11-04T00:00:00"/>
    <n v="647"/>
  </r>
  <r>
    <x v="3151"/>
    <x v="3139"/>
    <x v="1697"/>
    <s v=" Lettering"/>
    <s v="ow to Dood"/>
    <s v="https://www.udemy.   /how-to-doodle-basics-and-lettering/"/>
    <s v="https://www.udemy.com/how-to-doodle-basics-and-lettering/"/>
    <x v="0"/>
    <n v="185"/>
    <n v="2358"/>
    <n v="28"/>
    <n v="12"/>
    <x v="0"/>
    <x v="0"/>
    <s v="all levels"/>
    <s v="ALL LEVELS"/>
    <n v="10"/>
    <s v="all levels"/>
    <n v="1"/>
    <d v="2017-02-21T00:00:00"/>
    <n v="21"/>
    <n v="2"/>
    <n v="2017"/>
    <x v="2"/>
    <x v="2"/>
    <d v="2019-09-26T00:00:00"/>
    <n v="947"/>
  </r>
  <r>
    <x v="3152"/>
    <x v="3140"/>
    <x v="187"/>
    <s v="e Tutorial"/>
    <s v="ow To Make"/>
    <s v="https://www.udemy.   /how-to-make-a-wordpress-website-2017-divi-theme-tutorial/"/>
    <s v="https://www.udemy.com/how-to-make-a-wordpress-website-2017-divi-theme-tutorial/"/>
    <x v="0"/>
    <n v="40"/>
    <n v="3541"/>
    <n v="202"/>
    <n v="37"/>
    <x v="1"/>
    <x v="1"/>
    <s v="beginner level"/>
    <s v="BEGINNER LEVEL"/>
    <n v="14"/>
    <s v="beginner level"/>
    <n v="4"/>
    <d v="2017-01-26T00:00:00"/>
    <n v="26"/>
    <n v="1"/>
    <n v="2017"/>
    <x v="0"/>
    <x v="0"/>
    <d v="2018-12-31T00:00:00"/>
    <n v="704"/>
  </r>
  <r>
    <x v="3153"/>
    <x v="3141"/>
    <x v="184"/>
    <s v="earn Fast!"/>
    <s v="oundation "/>
    <s v="https://www.udemy.   /foundation_skills_illustrator/"/>
    <s v="https://www.udemy.com/foundation_skills_illustrator/"/>
    <x v="0"/>
    <n v="50"/>
    <n v="2489"/>
    <n v="39"/>
    <n v="16"/>
    <x v="1"/>
    <x v="1"/>
    <s v="beginner level"/>
    <s v="BEGINNER LEVEL"/>
    <n v="14"/>
    <s v="beginner level"/>
    <n v="2"/>
    <d v="2017-03-01T00:00:00"/>
    <n v="1"/>
    <n v="3"/>
    <n v="2017"/>
    <x v="2"/>
    <x v="2"/>
    <d v="2018-12-31T00:00:00"/>
    <n v="670"/>
  </r>
  <r>
    <x v="3154"/>
    <x v="3142"/>
    <x v="1698"/>
    <s v="Bankruptcy"/>
    <s v="top Credit"/>
    <s v="https://www.udemy.   /stop-creditor-harassment-and-avoid-bankruptcy/"/>
    <s v="https://www.udemy.com/stop-creditor-harassment-and-avoid-bankruptcy/"/>
    <x v="0"/>
    <n v="20"/>
    <n v="0"/>
    <n v="0"/>
    <n v="7"/>
    <x v="1"/>
    <x v="1"/>
    <s v="beginner level"/>
    <s v="BEGINNER LEVEL"/>
    <n v="14"/>
    <s v="beginner level"/>
    <n v="0.61666666699999995"/>
    <d v="2017-02-02T00:00:00"/>
    <n v="2"/>
    <n v="2"/>
    <n v="2017"/>
    <x v="3"/>
    <x v="3"/>
    <d v="2018-12-31T00:00:00"/>
    <n v="697"/>
  </r>
  <r>
    <x v="3155"/>
    <x v="3143"/>
    <x v="1699"/>
    <s v="of Trading"/>
    <s v="he Psychol"/>
    <s v="https://www.udemy.   /the-psychology-of-trading/"/>
    <s v="https://www.udemy.com/the-psychology-of-trading/"/>
    <x v="0"/>
    <n v="20"/>
    <n v="95"/>
    <n v="3"/>
    <n v="20"/>
    <x v="0"/>
    <x v="0"/>
    <s v="all levels"/>
    <s v="ALL LEVELS"/>
    <n v="10"/>
    <s v="all levels"/>
    <n v="1"/>
    <d v="2017-02-02T00:00:00"/>
    <n v="2"/>
    <n v="2"/>
    <n v="2017"/>
    <x v="3"/>
    <x v="3"/>
    <d v="2018-08-06T00:00:00"/>
    <n v="550"/>
  </r>
  <r>
    <x v="3156"/>
    <x v="3144"/>
    <x v="29"/>
    <s v="ing At All"/>
    <s v="ow To Desi"/>
    <s v="https://www.udemy.   /how-to-make-a-wordpress-website-course/"/>
    <s v="https://www.udemy.com/how-to-make-a-wordpress-website-course/"/>
    <x v="0"/>
    <n v="25"/>
    <n v="306"/>
    <n v="3"/>
    <n v="42"/>
    <x v="1"/>
    <x v="1"/>
    <s v="beginner level"/>
    <s v="BEGINNER LEVEL"/>
    <n v="14"/>
    <s v="beginner level"/>
    <n v="3.5"/>
    <d v="2017-03-10T00:00:00"/>
    <n v="10"/>
    <n v="3"/>
    <n v="2017"/>
    <x v="0"/>
    <x v="0"/>
    <d v="2018-12-31T00:00:00"/>
    <n v="661"/>
  </r>
  <r>
    <x v="3157"/>
    <x v="3145"/>
    <x v="1640"/>
    <s v="ith Python"/>
    <s v="uantitativ"/>
    <s v="https://www.udemy.   /quantitative-trading-analysis-with-python/"/>
    <s v="https://www.udemy.com/quantitative-trading-analysis-with-python/"/>
    <x v="0"/>
    <n v="50"/>
    <n v="256"/>
    <n v="17"/>
    <n v="49"/>
    <x v="0"/>
    <x v="0"/>
    <s v="all levels"/>
    <s v="ALL LEVELS"/>
    <n v="10"/>
    <s v="all levels"/>
    <n v="5.5"/>
    <d v="2017-01-27T00:00:00"/>
    <n v="27"/>
    <n v="1"/>
    <n v="2017"/>
    <x v="3"/>
    <x v="3"/>
    <d v="2018-08-06T00:00:00"/>
    <n v="556"/>
  </r>
  <r>
    <x v="3158"/>
    <x v="3146"/>
    <x v="48"/>
    <s v="g Tutorial"/>
    <s v="astering P"/>
    <s v="https://www.udemy.   /mastering-photoshop-elements-15-made-easy-training-tutorial/"/>
    <s v="https://www.udemy.com/mastering-photoshop-elements-15-made-easy-training-tutorial/"/>
    <x v="0"/>
    <n v="30"/>
    <n v="13"/>
    <n v="4"/>
    <n v="185"/>
    <x v="1"/>
    <x v="1"/>
    <s v="beginner level"/>
    <s v="BEGINNER LEVEL"/>
    <n v="14"/>
    <s v="beginner level"/>
    <n v="6.5"/>
    <d v="2017-02-03T00:00:00"/>
    <n v="3"/>
    <n v="2"/>
    <n v="2017"/>
    <x v="2"/>
    <x v="2"/>
    <d v="2018-12-31T00:00:00"/>
    <n v="696"/>
  </r>
  <r>
    <x v="3159"/>
    <x v="3147"/>
    <x v="1700"/>
    <s v="Photoshop!"/>
    <s v="dd realist"/>
    <s v="https://www.udemy.   /colorize-your-pencil-drawing-in-photoshop/"/>
    <s v="https://www.udemy.com/colorize-your-pencil-drawing-in-photoshop/"/>
    <x v="0"/>
    <n v="25"/>
    <n v="17"/>
    <n v="3"/>
    <n v="8"/>
    <x v="1"/>
    <x v="1"/>
    <s v="beginner level"/>
    <s v="BEGINNER LEVEL"/>
    <n v="14"/>
    <s v="beginner level"/>
    <n v="1"/>
    <d v="2017-02-02T00:00:00"/>
    <n v="2"/>
    <n v="2"/>
    <n v="2017"/>
    <x v="2"/>
    <x v="2"/>
    <d v="2018-12-31T00:00:00"/>
    <n v="697"/>
  </r>
  <r>
    <x v="3160"/>
    <x v="3148"/>
    <x v="1701"/>
    <s v="g Strategy"/>
    <s v=" Little Pi"/>
    <s v="https://www.udemy.   /3-little-pigs-a-multiple-timeframe-forex-trading-strategy/"/>
    <s v="https://www.udemy.com/3-little-pigs-a-multiple-timeframe-forex-trading-strategy/"/>
    <x v="0"/>
    <n v="20"/>
    <n v="18"/>
    <n v="0"/>
    <n v="6"/>
    <x v="0"/>
    <x v="0"/>
    <s v="all levels"/>
    <s v="ALL LEVELS"/>
    <n v="10"/>
    <s v="all levels"/>
    <n v="1.5"/>
    <d v="2017-02-24T00:00:00"/>
    <n v="24"/>
    <n v="2"/>
    <n v="2017"/>
    <x v="3"/>
    <x v="3"/>
    <d v="2019-09-26T00:00:00"/>
    <n v="944"/>
  </r>
  <r>
    <x v="3161"/>
    <x v="3149"/>
    <x v="217"/>
    <s v="and Socket"/>
    <s v="eb Applica"/>
    <s v="https://www.udemy.   /web-application-development-using-redis-express-and-socket/"/>
    <s v="https://www.udemy.com/web-application-development-using-redis-express-and-socket/"/>
    <x v="0"/>
    <n v="200"/>
    <n v="300"/>
    <n v="16"/>
    <n v="66"/>
    <x v="1"/>
    <x v="1"/>
    <s v="beginner level"/>
    <s v="BEGINNER LEVEL"/>
    <n v="14"/>
    <s v="beginner level"/>
    <n v="6"/>
    <d v="2017-02-09T00:00:00"/>
    <n v="9"/>
    <n v="2"/>
    <n v="2017"/>
    <x v="0"/>
    <x v="0"/>
    <d v="2018-12-31T00:00:00"/>
    <n v="690"/>
  </r>
  <r>
    <x v="3162"/>
    <x v="3150"/>
    <x v="187"/>
    <s v="e Tutorial"/>
    <s v="ow To Make"/>
    <s v="https://www.udemy.   /how-to-make-a-wordpress-website-2017-divi-theme-tutorial-for-beginners/"/>
    <s v="https://www.udemy.com/how-to-make-a-wordpress-website-2017-divi-theme-tutorial-for-beginners/"/>
    <x v="0"/>
    <n v="40"/>
    <n v="2780"/>
    <n v="94"/>
    <n v="29"/>
    <x v="1"/>
    <x v="1"/>
    <s v="beginner level"/>
    <s v="BEGINNER LEVEL"/>
    <n v="14"/>
    <s v="beginner level"/>
    <n v="3"/>
    <d v="2017-01-26T00:00:00"/>
    <n v="26"/>
    <n v="1"/>
    <n v="2017"/>
    <x v="0"/>
    <x v="0"/>
    <d v="2018-12-31T00:00:00"/>
    <n v="704"/>
  </r>
  <r>
    <x v="3163"/>
    <x v="3151"/>
    <x v="1702"/>
    <s v="and JQuery"/>
    <s v="ll in one "/>
    <s v="https://www.udemy.   /all-in-one-html-css-and-jquery/"/>
    <s v="https://www.udemy.com/all-in-one-html-css-and-jquery/"/>
    <x v="0"/>
    <n v="20"/>
    <n v="3444"/>
    <n v="35"/>
    <n v="16"/>
    <x v="0"/>
    <x v="0"/>
    <s v="all levels"/>
    <s v="ALL LEVELS"/>
    <n v="10"/>
    <s v="all levels"/>
    <n v="3"/>
    <d v="2017-01-27T00:00:00"/>
    <n v="27"/>
    <n v="1"/>
    <n v="2017"/>
    <x v="0"/>
    <x v="0"/>
    <d v="2019-09-26T00:00:00"/>
    <n v="972"/>
  </r>
  <r>
    <x v="3164"/>
    <x v="3152"/>
    <x v="407"/>
    <s v="essionally"/>
    <s v="earn How t"/>
    <s v="https://www.udemy.   /freebinaryoptions/"/>
    <s v="https://www.udemy.com/freebinaryoptions/"/>
    <x v="1"/>
    <n v="0"/>
    <n v="5144"/>
    <n v="169"/>
    <n v="7"/>
    <x v="0"/>
    <x v="0"/>
    <s v="all levels"/>
    <s v="ALL LEVELS"/>
    <n v="10"/>
    <s v="all levels"/>
    <n v="1"/>
    <d v="2017-02-03T00:00:00"/>
    <n v="3"/>
    <n v="2"/>
    <n v="2017"/>
    <x v="3"/>
    <x v="3"/>
    <d v="2018-08-06T00:00:00"/>
    <n v="549"/>
  </r>
  <r>
    <x v="3165"/>
    <x v="3153"/>
    <x v="1703"/>
    <s v="pring Boot"/>
    <s v="irst Web A"/>
    <s v="https://www.udemy.   /spring-boot-first-web-application/"/>
    <s v="https://www.udemy.com/spring-boot-first-web-application/"/>
    <x v="0"/>
    <n v="40"/>
    <n v="2865"/>
    <n v="95"/>
    <n v="32"/>
    <x v="1"/>
    <x v="1"/>
    <s v="beginner level"/>
    <s v="BEGINNER LEVEL"/>
    <n v="14"/>
    <s v="beginner level"/>
    <n v="4"/>
    <d v="2017-01-27T00:00:00"/>
    <n v="27"/>
    <n v="1"/>
    <n v="2017"/>
    <x v="0"/>
    <x v="0"/>
    <d v="2018-12-31T00:00:00"/>
    <n v="703"/>
  </r>
  <r>
    <x v="3166"/>
    <x v="3154"/>
    <x v="171"/>
    <s v="press 2017"/>
    <s v="omplete Wo"/>
    <s v="https://www.udemy.   /complete-woocommerce-plugin-tutorial-for-wordpress-2017/"/>
    <s v="https://www.udemy.com/complete-woocommerce-plugin-tutorial-for-wordpress-2017/"/>
    <x v="1"/>
    <n v="0"/>
    <n v="7922"/>
    <n v="183"/>
    <n v="16"/>
    <x v="1"/>
    <x v="1"/>
    <s v="beginner level"/>
    <s v="BEGINNER LEVEL"/>
    <n v="14"/>
    <s v="beginner level"/>
    <n v="1.5"/>
    <d v="2017-01-27T00:00:00"/>
    <n v="27"/>
    <n v="1"/>
    <n v="2017"/>
    <x v="0"/>
    <x v="0"/>
    <d v="2018-12-31T00:00:00"/>
    <n v="703"/>
  </r>
  <r>
    <x v="3167"/>
    <x v="3155"/>
    <x v="128"/>
    <s v="mals: Cats"/>
    <s v="ow to Draw"/>
    <s v="https://www.udemy.   /draw-majestic-cats/"/>
    <s v="https://www.udemy.com/draw-majestic-cats/"/>
    <x v="0"/>
    <n v="35"/>
    <n v="1356"/>
    <n v="4"/>
    <n v="11"/>
    <x v="0"/>
    <x v="0"/>
    <s v="all levels"/>
    <s v="ALL LEVELS"/>
    <n v="10"/>
    <s v="all levels"/>
    <n v="1"/>
    <d v="2017-02-23T00:00:00"/>
    <n v="23"/>
    <n v="2"/>
    <n v="2017"/>
    <x v="2"/>
    <x v="2"/>
    <d v="2019-09-26T00:00:00"/>
    <n v="945"/>
  </r>
  <r>
    <x v="3168"/>
    <x v="3156"/>
    <x v="27"/>
    <s v="hic Course"/>
    <s v="he Complet"/>
    <s v="https://www.udemy.   /complete-motion-graphic-course/"/>
    <s v="https://www.udemy.com/complete-motion-graphic-course/"/>
    <x v="0"/>
    <n v="65"/>
    <n v="50"/>
    <n v="6"/>
    <n v="115"/>
    <x v="0"/>
    <x v="0"/>
    <s v="all levels"/>
    <s v="ALL LEVELS"/>
    <n v="10"/>
    <s v="all levels"/>
    <n v="9.5"/>
    <d v="2017-02-01T00:00:00"/>
    <n v="1"/>
    <n v="2"/>
    <n v="2017"/>
    <x v="2"/>
    <x v="2"/>
    <d v="2019-09-26T00:00:00"/>
    <n v="967"/>
  </r>
  <r>
    <x v="3169"/>
    <x v="3157"/>
    <x v="1704"/>
    <s v=" Photoshop"/>
    <s v="reate Mobi"/>
    <s v="https://www.udemy.   /create-mobile-app-design-from-scratch-in-photoshop/"/>
    <s v="https://www.udemy.com/create-mobile-app-design-from-scratch-in-photoshop/"/>
    <x v="0"/>
    <n v="125"/>
    <n v="1359"/>
    <n v="7"/>
    <n v="24"/>
    <x v="1"/>
    <x v="1"/>
    <s v="beginner level"/>
    <s v="BEGINNER LEVEL"/>
    <n v="14"/>
    <s v="beginner level"/>
    <n v="2.5"/>
    <d v="2017-02-01T00:00:00"/>
    <n v="1"/>
    <n v="2"/>
    <n v="2017"/>
    <x v="2"/>
    <x v="2"/>
    <d v="2018-12-31T00:00:00"/>
    <n v="698"/>
  </r>
  <r>
    <x v="3170"/>
    <x v="3158"/>
    <x v="1705"/>
    <s v="llustrator"/>
    <s v="BC do Adob"/>
    <s v="https://www.udemy.   /abc-do-adobe-illustrator/"/>
    <s v="https://www.udemy.com/abc-do-adobe-illustrator/"/>
    <x v="0"/>
    <n v="35"/>
    <n v="115"/>
    <n v="15"/>
    <n v="56"/>
    <x v="1"/>
    <x v="1"/>
    <s v="beginner level"/>
    <s v="BEGINNER LEVEL"/>
    <n v="14"/>
    <s v="beginner level"/>
    <n v="5.5"/>
    <d v="2017-02-06T00:00:00"/>
    <n v="6"/>
    <n v="2"/>
    <n v="2017"/>
    <x v="2"/>
    <x v="2"/>
    <d v="2018-12-31T00:00:00"/>
    <n v="693"/>
  </r>
  <r>
    <x v="3171"/>
    <x v="3159"/>
    <x v="1706"/>
    <s v="ent Course"/>
    <s v="he Most Co"/>
    <s v="https://www.udemy.   /comprehensive-web-developer-course/"/>
    <s v="https://www.udemy.com/comprehensive-web-developer-course/"/>
    <x v="0"/>
    <n v="200"/>
    <n v="333"/>
    <n v="22"/>
    <n v="353"/>
    <x v="0"/>
    <x v="0"/>
    <s v="all levels"/>
    <s v="ALL LEVELS"/>
    <n v="10"/>
    <s v="all levels"/>
    <n v="42"/>
    <d v="2017-05-01T00:00:00"/>
    <n v="1"/>
    <n v="5"/>
    <n v="2017"/>
    <x v="0"/>
    <x v="0"/>
    <d v="2019-09-26T00:00:00"/>
    <n v="878"/>
  </r>
  <r>
    <x v="3172"/>
    <x v="3160"/>
    <x v="692"/>
    <s v="om Scratch"/>
    <s v="TML5 and C"/>
    <s v="https://www.udemy.   /html5-and-css3-for-beginners-create-a-website-from-scratch/"/>
    <s v="https://www.udemy.com/html5-and-css3-for-beginners-create-a-website-from-scratch/"/>
    <x v="0"/>
    <n v="200"/>
    <n v="9945"/>
    <n v="101"/>
    <n v="43"/>
    <x v="1"/>
    <x v="1"/>
    <s v="beginner level"/>
    <s v="BEGINNER LEVEL"/>
    <n v="14"/>
    <s v="beginner level"/>
    <n v="2"/>
    <d v="2017-02-17T00:00:00"/>
    <n v="17"/>
    <n v="2"/>
    <n v="2017"/>
    <x v="0"/>
    <x v="0"/>
    <d v="2018-12-31T00:00:00"/>
    <n v="682"/>
  </r>
  <r>
    <x v="3173"/>
    <x v="3161"/>
    <x v="96"/>
    <s v="&amp; Projects"/>
    <s v="hotoshop F"/>
    <s v="https://www.udemy.   /photoshop-from-scratch-to-logos-digital-drawing-projects/"/>
    <s v="https://www.udemy.com/photoshop-from-scratch-to-logos-digital-drawing-projects/"/>
    <x v="0"/>
    <n v="20"/>
    <n v="91"/>
    <n v="10"/>
    <n v="21"/>
    <x v="1"/>
    <x v="1"/>
    <s v="beginner level"/>
    <s v="BEGINNER LEVEL"/>
    <n v="14"/>
    <s v="beginner level"/>
    <n v="1.5"/>
    <d v="2017-05-12T00:00:00"/>
    <n v="12"/>
    <n v="5"/>
    <n v="2017"/>
    <x v="2"/>
    <x v="2"/>
    <d v="2018-12-31T00:00:00"/>
    <n v="598"/>
  </r>
  <r>
    <x v="3174"/>
    <x v="3162"/>
    <x v="1707"/>
    <s v=" Beginners"/>
    <s v="IY Design "/>
    <s v="https://www.udemy.   /design-professional-web-banners-in-photoshop-for-beginners/"/>
    <s v="https://www.udemy.com/design-professional-web-banners-in-photoshop-for-beginners/"/>
    <x v="0"/>
    <n v="200"/>
    <n v="6944"/>
    <n v="30"/>
    <n v="24"/>
    <x v="1"/>
    <x v="1"/>
    <s v="beginner level"/>
    <s v="BEGINNER LEVEL"/>
    <n v="14"/>
    <s v="beginner level"/>
    <n v="1"/>
    <d v="2017-02-01T00:00:00"/>
    <n v="1"/>
    <n v="2"/>
    <n v="2017"/>
    <x v="2"/>
    <x v="2"/>
    <d v="2018-12-31T00:00:00"/>
    <n v="698"/>
  </r>
  <r>
    <x v="3175"/>
    <x v="3163"/>
    <x v="268"/>
    <s v=" Framework"/>
    <s v="uild Your "/>
    <s v="https://www.udemy.   /django-python/"/>
    <s v="https://www.udemy.com/django-python/"/>
    <x v="0"/>
    <n v="50"/>
    <n v="2669"/>
    <n v="112"/>
    <n v="72"/>
    <x v="2"/>
    <x v="2"/>
    <s v="intermediate level"/>
    <s v="INTERMEDIATE LEVEL"/>
    <n v="18"/>
    <s v="intermediate level"/>
    <n v="5.5"/>
    <d v="2017-04-27T00:00:00"/>
    <n v="27"/>
    <n v="4"/>
    <n v="2017"/>
    <x v="0"/>
    <x v="0"/>
    <d v="2020-10-10T00:00:00"/>
    <n v="1262"/>
  </r>
  <r>
    <x v="3176"/>
    <x v="3164"/>
    <x v="1708"/>
    <s v=" (6 Hours)"/>
    <s v="enny Stock"/>
    <s v="https://www.udemy.   /charting-for-penny-stocks-technical-analysis-best-penny-stocks-buy/"/>
    <s v="https://www.udemy.com/charting-for-penny-stocks-technical-analysis-best-penny-stocks-buy/"/>
    <x v="0"/>
    <n v="200"/>
    <n v="1085"/>
    <n v="17"/>
    <n v="48"/>
    <x v="0"/>
    <x v="0"/>
    <s v="all levels"/>
    <s v="ALL LEVELS"/>
    <n v="10"/>
    <s v="all levels"/>
    <n v="6"/>
    <d v="2017-02-03T00:00:00"/>
    <n v="3"/>
    <n v="2"/>
    <n v="2017"/>
    <x v="3"/>
    <x v="3"/>
    <d v="2018-08-06T00:00:00"/>
    <n v="549"/>
  </r>
  <r>
    <x v="3177"/>
    <x v="3165"/>
    <x v="682"/>
    <s v="ompositing"/>
    <s v="dobe photo"/>
    <s v="https://www.udemy.   /adobe-photoshop-the-flying-land-compositing/"/>
    <s v="https://www.udemy.com/adobe-photoshop-the-flying-land-compositing/"/>
    <x v="0"/>
    <n v="70"/>
    <n v="2"/>
    <n v="0"/>
    <n v="23"/>
    <x v="0"/>
    <x v="0"/>
    <s v="all levels"/>
    <s v="ALL LEVELS"/>
    <n v="10"/>
    <s v="all levels"/>
    <n v="2.5"/>
    <d v="2017-02-20T00:00:00"/>
    <n v="20"/>
    <n v="2"/>
    <n v="2017"/>
    <x v="2"/>
    <x v="2"/>
    <d v="2019-09-26T00:00:00"/>
    <n v="948"/>
  </r>
  <r>
    <x v="3178"/>
    <x v="3166"/>
    <x v="1709"/>
    <s v="l business"/>
    <s v="sing Xero "/>
    <s v="https://www.udemy.   /xero-101/"/>
    <s v="https://www.udemy.com/xero-101/"/>
    <x v="0"/>
    <n v="95"/>
    <n v="39"/>
    <n v="6"/>
    <n v="28"/>
    <x v="1"/>
    <x v="1"/>
    <s v="beginner level"/>
    <s v="BEGINNER LEVEL"/>
    <n v="14"/>
    <s v="beginner level"/>
    <n v="1"/>
    <d v="2017-02-27T00:00:00"/>
    <n v="27"/>
    <n v="2"/>
    <n v="2017"/>
    <x v="3"/>
    <x v="3"/>
    <d v="2018-12-31T00:00:00"/>
    <n v="672"/>
  </r>
  <r>
    <x v="3179"/>
    <x v="3167"/>
    <x v="395"/>
    <s v="h Software"/>
    <s v="ookkeeping"/>
    <s v="https://www.udemy.   /bookkeeping-practical-with-software/"/>
    <s v="https://www.udemy.com/bookkeeping-practical-with-software/"/>
    <x v="0"/>
    <n v="35"/>
    <n v="1"/>
    <n v="0"/>
    <n v="130"/>
    <x v="2"/>
    <x v="2"/>
    <s v="intermediate level"/>
    <s v="INTERMEDIATE LEVEL"/>
    <n v="18"/>
    <s v="intermediate level"/>
    <n v="31.5"/>
    <d v="2017-02-07T00:00:00"/>
    <n v="7"/>
    <n v="2"/>
    <n v="2017"/>
    <x v="3"/>
    <x v="3"/>
    <d v="2020-10-10T00:00:00"/>
    <n v="1341"/>
  </r>
  <r>
    <x v="3180"/>
    <x v="3168"/>
    <x v="1710"/>
    <s v="de complet"/>
    <s v="pprendre Ã"/>
    <s v="https://www.udemy.   /apprendre-a-trader-sur-le-marche-du-forex-guide-complet/"/>
    <s v="https://www.udemy.com/apprendre-a-trader-sur-le-marche-du-forex-guide-complet/"/>
    <x v="0"/>
    <n v="140"/>
    <n v="187"/>
    <n v="47"/>
    <n v="38"/>
    <x v="1"/>
    <x v="1"/>
    <s v="beginner level"/>
    <s v="BEGINNER LEVEL"/>
    <n v="14"/>
    <s v="beginner level"/>
    <n v="3"/>
    <d v="2017-03-07T00:00:00"/>
    <n v="7"/>
    <n v="3"/>
    <n v="2017"/>
    <x v="3"/>
    <x v="3"/>
    <d v="2018-12-31T00:00:00"/>
    <n v="664"/>
  </r>
  <r>
    <x v="3181"/>
    <x v="3169"/>
    <x v="464"/>
    <s v="book Clone"/>
    <s v="SP.NET MVC"/>
    <s v="https://www.udemy.   /aspnet-mvc-5-project-facebook-clone/"/>
    <s v="https://www.udemy.com/aspnet-mvc-5-project-facebook-clone/"/>
    <x v="0"/>
    <n v="30"/>
    <n v="210"/>
    <n v="19"/>
    <n v="41"/>
    <x v="0"/>
    <x v="0"/>
    <s v="all levels"/>
    <s v="ALL LEVELS"/>
    <n v="10"/>
    <s v="all levels"/>
    <n v="5"/>
    <d v="2017-02-09T00:00:00"/>
    <n v="9"/>
    <n v="2"/>
    <n v="2017"/>
    <x v="0"/>
    <x v="0"/>
    <d v="2019-09-26T00:00:00"/>
    <n v="959"/>
  </r>
  <r>
    <x v="3182"/>
    <x v="3170"/>
    <x v="1711"/>
    <s v="ing Course"/>
    <s v="un Ukulele"/>
    <s v="https://www.udemy.   /fun-ukulele-strumming-course/"/>
    <s v="https://www.udemy.com/fun-ukulele-strumming-course/"/>
    <x v="0"/>
    <n v="45"/>
    <n v="3141"/>
    <n v="10"/>
    <n v="15"/>
    <x v="1"/>
    <x v="1"/>
    <s v="beginner level"/>
    <s v="BEGINNER LEVEL"/>
    <n v="14"/>
    <s v="beginner level"/>
    <n v="1"/>
    <d v="2017-02-02T00:00:00"/>
    <n v="2"/>
    <n v="2"/>
    <n v="2017"/>
    <x v="1"/>
    <x v="1"/>
    <d v="2018-12-31T00:00:00"/>
    <n v="697"/>
  </r>
  <r>
    <x v="3183"/>
    <x v="3171"/>
    <x v="107"/>
    <s v="asterclass"/>
    <s v="ootstrap 4"/>
    <s v="https://www.udemy.   /bootstrap-theme-development-masterclass/"/>
    <s v="https://www.udemy.com/bootstrap-theme-development-masterclass/"/>
    <x v="0"/>
    <n v="150"/>
    <n v="2641"/>
    <n v="28"/>
    <n v="15"/>
    <x v="0"/>
    <x v="0"/>
    <s v="all levels"/>
    <s v="ALL LEVELS"/>
    <n v="10"/>
    <s v="all levels"/>
    <n v="0.65"/>
    <d v="2017-02-24T00:00:00"/>
    <n v="24"/>
    <n v="2"/>
    <n v="2017"/>
    <x v="0"/>
    <x v="0"/>
    <d v="2019-09-26T00:00:00"/>
    <n v="944"/>
  </r>
  <r>
    <x v="3184"/>
    <x v="3172"/>
    <x v="375"/>
    <s v=" + support"/>
    <s v="OREX TRADI"/>
    <s v="https://www.udemy.   /forex-the-only-simple-trading-your-ever-need-bank-trading/"/>
    <s v="https://www.udemy.com/forex-the-only-simple-trading-your-ever-need-bank-trading/"/>
    <x v="0"/>
    <n v="100"/>
    <n v="271"/>
    <n v="48"/>
    <n v="47"/>
    <x v="0"/>
    <x v="0"/>
    <s v="all levels"/>
    <s v="ALL LEVELS"/>
    <n v="10"/>
    <s v="all levels"/>
    <n v="3.5"/>
    <d v="2017-02-20T00:00:00"/>
    <n v="20"/>
    <n v="2"/>
    <n v="2017"/>
    <x v="3"/>
    <x v="3"/>
    <d v="2018-11-04T00:00:00"/>
    <n v="622"/>
  </r>
  <r>
    <x v="3185"/>
    <x v="3173"/>
    <x v="1265"/>
    <s v="va Designs"/>
    <s v="anva: Desi"/>
    <s v="https://www.udemy.   /canva-design-and-sell-your-own-professional-graphic-designs/"/>
    <s v="https://www.udemy.com/canva-design-and-sell-your-own-professional-graphic-designs/"/>
    <x v="0"/>
    <n v="200"/>
    <n v="793"/>
    <n v="26"/>
    <n v="52"/>
    <x v="0"/>
    <x v="0"/>
    <s v="all levels"/>
    <s v="ALL LEVELS"/>
    <n v="10"/>
    <s v="all levels"/>
    <n v="3"/>
    <d v="2017-03-02T00:00:00"/>
    <n v="2"/>
    <n v="3"/>
    <n v="2017"/>
    <x v="2"/>
    <x v="2"/>
    <d v="2019-09-26T00:00:00"/>
    <n v="938"/>
  </r>
  <r>
    <x v="3186"/>
    <x v="3174"/>
    <x v="1712"/>
    <s v="¿ã€è§£æ¶ˆ"/>
    <s v="‰ªè™Žã®å·"/>
    <s v="https://www.udemy.   /kabucom_zeise/"/>
    <s v="https://www.udemy.com/kabucom_zeise/"/>
    <x v="0"/>
    <n v="25"/>
    <n v="3840"/>
    <n v="296"/>
    <n v="33"/>
    <x v="2"/>
    <x v="2"/>
    <s v="intermediate level"/>
    <s v="INTERMEDIATE LEVEL"/>
    <n v="18"/>
    <s v="intermediate level"/>
    <n v="1.5"/>
    <d v="2017-02-21T00:00:00"/>
    <n v="21"/>
    <n v="2"/>
    <n v="2017"/>
    <x v="3"/>
    <x v="3"/>
    <d v="2020-10-10T00:00:00"/>
    <n v="1327"/>
  </r>
  <r>
    <x v="3187"/>
    <x v="3175"/>
    <x v="1713"/>
    <s v="Press site"/>
    <s v="ecurity fo"/>
    <s v="https://www.udemy.   /security-for-your-wordpress-site/"/>
    <s v="https://www.udemy.com/security-for-your-wordpress-site/"/>
    <x v="0"/>
    <n v="85"/>
    <n v="1096"/>
    <n v="8"/>
    <n v="7"/>
    <x v="1"/>
    <x v="1"/>
    <s v="beginner level"/>
    <s v="BEGINNER LEVEL"/>
    <n v="14"/>
    <s v="beginner level"/>
    <n v="0.63333333300000005"/>
    <d v="2017-02-09T00:00:00"/>
    <n v="9"/>
    <n v="2"/>
    <n v="2017"/>
    <x v="0"/>
    <x v="0"/>
    <d v="2018-12-31T00:00:00"/>
    <n v="690"/>
  </r>
  <r>
    <x v="3188"/>
    <x v="3176"/>
    <x v="383"/>
    <s v="asterclass"/>
    <s v="inary Opti"/>
    <s v="https://www.udemy.   /binary-options-masterclass/"/>
    <s v="https://www.udemy.com/binary-options-masterclass/"/>
    <x v="0"/>
    <n v="200"/>
    <n v="70"/>
    <n v="11"/>
    <n v="16"/>
    <x v="0"/>
    <x v="0"/>
    <s v="all levels"/>
    <s v="ALL LEVELS"/>
    <n v="10"/>
    <s v="all levels"/>
    <n v="2"/>
    <d v="2017-02-13T00:00:00"/>
    <n v="13"/>
    <n v="2"/>
    <n v="2017"/>
    <x v="3"/>
    <x v="3"/>
    <d v="2018-08-06T00:00:00"/>
    <n v="539"/>
  </r>
  <r>
    <x v="3189"/>
    <x v="3177"/>
    <x v="1714"/>
    <s v="&gt; Advanced"/>
    <s v="ajon Step-"/>
    <s v="https://www.udemy.   /cajon-step-by-step/"/>
    <s v="https://www.udemy.com/cajon-step-by-step/"/>
    <x v="0"/>
    <n v="35"/>
    <n v="73"/>
    <n v="9"/>
    <n v="45"/>
    <x v="0"/>
    <x v="0"/>
    <s v="all levels"/>
    <s v="ALL LEVELS"/>
    <n v="10"/>
    <s v="all levels"/>
    <n v="3"/>
    <d v="2017-02-13T00:00:00"/>
    <n v="13"/>
    <n v="2"/>
    <n v="2017"/>
    <x v="1"/>
    <x v="1"/>
    <d v="2019-09-26T00:00:00"/>
    <n v="955"/>
  </r>
  <r>
    <x v="3190"/>
    <x v="3178"/>
    <x v="1715"/>
    <s v=" ë§Œë“¤ê¸°"/>
    <s v="º”ë°”(Canv"/>
    <s v="https://www.udemy.   /canvasns/"/>
    <s v="https://www.udemy.com/canvasns/"/>
    <x v="0"/>
    <n v="30"/>
    <n v="44"/>
    <n v="13"/>
    <n v="19"/>
    <x v="1"/>
    <x v="1"/>
    <s v="beginner level"/>
    <s v="BEGINNER LEVEL"/>
    <n v="14"/>
    <s v="beginner level"/>
    <n v="2"/>
    <d v="2017-02-06T00:00:00"/>
    <n v="6"/>
    <n v="2"/>
    <n v="2017"/>
    <x v="2"/>
    <x v="2"/>
    <d v="2018-12-31T00:00:00"/>
    <n v="693"/>
  </r>
  <r>
    <x v="3191"/>
    <x v="3179"/>
    <x v="843"/>
    <s v="Love' now!"/>
    <s v="nstant Har"/>
    <s v="https://www.udemy.   /instant-harmonica-play-cant-help-falling-in-love-now/"/>
    <s v="https://www.udemy.com/instant-harmonica-play-cant-help-falling-in-love-now/"/>
    <x v="0"/>
    <n v="40"/>
    <n v="32"/>
    <n v="3"/>
    <n v="11"/>
    <x v="0"/>
    <x v="0"/>
    <s v="all levels"/>
    <s v="ALL LEVELS"/>
    <n v="10"/>
    <s v="all levels"/>
    <n v="1"/>
    <d v="2017-02-07T00:00:00"/>
    <n v="7"/>
    <n v="2"/>
    <n v="2017"/>
    <x v="1"/>
    <x v="1"/>
    <d v="2019-09-26T00:00:00"/>
    <n v="961"/>
  </r>
  <r>
    <x v="3192"/>
    <x v="3180"/>
    <x v="1716"/>
    <s v="Easy Level"/>
    <s v="earn 10 Sc"/>
    <s v="https://www.udemy.   /learn-10-scottish-tunes-piano-easy-level/"/>
    <s v="https://www.udemy.com/learn-10-scottish-tunes-piano-easy-level/"/>
    <x v="0"/>
    <n v="45"/>
    <n v="103"/>
    <n v="1"/>
    <n v="46"/>
    <x v="1"/>
    <x v="1"/>
    <s v="beginner level"/>
    <s v="BEGINNER LEVEL"/>
    <n v="14"/>
    <s v="beginner level"/>
    <n v="3.5"/>
    <d v="2017-02-20T00:00:00"/>
    <n v="20"/>
    <n v="2"/>
    <n v="2017"/>
    <x v="1"/>
    <x v="1"/>
    <d v="2018-12-31T00:00:00"/>
    <n v="679"/>
  </r>
  <r>
    <x v="3193"/>
    <x v="3181"/>
    <x v="375"/>
    <s v="ice Action"/>
    <s v="OREX Tradi"/>
    <s v="https://www.udemy.   /forex-trading-system/"/>
    <s v="https://www.udemy.com/forex-trading-system/"/>
    <x v="0"/>
    <n v="195"/>
    <n v="484"/>
    <n v="57"/>
    <n v="19"/>
    <x v="1"/>
    <x v="1"/>
    <s v="beginner level"/>
    <s v="BEGINNER LEVEL"/>
    <n v="14"/>
    <s v="beginner level"/>
    <n v="1"/>
    <d v="2017-03-14T00:00:00"/>
    <n v="14"/>
    <n v="3"/>
    <n v="2017"/>
    <x v="3"/>
    <x v="3"/>
    <d v="2018-05-25T00:00:00"/>
    <n v="437"/>
  </r>
  <r>
    <x v="3194"/>
    <x v="3182"/>
    <x v="1311"/>
    <s v="Quickstart"/>
    <s v="ngular Mat"/>
    <s v="https://www.udemy.   /styling-angular-applications-with-angular-material/"/>
    <s v="https://www.udemy.com/styling-angular-applications-with-angular-material/"/>
    <x v="1"/>
    <n v="0"/>
    <n v="3766"/>
    <n v="135"/>
    <n v="14"/>
    <x v="1"/>
    <x v="1"/>
    <s v="beginner level"/>
    <s v="BEGINNER LEVEL"/>
    <n v="14"/>
    <s v="beginner level"/>
    <n v="0.7"/>
    <d v="2017-03-09T00:00:00"/>
    <n v="9"/>
    <n v="3"/>
    <n v="2017"/>
    <x v="0"/>
    <x v="0"/>
    <d v="2018-12-31T00:00:00"/>
    <n v="662"/>
  </r>
  <r>
    <x v="3195"/>
    <x v="3183"/>
    <x v="1717"/>
    <s v="s Trading&quot;"/>
    <s v="ow to remo"/>
    <s v="https://www.udemy.   /best-penny-stock-options-to-buy-hot-stocks-put-call-stock-options/"/>
    <s v="https://www.udemy.com/best-penny-stock-options-to-buy-hot-stocks-put-call-stock-options/"/>
    <x v="0"/>
    <n v="200"/>
    <n v="668"/>
    <n v="12"/>
    <n v="22"/>
    <x v="0"/>
    <x v="0"/>
    <s v="all levels"/>
    <s v="ALL LEVELS"/>
    <n v="10"/>
    <s v="all levels"/>
    <n v="1"/>
    <d v="2017-02-07T00:00:00"/>
    <n v="7"/>
    <n v="2"/>
    <n v="2017"/>
    <x v="3"/>
    <x v="3"/>
    <d v="2018-11-04T00:00:00"/>
    <n v="635"/>
  </r>
  <r>
    <x v="3196"/>
    <x v="3184"/>
    <x v="407"/>
    <s v="responsive"/>
    <s v="earn how t"/>
    <s v="https://www.udemy.   /learn-how-to-convert-psd-to-html-and-css-responsive/"/>
    <s v="https://www.udemy.com/learn-how-to-convert-psd-to-html-and-css-responsive/"/>
    <x v="0"/>
    <n v="30"/>
    <n v="5324"/>
    <n v="52"/>
    <n v="14"/>
    <x v="0"/>
    <x v="0"/>
    <s v="all levels"/>
    <s v="ALL LEVELS"/>
    <n v="10"/>
    <s v="all levels"/>
    <n v="2.5"/>
    <d v="2017-02-10T00:00:00"/>
    <n v="10"/>
    <n v="2"/>
    <n v="2017"/>
    <x v="0"/>
    <x v="0"/>
    <d v="2019-09-26T00:00:00"/>
    <n v="958"/>
  </r>
  <r>
    <x v="3197"/>
    <x v="3185"/>
    <x v="1718"/>
    <s v="s Solution"/>
    <s v="ure Modal "/>
    <s v="https://www.udemy.   /pure-modal-magic/"/>
    <s v="https://www.udemy.com/pure-modal-magic/"/>
    <x v="0"/>
    <n v="50"/>
    <n v="52"/>
    <n v="3"/>
    <n v="18"/>
    <x v="0"/>
    <x v="0"/>
    <s v="all levels"/>
    <s v="ALL LEVELS"/>
    <n v="10"/>
    <s v="all levels"/>
    <n v="2"/>
    <d v="2017-02-14T00:00:00"/>
    <n v="14"/>
    <n v="2"/>
    <n v="2017"/>
    <x v="1"/>
    <x v="1"/>
    <d v="2019-09-26T00:00:00"/>
    <n v="954"/>
  </r>
  <r>
    <x v="3198"/>
    <x v="3186"/>
    <x v="1719"/>
    <s v=" Fibonacci"/>
    <s v="rading con"/>
    <s v="https://www.udemy.   /trading-con-retrocesos-de-fibonacci/"/>
    <s v="https://www.udemy.com/trading-con-retrocesos-de-fibonacci/"/>
    <x v="0"/>
    <n v="25"/>
    <n v="14"/>
    <n v="4"/>
    <n v="15"/>
    <x v="0"/>
    <x v="0"/>
    <s v="all levels"/>
    <s v="ALL LEVELS"/>
    <n v="10"/>
    <s v="all levels"/>
    <n v="2.5"/>
    <d v="2017-02-07T00:00:00"/>
    <n v="7"/>
    <n v="2"/>
    <n v="2017"/>
    <x v="3"/>
    <x v="3"/>
    <d v="2018-08-06T00:00:00"/>
    <n v="545"/>
  </r>
  <r>
    <x v="3199"/>
    <x v="3187"/>
    <x v="1720"/>
    <s v="vered Call"/>
    <s v="aked Put O"/>
    <s v="https://www.udemy.   /naked-put-options-trade-covered-call-poor-man-covered-call/"/>
    <s v="https://www.udemy.com/naked-put-options-trade-covered-call-poor-man-covered-call/"/>
    <x v="0"/>
    <n v="200"/>
    <n v="939"/>
    <n v="7"/>
    <n v="19"/>
    <x v="0"/>
    <x v="0"/>
    <s v="all levels"/>
    <s v="ALL LEVELS"/>
    <n v="10"/>
    <s v="all levels"/>
    <n v="1.5"/>
    <d v="2017-02-10T00:00:00"/>
    <n v="10"/>
    <n v="2"/>
    <n v="2017"/>
    <x v="3"/>
    <x v="3"/>
    <d v="2018-11-04T00:00:00"/>
    <n v="632"/>
  </r>
  <r>
    <x v="3200"/>
    <x v="3188"/>
    <x v="1721"/>
    <s v=" KOA Sails"/>
    <s v="ode.js: Th"/>
    <s v="https://www.udemy.   /nodejs-up-and-running/"/>
    <s v="https://www.udemy.com/nodejs-up-and-running/"/>
    <x v="0"/>
    <n v="20"/>
    <n v="2760"/>
    <n v="52"/>
    <n v="34"/>
    <x v="1"/>
    <x v="1"/>
    <s v="beginner level"/>
    <s v="BEGINNER LEVEL"/>
    <n v="14"/>
    <s v="beginner level"/>
    <n v="1"/>
    <d v="2017-02-16T00:00:00"/>
    <n v="16"/>
    <n v="2"/>
    <n v="2017"/>
    <x v="0"/>
    <x v="0"/>
    <d v="2018-12-31T00:00:00"/>
    <n v="683"/>
  </r>
  <r>
    <x v="3201"/>
    <x v="3189"/>
    <x v="843"/>
    <s v="Boy today!"/>
    <s v="nstant Har"/>
    <s v="https://www.udemy.   /instant-harmonica-play-the-irish-anthem-danny-boy-today/"/>
    <s v="https://www.udemy.com/instant-harmonica-play-the-irish-anthem-danny-boy-today/"/>
    <x v="0"/>
    <n v="40"/>
    <n v="8"/>
    <n v="1"/>
    <n v="15"/>
    <x v="0"/>
    <x v="0"/>
    <s v="all levels"/>
    <s v="ALL LEVELS"/>
    <n v="10"/>
    <s v="all levels"/>
    <n v="1"/>
    <d v="2017-03-21T00:00:00"/>
    <n v="21"/>
    <n v="3"/>
    <n v="2017"/>
    <x v="1"/>
    <x v="1"/>
    <d v="2019-09-26T00:00:00"/>
    <n v="919"/>
  </r>
  <r>
    <x v="3202"/>
    <x v="3190"/>
    <x v="843"/>
    <s v="lues tune!"/>
    <s v="nstant Har"/>
    <s v="https://www.udemy.   /instant-harmonica-play-trouble-in-mind-basic-8-bar-blues/"/>
    <s v="https://www.udemy.com/instant-harmonica-play-trouble-in-mind-basic-8-bar-blues/"/>
    <x v="0"/>
    <n v="40"/>
    <n v="43"/>
    <n v="4"/>
    <n v="13"/>
    <x v="0"/>
    <x v="0"/>
    <s v="all levels"/>
    <s v="ALL LEVELS"/>
    <n v="10"/>
    <s v="all levels"/>
    <n v="1"/>
    <d v="2017-04-23T00:00:00"/>
    <n v="23"/>
    <n v="4"/>
    <n v="2017"/>
    <x v="1"/>
    <x v="1"/>
    <d v="2019-09-26T00:00:00"/>
    <n v="886"/>
  </r>
  <r>
    <x v="3203"/>
    <x v="3191"/>
    <x v="843"/>
    <s v="NES theme!"/>
    <s v="nstant Har"/>
    <s v="https://www.udemy.   /instant-harmonica-play-this-classic-game-of-thrones-theme/"/>
    <s v="https://www.udemy.com/instant-harmonica-play-this-classic-game-of-thrones-theme/"/>
    <x v="0"/>
    <n v="40"/>
    <n v="21"/>
    <n v="2"/>
    <n v="13"/>
    <x v="1"/>
    <x v="1"/>
    <s v="beginner level"/>
    <s v="BEGINNER LEVEL"/>
    <n v="14"/>
    <s v="beginner level"/>
    <n v="1"/>
    <d v="2017-05-30T00:00:00"/>
    <n v="30"/>
    <n v="5"/>
    <n v="2017"/>
    <x v="1"/>
    <x v="1"/>
    <d v="2018-12-31T00:00:00"/>
    <n v="580"/>
  </r>
  <r>
    <x v="3204"/>
    <x v="3192"/>
    <x v="843"/>
    <s v="style now!"/>
    <s v="nstant Har"/>
    <s v="https://www.udemy.   /instant-harmonica-play-12-bar-blues-big-walter-style-now/"/>
    <s v="https://www.udemy.com/instant-harmonica-play-12-bar-blues-big-walter-style-now/"/>
    <x v="0"/>
    <n v="40"/>
    <n v="31"/>
    <n v="2"/>
    <n v="14"/>
    <x v="0"/>
    <x v="0"/>
    <s v="all levels"/>
    <s v="ALL LEVELS"/>
    <n v="10"/>
    <s v="all levels"/>
    <n v="1"/>
    <d v="2017-05-19T00:00:00"/>
    <n v="19"/>
    <n v="5"/>
    <n v="2017"/>
    <x v="1"/>
    <x v="1"/>
    <d v="2019-09-26T00:00:00"/>
    <n v="860"/>
  </r>
  <r>
    <x v="3205"/>
    <x v="3193"/>
    <x v="96"/>
    <s v=" Tools 101"/>
    <s v="hotoshop T"/>
    <s v="https://www.udemy.   /photoshoptools101/"/>
    <s v="https://www.udemy.com/photoshoptools101/"/>
    <x v="0"/>
    <n v="50"/>
    <n v="6"/>
    <n v="0"/>
    <n v="49"/>
    <x v="0"/>
    <x v="0"/>
    <s v="all levels"/>
    <s v="ALL LEVELS"/>
    <n v="10"/>
    <s v="all levels"/>
    <n v="3"/>
    <d v="2017-05-01T00:00:00"/>
    <n v="1"/>
    <n v="5"/>
    <n v="2017"/>
    <x v="2"/>
    <x v="2"/>
    <d v="2019-09-26T00:00:00"/>
    <n v="878"/>
  </r>
  <r>
    <x v="3206"/>
    <x v="3194"/>
    <x v="1722"/>
    <s v="sive Study"/>
    <s v="ank Financ"/>
    <s v="https://www.udemy.   /bank-financial-management-a-comprehensive-study/"/>
    <s v="https://www.udemy.com/bank-financial-management-a-comprehensive-study/"/>
    <x v="0"/>
    <n v="50"/>
    <n v="1081"/>
    <n v="6"/>
    <n v="21"/>
    <x v="0"/>
    <x v="0"/>
    <s v="all levels"/>
    <s v="ALL LEVELS"/>
    <n v="10"/>
    <s v="all levels"/>
    <n v="1.5"/>
    <d v="2017-02-10T00:00:00"/>
    <n v="10"/>
    <n v="2"/>
    <n v="2017"/>
    <x v="3"/>
    <x v="3"/>
    <d v="2018-11-04T00:00:00"/>
    <n v="632"/>
  </r>
  <r>
    <x v="3207"/>
    <x v="3195"/>
    <x v="1640"/>
    <s v="aminations"/>
    <s v="uantitativ"/>
    <s v="https://www.udemy.   /quantitative-aptitude-for-competitive-examinations-part-i/"/>
    <s v="https://www.udemy.com/quantitative-aptitude-for-competitive-examinations-part-i/"/>
    <x v="0"/>
    <n v="50"/>
    <n v="1056"/>
    <n v="1"/>
    <n v="42"/>
    <x v="0"/>
    <x v="0"/>
    <s v="all levels"/>
    <s v="ALL LEVELS"/>
    <n v="10"/>
    <s v="all levels"/>
    <n v="3"/>
    <d v="2017-02-09T00:00:00"/>
    <n v="9"/>
    <n v="2"/>
    <n v="2017"/>
    <x v="3"/>
    <x v="3"/>
    <d v="2018-11-04T00:00:00"/>
    <n v="633"/>
  </r>
  <r>
    <x v="3208"/>
    <x v="3196"/>
    <x v="29"/>
    <s v="llustrator"/>
    <s v="ow to Desi"/>
    <s v="https://www.udemy.   /2d-character-in-illustrator/"/>
    <s v="https://www.udemy.com/2d-character-in-illustrator/"/>
    <x v="0"/>
    <n v="20"/>
    <n v="1"/>
    <n v="1"/>
    <n v="9"/>
    <x v="1"/>
    <x v="1"/>
    <s v="beginner level"/>
    <s v="BEGINNER LEVEL"/>
    <n v="14"/>
    <s v="beginner level"/>
    <n v="1"/>
    <d v="2017-02-08T00:00:00"/>
    <n v="8"/>
    <n v="2"/>
    <n v="2017"/>
    <x v="2"/>
    <x v="2"/>
    <d v="2018-12-31T00:00:00"/>
    <n v="691"/>
  </r>
  <r>
    <x v="3209"/>
    <x v="3197"/>
    <x v="1723"/>
    <s v="l Reality)"/>
    <s v="-Frame Web"/>
    <s v="https://www.udemy.   /a-frame-webvr/"/>
    <s v="https://www.udemy.com/a-frame-webvr/"/>
    <x v="0"/>
    <n v="40"/>
    <n v="6648"/>
    <n v="16"/>
    <n v="22"/>
    <x v="1"/>
    <x v="1"/>
    <s v="beginner level"/>
    <s v="BEGINNER LEVEL"/>
    <n v="14"/>
    <s v="beginner level"/>
    <n v="1.5"/>
    <d v="2017-05-24T00:00:00"/>
    <n v="24"/>
    <n v="5"/>
    <n v="2017"/>
    <x v="0"/>
    <x v="0"/>
    <d v="2018-12-31T00:00:00"/>
    <n v="586"/>
  </r>
  <r>
    <x v="3210"/>
    <x v="3198"/>
    <x v="1724"/>
    <s v=") by JFilt"/>
    <s v="iano Music"/>
    <s v="https://www.udemy.   /piano-music-theory-back-to-basics-by-jfilt/"/>
    <s v="https://www.udemy.com/piano-music-theory-back-to-basics-by-jfilt/"/>
    <x v="1"/>
    <n v="0"/>
    <n v="4967"/>
    <n v="308"/>
    <n v="12"/>
    <x v="1"/>
    <x v="1"/>
    <s v="beginner level"/>
    <s v="BEGINNER LEVEL"/>
    <n v="14"/>
    <s v="beginner level"/>
    <n v="0.5"/>
    <d v="2017-02-13T00:00:00"/>
    <n v="13"/>
    <n v="2"/>
    <n v="2017"/>
    <x v="1"/>
    <x v="1"/>
    <d v="2018-12-31T00:00:00"/>
    <n v="686"/>
  </r>
  <r>
    <x v="3211"/>
    <x v="3199"/>
    <x v="407"/>
    <s v=" Hop Songs"/>
    <s v="earn How T"/>
    <s v="https://www.udemy.   /learn-how-to-play-25-classic-hip-hop-songs/"/>
    <s v="https://www.udemy.com/learn-how-to-play-25-classic-hip-hop-songs/"/>
    <x v="0"/>
    <n v="25"/>
    <n v="153"/>
    <n v="9"/>
    <n v="27"/>
    <x v="0"/>
    <x v="0"/>
    <s v="all levels"/>
    <s v="ALL LEVELS"/>
    <n v="10"/>
    <s v="all levels"/>
    <n v="2.5"/>
    <d v="2017-02-13T00:00:00"/>
    <n v="13"/>
    <n v="2"/>
    <n v="2017"/>
    <x v="1"/>
    <x v="1"/>
    <d v="2019-09-26T00:00:00"/>
    <n v="955"/>
  </r>
  <r>
    <x v="3212"/>
    <x v="3200"/>
    <x v="1725"/>
    <s v="te Options"/>
    <s v="eries 7: I"/>
    <s v="https://www.udemy.   /series-7-intermediate-options/"/>
    <s v="https://www.udemy.com/series-7-intermediate-options/"/>
    <x v="0"/>
    <n v="55"/>
    <n v="5"/>
    <n v="0"/>
    <n v="11"/>
    <x v="2"/>
    <x v="2"/>
    <s v="intermediate level"/>
    <s v="INTERMEDIATE LEVEL"/>
    <n v="18"/>
    <s v="intermediate level"/>
    <n v="1"/>
    <d v="2017-04-17T00:00:00"/>
    <n v="17"/>
    <n v="4"/>
    <n v="2017"/>
    <x v="3"/>
    <x v="3"/>
    <d v="2020-10-10T00:00:00"/>
    <n v="1272"/>
  </r>
  <r>
    <x v="3213"/>
    <x v="3201"/>
    <x v="1726"/>
    <s v="eory Blitz"/>
    <s v="he Design "/>
    <s v="https://www.udemy.   /graphic-design-theory-blitz/"/>
    <s v="https://www.udemy.com/graphic-design-theory-blitz/"/>
    <x v="0"/>
    <n v="35"/>
    <n v="142"/>
    <n v="35"/>
    <n v="9"/>
    <x v="1"/>
    <x v="1"/>
    <s v="beginner level"/>
    <s v="BEGINNER LEVEL"/>
    <n v="14"/>
    <s v="beginner level"/>
    <n v="0.7"/>
    <d v="2017-04-05T00:00:00"/>
    <n v="5"/>
    <n v="4"/>
    <n v="2017"/>
    <x v="2"/>
    <x v="2"/>
    <d v="2018-12-31T00:00:00"/>
    <n v="635"/>
  </r>
  <r>
    <x v="3214"/>
    <x v="3202"/>
    <x v="1727"/>
    <s v="nt Starter"/>
    <s v="aravel Blo"/>
    <s v="https://www.udemy.   /laravel-blog-development/"/>
    <s v="https://www.udemy.com/laravel-blog-development/"/>
    <x v="1"/>
    <n v="0"/>
    <n v="4499"/>
    <n v="138"/>
    <n v="20"/>
    <x v="0"/>
    <x v="0"/>
    <s v="all levels"/>
    <s v="ALL LEVELS"/>
    <n v="10"/>
    <s v="all levels"/>
    <n v="2"/>
    <d v="2017-02-14T00:00:00"/>
    <n v="14"/>
    <n v="2"/>
    <n v="2017"/>
    <x v="0"/>
    <x v="0"/>
    <d v="2019-09-26T00:00:00"/>
    <n v="954"/>
  </r>
  <r>
    <x v="3215"/>
    <x v="3203"/>
    <x v="27"/>
    <s v="Rating App"/>
    <s v="he Complet"/>
    <s v="https://www.udemy.   /learn-nodejs-by-building-an-employee-to-business-rating-app/"/>
    <s v="https://www.udemy.com/learn-nodejs-by-building-an-employee-to-business-rating-app/"/>
    <x v="0"/>
    <n v="195"/>
    <n v="17784"/>
    <n v="260"/>
    <n v="61"/>
    <x v="0"/>
    <x v="0"/>
    <s v="all levels"/>
    <s v="ALL LEVELS"/>
    <n v="10"/>
    <s v="all levels"/>
    <n v="12.5"/>
    <d v="2017-02-13T00:00:00"/>
    <n v="13"/>
    <n v="2"/>
    <n v="2017"/>
    <x v="0"/>
    <x v="0"/>
    <d v="2019-09-26T00:00:00"/>
    <n v="955"/>
  </r>
  <r>
    <x v="3216"/>
    <x v="3204"/>
    <x v="122"/>
    <s v="sive Study"/>
    <s v="inancial R"/>
    <s v="https://www.udemy.   /financial-reporting-a-comprehensive-study/"/>
    <s v="https://www.udemy.com/financial-reporting-a-comprehensive-study/"/>
    <x v="0"/>
    <n v="50"/>
    <n v="45"/>
    <n v="1"/>
    <n v="72"/>
    <x v="0"/>
    <x v="0"/>
    <s v="all levels"/>
    <s v="ALL LEVELS"/>
    <n v="10"/>
    <s v="all levels"/>
    <n v="8"/>
    <d v="2017-02-09T00:00:00"/>
    <n v="9"/>
    <n v="2"/>
    <n v="2017"/>
    <x v="3"/>
    <x v="3"/>
    <d v="2018-08-06T00:00:00"/>
    <n v="543"/>
  </r>
  <r>
    <x v="3217"/>
    <x v="3205"/>
    <x v="377"/>
    <s v="ccess rate"/>
    <s v="ay trading"/>
    <s v="https://www.udemy.   /1-shot-1kill/"/>
    <s v="https://www.udemy.com/1-shot-1kill/"/>
    <x v="0"/>
    <n v="95"/>
    <n v="51"/>
    <n v="9"/>
    <n v="15"/>
    <x v="0"/>
    <x v="0"/>
    <s v="all levels"/>
    <s v="ALL LEVELS"/>
    <n v="10"/>
    <s v="all levels"/>
    <n v="0.53333333299999997"/>
    <d v="2017-03-02T00:00:00"/>
    <n v="2"/>
    <n v="3"/>
    <n v="2017"/>
    <x v="3"/>
    <x v="3"/>
    <d v="2018-08-06T00:00:00"/>
    <n v="522"/>
  </r>
  <r>
    <x v="3218"/>
    <x v="3206"/>
    <x v="1728"/>
    <s v=" Angular 2"/>
    <s v="uilding Da"/>
    <s v="https://www.udemy.   /building-data-visualizations-with-d3-and-angular-2/"/>
    <s v="https://www.udemy.com/building-data-visualizations-with-d3-and-angular-2/"/>
    <x v="0"/>
    <n v="125"/>
    <n v="293"/>
    <n v="30"/>
    <n v="31"/>
    <x v="1"/>
    <x v="1"/>
    <s v="beginner level"/>
    <s v="BEGINNER LEVEL"/>
    <n v="14"/>
    <s v="beginner level"/>
    <n v="3.5"/>
    <d v="2017-02-23T00:00:00"/>
    <n v="23"/>
    <n v="2"/>
    <n v="2017"/>
    <x v="0"/>
    <x v="0"/>
    <d v="2018-12-31T00:00:00"/>
    <n v="676"/>
  </r>
  <r>
    <x v="3219"/>
    <x v="3207"/>
    <x v="1729"/>
    <s v="ner to Pro"/>
    <s v="orship Pia"/>
    <s v="https://www.udemy.   /worship-piano-from-beginner-to-pro/"/>
    <s v="https://www.udemy.com/worship-piano-from-beginner-to-pro/"/>
    <x v="0"/>
    <n v="80"/>
    <n v="117"/>
    <n v="11"/>
    <n v="32"/>
    <x v="0"/>
    <x v="0"/>
    <s v="all levels"/>
    <s v="ALL LEVELS"/>
    <n v="10"/>
    <s v="all levels"/>
    <n v="3"/>
    <d v="2017-02-18T00:00:00"/>
    <n v="18"/>
    <n v="2"/>
    <n v="2017"/>
    <x v="1"/>
    <x v="1"/>
    <d v="2019-09-26T00:00:00"/>
    <n v="950"/>
  </r>
  <r>
    <x v="3220"/>
    <x v="3208"/>
    <x v="611"/>
    <s v="tive Guide"/>
    <s v="ESTful API"/>
    <s v="https://www.udemy.   /restful-api-with-laravel-php-homestead-passport-hateoas/"/>
    <s v="https://www.udemy.com/restful-api-with-laravel-php-homestead-passport-hateoas/"/>
    <x v="0"/>
    <n v="145"/>
    <n v="655"/>
    <n v="95"/>
    <n v="195"/>
    <x v="0"/>
    <x v="0"/>
    <s v="all levels"/>
    <s v="ALL LEVELS"/>
    <n v="10"/>
    <s v="all levels"/>
    <n v="12.5"/>
    <d v="2017-04-28T00:00:00"/>
    <n v="28"/>
    <n v="4"/>
    <n v="2017"/>
    <x v="0"/>
    <x v="0"/>
    <d v="2019-09-26T00:00:00"/>
    <n v="881"/>
  </r>
  <r>
    <x v="3221"/>
    <x v="3209"/>
    <x v="67"/>
    <s v="evelopment"/>
    <s v="eginners I"/>
    <s v="https://www.udemy.   /explore-web-development/"/>
    <s v="https://www.udemy.com/explore-web-development/"/>
    <x v="0"/>
    <n v="200"/>
    <n v="7331"/>
    <n v="55"/>
    <n v="18"/>
    <x v="1"/>
    <x v="1"/>
    <s v="beginner level"/>
    <s v="BEGINNER LEVEL"/>
    <n v="14"/>
    <s v="beginner level"/>
    <n v="1.5"/>
    <d v="2017-02-13T00:00:00"/>
    <n v="13"/>
    <n v="2"/>
    <n v="2017"/>
    <x v="0"/>
    <x v="0"/>
    <d v="2018-12-31T00:00:00"/>
    <n v="686"/>
  </r>
  <r>
    <x v="3222"/>
    <x v="3210"/>
    <x v="1730"/>
    <s v="pers Guide"/>
    <s v="raphQL wit"/>
    <s v="https://www.udemy.   /graphql-with-react-course/"/>
    <s v="https://www.udemy.com/graphql-with-react-course/"/>
    <x v="0"/>
    <n v="150"/>
    <n v="6412"/>
    <n v="987"/>
    <n v="114"/>
    <x v="2"/>
    <x v="2"/>
    <s v="intermediate level"/>
    <s v="INTERMEDIATE LEVEL"/>
    <n v="18"/>
    <s v="intermediate level"/>
    <n v="13"/>
    <d v="2017-02-14T00:00:00"/>
    <n v="14"/>
    <n v="2"/>
    <n v="2017"/>
    <x v="0"/>
    <x v="0"/>
    <d v="2020-10-10T00:00:00"/>
    <n v="1334"/>
  </r>
  <r>
    <x v="3223"/>
    <x v="3211"/>
    <x v="730"/>
    <s v="on-Finance"/>
    <s v="uickBooks "/>
    <s v="https://www.udemy.   /quickbooks-online-inventory-management-for-non-finance/"/>
    <s v="https://www.udemy.com/quickbooks-online-inventory-management-for-non-finance/"/>
    <x v="0"/>
    <n v="35"/>
    <n v="8"/>
    <n v="4"/>
    <n v="10"/>
    <x v="0"/>
    <x v="0"/>
    <s v="all levels"/>
    <s v="ALL LEVELS"/>
    <n v="10"/>
    <s v="all levels"/>
    <n v="0.66666666699999999"/>
    <d v="2017-04-20T00:00:00"/>
    <n v="20"/>
    <n v="4"/>
    <n v="2017"/>
    <x v="3"/>
    <x v="3"/>
    <d v="2018-08-06T00:00:00"/>
    <n v="473"/>
  </r>
  <r>
    <x v="3224"/>
    <x v="3212"/>
    <x v="1731"/>
    <s v=" Passively"/>
    <s v="he Passive"/>
    <s v="https://www.udemy.   /how-to-start-passive-investing-in-1-day/"/>
    <s v="https://www.udemy.com/how-to-start-passive-investing-in-1-day/"/>
    <x v="0"/>
    <n v="200"/>
    <n v="338"/>
    <n v="32"/>
    <n v="66"/>
    <x v="0"/>
    <x v="0"/>
    <s v="all levels"/>
    <s v="ALL LEVELS"/>
    <n v="10"/>
    <s v="all levels"/>
    <n v="3.5"/>
    <d v="2017-03-08T00:00:00"/>
    <n v="8"/>
    <n v="3"/>
    <n v="2017"/>
    <x v="3"/>
    <x v="3"/>
    <d v="2018-08-06T00:00:00"/>
    <n v="516"/>
  </r>
  <r>
    <x v="3225"/>
    <x v="3213"/>
    <x v="1"/>
    <s v="e Creating"/>
    <s v="TML Tutori"/>
    <s v="https://www.udemy.   /html-code-for-website/"/>
    <s v="https://www.udemy.com/html-code-for-website/"/>
    <x v="0"/>
    <n v="20"/>
    <n v="2401"/>
    <n v="15"/>
    <n v="27"/>
    <x v="0"/>
    <x v="0"/>
    <s v="all levels"/>
    <s v="ALL LEVELS"/>
    <n v="10"/>
    <s v="all levels"/>
    <n v="3"/>
    <d v="2017-02-22T00:00:00"/>
    <n v="22"/>
    <n v="2"/>
    <n v="2017"/>
    <x v="0"/>
    <x v="0"/>
    <d v="2019-09-26T00:00:00"/>
    <n v="946"/>
  </r>
  <r>
    <x v="3226"/>
    <x v="3214"/>
    <x v="1390"/>
    <s v="up Dialog)"/>
    <s v="uild a Com"/>
    <s v="https://www.udemy.   /build-a-complete-jquery-plugin-image-pop-up-dialog/"/>
    <s v="https://www.udemy.com/build-a-complete-jquery-plugin-image-pop-up-dialog/"/>
    <x v="0"/>
    <n v="20"/>
    <n v="1126"/>
    <n v="10"/>
    <n v="12"/>
    <x v="0"/>
    <x v="0"/>
    <s v="all levels"/>
    <s v="ALL LEVELS"/>
    <n v="10"/>
    <s v="all levels"/>
    <n v="1"/>
    <d v="2017-02-23T00:00:00"/>
    <n v="23"/>
    <n v="2"/>
    <n v="2017"/>
    <x v="0"/>
    <x v="0"/>
    <d v="2019-09-26T00:00:00"/>
    <n v="945"/>
  </r>
  <r>
    <x v="3227"/>
    <x v="3215"/>
    <x v="843"/>
    <s v=" love you'"/>
    <s v="nstant Har"/>
    <s v="https://www.udemy.   /instant-harmonica-play-i-just-called-to-say-i-love-you/"/>
    <s v="https://www.udemy.com/instant-harmonica-play-i-just-called-to-say-i-love-you/"/>
    <x v="0"/>
    <n v="40"/>
    <n v="15"/>
    <n v="0"/>
    <n v="11"/>
    <x v="0"/>
    <x v="0"/>
    <s v="all levels"/>
    <s v="ALL LEVELS"/>
    <n v="10"/>
    <s v="all levels"/>
    <n v="1"/>
    <d v="2017-02-15T00:00:00"/>
    <n v="15"/>
    <n v="2"/>
    <n v="2017"/>
    <x v="1"/>
    <x v="1"/>
    <d v="2019-09-26T00:00:00"/>
    <n v="953"/>
  </r>
  <r>
    <x v="3228"/>
    <x v="3216"/>
    <x v="58"/>
    <s v="om scratch"/>
    <s v="earn to pl"/>
    <s v="https://www.udemy.   /learn-to-play-the-piano-from-scratch/"/>
    <s v="https://www.udemy.com/learn-to-play-the-piano-from-scratch/"/>
    <x v="0"/>
    <n v="145"/>
    <n v="1987"/>
    <n v="11"/>
    <n v="161"/>
    <x v="1"/>
    <x v="1"/>
    <s v="beginner level"/>
    <s v="BEGINNER LEVEL"/>
    <n v="14"/>
    <s v="beginner level"/>
    <n v="14"/>
    <d v="2017-05-31T00:00:00"/>
    <n v="31"/>
    <n v="5"/>
    <n v="2017"/>
    <x v="1"/>
    <x v="1"/>
    <d v="2018-12-31T00:00:00"/>
    <n v="579"/>
  </r>
  <r>
    <x v="3229"/>
    <x v="3217"/>
    <x v="1732"/>
    <s v="ery &amp; AJAX"/>
    <s v="uild a Sin"/>
    <s v="https://www.udemy.   /jquery-ajax/"/>
    <s v="https://www.udemy.com/jquery-ajax/"/>
    <x v="0"/>
    <n v="60"/>
    <n v="486"/>
    <n v="59"/>
    <n v="27"/>
    <x v="2"/>
    <x v="2"/>
    <s v="intermediate level"/>
    <s v="INTERMEDIATE LEVEL"/>
    <n v="18"/>
    <s v="intermediate level"/>
    <n v="2"/>
    <d v="2017-02-18T00:00:00"/>
    <n v="18"/>
    <n v="2"/>
    <n v="2017"/>
    <x v="0"/>
    <x v="0"/>
    <d v="2020-10-10T00:00:00"/>
    <n v="1330"/>
  </r>
  <r>
    <x v="3230"/>
    <x v="3218"/>
    <x v="0"/>
    <s v="Specialist"/>
    <s v="avascript "/>
    <s v="https://www.udemy.   /javascript-specialist/"/>
    <s v="https://www.udemy.com/javascript-specialist/"/>
    <x v="0"/>
    <n v="200"/>
    <n v="408"/>
    <n v="39"/>
    <n v="80"/>
    <x v="1"/>
    <x v="1"/>
    <s v="beginner level"/>
    <s v="BEGINNER LEVEL"/>
    <n v="14"/>
    <s v="beginner level"/>
    <n v="8"/>
    <d v="2017-02-23T00:00:00"/>
    <n v="23"/>
    <n v="2"/>
    <n v="2017"/>
    <x v="0"/>
    <x v="0"/>
    <d v="2018-12-31T00:00:00"/>
    <n v="676"/>
  </r>
  <r>
    <x v="3231"/>
    <x v="1796"/>
    <x v="27"/>
    <s v="o Advanced"/>
    <s v="he Complet"/>
    <s v="https://www.udemy.   /web-development-course-learn-in-just-1-day-by-pooja-thakar/"/>
    <s v="https://www.udemy.com/web-development-course-learn-in-just-1-day-by-pooja-thakar/"/>
    <x v="0"/>
    <n v="20"/>
    <n v="1030"/>
    <n v="11"/>
    <n v="30"/>
    <x v="0"/>
    <x v="0"/>
    <s v="all levels"/>
    <s v="ALL LEVELS"/>
    <n v="10"/>
    <s v="all levels"/>
    <n v="2.5"/>
    <d v="2017-05-12T00:00:00"/>
    <n v="12"/>
    <n v="5"/>
    <n v="2017"/>
    <x v="0"/>
    <x v="0"/>
    <d v="2019-09-26T00:00:00"/>
    <n v="867"/>
  </r>
  <r>
    <x v="3232"/>
    <x v="3219"/>
    <x v="1733"/>
    <s v="rre Chords"/>
    <s v="uilding Up"/>
    <s v="https://www.udemy.   /building-up-to-barre-chords/"/>
    <s v="https://www.udemy.com/building-up-to-barre-chords/"/>
    <x v="0"/>
    <n v="20"/>
    <n v="20"/>
    <n v="6"/>
    <n v="12"/>
    <x v="0"/>
    <x v="0"/>
    <s v="all levels"/>
    <s v="ALL LEVELS"/>
    <n v="10"/>
    <s v="all levels"/>
    <n v="0.71666666700000003"/>
    <d v="2017-03-16T00:00:00"/>
    <n v="16"/>
    <n v="3"/>
    <n v="2017"/>
    <x v="1"/>
    <x v="1"/>
    <d v="2019-09-26T00:00:00"/>
    <n v="924"/>
  </r>
  <r>
    <x v="3233"/>
    <x v="3220"/>
    <x v="48"/>
    <s v=" Selectors"/>
    <s v="astering C"/>
    <s v="https://www.udemy.   /css3-selectors/"/>
    <s v="https://www.udemy.com/css3-selectors/"/>
    <x v="1"/>
    <n v="0"/>
    <n v="4115"/>
    <n v="63"/>
    <n v="13"/>
    <x v="2"/>
    <x v="2"/>
    <s v="intermediate level"/>
    <s v="INTERMEDIATE LEVEL"/>
    <n v="18"/>
    <s v="intermediate level"/>
    <n v="2"/>
    <d v="2017-02-22T00:00:00"/>
    <n v="22"/>
    <n v="2"/>
    <n v="2017"/>
    <x v="0"/>
    <x v="0"/>
    <d v="2020-10-10T00:00:00"/>
    <n v="1326"/>
  </r>
  <r>
    <x v="3234"/>
    <x v="3221"/>
    <x v="1033"/>
    <s v="ndamentals"/>
    <s v="alking Bas"/>
    <s v="https://www.udemy.   /walking-bass-fundamentals/"/>
    <s v="https://www.udemy.com/walking-bass-fundamentals/"/>
    <x v="0"/>
    <n v="50"/>
    <n v="44"/>
    <n v="3"/>
    <n v="34"/>
    <x v="0"/>
    <x v="0"/>
    <s v="all levels"/>
    <s v="ALL LEVELS"/>
    <n v="10"/>
    <s v="all levels"/>
    <n v="2"/>
    <d v="2017-03-13T00:00:00"/>
    <n v="13"/>
    <n v="3"/>
    <n v="2017"/>
    <x v="1"/>
    <x v="1"/>
    <d v="2019-09-26T00:00:00"/>
    <n v="927"/>
  </r>
  <r>
    <x v="3235"/>
    <x v="3222"/>
    <x v="67"/>
    <s v="nny Stocks"/>
    <s v="eginners C"/>
    <s v="https://www.udemy.   /beginners-chart-patterns-for-penny-stocks-part-2/"/>
    <s v="https://www.udemy.com/beginners-chart-patterns-for-penny-stocks-part-2/"/>
    <x v="0"/>
    <n v="200"/>
    <n v="40"/>
    <n v="7"/>
    <n v="26"/>
    <x v="1"/>
    <x v="1"/>
    <s v="beginner level"/>
    <s v="BEGINNER LEVEL"/>
    <n v="14"/>
    <s v="beginner level"/>
    <n v="1.5"/>
    <d v="2017-02-22T00:00:00"/>
    <n v="22"/>
    <n v="2"/>
    <n v="2017"/>
    <x v="3"/>
    <x v="3"/>
    <d v="2018-12-31T00:00:00"/>
    <n v="677"/>
  </r>
  <r>
    <x v="3236"/>
    <x v="3223"/>
    <x v="1734"/>
    <s v=" 2017 Prep"/>
    <s v="ntro. to A"/>
    <s v="https://www.udemy.   /intro-to-asset-backed-securities-cfa-level-i-2017-prep/"/>
    <s v="https://www.udemy.com/intro-to-asset-backed-securities-cfa-level-i-2017-prep/"/>
    <x v="0"/>
    <n v="20"/>
    <n v="1"/>
    <n v="0"/>
    <n v="13"/>
    <x v="0"/>
    <x v="0"/>
    <s v="all levels"/>
    <s v="ALL LEVELS"/>
    <n v="10"/>
    <s v="all levels"/>
    <n v="3"/>
    <d v="2017-03-27T00:00:00"/>
    <n v="27"/>
    <n v="3"/>
    <n v="2017"/>
    <x v="3"/>
    <x v="3"/>
    <d v="2018-08-06T00:00:00"/>
    <n v="497"/>
  </r>
  <r>
    <x v="3237"/>
    <x v="3224"/>
    <x v="75"/>
    <s v="A Practice"/>
    <s v="omplete GS"/>
    <s v="https://www.udemy.   /goods-and-services-tax/"/>
    <s v="https://www.udemy.com/goods-and-services-tax/"/>
    <x v="0"/>
    <n v="75"/>
    <n v="2792"/>
    <n v="923"/>
    <n v="274"/>
    <x v="0"/>
    <x v="0"/>
    <s v="all levels"/>
    <s v="ALL LEVELS"/>
    <n v="10"/>
    <s v="all levels"/>
    <n v="39"/>
    <d v="2017-03-09T00:00:00"/>
    <n v="9"/>
    <n v="3"/>
    <n v="2017"/>
    <x v="3"/>
    <x v="3"/>
    <d v="2018-10-03T00:00:00"/>
    <n v="573"/>
  </r>
  <r>
    <x v="3238"/>
    <x v="3225"/>
    <x v="1735"/>
    <s v="ep by Step"/>
    <s v="lask Tutor"/>
    <s v="https://www.udemy.   /python-flask-tutorial-step-by-step/"/>
    <s v="https://www.udemy.com/python-flask-tutorial-step-by-step/"/>
    <x v="1"/>
    <n v="0"/>
    <n v="4645"/>
    <n v="171"/>
    <n v="19"/>
    <x v="2"/>
    <x v="2"/>
    <s v="intermediate level"/>
    <s v="INTERMEDIATE LEVEL"/>
    <n v="18"/>
    <s v="intermediate level"/>
    <n v="2"/>
    <d v="2017-02-28T00:00:00"/>
    <n v="28"/>
    <n v="2"/>
    <n v="2017"/>
    <x v="0"/>
    <x v="0"/>
    <d v="2020-10-10T00:00:00"/>
    <n v="1320"/>
  </r>
  <r>
    <x v="3239"/>
    <x v="3226"/>
    <x v="1669"/>
    <s v="s patterns"/>
    <s v="ffinity De"/>
    <s v="https://www.udemy.   /affinity-designer-making-seamless-patterns/"/>
    <s v="https://www.udemy.com/affinity-designer-making-seamless-patterns/"/>
    <x v="0"/>
    <n v="20"/>
    <n v="35"/>
    <n v="13"/>
    <n v="11"/>
    <x v="0"/>
    <x v="0"/>
    <s v="all levels"/>
    <s v="ALL LEVELS"/>
    <n v="10"/>
    <s v="all levels"/>
    <n v="1"/>
    <d v="2017-02-20T00:00:00"/>
    <n v="20"/>
    <n v="2"/>
    <n v="2017"/>
    <x v="2"/>
    <x v="2"/>
    <d v="2019-09-26T00:00:00"/>
    <n v="948"/>
  </r>
  <r>
    <x v="3240"/>
    <x v="3227"/>
    <x v="682"/>
    <s v="Iniciantes"/>
    <s v="dobe Photo"/>
    <s v="https://www.udemy.   /adobe-photoshop-cs6-para-iniciantes/"/>
    <s v="https://www.udemy.com/adobe-photoshop-cs6-para-iniciantes/"/>
    <x v="0"/>
    <n v="40"/>
    <n v="5"/>
    <n v="0"/>
    <n v="63"/>
    <x v="1"/>
    <x v="1"/>
    <s v="beginner level"/>
    <s v="BEGINNER LEVEL"/>
    <n v="14"/>
    <s v="beginner level"/>
    <n v="7"/>
    <d v="2017-02-17T00:00:00"/>
    <n v="17"/>
    <n v="2"/>
    <n v="2017"/>
    <x v="2"/>
    <x v="2"/>
    <d v="2018-12-31T00:00:00"/>
    <n v="682"/>
  </r>
  <r>
    <x v="3241"/>
    <x v="3228"/>
    <x v="1736"/>
    <s v=" to Guitar"/>
    <s v="omplete Be"/>
    <s v="https://www.udemy.   /complete-beginners-introduction-to-guitar/"/>
    <s v="https://www.udemy.com/complete-beginners-introduction-to-guitar/"/>
    <x v="0"/>
    <n v="40"/>
    <n v="10"/>
    <n v="4"/>
    <n v="35"/>
    <x v="1"/>
    <x v="1"/>
    <s v="beginner level"/>
    <s v="BEGINNER LEVEL"/>
    <n v="14"/>
    <s v="beginner level"/>
    <n v="1.5"/>
    <d v="2017-02-27T00:00:00"/>
    <n v="27"/>
    <n v="2"/>
    <n v="2017"/>
    <x v="1"/>
    <x v="1"/>
    <d v="2018-12-31T00:00:00"/>
    <n v="672"/>
  </r>
  <r>
    <x v="3242"/>
    <x v="3229"/>
    <x v="1737"/>
    <s v=" Beginners"/>
    <s v="ML DTD - C"/>
    <s v="https://www.udemy.   /xml-dtd-crash-course-for-beginners/"/>
    <s v="https://www.udemy.com/xml-dtd-crash-course-for-beginners/"/>
    <x v="0"/>
    <n v="45"/>
    <n v="944"/>
    <n v="1"/>
    <n v="10"/>
    <x v="0"/>
    <x v="0"/>
    <s v="all levels"/>
    <s v="ALL LEVELS"/>
    <n v="10"/>
    <s v="all levels"/>
    <n v="1"/>
    <d v="2017-02-18T00:00:00"/>
    <n v="18"/>
    <n v="2"/>
    <n v="2017"/>
    <x v="0"/>
    <x v="0"/>
    <d v="2019-09-26T00:00:00"/>
    <n v="950"/>
  </r>
  <r>
    <x v="3243"/>
    <x v="3230"/>
    <x v="1738"/>
    <s v=" Beginners"/>
    <s v="ML XSLT - "/>
    <s v="https://www.udemy.   /xml-xslt-crash-course-for-beginners/"/>
    <s v="https://www.udemy.com/xml-xslt-crash-course-for-beginners/"/>
    <x v="0"/>
    <n v="45"/>
    <n v="426"/>
    <n v="4"/>
    <n v="9"/>
    <x v="0"/>
    <x v="0"/>
    <s v="all levels"/>
    <s v="ALL LEVELS"/>
    <n v="10"/>
    <s v="all levels"/>
    <n v="1"/>
    <d v="2017-02-19T00:00:00"/>
    <n v="19"/>
    <n v="2"/>
    <n v="2017"/>
    <x v="0"/>
    <x v="0"/>
    <d v="2019-09-26T00:00:00"/>
    <n v="949"/>
  </r>
  <r>
    <x v="3244"/>
    <x v="3231"/>
    <x v="1739"/>
    <s v=" Beginners"/>
    <s v="ML DOM - C"/>
    <s v="https://www.udemy.   /xml-dom-crash-course-for-beginners/"/>
    <s v="https://www.udemy.com/xml-dom-crash-course-for-beginners/"/>
    <x v="0"/>
    <n v="45"/>
    <n v="396"/>
    <n v="6"/>
    <n v="8"/>
    <x v="0"/>
    <x v="0"/>
    <s v="all levels"/>
    <s v="ALL LEVELS"/>
    <n v="10"/>
    <s v="all levels"/>
    <n v="0.56666666700000001"/>
    <d v="2017-02-19T00:00:00"/>
    <n v="19"/>
    <n v="2"/>
    <n v="2017"/>
    <x v="0"/>
    <x v="0"/>
    <d v="2019-09-26T00:00:00"/>
    <n v="949"/>
  </r>
  <r>
    <x v="3245"/>
    <x v="3232"/>
    <x v="1740"/>
    <s v=" Beginners"/>
    <s v="ML XQuery "/>
    <s v="https://www.udemy.   /xml-xquery-crash-course-for-beginners/"/>
    <s v="https://www.udemy.com/xml-xquery-crash-course-for-beginners/"/>
    <x v="0"/>
    <n v="45"/>
    <n v="426"/>
    <n v="4"/>
    <n v="10"/>
    <x v="0"/>
    <x v="0"/>
    <s v="all levels"/>
    <s v="ALL LEVELS"/>
    <n v="10"/>
    <s v="all levels"/>
    <n v="1"/>
    <d v="2017-02-19T00:00:00"/>
    <n v="19"/>
    <n v="2"/>
    <n v="2017"/>
    <x v="0"/>
    <x v="0"/>
    <d v="2019-09-26T00:00:00"/>
    <n v="949"/>
  </r>
  <r>
    <x v="3246"/>
    <x v="3233"/>
    <x v="436"/>
    <s v="tand React"/>
    <s v="earn and U"/>
    <s v="https://www.udemy.   /learn-and-understand-react-and-redux-i/"/>
    <s v="https://www.udemy.com/learn-and-understand-react-and-redux-i/"/>
    <x v="0"/>
    <n v="30"/>
    <n v="4848"/>
    <n v="105"/>
    <n v="123"/>
    <x v="0"/>
    <x v="0"/>
    <s v="all levels"/>
    <s v="ALL LEVELS"/>
    <n v="10"/>
    <s v="all levels"/>
    <n v="16.5"/>
    <d v="2017-03-23T00:00:00"/>
    <n v="23"/>
    <n v="3"/>
    <n v="2017"/>
    <x v="0"/>
    <x v="0"/>
    <d v="2019-09-26T00:00:00"/>
    <n v="917"/>
  </r>
  <r>
    <x v="3247"/>
    <x v="3234"/>
    <x v="1288"/>
    <s v="nd MongoDB"/>
    <s v="ull stack "/>
    <s v="https://www.udemy.   /full-stack-universal-react-with-redux-express-and-mongodb/"/>
    <s v="https://www.udemy.com/full-stack-universal-react-with-redux-express-and-mongodb/"/>
    <x v="0"/>
    <n v="195"/>
    <n v="1121"/>
    <n v="174"/>
    <n v="62"/>
    <x v="2"/>
    <x v="2"/>
    <s v="intermediate level"/>
    <s v="INTERMEDIATE LEVEL"/>
    <n v="18"/>
    <s v="intermediate level"/>
    <n v="5"/>
    <d v="2017-05-08T00:00:00"/>
    <n v="8"/>
    <n v="5"/>
    <n v="2017"/>
    <x v="0"/>
    <x v="0"/>
    <d v="2020-10-10T00:00:00"/>
    <n v="1251"/>
  </r>
  <r>
    <x v="3248"/>
    <x v="3235"/>
    <x v="187"/>
    <s v="ive eBook!"/>
    <s v="ow to Make"/>
    <s v="https://www.udemy.   /make-your-own-childrens-interactive-picture-ebook/"/>
    <s v="https://www.udemy.com/make-your-own-childrens-interactive-picture-ebook/"/>
    <x v="0"/>
    <n v="95"/>
    <n v="33"/>
    <n v="2"/>
    <n v="17"/>
    <x v="1"/>
    <x v="1"/>
    <s v="beginner level"/>
    <s v="BEGINNER LEVEL"/>
    <n v="14"/>
    <s v="beginner level"/>
    <n v="1.5"/>
    <d v="2017-02-17T00:00:00"/>
    <n v="17"/>
    <n v="2"/>
    <n v="2017"/>
    <x v="2"/>
    <x v="2"/>
    <d v="2018-12-31T00:00:00"/>
    <n v="682"/>
  </r>
  <r>
    <x v="3249"/>
    <x v="3236"/>
    <x v="60"/>
    <s v="for Guitar"/>
    <s v="ssential T"/>
    <s v="https://www.udemy.   /essential-theory-and-technique-for-guitar/"/>
    <s v="https://www.udemy.com/essential-theory-and-technique-for-guitar/"/>
    <x v="1"/>
    <n v="0"/>
    <n v="2285"/>
    <n v="34"/>
    <n v="22"/>
    <x v="1"/>
    <x v="1"/>
    <s v="beginner level"/>
    <s v="BEGINNER LEVEL"/>
    <n v="14"/>
    <s v="beginner level"/>
    <n v="2"/>
    <d v="2017-02-25T00:00:00"/>
    <n v="25"/>
    <n v="2"/>
    <n v="2017"/>
    <x v="1"/>
    <x v="1"/>
    <d v="2018-12-31T00:00:00"/>
    <n v="674"/>
  </r>
  <r>
    <x v="3250"/>
    <x v="3237"/>
    <x v="207"/>
    <s v="oundations"/>
    <s v="TML and CS"/>
    <s v="https://www.udemy.   /html-and-css-foundations/"/>
    <s v="https://www.udemy.com/html-and-css-foundations/"/>
    <x v="1"/>
    <n v="0"/>
    <n v="1544"/>
    <n v="15"/>
    <n v="29"/>
    <x v="1"/>
    <x v="1"/>
    <s v="beginner level"/>
    <s v="BEGINNER LEVEL"/>
    <n v="14"/>
    <s v="beginner level"/>
    <n v="1"/>
    <d v="2017-06-23T00:00:00"/>
    <n v="23"/>
    <n v="6"/>
    <n v="2017"/>
    <x v="0"/>
    <x v="0"/>
    <d v="2018-12-31T00:00:00"/>
    <n v="556"/>
  </r>
  <r>
    <x v="3251"/>
    <x v="3238"/>
    <x v="1741"/>
    <s v="eats C Key"/>
    <s v="4 Piano Ha"/>
    <s v="https://www.udemy.   /learn-piano-technique-4-piano-run-in-2-beats-in-c-key-song/"/>
    <s v="https://www.udemy.com/learn-piano-technique-4-piano-run-in-2-beats-in-c-key-song/"/>
    <x v="0"/>
    <n v="75"/>
    <n v="850"/>
    <n v="3"/>
    <n v="43"/>
    <x v="2"/>
    <x v="2"/>
    <s v="intermediate level"/>
    <s v="INTERMEDIATE LEVEL"/>
    <n v="18"/>
    <s v="intermediate level"/>
    <n v="1"/>
    <d v="2017-02-21T00:00:00"/>
    <n v="21"/>
    <n v="2"/>
    <n v="2017"/>
    <x v="1"/>
    <x v="1"/>
    <d v="2020-10-10T00:00:00"/>
    <n v="1327"/>
  </r>
  <r>
    <x v="3252"/>
    <x v="3239"/>
    <x v="475"/>
    <s v="s &amp; Beyond"/>
    <s v="ypographic"/>
    <s v="https://www.udemy.   /typographical-logo-design/"/>
    <s v="https://www.udemy.com/typographical-logo-design/"/>
    <x v="0"/>
    <n v="150"/>
    <n v="1720"/>
    <n v="40"/>
    <n v="27"/>
    <x v="0"/>
    <x v="0"/>
    <s v="all levels"/>
    <s v="ALL LEVELS"/>
    <n v="10"/>
    <s v="all levels"/>
    <n v="1.5"/>
    <d v="2017-02-23T00:00:00"/>
    <n v="23"/>
    <n v="2"/>
    <n v="2017"/>
    <x v="2"/>
    <x v="2"/>
    <d v="2019-09-26T00:00:00"/>
    <n v="945"/>
  </r>
  <r>
    <x v="3253"/>
    <x v="3240"/>
    <x v="407"/>
    <s v="ld In 2017"/>
    <s v="earn How T"/>
    <s v="https://www.udemy.   /learn-how-to-trade-gold-in-2017/"/>
    <s v="https://www.udemy.com/learn-how-to-trade-gold-in-2017/"/>
    <x v="0"/>
    <n v="200"/>
    <n v="2"/>
    <n v="1"/>
    <n v="16"/>
    <x v="0"/>
    <x v="0"/>
    <s v="all levels"/>
    <s v="ALL LEVELS"/>
    <n v="10"/>
    <s v="all levels"/>
    <n v="1"/>
    <d v="2017-04-06T00:00:00"/>
    <n v="6"/>
    <n v="4"/>
    <n v="2017"/>
    <x v="3"/>
    <x v="3"/>
    <d v="2018-08-06T00:00:00"/>
    <n v="487"/>
  </r>
  <r>
    <x v="3254"/>
    <x v="3241"/>
    <x v="42"/>
    <s v="er course&quot;"/>
    <s v="earn guita"/>
    <s v="https://www.udemy.   /learn-guitar-the-right-way/"/>
    <s v="https://www.udemy.com/learn-guitar-the-right-way/"/>
    <x v="0"/>
    <n v="150"/>
    <n v="2102"/>
    <n v="33"/>
    <n v="99"/>
    <x v="1"/>
    <x v="1"/>
    <s v="beginner level"/>
    <s v="BEGINNER LEVEL"/>
    <n v="14"/>
    <s v="beginner level"/>
    <n v="9"/>
    <d v="2017-02-25T00:00:00"/>
    <n v="25"/>
    <n v="2"/>
    <n v="2017"/>
    <x v="1"/>
    <x v="1"/>
    <d v="2018-12-31T00:00:00"/>
    <n v="674"/>
  </r>
  <r>
    <x v="3255"/>
    <x v="3242"/>
    <x v="1742"/>
    <s v="th Friends"/>
    <s v="armonica J"/>
    <s v="https://www.udemy.   /harmonicajamz/"/>
    <s v="https://www.udemy.com/harmonicajamz/"/>
    <x v="0"/>
    <n v="60"/>
    <n v="568"/>
    <n v="8"/>
    <n v="65"/>
    <x v="1"/>
    <x v="1"/>
    <s v="beginner level"/>
    <s v="BEGINNER LEVEL"/>
    <n v="14"/>
    <s v="beginner level"/>
    <n v="5"/>
    <d v="2017-03-21T00:00:00"/>
    <n v="21"/>
    <n v="3"/>
    <n v="2017"/>
    <x v="1"/>
    <x v="1"/>
    <d v="2018-12-31T00:00:00"/>
    <n v="650"/>
  </r>
  <r>
    <x v="3256"/>
    <x v="3243"/>
    <x v="122"/>
    <s v="sing Excel"/>
    <s v="inancial R"/>
    <s v="https://www.udemy.   /financialratios/"/>
    <s v="https://www.udemy.com/financialratios/"/>
    <x v="0"/>
    <n v="100"/>
    <n v="1223"/>
    <n v="14"/>
    <n v="29"/>
    <x v="1"/>
    <x v="1"/>
    <s v="beginner level"/>
    <s v="BEGINNER LEVEL"/>
    <n v="14"/>
    <s v="beginner level"/>
    <n v="1"/>
    <d v="2017-03-07T00:00:00"/>
    <n v="7"/>
    <n v="3"/>
    <n v="2017"/>
    <x v="3"/>
    <x v="3"/>
    <d v="2018-12-31T00:00:00"/>
    <n v="664"/>
  </r>
  <r>
    <x v="3257"/>
    <x v="3244"/>
    <x v="1743"/>
    <s v="ats Eb Key"/>
    <s v="5  Piano H"/>
    <s v="https://www.udemy.   /learn-piano-technique-5-piano-runs-in-2-beats-in-eb-key/"/>
    <s v="https://www.udemy.com/learn-piano-technique-5-piano-runs-in-2-beats-in-eb-key/"/>
    <x v="0"/>
    <n v="75"/>
    <n v="940"/>
    <n v="3"/>
    <n v="32"/>
    <x v="2"/>
    <x v="2"/>
    <s v="intermediate level"/>
    <s v="INTERMEDIATE LEVEL"/>
    <n v="18"/>
    <s v="intermediate level"/>
    <n v="0.61666666699999995"/>
    <d v="2017-02-21T00:00:00"/>
    <n v="21"/>
    <n v="2"/>
    <n v="2017"/>
    <x v="1"/>
    <x v="1"/>
    <d v="2020-10-10T00:00:00"/>
    <n v="1327"/>
  </r>
  <r>
    <x v="3258"/>
    <x v="3245"/>
    <x v="1407"/>
    <s v="r Everyone"/>
    <s v="anva Graph"/>
    <s v="https://www.udemy.   /canva-graphics-design-essential-training/"/>
    <s v="https://www.udemy.com/canva-graphics-design-essential-training/"/>
    <x v="0"/>
    <n v="200"/>
    <n v="12340"/>
    <n v="124"/>
    <n v="46"/>
    <x v="0"/>
    <x v="0"/>
    <s v="all levels"/>
    <s v="ALL LEVELS"/>
    <n v="10"/>
    <s v="all levels"/>
    <n v="2.5"/>
    <d v="2017-03-07T00:00:00"/>
    <n v="7"/>
    <n v="3"/>
    <n v="2017"/>
    <x v="2"/>
    <x v="2"/>
    <d v="2019-09-26T00:00:00"/>
    <n v="933"/>
  </r>
  <r>
    <x v="3259"/>
    <x v="3246"/>
    <x v="358"/>
    <s v=" Beginners"/>
    <s v="ordPress B"/>
    <s v="https://www.udemy.   /wordpress-website-for-beginners/"/>
    <s v="https://www.udemy.com/wordpress-website-for-beginners/"/>
    <x v="0"/>
    <n v="20"/>
    <n v="2076"/>
    <n v="8"/>
    <n v="20"/>
    <x v="1"/>
    <x v="1"/>
    <s v="beginner level"/>
    <s v="BEGINNER LEVEL"/>
    <n v="14"/>
    <s v="beginner level"/>
    <n v="2"/>
    <d v="2017-02-26T00:00:00"/>
    <n v="26"/>
    <n v="2"/>
    <n v="2017"/>
    <x v="0"/>
    <x v="0"/>
    <d v="2018-12-31T00:00:00"/>
    <n v="673"/>
  </r>
  <r>
    <x v="3260"/>
    <x v="3247"/>
    <x v="743"/>
    <s v="nd Running"/>
    <s v="ngular 2 R"/>
    <s v="https://www.udemy.   /angular-2-routing-up-and-running/"/>
    <s v="https://www.udemy.com/angular-2-routing-up-and-running/"/>
    <x v="1"/>
    <n v="0"/>
    <n v="3357"/>
    <n v="84"/>
    <n v="13"/>
    <x v="2"/>
    <x v="2"/>
    <s v="intermediate level"/>
    <s v="INTERMEDIATE LEVEL"/>
    <n v="18"/>
    <s v="intermediate level"/>
    <n v="0.61666666699999995"/>
    <d v="2017-02-21T00:00:00"/>
    <n v="21"/>
    <n v="2"/>
    <n v="2017"/>
    <x v="0"/>
    <x v="0"/>
    <d v="2020-10-10T00:00:00"/>
    <n v="1327"/>
  </r>
  <r>
    <x v="3261"/>
    <x v="3248"/>
    <x v="1744"/>
    <s v="ate a Blog"/>
    <s v="oogle Blog"/>
    <s v="https://www.udemy.   /google-blogger-how-to-create-a-blog/"/>
    <s v="https://www.udemy.com/google-blogger-how-to-create-a-blog/"/>
    <x v="0"/>
    <n v="20"/>
    <n v="1763"/>
    <n v="17"/>
    <n v="30"/>
    <x v="1"/>
    <x v="1"/>
    <s v="beginner level"/>
    <s v="BEGINNER LEVEL"/>
    <n v="14"/>
    <s v="beginner level"/>
    <n v="2"/>
    <d v="2017-02-24T00:00:00"/>
    <n v="24"/>
    <n v="2"/>
    <n v="2017"/>
    <x v="0"/>
    <x v="0"/>
    <d v="2018-12-31T00:00:00"/>
    <n v="675"/>
  </r>
  <r>
    <x v="3262"/>
    <x v="3249"/>
    <x v="1708"/>
    <s v="se Bundle)"/>
    <s v="enny Stock"/>
    <s v="https://www.udemy.   /basics-investing-penny-stocks-beginners-hot-best-penny-stocks-trading/"/>
    <s v="https://www.udemy.com/basics-investing-penny-stocks-beginners-hot-best-penny-stocks-trading/"/>
    <x v="0"/>
    <n v="200"/>
    <n v="1033"/>
    <n v="2"/>
    <n v="31"/>
    <x v="1"/>
    <x v="1"/>
    <s v="beginner level"/>
    <s v="BEGINNER LEVEL"/>
    <n v="14"/>
    <s v="beginner level"/>
    <n v="1.5"/>
    <d v="2017-02-22T00:00:00"/>
    <n v="22"/>
    <n v="2"/>
    <n v="2017"/>
    <x v="3"/>
    <x v="3"/>
    <d v="2018-05-25T00:00:00"/>
    <n v="457"/>
  </r>
  <r>
    <x v="3263"/>
    <x v="3250"/>
    <x v="187"/>
    <s v="th No Code"/>
    <s v="ow To Make"/>
    <s v="https://www.udemy.   /how-to-make-a-web-page-with-no-code/"/>
    <s v="https://www.udemy.com/how-to-make-a-web-page-with-no-code/"/>
    <x v="1"/>
    <n v="0"/>
    <n v="2214"/>
    <n v="20"/>
    <n v="23"/>
    <x v="1"/>
    <x v="1"/>
    <s v="beginner level"/>
    <s v="BEGINNER LEVEL"/>
    <n v="14"/>
    <s v="beginner level"/>
    <n v="2"/>
    <d v="2017-03-23T00:00:00"/>
    <n v="23"/>
    <n v="3"/>
    <n v="2017"/>
    <x v="0"/>
    <x v="0"/>
    <d v="2018-12-31T00:00:00"/>
    <n v="648"/>
  </r>
  <r>
    <x v="3264"/>
    <x v="3251"/>
    <x v="1213"/>
    <s v="Ã¨me FABLE"/>
    <s v="ordpress: "/>
    <s v="https://www.udemy.   /wordpress-comment-utiliser-le-theme-fable/"/>
    <s v="https://www.udemy.com/wordpress-comment-utiliser-le-theme-fable/"/>
    <x v="0"/>
    <n v="20"/>
    <n v="1"/>
    <n v="0"/>
    <n v="10"/>
    <x v="1"/>
    <x v="1"/>
    <s v="beginner level"/>
    <s v="BEGINNER LEVEL"/>
    <n v="14"/>
    <s v="beginner level"/>
    <n v="0.65"/>
    <d v="2017-03-07T00:00:00"/>
    <n v="7"/>
    <n v="3"/>
    <n v="2017"/>
    <x v="2"/>
    <x v="2"/>
    <d v="2018-12-31T00:00:00"/>
    <n v="664"/>
  </r>
  <r>
    <x v="3265"/>
    <x v="3252"/>
    <x v="1745"/>
    <s v="m - Unique"/>
    <s v="he Almost "/>
    <s v="https://www.udemy.   /the-almost-perfect-options-trading-strategy-system-unique/"/>
    <s v="https://www.udemy.com/the-almost-perfect-options-trading-strategy-system-unique/"/>
    <x v="0"/>
    <n v="200"/>
    <n v="1793"/>
    <n v="18"/>
    <n v="15"/>
    <x v="0"/>
    <x v="0"/>
    <s v="all levels"/>
    <s v="ALL LEVELS"/>
    <n v="10"/>
    <s v="all levels"/>
    <n v="1"/>
    <d v="2017-03-03T00:00:00"/>
    <n v="3"/>
    <n v="3"/>
    <n v="2017"/>
    <x v="3"/>
    <x v="3"/>
    <d v="2018-11-04T00:00:00"/>
    <n v="611"/>
  </r>
  <r>
    <x v="3266"/>
    <x v="3253"/>
    <x v="1746"/>
    <s v="o 9/4 Song"/>
    <s v="6 Piano Ha"/>
    <s v="https://www.udemy.   /piano-hand-coordination-6-play-open-10th-ballad-to-94-song/"/>
    <s v="https://www.udemy.com/piano-hand-coordination-6-play-open-10th-ballad-to-94-song/"/>
    <x v="0"/>
    <n v="65"/>
    <n v="2015"/>
    <n v="3"/>
    <n v="21"/>
    <x v="2"/>
    <x v="2"/>
    <s v="intermediate level"/>
    <s v="INTERMEDIATE LEVEL"/>
    <n v="18"/>
    <s v="intermediate level"/>
    <n v="0.73333333300000003"/>
    <d v="2017-03-08T00:00:00"/>
    <n v="8"/>
    <n v="3"/>
    <n v="2017"/>
    <x v="1"/>
    <x v="1"/>
    <d v="2020-10-10T00:00:00"/>
    <n v="1312"/>
  </r>
  <r>
    <x v="3267"/>
    <x v="3254"/>
    <x v="1747"/>
    <s v=" Angular 4"/>
    <s v="xJs &amp; Reac"/>
    <s v="https://www.udemy.   /rxjs-reactive-angular-course/"/>
    <s v="https://www.udemy.com/rxjs-reactive-angular-course/"/>
    <x v="0"/>
    <n v="150"/>
    <n v="1301"/>
    <n v="179"/>
    <n v="80"/>
    <x v="0"/>
    <x v="0"/>
    <s v="all levels"/>
    <s v="ALL LEVELS"/>
    <n v="10"/>
    <s v="all levels"/>
    <n v="7.5"/>
    <d v="2017-04-11T00:00:00"/>
    <n v="11"/>
    <n v="4"/>
    <n v="2017"/>
    <x v="0"/>
    <x v="0"/>
    <d v="2019-09-26T00:00:00"/>
    <n v="898"/>
  </r>
  <r>
    <x v="3268"/>
    <x v="3255"/>
    <x v="1748"/>
    <s v=" Beats 9/4"/>
    <s v="7 Piano Ha"/>
    <s v="https://www.udemy.   /learn-piano-hand-coordination-7-piano-runs-in-3-beats-94/"/>
    <s v="https://www.udemy.com/learn-piano-hand-coordination-7-piano-runs-in-3-beats-94/"/>
    <x v="0"/>
    <n v="65"/>
    <n v="2015"/>
    <n v="2"/>
    <n v="25"/>
    <x v="2"/>
    <x v="2"/>
    <s v="intermediate level"/>
    <s v="INTERMEDIATE LEVEL"/>
    <n v="18"/>
    <s v="intermediate level"/>
    <n v="1"/>
    <d v="2017-03-08T00:00:00"/>
    <n v="8"/>
    <n v="3"/>
    <n v="2017"/>
    <x v="1"/>
    <x v="1"/>
    <d v="2020-10-10T00:00:00"/>
    <n v="1312"/>
  </r>
  <r>
    <x v="3269"/>
    <x v="3256"/>
    <x v="1749"/>
    <s v="k Patterns"/>
    <s v="asterClass"/>
    <s v="https://www.udemy.   /power-of-engulfing-candlestick-patterns-in-forex-trading/"/>
    <s v="https://www.udemy.com/power-of-engulfing-candlestick-patterns-in-forex-trading/"/>
    <x v="0"/>
    <n v="195"/>
    <n v="375"/>
    <n v="10"/>
    <n v="26"/>
    <x v="0"/>
    <x v="0"/>
    <s v="all levels"/>
    <s v="ALL LEVELS"/>
    <n v="10"/>
    <s v="all levels"/>
    <n v="3.5"/>
    <d v="2017-03-12T00:00:00"/>
    <n v="12"/>
    <n v="3"/>
    <n v="2017"/>
    <x v="3"/>
    <x v="3"/>
    <d v="2018-08-06T00:00:00"/>
    <n v="512"/>
  </r>
  <r>
    <x v="3270"/>
    <x v="3257"/>
    <x v="1569"/>
    <s v="te 2 Hands"/>
    <s v="aster Clas"/>
    <s v="https://www.udemy.   /master-class-piano-techniques-tips-to-ez-coordinate-2-hands/"/>
    <s v="https://www.udemy.com/master-class-piano-techniques-tips-to-ez-coordinate-2-hands/"/>
    <x v="0"/>
    <n v="95"/>
    <n v="2026"/>
    <n v="3"/>
    <n v="62"/>
    <x v="2"/>
    <x v="2"/>
    <s v="intermediate level"/>
    <s v="INTERMEDIATE LEVEL"/>
    <n v="18"/>
    <s v="intermediate level"/>
    <n v="2.5"/>
    <d v="2017-03-09T00:00:00"/>
    <n v="9"/>
    <n v="3"/>
    <n v="2017"/>
    <x v="1"/>
    <x v="1"/>
    <d v="2020-10-10T00:00:00"/>
    <n v="1311"/>
  </r>
  <r>
    <x v="3271"/>
    <x v="3258"/>
    <x v="0"/>
    <s v=" Beginners"/>
    <s v="avaScript "/>
    <s v="https://www.udemy.   /javascript-tutorial-for-beginners/"/>
    <s v="https://www.udemy.com/javascript-tutorial-for-beginners/"/>
    <x v="0"/>
    <n v="20"/>
    <n v="2074"/>
    <n v="14"/>
    <n v="22"/>
    <x v="1"/>
    <x v="1"/>
    <s v="beginner level"/>
    <s v="BEGINNER LEVEL"/>
    <n v="14"/>
    <s v="beginner level"/>
    <n v="1.5"/>
    <d v="2017-03-08T00:00:00"/>
    <n v="8"/>
    <n v="3"/>
    <n v="2017"/>
    <x v="0"/>
    <x v="0"/>
    <d v="2018-12-31T00:00:00"/>
    <n v="663"/>
  </r>
  <r>
    <x v="3272"/>
    <x v="3259"/>
    <x v="1750"/>
    <s v="blockchain"/>
    <s v="e bitcoin "/>
    <s v="https://www.udemy.   /le-bitcoin-et-la-blockchain/"/>
    <s v="https://www.udemy.com/le-bitcoin-et-la-blockchain/"/>
    <x v="0"/>
    <n v="80"/>
    <n v="13"/>
    <n v="3"/>
    <n v="12"/>
    <x v="0"/>
    <x v="0"/>
    <s v="all levels"/>
    <s v="ALL LEVELS"/>
    <n v="10"/>
    <s v="all levels"/>
    <n v="0.73333333300000003"/>
    <d v="2017-03-13T00:00:00"/>
    <n v="13"/>
    <n v="3"/>
    <n v="2017"/>
    <x v="3"/>
    <x v="3"/>
    <d v="2019-09-26T00:00:00"/>
    <n v="927"/>
  </r>
  <r>
    <x v="3273"/>
    <x v="3260"/>
    <x v="1751"/>
    <s v=" Beginners"/>
    <s v="HP Tutoria"/>
    <s v="https://www.udemy.   /php-tutorial-beginners/"/>
    <s v="https://www.udemy.com/php-tutorial-beginners/"/>
    <x v="0"/>
    <n v="20"/>
    <n v="2510"/>
    <n v="21"/>
    <n v="23"/>
    <x v="1"/>
    <x v="1"/>
    <s v="beginner level"/>
    <s v="BEGINNER LEVEL"/>
    <n v="14"/>
    <s v="beginner level"/>
    <n v="1.5"/>
    <d v="2017-03-08T00:00:00"/>
    <n v="8"/>
    <n v="3"/>
    <n v="2017"/>
    <x v="0"/>
    <x v="0"/>
    <d v="2018-12-31T00:00:00"/>
    <n v="663"/>
  </r>
  <r>
    <x v="3274"/>
    <x v="3261"/>
    <x v="407"/>
    <s v="he Trumpet"/>
    <s v="earn How T"/>
    <s v="https://www.udemy.   /learn-how-to-play-the-trumpet/"/>
    <s v="https://www.udemy.com/learn-how-to-play-the-trumpet/"/>
    <x v="0"/>
    <n v="75"/>
    <n v="2"/>
    <n v="0"/>
    <n v="24"/>
    <x v="0"/>
    <x v="0"/>
    <s v="all levels"/>
    <s v="ALL LEVELS"/>
    <n v="10"/>
    <s v="all levels"/>
    <n v="1.5"/>
    <d v="2017-06-19T00:00:00"/>
    <n v="19"/>
    <n v="6"/>
    <n v="2017"/>
    <x v="1"/>
    <x v="1"/>
    <d v="2019-09-26T00:00:00"/>
    <n v="829"/>
  </r>
  <r>
    <x v="3275"/>
    <x v="3262"/>
    <x v="0"/>
    <s v="script ES6"/>
    <s v="avascript "/>
    <s v="https://www.udemy.   /javascript-es6-a-complete-reference-guide-to-javascript-es6/"/>
    <s v="https://www.udemy.com/javascript-es6-a-complete-reference-guide-to-javascript-es6/"/>
    <x v="0"/>
    <n v="175"/>
    <n v="4783"/>
    <n v="41"/>
    <n v="48"/>
    <x v="2"/>
    <x v="2"/>
    <s v="intermediate level"/>
    <s v="INTERMEDIATE LEVEL"/>
    <n v="18"/>
    <s v="intermediate level"/>
    <n v="7"/>
    <d v="2017-04-20T00:00:00"/>
    <n v="20"/>
    <n v="4"/>
    <n v="2017"/>
    <x v="0"/>
    <x v="0"/>
    <d v="2020-10-10T00:00:00"/>
    <n v="1269"/>
  </r>
  <r>
    <x v="3276"/>
    <x v="3263"/>
    <x v="1752"/>
    <s v="llustrator"/>
    <s v="reate Beve"/>
    <s v="https://www.udemy.   /create-beveled-lettering/"/>
    <s v="https://www.udemy.com/create-beveled-lettering/"/>
    <x v="0"/>
    <n v="20"/>
    <n v="2"/>
    <n v="0"/>
    <n v="8"/>
    <x v="2"/>
    <x v="2"/>
    <s v="intermediate level"/>
    <s v="INTERMEDIATE LEVEL"/>
    <n v="18"/>
    <s v="intermediate level"/>
    <n v="0.58333333300000001"/>
    <d v="2017-02-26T00:00:00"/>
    <n v="26"/>
    <n v="2"/>
    <n v="2017"/>
    <x v="2"/>
    <x v="2"/>
    <d v="2020-10-10T00:00:00"/>
    <n v="1322"/>
  </r>
  <r>
    <x v="3277"/>
    <x v="3264"/>
    <x v="48"/>
    <s v="ter Effect"/>
    <s v="astering T"/>
    <s v="https://www.udemy.   /master-text-animation-in-ae/"/>
    <s v="https://www.udemy.com/master-text-animation-in-ae/"/>
    <x v="0"/>
    <n v="20"/>
    <n v="1"/>
    <n v="1"/>
    <n v="9"/>
    <x v="2"/>
    <x v="2"/>
    <s v="intermediate level"/>
    <s v="INTERMEDIATE LEVEL"/>
    <n v="18"/>
    <s v="intermediate level"/>
    <n v="1"/>
    <d v="2017-02-26T00:00:00"/>
    <n v="26"/>
    <n v="2"/>
    <n v="2017"/>
    <x v="2"/>
    <x v="2"/>
    <d v="2020-10-10T00:00:00"/>
    <n v="1322"/>
  </r>
  <r>
    <x v="3278"/>
    <x v="3265"/>
    <x v="1753"/>
    <s v="Typography"/>
    <s v="ortrait Ty"/>
    <s v="https://www.udemy.   /portrait-typography-in-photoshop-anyone-can-do-typography/"/>
    <s v="https://www.udemy.com/portrait-typography-in-photoshop-anyone-can-do-typography/"/>
    <x v="0"/>
    <n v="95"/>
    <n v="941"/>
    <n v="2"/>
    <n v="26"/>
    <x v="0"/>
    <x v="0"/>
    <s v="all levels"/>
    <s v="ALL LEVELS"/>
    <n v="10"/>
    <s v="all levels"/>
    <n v="2.5"/>
    <d v="2017-03-06T00:00:00"/>
    <n v="6"/>
    <n v="3"/>
    <n v="2017"/>
    <x v="2"/>
    <x v="2"/>
    <d v="2019-09-26T00:00:00"/>
    <n v="934"/>
  </r>
  <r>
    <x v="3279"/>
    <x v="3266"/>
    <x v="1754"/>
    <s v=" to Expert"/>
    <s v="SP.NET C# "/>
    <s v="https://www.udemy.   /aspnet-c-enterprise-web-systems-from-novice-to-expert/"/>
    <s v="https://www.udemy.com/aspnet-c-enterprise-web-systems-from-novice-to-expert/"/>
    <x v="0"/>
    <n v="20"/>
    <n v="604"/>
    <n v="8"/>
    <n v="43"/>
    <x v="0"/>
    <x v="0"/>
    <s v="all levels"/>
    <s v="ALL LEVELS"/>
    <n v="10"/>
    <s v="all levels"/>
    <n v="3.5"/>
    <d v="2017-04-11T00:00:00"/>
    <n v="11"/>
    <n v="4"/>
    <n v="2017"/>
    <x v="0"/>
    <x v="0"/>
    <d v="2019-09-26T00:00:00"/>
    <n v="898"/>
  </r>
  <r>
    <x v="3280"/>
    <x v="3267"/>
    <x v="735"/>
    <s v=" Portrait!"/>
    <s v="esigning W"/>
    <s v="https://www.udemy.   /halftones/"/>
    <s v="https://www.udemy.com/halftones/"/>
    <x v="0"/>
    <n v="20"/>
    <n v="228"/>
    <n v="0"/>
    <n v="7"/>
    <x v="2"/>
    <x v="2"/>
    <s v="intermediate level"/>
    <s v="INTERMEDIATE LEVEL"/>
    <n v="18"/>
    <s v="intermediate level"/>
    <n v="1"/>
    <d v="2017-05-22T00:00:00"/>
    <n v="22"/>
    <n v="5"/>
    <n v="2017"/>
    <x v="2"/>
    <x v="2"/>
    <d v="2020-10-10T00:00:00"/>
    <n v="1237"/>
  </r>
  <r>
    <x v="3281"/>
    <x v="3268"/>
    <x v="1755"/>
    <s v=" Beginners"/>
    <s v="ngular Tut"/>
    <s v="https://www.udemy.   /angular-tutorial-for-beginners/"/>
    <s v="https://www.udemy.com/angular-tutorial-for-beginners/"/>
    <x v="1"/>
    <n v="0"/>
    <n v="5397"/>
    <n v="112"/>
    <n v="36"/>
    <x v="1"/>
    <x v="1"/>
    <s v="beginner level"/>
    <s v="BEGINNER LEVEL"/>
    <n v="14"/>
    <s v="beginner level"/>
    <n v="2.5"/>
    <d v="2017-02-28T00:00:00"/>
    <n v="28"/>
    <n v="2"/>
    <n v="2017"/>
    <x v="0"/>
    <x v="0"/>
    <d v="2018-12-31T00:00:00"/>
    <n v="671"/>
  </r>
  <r>
    <x v="3282"/>
    <x v="3269"/>
    <x v="1756"/>
    <s v=" &amp; Bluemix"/>
    <s v="erver API "/>
    <s v="https://www.udemy.   /swift-kitura/"/>
    <s v="https://www.udemy.com/swift-kitura/"/>
    <x v="0"/>
    <n v="200"/>
    <n v="1827"/>
    <n v="129"/>
    <n v="66"/>
    <x v="1"/>
    <x v="1"/>
    <s v="beginner level"/>
    <s v="BEGINNER LEVEL"/>
    <n v="14"/>
    <s v="beginner level"/>
    <n v="20.5"/>
    <d v="2017-03-08T00:00:00"/>
    <n v="8"/>
    <n v="3"/>
    <n v="2017"/>
    <x v="0"/>
    <x v="0"/>
    <d v="2018-12-31T00:00:00"/>
    <n v="663"/>
  </r>
  <r>
    <x v="3283"/>
    <x v="3270"/>
    <x v="0"/>
    <s v=" Developer"/>
    <s v="avaScript "/>
    <s v="https://www.udemy.   /javascript-become-higly-paid-front-end-developer/"/>
    <s v="https://www.udemy.com/javascript-become-higly-paid-front-end-developer/"/>
    <x v="0"/>
    <n v="105"/>
    <n v="710"/>
    <n v="137"/>
    <n v="49"/>
    <x v="1"/>
    <x v="1"/>
    <s v="beginner level"/>
    <s v="BEGINNER LEVEL"/>
    <n v="14"/>
    <s v="beginner level"/>
    <n v="3.5"/>
    <d v="2017-04-17T00:00:00"/>
    <n v="17"/>
    <n v="4"/>
    <n v="2017"/>
    <x v="0"/>
    <x v="0"/>
    <d v="2018-12-31T00:00:00"/>
    <n v="623"/>
  </r>
  <r>
    <x v="3284"/>
    <x v="3271"/>
    <x v="1757"/>
    <s v="sis with R"/>
    <s v="olatility "/>
    <s v="https://www.udemy.   /volatility-trading-analysis-with-r/"/>
    <s v="https://www.udemy.com/volatility-trading-analysis-with-r/"/>
    <x v="0"/>
    <n v="50"/>
    <n v="190"/>
    <n v="13"/>
    <n v="45"/>
    <x v="3"/>
    <x v="3"/>
    <s v="expert level"/>
    <s v="EXPERT LEVEL"/>
    <n v="12"/>
    <s v="expert level"/>
    <n v="6"/>
    <d v="2017-03-06T00:00:00"/>
    <n v="6"/>
    <n v="3"/>
    <n v="2017"/>
    <x v="3"/>
    <x v="3"/>
    <d v="2019-08-24T00:00:00"/>
    <n v="901"/>
  </r>
  <r>
    <x v="3285"/>
    <x v="3272"/>
    <x v="96"/>
    <s v=" ImÃ¡genes"/>
    <s v="hotoshop -"/>
    <s v="https://www.udemy.   /photoshop-aprende-a-transformar-imagenes/"/>
    <s v="https://www.udemy.com/photoshop-aprende-a-transformar-imagenes/"/>
    <x v="0"/>
    <n v="20"/>
    <n v="0"/>
    <n v="0"/>
    <n v="14"/>
    <x v="1"/>
    <x v="1"/>
    <s v="beginner level"/>
    <s v="BEGINNER LEVEL"/>
    <n v="14"/>
    <s v="beginner level"/>
    <n v="1"/>
    <d v="2017-03-08T00:00:00"/>
    <n v="8"/>
    <n v="3"/>
    <n v="2017"/>
    <x v="2"/>
    <x v="2"/>
    <d v="2018-12-31T00:00:00"/>
    <n v="663"/>
  </r>
  <r>
    <x v="3286"/>
    <x v="3273"/>
    <x v="1758"/>
    <s v="¥é–€è¬›åº§"/>
    <s v="€ã™ãã"/>
    <s v="https://www.udemy.   /haqzhind/"/>
    <s v="https://www.udemy.com/haqzhind/"/>
    <x v="0"/>
    <n v="20"/>
    <n v="5"/>
    <n v="1"/>
    <n v="7"/>
    <x v="1"/>
    <x v="1"/>
    <s v="beginner level"/>
    <s v="BEGINNER LEVEL"/>
    <n v="14"/>
    <s v="beginner level"/>
    <n v="0.58333333300000001"/>
    <d v="2017-04-19T00:00:00"/>
    <n v="19"/>
    <n v="4"/>
    <n v="2017"/>
    <x v="1"/>
    <x v="1"/>
    <d v="2018-12-31T00:00:00"/>
    <n v="621"/>
  </r>
  <r>
    <x v="3287"/>
    <x v="3274"/>
    <x v="1759"/>
    <s v="ndamentals"/>
    <s v="PO Fundame"/>
    <s v="https://www.udemy.   /ipo-fundamentals-basics-definition-tutorial/"/>
    <s v="https://www.udemy.com/ipo-fundamentals-basics-definition-tutorial/"/>
    <x v="0"/>
    <n v="20"/>
    <n v="1122"/>
    <n v="13"/>
    <n v="6"/>
    <x v="1"/>
    <x v="1"/>
    <s v="beginner level"/>
    <s v="BEGINNER LEVEL"/>
    <n v="14"/>
    <s v="beginner level"/>
    <n v="1"/>
    <d v="2017-03-02T00:00:00"/>
    <n v="2"/>
    <n v="3"/>
    <n v="2017"/>
    <x v="3"/>
    <x v="3"/>
    <d v="2018-12-31T00:00:00"/>
    <n v="669"/>
  </r>
  <r>
    <x v="3288"/>
    <x v="3275"/>
    <x v="1760"/>
    <s v="evelopment"/>
    <s v="et up a lo"/>
    <s v="https://www.udemy.   /localhost-web-server/"/>
    <s v="https://www.udemy.com/localhost-web-server/"/>
    <x v="0"/>
    <n v="30"/>
    <n v="55"/>
    <n v="13"/>
    <n v="31"/>
    <x v="0"/>
    <x v="0"/>
    <s v="all levels"/>
    <s v="ALL LEVELS"/>
    <n v="10"/>
    <s v="all levels"/>
    <n v="1.5"/>
    <d v="2017-06-12T00:00:00"/>
    <n v="12"/>
    <n v="6"/>
    <n v="2017"/>
    <x v="0"/>
    <x v="0"/>
    <d v="2019-09-26T00:00:00"/>
    <n v="836"/>
  </r>
  <r>
    <x v="3289"/>
    <x v="3276"/>
    <x v="1761"/>
    <s v="In 1 Hour!"/>
    <s v="hiteboard "/>
    <s v="https://www.udemy.   /whiteboardanimation/"/>
    <s v="https://www.udemy.com/whiteboardanimation/"/>
    <x v="0"/>
    <n v="20"/>
    <n v="1343"/>
    <n v="25"/>
    <n v="16"/>
    <x v="0"/>
    <x v="0"/>
    <s v="all levels"/>
    <s v="ALL LEVELS"/>
    <n v="10"/>
    <s v="all levels"/>
    <n v="1"/>
    <d v="2017-03-14T00:00:00"/>
    <n v="14"/>
    <n v="3"/>
    <n v="2017"/>
    <x v="2"/>
    <x v="2"/>
    <d v="2019-09-26T00:00:00"/>
    <n v="926"/>
  </r>
  <r>
    <x v="3290"/>
    <x v="3277"/>
    <x v="1533"/>
    <s v="em AÃ§Ãµes"/>
    <s v="nvestiment"/>
    <s v="https://www.udemy.   /investimento-em-acoes/"/>
    <s v="https://www.udemy.com/investimento-em-acoes/"/>
    <x v="0"/>
    <n v="20"/>
    <n v="16"/>
    <n v="4"/>
    <n v="27"/>
    <x v="1"/>
    <x v="1"/>
    <s v="beginner level"/>
    <s v="BEGINNER LEVEL"/>
    <n v="14"/>
    <s v="beginner level"/>
    <n v="4.5"/>
    <d v="2017-03-27T00:00:00"/>
    <n v="27"/>
    <n v="3"/>
    <n v="2017"/>
    <x v="3"/>
    <x v="3"/>
    <d v="2018-12-31T00:00:00"/>
    <n v="644"/>
  </r>
  <r>
    <x v="3291"/>
    <x v="3278"/>
    <x v="269"/>
    <s v="asterclass"/>
    <s v="ltimate Be"/>
    <s v="https://www.udemy.   /beginner-guitar-masterclass/"/>
    <s v="https://www.udemy.com/beginner-guitar-masterclass/"/>
    <x v="0"/>
    <n v="200"/>
    <n v="8113"/>
    <n v="79"/>
    <n v="124"/>
    <x v="1"/>
    <x v="1"/>
    <s v="beginner level"/>
    <s v="BEGINNER LEVEL"/>
    <n v="14"/>
    <s v="beginner level"/>
    <n v="11.5"/>
    <d v="2017-05-15T00:00:00"/>
    <n v="15"/>
    <n v="5"/>
    <n v="2017"/>
    <x v="1"/>
    <x v="1"/>
    <d v="2018-12-31T00:00:00"/>
    <n v="595"/>
  </r>
  <r>
    <x v="3292"/>
    <x v="3279"/>
    <x v="29"/>
    <s v="llustrator"/>
    <s v="ow to Desi"/>
    <s v="https://www.udemy.   /letterheaddesign/"/>
    <s v="https://www.udemy.com/letterheaddesign/"/>
    <x v="1"/>
    <n v="0"/>
    <n v="4776"/>
    <n v="115"/>
    <n v="18"/>
    <x v="0"/>
    <x v="0"/>
    <s v="all levels"/>
    <s v="ALL LEVELS"/>
    <n v="10"/>
    <s v="all levels"/>
    <n v="0.56666666700000001"/>
    <d v="2017-03-03T00:00:00"/>
    <n v="3"/>
    <n v="3"/>
    <n v="2017"/>
    <x v="2"/>
    <x v="2"/>
    <d v="2019-09-26T00:00:00"/>
    <n v="937"/>
  </r>
  <r>
    <x v="3293"/>
    <x v="3280"/>
    <x v="6"/>
    <s v="azz Guitar"/>
    <s v="ntroductio"/>
    <s v="https://www.udemy.   /gypsy-jazz-guitar-lessons/"/>
    <s v="https://www.udemy.com/gypsy-jazz-guitar-lessons/"/>
    <x v="0"/>
    <n v="95"/>
    <n v="452"/>
    <n v="10"/>
    <n v="18"/>
    <x v="0"/>
    <x v="0"/>
    <s v="all levels"/>
    <s v="ALL LEVELS"/>
    <n v="10"/>
    <s v="all levels"/>
    <n v="2.5"/>
    <d v="2017-05-14T00:00:00"/>
    <n v="14"/>
    <n v="5"/>
    <n v="2017"/>
    <x v="1"/>
    <x v="1"/>
    <d v="2019-09-26T00:00:00"/>
    <n v="865"/>
  </r>
  <r>
    <x v="3294"/>
    <x v="3281"/>
    <x v="1762"/>
    <s v="map design"/>
    <s v="antasy map"/>
    <s v="https://www.udemy.   /fantasy-map-design/"/>
    <s v="https://www.udemy.com/fantasy-map-design/"/>
    <x v="0"/>
    <n v="30"/>
    <n v="7"/>
    <n v="2"/>
    <n v="18"/>
    <x v="0"/>
    <x v="0"/>
    <s v="all levels"/>
    <s v="ALL LEVELS"/>
    <n v="10"/>
    <s v="all levels"/>
    <n v="2.5"/>
    <d v="2017-03-16T00:00:00"/>
    <n v="16"/>
    <n v="3"/>
    <n v="2017"/>
    <x v="2"/>
    <x v="2"/>
    <d v="2019-09-26T00:00:00"/>
    <n v="924"/>
  </r>
  <r>
    <x v="3295"/>
    <x v="3282"/>
    <x v="227"/>
    <s v="C Advanced"/>
    <s v="dobe Illus"/>
    <s v="https://www.udemy.   /adobe-illustrator-advanced/"/>
    <s v="https://www.udemy.com/adobe-illustrator-advanced/"/>
    <x v="0"/>
    <n v="30"/>
    <n v="11"/>
    <n v="1"/>
    <n v="27"/>
    <x v="1"/>
    <x v="1"/>
    <s v="beginner level"/>
    <s v="BEGINNER LEVEL"/>
    <n v="14"/>
    <s v="beginner level"/>
    <n v="1.5"/>
    <d v="2017-03-08T00:00:00"/>
    <n v="8"/>
    <n v="3"/>
    <n v="2017"/>
    <x v="2"/>
    <x v="2"/>
    <d v="2018-12-31T00:00:00"/>
    <n v="663"/>
  </r>
  <r>
    <x v="3296"/>
    <x v="3283"/>
    <x v="160"/>
    <s v="ed to Know"/>
    <s v="he Art of "/>
    <s v="https://www.udemy.   /the-art-of-logo-design/"/>
    <s v="https://www.udemy.com/the-art-of-logo-design/"/>
    <x v="0"/>
    <n v="20"/>
    <n v="0"/>
    <n v="0"/>
    <n v="18"/>
    <x v="0"/>
    <x v="0"/>
    <s v="all levels"/>
    <s v="ALL LEVELS"/>
    <n v="10"/>
    <s v="all levels"/>
    <n v="1"/>
    <d v="2017-03-09T00:00:00"/>
    <n v="9"/>
    <n v="3"/>
    <n v="2017"/>
    <x v="2"/>
    <x v="2"/>
    <d v="2019-09-26T00:00:00"/>
    <n v="931"/>
  </r>
  <r>
    <x v="3297"/>
    <x v="3284"/>
    <x v="1763"/>
    <s v=" languages"/>
    <s v="aster Regu"/>
    <s v="https://www.udemy.   /master-regular-expressions-from-scratch/"/>
    <s v="https://www.udemy.com/master-regular-expressions-from-scratch/"/>
    <x v="0"/>
    <n v="70"/>
    <n v="1925"/>
    <n v="27"/>
    <n v="38"/>
    <x v="0"/>
    <x v="0"/>
    <s v="all levels"/>
    <s v="ALL LEVELS"/>
    <n v="10"/>
    <s v="all levels"/>
    <n v="2"/>
    <d v="2017-04-27T00:00:00"/>
    <n v="27"/>
    <n v="4"/>
    <n v="2017"/>
    <x v="0"/>
    <x v="0"/>
    <d v="2019-09-26T00:00:00"/>
    <n v="882"/>
  </r>
  <r>
    <x v="3298"/>
    <x v="3285"/>
    <x v="1662"/>
    <s v="0 projects"/>
    <s v="omplete Re"/>
    <s v="https://www.udemy.   /complete-react-js-course/"/>
    <s v="https://www.udemy.com/complete-react-js-course/"/>
    <x v="0"/>
    <n v="200"/>
    <n v="952"/>
    <n v="121"/>
    <n v="75"/>
    <x v="1"/>
    <x v="1"/>
    <s v="beginner level"/>
    <s v="BEGINNER LEVEL"/>
    <n v="14"/>
    <s v="beginner level"/>
    <n v="12"/>
    <d v="2017-03-22T00:00:00"/>
    <n v="22"/>
    <n v="3"/>
    <n v="2017"/>
    <x v="0"/>
    <x v="0"/>
    <d v="2018-12-31T00:00:00"/>
    <n v="649"/>
  </r>
  <r>
    <x v="3299"/>
    <x v="3286"/>
    <x v="404"/>
    <s v="ck and PHP"/>
    <s v="reate a Si"/>
    <s v="https://www.udemy.   /create-a-simple-photo-gallery-with-dropzonejs-slick-and-php/"/>
    <s v="https://www.udemy.com/create-a-simple-photo-gallery-with-dropzonejs-slick-and-php/"/>
    <x v="1"/>
    <n v="0"/>
    <n v="2464"/>
    <n v="17"/>
    <n v="9"/>
    <x v="0"/>
    <x v="0"/>
    <s v="all levels"/>
    <s v="ALL LEVELS"/>
    <n v="10"/>
    <s v="all levels"/>
    <n v="0.73333333300000003"/>
    <d v="2017-03-07T00:00:00"/>
    <n v="7"/>
    <n v="3"/>
    <n v="2017"/>
    <x v="0"/>
    <x v="0"/>
    <d v="2019-09-26T00:00:00"/>
    <n v="933"/>
  </r>
  <r>
    <x v="3300"/>
    <x v="3287"/>
    <x v="1764"/>
    <s v=" Game Arts"/>
    <s v="earn Inksc"/>
    <s v="https://www.udemy.   /design-logos-and-game-arts-inkscape/"/>
    <s v="https://www.udemy.com/design-logos-and-game-arts-inkscape/"/>
    <x v="0"/>
    <n v="20"/>
    <n v="1675"/>
    <n v="20"/>
    <n v="12"/>
    <x v="1"/>
    <x v="1"/>
    <s v="beginner level"/>
    <s v="BEGINNER LEVEL"/>
    <n v="14"/>
    <s v="beginner level"/>
    <n v="1"/>
    <d v="2017-03-15T00:00:00"/>
    <n v="15"/>
    <n v="3"/>
    <n v="2017"/>
    <x v="2"/>
    <x v="2"/>
    <d v="2018-12-31T00:00:00"/>
    <n v="656"/>
  </r>
  <r>
    <x v="3301"/>
    <x v="3288"/>
    <x v="1765"/>
    <s v="nd Harmony"/>
    <s v="asy Guitar"/>
    <s v="https://www.udemy.   /easy-guitar-songwriting/"/>
    <s v="https://www.udemy.com/easy-guitar-songwriting/"/>
    <x v="0"/>
    <n v="20"/>
    <n v="82"/>
    <n v="3"/>
    <n v="62"/>
    <x v="1"/>
    <x v="1"/>
    <s v="beginner level"/>
    <s v="BEGINNER LEVEL"/>
    <n v="14"/>
    <s v="beginner level"/>
    <n v="3.5"/>
    <d v="2017-03-14T00:00:00"/>
    <n v="14"/>
    <n v="3"/>
    <n v="2017"/>
    <x v="1"/>
    <x v="1"/>
    <d v="2018-12-31T00:00:00"/>
    <n v="657"/>
  </r>
  <r>
    <x v="3302"/>
    <x v="3289"/>
    <x v="1766"/>
    <s v="EX (OFFER)"/>
    <s v="imple thin"/>
    <s v="https://www.udemy.   /forex-simple-things/"/>
    <s v="https://www.udemy.com/forex-simple-things/"/>
    <x v="0"/>
    <n v="200"/>
    <n v="1053"/>
    <n v="20"/>
    <n v="15"/>
    <x v="1"/>
    <x v="1"/>
    <s v="beginner level"/>
    <s v="BEGINNER LEVEL"/>
    <n v="14"/>
    <s v="beginner level"/>
    <n v="0.73333333300000003"/>
    <d v="2017-03-10T00:00:00"/>
    <n v="10"/>
    <n v="3"/>
    <n v="2017"/>
    <x v="3"/>
    <x v="3"/>
    <d v="2018-05-25T00:00:00"/>
    <n v="441"/>
  </r>
  <r>
    <x v="3303"/>
    <x v="3290"/>
    <x v="1681"/>
    <s v="tio Spread"/>
    <s v="he Most Po"/>
    <s v="https://www.udemy.   /the-most-powerful-options-spread-trading-front-ratio-spread/"/>
    <s v="https://www.udemy.com/the-most-powerful-options-spread-trading-front-ratio-spread/"/>
    <x v="0"/>
    <n v="200"/>
    <n v="1487"/>
    <n v="16"/>
    <n v="18"/>
    <x v="0"/>
    <x v="0"/>
    <s v="all levels"/>
    <s v="ALL LEVELS"/>
    <n v="10"/>
    <s v="all levels"/>
    <n v="2"/>
    <d v="2017-03-08T00:00:00"/>
    <n v="8"/>
    <n v="3"/>
    <n v="2017"/>
    <x v="3"/>
    <x v="3"/>
    <d v="2018-11-04T00:00:00"/>
    <n v="606"/>
  </r>
  <r>
    <x v="3304"/>
    <x v="3291"/>
    <x v="48"/>
    <s v="sing React"/>
    <s v="astering M"/>
    <s v="https://www.udemy.   /mastering-modern-web-development-using-react/"/>
    <s v="https://www.udemy.com/mastering-modern-web-development-using-react/"/>
    <x v="0"/>
    <n v="195"/>
    <n v="1537"/>
    <n v="8"/>
    <n v="29"/>
    <x v="0"/>
    <x v="0"/>
    <s v="all levels"/>
    <s v="ALL LEVELS"/>
    <n v="10"/>
    <s v="all levels"/>
    <n v="2.5"/>
    <d v="2017-03-13T00:00:00"/>
    <n v="13"/>
    <n v="3"/>
    <n v="2017"/>
    <x v="0"/>
    <x v="0"/>
    <d v="2019-09-26T00:00:00"/>
    <n v="927"/>
  </r>
  <r>
    <x v="3305"/>
    <x v="3292"/>
    <x v="1767"/>
    <s v="ome Online"/>
    <s v="ree Ways t"/>
    <s v="https://www.udemy.   /how-to-make-passive-income-online/"/>
    <s v="https://www.udemy.com/how-to-make-passive-income-online/"/>
    <x v="0"/>
    <n v="25"/>
    <n v="0"/>
    <n v="0"/>
    <n v="27"/>
    <x v="1"/>
    <x v="1"/>
    <s v="beginner level"/>
    <s v="BEGINNER LEVEL"/>
    <n v="14"/>
    <s v="beginner level"/>
    <n v="1"/>
    <d v="2017-04-17T00:00:00"/>
    <n v="17"/>
    <n v="4"/>
    <n v="2017"/>
    <x v="3"/>
    <x v="3"/>
    <d v="2018-12-31T00:00:00"/>
    <n v="623"/>
  </r>
  <r>
    <x v="3306"/>
    <x v="3293"/>
    <x v="227"/>
    <s v="C Beginner"/>
    <s v="dobe Illus"/>
    <s v="https://www.udemy.   /adobe-illustrator-beginner/"/>
    <s v="https://www.udemy.com/adobe-illustrator-beginner/"/>
    <x v="0"/>
    <n v="30"/>
    <n v="2"/>
    <n v="0"/>
    <n v="37"/>
    <x v="1"/>
    <x v="1"/>
    <s v="beginner level"/>
    <s v="BEGINNER LEVEL"/>
    <n v="14"/>
    <s v="beginner level"/>
    <n v="4"/>
    <d v="2017-03-08T00:00:00"/>
    <n v="8"/>
    <n v="3"/>
    <n v="2017"/>
    <x v="2"/>
    <x v="2"/>
    <d v="2018-12-31T00:00:00"/>
    <n v="663"/>
  </r>
  <r>
    <x v="3307"/>
    <x v="3294"/>
    <x v="122"/>
    <s v="ner Course"/>
    <s v="inancial A"/>
    <s v="https://www.udemy.   /financial-accounting-the-ultimate-beginner-course/"/>
    <s v="https://www.udemy.com/financial-accounting-the-ultimate-beginner-course/"/>
    <x v="0"/>
    <n v="100"/>
    <n v="9"/>
    <n v="2"/>
    <n v="101"/>
    <x v="1"/>
    <x v="1"/>
    <s v="beginner level"/>
    <s v="BEGINNER LEVEL"/>
    <n v="14"/>
    <s v="beginner level"/>
    <n v="10"/>
    <d v="2017-04-06T00:00:00"/>
    <n v="6"/>
    <n v="4"/>
    <n v="2017"/>
    <x v="3"/>
    <x v="3"/>
    <d v="2018-12-31T00:00:00"/>
    <n v="634"/>
  </r>
  <r>
    <x v="3308"/>
    <x v="3295"/>
    <x v="1768"/>
    <s v="‘ã‚ˆã†ï¼"/>
    <s v="‡ªåˆ†ã«å"/>
    <s v="https://www.udemy.   /kabucom_toushin/"/>
    <s v="https://www.udemy.com/kabucom_toushin/"/>
    <x v="0"/>
    <n v="25"/>
    <n v="859"/>
    <n v="49"/>
    <n v="23"/>
    <x v="1"/>
    <x v="1"/>
    <s v="beginner level"/>
    <s v="BEGINNER LEVEL"/>
    <n v="14"/>
    <s v="beginner level"/>
    <n v="2"/>
    <d v="2017-03-31T00:00:00"/>
    <n v="31"/>
    <n v="3"/>
    <n v="2017"/>
    <x v="3"/>
    <x v="3"/>
    <d v="2018-12-31T00:00:00"/>
    <n v="640"/>
  </r>
  <r>
    <x v="3309"/>
    <x v="3296"/>
    <x v="96"/>
    <s v="de Efectos"/>
    <s v="hotoshop -"/>
    <s v="https://www.udemy.   /photoshop-creacion-de-efectos/"/>
    <s v="https://www.udemy.com/photoshop-creacion-de-efectos/"/>
    <x v="0"/>
    <n v="20"/>
    <n v="0"/>
    <n v="0"/>
    <n v="11"/>
    <x v="1"/>
    <x v="1"/>
    <s v="beginner level"/>
    <s v="BEGINNER LEVEL"/>
    <n v="14"/>
    <s v="beginner level"/>
    <n v="1"/>
    <d v="2017-03-24T00:00:00"/>
    <n v="24"/>
    <n v="3"/>
    <n v="2017"/>
    <x v="2"/>
    <x v="2"/>
    <d v="2018-12-31T00:00:00"/>
    <n v="647"/>
  </r>
  <r>
    <x v="3310"/>
    <x v="3297"/>
    <x v="1769"/>
    <s v="el Trading"/>
    <s v="e basi del"/>
    <s v="https://www.udemy.   /le-basi-del-trading/"/>
    <s v="https://www.udemy.com/le-basi-del-trading/"/>
    <x v="0"/>
    <n v="200"/>
    <n v="22"/>
    <n v="5"/>
    <n v="18"/>
    <x v="0"/>
    <x v="0"/>
    <s v="all levels"/>
    <s v="ALL LEVELS"/>
    <n v="10"/>
    <s v="all levels"/>
    <n v="3.5"/>
    <d v="2017-03-11T00:00:00"/>
    <n v="11"/>
    <n v="3"/>
    <n v="2017"/>
    <x v="3"/>
    <x v="3"/>
    <d v="2018-08-06T00:00:00"/>
    <n v="513"/>
  </r>
  <r>
    <x v="3311"/>
    <x v="3298"/>
    <x v="1770"/>
    <s v="s Encrypt!"/>
    <s v="ix Google'"/>
    <s v="https://www.udemy.   /fix-googles-new-not-secure-warning-with-lets-encrypt/"/>
    <s v="https://www.udemy.com/fix-googles-new-not-secure-warning-with-lets-encrypt/"/>
    <x v="0"/>
    <n v="95"/>
    <n v="1437"/>
    <n v="24"/>
    <n v="20"/>
    <x v="1"/>
    <x v="1"/>
    <s v="beginner level"/>
    <s v="BEGINNER LEVEL"/>
    <n v="14"/>
    <s v="beginner level"/>
    <n v="1"/>
    <d v="2017-03-09T00:00:00"/>
    <n v="9"/>
    <n v="3"/>
    <n v="2017"/>
    <x v="0"/>
    <x v="0"/>
    <d v="2018-12-31T00:00:00"/>
    <n v="662"/>
  </r>
  <r>
    <x v="3312"/>
    <x v="3299"/>
    <x v="1771"/>
    <s v="±åº¦æ•™å­¦"/>
    <s v="¼šå£°ä¼šå½"/>
    <s v="https://www.udemy.   /nice-ppt/"/>
    <s v="https://www.udemy.com/nice-ppt/"/>
    <x v="0"/>
    <n v="200"/>
    <n v="3"/>
    <n v="2"/>
    <n v="12"/>
    <x v="1"/>
    <x v="1"/>
    <s v="beginner level"/>
    <s v="BEGINNER LEVEL"/>
    <n v="14"/>
    <s v="beginner level"/>
    <n v="0.6"/>
    <d v="2017-03-17T00:00:00"/>
    <n v="17"/>
    <n v="3"/>
    <n v="2017"/>
    <x v="2"/>
    <x v="2"/>
    <d v="2018-12-31T00:00:00"/>
    <n v="654"/>
  </r>
  <r>
    <x v="3313"/>
    <x v="3300"/>
    <x v="1772"/>
    <s v="oper Tools"/>
    <s v="evtools 20"/>
    <s v="https://www.udemy.   /master-google-chrome-developer-tools/"/>
    <s v="https://www.udemy.com/master-google-chrome-developer-tools/"/>
    <x v="0"/>
    <n v="125"/>
    <n v="430"/>
    <n v="54"/>
    <n v="39"/>
    <x v="0"/>
    <x v="0"/>
    <s v="all levels"/>
    <s v="ALL LEVELS"/>
    <n v="10"/>
    <s v="all levels"/>
    <n v="2.5"/>
    <d v="2017-04-04T00:00:00"/>
    <n v="4"/>
    <n v="4"/>
    <n v="2017"/>
    <x v="0"/>
    <x v="0"/>
    <d v="2019-09-26T00:00:00"/>
    <n v="905"/>
  </r>
  <r>
    <x v="3314"/>
    <x v="3301"/>
    <x v="1773"/>
    <s v="JavaScript"/>
    <s v="xplore Jav"/>
    <s v="https://www.udemy.   /javascript-beginners-course/"/>
    <s v="https://www.udemy.com/javascript-beginners-course/"/>
    <x v="0"/>
    <n v="200"/>
    <n v="5739"/>
    <n v="26"/>
    <n v="29"/>
    <x v="1"/>
    <x v="1"/>
    <s v="beginner level"/>
    <s v="BEGINNER LEVEL"/>
    <n v="14"/>
    <s v="beginner level"/>
    <n v="2.5"/>
    <d v="2017-03-12T00:00:00"/>
    <n v="12"/>
    <n v="3"/>
    <n v="2017"/>
    <x v="0"/>
    <x v="0"/>
    <d v="2018-12-31T00:00:00"/>
    <n v="659"/>
  </r>
  <r>
    <x v="3315"/>
    <x v="3302"/>
    <x v="1774"/>
    <s v="avec KRITA"/>
    <s v="Ã©buter av"/>
    <s v="https://www.udemy.   /debuter-avec-krita/"/>
    <s v="https://www.udemy.com/debuter-avec-krita/"/>
    <x v="0"/>
    <n v="25"/>
    <n v="3"/>
    <n v="0"/>
    <n v="14"/>
    <x v="2"/>
    <x v="2"/>
    <s v="intermediate level"/>
    <s v="INTERMEDIATE LEVEL"/>
    <n v="18"/>
    <s v="intermediate level"/>
    <n v="2"/>
    <d v="2017-05-01T00:00:00"/>
    <n v="1"/>
    <n v="5"/>
    <n v="2017"/>
    <x v="2"/>
    <x v="2"/>
    <d v="2020-10-10T00:00:00"/>
    <n v="1258"/>
  </r>
  <r>
    <x v="3316"/>
    <x v="3303"/>
    <x v="1775"/>
    <s v="ano Course"/>
    <s v="he Fun and"/>
    <s v="https://www.udemy.   /the-serious-piano-course/"/>
    <s v="https://www.udemy.com/the-serious-piano-course/"/>
    <x v="0"/>
    <n v="30"/>
    <n v="24"/>
    <n v="2"/>
    <n v="38"/>
    <x v="0"/>
    <x v="0"/>
    <s v="all levels"/>
    <s v="ALL LEVELS"/>
    <n v="10"/>
    <s v="all levels"/>
    <n v="3.5"/>
    <d v="2017-04-24T00:00:00"/>
    <n v="24"/>
    <n v="4"/>
    <n v="2017"/>
    <x v="1"/>
    <x v="1"/>
    <d v="2019-09-26T00:00:00"/>
    <n v="885"/>
  </r>
  <r>
    <x v="3317"/>
    <x v="3304"/>
    <x v="1776"/>
    <s v="er Course!"/>
    <s v="anagerial "/>
    <s v="https://www.udemy.   /managerial-accounting-the-ultimate-beginner-course/"/>
    <s v="https://www.udemy.com/managerial-accounting-the-ultimate-beginner-course/"/>
    <x v="0"/>
    <n v="100"/>
    <n v="11"/>
    <n v="0"/>
    <n v="121"/>
    <x v="1"/>
    <x v="1"/>
    <s v="beginner level"/>
    <s v="BEGINNER LEVEL"/>
    <n v="14"/>
    <s v="beginner level"/>
    <n v="11"/>
    <d v="2017-04-13T00:00:00"/>
    <n v="13"/>
    <n v="4"/>
    <n v="2017"/>
    <x v="3"/>
    <x v="3"/>
    <d v="2018-12-31T00:00:00"/>
    <n v="627"/>
  </r>
  <r>
    <x v="3318"/>
    <x v="3305"/>
    <x v="1593"/>
    <s v="some Apps!"/>
    <s v="aster Angu"/>
    <s v="https://www.udemy.   /learn-angular-4/"/>
    <s v="https://www.udemy.com/learn-angular-4/"/>
    <x v="0"/>
    <n v="195"/>
    <n v="596"/>
    <n v="32"/>
    <n v="84"/>
    <x v="0"/>
    <x v="0"/>
    <s v="all levels"/>
    <s v="ALL LEVELS"/>
    <n v="10"/>
    <s v="all levels"/>
    <n v="8"/>
    <d v="2017-05-01T00:00:00"/>
    <n v="1"/>
    <n v="5"/>
    <n v="2017"/>
    <x v="0"/>
    <x v="0"/>
    <d v="2019-09-26T00:00:00"/>
    <n v="878"/>
  </r>
  <r>
    <x v="3319"/>
    <x v="3306"/>
    <x v="96"/>
    <s v="ull Course"/>
    <s v="hotoshop C"/>
    <s v="https://www.udemy.   /photoshop-cc-2017-full-course/"/>
    <s v="https://www.udemy.com/photoshop-cc-2017-full-course/"/>
    <x v="0"/>
    <n v="90"/>
    <n v="655"/>
    <n v="18"/>
    <n v="150"/>
    <x v="1"/>
    <x v="1"/>
    <s v="beginner level"/>
    <s v="BEGINNER LEVEL"/>
    <n v="14"/>
    <s v="beginner level"/>
    <n v="3.5"/>
    <d v="2017-04-25T00:00:00"/>
    <n v="25"/>
    <n v="4"/>
    <n v="2017"/>
    <x v="2"/>
    <x v="2"/>
    <d v="2018-12-31T00:00:00"/>
    <n v="615"/>
  </r>
  <r>
    <x v="3320"/>
    <x v="3307"/>
    <x v="1777"/>
    <s v="u Can Too)"/>
    <s v="ow I Learn"/>
    <s v="https://www.udemy.   /best-stock-traders/"/>
    <s v="https://www.udemy.com/best-stock-traders/"/>
    <x v="0"/>
    <n v="200"/>
    <n v="1580"/>
    <n v="12"/>
    <n v="53"/>
    <x v="3"/>
    <x v="3"/>
    <s v="expert level"/>
    <s v="EXPERT LEVEL"/>
    <n v="12"/>
    <s v="expert level"/>
    <n v="2"/>
    <d v="2017-05-02T00:00:00"/>
    <n v="2"/>
    <n v="5"/>
    <n v="2017"/>
    <x v="3"/>
    <x v="3"/>
    <d v="2019-08-24T00:00:00"/>
    <n v="844"/>
  </r>
  <r>
    <x v="3321"/>
    <x v="3308"/>
    <x v="1778"/>
    <s v="that Sells"/>
    <s v="ilhouettes"/>
    <s v="https://www.udemy.   /silhouettes-that-sells/"/>
    <s v="https://www.udemy.com/silhouettes-that-sells/"/>
    <x v="0"/>
    <n v="25"/>
    <n v="9"/>
    <n v="1"/>
    <n v="13"/>
    <x v="1"/>
    <x v="1"/>
    <s v="beginner level"/>
    <s v="BEGINNER LEVEL"/>
    <n v="14"/>
    <s v="beginner level"/>
    <n v="1"/>
    <d v="2017-03-23T00:00:00"/>
    <n v="23"/>
    <n v="3"/>
    <n v="2017"/>
    <x v="2"/>
    <x v="2"/>
    <d v="2018-12-31T00:00:00"/>
    <n v="648"/>
  </r>
  <r>
    <x v="3322"/>
    <x v="3309"/>
    <x v="287"/>
    <s v="n style BD"/>
    <s v="HOTOSHOP: "/>
    <s v="https://www.udemy.   /photoshop-dessiner-laffiche-du-film-rogue-one-en-style-bd/"/>
    <s v="https://www.udemy.com/photoshop-dessiner-laffiche-du-film-rogue-one-en-style-bd/"/>
    <x v="0"/>
    <n v="50"/>
    <n v="4"/>
    <n v="0"/>
    <n v="20"/>
    <x v="2"/>
    <x v="2"/>
    <s v="intermediate level"/>
    <s v="INTERMEDIATE LEVEL"/>
    <n v="18"/>
    <s v="intermediate level"/>
    <n v="4.5"/>
    <d v="2017-04-27T00:00:00"/>
    <n v="27"/>
    <n v="4"/>
    <n v="2017"/>
    <x v="2"/>
    <x v="2"/>
    <d v="2020-10-10T00:00:00"/>
    <n v="1262"/>
  </r>
  <r>
    <x v="3323"/>
    <x v="3310"/>
    <x v="1779"/>
    <s v="le BÃ¡sico"/>
    <s v="in Whistle"/>
    <s v="https://www.udemy.   /tin-whistle-basico/"/>
    <s v="https://www.udemy.com/tin-whistle-basico/"/>
    <x v="0"/>
    <n v="20"/>
    <n v="11"/>
    <n v="2"/>
    <n v="53"/>
    <x v="1"/>
    <x v="1"/>
    <s v="beginner level"/>
    <s v="BEGINNER LEVEL"/>
    <n v="14"/>
    <s v="beginner level"/>
    <n v="1.5"/>
    <d v="2017-05-17T00:00:00"/>
    <n v="17"/>
    <n v="5"/>
    <n v="2017"/>
    <x v="1"/>
    <x v="1"/>
    <d v="2018-12-31T00:00:00"/>
    <n v="593"/>
  </r>
  <r>
    <x v="3324"/>
    <x v="3311"/>
    <x v="1780"/>
    <s v="icklessons"/>
    <s v="oldark TV "/>
    <s v="https://www.udemy.   /poldark-tv-series-soundtracks-for-piano-quicklessons/"/>
    <s v="https://www.udemy.com/poldark-tv-series-soundtracks-for-piano-quicklessons/"/>
    <x v="0"/>
    <n v="20"/>
    <n v="8"/>
    <n v="1"/>
    <n v="9"/>
    <x v="1"/>
    <x v="1"/>
    <s v="beginner level"/>
    <s v="BEGINNER LEVEL"/>
    <n v="14"/>
    <s v="beginner level"/>
    <n v="1"/>
    <d v="2017-03-16T00:00:00"/>
    <n v="16"/>
    <n v="3"/>
    <n v="2017"/>
    <x v="1"/>
    <x v="1"/>
    <d v="2018-12-31T00:00:00"/>
    <n v="655"/>
  </r>
  <r>
    <x v="3325"/>
    <x v="3312"/>
    <x v="303"/>
    <s v="lar 2 (4+)"/>
    <s v="uild a Rea"/>
    <s v="https://www.udemy.   /aspnet-core-angular/"/>
    <s v="https://www.udemy.com/aspnet-core-angular/"/>
    <x v="0"/>
    <n v="190"/>
    <n v="5332"/>
    <n v="828"/>
    <n v="160"/>
    <x v="2"/>
    <x v="2"/>
    <s v="intermediate level"/>
    <s v="INTERMEDIATE LEVEL"/>
    <n v="18"/>
    <s v="intermediate level"/>
    <n v="10.5"/>
    <d v="2017-03-27T00:00:00"/>
    <n v="27"/>
    <n v="3"/>
    <n v="2017"/>
    <x v="0"/>
    <x v="0"/>
    <d v="2020-10-10T00:00:00"/>
    <n v="1293"/>
  </r>
  <r>
    <x v="3326"/>
    <x v="3313"/>
    <x v="1781"/>
    <s v="ta Sabina)"/>
    <s v="urso de ba"/>
    <s v="https://www.udemy.   /cursodebateriaonlinedepatricioiglesias/"/>
    <s v="https://www.udemy.com/cursodebateriaonlinedepatricioiglesias/"/>
    <x v="0"/>
    <n v="35"/>
    <n v="5"/>
    <n v="1"/>
    <n v="17"/>
    <x v="2"/>
    <x v="2"/>
    <s v="intermediate level"/>
    <s v="INTERMEDIATE LEVEL"/>
    <n v="18"/>
    <s v="intermediate level"/>
    <n v="4"/>
    <d v="2017-03-28T00:00:00"/>
    <n v="28"/>
    <n v="3"/>
    <n v="2017"/>
    <x v="1"/>
    <x v="1"/>
    <d v="2020-10-10T00:00:00"/>
    <n v="1292"/>
  </r>
  <r>
    <x v="3327"/>
    <x v="3314"/>
    <x v="1782"/>
    <s v="ooCommerce"/>
    <s v="evelop Com"/>
    <s v="https://www.udemy.   /develop-competitive-plugins-for-wordpress-and-woocommerce/"/>
    <s v="https://www.udemy.com/develop-competitive-plugins-for-wordpress-and-woocommerce/"/>
    <x v="0"/>
    <n v="150"/>
    <n v="2063"/>
    <n v="18"/>
    <n v="12"/>
    <x v="0"/>
    <x v="0"/>
    <s v="all levels"/>
    <s v="ALL LEVELS"/>
    <n v="10"/>
    <s v="all levels"/>
    <n v="1"/>
    <d v="2017-03-30T00:00:00"/>
    <n v="30"/>
    <n v="3"/>
    <n v="2017"/>
    <x v="0"/>
    <x v="0"/>
    <d v="2019-09-26T00:00:00"/>
    <n v="910"/>
  </r>
  <r>
    <x v="3328"/>
    <x v="3315"/>
    <x v="1783"/>
    <s v="Angular 4)"/>
    <s v="ngular Sty"/>
    <s v="https://www.udemy.   /angular-styling-animations-for-angular-2-and-angular-4/"/>
    <s v="https://www.udemy.com/angular-styling-animations-for-angular-2-and-angular-4/"/>
    <x v="0"/>
    <n v="120"/>
    <n v="4138"/>
    <n v="307"/>
    <n v="107"/>
    <x v="2"/>
    <x v="2"/>
    <s v="intermediate level"/>
    <s v="INTERMEDIATE LEVEL"/>
    <n v="18"/>
    <s v="intermediate level"/>
    <n v="6"/>
    <d v="2017-03-28T00:00:00"/>
    <n v="28"/>
    <n v="3"/>
    <n v="2017"/>
    <x v="0"/>
    <x v="0"/>
    <d v="2020-10-10T00:00:00"/>
    <n v="1292"/>
  </r>
  <r>
    <x v="3329"/>
    <x v="3316"/>
    <x v="836"/>
    <s v="Experience"/>
    <s v="reate Prof"/>
    <s v="https://www.udemy.   /create-professional-looking-infographics/"/>
    <s v="https://www.udemy.com/create-professional-looking-infographics/"/>
    <x v="0"/>
    <n v="180"/>
    <n v="9367"/>
    <n v="104"/>
    <n v="21"/>
    <x v="1"/>
    <x v="1"/>
    <s v="beginner level"/>
    <s v="BEGINNER LEVEL"/>
    <n v="14"/>
    <s v="beginner level"/>
    <n v="2"/>
    <d v="2017-03-21T00:00:00"/>
    <n v="21"/>
    <n v="3"/>
    <n v="2017"/>
    <x v="2"/>
    <x v="2"/>
    <d v="2018-12-31T00:00:00"/>
    <n v="650"/>
  </r>
  <r>
    <x v="3330"/>
    <x v="3317"/>
    <x v="166"/>
    <s v=" beginners"/>
    <s v="earn JavaS"/>
    <s v="https://www.udemy.   /learn-javascript-course/"/>
    <s v="https://www.udemy.com/learn-javascript-course/"/>
    <x v="0"/>
    <n v="200"/>
    <n v="15276"/>
    <n v="167"/>
    <n v="19"/>
    <x v="1"/>
    <x v="1"/>
    <s v="beginner level"/>
    <s v="BEGINNER LEVEL"/>
    <n v="14"/>
    <s v="beginner level"/>
    <n v="1.5"/>
    <d v="2017-03-16T00:00:00"/>
    <n v="16"/>
    <n v="3"/>
    <n v="2017"/>
    <x v="0"/>
    <x v="0"/>
    <d v="2018-12-31T00:00:00"/>
    <n v="655"/>
  </r>
  <r>
    <x v="3331"/>
    <x v="3318"/>
    <x v="1784"/>
    <s v="han 3 hour"/>
    <s v="aTeX A-Z: "/>
    <s v="https://www.udemy.   /become-a-good-latex-user-to-create-professional-documents/"/>
    <s v="https://www.udemy.com/become-a-good-latex-user-to-create-professional-documents/"/>
    <x v="0"/>
    <n v="95"/>
    <n v="623"/>
    <n v="14"/>
    <n v="30"/>
    <x v="1"/>
    <x v="1"/>
    <s v="beginner level"/>
    <s v="BEGINNER LEVEL"/>
    <n v="14"/>
    <s v="beginner level"/>
    <n v="3"/>
    <d v="2017-03-27T00:00:00"/>
    <n v="27"/>
    <n v="3"/>
    <n v="2017"/>
    <x v="2"/>
    <x v="2"/>
    <d v="2018-12-31T00:00:00"/>
    <n v="644"/>
  </r>
  <r>
    <x v="3332"/>
    <x v="3319"/>
    <x v="1785"/>
    <s v="ced course"/>
    <s v="ews Harp -"/>
    <s v="https://www.udemy.   /jews-harp-advanced-course/"/>
    <s v="https://www.udemy.com/jews-harp-advanced-course/"/>
    <x v="0"/>
    <n v="30"/>
    <n v="26"/>
    <n v="1"/>
    <n v="52"/>
    <x v="3"/>
    <x v="3"/>
    <s v="expert level"/>
    <s v="EXPERT LEVEL"/>
    <n v="12"/>
    <s v="expert level"/>
    <n v="3.5"/>
    <d v="2017-03-30T00:00:00"/>
    <n v="30"/>
    <n v="3"/>
    <n v="2017"/>
    <x v="1"/>
    <x v="1"/>
    <d v="2019-08-24T00:00:00"/>
    <n v="877"/>
  </r>
  <r>
    <x v="3333"/>
    <x v="3320"/>
    <x v="1786"/>
    <s v="rum Course"/>
    <s v="he Easy Be"/>
    <s v="https://www.udemy.   /the-easy-beginner-drum-course/"/>
    <s v="https://www.udemy.com/the-easy-beginner-drum-course/"/>
    <x v="0"/>
    <n v="25"/>
    <n v="21"/>
    <n v="4"/>
    <n v="12"/>
    <x v="1"/>
    <x v="1"/>
    <s v="beginner level"/>
    <s v="BEGINNER LEVEL"/>
    <n v="14"/>
    <s v="beginner level"/>
    <n v="0.5"/>
    <d v="2017-03-21T00:00:00"/>
    <n v="21"/>
    <n v="3"/>
    <n v="2017"/>
    <x v="1"/>
    <x v="1"/>
    <d v="2018-12-31T00:00:00"/>
    <n v="650"/>
  </r>
  <r>
    <x v="3334"/>
    <x v="3321"/>
    <x v="358"/>
    <s v="g Required"/>
    <s v="ordPress F"/>
    <s v="https://www.udemy.   /wordpress-for-beginners-no-coding-required/"/>
    <s v="https://www.udemy.com/wordpress-for-beginners-no-coding-required/"/>
    <x v="0"/>
    <n v="20"/>
    <n v="3106"/>
    <n v="31"/>
    <n v="13"/>
    <x v="0"/>
    <x v="0"/>
    <s v="all levels"/>
    <s v="ALL LEVELS"/>
    <n v="10"/>
    <s v="all levels"/>
    <n v="1"/>
    <d v="2017-04-15T00:00:00"/>
    <n v="15"/>
    <n v="4"/>
    <n v="2017"/>
    <x v="0"/>
    <x v="0"/>
    <d v="2019-09-26T00:00:00"/>
    <n v="894"/>
  </r>
  <r>
    <x v="3335"/>
    <x v="3322"/>
    <x v="1787"/>
    <s v="(10 Hours)"/>
    <s v="omplete Tr"/>
    <s v="https://www.udemy.   /killer-trading-plan-6-year-old-can-invest-10-hours-stocks-forex-etf/"/>
    <s v="https://www.udemy.com/killer-trading-plan-6-year-old-can-invest-10-hours-stocks-forex-etf/"/>
    <x v="0"/>
    <n v="200"/>
    <n v="1087"/>
    <n v="14"/>
    <n v="61"/>
    <x v="0"/>
    <x v="0"/>
    <s v="all levels"/>
    <s v="ALL LEVELS"/>
    <n v="10"/>
    <s v="all levels"/>
    <n v="9.5"/>
    <d v="2017-03-23T00:00:00"/>
    <n v="23"/>
    <n v="3"/>
    <n v="2017"/>
    <x v="3"/>
    <x v="3"/>
    <d v="2018-11-04T00:00:00"/>
    <n v="591"/>
  </r>
  <r>
    <x v="3336"/>
    <x v="3323"/>
    <x v="96"/>
    <s v="ti (YENÄ°)"/>
    <s v="hotoshop C"/>
    <s v="https://www.udemy.   /photoshop-cc-egitim-seti-yeni/"/>
    <s v="https://www.udemy.com/photoshop-cc-egitim-seti-yeni/"/>
    <x v="0"/>
    <n v="100"/>
    <n v="27"/>
    <n v="5"/>
    <n v="202"/>
    <x v="0"/>
    <x v="0"/>
    <s v="all levels"/>
    <s v="ALL LEVELS"/>
    <n v="10"/>
    <s v="all levels"/>
    <n v="16"/>
    <d v="2017-03-30T00:00:00"/>
    <n v="30"/>
    <n v="3"/>
    <n v="2017"/>
    <x v="2"/>
    <x v="2"/>
    <d v="2019-09-26T00:00:00"/>
    <n v="910"/>
  </r>
  <r>
    <x v="3337"/>
    <x v="3324"/>
    <x v="546"/>
    <s v="om scratch"/>
    <s v="tep by Ste"/>
    <s v="https://www.udemy.   /bootstrap-v4/"/>
    <s v="https://www.udemy.com/bootstrap-v4/"/>
    <x v="0"/>
    <n v="80"/>
    <n v="2184"/>
    <n v="15"/>
    <n v="24"/>
    <x v="1"/>
    <x v="1"/>
    <s v="beginner level"/>
    <s v="BEGINNER LEVEL"/>
    <n v="14"/>
    <s v="beginner level"/>
    <n v="3"/>
    <d v="2017-03-30T00:00:00"/>
    <n v="30"/>
    <n v="3"/>
    <n v="2017"/>
    <x v="0"/>
    <x v="0"/>
    <d v="2018-12-31T00:00:00"/>
    <n v="641"/>
  </r>
  <r>
    <x v="3338"/>
    <x v="3325"/>
    <x v="247"/>
    <s v="ivestream]"/>
    <s v="uilding a "/>
    <s v="https://www.udemy.   /4-hour-startup-building-an-ecommerce-startup-and-marketing-it/"/>
    <s v="https://www.udemy.com/4-hour-startup-building-an-ecommerce-startup-and-marketing-it/"/>
    <x v="0"/>
    <n v="50"/>
    <n v="1114"/>
    <n v="8"/>
    <n v="23"/>
    <x v="1"/>
    <x v="1"/>
    <s v="beginner level"/>
    <s v="BEGINNER LEVEL"/>
    <n v="14"/>
    <s v="beginner level"/>
    <n v="3"/>
    <d v="2017-04-11T00:00:00"/>
    <n v="11"/>
    <n v="4"/>
    <n v="2017"/>
    <x v="0"/>
    <x v="0"/>
    <d v="2018-12-31T00:00:00"/>
    <n v="629"/>
  </r>
  <r>
    <x v="3339"/>
    <x v="3326"/>
    <x v="84"/>
    <s v="The Basics"/>
    <s v="ptions Tra"/>
    <s v="https://www.udemy.   /options-trading-101-the-basics/"/>
    <s v="https://www.udemy.com/options-trading-101-the-basics/"/>
    <x v="1"/>
    <n v="0"/>
    <n v="1514"/>
    <n v="66"/>
    <n v="11"/>
    <x v="1"/>
    <x v="1"/>
    <s v="beginner level"/>
    <s v="BEGINNER LEVEL"/>
    <n v="14"/>
    <s v="beginner level"/>
    <n v="0.55000000000000004"/>
    <d v="2017-03-23T00:00:00"/>
    <n v="23"/>
    <n v="3"/>
    <n v="2017"/>
    <x v="3"/>
    <x v="3"/>
    <d v="2018-05-25T00:00:00"/>
    <n v="428"/>
  </r>
  <r>
    <x v="3340"/>
    <x v="3327"/>
    <x v="1788"/>
    <s v="on Lessons"/>
    <s v="uitar Solo"/>
    <s v="https://www.udemy.   /holistic-guitar-solo-essentials/"/>
    <s v="https://www.udemy.com/holistic-guitar-solo-essentials/"/>
    <x v="0"/>
    <n v="60"/>
    <n v="12"/>
    <n v="4"/>
    <n v="34"/>
    <x v="2"/>
    <x v="2"/>
    <s v="intermediate level"/>
    <s v="INTERMEDIATE LEVEL"/>
    <n v="18"/>
    <s v="intermediate level"/>
    <n v="1.5"/>
    <d v="2017-04-11T00:00:00"/>
    <n v="11"/>
    <n v="4"/>
    <n v="2017"/>
    <x v="1"/>
    <x v="1"/>
    <d v="2020-10-10T00:00:00"/>
    <n v="1278"/>
  </r>
  <r>
    <x v="3341"/>
    <x v="3328"/>
    <x v="506"/>
    <s v="ng Tactics"/>
    <s v="earn the b"/>
    <s v="https://www.udemy.   /learn-the-basics-of-the-web-development-in-2-hours/"/>
    <s v="https://www.udemy.com/learn-the-basics-of-the-web-development-in-2-hours/"/>
    <x v="0"/>
    <n v="40"/>
    <n v="2965"/>
    <n v="17"/>
    <n v="30"/>
    <x v="1"/>
    <x v="1"/>
    <s v="beginner level"/>
    <s v="BEGINNER LEVEL"/>
    <n v="14"/>
    <s v="beginner level"/>
    <n v="2"/>
    <d v="2017-04-29T00:00:00"/>
    <n v="29"/>
    <n v="4"/>
    <n v="2017"/>
    <x v="0"/>
    <x v="0"/>
    <d v="2018-12-31T00:00:00"/>
    <n v="611"/>
  </r>
  <r>
    <x v="3342"/>
    <x v="3329"/>
    <x v="1479"/>
    <s v="g Strategy"/>
    <s v="he Forex P"/>
    <s v="https://www.udemy.   /the-forex-pivot-points-trading-strategy/"/>
    <s v="https://www.udemy.com/the-forex-pivot-points-trading-strategy/"/>
    <x v="0"/>
    <n v="20"/>
    <n v="21"/>
    <n v="2"/>
    <n v="12"/>
    <x v="0"/>
    <x v="0"/>
    <s v="all levels"/>
    <s v="ALL LEVELS"/>
    <n v="10"/>
    <s v="all levels"/>
    <n v="2"/>
    <d v="2017-03-22T00:00:00"/>
    <n v="22"/>
    <n v="3"/>
    <n v="2017"/>
    <x v="3"/>
    <x v="3"/>
    <d v="2018-08-06T00:00:00"/>
    <n v="502"/>
  </r>
  <r>
    <x v="3343"/>
    <x v="3330"/>
    <x v="48"/>
    <s v=" Photoshop"/>
    <s v="astering a"/>
    <s v="https://www.udemy.   /advanced-photoshop-practical-projectspsd-files/"/>
    <s v="https://www.udemy.com/advanced-photoshop-practical-projectspsd-files/"/>
    <x v="0"/>
    <n v="20"/>
    <n v="5787"/>
    <n v="40"/>
    <n v="21"/>
    <x v="2"/>
    <x v="2"/>
    <s v="intermediate level"/>
    <s v="INTERMEDIATE LEVEL"/>
    <n v="18"/>
    <s v="intermediate level"/>
    <n v="2"/>
    <d v="2017-04-27T00:00:00"/>
    <n v="27"/>
    <n v="4"/>
    <n v="2017"/>
    <x v="2"/>
    <x v="2"/>
    <d v="2020-10-10T00:00:00"/>
    <n v="1262"/>
  </r>
  <r>
    <x v="3344"/>
    <x v="3331"/>
    <x v="1319"/>
    <s v="am sam sam"/>
    <s v="kulele ler"/>
    <s v="https://www.udemy.   /ukulele-lernen-fur-papas-mit-aram-sam-sam/"/>
    <s v="https://www.udemy.com/ukulele-lernen-fur-papas-mit-aram-sam-sam/"/>
    <x v="0"/>
    <n v="55"/>
    <n v="1"/>
    <n v="0"/>
    <n v="37"/>
    <x v="1"/>
    <x v="1"/>
    <s v="beginner level"/>
    <s v="BEGINNER LEVEL"/>
    <n v="14"/>
    <s v="beginner level"/>
    <n v="0.7"/>
    <d v="2017-05-17T00:00:00"/>
    <n v="17"/>
    <n v="5"/>
    <n v="2017"/>
    <x v="1"/>
    <x v="1"/>
    <d v="2018-12-31T00:00:00"/>
    <n v="593"/>
  </r>
  <r>
    <x v="3345"/>
    <x v="3332"/>
    <x v="84"/>
    <s v="ery Trader"/>
    <s v="ptions Tra"/>
    <s v="https://www.udemy.   /options-trading-calendar-spread-course-for-every-trader/"/>
    <s v="https://www.udemy.com/options-trading-calendar-spread-course-for-every-trader/"/>
    <x v="0"/>
    <n v="200"/>
    <n v="1113"/>
    <n v="11"/>
    <n v="17"/>
    <x v="0"/>
    <x v="0"/>
    <s v="all levels"/>
    <s v="ALL LEVELS"/>
    <n v="10"/>
    <s v="all levels"/>
    <n v="1.5"/>
    <d v="2017-04-02T00:00:00"/>
    <n v="2"/>
    <n v="4"/>
    <n v="2017"/>
    <x v="3"/>
    <x v="3"/>
    <d v="2018-11-04T00:00:00"/>
    <n v="581"/>
  </r>
  <r>
    <x v="3346"/>
    <x v="3333"/>
    <x v="1789"/>
    <s v="llustrator"/>
    <s v="riangulate"/>
    <s v="https://www.udemy.   /triangulated-bird-origami-styled-bird-in-adobe-illustrator/"/>
    <s v="https://www.udemy.com/triangulated-bird-origami-styled-bird-in-adobe-illustrator/"/>
    <x v="0"/>
    <n v="195"/>
    <n v="2027"/>
    <n v="11"/>
    <n v="9"/>
    <x v="2"/>
    <x v="2"/>
    <s v="intermediate level"/>
    <s v="INTERMEDIATE LEVEL"/>
    <n v="18"/>
    <s v="intermediate level"/>
    <n v="0.5"/>
    <d v="2017-04-18T00:00:00"/>
    <n v="18"/>
    <n v="4"/>
    <n v="2017"/>
    <x v="2"/>
    <x v="2"/>
    <d v="2020-10-10T00:00:00"/>
    <n v="1271"/>
  </r>
  <r>
    <x v="3347"/>
    <x v="3334"/>
    <x v="29"/>
    <s v=" Photoshop"/>
    <s v="ow to Desi"/>
    <s v="https://www.udemy.   /how-to-design-simple-promotional-materials-in-photoshop/"/>
    <s v="https://www.udemy.com/how-to-design-simple-promotional-materials-in-photoshop/"/>
    <x v="0"/>
    <n v="55"/>
    <n v="521"/>
    <n v="5"/>
    <n v="23"/>
    <x v="1"/>
    <x v="1"/>
    <s v="beginner level"/>
    <s v="BEGINNER LEVEL"/>
    <n v="14"/>
    <s v="beginner level"/>
    <n v="2.5"/>
    <d v="2017-04-04T00:00:00"/>
    <n v="4"/>
    <n v="4"/>
    <n v="2017"/>
    <x v="2"/>
    <x v="2"/>
    <d v="2018-12-31T00:00:00"/>
    <n v="636"/>
  </r>
  <r>
    <x v="3348"/>
    <x v="3335"/>
    <x v="738"/>
    <s v="armoniques"/>
    <s v="rading For"/>
    <s v="https://www.udemy.   /trading-forex-trader-avec-les-figures-harmoniques/"/>
    <s v="https://www.udemy.com/trading-forex-trader-avec-les-figures-harmoniques/"/>
    <x v="0"/>
    <n v="90"/>
    <n v="57"/>
    <n v="11"/>
    <n v="23"/>
    <x v="1"/>
    <x v="1"/>
    <s v="beginner level"/>
    <s v="BEGINNER LEVEL"/>
    <n v="14"/>
    <s v="beginner level"/>
    <n v="2"/>
    <d v="2017-03-31T00:00:00"/>
    <n v="31"/>
    <n v="3"/>
    <n v="2017"/>
    <x v="3"/>
    <x v="3"/>
    <d v="2018-12-31T00:00:00"/>
    <n v="640"/>
  </r>
  <r>
    <x v="3349"/>
    <x v="3336"/>
    <x v="1790"/>
    <s v="CMS Basics"/>
    <s v="dobe Exper"/>
    <s v="https://www.udemy.   /adobe-experience-manager-basics/"/>
    <s v="https://www.udemy.com/adobe-experience-manager-basics/"/>
    <x v="0"/>
    <n v="35"/>
    <n v="81"/>
    <n v="14"/>
    <n v="33"/>
    <x v="1"/>
    <x v="1"/>
    <s v="beginner level"/>
    <s v="BEGINNER LEVEL"/>
    <n v="14"/>
    <s v="beginner level"/>
    <n v="1"/>
    <d v="2017-05-02T00:00:00"/>
    <n v="2"/>
    <n v="5"/>
    <n v="2017"/>
    <x v="0"/>
    <x v="0"/>
    <d v="2018-12-31T00:00:00"/>
    <n v="608"/>
  </r>
  <r>
    <x v="3350"/>
    <x v="473"/>
    <x v="7"/>
    <s v="de botones"/>
    <s v="prende a t"/>
    <s v="https://www.udemy.   /aprende-a-tocar-el-acordeon-de-botones-i/"/>
    <s v="https://www.udemy.com/aprende-a-tocar-el-acordeon-de-botones-i/"/>
    <x v="0"/>
    <n v="50"/>
    <n v="20"/>
    <n v="6"/>
    <n v="24"/>
    <x v="1"/>
    <x v="1"/>
    <s v="beginner level"/>
    <s v="BEGINNER LEVEL"/>
    <n v="14"/>
    <s v="beginner level"/>
    <n v="2"/>
    <d v="2017-05-17T00:00:00"/>
    <n v="17"/>
    <n v="5"/>
    <n v="2017"/>
    <x v="1"/>
    <x v="1"/>
    <d v="2018-12-31T00:00:00"/>
    <n v="593"/>
  </r>
  <r>
    <x v="3351"/>
    <x v="3337"/>
    <x v="1791"/>
    <s v="l Designer"/>
    <s v="etting the"/>
    <s v="https://www.udemy.   /getting-the-life-of-an-instructional-designer/"/>
    <s v="https://www.udemy.com/getting-the-life-of-an-instructional-designer/"/>
    <x v="0"/>
    <n v="40"/>
    <n v="5"/>
    <n v="0"/>
    <n v="16"/>
    <x v="0"/>
    <x v="0"/>
    <s v="all levels"/>
    <s v="ALL LEVELS"/>
    <n v="10"/>
    <s v="all levels"/>
    <n v="1.5"/>
    <d v="2017-05-01T00:00:00"/>
    <n v="1"/>
    <n v="5"/>
    <n v="2017"/>
    <x v="2"/>
    <x v="2"/>
    <d v="2019-09-26T00:00:00"/>
    <n v="878"/>
  </r>
  <r>
    <x v="3352"/>
    <x v="3338"/>
    <x v="821"/>
    <s v="ofessional"/>
    <s v="earn Adobe"/>
    <s v="https://www.udemy.   /learn-adobe-photoshop-hot-skill-of-today/"/>
    <s v="https://www.udemy.com/learn-adobe-photoshop-hot-skill-of-today/"/>
    <x v="0"/>
    <n v="20"/>
    <n v="1276"/>
    <n v="3"/>
    <n v="19"/>
    <x v="1"/>
    <x v="1"/>
    <s v="beginner level"/>
    <s v="BEGINNER LEVEL"/>
    <n v="14"/>
    <s v="beginner level"/>
    <n v="3.5"/>
    <d v="2017-04-05T00:00:00"/>
    <n v="5"/>
    <n v="4"/>
    <n v="2017"/>
    <x v="2"/>
    <x v="2"/>
    <d v="2018-12-31T00:00:00"/>
    <n v="635"/>
  </r>
  <r>
    <x v="3353"/>
    <x v="3339"/>
    <x v="354"/>
    <s v="t analysts"/>
    <s v="orking Cap"/>
    <s v="https://www.udemy.   /working-capital-assessment-for-bankers-credit-analysts/"/>
    <s v="https://www.udemy.com/working-capital-assessment-for-bankers-credit-analysts/"/>
    <x v="0"/>
    <n v="20"/>
    <n v="4"/>
    <n v="0"/>
    <n v="29"/>
    <x v="1"/>
    <x v="1"/>
    <s v="beginner level"/>
    <s v="BEGINNER LEVEL"/>
    <n v="14"/>
    <s v="beginner level"/>
    <n v="7"/>
    <d v="2017-04-06T00:00:00"/>
    <n v="6"/>
    <n v="4"/>
    <n v="2017"/>
    <x v="3"/>
    <x v="3"/>
    <d v="2018-12-31T00:00:00"/>
    <n v="634"/>
  </r>
  <r>
    <x v="3354"/>
    <x v="3340"/>
    <x v="1792"/>
    <s v="t analysts"/>
    <s v="erm Loan A"/>
    <s v="https://www.udemy.   /term-loan-appraisal-for-bankers-credit-analysts/"/>
    <s v="https://www.udemy.com/term-loan-appraisal-for-bankers-credit-analysts/"/>
    <x v="0"/>
    <n v="20"/>
    <n v="11"/>
    <n v="2"/>
    <n v="28"/>
    <x v="1"/>
    <x v="1"/>
    <s v="beginner level"/>
    <s v="BEGINNER LEVEL"/>
    <n v="14"/>
    <s v="beginner level"/>
    <n v="6.5"/>
    <d v="2017-04-03T00:00:00"/>
    <n v="3"/>
    <n v="4"/>
    <n v="2017"/>
    <x v="3"/>
    <x v="3"/>
    <d v="2018-12-31T00:00:00"/>
    <n v="637"/>
  </r>
  <r>
    <x v="3355"/>
    <x v="3341"/>
    <x v="122"/>
    <s v="Businesses"/>
    <s v="inancial M"/>
    <s v="https://www.udemy.   /financial-modeling-for-startups-small-businesses/"/>
    <s v="https://www.udemy.com/financial-modeling-for-startups-small-businesses/"/>
    <x v="0"/>
    <n v="195"/>
    <n v="4991"/>
    <n v="137"/>
    <n v="79"/>
    <x v="1"/>
    <x v="1"/>
    <s v="beginner level"/>
    <s v="BEGINNER LEVEL"/>
    <n v="14"/>
    <s v="beginner level"/>
    <n v="11.5"/>
    <d v="2017-03-29T00:00:00"/>
    <n v="29"/>
    <n v="3"/>
    <n v="2017"/>
    <x v="3"/>
    <x v="3"/>
    <d v="2018-05-25T00:00:00"/>
    <n v="422"/>
  </r>
  <r>
    <x v="3356"/>
    <x v="3342"/>
    <x v="743"/>
    <s v="ring,MySQL"/>
    <s v="ngular 2 C"/>
    <s v="https://www.udemy.   /build-angular-2-complete-e-comerce-app-java-spring-mysql/"/>
    <s v="https://www.udemy.com/build-angular-2-complete-e-comerce-app-java-spring-mysql/"/>
    <x v="0"/>
    <n v="195"/>
    <n v="949"/>
    <n v="129"/>
    <n v="89"/>
    <x v="0"/>
    <x v="0"/>
    <s v="all levels"/>
    <s v="ALL LEVELS"/>
    <n v="10"/>
    <s v="all levels"/>
    <n v="20.5"/>
    <d v="2017-03-27T00:00:00"/>
    <n v="27"/>
    <n v="3"/>
    <n v="2017"/>
    <x v="0"/>
    <x v="0"/>
    <d v="2019-09-26T00:00:00"/>
    <n v="913"/>
  </r>
  <r>
    <x v="3357"/>
    <x v="3343"/>
    <x v="820"/>
    <s v="rex market"/>
    <s v="ow to trad"/>
    <s v="https://www.udemy.   /forex-market/"/>
    <s v="https://www.udemy.com/forex-market/"/>
    <x v="0"/>
    <n v="200"/>
    <n v="6"/>
    <n v="0"/>
    <n v="39"/>
    <x v="2"/>
    <x v="2"/>
    <s v="intermediate level"/>
    <s v="INTERMEDIATE LEVEL"/>
    <n v="18"/>
    <s v="intermediate level"/>
    <n v="2.5"/>
    <d v="2017-03-29T00:00:00"/>
    <n v="29"/>
    <n v="3"/>
    <n v="2017"/>
    <x v="3"/>
    <x v="3"/>
    <d v="2020-10-10T00:00:00"/>
    <n v="1291"/>
  </r>
  <r>
    <x v="3358"/>
    <x v="3344"/>
    <x v="1793"/>
    <s v="e Beginner"/>
    <s v="earn ASP.N"/>
    <s v="https://www.udemy.   /learn-aspnet-web-api-2-for-absolute-beginner/"/>
    <s v="https://www.udemy.com/learn-aspnet-web-api-2-for-absolute-beginner/"/>
    <x v="0"/>
    <n v="30"/>
    <n v="1355"/>
    <n v="14"/>
    <n v="29"/>
    <x v="0"/>
    <x v="0"/>
    <s v="all levels"/>
    <s v="ALL LEVELS"/>
    <n v="10"/>
    <s v="all levels"/>
    <n v="3.5"/>
    <d v="2017-03-30T00:00:00"/>
    <n v="30"/>
    <n v="3"/>
    <n v="2017"/>
    <x v="0"/>
    <x v="0"/>
    <d v="2019-09-26T00:00:00"/>
    <n v="910"/>
  </r>
  <r>
    <x v="3359"/>
    <x v="3345"/>
    <x v="1794"/>
    <s v="r overlays"/>
    <s v="ow to styl"/>
    <s v="https://www.udemy.   /how-to-stylize-your-photos-in-photoshop-with-color-overlays/"/>
    <s v="https://www.udemy.com/how-to-stylize-your-photos-in-photoshop-with-color-overlays/"/>
    <x v="1"/>
    <n v="0"/>
    <n v="3512"/>
    <n v="58"/>
    <n v="17"/>
    <x v="1"/>
    <x v="1"/>
    <s v="beginner level"/>
    <s v="BEGINNER LEVEL"/>
    <n v="14"/>
    <s v="beginner level"/>
    <n v="1.5"/>
    <d v="2017-03-30T00:00:00"/>
    <n v="30"/>
    <n v="3"/>
    <n v="2017"/>
    <x v="2"/>
    <x v="2"/>
    <d v="2018-12-31T00:00:00"/>
    <n v="641"/>
  </r>
  <r>
    <x v="3360"/>
    <x v="3346"/>
    <x v="6"/>
    <s v=" Beginners"/>
    <s v="ntroductio"/>
    <s v="https://www.udemy.   /introduction-to-forex-trading-business-for-beginners/"/>
    <s v="https://www.udemy.com/introduction-to-forex-trading-business-for-beginners/"/>
    <x v="0"/>
    <n v="20"/>
    <n v="0"/>
    <n v="0"/>
    <n v="27"/>
    <x v="1"/>
    <x v="1"/>
    <s v="beginner level"/>
    <s v="BEGINNER LEVEL"/>
    <n v="14"/>
    <s v="beginner level"/>
    <n v="1.5"/>
    <d v="2017-04-23T00:00:00"/>
    <n v="23"/>
    <n v="4"/>
    <n v="2017"/>
    <x v="3"/>
    <x v="3"/>
    <d v="2018-12-31T00:00:00"/>
    <n v="617"/>
  </r>
  <r>
    <x v="3361"/>
    <x v="3347"/>
    <x v="667"/>
    <s v="om Scratch"/>
    <s v="earn Angul"/>
    <s v="https://www.udemy.   /learn-angular-from-scratch/"/>
    <s v="https://www.udemy.com/learn-angular-from-scratch/"/>
    <x v="1"/>
    <n v="0"/>
    <n v="8693"/>
    <n v="522"/>
    <n v="11"/>
    <x v="1"/>
    <x v="1"/>
    <s v="beginner level"/>
    <s v="BEGINNER LEVEL"/>
    <n v="14"/>
    <s v="beginner level"/>
    <n v="1.5"/>
    <d v="2017-05-02T00:00:00"/>
    <n v="2"/>
    <n v="5"/>
    <n v="2017"/>
    <x v="0"/>
    <x v="0"/>
    <d v="2018-12-31T00:00:00"/>
    <n v="608"/>
  </r>
  <r>
    <x v="3362"/>
    <x v="3348"/>
    <x v="843"/>
    <s v="y and fun!"/>
    <s v="nstant Har"/>
    <s v="https://www.udemy.   /instant-harmonica-basic-12-bar-blues-course-easy-and-fun/"/>
    <s v="https://www.udemy.com/instant-harmonica-basic-12-bar-blues-course-easy-and-fun/"/>
    <x v="0"/>
    <n v="40"/>
    <n v="124"/>
    <n v="8"/>
    <n v="14"/>
    <x v="1"/>
    <x v="1"/>
    <s v="beginner level"/>
    <s v="BEGINNER LEVEL"/>
    <n v="14"/>
    <s v="beginner level"/>
    <n v="1"/>
    <d v="2017-03-29T00:00:00"/>
    <n v="29"/>
    <n v="3"/>
    <n v="2017"/>
    <x v="1"/>
    <x v="1"/>
    <d v="2018-12-31T00:00:00"/>
    <n v="642"/>
  </r>
  <r>
    <x v="3363"/>
    <x v="3349"/>
    <x v="1795"/>
    <s v="7 Edition)"/>
    <s v="HP Special"/>
    <s v="https://www.udemy.   /php-specialist-2017/"/>
    <s v="https://www.udemy.com/php-specialist-2017/"/>
    <x v="0"/>
    <n v="100"/>
    <n v="197"/>
    <n v="11"/>
    <n v="53"/>
    <x v="1"/>
    <x v="1"/>
    <s v="beginner level"/>
    <s v="BEGINNER LEVEL"/>
    <n v="14"/>
    <s v="beginner level"/>
    <n v="3.5"/>
    <d v="2017-03-28T00:00:00"/>
    <n v="28"/>
    <n v="3"/>
    <n v="2017"/>
    <x v="0"/>
    <x v="0"/>
    <d v="2018-12-31T00:00:00"/>
    <n v="643"/>
  </r>
  <r>
    <x v="3364"/>
    <x v="3350"/>
    <x v="1669"/>
    <s v=" beginners"/>
    <s v="ffinity De"/>
    <s v="https://www.udemy.   /affinity-designer-for-beginners-dc/"/>
    <s v="https://www.udemy.com/affinity-designer-for-beginners-dc/"/>
    <x v="0"/>
    <n v="20"/>
    <n v="30"/>
    <n v="6"/>
    <n v="23"/>
    <x v="1"/>
    <x v="1"/>
    <s v="beginner level"/>
    <s v="BEGINNER LEVEL"/>
    <n v="14"/>
    <s v="beginner level"/>
    <n v="4.5"/>
    <d v="2017-05-01T00:00:00"/>
    <n v="1"/>
    <n v="5"/>
    <n v="2017"/>
    <x v="2"/>
    <x v="2"/>
    <d v="2018-12-31T00:00:00"/>
    <n v="609"/>
  </r>
  <r>
    <x v="3365"/>
    <x v="3351"/>
    <x v="48"/>
    <s v="K Commands"/>
    <s v="astering U"/>
    <s v="https://www.udemy.   /mastering-unix-commands/"/>
    <s v="https://www.udemy.com/mastering-unix-commands/"/>
    <x v="0"/>
    <n v="20"/>
    <n v="358"/>
    <n v="0"/>
    <n v="23"/>
    <x v="0"/>
    <x v="0"/>
    <s v="all levels"/>
    <s v="ALL LEVELS"/>
    <n v="10"/>
    <s v="all levels"/>
    <n v="2"/>
    <d v="2017-05-03T00:00:00"/>
    <n v="3"/>
    <n v="5"/>
    <n v="2017"/>
    <x v="0"/>
    <x v="0"/>
    <d v="2019-09-26T00:00:00"/>
    <n v="876"/>
  </r>
  <r>
    <x v="3366"/>
    <x v="3352"/>
    <x v="1796"/>
    <s v="er Level 1"/>
    <s v="lectric Gu"/>
    <s v="https://www.udemy.   /electric-guitar-for-beginners-rockstarter-level-1/"/>
    <s v="https://www.udemy.com/electric-guitar-for-beginners-rockstarter-level-1/"/>
    <x v="0"/>
    <n v="40"/>
    <n v="491"/>
    <n v="5"/>
    <n v="29"/>
    <x v="1"/>
    <x v="1"/>
    <s v="beginner level"/>
    <s v="BEGINNER LEVEL"/>
    <n v="14"/>
    <s v="beginner level"/>
    <n v="2.5"/>
    <d v="2017-03-30T00:00:00"/>
    <n v="30"/>
    <n v="3"/>
    <n v="2017"/>
    <x v="1"/>
    <x v="1"/>
    <d v="2018-12-31T00:00:00"/>
    <n v="641"/>
  </r>
  <r>
    <x v="3367"/>
    <x v="3353"/>
    <x v="1797"/>
    <s v="n Inkscape"/>
    <s v="esign a lo"/>
    <s v="https://www.udemy.   /logoinkscape/"/>
    <s v="https://www.udemy.com/logoinkscape/"/>
    <x v="0"/>
    <n v="100"/>
    <n v="1148"/>
    <n v="26"/>
    <n v="42"/>
    <x v="0"/>
    <x v="0"/>
    <s v="all levels"/>
    <s v="ALL LEVELS"/>
    <n v="10"/>
    <s v="all levels"/>
    <n v="2"/>
    <d v="2017-05-01T00:00:00"/>
    <n v="1"/>
    <n v="5"/>
    <n v="2017"/>
    <x v="2"/>
    <x v="2"/>
    <d v="2019-09-26T00:00:00"/>
    <n v="878"/>
  </r>
  <r>
    <x v="3368"/>
    <x v="3354"/>
    <x v="406"/>
    <s v="que: 80/20"/>
    <s v="lassical G"/>
    <s v="https://www.udemy.   /classical-guitar-technique-8020/"/>
    <s v="https://www.udemy.com/classical-guitar-technique-8020/"/>
    <x v="0"/>
    <n v="175"/>
    <n v="54"/>
    <n v="0"/>
    <n v="18"/>
    <x v="0"/>
    <x v="0"/>
    <s v="all levels"/>
    <s v="ALL LEVELS"/>
    <n v="10"/>
    <s v="all levels"/>
    <n v="2.5"/>
    <d v="2017-03-30T00:00:00"/>
    <n v="30"/>
    <n v="3"/>
    <n v="2017"/>
    <x v="1"/>
    <x v="1"/>
    <d v="2019-09-26T00:00:00"/>
    <n v="910"/>
  </r>
  <r>
    <x v="3369"/>
    <x v="3355"/>
    <x v="1798"/>
    <s v="lete guide"/>
    <s v="lexbox: Th"/>
    <s v="https://www.udemy.   /flexbox-the-complete-guide/"/>
    <s v="https://www.udemy.com/flexbox-the-complete-guide/"/>
    <x v="0"/>
    <n v="35"/>
    <n v="189"/>
    <n v="7"/>
    <n v="16"/>
    <x v="0"/>
    <x v="0"/>
    <s v="all levels"/>
    <s v="ALL LEVELS"/>
    <n v="10"/>
    <s v="all levels"/>
    <n v="1"/>
    <d v="2017-06-09T00:00:00"/>
    <n v="9"/>
    <n v="6"/>
    <n v="2017"/>
    <x v="0"/>
    <x v="0"/>
    <d v="2019-09-26T00:00:00"/>
    <n v="839"/>
  </r>
  <r>
    <x v="3370"/>
    <x v="3356"/>
    <x v="1799"/>
    <s v="Developers"/>
    <s v="ive Into D"/>
    <s v="https://www.udemy.   /dive-into-docker-the-complete-docker-course-for-developers/"/>
    <s v="https://www.udemy.com/dive-into-docker-the-complete-docker-course-for-developers/"/>
    <x v="1"/>
    <n v="0"/>
    <n v="6437"/>
    <n v="313"/>
    <n v="22"/>
    <x v="1"/>
    <x v="1"/>
    <s v="beginner level"/>
    <s v="BEGINNER LEVEL"/>
    <n v="14"/>
    <s v="beginner level"/>
    <n v="1.5"/>
    <d v="2017-04-14T00:00:00"/>
    <n v="14"/>
    <n v="4"/>
    <n v="2017"/>
    <x v="0"/>
    <x v="0"/>
    <d v="2018-12-31T00:00:00"/>
    <n v="626"/>
  </r>
  <r>
    <x v="3371"/>
    <x v="3357"/>
    <x v="1800"/>
    <s v="llustrator"/>
    <s v="iseÃ±o imp"/>
    <s v="https://www.udemy.   /diseno-impreso/"/>
    <s v="https://www.udemy.com/diseno-impreso/"/>
    <x v="0"/>
    <n v="100"/>
    <n v="33"/>
    <n v="9"/>
    <n v="29"/>
    <x v="0"/>
    <x v="0"/>
    <s v="all levels"/>
    <s v="ALL LEVELS"/>
    <n v="10"/>
    <s v="all levels"/>
    <n v="1.5"/>
    <d v="2017-05-31T00:00:00"/>
    <n v="31"/>
    <n v="5"/>
    <n v="2017"/>
    <x v="2"/>
    <x v="2"/>
    <d v="2019-09-26T00:00:00"/>
    <n v="848"/>
  </r>
  <r>
    <x v="3372"/>
    <x v="3358"/>
    <x v="6"/>
    <s v=" Beginners"/>
    <s v="ntroductio"/>
    <s v="https://www.udemy.   /introduction-to-bitcoin-for-beginners/"/>
    <s v="https://www.udemy.com/introduction-to-bitcoin-for-beginners/"/>
    <x v="0"/>
    <n v="20"/>
    <n v="2"/>
    <n v="1"/>
    <n v="7"/>
    <x v="1"/>
    <x v="1"/>
    <s v="beginner level"/>
    <s v="BEGINNER LEVEL"/>
    <n v="14"/>
    <s v="beginner level"/>
    <n v="0.56666666700000001"/>
    <d v="2017-04-28T00:00:00"/>
    <n v="28"/>
    <n v="4"/>
    <n v="2017"/>
    <x v="3"/>
    <x v="3"/>
    <d v="2018-12-31T00:00:00"/>
    <n v="612"/>
  </r>
  <r>
    <x v="3373"/>
    <x v="3359"/>
    <x v="1801"/>
    <s v="t analysts"/>
    <s v="rofit and "/>
    <s v="https://www.udemy.   /profit-and-loss-account-for-bankers-and-credit-analysts/"/>
    <s v="https://www.udemy.com/profit-and-loss-account-for-bankers-and-credit-analysts/"/>
    <x v="0"/>
    <n v="20"/>
    <n v="1"/>
    <n v="0"/>
    <n v="31"/>
    <x v="1"/>
    <x v="1"/>
    <s v="beginner level"/>
    <s v="BEGINNER LEVEL"/>
    <n v="14"/>
    <s v="beginner level"/>
    <n v="7.5"/>
    <d v="2017-04-23T00:00:00"/>
    <n v="23"/>
    <n v="4"/>
    <n v="2017"/>
    <x v="3"/>
    <x v="3"/>
    <d v="2018-12-31T00:00:00"/>
    <n v="617"/>
  </r>
  <r>
    <x v="3374"/>
    <x v="3360"/>
    <x v="1802"/>
    <s v="Illustrati"/>
    <s v="aster Terr"/>
    <s v="https://www.udemy.   /master-terrazzo/"/>
    <s v="https://www.udemy.com/master-terrazzo/"/>
    <x v="0"/>
    <n v="20"/>
    <n v="2"/>
    <n v="1"/>
    <n v="11"/>
    <x v="2"/>
    <x v="2"/>
    <s v="intermediate level"/>
    <s v="INTERMEDIATE LEVEL"/>
    <n v="18"/>
    <s v="intermediate level"/>
    <n v="1"/>
    <d v="2017-03-31T00:00:00"/>
    <n v="31"/>
    <n v="3"/>
    <n v="2017"/>
    <x v="2"/>
    <x v="2"/>
    <d v="2020-10-10T00:00:00"/>
    <n v="1289"/>
  </r>
  <r>
    <x v="3375"/>
    <x v="3361"/>
    <x v="266"/>
    <s v=" to Vector"/>
    <s v="undamental"/>
    <s v="https://www.udemy.   /fundamentals-of-character-design-from-concept-to-vector/"/>
    <s v="https://www.udemy.com/fundamentals-of-character-design-from-concept-to-vector/"/>
    <x v="0"/>
    <n v="50"/>
    <n v="1452"/>
    <n v="10"/>
    <n v="11"/>
    <x v="1"/>
    <x v="1"/>
    <s v="beginner level"/>
    <s v="BEGINNER LEVEL"/>
    <n v="14"/>
    <s v="beginner level"/>
    <n v="1"/>
    <d v="2017-04-01T00:00:00"/>
    <n v="1"/>
    <n v="4"/>
    <n v="2017"/>
    <x v="2"/>
    <x v="2"/>
    <d v="2018-12-31T00:00:00"/>
    <n v="639"/>
  </r>
  <r>
    <x v="3376"/>
    <x v="3362"/>
    <x v="1803"/>
    <s v="ootstrap 4"/>
    <s v="uild a Cha"/>
    <s v="https://www.udemy.   /build-a-chatbot-integrated-website-using-bootstrap-4/"/>
    <s v="https://www.udemy.com/build-a-chatbot-integrated-website-using-bootstrap-4/"/>
    <x v="0"/>
    <n v="50"/>
    <n v="165"/>
    <n v="13"/>
    <n v="28"/>
    <x v="0"/>
    <x v="0"/>
    <s v="all levels"/>
    <s v="ALL LEVELS"/>
    <n v="10"/>
    <s v="all levels"/>
    <n v="3"/>
    <d v="2017-04-28T00:00:00"/>
    <n v="28"/>
    <n v="4"/>
    <n v="2017"/>
    <x v="0"/>
    <x v="0"/>
    <d v="2019-09-26T00:00:00"/>
    <n v="881"/>
  </r>
  <r>
    <x v="3377"/>
    <x v="3363"/>
    <x v="1804"/>
    <s v="nibles 101"/>
    <s v="nteriores "/>
    <s v="https://www.udemy.   /interiores-sostenibles-101/"/>
    <s v="https://www.udemy.com/interiores-sostenibles-101/"/>
    <x v="0"/>
    <n v="30"/>
    <n v="1"/>
    <n v="0"/>
    <n v="5"/>
    <x v="1"/>
    <x v="1"/>
    <s v="beginner level"/>
    <s v="BEGINNER LEVEL"/>
    <n v="14"/>
    <s v="beginner level"/>
    <n v="1"/>
    <d v="2017-04-15T00:00:00"/>
    <n v="15"/>
    <n v="4"/>
    <n v="2017"/>
    <x v="2"/>
    <x v="2"/>
    <d v="2018-12-31T00:00:00"/>
    <n v="625"/>
  </r>
  <r>
    <x v="3378"/>
    <x v="3364"/>
    <x v="1805"/>
    <s v="el trading"/>
    <s v="sicologÃ­a"/>
    <s v="https://www.udemy.   /psicologia-del-trading/"/>
    <s v="https://www.udemy.com/psicologia-del-trading/"/>
    <x v="0"/>
    <n v="20"/>
    <n v="1"/>
    <n v="1"/>
    <n v="6"/>
    <x v="0"/>
    <x v="0"/>
    <s v="all levels"/>
    <s v="ALL LEVELS"/>
    <n v="10"/>
    <s v="all levels"/>
    <n v="0.6"/>
    <d v="2017-05-04T00:00:00"/>
    <n v="4"/>
    <n v="5"/>
    <n v="2017"/>
    <x v="3"/>
    <x v="3"/>
    <d v="2018-08-06T00:00:00"/>
    <n v="459"/>
  </r>
  <r>
    <x v="3379"/>
    <x v="3365"/>
    <x v="1806"/>
    <s v="˜çº§è®²è§£"/>
    <s v="°ƒè‰²é«˜çº"/>
    <s v="https://www.udemy.   /dezepioy/"/>
    <s v="https://www.udemy.com/dezepioy/"/>
    <x v="0"/>
    <n v="200"/>
    <n v="4"/>
    <n v="2"/>
    <n v="8"/>
    <x v="1"/>
    <x v="1"/>
    <s v="beginner level"/>
    <s v="BEGINNER LEVEL"/>
    <n v="14"/>
    <s v="beginner level"/>
    <n v="1"/>
    <d v="2017-03-31T00:00:00"/>
    <n v="31"/>
    <n v="3"/>
    <n v="2017"/>
    <x v="2"/>
    <x v="2"/>
    <d v="2018-12-31T00:00:00"/>
    <n v="640"/>
  </r>
  <r>
    <x v="3380"/>
    <x v="3366"/>
    <x v="1807"/>
    <s v="­çº§è¯¾ç¨‹"/>
    <s v="°ƒè‰²ä¸­çº"/>
    <s v="https://www.udemy.   /ixlnjjvn/"/>
    <s v="https://www.udemy.com/ixlnjjvn/"/>
    <x v="0"/>
    <n v="200"/>
    <n v="5"/>
    <n v="3"/>
    <n v="7"/>
    <x v="1"/>
    <x v="1"/>
    <s v="beginner level"/>
    <s v="BEGINNER LEVEL"/>
    <n v="14"/>
    <s v="beginner level"/>
    <n v="1"/>
    <d v="2017-03-31T00:00:00"/>
    <n v="31"/>
    <n v="3"/>
    <n v="2017"/>
    <x v="2"/>
    <x v="2"/>
    <d v="2018-12-31T00:00:00"/>
    <n v="640"/>
  </r>
  <r>
    <x v="3381"/>
    <x v="3367"/>
    <x v="1808"/>
    <s v=" Photoshop"/>
    <s v="ormation P"/>
    <s v="https://www.udemy.   /formation-photoshop/"/>
    <s v="https://www.udemy.com/formation-photoshop/"/>
    <x v="0"/>
    <n v="200"/>
    <n v="6"/>
    <n v="0"/>
    <n v="11"/>
    <x v="1"/>
    <x v="1"/>
    <s v="beginner level"/>
    <s v="BEGINNER LEVEL"/>
    <n v="14"/>
    <s v="beginner level"/>
    <n v="1"/>
    <d v="2017-05-15T00:00:00"/>
    <n v="15"/>
    <n v="5"/>
    <n v="2017"/>
    <x v="2"/>
    <x v="2"/>
    <d v="2018-12-31T00:00:00"/>
    <n v="595"/>
  </r>
  <r>
    <x v="3382"/>
    <x v="3368"/>
    <x v="1809"/>
    <s v="Urdu Hindi"/>
    <s v="DS MAX - L"/>
    <s v="https://www.udemy.   /learn-3ds-max-tutorial-for-beginners-in-urdu-hindi/"/>
    <s v="https://www.udemy.com/learn-3ds-max-tutorial-for-beginners-in-urdu-hindi/"/>
    <x v="0"/>
    <n v="20"/>
    <n v="785"/>
    <n v="2"/>
    <n v="29"/>
    <x v="0"/>
    <x v="0"/>
    <s v="all levels"/>
    <s v="ALL LEVELS"/>
    <n v="10"/>
    <s v="all levels"/>
    <n v="4.5"/>
    <d v="2017-04-18T00:00:00"/>
    <n v="18"/>
    <n v="4"/>
    <n v="2017"/>
    <x v="2"/>
    <x v="2"/>
    <d v="2019-09-26T00:00:00"/>
    <n v="891"/>
  </r>
  <r>
    <x v="3383"/>
    <x v="3369"/>
    <x v="1810"/>
    <s v="n Patterns"/>
    <s v="urface Pat"/>
    <s v="https://www.udemy.   /surface-pattern-design-scandinavian-art-research-to-finished-design/"/>
    <s v="https://www.udemy.com/surface-pattern-design-scandinavian-art-research-to-finished-design/"/>
    <x v="0"/>
    <n v="40"/>
    <n v="390"/>
    <n v="6"/>
    <n v="8"/>
    <x v="0"/>
    <x v="0"/>
    <s v="all levels"/>
    <s v="ALL LEVELS"/>
    <n v="10"/>
    <s v="all levels"/>
    <n v="0.7"/>
    <d v="2017-04-04T00:00:00"/>
    <n v="4"/>
    <n v="4"/>
    <n v="2017"/>
    <x v="2"/>
    <x v="2"/>
    <d v="2019-09-26T00:00:00"/>
    <n v="905"/>
  </r>
  <r>
    <x v="3384"/>
    <x v="3370"/>
    <x v="1811"/>
    <s v="g Web Apps"/>
    <s v="ue JS - Ma"/>
    <s v="https://www.udemy.   /vue-web-apps/"/>
    <s v="https://www.udemy.com/vue-web-apps/"/>
    <x v="0"/>
    <n v="80"/>
    <n v="13457"/>
    <n v="215"/>
    <n v="69"/>
    <x v="0"/>
    <x v="0"/>
    <s v="all levels"/>
    <s v="ALL LEVELS"/>
    <n v="10"/>
    <s v="all levels"/>
    <n v="4.5"/>
    <d v="2017-04-06T00:00:00"/>
    <n v="6"/>
    <n v="4"/>
    <n v="2017"/>
    <x v="0"/>
    <x v="0"/>
    <d v="2019-09-26T00:00:00"/>
    <n v="903"/>
  </r>
  <r>
    <x v="3385"/>
    <x v="3371"/>
    <x v="1812"/>
    <s v="(Series 2)"/>
    <s v="5  Motion "/>
    <s v="https://www.udemy.   /15-motion-graphic-elements-in-after-effect-series-2/"/>
    <s v="https://www.udemy.com/15-motion-graphic-elements-in-after-effect-series-2/"/>
    <x v="0"/>
    <n v="30"/>
    <n v="8"/>
    <n v="0"/>
    <n v="20"/>
    <x v="2"/>
    <x v="2"/>
    <s v="intermediate level"/>
    <s v="INTERMEDIATE LEVEL"/>
    <n v="18"/>
    <s v="intermediate level"/>
    <n v="3"/>
    <d v="2017-04-11T00:00:00"/>
    <n v="11"/>
    <n v="4"/>
    <n v="2017"/>
    <x v="2"/>
    <x v="2"/>
    <d v="2020-10-10T00:00:00"/>
    <n v="1278"/>
  </r>
  <r>
    <x v="3386"/>
    <x v="3372"/>
    <x v="160"/>
    <s v="on Designs"/>
    <s v="he Art of "/>
    <s v="https://www.udemy.   /the-art-of-icon-design-create-custom-flat-icon-designs/"/>
    <s v="https://www.udemy.com/the-art-of-icon-design-create-custom-flat-icon-designs/"/>
    <x v="0"/>
    <n v="90"/>
    <n v="778"/>
    <n v="2"/>
    <n v="24"/>
    <x v="0"/>
    <x v="0"/>
    <s v="all levels"/>
    <s v="ALL LEVELS"/>
    <n v="10"/>
    <s v="all levels"/>
    <n v="1.5"/>
    <d v="2017-04-04T00:00:00"/>
    <n v="4"/>
    <n v="4"/>
    <n v="2017"/>
    <x v="2"/>
    <x v="2"/>
    <d v="2019-09-26T00:00:00"/>
    <n v="905"/>
  </r>
  <r>
    <x v="3387"/>
    <x v="3373"/>
    <x v="1813"/>
    <s v="t analysts"/>
    <s v="atio analy"/>
    <s v="https://www.udemy.   /ratio-analysis-for-bankers-and-credit-analysts/"/>
    <s v="https://www.udemy.com/ratio-analysis-for-bankers-and-credit-analysts/"/>
    <x v="0"/>
    <n v="20"/>
    <n v="1"/>
    <n v="0"/>
    <n v="13"/>
    <x v="1"/>
    <x v="1"/>
    <s v="beginner level"/>
    <s v="BEGINNER LEVEL"/>
    <n v="14"/>
    <s v="beginner level"/>
    <n v="3"/>
    <d v="2017-04-12T00:00:00"/>
    <n v="12"/>
    <n v="4"/>
    <n v="2017"/>
    <x v="3"/>
    <x v="3"/>
    <d v="2018-12-31T00:00:00"/>
    <n v="628"/>
  </r>
  <r>
    <x v="3388"/>
    <x v="3374"/>
    <x v="1736"/>
    <s v="3 projects"/>
    <s v="omplete Bo"/>
    <s v="https://www.udemy.   /bootstrap-4-tutorials/"/>
    <s v="https://www.udemy.com/bootstrap-4-tutorials/"/>
    <x v="1"/>
    <n v="0"/>
    <n v="7865"/>
    <n v="241"/>
    <n v="36"/>
    <x v="0"/>
    <x v="0"/>
    <s v="all levels"/>
    <s v="ALL LEVELS"/>
    <n v="10"/>
    <s v="all levels"/>
    <n v="5"/>
    <d v="2017-04-07T00:00:00"/>
    <n v="7"/>
    <n v="4"/>
    <n v="2017"/>
    <x v="0"/>
    <x v="0"/>
    <d v="2019-09-26T00:00:00"/>
    <n v="902"/>
  </r>
  <r>
    <x v="3389"/>
    <x v="3375"/>
    <x v="427"/>
    <s v="ofessional"/>
    <s v="earn to Tr"/>
    <s v="https://www.udemy.   /learn-to-trade-forex-from-only-10-minutes-a-day/"/>
    <s v="https://www.udemy.com/learn-to-trade-forex-from-only-10-minutes-a-day/"/>
    <x v="0"/>
    <n v="195"/>
    <n v="89"/>
    <n v="7"/>
    <n v="64"/>
    <x v="0"/>
    <x v="0"/>
    <s v="all levels"/>
    <s v="ALL LEVELS"/>
    <n v="10"/>
    <s v="all levels"/>
    <n v="12.5"/>
    <d v="2017-04-06T00:00:00"/>
    <n v="6"/>
    <n v="4"/>
    <n v="2017"/>
    <x v="3"/>
    <x v="3"/>
    <d v="2018-08-06T00:00:00"/>
    <n v="487"/>
  </r>
  <r>
    <x v="3390"/>
    <x v="3376"/>
    <x v="1814"/>
    <s v="Retirement"/>
    <s v="he Only In"/>
    <s v="https://www.udemy.   /the-only-investment-strategy-you-need-for-your-retirement/"/>
    <s v="https://www.udemy.com/the-only-investment-strategy-you-need-for-your-retirement/"/>
    <x v="0"/>
    <n v="200"/>
    <n v="827"/>
    <n v="14"/>
    <n v="15"/>
    <x v="0"/>
    <x v="0"/>
    <s v="all levels"/>
    <s v="ALL LEVELS"/>
    <n v="10"/>
    <s v="all levels"/>
    <n v="1"/>
    <d v="2017-04-18T00:00:00"/>
    <n v="18"/>
    <n v="4"/>
    <n v="2017"/>
    <x v="3"/>
    <x v="3"/>
    <d v="2018-10-03T00:00:00"/>
    <n v="533"/>
  </r>
  <r>
    <x v="3391"/>
    <x v="3377"/>
    <x v="1815"/>
    <s v="or bankers"/>
    <s v="ase studie"/>
    <s v="https://www.udemy.   /case-studies-on-credit-appraisal-for-bankers/"/>
    <s v="https://www.udemy.com/case-studies-on-credit-appraisal-for-bankers/"/>
    <x v="0"/>
    <n v="20"/>
    <n v="0"/>
    <n v="0"/>
    <n v="15"/>
    <x v="1"/>
    <x v="1"/>
    <s v="beginner level"/>
    <s v="BEGINNER LEVEL"/>
    <n v="14"/>
    <s v="beginner level"/>
    <n v="3.5"/>
    <d v="2017-05-01T00:00:00"/>
    <n v="1"/>
    <n v="5"/>
    <n v="2017"/>
    <x v="3"/>
    <x v="3"/>
    <d v="2018-12-31T00:00:00"/>
    <n v="609"/>
  </r>
  <r>
    <x v="3392"/>
    <x v="3378"/>
    <x v="1816"/>
    <s v=" Animation"/>
    <s v="asy Illust"/>
    <s v="https://www.udemy.   /easy-illustration-and-2d-animation/"/>
    <s v="https://www.udemy.com/easy-illustration-and-2d-animation/"/>
    <x v="0"/>
    <n v="65"/>
    <n v="56"/>
    <n v="16"/>
    <n v="7"/>
    <x v="0"/>
    <x v="0"/>
    <s v="all levels"/>
    <s v="ALL LEVELS"/>
    <n v="10"/>
    <s v="all levels"/>
    <n v="0.56666666700000001"/>
    <d v="2017-04-18T00:00:00"/>
    <n v="18"/>
    <n v="4"/>
    <n v="2017"/>
    <x v="2"/>
    <x v="2"/>
    <d v="2019-09-26T00:00:00"/>
    <n v="891"/>
  </r>
  <r>
    <x v="3393"/>
    <x v="3379"/>
    <x v="140"/>
    <s v="PowerPoint"/>
    <s v="ow To Crea"/>
    <s v="https://www.udemy.   /how-to-create-amazing-cinemagraphs-with-microsoft-powerpoint/"/>
    <s v="https://www.udemy.com/how-to-create-amazing-cinemagraphs-with-microsoft-powerpoint/"/>
    <x v="0"/>
    <n v="30"/>
    <n v="1782"/>
    <n v="18"/>
    <n v="10"/>
    <x v="1"/>
    <x v="1"/>
    <s v="beginner level"/>
    <s v="BEGINNER LEVEL"/>
    <n v="14"/>
    <s v="beginner level"/>
    <n v="1"/>
    <d v="2017-04-05T00:00:00"/>
    <n v="5"/>
    <n v="4"/>
    <n v="2017"/>
    <x v="2"/>
    <x v="2"/>
    <d v="2018-12-31T00:00:00"/>
    <n v="635"/>
  </r>
  <r>
    <x v="3394"/>
    <x v="3380"/>
    <x v="1817"/>
    <s v="en Zuhause"/>
    <s v="nergiespar"/>
    <s v="https://www.udemy.   /energiespar-formel-mehr-geld-durch-wasser-sparen-zuhause/"/>
    <s v="https://www.udemy.com/energiespar-formel-mehr-geld-durch-wasser-sparen-zuhause/"/>
    <x v="0"/>
    <n v="50"/>
    <n v="21"/>
    <n v="2"/>
    <n v="54"/>
    <x v="0"/>
    <x v="0"/>
    <s v="all levels"/>
    <s v="ALL LEVELS"/>
    <n v="10"/>
    <s v="all levels"/>
    <n v="1.5"/>
    <d v="2017-04-14T00:00:00"/>
    <n v="14"/>
    <n v="4"/>
    <n v="2017"/>
    <x v="3"/>
    <x v="3"/>
    <d v="2018-08-06T00:00:00"/>
    <n v="479"/>
  </r>
  <r>
    <x v="3395"/>
    <x v="3381"/>
    <x v="454"/>
    <s v="it analyst"/>
    <s v="redit conc"/>
    <s v="https://www.udemy.   /credit-concepts-and-checklist-for-bankers-credit-analyst/"/>
    <s v="https://www.udemy.com/credit-concepts-and-checklist-for-bankers-credit-analyst/"/>
    <x v="0"/>
    <n v="20"/>
    <n v="0"/>
    <n v="0"/>
    <n v="10"/>
    <x v="1"/>
    <x v="1"/>
    <s v="beginner level"/>
    <s v="BEGINNER LEVEL"/>
    <n v="14"/>
    <s v="beginner level"/>
    <n v="2.5"/>
    <d v="2017-04-24T00:00:00"/>
    <n v="24"/>
    <n v="4"/>
    <n v="2017"/>
    <x v="3"/>
    <x v="3"/>
    <d v="2018-12-31T00:00:00"/>
    <n v="616"/>
  </r>
  <r>
    <x v="3396"/>
    <x v="3382"/>
    <x v="1390"/>
    <s v="a + Paypal"/>
    <s v="uild a com"/>
    <s v="https://www.udemy.   /web-developer-build-fiverr-twitter-and-mvp-with-nodejs/"/>
    <s v="https://www.udemy.com/web-developer-build-fiverr-twitter-and-mvp-with-nodejs/"/>
    <x v="0"/>
    <n v="30"/>
    <n v="1741"/>
    <n v="26"/>
    <n v="87"/>
    <x v="0"/>
    <x v="0"/>
    <s v="all levels"/>
    <s v="ALL LEVELS"/>
    <n v="10"/>
    <s v="all levels"/>
    <n v="9"/>
    <d v="2017-05-20T00:00:00"/>
    <n v="20"/>
    <n v="5"/>
    <n v="2017"/>
    <x v="0"/>
    <x v="0"/>
    <d v="2019-09-26T00:00:00"/>
    <n v="859"/>
  </r>
  <r>
    <x v="3397"/>
    <x v="3383"/>
    <x v="268"/>
    <s v="TML5 &amp; CSS"/>
    <s v="uild Your "/>
    <s v="https://www.udemy.   /create-a-calculator-web-app-with-javascript-html-css/"/>
    <s v="https://www.udemy.com/create-a-calculator-web-app-with-javascript-html-css/"/>
    <x v="0"/>
    <n v="50"/>
    <n v="3688"/>
    <n v="49"/>
    <n v="11"/>
    <x v="0"/>
    <x v="0"/>
    <s v="all levels"/>
    <s v="ALL LEVELS"/>
    <n v="10"/>
    <s v="all levels"/>
    <n v="1"/>
    <d v="2017-04-13T00:00:00"/>
    <n v="13"/>
    <n v="4"/>
    <n v="2017"/>
    <x v="0"/>
    <x v="0"/>
    <d v="2019-09-26T00:00:00"/>
    <n v="896"/>
  </r>
  <r>
    <x v="3398"/>
    <x v="3384"/>
    <x v="1818"/>
    <s v="C &amp; Bb Key"/>
    <s v="10 Hand Co"/>
    <s v="https://www.udemy.   /10-hand-coordination-transfer-chord-ballad-9-he-is-lord/"/>
    <s v="https://www.udemy.com/10-hand-coordination-transfer-chord-ballad-9-he-is-lord/"/>
    <x v="0"/>
    <n v="75"/>
    <n v="1593"/>
    <n v="1"/>
    <n v="41"/>
    <x v="2"/>
    <x v="2"/>
    <s v="intermediate level"/>
    <s v="INTERMEDIATE LEVEL"/>
    <n v="18"/>
    <s v="intermediate level"/>
    <n v="1"/>
    <d v="2017-04-12T00:00:00"/>
    <n v="12"/>
    <n v="4"/>
    <n v="2017"/>
    <x v="1"/>
    <x v="1"/>
    <d v="2020-10-10T00:00:00"/>
    <n v="1277"/>
  </r>
  <r>
    <x v="3399"/>
    <x v="3385"/>
    <x v="32"/>
    <s v="y (WAVE 1)"/>
    <s v="eginner Gu"/>
    <s v="https://www.udemy.   /beginner-guitar-lessons-learn-to-play-guitar-today/"/>
    <s v="https://www.udemy.com/beginner-guitar-lessons-learn-to-play-guitar-today/"/>
    <x v="0"/>
    <n v="45"/>
    <n v="65"/>
    <n v="18"/>
    <n v="56"/>
    <x v="1"/>
    <x v="1"/>
    <s v="beginner level"/>
    <s v="BEGINNER LEVEL"/>
    <n v="14"/>
    <s v="beginner level"/>
    <n v="10"/>
    <d v="2017-05-01T00:00:00"/>
    <n v="1"/>
    <n v="5"/>
    <n v="2017"/>
    <x v="1"/>
    <x v="1"/>
    <d v="2018-12-31T00:00:00"/>
    <n v="609"/>
  </r>
  <r>
    <x v="3400"/>
    <x v="3386"/>
    <x v="1162"/>
    <s v="is! Part 2"/>
    <s v="tart Tradi"/>
    <s v="https://www.udemy.   /start-trading-stocks-using-technical-analysis-part-2/"/>
    <s v="https://www.udemy.com/start-trading-stocks-using-technical-analysis-part-2/"/>
    <x v="0"/>
    <n v="95"/>
    <n v="94"/>
    <n v="11"/>
    <n v="25"/>
    <x v="0"/>
    <x v="0"/>
    <s v="all levels"/>
    <s v="ALL LEVELS"/>
    <n v="10"/>
    <s v="all levels"/>
    <n v="2"/>
    <d v="2017-05-23T00:00:00"/>
    <n v="23"/>
    <n v="5"/>
    <n v="2017"/>
    <x v="3"/>
    <x v="3"/>
    <d v="2018-08-06T00:00:00"/>
    <n v="440"/>
  </r>
  <r>
    <x v="3401"/>
    <x v="3387"/>
    <x v="6"/>
    <s v="ion to Elm"/>
    <s v="ntroductio"/>
    <s v="https://www.udemy.   /introduction-to-elm/"/>
    <s v="https://www.udemy.com/introduction-to-elm/"/>
    <x v="1"/>
    <n v="0"/>
    <n v="1519"/>
    <n v="28"/>
    <n v="20"/>
    <x v="2"/>
    <x v="2"/>
    <s v="intermediate level"/>
    <s v="INTERMEDIATE LEVEL"/>
    <n v="18"/>
    <s v="intermediate level"/>
    <n v="1"/>
    <d v="2017-05-15T00:00:00"/>
    <n v="15"/>
    <n v="5"/>
    <n v="2017"/>
    <x v="0"/>
    <x v="0"/>
    <d v="2020-10-10T00:00:00"/>
    <n v="1244"/>
  </r>
  <r>
    <x v="3402"/>
    <x v="3388"/>
    <x v="1670"/>
    <s v="r Trading!"/>
    <s v="ython Algo"/>
    <s v="https://www.udemy.   /algorithmic-stock-trading-bootcamp-automate-your-trading/"/>
    <s v="https://www.udemy.com/algorithmic-stock-trading-bootcamp-automate-your-trading/"/>
    <x v="0"/>
    <n v="95"/>
    <n v="1165"/>
    <n v="21"/>
    <n v="41"/>
    <x v="1"/>
    <x v="1"/>
    <s v="beginner level"/>
    <s v="BEGINNER LEVEL"/>
    <n v="14"/>
    <s v="beginner level"/>
    <n v="2.5"/>
    <d v="2017-05-28T00:00:00"/>
    <n v="28"/>
    <n v="5"/>
    <n v="2017"/>
    <x v="3"/>
    <x v="3"/>
    <d v="2018-05-25T00:00:00"/>
    <n v="362"/>
  </r>
  <r>
    <x v="3403"/>
    <x v="3389"/>
    <x v="1819"/>
    <s v="h Sails.js"/>
    <s v="ode:js : B"/>
    <s v="https://www.udemy.   /building-rest-apis-with-sailsjs-and-nodejs/"/>
    <s v="https://www.udemy.com/building-rest-apis-with-sailsjs-and-nodejs/"/>
    <x v="0"/>
    <n v="100"/>
    <n v="61"/>
    <n v="9"/>
    <n v="44"/>
    <x v="1"/>
    <x v="1"/>
    <s v="beginner level"/>
    <s v="BEGINNER LEVEL"/>
    <n v="14"/>
    <s v="beginner level"/>
    <n v="2"/>
    <d v="2017-04-27T00:00:00"/>
    <n v="27"/>
    <n v="4"/>
    <n v="2017"/>
    <x v="0"/>
    <x v="0"/>
    <d v="2018-12-31T00:00:00"/>
    <n v="613"/>
  </r>
  <r>
    <x v="3404"/>
    <x v="3390"/>
    <x v="138"/>
    <s v="ty Package"/>
    <s v="earn to Cr"/>
    <s v="https://www.udemy.   /learn-to-create-deliverable-brand-identity-package/"/>
    <s v="https://www.udemy.com/learn-to-create-deliverable-brand-identity-package/"/>
    <x v="0"/>
    <n v="20"/>
    <n v="915"/>
    <n v="5"/>
    <n v="15"/>
    <x v="0"/>
    <x v="0"/>
    <s v="all levels"/>
    <s v="ALL LEVELS"/>
    <n v="10"/>
    <s v="all levels"/>
    <n v="1"/>
    <d v="2017-04-13T00:00:00"/>
    <n v="13"/>
    <n v="4"/>
    <n v="2017"/>
    <x v="2"/>
    <x v="2"/>
    <d v="2019-09-26T00:00:00"/>
    <n v="896"/>
  </r>
  <r>
    <x v="3405"/>
    <x v="3391"/>
    <x v="27"/>
    <s v="5 Projects"/>
    <s v="he Complet"/>
    <s v="https://www.udemy.   /the-complete-php-mysql-professional-course/"/>
    <s v="https://www.udemy.com/the-complete-php-mysql-professional-course/"/>
    <x v="0"/>
    <n v="200"/>
    <n v="16158"/>
    <n v="159"/>
    <n v="125"/>
    <x v="0"/>
    <x v="0"/>
    <s v="all levels"/>
    <s v="ALL LEVELS"/>
    <n v="10"/>
    <s v="all levels"/>
    <n v="19.5"/>
    <d v="2017-06-07T00:00:00"/>
    <n v="7"/>
    <n v="6"/>
    <n v="2017"/>
    <x v="0"/>
    <x v="0"/>
    <d v="2019-09-26T00:00:00"/>
    <n v="841"/>
  </r>
  <r>
    <x v="3406"/>
    <x v="3392"/>
    <x v="139"/>
    <s v="utures API"/>
    <s v=" Beginner'"/>
    <s v="https://www.udemy.   /quantopian-futures/"/>
    <s v="https://www.udemy.com/quantopian-futures/"/>
    <x v="0"/>
    <n v="20"/>
    <n v="936"/>
    <n v="6"/>
    <n v="11"/>
    <x v="2"/>
    <x v="2"/>
    <s v="intermediate level"/>
    <s v="INTERMEDIATE LEVEL"/>
    <n v="18"/>
    <s v="intermediate level"/>
    <n v="1.5"/>
    <d v="2017-04-11T00:00:00"/>
    <n v="11"/>
    <n v="4"/>
    <n v="2017"/>
    <x v="3"/>
    <x v="3"/>
    <d v="2020-10-10T00:00:00"/>
    <n v="1278"/>
  </r>
  <r>
    <x v="3407"/>
    <x v="3393"/>
    <x v="358"/>
    <s v="ementation"/>
    <s v="ordPress f"/>
    <s v="https://www.udemy.   /wordpress-tutorial-for-beginners-and-google-adsense-implementation/"/>
    <s v="https://www.udemy.com/wordpress-tutorial-for-beginners-and-google-adsense-implementation/"/>
    <x v="0"/>
    <n v="195"/>
    <n v="2225"/>
    <n v="14"/>
    <n v="64"/>
    <x v="0"/>
    <x v="0"/>
    <s v="all levels"/>
    <s v="ALL LEVELS"/>
    <n v="10"/>
    <s v="all levels"/>
    <n v="6.5"/>
    <d v="2017-06-05T00:00:00"/>
    <n v="5"/>
    <n v="6"/>
    <n v="2017"/>
    <x v="0"/>
    <x v="0"/>
    <d v="2019-09-26T00:00:00"/>
    <n v="843"/>
  </r>
  <r>
    <x v="3408"/>
    <x v="3394"/>
    <x v="1820"/>
    <s v="rnehmertum"/>
    <s v="it Finanzw"/>
    <s v="https://www.udemy.   /mit-finanzwissen-zu-besserem-unternehmertum/"/>
    <s v="https://www.udemy.com/mit-finanzwissen-zu-besserem-unternehmertum/"/>
    <x v="0"/>
    <n v="50"/>
    <n v="49"/>
    <n v="3"/>
    <n v="23"/>
    <x v="1"/>
    <x v="1"/>
    <s v="beginner level"/>
    <s v="BEGINNER LEVEL"/>
    <n v="14"/>
    <s v="beginner level"/>
    <n v="3"/>
    <d v="2017-05-10T00:00:00"/>
    <n v="10"/>
    <n v="5"/>
    <n v="2017"/>
    <x v="3"/>
    <x v="3"/>
    <d v="2018-05-25T00:00:00"/>
    <n v="380"/>
  </r>
  <r>
    <x v="3409"/>
    <x v="3395"/>
    <x v="407"/>
    <s v="nd Symfony"/>
    <s v="earn how t"/>
    <s v="https://www.udemy.   /learn-how-to-use-javascript-components-with-php-and-symfony/"/>
    <s v="https://www.udemy.com/learn-how-to-use-javascript-components-with-php-and-symfony/"/>
    <x v="0"/>
    <n v="90"/>
    <n v="1822"/>
    <n v="4"/>
    <n v="25"/>
    <x v="0"/>
    <x v="0"/>
    <s v="all levels"/>
    <s v="ALL LEVELS"/>
    <n v="10"/>
    <s v="all levels"/>
    <n v="2"/>
    <d v="2017-06-05T00:00:00"/>
    <n v="5"/>
    <n v="6"/>
    <n v="2017"/>
    <x v="0"/>
    <x v="0"/>
    <d v="2019-09-26T00:00:00"/>
    <n v="843"/>
  </r>
  <r>
    <x v="3410"/>
    <x v="3396"/>
    <x v="1821"/>
    <s v=" Fretboard"/>
    <s v="rpeggios f"/>
    <s v="https://www.udemy.   /arpeggios-for-guitar-made-easy/"/>
    <s v="https://www.udemy.com/arpeggios-for-guitar-made-easy/"/>
    <x v="0"/>
    <n v="65"/>
    <n v="26"/>
    <n v="5"/>
    <n v="23"/>
    <x v="0"/>
    <x v="0"/>
    <s v="all levels"/>
    <s v="ALL LEVELS"/>
    <n v="10"/>
    <s v="all levels"/>
    <n v="3"/>
    <d v="2017-05-02T00:00:00"/>
    <n v="2"/>
    <n v="5"/>
    <n v="2017"/>
    <x v="1"/>
    <x v="1"/>
    <d v="2019-09-26T00:00:00"/>
    <n v="877"/>
  </r>
  <r>
    <x v="3411"/>
    <x v="3397"/>
    <x v="1616"/>
    <s v=" serviÃ§os"/>
    <s v="ormaÃ§Ã£o "/>
    <s v="https://www.udemy.   /formacao-de-precos-em-servicos/"/>
    <s v="https://www.udemy.com/formacao-de-precos-em-servicos/"/>
    <x v="0"/>
    <n v="35"/>
    <n v="77"/>
    <n v="5"/>
    <n v="28"/>
    <x v="2"/>
    <x v="2"/>
    <s v="intermediate level"/>
    <s v="INTERMEDIATE LEVEL"/>
    <n v="18"/>
    <s v="intermediate level"/>
    <n v="2"/>
    <d v="2017-04-26T00:00:00"/>
    <n v="26"/>
    <n v="4"/>
    <n v="2017"/>
    <x v="3"/>
    <x v="3"/>
    <d v="2020-10-10T00:00:00"/>
    <n v="1263"/>
  </r>
  <r>
    <x v="3412"/>
    <x v="3398"/>
    <x v="1822"/>
    <s v="nos custos"/>
    <s v="recificaÃ§"/>
    <s v="https://www.udemy.   /formacao-de-precos-em-projetos/"/>
    <s v="https://www.udemy.com/formacao-de-precos-em-projetos/"/>
    <x v="0"/>
    <n v="35"/>
    <n v="32"/>
    <n v="3"/>
    <n v="46"/>
    <x v="0"/>
    <x v="0"/>
    <s v="all levels"/>
    <s v="ALL LEVELS"/>
    <n v="10"/>
    <s v="all levels"/>
    <n v="3"/>
    <d v="2017-04-19T00:00:00"/>
    <n v="19"/>
    <n v="4"/>
    <n v="2017"/>
    <x v="3"/>
    <x v="3"/>
    <d v="2019-09-26T00:00:00"/>
    <n v="890"/>
  </r>
  <r>
    <x v="3413"/>
    <x v="3399"/>
    <x v="1823"/>
    <s v="ail Server"/>
    <s v="mail Marke"/>
    <s v="https://www.udemy.   /email-marketing-send-unlimited-emails-via-own-mail-server/"/>
    <s v="https://www.udemy.com/email-marketing-send-unlimited-emails-via-own-mail-server/"/>
    <x v="0"/>
    <n v="35"/>
    <n v="3539"/>
    <n v="43"/>
    <n v="20"/>
    <x v="1"/>
    <x v="1"/>
    <s v="beginner level"/>
    <s v="BEGINNER LEVEL"/>
    <n v="14"/>
    <s v="beginner level"/>
    <n v="1"/>
    <d v="2017-04-19T00:00:00"/>
    <n v="19"/>
    <n v="4"/>
    <n v="2017"/>
    <x v="0"/>
    <x v="0"/>
    <d v="2018-12-31T00:00:00"/>
    <n v="621"/>
  </r>
  <r>
    <x v="3414"/>
    <x v="3400"/>
    <x v="1138"/>
    <s v="o PrÃ¡tico"/>
    <s v="urso de Vi"/>
    <s v="https://www.udemy.   /harmonia-tonal/"/>
    <s v="https://www.udemy.com/harmonia-tonal/"/>
    <x v="0"/>
    <n v="70"/>
    <n v="5"/>
    <n v="0"/>
    <n v="10"/>
    <x v="1"/>
    <x v="1"/>
    <s v="beginner level"/>
    <s v="BEGINNER LEVEL"/>
    <n v="14"/>
    <s v="beginner level"/>
    <n v="1.5"/>
    <d v="2017-04-12T00:00:00"/>
    <n v="12"/>
    <n v="4"/>
    <n v="2017"/>
    <x v="1"/>
    <x v="1"/>
    <d v="2018-12-31T00:00:00"/>
    <n v="628"/>
  </r>
  <r>
    <x v="3415"/>
    <x v="3401"/>
    <x v="1824"/>
    <s v="ive LIFE.."/>
    <s v="et a Credi"/>
    <s v="https://www.udemy.   /get-a-credit-repair-publication-on-amazon-and-live-life/"/>
    <s v="https://www.udemy.com/get-a-credit-repair-publication-on-amazon-and-live-life/"/>
    <x v="0"/>
    <n v="20"/>
    <n v="727"/>
    <n v="11"/>
    <n v="25"/>
    <x v="1"/>
    <x v="1"/>
    <s v="beginner level"/>
    <s v="BEGINNER LEVEL"/>
    <n v="14"/>
    <s v="beginner level"/>
    <n v="3"/>
    <d v="2017-04-26T00:00:00"/>
    <n v="26"/>
    <n v="4"/>
    <n v="2017"/>
    <x v="3"/>
    <x v="3"/>
    <d v="2018-05-25T00:00:00"/>
    <n v="394"/>
  </r>
  <r>
    <x v="3416"/>
    <x v="3402"/>
    <x v="1825"/>
    <s v="HP &amp; Mysql"/>
    <s v="reate Ajax"/>
    <s v="https://www.udemy.   /create-ajax-chat-app-with-php-mysql/"/>
    <s v="https://www.udemy.com/create-ajax-chat-app-with-php-mysql/"/>
    <x v="0"/>
    <n v="45"/>
    <n v="540"/>
    <n v="11"/>
    <n v="19"/>
    <x v="1"/>
    <x v="1"/>
    <s v="beginner level"/>
    <s v="BEGINNER LEVEL"/>
    <n v="14"/>
    <s v="beginner level"/>
    <n v="1"/>
    <d v="2017-04-15T00:00:00"/>
    <n v="15"/>
    <n v="4"/>
    <n v="2017"/>
    <x v="0"/>
    <x v="0"/>
    <d v="2018-12-31T00:00:00"/>
    <n v="625"/>
  </r>
  <r>
    <x v="3417"/>
    <x v="3403"/>
    <x v="48"/>
    <s v="Selectors."/>
    <s v="astering B"/>
    <s v="https://www.udemy.   /mastering-basic-css-selectors/"/>
    <s v="https://www.udemy.com/mastering-basic-css-selectors/"/>
    <x v="1"/>
    <n v="0"/>
    <n v="3933"/>
    <n v="23"/>
    <n v="14"/>
    <x v="1"/>
    <x v="1"/>
    <s v="beginner level"/>
    <s v="BEGINNER LEVEL"/>
    <n v="14"/>
    <s v="beginner level"/>
    <n v="3"/>
    <d v="2017-05-09T00:00:00"/>
    <n v="9"/>
    <n v="5"/>
    <n v="2017"/>
    <x v="0"/>
    <x v="0"/>
    <d v="2018-12-31T00:00:00"/>
    <n v="601"/>
  </r>
  <r>
    <x v="3418"/>
    <x v="3404"/>
    <x v="1826"/>
    <s v="t Designer"/>
    <s v="omo Criar "/>
    <s v="https://www.udemy.   /como-criar-logos-de-sucesso-start-designer/"/>
    <s v="https://www.udemy.com/como-criar-logos-de-sucesso-start-designer/"/>
    <x v="0"/>
    <n v="25"/>
    <n v="0"/>
    <n v="0"/>
    <n v="29"/>
    <x v="1"/>
    <x v="1"/>
    <s v="beginner level"/>
    <s v="BEGINNER LEVEL"/>
    <n v="14"/>
    <s v="beginner level"/>
    <n v="6"/>
    <d v="2017-06-30T00:00:00"/>
    <n v="30"/>
    <n v="6"/>
    <n v="2017"/>
    <x v="2"/>
    <x v="2"/>
    <d v="2018-12-31T00:00:00"/>
    <n v="549"/>
  </r>
  <r>
    <x v="3419"/>
    <x v="3405"/>
    <x v="1827"/>
    <s v="h Textures"/>
    <s v="exturing F"/>
    <s v="https://www.udemy.   /texturing-for-designers-bring-life-to-design-with-textures/"/>
    <s v="https://www.udemy.com/texturing-for-designers-bring-life-to-design-with-textures/"/>
    <x v="0"/>
    <n v="60"/>
    <n v="201"/>
    <n v="0"/>
    <n v="12"/>
    <x v="0"/>
    <x v="0"/>
    <s v="all levels"/>
    <s v="ALL LEVELS"/>
    <n v="10"/>
    <s v="all levels"/>
    <n v="1"/>
    <d v="2017-04-18T00:00:00"/>
    <n v="18"/>
    <n v="4"/>
    <n v="2017"/>
    <x v="2"/>
    <x v="2"/>
    <d v="2019-09-26T00:00:00"/>
    <n v="891"/>
  </r>
  <r>
    <x v="3420"/>
    <x v="3406"/>
    <x v="534"/>
    <s v="ng Courses"/>
    <s v="ouble Your"/>
    <s v="https://www.udemy.   /how-to-search-the-internet-to-get-free-training-education/"/>
    <s v="https://www.udemy.com/how-to-search-the-internet-to-get-free-training-education/"/>
    <x v="0"/>
    <n v="20"/>
    <n v="8"/>
    <n v="1"/>
    <n v="8"/>
    <x v="0"/>
    <x v="0"/>
    <s v="all levels"/>
    <s v="ALL LEVELS"/>
    <n v="10"/>
    <s v="all levels"/>
    <n v="1"/>
    <d v="2017-04-17T00:00:00"/>
    <n v="17"/>
    <n v="4"/>
    <n v="2017"/>
    <x v="3"/>
    <x v="3"/>
    <d v="2019-09-26T00:00:00"/>
    <n v="892"/>
  </r>
  <r>
    <x v="3421"/>
    <x v="3407"/>
    <x v="138"/>
    <s v="llustrator"/>
    <s v="earn to Cr"/>
    <s v="https://www.udemy.   /learn-to-create-a-mandala-with-adobe-illustrator/"/>
    <s v="https://www.udemy.com/learn-to-create-a-mandala-with-adobe-illustrator/"/>
    <x v="0"/>
    <n v="50"/>
    <n v="7"/>
    <n v="0"/>
    <n v="28"/>
    <x v="0"/>
    <x v="0"/>
    <s v="all levels"/>
    <s v="ALL LEVELS"/>
    <n v="10"/>
    <s v="all levels"/>
    <n v="4.5"/>
    <d v="2017-04-24T00:00:00"/>
    <n v="24"/>
    <n v="4"/>
    <n v="2017"/>
    <x v="2"/>
    <x v="2"/>
    <d v="2019-09-26T00:00:00"/>
    <n v="885"/>
  </r>
  <r>
    <x v="3422"/>
    <x v="3408"/>
    <x v="1772"/>
    <s v="oper Tools"/>
    <s v="evtools 20"/>
    <s v="https://www.udemy.   /devtools-2017-the-basics-of-chrome-developer-tools/"/>
    <s v="https://www.udemy.com/devtools-2017-the-basics-of-chrome-developer-tools/"/>
    <x v="1"/>
    <n v="0"/>
    <n v="4569"/>
    <n v="108"/>
    <n v="18"/>
    <x v="1"/>
    <x v="1"/>
    <s v="beginner level"/>
    <s v="BEGINNER LEVEL"/>
    <n v="14"/>
    <s v="beginner level"/>
    <n v="1"/>
    <d v="2017-04-14T00:00:00"/>
    <n v="14"/>
    <n v="4"/>
    <n v="2017"/>
    <x v="0"/>
    <x v="0"/>
    <d v="2018-12-31T00:00:00"/>
    <n v="626"/>
  </r>
  <r>
    <x v="3423"/>
    <x v="3409"/>
    <x v="358"/>
    <s v="lete Guide"/>
    <s v="ordPress D"/>
    <s v="https://www.udemy.   /wordpress-theme-and-plugin-development-course/"/>
    <s v="https://www.udemy.com/wordpress-theme-and-plugin-development-course/"/>
    <x v="0"/>
    <n v="200"/>
    <n v="103"/>
    <n v="11"/>
    <n v="72"/>
    <x v="0"/>
    <x v="0"/>
    <s v="all levels"/>
    <s v="ALL LEVELS"/>
    <n v="10"/>
    <s v="all levels"/>
    <n v="5.5"/>
    <d v="2017-06-30T00:00:00"/>
    <n v="30"/>
    <n v="6"/>
    <n v="2017"/>
    <x v="0"/>
    <x v="0"/>
    <d v="2019-09-26T00:00:00"/>
    <n v="818"/>
  </r>
  <r>
    <x v="3424"/>
    <x v="3410"/>
    <x v="1446"/>
    <s v="so a Passo"/>
    <s v="prenda a I"/>
    <s v="https://www.udemy.   /tesouro-direto-passo-a-passo/"/>
    <s v="https://www.udemy.com/tesouro-direto-passo-a-passo/"/>
    <x v="0"/>
    <n v="35"/>
    <n v="62"/>
    <n v="10"/>
    <n v="19"/>
    <x v="0"/>
    <x v="0"/>
    <s v="all levels"/>
    <s v="ALL LEVELS"/>
    <n v="10"/>
    <s v="all levels"/>
    <n v="1"/>
    <d v="2017-04-25T00:00:00"/>
    <n v="25"/>
    <n v="4"/>
    <n v="2017"/>
    <x v="3"/>
    <x v="3"/>
    <d v="2018-08-06T00:00:00"/>
    <n v="468"/>
  </r>
  <r>
    <x v="3425"/>
    <x v="3411"/>
    <x v="1115"/>
    <s v="t Websites"/>
    <s v="earning Pa"/>
    <s v="https://www.udemy.   /learning-path-react-make-stunning-react-websites/"/>
    <s v="https://www.udemy.com/learning-path-react-make-stunning-react-websites/"/>
    <x v="0"/>
    <n v="200"/>
    <n v="91"/>
    <n v="5"/>
    <n v="53"/>
    <x v="3"/>
    <x v="3"/>
    <s v="expert level"/>
    <s v="EXPERT LEVEL"/>
    <n v="12"/>
    <s v="expert level"/>
    <n v="6.5"/>
    <d v="2017-04-18T00:00:00"/>
    <n v="18"/>
    <n v="4"/>
    <n v="2017"/>
    <x v="0"/>
    <x v="0"/>
    <d v="2019-08-24T00:00:00"/>
    <n v="858"/>
  </r>
  <r>
    <x v="3426"/>
    <x v="3412"/>
    <x v="272"/>
    <s v="all Street"/>
    <s v="n Introduc"/>
    <s v="https://www.udemy.   /an-introduction-to-financial-markets-on-wall-street/"/>
    <s v="https://www.udemy.com/an-introduction-to-financial-markets-on-wall-street/"/>
    <x v="0"/>
    <n v="30"/>
    <n v="7"/>
    <n v="1"/>
    <n v="29"/>
    <x v="0"/>
    <x v="0"/>
    <s v="all levels"/>
    <s v="ALL LEVELS"/>
    <n v="10"/>
    <s v="all levels"/>
    <n v="2"/>
    <d v="2017-04-28T00:00:00"/>
    <n v="28"/>
    <n v="4"/>
    <n v="2017"/>
    <x v="3"/>
    <x v="3"/>
    <d v="2018-08-06T00:00:00"/>
    <n v="465"/>
  </r>
  <r>
    <x v="3427"/>
    <x v="3413"/>
    <x v="1828"/>
    <s v="Financeira"/>
    <s v="struturaÃ§"/>
    <s v="https://www.udemy.   /estruturacao-financeira/"/>
    <s v="https://www.udemy.com/estruturacao-financeira/"/>
    <x v="0"/>
    <n v="45"/>
    <n v="18"/>
    <n v="3"/>
    <n v="18"/>
    <x v="0"/>
    <x v="0"/>
    <s v="all levels"/>
    <s v="ALL LEVELS"/>
    <n v="10"/>
    <s v="all levels"/>
    <n v="3.5"/>
    <d v="2017-05-08T00:00:00"/>
    <n v="8"/>
    <n v="5"/>
    <n v="2017"/>
    <x v="3"/>
    <x v="3"/>
    <d v="2018-08-06T00:00:00"/>
    <n v="455"/>
  </r>
  <r>
    <x v="3428"/>
    <x v="3414"/>
    <x v="1829"/>
    <s v=" Schritten"/>
    <s v="einen Roma"/>
    <s v="https://www.udemy.   /deinen-roman-setzen-mit-pageplus-in-10-einfachen-schritten/"/>
    <s v="https://www.udemy.com/deinen-roman-setzen-mit-pageplus-in-10-einfachen-schritten/"/>
    <x v="1"/>
    <n v="0"/>
    <n v="69"/>
    <n v="6"/>
    <n v="25"/>
    <x v="0"/>
    <x v="0"/>
    <s v="all levels"/>
    <s v="ALL LEVELS"/>
    <n v="10"/>
    <s v="all levels"/>
    <n v="3.5"/>
    <d v="2017-04-24T00:00:00"/>
    <n v="24"/>
    <n v="4"/>
    <n v="2017"/>
    <x v="2"/>
    <x v="2"/>
    <d v="2019-09-26T00:00:00"/>
    <n v="885"/>
  </r>
  <r>
    <x v="3429"/>
    <x v="3415"/>
    <x v="287"/>
    <s v="as y Excel"/>
    <s v="hotoshop: "/>
    <s v="https://www.udemy.   /curso-photoshop-automatiza-invitaciones-bloc-de-notas-excel/"/>
    <s v="https://www.udemy.com/curso-photoshop-automatiza-invitaciones-bloc-de-notas-excel/"/>
    <x v="0"/>
    <n v="30"/>
    <n v="86"/>
    <n v="2"/>
    <n v="18"/>
    <x v="0"/>
    <x v="0"/>
    <s v="all levels"/>
    <s v="ALL LEVELS"/>
    <n v="10"/>
    <s v="all levels"/>
    <n v="1.5"/>
    <d v="2017-04-20T00:00:00"/>
    <n v="20"/>
    <n v="4"/>
    <n v="2017"/>
    <x v="2"/>
    <x v="2"/>
    <d v="2019-09-26T00:00:00"/>
    <n v="889"/>
  </r>
  <r>
    <x v="3430"/>
    <x v="3416"/>
    <x v="1830"/>
    <s v="inners DOM"/>
    <s v="nteractive"/>
    <s v="https://www.udemy.   /javascript-dom/"/>
    <s v="https://www.udemy.com/javascript-dom/"/>
    <x v="0"/>
    <n v="200"/>
    <n v="5559"/>
    <n v="35"/>
    <n v="21"/>
    <x v="1"/>
    <x v="1"/>
    <s v="beginner level"/>
    <s v="BEGINNER LEVEL"/>
    <n v="14"/>
    <s v="beginner level"/>
    <n v="2"/>
    <d v="2017-04-18T00:00:00"/>
    <n v="18"/>
    <n v="4"/>
    <n v="2017"/>
    <x v="0"/>
    <x v="0"/>
    <d v="2018-12-31T00:00:00"/>
    <n v="622"/>
  </r>
  <r>
    <x v="3431"/>
    <x v="3417"/>
    <x v="1831"/>
    <s v="th Symfony"/>
    <s v="ymfony 3: "/>
    <s v="https://www.udemy.   /learn-symfony/"/>
    <s v="https://www.udemy.com/learn-symfony/"/>
    <x v="0"/>
    <n v="20"/>
    <n v="466"/>
    <n v="11"/>
    <n v="25"/>
    <x v="0"/>
    <x v="0"/>
    <s v="all levels"/>
    <s v="ALL LEVELS"/>
    <n v="10"/>
    <s v="all levels"/>
    <n v="2"/>
    <d v="2017-04-20T00:00:00"/>
    <n v="20"/>
    <n v="4"/>
    <n v="2017"/>
    <x v="0"/>
    <x v="0"/>
    <d v="2019-09-26T00:00:00"/>
    <n v="889"/>
  </r>
  <r>
    <x v="3432"/>
    <x v="3418"/>
    <x v="1832"/>
    <s v="llustrator"/>
    <s v="earn Logo "/>
    <s v="https://www.udemy.   /learn-logo-design-tutorial-in-illustrator-beginners/"/>
    <s v="https://www.udemy.com/learn-logo-design-tutorial-in-illustrator-beginners/"/>
    <x v="0"/>
    <n v="30"/>
    <n v="106"/>
    <n v="2"/>
    <n v="19"/>
    <x v="1"/>
    <x v="1"/>
    <s v="beginner level"/>
    <s v="BEGINNER LEVEL"/>
    <n v="14"/>
    <s v="beginner level"/>
    <n v="3"/>
    <d v="2017-05-09T00:00:00"/>
    <n v="9"/>
    <n v="5"/>
    <n v="2017"/>
    <x v="2"/>
    <x v="2"/>
    <d v="2018-12-31T00:00:00"/>
    <n v="601"/>
  </r>
  <r>
    <x v="3433"/>
    <x v="3419"/>
    <x v="1833"/>
    <s v="ter Chords"/>
    <s v="lay Thousa"/>
    <s v="https://www.udemy.   /how-to-play-any-song-on-the-guitar-secret-chords/"/>
    <s v="https://www.udemy.com/how-to-play-any-song-on-the-guitar-secret-chords/"/>
    <x v="0"/>
    <n v="100"/>
    <n v="97"/>
    <n v="5"/>
    <n v="12"/>
    <x v="1"/>
    <x v="1"/>
    <s v="beginner level"/>
    <s v="BEGINNER LEVEL"/>
    <n v="14"/>
    <s v="beginner level"/>
    <n v="1"/>
    <d v="2017-04-19T00:00:00"/>
    <n v="19"/>
    <n v="4"/>
    <n v="2017"/>
    <x v="1"/>
    <x v="1"/>
    <d v="2018-12-31T00:00:00"/>
    <n v="621"/>
  </r>
  <r>
    <x v="3434"/>
    <x v="3420"/>
    <x v="140"/>
    <s v="Photoshop?"/>
    <s v="ow to Crea"/>
    <s v="https://www.udemy.   /how-to-create-awesome-cinema-graph-with-adobe-photoshop/"/>
    <s v="https://www.udemy.com/how-to-create-awesome-cinema-graph-with-adobe-photoshop/"/>
    <x v="0"/>
    <n v="20"/>
    <n v="1602"/>
    <n v="8"/>
    <n v="16"/>
    <x v="1"/>
    <x v="1"/>
    <s v="beginner level"/>
    <s v="BEGINNER LEVEL"/>
    <n v="14"/>
    <s v="beginner level"/>
    <n v="1"/>
    <d v="2017-05-07T00:00:00"/>
    <n v="7"/>
    <n v="5"/>
    <n v="2017"/>
    <x v="2"/>
    <x v="2"/>
    <d v="2018-12-31T00:00:00"/>
    <n v="603"/>
  </r>
  <r>
    <x v="3435"/>
    <x v="3421"/>
    <x v="1834"/>
    <s v=" Practical"/>
    <s v="SP.NET Cor"/>
    <s v="https://www.udemy.   /aspnet-core-mvc-quick-and-practical/"/>
    <s v="https://www.udemy.com/aspnet-core-mvc-quick-and-practical/"/>
    <x v="0"/>
    <n v="20"/>
    <n v="387"/>
    <n v="5"/>
    <n v="30"/>
    <x v="2"/>
    <x v="2"/>
    <s v="intermediate level"/>
    <s v="INTERMEDIATE LEVEL"/>
    <n v="18"/>
    <s v="intermediate level"/>
    <n v="2.5"/>
    <d v="2017-04-25T00:00:00"/>
    <n v="25"/>
    <n v="4"/>
    <n v="2017"/>
    <x v="0"/>
    <x v="0"/>
    <d v="2020-10-10T00:00:00"/>
    <n v="1264"/>
  </r>
  <r>
    <x v="3436"/>
    <x v="3422"/>
    <x v="1835"/>
    <s v="y Doing It"/>
    <s v="esign Busi"/>
    <s v="https://www.udemy.   /design-business-card-in-photoshop-earn-money-by-doing-it/"/>
    <s v="https://www.udemy.com/design-business-card-in-photoshop-earn-money-by-doing-it/"/>
    <x v="0"/>
    <n v="50"/>
    <n v="120"/>
    <n v="10"/>
    <n v="29"/>
    <x v="1"/>
    <x v="1"/>
    <s v="beginner level"/>
    <s v="BEGINNER LEVEL"/>
    <n v="14"/>
    <s v="beginner level"/>
    <n v="3.5"/>
    <d v="2017-04-24T00:00:00"/>
    <n v="24"/>
    <n v="4"/>
    <n v="2017"/>
    <x v="2"/>
    <x v="2"/>
    <d v="2018-12-31T00:00:00"/>
    <n v="616"/>
  </r>
  <r>
    <x v="3437"/>
    <x v="3423"/>
    <x v="1836"/>
    <s v="n CC e CS6"/>
    <s v="omo Produz"/>
    <s v="https://www.udemy.   /como-produzir-ebook-e-livros-com-adobe-indesign-cc/"/>
    <s v="https://www.udemy.com/como-produzir-ebook-e-livros-com-adobe-indesign-cc/"/>
    <x v="0"/>
    <n v="80"/>
    <n v="37"/>
    <n v="6"/>
    <n v="131"/>
    <x v="0"/>
    <x v="0"/>
    <s v="all levels"/>
    <s v="ALL LEVELS"/>
    <n v="10"/>
    <s v="all levels"/>
    <n v="12.5"/>
    <d v="2017-04-19T00:00:00"/>
    <n v="19"/>
    <n v="4"/>
    <n v="2017"/>
    <x v="2"/>
    <x v="2"/>
    <d v="2019-09-26T00:00:00"/>
    <n v="890"/>
  </r>
  <r>
    <x v="3438"/>
    <x v="3424"/>
    <x v="731"/>
    <s v="n Adobe XD"/>
    <s v="Ã³mo crear"/>
    <s v="https://www.udemy.   /como-crear-maquetas-con-adobe-xd/"/>
    <s v="https://www.udemy.com/como-crear-maquetas-con-adobe-xd/"/>
    <x v="1"/>
    <n v="0"/>
    <n v="217"/>
    <n v="2"/>
    <n v="21"/>
    <x v="1"/>
    <x v="1"/>
    <s v="beginner level"/>
    <s v="BEGINNER LEVEL"/>
    <n v="14"/>
    <s v="beginner level"/>
    <n v="3"/>
    <d v="2017-05-28T00:00:00"/>
    <n v="28"/>
    <n v="5"/>
    <n v="2017"/>
    <x v="2"/>
    <x v="2"/>
    <d v="2018-12-31T00:00:00"/>
    <n v="582"/>
  </r>
  <r>
    <x v="3439"/>
    <x v="3425"/>
    <x v="96"/>
    <s v=" Efectos 2"/>
    <s v="hotoshop -"/>
    <s v="https://www.udemy.   /photoshop-creacion-de-efectos-2/"/>
    <s v="https://www.udemy.com/photoshop-creacion-de-efectos-2/"/>
    <x v="0"/>
    <n v="30"/>
    <n v="0"/>
    <n v="0"/>
    <n v="9"/>
    <x v="1"/>
    <x v="1"/>
    <s v="beginner level"/>
    <s v="BEGINNER LEVEL"/>
    <n v="14"/>
    <s v="beginner level"/>
    <n v="1"/>
    <d v="2017-05-17T00:00:00"/>
    <n v="17"/>
    <n v="5"/>
    <n v="2017"/>
    <x v="2"/>
    <x v="2"/>
    <d v="2018-12-31T00:00:00"/>
    <n v="593"/>
  </r>
  <r>
    <x v="3440"/>
    <x v="3426"/>
    <x v="1837"/>
    <s v="Ù„Ø£Ø®Ø±Ù‰"/>
    <s v="§Ù„Ø¯Ø±ÙˆØ"/>
    <s v="https://www.udemy.   /arabic-forex-education-by-pforex/"/>
    <s v="https://www.udemy.com/arabic-forex-education-by-pforex/"/>
    <x v="1"/>
    <n v="0"/>
    <n v="368"/>
    <n v="3"/>
    <n v="69"/>
    <x v="0"/>
    <x v="0"/>
    <s v="all levels"/>
    <s v="ALL LEVELS"/>
    <n v="10"/>
    <s v="all levels"/>
    <n v="20.5"/>
    <d v="2017-04-25T00:00:00"/>
    <n v="25"/>
    <n v="4"/>
    <n v="2017"/>
    <x v="3"/>
    <x v="3"/>
    <d v="2018-08-06T00:00:00"/>
    <n v="468"/>
  </r>
  <r>
    <x v="3441"/>
    <x v="3427"/>
    <x v="58"/>
    <s v="ers Course"/>
    <s v="earn to Pl"/>
    <s v="https://www.udemy.   /learn-to-play-harp-beginners-course/"/>
    <s v="https://www.udemy.com/learn-to-play-harp-beginners-course/"/>
    <x v="1"/>
    <n v="0"/>
    <n v="408"/>
    <n v="7"/>
    <n v="10"/>
    <x v="1"/>
    <x v="1"/>
    <s v="beginner level"/>
    <s v="BEGINNER LEVEL"/>
    <n v="14"/>
    <s v="beginner level"/>
    <n v="0.68333333299999999"/>
    <d v="2017-04-28T00:00:00"/>
    <n v="28"/>
    <n v="4"/>
    <n v="2017"/>
    <x v="1"/>
    <x v="1"/>
    <d v="2018-12-31T00:00:00"/>
    <n v="612"/>
  </r>
  <r>
    <x v="3442"/>
    <x v="3428"/>
    <x v="1838"/>
    <s v="experience"/>
    <s v="orex how t"/>
    <s v="https://www.udemy.   /forex-how-traders-beat-the-markest-with-little-experience/"/>
    <s v="https://www.udemy.com/forex-how-traders-beat-the-markest-with-little-experience/"/>
    <x v="0"/>
    <n v="100"/>
    <n v="0"/>
    <n v="0"/>
    <n v="16"/>
    <x v="0"/>
    <x v="0"/>
    <s v="all levels"/>
    <s v="ALL LEVELS"/>
    <n v="10"/>
    <s v="all levels"/>
    <n v="1"/>
    <d v="2017-07-06T00:00:00"/>
    <n v="6"/>
    <n v="7"/>
    <n v="2017"/>
    <x v="3"/>
    <x v="3"/>
    <d v="2018-08-06T00:00:00"/>
    <n v="396"/>
  </r>
  <r>
    <x v="3443"/>
    <x v="3429"/>
    <x v="84"/>
    <s v="ATE Guides"/>
    <s v="ptions Tra"/>
    <s v="https://www.udemy.   /options-trading-essentials/"/>
    <s v="https://www.udemy.com/options-trading-essentials/"/>
    <x v="1"/>
    <n v="0"/>
    <n v="1352"/>
    <n v="6"/>
    <n v="20"/>
    <x v="0"/>
    <x v="0"/>
    <s v="all levels"/>
    <s v="ALL LEVELS"/>
    <n v="10"/>
    <s v="all levels"/>
    <n v="4"/>
    <d v="2017-04-24T00:00:00"/>
    <n v="24"/>
    <n v="4"/>
    <n v="2017"/>
    <x v="3"/>
    <x v="3"/>
    <d v="2018-08-06T00:00:00"/>
    <n v="469"/>
  </r>
  <r>
    <x v="3444"/>
    <x v="3430"/>
    <x v="375"/>
    <s v="s - Basics"/>
    <s v="orex Tradi"/>
    <s v="https://www.udemy.   /complete-forex-trading-for-beginners-in-1-course-basics/"/>
    <s v="https://www.udemy.com/complete-forex-trading-for-beginners-in-1-course-basics/"/>
    <x v="0"/>
    <n v="50"/>
    <n v="989"/>
    <n v="9"/>
    <n v="11"/>
    <x v="0"/>
    <x v="0"/>
    <s v="all levels"/>
    <s v="ALL LEVELS"/>
    <n v="10"/>
    <s v="all levels"/>
    <n v="1"/>
    <d v="2017-04-24T00:00:00"/>
    <n v="24"/>
    <n v="4"/>
    <n v="2017"/>
    <x v="3"/>
    <x v="3"/>
    <d v="2018-11-04T00:00:00"/>
    <n v="559"/>
  </r>
  <r>
    <x v="3445"/>
    <x v="3431"/>
    <x v="94"/>
    <s v=" CFA Exams"/>
    <s v="asics of M"/>
    <s v="https://www.udemy.   /basics-of-mutual-funds-for-ca-cma-cs-cfa-exams/"/>
    <s v="https://www.udemy.com/basics-of-mutual-funds-for-ca-cma-cs-cfa-exams/"/>
    <x v="0"/>
    <n v="125"/>
    <n v="1045"/>
    <n v="2"/>
    <n v="17"/>
    <x v="2"/>
    <x v="2"/>
    <s v="intermediate level"/>
    <s v="INTERMEDIATE LEVEL"/>
    <n v="18"/>
    <s v="intermediate level"/>
    <n v="1"/>
    <d v="2017-04-24T00:00:00"/>
    <n v="24"/>
    <n v="4"/>
    <n v="2017"/>
    <x v="3"/>
    <x v="3"/>
    <d v="2020-10-10T00:00:00"/>
    <n v="1265"/>
  </r>
  <r>
    <x v="3446"/>
    <x v="3432"/>
    <x v="6"/>
    <s v="Blockchain"/>
    <s v="ntroductio"/>
    <s v="https://www.udemy.   /introduction-to-cryptocurrencies/"/>
    <s v="https://www.udemy.com/introduction-to-cryptocurrencies/"/>
    <x v="1"/>
    <n v="0"/>
    <n v="3775"/>
    <n v="138"/>
    <n v="11"/>
    <x v="1"/>
    <x v="1"/>
    <s v="beginner level"/>
    <s v="BEGINNER LEVEL"/>
    <n v="14"/>
    <s v="beginner level"/>
    <n v="2"/>
    <d v="2017-05-01T00:00:00"/>
    <n v="1"/>
    <n v="5"/>
    <n v="2017"/>
    <x v="3"/>
    <x v="3"/>
    <d v="2018-05-25T00:00:00"/>
    <n v="389"/>
  </r>
  <r>
    <x v="3447"/>
    <x v="3433"/>
    <x v="6"/>
    <s v=" Beginners"/>
    <s v="ntroductio"/>
    <s v="https://www.udemy.   /introduction-to-nodejs-for-beginners/"/>
    <s v="https://www.udemy.com/introduction-to-nodejs-for-beginners/"/>
    <x v="0"/>
    <n v="125"/>
    <n v="1367"/>
    <n v="17"/>
    <n v="58"/>
    <x v="1"/>
    <x v="1"/>
    <s v="beginner level"/>
    <s v="BEGINNER LEVEL"/>
    <n v="14"/>
    <s v="beginner level"/>
    <n v="6"/>
    <d v="2017-04-24T00:00:00"/>
    <n v="24"/>
    <n v="4"/>
    <n v="2017"/>
    <x v="0"/>
    <x v="0"/>
    <d v="2018-12-31T00:00:00"/>
    <n v="616"/>
  </r>
  <r>
    <x v="3448"/>
    <x v="3434"/>
    <x v="1839"/>
    <s v="8 PROJECTS"/>
    <s v="rupal Tuto"/>
    <s v="https://www.udemy.   /drupal-tutorial/"/>
    <s v="https://www.udemy.com/drupal-tutorial/"/>
    <x v="0"/>
    <n v="200"/>
    <n v="1270"/>
    <n v="16"/>
    <n v="73"/>
    <x v="1"/>
    <x v="1"/>
    <s v="beginner level"/>
    <s v="BEGINNER LEVEL"/>
    <n v="14"/>
    <s v="beginner level"/>
    <n v="7"/>
    <d v="2017-05-01T00:00:00"/>
    <n v="1"/>
    <n v="5"/>
    <n v="2017"/>
    <x v="0"/>
    <x v="0"/>
    <d v="2018-12-31T00:00:00"/>
    <n v="609"/>
  </r>
  <r>
    <x v="3449"/>
    <x v="3435"/>
    <x v="404"/>
    <s v="and JQuery"/>
    <s v="reate a so"/>
    <s v="https://www.udemy.   /create-a-social-network-using-php-mysqli-html-css-and-jquery/"/>
    <s v="https://www.udemy.com/create-a-social-network-using-php-mysqli-html-css-and-jquery/"/>
    <x v="0"/>
    <n v="40"/>
    <n v="1477"/>
    <n v="17"/>
    <n v="27"/>
    <x v="2"/>
    <x v="2"/>
    <s v="intermediate level"/>
    <s v="INTERMEDIATE LEVEL"/>
    <n v="18"/>
    <s v="intermediate level"/>
    <n v="6"/>
    <d v="2017-04-24T00:00:00"/>
    <n v="24"/>
    <n v="4"/>
    <n v="2017"/>
    <x v="0"/>
    <x v="0"/>
    <d v="2020-10-10T00:00:00"/>
    <n v="1265"/>
  </r>
  <r>
    <x v="3450"/>
    <x v="3436"/>
    <x v="407"/>
    <s v="mple Steps"/>
    <s v="earn How T"/>
    <s v="https://www.udemy.   /learn-how-to-successfully-trade-forex-in-5-simple-steps/"/>
    <s v="https://www.udemy.com/learn-how-to-successfully-trade-forex-in-5-simple-steps/"/>
    <x v="0"/>
    <n v="95"/>
    <n v="64"/>
    <n v="7"/>
    <n v="44"/>
    <x v="0"/>
    <x v="0"/>
    <s v="all levels"/>
    <s v="ALL LEVELS"/>
    <n v="10"/>
    <s v="all levels"/>
    <n v="8.5"/>
    <d v="2017-05-03T00:00:00"/>
    <n v="3"/>
    <n v="5"/>
    <n v="2017"/>
    <x v="3"/>
    <x v="3"/>
    <d v="2019-09-26T00:00:00"/>
    <n v="876"/>
  </r>
  <r>
    <x v="3451"/>
    <x v="3437"/>
    <x v="1319"/>
    <s v="uder Jakob"/>
    <s v="kulele ler"/>
    <s v="https://www.udemy.   /ukulele-lernen-fuer-papas/"/>
    <s v="https://www.udemy.com/ukulele-lernen-fuer-papas/"/>
    <x v="0"/>
    <n v="55"/>
    <n v="12"/>
    <n v="1"/>
    <n v="38"/>
    <x v="1"/>
    <x v="1"/>
    <s v="beginner level"/>
    <s v="BEGINNER LEVEL"/>
    <n v="14"/>
    <s v="beginner level"/>
    <n v="1"/>
    <d v="2017-05-04T00:00:00"/>
    <n v="4"/>
    <n v="5"/>
    <n v="2017"/>
    <x v="1"/>
    <x v="1"/>
    <d v="2018-12-31T00:00:00"/>
    <n v="606"/>
  </r>
  <r>
    <x v="3452"/>
    <x v="3438"/>
    <x v="1840"/>
    <s v="r Line Art"/>
    <s v="ourse Bund"/>
    <s v="https://www.udemy.   /course-bundle-exploring-art-silhouette-linear-line-art/"/>
    <s v="https://www.udemy.com/course-bundle-exploring-art-silhouette-linear-line-art/"/>
    <x v="0"/>
    <n v="80"/>
    <n v="827"/>
    <n v="1"/>
    <n v="15"/>
    <x v="0"/>
    <x v="0"/>
    <s v="all levels"/>
    <s v="ALL LEVELS"/>
    <n v="10"/>
    <s v="all levels"/>
    <n v="1"/>
    <d v="2017-04-24T00:00:00"/>
    <n v="24"/>
    <n v="4"/>
    <n v="2017"/>
    <x v="2"/>
    <x v="2"/>
    <d v="2019-09-26T00:00:00"/>
    <n v="885"/>
  </r>
  <r>
    <x v="3453"/>
    <x v="3439"/>
    <x v="1841"/>
    <s v="ano By Ear"/>
    <s v="earn Lion "/>
    <s v="https://www.udemy.   /learn-lion-saroo-soundtrack-on-the-piano-by-ear/"/>
    <s v="https://www.udemy.com/learn-lion-saroo-soundtrack-on-the-piano-by-ear/"/>
    <x v="0"/>
    <n v="20"/>
    <n v="104"/>
    <n v="0"/>
    <n v="9"/>
    <x v="0"/>
    <x v="0"/>
    <s v="all levels"/>
    <s v="ALL LEVELS"/>
    <n v="10"/>
    <s v="all levels"/>
    <n v="0.53333333299999997"/>
    <d v="2017-04-24T00:00:00"/>
    <n v="24"/>
    <n v="4"/>
    <n v="2017"/>
    <x v="1"/>
    <x v="1"/>
    <d v="2019-09-26T00:00:00"/>
    <n v="885"/>
  </r>
  <r>
    <x v="3454"/>
    <x v="3440"/>
    <x v="58"/>
    <s v="Instrument"/>
    <s v="earn to pl"/>
    <s v="https://www.udemy.   /how-to-improvise-in-the-key-of-g-on-any-bluegrass-instrument/"/>
    <s v="https://www.udemy.com/how-to-improvise-in-the-key-of-g-on-any-bluegrass-instrument/"/>
    <x v="1"/>
    <n v="0"/>
    <n v="349"/>
    <n v="3"/>
    <n v="36"/>
    <x v="0"/>
    <x v="0"/>
    <s v="all levels"/>
    <s v="ALL LEVELS"/>
    <n v="10"/>
    <s v="all levels"/>
    <n v="2.5"/>
    <d v="2017-05-29T00:00:00"/>
    <n v="29"/>
    <n v="5"/>
    <n v="2017"/>
    <x v="1"/>
    <x v="1"/>
    <d v="2019-09-26T00:00:00"/>
    <n v="850"/>
  </r>
  <r>
    <x v="3455"/>
    <x v="3441"/>
    <x v="140"/>
    <s v="ne Trading"/>
    <s v="ow to crea"/>
    <s v="https://www.udemy.   /how-to-create-a-trading-routine/"/>
    <s v="https://www.udemy.com/how-to-create-a-trading-routine/"/>
    <x v="0"/>
    <n v="25"/>
    <n v="307"/>
    <n v="8"/>
    <n v="5"/>
    <x v="0"/>
    <x v="0"/>
    <s v="all levels"/>
    <s v="ALL LEVELS"/>
    <n v="10"/>
    <s v="all levels"/>
    <n v="0.133333333"/>
    <d v="2017-05-01T00:00:00"/>
    <n v="1"/>
    <n v="5"/>
    <n v="2017"/>
    <x v="3"/>
    <x v="3"/>
    <d v="2018-11-04T00:00:00"/>
    <n v="552"/>
  </r>
  <r>
    <x v="3456"/>
    <x v="3442"/>
    <x v="323"/>
    <s v=" and Licks"/>
    <s v="azz Guitar"/>
    <s v="https://www.udemy.   /jazz-guitar-tips-tricks-and-licks/"/>
    <s v="https://www.udemy.com/jazz-guitar-tips-tricks-and-licks/"/>
    <x v="1"/>
    <n v="0"/>
    <n v="9351"/>
    <n v="331"/>
    <n v="21"/>
    <x v="2"/>
    <x v="2"/>
    <s v="intermediate level"/>
    <s v="INTERMEDIATE LEVEL"/>
    <n v="18"/>
    <s v="intermediate level"/>
    <n v="2"/>
    <d v="2017-05-01T00:00:00"/>
    <n v="1"/>
    <n v="5"/>
    <n v="2017"/>
    <x v="1"/>
    <x v="1"/>
    <d v="2020-10-10T00:00:00"/>
    <n v="1258"/>
  </r>
  <r>
    <x v="3457"/>
    <x v="3443"/>
    <x v="66"/>
    <s v="Angular 2+"/>
    <s v="etting Sta"/>
    <s v="https://www.udemy.   /getting-started-with-angular-2/"/>
    <s v="https://www.udemy.com/getting-started-with-angular-2/"/>
    <x v="1"/>
    <n v="0"/>
    <n v="6909"/>
    <n v="401"/>
    <n v="14"/>
    <x v="1"/>
    <x v="1"/>
    <s v="beginner level"/>
    <s v="BEGINNER LEVEL"/>
    <n v="14"/>
    <s v="beginner level"/>
    <n v="2"/>
    <d v="2017-04-27T00:00:00"/>
    <n v="27"/>
    <n v="4"/>
    <n v="2017"/>
    <x v="0"/>
    <x v="0"/>
    <d v="2018-12-31T00:00:00"/>
    <n v="613"/>
  </r>
  <r>
    <x v="3458"/>
    <x v="3444"/>
    <x v="1842"/>
    <s v="c Ichimoku"/>
    <s v="rader sur "/>
    <s v="https://www.udemy.   /apprendre-a-trader-le-forex-avec-ichimoku/"/>
    <s v="https://www.udemy.com/apprendre-a-trader-le-forex-avec-ichimoku/"/>
    <x v="0"/>
    <n v="90"/>
    <n v="48"/>
    <n v="12"/>
    <n v="18"/>
    <x v="1"/>
    <x v="1"/>
    <s v="beginner level"/>
    <s v="BEGINNER LEVEL"/>
    <n v="14"/>
    <s v="beginner level"/>
    <n v="2.5"/>
    <d v="2017-05-05T00:00:00"/>
    <n v="5"/>
    <n v="5"/>
    <n v="2017"/>
    <x v="3"/>
    <x v="3"/>
    <d v="2018-12-31T00:00:00"/>
    <n v="605"/>
  </r>
  <r>
    <x v="3459"/>
    <x v="3445"/>
    <x v="25"/>
    <s v="Simplified"/>
    <s v="ccounting "/>
    <s v="https://www.udemy.   /accounting-simplified/"/>
    <s v="https://www.udemy.com/accounting-simplified/"/>
    <x v="0"/>
    <n v="30"/>
    <n v="3"/>
    <n v="0"/>
    <n v="41"/>
    <x v="0"/>
    <x v="0"/>
    <s v="all levels"/>
    <s v="ALL LEVELS"/>
    <n v="10"/>
    <s v="all levels"/>
    <n v="8.5"/>
    <d v="2017-05-03T00:00:00"/>
    <n v="3"/>
    <n v="5"/>
    <n v="2017"/>
    <x v="3"/>
    <x v="3"/>
    <d v="2019-09-26T00:00:00"/>
    <n v="876"/>
  </r>
  <r>
    <x v="3460"/>
    <x v="3446"/>
    <x v="1843"/>
    <s v="itarristas"/>
    <s v="scalas Pen"/>
    <s v="https://www.udemy.   /escalas-pentatonicas-para-guitarristas/"/>
    <s v="https://www.udemy.com/escalas-pentatonicas-para-guitarristas/"/>
    <x v="0"/>
    <n v="25"/>
    <n v="11"/>
    <n v="3"/>
    <n v="23"/>
    <x v="0"/>
    <x v="0"/>
    <s v="all levels"/>
    <s v="ALL LEVELS"/>
    <n v="10"/>
    <s v="all levels"/>
    <n v="0.6"/>
    <d v="2017-06-02T00:00:00"/>
    <n v="2"/>
    <n v="6"/>
    <n v="2017"/>
    <x v="1"/>
    <x v="1"/>
    <d v="2019-09-26T00:00:00"/>
    <n v="846"/>
  </r>
  <r>
    <x v="3461"/>
    <x v="3447"/>
    <x v="692"/>
    <s v="e Websites"/>
    <s v="TML5 And C"/>
    <s v="https://www.udemy.   /html5-and-css3-build-modern-responsive-websites/"/>
    <s v="https://www.udemy.com/html5-and-css3-build-modern-responsive-websites/"/>
    <x v="0"/>
    <n v="175"/>
    <n v="109"/>
    <n v="17"/>
    <n v="69"/>
    <x v="0"/>
    <x v="0"/>
    <s v="all levels"/>
    <s v="ALL LEVELS"/>
    <n v="10"/>
    <s v="all levels"/>
    <n v="9.5"/>
    <d v="2017-06-02T00:00:00"/>
    <n v="2"/>
    <n v="6"/>
    <n v="2017"/>
    <x v="0"/>
    <x v="0"/>
    <d v="2019-09-26T00:00:00"/>
    <n v="846"/>
  </r>
  <r>
    <x v="3462"/>
    <x v="3448"/>
    <x v="1844"/>
    <s v="h Ballad 9"/>
    <s v="12 Hand Co"/>
    <s v="https://www.udemy.   /12-hand-coordination-let-your-hands-dance-with-ballad-9/"/>
    <s v="https://www.udemy.com/12-hand-coordination-let-your-hands-dance-with-ballad-9/"/>
    <x v="0"/>
    <n v="75"/>
    <n v="482"/>
    <n v="1"/>
    <n v="47"/>
    <x v="2"/>
    <x v="2"/>
    <s v="intermediate level"/>
    <s v="INTERMEDIATE LEVEL"/>
    <n v="18"/>
    <s v="intermediate level"/>
    <n v="1.5"/>
    <d v="2017-04-26T00:00:00"/>
    <n v="26"/>
    <n v="4"/>
    <n v="2017"/>
    <x v="1"/>
    <x v="1"/>
    <d v="2020-10-10T00:00:00"/>
    <n v="1263"/>
  </r>
  <r>
    <x v="3463"/>
    <x v="3449"/>
    <x v="1845"/>
    <s v="Subtrativa"/>
    <s v="intetizado"/>
    <s v="https://www.udemy.   /sintetizadores-e-sintese-subtrativa/"/>
    <s v="https://www.udemy.com/sintetizadores-e-sintese-subtrativa/"/>
    <x v="0"/>
    <n v="85"/>
    <n v="38"/>
    <n v="12"/>
    <n v="83"/>
    <x v="0"/>
    <x v="0"/>
    <s v="all levels"/>
    <s v="ALL LEVELS"/>
    <n v="10"/>
    <s v="all levels"/>
    <n v="5"/>
    <d v="2017-05-02T00:00:00"/>
    <n v="2"/>
    <n v="5"/>
    <n v="2017"/>
    <x v="1"/>
    <x v="1"/>
    <d v="2019-09-26T00:00:00"/>
    <n v="877"/>
  </r>
  <r>
    <x v="3464"/>
    <x v="3450"/>
    <x v="1115"/>
    <s v="roservices"/>
    <s v="earning Pa"/>
    <s v="https://www.udemy.   /learning-path-akka-building-applications-and-microservices/"/>
    <s v="https://www.udemy.com/learning-path-akka-building-applications-and-microservices/"/>
    <x v="0"/>
    <n v="200"/>
    <n v="88"/>
    <n v="8"/>
    <n v="55"/>
    <x v="2"/>
    <x v="2"/>
    <s v="intermediate level"/>
    <s v="INTERMEDIATE LEVEL"/>
    <n v="18"/>
    <s v="intermediate level"/>
    <n v="4.5"/>
    <d v="2017-05-04T00:00:00"/>
    <n v="4"/>
    <n v="5"/>
    <n v="2017"/>
    <x v="0"/>
    <x v="0"/>
    <d v="2020-10-10T00:00:00"/>
    <n v="1255"/>
  </r>
  <r>
    <x v="3465"/>
    <x v="3451"/>
    <x v="179"/>
    <s v=" Beginners"/>
    <s v="ow To Play"/>
    <s v="https://www.udemy.   /how-to-play-guitar-for-absolute-beginners/"/>
    <s v="https://www.udemy.com/how-to-play-guitar-for-absolute-beginners/"/>
    <x v="0"/>
    <n v="35"/>
    <n v="478"/>
    <n v="3"/>
    <n v="18"/>
    <x v="1"/>
    <x v="1"/>
    <s v="beginner level"/>
    <s v="BEGINNER LEVEL"/>
    <n v="14"/>
    <s v="beginner level"/>
    <n v="1"/>
    <d v="2017-05-01T00:00:00"/>
    <n v="1"/>
    <n v="5"/>
    <n v="2017"/>
    <x v="1"/>
    <x v="1"/>
    <d v="2018-12-31T00:00:00"/>
    <n v="609"/>
  </r>
  <r>
    <x v="3466"/>
    <x v="3452"/>
    <x v="1078"/>
    <s v="ry Options"/>
    <s v="he Binary "/>
    <s v="https://www.udemy.   /the-binary-institute-introductory-course-in-binary-options-trading/"/>
    <s v="https://www.udemy.com/the-binary-institute-introductory-course-in-binary-options-trading/"/>
    <x v="1"/>
    <n v="0"/>
    <n v="1121"/>
    <n v="12"/>
    <n v="6"/>
    <x v="0"/>
    <x v="0"/>
    <s v="all levels"/>
    <s v="ALL LEVELS"/>
    <n v="10"/>
    <s v="all levels"/>
    <n v="1"/>
    <d v="2017-04-27T00:00:00"/>
    <n v="27"/>
    <n v="4"/>
    <n v="2017"/>
    <x v="3"/>
    <x v="3"/>
    <d v="2018-08-06T00:00:00"/>
    <n v="466"/>
  </r>
  <r>
    <x v="3467"/>
    <x v="3453"/>
    <x v="1846"/>
    <s v="rum Course"/>
    <s v="he Music C"/>
    <s v="https://www.udemy.   /the-music-coach-online-spirit-drum-course-i/"/>
    <s v="https://www.udemy.com/the-music-coach-online-spirit-drum-course-i/"/>
    <x v="0"/>
    <n v="95"/>
    <n v="2"/>
    <n v="0"/>
    <n v="86"/>
    <x v="1"/>
    <x v="1"/>
    <s v="beginner level"/>
    <s v="BEGINNER LEVEL"/>
    <n v="14"/>
    <s v="beginner level"/>
    <n v="5.5"/>
    <d v="2017-05-04T00:00:00"/>
    <n v="4"/>
    <n v="5"/>
    <n v="2017"/>
    <x v="1"/>
    <x v="1"/>
    <d v="2018-12-31T00:00:00"/>
    <n v="606"/>
  </r>
  <r>
    <x v="3468"/>
    <x v="3454"/>
    <x v="66"/>
    <s v="sing Krita"/>
    <s v="etting Sta"/>
    <s v="https://www.udemy.   /getting-started-with-digital-painting-using-krita/"/>
    <s v="https://www.udemy.com/getting-started-with-digital-painting-using-krita/"/>
    <x v="0"/>
    <n v="20"/>
    <n v="1011"/>
    <n v="15"/>
    <n v="11"/>
    <x v="1"/>
    <x v="1"/>
    <s v="beginner level"/>
    <s v="BEGINNER LEVEL"/>
    <n v="14"/>
    <s v="beginner level"/>
    <n v="0.6"/>
    <d v="2017-05-02T00:00:00"/>
    <n v="2"/>
    <n v="5"/>
    <n v="2017"/>
    <x v="2"/>
    <x v="2"/>
    <d v="2018-12-31T00:00:00"/>
    <n v="608"/>
  </r>
  <r>
    <x v="3469"/>
    <x v="3455"/>
    <x v="1026"/>
    <s v="Variations"/>
    <s v="iano Build"/>
    <s v="https://www.udemy.   /pbbchordvariations/"/>
    <s v="https://www.udemy.com/pbbchordvariations/"/>
    <x v="1"/>
    <n v="0"/>
    <n v="375"/>
    <n v="0"/>
    <n v="9"/>
    <x v="1"/>
    <x v="1"/>
    <s v="beginner level"/>
    <s v="BEGINNER LEVEL"/>
    <n v="14"/>
    <s v="beginner level"/>
    <n v="1"/>
    <d v="2017-07-02T00:00:00"/>
    <n v="2"/>
    <n v="7"/>
    <n v="2017"/>
    <x v="1"/>
    <x v="1"/>
    <d v="2018-12-31T00:00:00"/>
    <n v="547"/>
  </r>
  <r>
    <x v="3470"/>
    <x v="3456"/>
    <x v="1670"/>
    <s v=" with News"/>
    <s v="ython Algo"/>
    <s v="https://www.udemy.   /hedge-fund-strategy-trading-with-sentiment-analysis/"/>
    <s v="https://www.udemy.com/hedge-fund-strategy-trading-with-sentiment-analysis/"/>
    <x v="0"/>
    <n v="200"/>
    <n v="294"/>
    <n v="19"/>
    <n v="42"/>
    <x v="0"/>
    <x v="0"/>
    <s v="all levels"/>
    <s v="ALL LEVELS"/>
    <n v="10"/>
    <s v="all levels"/>
    <n v="7"/>
    <d v="2017-04-28T00:00:00"/>
    <n v="28"/>
    <n v="4"/>
    <n v="2017"/>
    <x v="3"/>
    <x v="3"/>
    <d v="2018-10-03T00:00:00"/>
    <n v="523"/>
  </r>
  <r>
    <x v="3471"/>
    <x v="3457"/>
    <x v="1769"/>
    <s v="ing online"/>
    <s v="e basi del"/>
    <s v="https://www.udemy.   /le-basi-del-trading-online/"/>
    <s v="https://www.udemy.com/le-basi-del-trading-online/"/>
    <x v="0"/>
    <n v="45"/>
    <n v="7"/>
    <n v="1"/>
    <n v="27"/>
    <x v="1"/>
    <x v="1"/>
    <s v="beginner level"/>
    <s v="BEGINNER LEVEL"/>
    <n v="14"/>
    <s v="beginner level"/>
    <n v="3.5"/>
    <d v="2017-05-31T00:00:00"/>
    <n v="31"/>
    <n v="5"/>
    <n v="2017"/>
    <x v="3"/>
    <x v="3"/>
    <d v="2018-12-31T00:00:00"/>
    <n v="579"/>
  </r>
  <r>
    <x v="3472"/>
    <x v="3458"/>
    <x v="1847"/>
    <s v="lio Theory"/>
    <s v="rom 0 to 1"/>
    <s v="https://www.udemy.   /from-0-to-1-investments-and-portfolio-theory/"/>
    <s v="https://www.udemy.com/from-0-to-1-investments-and-portfolio-theory/"/>
    <x v="0"/>
    <n v="50"/>
    <n v="230"/>
    <n v="0"/>
    <n v="22"/>
    <x v="1"/>
    <x v="1"/>
    <s v="beginner level"/>
    <s v="BEGINNER LEVEL"/>
    <n v="14"/>
    <s v="beginner level"/>
    <n v="4.5"/>
    <d v="2017-05-01T00:00:00"/>
    <n v="1"/>
    <n v="5"/>
    <n v="2017"/>
    <x v="3"/>
    <x v="3"/>
    <d v="2018-12-31T00:00:00"/>
    <n v="609"/>
  </r>
  <r>
    <x v="3473"/>
    <x v="3459"/>
    <x v="1847"/>
    <s v=" Valuation"/>
    <s v="rom 0 to 1"/>
    <s v="https://www.udemy.   /from-0-to-1-bond-theory-and-valuation/"/>
    <s v="https://www.udemy.com/from-0-to-1-bond-theory-and-valuation/"/>
    <x v="0"/>
    <n v="50"/>
    <n v="223"/>
    <n v="2"/>
    <n v="29"/>
    <x v="1"/>
    <x v="1"/>
    <s v="beginner level"/>
    <s v="BEGINNER LEVEL"/>
    <n v="14"/>
    <s v="beginner level"/>
    <n v="4"/>
    <d v="2017-05-02T00:00:00"/>
    <n v="2"/>
    <n v="5"/>
    <n v="2017"/>
    <x v="3"/>
    <x v="3"/>
    <d v="2018-12-31T00:00:00"/>
    <n v="608"/>
  </r>
  <r>
    <x v="3474"/>
    <x v="3460"/>
    <x v="287"/>
    <s v="g collages"/>
    <s v="hotoshop: "/>
    <s v="https://www.udemy.   /photoshop-how-to-create-stunning-collages-in-5-minutes/"/>
    <s v="https://www.udemy.com/photoshop-how-to-create-stunning-collages-in-5-minutes/"/>
    <x v="0"/>
    <n v="20"/>
    <n v="2044"/>
    <n v="17"/>
    <n v="15"/>
    <x v="1"/>
    <x v="1"/>
    <s v="beginner level"/>
    <s v="BEGINNER LEVEL"/>
    <n v="14"/>
    <s v="beginner level"/>
    <n v="1.5"/>
    <d v="2017-05-09T00:00:00"/>
    <n v="9"/>
    <n v="5"/>
    <n v="2017"/>
    <x v="2"/>
    <x v="2"/>
    <d v="2018-12-31T00:00:00"/>
    <n v="601"/>
  </r>
  <r>
    <x v="3475"/>
    <x v="3461"/>
    <x v="430"/>
    <s v="asterClass"/>
    <s v="llustrator"/>
    <s v="https://www.udemy.   /illustrator-cc-masterclass/"/>
    <s v="https://www.udemy.com/illustrator-cc-masterclass/"/>
    <x v="0"/>
    <n v="95"/>
    <n v="462"/>
    <n v="50"/>
    <n v="86"/>
    <x v="0"/>
    <x v="0"/>
    <s v="all levels"/>
    <s v="ALL LEVELS"/>
    <n v="10"/>
    <s v="all levels"/>
    <n v="12"/>
    <d v="2017-05-02T00:00:00"/>
    <n v="2"/>
    <n v="5"/>
    <n v="2017"/>
    <x v="2"/>
    <x v="2"/>
    <d v="2019-09-26T00:00:00"/>
    <n v="877"/>
  </r>
  <r>
    <x v="3476"/>
    <x v="3462"/>
    <x v="1848"/>
    <s v="ny coding!"/>
    <s v="oost your "/>
    <s v="https://www.udemy.   /boost-your-website-speed-without-any-coding/"/>
    <s v="https://www.udemy.com/boost-your-website-speed-without-any-coding/"/>
    <x v="0"/>
    <n v="50"/>
    <n v="1337"/>
    <n v="28"/>
    <n v="12"/>
    <x v="0"/>
    <x v="0"/>
    <s v="all levels"/>
    <s v="ALL LEVELS"/>
    <n v="10"/>
    <s v="all levels"/>
    <n v="1"/>
    <d v="2017-05-14T00:00:00"/>
    <n v="14"/>
    <n v="5"/>
    <n v="2017"/>
    <x v="0"/>
    <x v="0"/>
    <d v="2019-09-26T00:00:00"/>
    <n v="865"/>
  </r>
  <r>
    <x v="3477"/>
    <x v="3463"/>
    <x v="1849"/>
    <s v="ve Pattern"/>
    <s v="estalt Pri"/>
    <s v="https://www.udemy.   /gestalt-principles-surface-pattern-design-create-festive-pattern/"/>
    <s v="https://www.udemy.com/gestalt-principles-surface-pattern-design-create-festive-pattern/"/>
    <x v="0"/>
    <n v="50"/>
    <n v="327"/>
    <n v="0"/>
    <n v="14"/>
    <x v="0"/>
    <x v="0"/>
    <s v="all levels"/>
    <s v="ALL LEVELS"/>
    <n v="10"/>
    <s v="all levels"/>
    <n v="1"/>
    <d v="2017-05-02T00:00:00"/>
    <n v="2"/>
    <n v="5"/>
    <n v="2017"/>
    <x v="2"/>
    <x v="2"/>
    <d v="2019-09-26T00:00:00"/>
    <n v="877"/>
  </r>
  <r>
    <x v="3478"/>
    <x v="3464"/>
    <x v="1850"/>
    <s v="ies Market"/>
    <s v="op 10 Trad"/>
    <s v="https://www.udemy.   /top-10-trading-ideas-in-the-equities-market/"/>
    <s v="https://www.udemy.com/top-10-trading-ideas-in-the-equities-market/"/>
    <x v="0"/>
    <n v="20"/>
    <n v="661"/>
    <n v="4"/>
    <n v="12"/>
    <x v="0"/>
    <x v="0"/>
    <s v="all levels"/>
    <s v="ALL LEVELS"/>
    <n v="10"/>
    <s v="all levels"/>
    <n v="1"/>
    <d v="2017-05-02T00:00:00"/>
    <n v="2"/>
    <n v="5"/>
    <n v="2017"/>
    <x v="3"/>
    <x v="3"/>
    <d v="2018-11-04T00:00:00"/>
    <n v="551"/>
  </r>
  <r>
    <x v="3479"/>
    <x v="3465"/>
    <x v="1851"/>
    <s v=" Beginners"/>
    <s v="raditional"/>
    <s v="https://www.udemy.   /traditional-style-electric-blues-guitar-for-beginners/"/>
    <s v="https://www.udemy.com/traditional-style-electric-blues-guitar-for-beginners/"/>
    <x v="0"/>
    <n v="25"/>
    <n v="9"/>
    <n v="2"/>
    <n v="36"/>
    <x v="1"/>
    <x v="1"/>
    <s v="beginner level"/>
    <s v="BEGINNER LEVEL"/>
    <n v="14"/>
    <s v="beginner level"/>
    <n v="3"/>
    <d v="2017-06-22T00:00:00"/>
    <n v="22"/>
    <n v="6"/>
    <n v="2017"/>
    <x v="1"/>
    <x v="1"/>
    <d v="2018-12-31T00:00:00"/>
    <n v="557"/>
  </r>
  <r>
    <x v="3480"/>
    <x v="3466"/>
    <x v="585"/>
    <s v="ly Managed"/>
    <s v="ow to set "/>
    <s v="https://www.udemy.   /how-to-setup-a-web-server/"/>
    <s v="https://www.udemy.com/how-to-setup-a-web-server/"/>
    <x v="0"/>
    <n v="200"/>
    <n v="1673"/>
    <n v="31"/>
    <n v="24"/>
    <x v="0"/>
    <x v="0"/>
    <s v="all levels"/>
    <s v="ALL LEVELS"/>
    <n v="10"/>
    <s v="all levels"/>
    <n v="3"/>
    <d v="2017-05-09T00:00:00"/>
    <n v="9"/>
    <n v="5"/>
    <n v="2017"/>
    <x v="0"/>
    <x v="0"/>
    <d v="2019-09-26T00:00:00"/>
    <n v="870"/>
  </r>
  <r>
    <x v="3481"/>
    <x v="3467"/>
    <x v="755"/>
    <s v=" Developer"/>
    <s v="ow to beco"/>
    <s v="https://www.udemy.   /how-to-become-an-app-developer/"/>
    <s v="https://www.udemy.com/how-to-become-an-app-developer/"/>
    <x v="0"/>
    <n v="200"/>
    <n v="1935"/>
    <n v="17"/>
    <n v="10"/>
    <x v="1"/>
    <x v="1"/>
    <s v="beginner level"/>
    <s v="BEGINNER LEVEL"/>
    <n v="14"/>
    <s v="beginner level"/>
    <n v="1"/>
    <d v="2017-05-19T00:00:00"/>
    <n v="19"/>
    <n v="5"/>
    <n v="2017"/>
    <x v="0"/>
    <x v="0"/>
    <d v="2018-12-31T00:00:00"/>
    <n v="591"/>
  </r>
  <r>
    <x v="3482"/>
    <x v="3468"/>
    <x v="0"/>
    <s v=" Developer"/>
    <s v="avaScript "/>
    <s v="https://www.udemy.   /become-professional-javascript-developer/"/>
    <s v="https://www.udemy.com/become-professional-javascript-developer/"/>
    <x v="0"/>
    <n v="115"/>
    <n v="1346"/>
    <n v="330"/>
    <n v="32"/>
    <x v="0"/>
    <x v="0"/>
    <s v="all levels"/>
    <s v="ALL LEVELS"/>
    <n v="10"/>
    <s v="all levels"/>
    <n v="3"/>
    <d v="2017-05-03T00:00:00"/>
    <n v="3"/>
    <n v="5"/>
    <n v="2017"/>
    <x v="0"/>
    <x v="0"/>
    <d v="2019-09-26T00:00:00"/>
    <n v="876"/>
  </r>
  <r>
    <x v="3483"/>
    <x v="3469"/>
    <x v="1852"/>
    <s v="S3 service"/>
    <s v="osting you"/>
    <s v="https://www.udemy.   /hosting-a-static-website-on-amazon-aws-s3-service/"/>
    <s v="https://www.udemy.com/hosting-a-static-website-on-amazon-aws-s3-service/"/>
    <x v="0"/>
    <n v="20"/>
    <n v="2853"/>
    <n v="47"/>
    <n v="16"/>
    <x v="1"/>
    <x v="1"/>
    <s v="beginner level"/>
    <s v="BEGINNER LEVEL"/>
    <n v="14"/>
    <s v="beginner level"/>
    <n v="1.5"/>
    <d v="2017-05-05T00:00:00"/>
    <n v="5"/>
    <n v="5"/>
    <n v="2017"/>
    <x v="0"/>
    <x v="0"/>
    <d v="2018-12-31T00:00:00"/>
    <n v="605"/>
  </r>
  <r>
    <x v="3484"/>
    <x v="3470"/>
    <x v="27"/>
    <s v="nva Course"/>
    <s v="he Complet"/>
    <s v="https://www.udemy.   /the-complete-canva-course-for-beginners/"/>
    <s v="https://www.udemy.com/the-complete-canva-course-for-beginners/"/>
    <x v="0"/>
    <n v="200"/>
    <n v="68"/>
    <n v="11"/>
    <n v="48"/>
    <x v="0"/>
    <x v="0"/>
    <s v="all levels"/>
    <s v="ALL LEVELS"/>
    <n v="10"/>
    <s v="all levels"/>
    <n v="4.5"/>
    <d v="2017-05-10T00:00:00"/>
    <n v="10"/>
    <n v="5"/>
    <n v="2017"/>
    <x v="2"/>
    <x v="2"/>
    <d v="2019-09-26T00:00:00"/>
    <n v="869"/>
  </r>
  <r>
    <x v="3485"/>
    <x v="3471"/>
    <x v="212"/>
    <s v=" Beginners"/>
    <s v="trumming f"/>
    <s v="https://www.udemy.   /strumming-from-scratch-rhythm-guitar-lesson-for-beginners/"/>
    <s v="https://www.udemy.com/strumming-from-scratch-rhythm-guitar-lesson-for-beginners/"/>
    <x v="1"/>
    <n v="0"/>
    <n v="530"/>
    <n v="11"/>
    <n v="13"/>
    <x v="1"/>
    <x v="1"/>
    <s v="beginner level"/>
    <s v="BEGINNER LEVEL"/>
    <n v="14"/>
    <s v="beginner level"/>
    <n v="2"/>
    <d v="2017-05-04T00:00:00"/>
    <n v="4"/>
    <n v="5"/>
    <n v="2017"/>
    <x v="1"/>
    <x v="1"/>
    <d v="2018-12-31T00:00:00"/>
    <n v="606"/>
  </r>
  <r>
    <x v="3486"/>
    <x v="3472"/>
    <x v="1853"/>
    <s v="er's Guide"/>
    <s v="lectron fo"/>
    <s v="https://www.udemy.   /electron-react-tutorial/"/>
    <s v="https://www.udemy.com/electron-react-tutorial/"/>
    <x v="0"/>
    <n v="50"/>
    <n v="2606"/>
    <n v="241"/>
    <n v="77"/>
    <x v="1"/>
    <x v="1"/>
    <s v="beginner level"/>
    <s v="BEGINNER LEVEL"/>
    <n v="14"/>
    <s v="beginner level"/>
    <n v="8"/>
    <d v="2017-05-16T00:00:00"/>
    <n v="16"/>
    <n v="5"/>
    <n v="2017"/>
    <x v="0"/>
    <x v="0"/>
    <d v="2018-12-31T00:00:00"/>
    <n v="594"/>
  </r>
  <r>
    <x v="3487"/>
    <x v="3473"/>
    <x v="1854"/>
    <s v="Iniciantes"/>
    <s v="and Letter"/>
    <s v="https://www.udemy.   /hand-lettering-para-iniciantes/"/>
    <s v="https://www.udemy.com/hand-lettering-para-iniciantes/"/>
    <x v="0"/>
    <n v="40"/>
    <n v="384"/>
    <n v="92"/>
    <n v="18"/>
    <x v="0"/>
    <x v="0"/>
    <s v="all levels"/>
    <s v="ALL LEVELS"/>
    <n v="10"/>
    <s v="all levels"/>
    <n v="0.71666666700000003"/>
    <d v="2017-06-15T00:00:00"/>
    <n v="15"/>
    <n v="6"/>
    <n v="2017"/>
    <x v="2"/>
    <x v="2"/>
    <d v="2019-09-26T00:00:00"/>
    <n v="833"/>
  </r>
  <r>
    <x v="3488"/>
    <x v="3474"/>
    <x v="1855"/>
    <s v="entication"/>
    <s v="ecome PHP "/>
    <s v="https://www.udemy.   /php-facebook-developer-password-less-authentication/"/>
    <s v="https://www.udemy.com/php-facebook-developer-password-less-authentication/"/>
    <x v="0"/>
    <n v="195"/>
    <n v="4001"/>
    <n v="8"/>
    <n v="37"/>
    <x v="0"/>
    <x v="0"/>
    <s v="all levels"/>
    <s v="ALL LEVELS"/>
    <n v="10"/>
    <s v="all levels"/>
    <n v="4"/>
    <d v="2017-05-07T00:00:00"/>
    <n v="7"/>
    <n v="5"/>
    <n v="2017"/>
    <x v="0"/>
    <x v="0"/>
    <d v="2019-09-26T00:00:00"/>
    <n v="872"/>
  </r>
  <r>
    <x v="3489"/>
    <x v="3475"/>
    <x v="1856"/>
    <s v="HP &amp; Mysql"/>
    <s v="uild CRUD "/>
    <s v="https://www.udemy.   /build-crud-application-php-mysql/"/>
    <s v="https://www.udemy.com/build-crud-application-php-mysql/"/>
    <x v="1"/>
    <n v="0"/>
    <n v="4405"/>
    <n v="71"/>
    <n v="12"/>
    <x v="1"/>
    <x v="1"/>
    <s v="beginner level"/>
    <s v="BEGINNER LEVEL"/>
    <n v="14"/>
    <s v="beginner level"/>
    <n v="1.5"/>
    <d v="2017-05-04T00:00:00"/>
    <n v="4"/>
    <n v="5"/>
    <n v="2017"/>
    <x v="0"/>
    <x v="0"/>
    <d v="2018-12-31T00:00:00"/>
    <n v="606"/>
  </r>
  <r>
    <x v="3490"/>
    <x v="3476"/>
    <x v="1857"/>
    <s v="Principles"/>
    <s v="con Design"/>
    <s v="https://www.udemy.   /icon-design-masterclass-learn-icon-design-principles/"/>
    <s v="https://www.udemy.com/icon-design-masterclass-learn-icon-design-principles/"/>
    <x v="0"/>
    <n v="40"/>
    <n v="6"/>
    <n v="0"/>
    <n v="15"/>
    <x v="1"/>
    <x v="1"/>
    <s v="beginner level"/>
    <s v="BEGINNER LEVEL"/>
    <n v="14"/>
    <s v="beginner level"/>
    <n v="2.5"/>
    <d v="2017-05-05T00:00:00"/>
    <n v="5"/>
    <n v="5"/>
    <n v="2017"/>
    <x v="2"/>
    <x v="2"/>
    <d v="2018-12-31T00:00:00"/>
    <n v="605"/>
  </r>
  <r>
    <x v="3491"/>
    <x v="3477"/>
    <x v="1858"/>
    <s v="ÙÙˆØ±ÙƒØ³"/>
    <s v="igh swing "/>
    <s v="https://www.udemy.   /wiqvfsmc/"/>
    <s v="https://www.udemy.com/wiqvfsmc/"/>
    <x v="0"/>
    <n v="100"/>
    <n v="12"/>
    <n v="4"/>
    <n v="17"/>
    <x v="2"/>
    <x v="2"/>
    <s v="intermediate level"/>
    <s v="INTERMEDIATE LEVEL"/>
    <n v="18"/>
    <s v="intermediate level"/>
    <n v="2.5"/>
    <d v="2017-05-17T00:00:00"/>
    <n v="17"/>
    <n v="5"/>
    <n v="2017"/>
    <x v="3"/>
    <x v="3"/>
    <d v="2020-10-10T00:00:00"/>
    <n v="1242"/>
  </r>
  <r>
    <x v="3492"/>
    <x v="3478"/>
    <x v="1859"/>
    <s v="r CC e CS6"/>
    <s v="urso Onlin"/>
    <s v="https://www.udemy.   /curso-online-de-adobe-illustrator-cc/"/>
    <s v="https://www.udemy.com/curso-online-de-adobe-illustrator-cc/"/>
    <x v="0"/>
    <n v="80"/>
    <n v="126"/>
    <n v="18"/>
    <n v="119"/>
    <x v="0"/>
    <x v="0"/>
    <s v="all levels"/>
    <s v="ALL LEVELS"/>
    <n v="10"/>
    <s v="all levels"/>
    <n v="13"/>
    <d v="2017-05-04T00:00:00"/>
    <n v="4"/>
    <n v="5"/>
    <n v="2017"/>
    <x v="2"/>
    <x v="2"/>
    <d v="2019-09-26T00:00:00"/>
    <n v="875"/>
  </r>
  <r>
    <x v="3493"/>
    <x v="3479"/>
    <x v="1744"/>
    <s v="ger Course"/>
    <s v="oogle Blog"/>
    <s v="https://www.udemy.   /free-blogger-course/"/>
    <s v="https://www.udemy.com/free-blogger-course/"/>
    <x v="0"/>
    <n v="60"/>
    <n v="1343"/>
    <n v="11"/>
    <n v="22"/>
    <x v="2"/>
    <x v="2"/>
    <s v="intermediate level"/>
    <s v="INTERMEDIATE LEVEL"/>
    <n v="18"/>
    <s v="intermediate level"/>
    <n v="3.5"/>
    <d v="2017-05-05T00:00:00"/>
    <n v="5"/>
    <n v="5"/>
    <n v="2017"/>
    <x v="0"/>
    <x v="0"/>
    <d v="2020-10-10T00:00:00"/>
    <n v="1254"/>
  </r>
  <r>
    <x v="3494"/>
    <x v="3480"/>
    <x v="187"/>
    <s v="press 2017"/>
    <s v="ow To Make"/>
    <s v="https://www.udemy.   /how-to-make-an-ecommerce-website-with-wordpress-2017/"/>
    <s v="https://www.udemy.com/how-to-make-an-ecommerce-website-with-wordpress-2017/"/>
    <x v="1"/>
    <n v="0"/>
    <n v="3493"/>
    <n v="43"/>
    <n v="26"/>
    <x v="1"/>
    <x v="1"/>
    <s v="beginner level"/>
    <s v="BEGINNER LEVEL"/>
    <n v="14"/>
    <s v="beginner level"/>
    <n v="4.5"/>
    <d v="2017-05-09T00:00:00"/>
    <n v="9"/>
    <n v="5"/>
    <n v="2017"/>
    <x v="0"/>
    <x v="0"/>
    <d v="2018-12-31T00:00:00"/>
    <n v="601"/>
  </r>
  <r>
    <x v="3495"/>
    <x v="3481"/>
    <x v="48"/>
    <s v="pring Boot"/>
    <s v="astering M"/>
    <s v="https://www.udemy.   /mastering-micro-services-using-java-sprint-boot/"/>
    <s v="https://www.udemy.com/mastering-micro-services-using-java-sprint-boot/"/>
    <x v="0"/>
    <n v="195"/>
    <n v="1649"/>
    <n v="34"/>
    <n v="25"/>
    <x v="0"/>
    <x v="0"/>
    <s v="all levels"/>
    <s v="ALL LEVELS"/>
    <n v="10"/>
    <s v="all levels"/>
    <n v="2"/>
    <d v="2017-05-17T00:00:00"/>
    <n v="17"/>
    <n v="5"/>
    <n v="2017"/>
    <x v="0"/>
    <x v="0"/>
    <d v="2019-09-26T00:00:00"/>
    <n v="862"/>
  </r>
  <r>
    <x v="3496"/>
    <x v="3482"/>
    <x v="1860"/>
    <s v="REE E-Book"/>
    <s v="ngular Adv"/>
    <s v="https://www.udemy.   /angular-advanced-masterclass/"/>
    <s v="https://www.udemy.com/angular-advanced-masterclass/"/>
    <x v="0"/>
    <n v="150"/>
    <n v="228"/>
    <n v="9"/>
    <n v="72"/>
    <x v="2"/>
    <x v="2"/>
    <s v="intermediate level"/>
    <s v="INTERMEDIATE LEVEL"/>
    <n v="18"/>
    <s v="intermediate level"/>
    <n v="6.5"/>
    <d v="2017-07-03T00:00:00"/>
    <n v="3"/>
    <n v="7"/>
    <n v="2017"/>
    <x v="0"/>
    <x v="0"/>
    <d v="2020-10-10T00:00:00"/>
    <n v="1195"/>
  </r>
  <r>
    <x v="3497"/>
    <x v="3483"/>
    <x v="681"/>
    <s v="ack Course"/>
    <s v="reate a ME"/>
    <s v="https://www.udemy.   /full-stack-course-mean-app/"/>
    <s v="https://www.udemy.com/full-stack-course-mean-app/"/>
    <x v="0"/>
    <n v="50"/>
    <n v="421"/>
    <n v="26"/>
    <n v="33"/>
    <x v="2"/>
    <x v="2"/>
    <s v="intermediate level"/>
    <s v="INTERMEDIATE LEVEL"/>
    <n v="18"/>
    <s v="intermediate level"/>
    <n v="3.5"/>
    <d v="2017-05-08T00:00:00"/>
    <n v="8"/>
    <n v="5"/>
    <n v="2017"/>
    <x v="0"/>
    <x v="0"/>
    <d v="2020-10-10T00:00:00"/>
    <n v="1251"/>
  </r>
  <r>
    <x v="3498"/>
    <x v="3484"/>
    <x v="1861"/>
    <s v="šåŸºç¤Žç·¨"/>
    <s v="xcelã‚’ä½¿"/>
    <s v="https://www.udemy.   /excel-zw/"/>
    <s v="https://www.udemy.com/excel-zw/"/>
    <x v="0"/>
    <n v="85"/>
    <n v="22"/>
    <n v="5"/>
    <n v="47"/>
    <x v="1"/>
    <x v="1"/>
    <s v="beginner level"/>
    <s v="BEGINNER LEVEL"/>
    <n v="14"/>
    <s v="beginner level"/>
    <n v="5"/>
    <d v="2017-05-18T00:00:00"/>
    <n v="18"/>
    <n v="5"/>
    <n v="2017"/>
    <x v="3"/>
    <x v="3"/>
    <d v="2018-12-31T00:00:00"/>
    <n v="592"/>
  </r>
  <r>
    <x v="3499"/>
    <x v="3485"/>
    <x v="1862"/>
    <s v="or Success"/>
    <s v="0 Day Guit"/>
    <s v="https://www.udemy.   /30-day-guitar-jump-start-for-success/"/>
    <s v="https://www.udemy.com/30-day-guitar-jump-start-for-success/"/>
    <x v="0"/>
    <n v="105"/>
    <n v="31"/>
    <n v="4"/>
    <n v="92"/>
    <x v="1"/>
    <x v="1"/>
    <s v="beginner level"/>
    <s v="BEGINNER LEVEL"/>
    <n v="14"/>
    <s v="beginner level"/>
    <n v="4"/>
    <d v="2017-05-24T00:00:00"/>
    <n v="24"/>
    <n v="5"/>
    <n v="2017"/>
    <x v="1"/>
    <x v="1"/>
    <d v="2018-12-31T00:00:00"/>
    <n v="586"/>
  </r>
  <r>
    <x v="3500"/>
    <x v="3486"/>
    <x v="1255"/>
    <s v="nd Revenue"/>
    <s v="ptimizing "/>
    <s v="https://www.udemy.   /optimizing-wordpress-for-more-speed-and-revenue/"/>
    <s v="https://www.udemy.com/optimizing-wordpress-for-more-speed-and-revenue/"/>
    <x v="1"/>
    <n v="0"/>
    <n v="2649"/>
    <n v="16"/>
    <n v="7"/>
    <x v="2"/>
    <x v="2"/>
    <s v="intermediate level"/>
    <s v="INTERMEDIATE LEVEL"/>
    <n v="18"/>
    <s v="intermediate level"/>
    <n v="0.58333333300000001"/>
    <d v="2017-06-12T00:00:00"/>
    <n v="12"/>
    <n v="6"/>
    <n v="2017"/>
    <x v="0"/>
    <x v="0"/>
    <d v="2020-10-10T00:00:00"/>
    <n v="1216"/>
  </r>
  <r>
    <x v="3501"/>
    <x v="3487"/>
    <x v="1606"/>
    <s v="ur clients"/>
    <s v="oaching Co"/>
    <s v="https://www.udemy.   /coaching-courseinvestment-analysis-for-your-clientsjoanne/"/>
    <s v="https://www.udemy.com/coaching-courseinvestment-analysis-for-your-clientsjoanne/"/>
    <x v="0"/>
    <n v="200"/>
    <n v="1"/>
    <n v="0"/>
    <n v="6"/>
    <x v="2"/>
    <x v="2"/>
    <s v="intermediate level"/>
    <s v="INTERMEDIATE LEVEL"/>
    <n v="18"/>
    <s v="intermediate level"/>
    <n v="0.56666666700000001"/>
    <d v="2017-06-23T00:00:00"/>
    <n v="23"/>
    <n v="6"/>
    <n v="2017"/>
    <x v="3"/>
    <x v="3"/>
    <d v="2020-10-10T00:00:00"/>
    <n v="1205"/>
  </r>
  <r>
    <x v="3502"/>
    <x v="3488"/>
    <x v="1863"/>
    <s v="Comparison"/>
    <s v="eact JS, A"/>
    <s v="https://www.udemy.   /angular-reactjs-vuejs-quickstart-comparison/"/>
    <s v="https://www.udemy.com/angular-reactjs-vuejs-quickstart-comparison/"/>
    <x v="0"/>
    <n v="160"/>
    <n v="2273"/>
    <n v="288"/>
    <n v="142"/>
    <x v="1"/>
    <x v="1"/>
    <s v="beginner level"/>
    <s v="BEGINNER LEVEL"/>
    <n v="14"/>
    <s v="beginner level"/>
    <n v="8"/>
    <d v="2017-05-09T00:00:00"/>
    <n v="9"/>
    <n v="5"/>
    <n v="2017"/>
    <x v="0"/>
    <x v="0"/>
    <d v="2018-12-31T00:00:00"/>
    <n v="601"/>
  </r>
  <r>
    <x v="3503"/>
    <x v="3489"/>
    <x v="625"/>
    <s v="cks &amp; ETFs"/>
    <s v="edge Fund "/>
    <s v="https://www.udemy.   /hedge-fund-trading-systems-two/"/>
    <s v="https://www.udemy.com/hedge-fund-trading-systems-two/"/>
    <x v="0"/>
    <n v="200"/>
    <n v="56"/>
    <n v="10"/>
    <n v="23"/>
    <x v="3"/>
    <x v="3"/>
    <s v="expert level"/>
    <s v="EXPERT LEVEL"/>
    <n v="12"/>
    <s v="expert level"/>
    <n v="2.5"/>
    <d v="2017-05-16T00:00:00"/>
    <n v="16"/>
    <n v="5"/>
    <n v="2017"/>
    <x v="3"/>
    <x v="3"/>
    <d v="2019-08-24T00:00:00"/>
    <n v="830"/>
  </r>
  <r>
    <x v="3504"/>
    <x v="3490"/>
    <x v="1405"/>
    <s v="ofessional"/>
    <s v="ecome A Fo"/>
    <s v="https://www.udemy.   /become-a-forex-trader/"/>
    <s v="https://www.udemy.com/become-a-forex-trader/"/>
    <x v="1"/>
    <n v="0"/>
    <n v="1735"/>
    <n v="31"/>
    <n v="19"/>
    <x v="0"/>
    <x v="0"/>
    <s v="all levels"/>
    <s v="ALL LEVELS"/>
    <n v="10"/>
    <s v="all levels"/>
    <n v="2.5"/>
    <d v="2017-05-28T00:00:00"/>
    <n v="28"/>
    <n v="5"/>
    <n v="2017"/>
    <x v="3"/>
    <x v="3"/>
    <d v="2018-08-06T00:00:00"/>
    <n v="435"/>
  </r>
  <r>
    <x v="3505"/>
    <x v="3491"/>
    <x v="1864"/>
    <s v="rungskurs."/>
    <s v="ie funktio"/>
    <s v="https://www.udemy.   /wie-funktionieren-bitcoin-ein-einfuhrungskurs/"/>
    <s v="https://www.udemy.com/wie-funktionieren-bitcoin-ein-einfuhrungskurs/"/>
    <x v="0"/>
    <n v="20"/>
    <n v="14"/>
    <n v="4"/>
    <n v="14"/>
    <x v="1"/>
    <x v="1"/>
    <s v="beginner level"/>
    <s v="BEGINNER LEVEL"/>
    <n v="14"/>
    <s v="beginner level"/>
    <n v="0.61666666699999995"/>
    <d v="2017-05-10T00:00:00"/>
    <n v="10"/>
    <n v="5"/>
    <n v="2017"/>
    <x v="3"/>
    <x v="3"/>
    <d v="2018-12-31T00:00:00"/>
    <n v="600"/>
  </r>
  <r>
    <x v="3506"/>
    <x v="3492"/>
    <x v="692"/>
    <s v=" To Expert"/>
    <s v="TML5 and C"/>
    <s v="https://www.udemy.   /html5-and-css-for-beginner-to-expert/"/>
    <s v="https://www.udemy.com/html5-and-css-for-beginner-to-expert/"/>
    <x v="0"/>
    <n v="20"/>
    <n v="1732"/>
    <n v="15"/>
    <n v="48"/>
    <x v="0"/>
    <x v="0"/>
    <s v="all levels"/>
    <s v="ALL LEVELS"/>
    <n v="10"/>
    <s v="all levels"/>
    <n v="4.5"/>
    <d v="2017-06-06T00:00:00"/>
    <n v="6"/>
    <n v="6"/>
    <n v="2017"/>
    <x v="0"/>
    <x v="0"/>
    <d v="2019-09-26T00:00:00"/>
    <n v="842"/>
  </r>
  <r>
    <x v="3507"/>
    <x v="3493"/>
    <x v="478"/>
    <s v="Excel 2017"/>
    <s v="eginner to"/>
    <s v="https://www.udemy.   /complete-excel-finance-course-from-beginner-to-pro/"/>
    <s v="https://www.udemy.com/complete-excel-finance-course-from-beginner-to-pro/"/>
    <x v="0"/>
    <n v="95"/>
    <n v="2451"/>
    <n v="11"/>
    <n v="36"/>
    <x v="0"/>
    <x v="0"/>
    <s v="all levels"/>
    <s v="ALL LEVELS"/>
    <n v="10"/>
    <s v="all levels"/>
    <n v="3"/>
    <d v="2017-05-30T00:00:00"/>
    <n v="30"/>
    <n v="5"/>
    <n v="2017"/>
    <x v="3"/>
    <x v="3"/>
    <d v="2018-10-03T00:00:00"/>
    <n v="491"/>
  </r>
  <r>
    <x v="3508"/>
    <x v="3494"/>
    <x v="692"/>
    <s v=" Bootstrap"/>
    <s v="TML5 and C"/>
    <s v="https://www.udemy.   /html-css-bootstrap-build-your-first-website-today/"/>
    <s v="https://www.udemy.com/html-css-bootstrap-build-your-first-website-today/"/>
    <x v="0"/>
    <n v="200"/>
    <n v="346"/>
    <n v="28"/>
    <n v="74"/>
    <x v="1"/>
    <x v="1"/>
    <s v="beginner level"/>
    <s v="BEGINNER LEVEL"/>
    <n v="14"/>
    <s v="beginner level"/>
    <n v="8.5"/>
    <d v="2017-06-21T00:00:00"/>
    <n v="21"/>
    <n v="6"/>
    <n v="2017"/>
    <x v="0"/>
    <x v="0"/>
    <d v="2018-12-31T00:00:00"/>
    <n v="558"/>
  </r>
  <r>
    <x v="3509"/>
    <x v="3495"/>
    <x v="27"/>
    <s v="ment Guide"/>
    <s v="he Complet"/>
    <s v="https://www.udemy.   /the-complete-wordpress-theme-development-guide/"/>
    <s v="https://www.udemy.com/the-complete-wordpress-theme-development-guide/"/>
    <x v="0"/>
    <n v="25"/>
    <n v="1011"/>
    <n v="2"/>
    <n v="19"/>
    <x v="1"/>
    <x v="1"/>
    <s v="beginner level"/>
    <s v="BEGINNER LEVEL"/>
    <n v="14"/>
    <s v="beginner level"/>
    <n v="2"/>
    <d v="2017-05-19T00:00:00"/>
    <n v="19"/>
    <n v="5"/>
    <n v="2017"/>
    <x v="0"/>
    <x v="0"/>
    <d v="2018-12-31T00:00:00"/>
    <n v="591"/>
  </r>
  <r>
    <x v="3510"/>
    <x v="3496"/>
    <x v="1865"/>
    <s v="o Products"/>
    <s v="llustrativ"/>
    <s v="https://www.udemy.   /illustrative-surface-patterns-design-from-life-moments-to-products/"/>
    <s v="https://www.udemy.com/illustrative-surface-patterns-design-from-life-moments-to-products/"/>
    <x v="0"/>
    <n v="40"/>
    <n v="253"/>
    <n v="1"/>
    <n v="14"/>
    <x v="0"/>
    <x v="0"/>
    <s v="all levels"/>
    <s v="ALL LEVELS"/>
    <n v="10"/>
    <s v="all levels"/>
    <n v="1"/>
    <d v="2017-05-23T00:00:00"/>
    <n v="23"/>
    <n v="5"/>
    <n v="2017"/>
    <x v="2"/>
    <x v="2"/>
    <d v="2019-09-26T00:00:00"/>
    <n v="856"/>
  </r>
  <r>
    <x v="3511"/>
    <x v="3497"/>
    <x v="1866"/>
    <s v="troduction"/>
    <s v="S6 / EcmaS"/>
    <s v="https://www.udemy.   /es6-ecmascript-6-for-beginners/"/>
    <s v="https://www.udemy.com/es6-ecmascript-6-for-beginners/"/>
    <x v="1"/>
    <n v="0"/>
    <n v="3227"/>
    <n v="19"/>
    <n v="21"/>
    <x v="2"/>
    <x v="2"/>
    <s v="intermediate level"/>
    <s v="INTERMEDIATE LEVEL"/>
    <n v="18"/>
    <s v="intermediate level"/>
    <n v="2"/>
    <d v="2017-06-22T00:00:00"/>
    <n v="22"/>
    <n v="6"/>
    <n v="2017"/>
    <x v="0"/>
    <x v="0"/>
    <d v="2020-10-10T00:00:00"/>
    <n v="1206"/>
  </r>
  <r>
    <x v="3512"/>
    <x v="3498"/>
    <x v="358"/>
    <s v=" Beginners"/>
    <s v="ordpress T"/>
    <s v="https://www.udemy.   /wordpress-theme-development-for-beginners/"/>
    <s v="https://www.udemy.com/wordpress-theme-development-for-beginners/"/>
    <x v="0"/>
    <n v="20"/>
    <n v="1052"/>
    <n v="14"/>
    <n v="47"/>
    <x v="0"/>
    <x v="0"/>
    <s v="all levels"/>
    <s v="ALL LEVELS"/>
    <n v="10"/>
    <s v="all levels"/>
    <n v="8"/>
    <d v="2017-05-17T00:00:00"/>
    <n v="17"/>
    <n v="5"/>
    <n v="2017"/>
    <x v="0"/>
    <x v="0"/>
    <d v="2019-09-26T00:00:00"/>
    <n v="862"/>
  </r>
  <r>
    <x v="3513"/>
    <x v="3499"/>
    <x v="120"/>
    <s v="om Scratch"/>
    <s v="ow To Buil"/>
    <s v="https://www.udemy.   /how-to-build-a-facebook-messenger-chat-bot-from-scratch/"/>
    <s v="https://www.udemy.com/how-to-build-a-facebook-messenger-chat-bot-from-scratch/"/>
    <x v="0"/>
    <n v="120"/>
    <n v="1798"/>
    <n v="20"/>
    <n v="24"/>
    <x v="1"/>
    <x v="1"/>
    <s v="beginner level"/>
    <s v="BEGINNER LEVEL"/>
    <n v="14"/>
    <s v="beginner level"/>
    <n v="1.5"/>
    <d v="2017-05-11T00:00:00"/>
    <n v="11"/>
    <n v="5"/>
    <n v="2017"/>
    <x v="0"/>
    <x v="0"/>
    <d v="2018-12-31T00:00:00"/>
    <n v="599"/>
  </r>
  <r>
    <x v="3514"/>
    <x v="3500"/>
    <x v="1867"/>
    <s v="periencia!"/>
    <s v="¡Triunfar "/>
    <s v="https://www.udemy.   /triunfar-en-la-bolsa-de-valores-no-requiere-de-experiencia/"/>
    <s v="https://www.udemy.com/triunfar-en-la-bolsa-de-valores-no-requiere-de-experiencia/"/>
    <x v="1"/>
    <n v="0"/>
    <n v="338"/>
    <n v="7"/>
    <n v="6"/>
    <x v="1"/>
    <x v="1"/>
    <s v="beginner level"/>
    <s v="BEGINNER LEVEL"/>
    <n v="14"/>
    <s v="beginner level"/>
    <n v="1"/>
    <d v="2017-05-30T00:00:00"/>
    <n v="30"/>
    <n v="5"/>
    <n v="2017"/>
    <x v="3"/>
    <x v="3"/>
    <d v="2018-12-31T00:00:00"/>
    <n v="580"/>
  </r>
  <r>
    <x v="3515"/>
    <x v="3501"/>
    <x v="1868"/>
    <s v="Your Piano"/>
    <s v="une that S"/>
    <s v="https://www.udemy.   /how-to-tune-your-own-piano/"/>
    <s v="https://www.udemy.com/how-to-tune-your-own-piano/"/>
    <x v="0"/>
    <n v="20"/>
    <n v="0"/>
    <n v="0"/>
    <n v="6"/>
    <x v="0"/>
    <x v="0"/>
    <s v="all levels"/>
    <s v="ALL LEVELS"/>
    <n v="10"/>
    <s v="all levels"/>
    <n v="0.55000000000000004"/>
    <d v="2017-06-20T00:00:00"/>
    <n v="20"/>
    <n v="6"/>
    <n v="2017"/>
    <x v="1"/>
    <x v="1"/>
    <d v="2019-09-26T00:00:00"/>
    <n v="828"/>
  </r>
  <r>
    <x v="3516"/>
    <x v="3502"/>
    <x v="1869"/>
    <s v="al Account"/>
    <s v="hree Steps"/>
    <s v="https://www.udemy.   /three-steps-trading-live-trading-real-account/"/>
    <s v="https://www.udemy.com/three-steps-trading-live-trading-real-account/"/>
    <x v="0"/>
    <n v="190"/>
    <n v="1197"/>
    <n v="11"/>
    <n v="46"/>
    <x v="0"/>
    <x v="0"/>
    <s v="all levels"/>
    <s v="ALL LEVELS"/>
    <n v="10"/>
    <s v="all levels"/>
    <n v="5"/>
    <d v="2017-05-24T00:00:00"/>
    <n v="24"/>
    <n v="5"/>
    <n v="2017"/>
    <x v="3"/>
    <x v="3"/>
    <d v="2018-11-04T00:00:00"/>
    <n v="529"/>
  </r>
  <r>
    <x v="3517"/>
    <x v="3503"/>
    <x v="1870"/>
    <s v="easy steps"/>
    <s v="ickstarter"/>
    <s v="https://www.udemy.   /kickstarter-success-in-5-easy-steps/"/>
    <s v="https://www.udemy.com/kickstarter-success-in-5-easy-steps/"/>
    <x v="0"/>
    <n v="20"/>
    <n v="0"/>
    <n v="0"/>
    <n v="12"/>
    <x v="0"/>
    <x v="0"/>
    <s v="all levels"/>
    <s v="ALL LEVELS"/>
    <n v="10"/>
    <s v="all levels"/>
    <n v="0.51666666699999997"/>
    <d v="2017-05-16T00:00:00"/>
    <n v="16"/>
    <n v="5"/>
    <n v="2017"/>
    <x v="3"/>
    <x v="3"/>
    <d v="2018-08-06T00:00:00"/>
    <n v="447"/>
  </r>
  <r>
    <x v="3518"/>
    <x v="3504"/>
    <x v="821"/>
    <s v="as Drawing"/>
    <s v="earn Adobe"/>
    <s v="https://www.udemy.   /learn-adobe-illustrator-semi-automatic-mandalas-drawing/"/>
    <s v="https://www.udemy.com/learn-adobe-illustrator-semi-automatic-mandalas-drawing/"/>
    <x v="0"/>
    <n v="200"/>
    <n v="1076"/>
    <n v="15"/>
    <n v="15"/>
    <x v="0"/>
    <x v="0"/>
    <s v="all levels"/>
    <s v="ALL LEVELS"/>
    <n v="10"/>
    <s v="all levels"/>
    <n v="1"/>
    <d v="2017-05-22T00:00:00"/>
    <n v="22"/>
    <n v="5"/>
    <n v="2017"/>
    <x v="2"/>
    <x v="2"/>
    <d v="2019-09-26T00:00:00"/>
    <n v="857"/>
  </r>
  <r>
    <x v="3519"/>
    <x v="3505"/>
    <x v="96"/>
    <s v="obe Script"/>
    <s v="hotoshop -"/>
    <s v="https://www.udemy.   /adobe-photoshop-scripting/"/>
    <s v="https://www.udemy.com/adobe-photoshop-scripting/"/>
    <x v="0"/>
    <n v="195"/>
    <n v="7"/>
    <n v="0"/>
    <n v="87"/>
    <x v="2"/>
    <x v="2"/>
    <s v="intermediate level"/>
    <s v="INTERMEDIATE LEVEL"/>
    <n v="18"/>
    <s v="intermediate level"/>
    <n v="8.5"/>
    <d v="2017-05-15T00:00:00"/>
    <n v="15"/>
    <n v="5"/>
    <n v="2017"/>
    <x v="2"/>
    <x v="2"/>
    <d v="2020-10-10T00:00:00"/>
    <n v="1244"/>
  </r>
  <r>
    <x v="3520"/>
    <x v="3506"/>
    <x v="58"/>
    <s v="ld of Mine"/>
    <s v="earn to Pl"/>
    <s v="https://www.udemy.   /learn-to-play-sweet-child-of-mine/"/>
    <s v="https://www.udemy.com/learn-to-play-sweet-child-of-mine/"/>
    <x v="0"/>
    <n v="20"/>
    <n v="0"/>
    <n v="0"/>
    <n v="23"/>
    <x v="2"/>
    <x v="2"/>
    <s v="intermediate level"/>
    <s v="INTERMEDIATE LEVEL"/>
    <n v="18"/>
    <s v="intermediate level"/>
    <n v="1.5"/>
    <d v="2017-06-30T00:00:00"/>
    <n v="30"/>
    <n v="6"/>
    <n v="2017"/>
    <x v="1"/>
    <x v="1"/>
    <d v="2020-10-10T00:00:00"/>
    <n v="1198"/>
  </r>
  <r>
    <x v="3521"/>
    <x v="3507"/>
    <x v="96"/>
    <s v="e A to Z ."/>
    <s v="hotoshop i"/>
    <s v="https://www.udemy.   /photoshop-a-to-z/"/>
    <s v="https://www.udemy.com/photoshop-a-to-z/"/>
    <x v="0"/>
    <n v="35"/>
    <n v="343"/>
    <n v="0"/>
    <n v="24"/>
    <x v="0"/>
    <x v="0"/>
    <s v="all levels"/>
    <s v="ALL LEVELS"/>
    <n v="10"/>
    <s v="all levels"/>
    <n v="3.5"/>
    <d v="2017-07-06T00:00:00"/>
    <n v="6"/>
    <n v="7"/>
    <n v="2017"/>
    <x v="2"/>
    <x v="2"/>
    <d v="2019-09-26T00:00:00"/>
    <n v="812"/>
  </r>
  <r>
    <x v="3522"/>
    <x v="3508"/>
    <x v="1781"/>
    <s v=" DivisÃµes"/>
    <s v="urso de Ba"/>
    <s v="https://www.udemy.   /diegogil-edd/"/>
    <s v="https://www.udemy.com/diegogil-edd/"/>
    <x v="0"/>
    <n v="55"/>
    <n v="5"/>
    <n v="2"/>
    <n v="19"/>
    <x v="2"/>
    <x v="2"/>
    <s v="intermediate level"/>
    <s v="INTERMEDIATE LEVEL"/>
    <n v="18"/>
    <s v="intermediate level"/>
    <n v="2"/>
    <d v="2017-05-18T00:00:00"/>
    <n v="18"/>
    <n v="5"/>
    <n v="2017"/>
    <x v="1"/>
    <x v="1"/>
    <d v="2020-10-10T00:00:00"/>
    <n v="1241"/>
  </r>
  <r>
    <x v="3523"/>
    <x v="3509"/>
    <x v="465"/>
    <s v="n Stocks ?"/>
    <s v="ow To Inve"/>
    <s v="https://www.udemy.   /howtoinvest5k/"/>
    <s v="https://www.udemy.com/howtoinvest5k/"/>
    <x v="0"/>
    <n v="20"/>
    <n v="1239"/>
    <n v="5"/>
    <n v="6"/>
    <x v="1"/>
    <x v="1"/>
    <s v="beginner level"/>
    <s v="BEGINNER LEVEL"/>
    <n v="14"/>
    <s v="beginner level"/>
    <n v="0.7"/>
    <d v="2017-05-23T00:00:00"/>
    <n v="23"/>
    <n v="5"/>
    <n v="2017"/>
    <x v="3"/>
    <x v="3"/>
    <d v="2018-05-25T00:00:00"/>
    <n v="367"/>
  </r>
  <r>
    <x v="3524"/>
    <x v="3510"/>
    <x v="1871"/>
    <s v=" Beginners"/>
    <s v="rums for B"/>
    <s v="https://www.udemy.   /drums-for-beginner/"/>
    <s v="https://www.udemy.com/drums-for-beginner/"/>
    <x v="1"/>
    <n v="0"/>
    <n v="1618"/>
    <n v="4"/>
    <n v="15"/>
    <x v="1"/>
    <x v="1"/>
    <s v="beginner level"/>
    <s v="BEGINNER LEVEL"/>
    <n v="14"/>
    <s v="beginner level"/>
    <n v="3"/>
    <d v="2017-06-19T00:00:00"/>
    <n v="19"/>
    <n v="6"/>
    <n v="2017"/>
    <x v="1"/>
    <x v="1"/>
    <d v="2018-12-31T00:00:00"/>
    <n v="560"/>
  </r>
  <r>
    <x v="3525"/>
    <x v="3511"/>
    <x v="48"/>
    <s v="ns Trading"/>
    <s v="astering H"/>
    <s v="https://www.udemy.   /mastering-high-probability-iron-condor-options-trading/"/>
    <s v="https://www.udemy.com/mastering-high-probability-iron-condor-options-trading/"/>
    <x v="0"/>
    <n v="200"/>
    <n v="1030"/>
    <n v="11"/>
    <n v="22"/>
    <x v="0"/>
    <x v="0"/>
    <s v="all levels"/>
    <s v="ALL LEVELS"/>
    <n v="10"/>
    <s v="all levels"/>
    <n v="2"/>
    <d v="2017-06-01T00:00:00"/>
    <n v="1"/>
    <n v="6"/>
    <n v="2017"/>
    <x v="3"/>
    <x v="3"/>
    <d v="2018-10-03T00:00:00"/>
    <n v="489"/>
  </r>
  <r>
    <x v="3526"/>
    <x v="3512"/>
    <x v="407"/>
    <s v="om Scratch"/>
    <s v="earn How T"/>
    <s v="https://www.udemy.   /learn-how-to-become-a-front-end-web-developer-from-scratch/"/>
    <s v="https://www.udemy.com/learn-how-to-become-a-front-end-web-developer-from-scratch/"/>
    <x v="0"/>
    <n v="200"/>
    <n v="7062"/>
    <n v="72"/>
    <n v="172"/>
    <x v="1"/>
    <x v="1"/>
    <s v="beginner level"/>
    <s v="BEGINNER LEVEL"/>
    <n v="14"/>
    <s v="beginner level"/>
    <n v="11"/>
    <d v="2017-05-28T00:00:00"/>
    <n v="28"/>
    <n v="5"/>
    <n v="2017"/>
    <x v="0"/>
    <x v="0"/>
    <d v="2018-12-31T00:00:00"/>
    <n v="582"/>
  </r>
  <r>
    <x v="3527"/>
    <x v="3513"/>
    <x v="1872"/>
    <s v="ality Apps"/>
    <s v="eact VR - "/>
    <s v="https://www.udemy.   /react-vr/"/>
    <s v="https://www.udemy.com/react-vr/"/>
    <x v="0"/>
    <n v="80"/>
    <n v="5026"/>
    <n v="72"/>
    <n v="43"/>
    <x v="0"/>
    <x v="0"/>
    <s v="all levels"/>
    <s v="ALL LEVELS"/>
    <n v="10"/>
    <s v="all levels"/>
    <n v="3"/>
    <d v="2017-05-17T00:00:00"/>
    <n v="17"/>
    <n v="5"/>
    <n v="2017"/>
    <x v="0"/>
    <x v="0"/>
    <d v="2019-09-26T00:00:00"/>
    <n v="862"/>
  </r>
  <r>
    <x v="3528"/>
    <x v="3514"/>
    <x v="756"/>
    <s v=" Beginners"/>
    <s v="orex for B"/>
    <s v="https://www.udemy.   /forex-for-beginners-easy-forex-trading-for-beginners/"/>
    <s v="https://www.udemy.com/forex-for-beginners-easy-forex-trading-for-beginners/"/>
    <x v="1"/>
    <n v="0"/>
    <n v="1780"/>
    <n v="32"/>
    <n v="9"/>
    <x v="1"/>
    <x v="1"/>
    <s v="beginner level"/>
    <s v="BEGINNER LEVEL"/>
    <n v="14"/>
    <s v="beginner level"/>
    <n v="1"/>
    <d v="2017-05-18T00:00:00"/>
    <n v="18"/>
    <n v="5"/>
    <n v="2017"/>
    <x v="3"/>
    <x v="3"/>
    <d v="2018-05-25T00:00:00"/>
    <n v="372"/>
  </r>
  <r>
    <x v="3529"/>
    <x v="3515"/>
    <x v="1873"/>
    <s v="hic Design"/>
    <s v="iventa un "/>
    <s v="https://www.udemy.   /diventa-un-professionista-del-graphic-design/"/>
    <s v="https://www.udemy.com/diventa-un-professionista-del-graphic-design/"/>
    <x v="0"/>
    <n v="200"/>
    <n v="185"/>
    <n v="10"/>
    <n v="94"/>
    <x v="0"/>
    <x v="0"/>
    <s v="all levels"/>
    <s v="ALL LEVELS"/>
    <n v="10"/>
    <s v="all levels"/>
    <n v="17.5"/>
    <d v="2017-05-24T00:00:00"/>
    <n v="24"/>
    <n v="5"/>
    <n v="2017"/>
    <x v="2"/>
    <x v="2"/>
    <d v="2019-09-26T00:00:00"/>
    <n v="855"/>
  </r>
  <r>
    <x v="3530"/>
    <x v="3516"/>
    <x v="227"/>
    <s v=" by Amazon"/>
    <s v="dobe Illus"/>
    <s v="https://www.udemy.   /merchbyamazondesign/"/>
    <s v="https://www.udemy.com/merchbyamazondesign/"/>
    <x v="0"/>
    <n v="20"/>
    <n v="390"/>
    <n v="44"/>
    <n v="15"/>
    <x v="0"/>
    <x v="0"/>
    <s v="all levels"/>
    <s v="ALL LEVELS"/>
    <n v="10"/>
    <s v="all levels"/>
    <n v="1"/>
    <d v="2017-06-13T00:00:00"/>
    <n v="13"/>
    <n v="6"/>
    <n v="2017"/>
    <x v="2"/>
    <x v="2"/>
    <d v="2019-09-26T00:00:00"/>
    <n v="835"/>
  </r>
  <r>
    <x v="3531"/>
    <x v="3517"/>
    <x v="1874"/>
    <s v="to Editing"/>
    <s v="hoto Manip"/>
    <s v="https://www.udemy.   /photo-manipulation-master-photo-editing/"/>
    <s v="https://www.udemy.com/photo-manipulation-master-photo-editing/"/>
    <x v="0"/>
    <n v="75"/>
    <n v="326"/>
    <n v="6"/>
    <n v="43"/>
    <x v="0"/>
    <x v="0"/>
    <s v="all levels"/>
    <s v="ALL LEVELS"/>
    <n v="10"/>
    <s v="all levels"/>
    <n v="1"/>
    <d v="2017-07-03T00:00:00"/>
    <n v="3"/>
    <n v="7"/>
    <n v="2017"/>
    <x v="2"/>
    <x v="2"/>
    <d v="2019-09-26T00:00:00"/>
    <n v="815"/>
  </r>
  <r>
    <x v="3532"/>
    <x v="3518"/>
    <x v="25"/>
    <s v="must learn"/>
    <s v="ccounting "/>
    <s v="https://www.udemy.   /accounting-the-6-most-important-rules-you-must-learn/"/>
    <s v="https://www.udemy.com/accounting-the-6-most-important-rules-you-must-learn/"/>
    <x v="0"/>
    <n v="20"/>
    <n v="0"/>
    <n v="0"/>
    <n v="9"/>
    <x v="0"/>
    <x v="0"/>
    <s v="all levels"/>
    <s v="ALL LEVELS"/>
    <n v="10"/>
    <s v="all levels"/>
    <n v="1"/>
    <d v="2017-05-25T00:00:00"/>
    <n v="25"/>
    <n v="5"/>
    <n v="2017"/>
    <x v="3"/>
    <x v="3"/>
    <d v="2018-08-06T00:00:00"/>
    <n v="438"/>
  </r>
  <r>
    <x v="3533"/>
    <x v="3519"/>
    <x v="1875"/>
    <s v="t Success&quot;"/>
    <s v="he True ' "/>
    <s v="https://www.udemy.   /stockmarketsuccesssecretsauce/"/>
    <s v="https://www.udemy.com/stockmarketsuccesssecretsauce/"/>
    <x v="0"/>
    <n v="200"/>
    <n v="23"/>
    <n v="2"/>
    <n v="30"/>
    <x v="0"/>
    <x v="0"/>
    <s v="all levels"/>
    <s v="ALL LEVELS"/>
    <n v="10"/>
    <s v="all levels"/>
    <n v="3"/>
    <d v="2017-06-11T00:00:00"/>
    <n v="11"/>
    <n v="6"/>
    <n v="2017"/>
    <x v="3"/>
    <x v="3"/>
    <d v="2018-08-06T00:00:00"/>
    <n v="421"/>
  </r>
  <r>
    <x v="3534"/>
    <x v="3520"/>
    <x v="1876"/>
    <s v="em digital"/>
    <s v="riando um "/>
    <s v="https://www.udemy.   /criando-poster-digital-foto-colagem/"/>
    <s v="https://www.udemy.com/criando-poster-digital-foto-colagem/"/>
    <x v="0"/>
    <n v="25"/>
    <n v="1"/>
    <n v="0"/>
    <n v="8"/>
    <x v="1"/>
    <x v="1"/>
    <s v="beginner level"/>
    <s v="BEGINNER LEVEL"/>
    <n v="14"/>
    <s v="beginner level"/>
    <n v="0.68333333299999999"/>
    <d v="2017-05-25T00:00:00"/>
    <n v="25"/>
    <n v="5"/>
    <n v="2017"/>
    <x v="2"/>
    <x v="2"/>
    <d v="2018-12-31T00:00:00"/>
    <n v="585"/>
  </r>
  <r>
    <x v="3535"/>
    <x v="3521"/>
    <x v="1292"/>
    <s v="ookkeeping"/>
    <s v="asic Bookk"/>
    <s v="https://www.udemy.   /basic-bookkeeping-course/"/>
    <s v="https://www.udemy.com/basic-bookkeeping-course/"/>
    <x v="0"/>
    <n v="35"/>
    <n v="0"/>
    <n v="0"/>
    <n v="12"/>
    <x v="1"/>
    <x v="1"/>
    <s v="beginner level"/>
    <s v="BEGINNER LEVEL"/>
    <n v="14"/>
    <s v="beginner level"/>
    <n v="0.73333333300000003"/>
    <d v="2017-05-23T00:00:00"/>
    <n v="23"/>
    <n v="5"/>
    <n v="2017"/>
    <x v="3"/>
    <x v="3"/>
    <d v="2018-12-31T00:00:00"/>
    <n v="587"/>
  </r>
  <r>
    <x v="3536"/>
    <x v="3522"/>
    <x v="1815"/>
    <s v=" Economics"/>
    <s v="ase Studie"/>
    <s v="https://www.udemy.   /case-studies-in-macro-economics/"/>
    <s v="https://www.udemy.com/case-studies-in-macro-economics/"/>
    <x v="0"/>
    <n v="50"/>
    <n v="114"/>
    <n v="1"/>
    <n v="22"/>
    <x v="1"/>
    <x v="1"/>
    <s v="beginner level"/>
    <s v="BEGINNER LEVEL"/>
    <n v="14"/>
    <s v="beginner level"/>
    <n v="4"/>
    <d v="2017-05-25T00:00:00"/>
    <n v="25"/>
    <n v="5"/>
    <n v="2017"/>
    <x v="3"/>
    <x v="3"/>
    <d v="2018-05-25T00:00:00"/>
    <n v="365"/>
  </r>
  <r>
    <x v="3537"/>
    <x v="3523"/>
    <x v="1877"/>
    <s v="ough time!"/>
    <s v="nnovators "/>
    <s v="https://www.udemy.   /innovators-and-innovation-travel-through-time/"/>
    <s v="https://www.udemy.com/innovators-and-innovation-travel-through-time/"/>
    <x v="0"/>
    <n v="50"/>
    <n v="101"/>
    <n v="0"/>
    <n v="31"/>
    <x v="1"/>
    <x v="1"/>
    <s v="beginner level"/>
    <s v="BEGINNER LEVEL"/>
    <n v="14"/>
    <s v="beginner level"/>
    <n v="6"/>
    <d v="2017-05-25T00:00:00"/>
    <n v="25"/>
    <n v="5"/>
    <n v="2017"/>
    <x v="3"/>
    <x v="3"/>
    <d v="2018-12-31T00:00:00"/>
    <n v="585"/>
  </r>
  <r>
    <x v="3538"/>
    <x v="3524"/>
    <x v="48"/>
    <s v="Web Pages&quot;"/>
    <s v="astering '"/>
    <s v="https://www.udemy.   /mastering-native-css-shapes/"/>
    <s v="https://www.udemy.com/mastering-native-css-shapes/"/>
    <x v="0"/>
    <n v="195"/>
    <n v="1040"/>
    <n v="5"/>
    <n v="30"/>
    <x v="0"/>
    <x v="0"/>
    <s v="all levels"/>
    <s v="ALL LEVELS"/>
    <n v="10"/>
    <s v="all levels"/>
    <n v="3.5"/>
    <d v="2017-05-29T00:00:00"/>
    <n v="29"/>
    <n v="5"/>
    <n v="2017"/>
    <x v="0"/>
    <x v="0"/>
    <d v="2019-09-26T00:00:00"/>
    <n v="850"/>
  </r>
  <r>
    <x v="3539"/>
    <x v="3525"/>
    <x v="1878"/>
    <s v=" the Piano"/>
    <s v="earn Pirat"/>
    <s v="https://www.udemy.   /learn-pirates-of-the-caribbean-by-ear-on-the-piano/"/>
    <s v="https://www.udemy.com/learn-pirates-of-the-caribbean-by-ear-on-the-piano/"/>
    <x v="0"/>
    <n v="20"/>
    <n v="0"/>
    <n v="0"/>
    <n v="6"/>
    <x v="0"/>
    <x v="0"/>
    <s v="all levels"/>
    <s v="ALL LEVELS"/>
    <n v="10"/>
    <s v="all levels"/>
    <n v="0.53333333299999997"/>
    <d v="2017-05-22T00:00:00"/>
    <n v="22"/>
    <n v="5"/>
    <n v="2017"/>
    <x v="1"/>
    <x v="1"/>
    <d v="2019-09-26T00:00:00"/>
    <n v="857"/>
  </r>
  <r>
    <x v="3540"/>
    <x v="3526"/>
    <x v="1223"/>
    <s v="Modo menor"/>
    <s v="prende esc"/>
    <s v="https://www.udemy.   /aprende-escalas-y-arpegios-vol2-modo-menor/"/>
    <s v="https://www.udemy.com/aprende-escalas-y-arpegios-vol2-modo-menor/"/>
    <x v="0"/>
    <n v="50"/>
    <n v="62"/>
    <n v="1"/>
    <n v="49"/>
    <x v="0"/>
    <x v="0"/>
    <s v="all levels"/>
    <s v="ALL LEVELS"/>
    <n v="10"/>
    <s v="all levels"/>
    <n v="2.5"/>
    <d v="2017-05-29T00:00:00"/>
    <n v="29"/>
    <n v="5"/>
    <n v="2017"/>
    <x v="1"/>
    <x v="1"/>
    <d v="2019-09-26T00:00:00"/>
    <n v="850"/>
  </r>
  <r>
    <x v="3541"/>
    <x v="3527"/>
    <x v="96"/>
    <s v=" Detalhada"/>
    <s v="hotoshop E"/>
    <s v="https://www.udemy.   /photoshop-introducao/"/>
    <s v="https://www.udemy.com/photoshop-introducao/"/>
    <x v="1"/>
    <n v="0"/>
    <n v="800"/>
    <n v="39"/>
    <n v="24"/>
    <x v="1"/>
    <x v="1"/>
    <s v="beginner level"/>
    <s v="BEGINNER LEVEL"/>
    <n v="14"/>
    <s v="beginner level"/>
    <n v="2.5"/>
    <d v="2017-05-22T00:00:00"/>
    <n v="22"/>
    <n v="5"/>
    <n v="2017"/>
    <x v="2"/>
    <x v="2"/>
    <d v="2018-12-31T00:00:00"/>
    <n v="588"/>
  </r>
  <r>
    <x v="3542"/>
    <x v="3528"/>
    <x v="407"/>
    <s v="Songs Ch.2"/>
    <s v="earn How T"/>
    <s v="https://www.udemy.   /learn-how-to-play-25-hip-hop-classic-songs-ch2/"/>
    <s v="https://www.udemy.com/learn-how-to-play-25-hip-hop-classic-songs-ch2/"/>
    <x v="0"/>
    <n v="25"/>
    <n v="7"/>
    <n v="1"/>
    <n v="27"/>
    <x v="0"/>
    <x v="0"/>
    <s v="all levels"/>
    <s v="ALL LEVELS"/>
    <n v="10"/>
    <s v="all levels"/>
    <n v="3.5"/>
    <d v="2017-05-23T00:00:00"/>
    <n v="23"/>
    <n v="5"/>
    <n v="2017"/>
    <x v="1"/>
    <x v="1"/>
    <d v="2019-09-26T00:00:00"/>
    <n v="856"/>
  </r>
  <r>
    <x v="3543"/>
    <x v="3529"/>
    <x v="58"/>
    <s v="o Course 1"/>
    <s v="earn to Pl"/>
    <s v="https://www.udemy.   /learn-to-play-piano-like-a-pro/"/>
    <s v="https://www.udemy.com/learn-to-play-piano-like-a-pro/"/>
    <x v="0"/>
    <n v="35"/>
    <n v="0"/>
    <n v="0"/>
    <n v="13"/>
    <x v="1"/>
    <x v="1"/>
    <s v="beginner level"/>
    <s v="BEGINNER LEVEL"/>
    <n v="14"/>
    <s v="beginner level"/>
    <n v="0.51666666699999997"/>
    <d v="2017-05-30T00:00:00"/>
    <n v="30"/>
    <n v="5"/>
    <n v="2017"/>
    <x v="1"/>
    <x v="1"/>
    <d v="2018-12-31T00:00:00"/>
    <n v="580"/>
  </r>
  <r>
    <x v="3544"/>
    <x v="3530"/>
    <x v="6"/>
    <s v="onstration"/>
    <s v="ntroductio"/>
    <s v="https://www.udemy.   /introduction-to-futures-trading-and-live-trading-futures/"/>
    <s v="https://www.udemy.com/introduction-to-futures-trading-and-live-trading-futures/"/>
    <x v="0"/>
    <n v="60"/>
    <n v="54"/>
    <n v="4"/>
    <n v="6"/>
    <x v="3"/>
    <x v="3"/>
    <s v="expert level"/>
    <s v="EXPERT LEVEL"/>
    <n v="12"/>
    <s v="expert level"/>
    <n v="0.71666666700000003"/>
    <d v="2017-05-24T00:00:00"/>
    <n v="24"/>
    <n v="5"/>
    <n v="2017"/>
    <x v="3"/>
    <x v="3"/>
    <d v="2019-08-24T00:00:00"/>
    <n v="822"/>
  </r>
  <r>
    <x v="3545"/>
    <x v="3531"/>
    <x v="1115"/>
    <s v=" with Ease"/>
    <s v="earning Pa"/>
    <s v="https://www.udemy.   /learning-path-magento-master-and-test-magento-2-with-ease/"/>
    <s v="https://www.udemy.com/learning-path-magento-master-and-test-magento-2-with-ease/"/>
    <x v="0"/>
    <n v="200"/>
    <n v="155"/>
    <n v="9"/>
    <n v="37"/>
    <x v="3"/>
    <x v="3"/>
    <s v="expert level"/>
    <s v="EXPERT LEVEL"/>
    <n v="12"/>
    <s v="expert level"/>
    <n v="6"/>
    <d v="2017-05-26T00:00:00"/>
    <n v="26"/>
    <n v="5"/>
    <n v="2017"/>
    <x v="0"/>
    <x v="0"/>
    <d v="2019-08-24T00:00:00"/>
    <n v="820"/>
  </r>
  <r>
    <x v="3546"/>
    <x v="3532"/>
    <x v="1879"/>
    <s v="pas Ã  pas"/>
    <s v="oho Books "/>
    <s v="https://www.udemy.   /zoho-books-gestion-financiere-dentreprise-pas-a-pas/"/>
    <s v="https://www.udemy.com/zoho-books-gestion-financiere-dentreprise-pas-a-pas/"/>
    <x v="1"/>
    <n v="0"/>
    <n v="229"/>
    <n v="0"/>
    <n v="33"/>
    <x v="0"/>
    <x v="0"/>
    <s v="all levels"/>
    <s v="ALL LEVELS"/>
    <n v="10"/>
    <s v="all levels"/>
    <n v="2"/>
    <d v="2017-05-26T00:00:00"/>
    <n v="26"/>
    <n v="5"/>
    <n v="2017"/>
    <x v="3"/>
    <x v="3"/>
    <d v="2018-08-06T00:00:00"/>
    <n v="437"/>
  </r>
  <r>
    <x v="3547"/>
    <x v="3533"/>
    <x v="1880"/>
    <s v="lity Crush"/>
    <s v="hort Strad"/>
    <s v="https://www.udemy.   /short-straddles-exploit-option-volatility-crush/"/>
    <s v="https://www.udemy.com/short-straddles-exploit-option-volatility-crush/"/>
    <x v="0"/>
    <n v="60"/>
    <n v="59"/>
    <n v="8"/>
    <n v="7"/>
    <x v="3"/>
    <x v="3"/>
    <s v="expert level"/>
    <s v="EXPERT LEVEL"/>
    <n v="12"/>
    <s v="expert level"/>
    <n v="0.58333333300000001"/>
    <d v="2017-05-24T00:00:00"/>
    <n v="24"/>
    <n v="5"/>
    <n v="2017"/>
    <x v="3"/>
    <x v="3"/>
    <d v="2019-08-24T00:00:00"/>
    <n v="822"/>
  </r>
  <r>
    <x v="3548"/>
    <x v="3534"/>
    <x v="1881"/>
    <s v="ns Trading"/>
    <s v="he Advanta"/>
    <s v="https://www.udemy.   /learn-etf-options-and-index-options-trading/"/>
    <s v="https://www.udemy.com/learn-etf-options-and-index-options-trading/"/>
    <x v="0"/>
    <n v="60"/>
    <n v="52"/>
    <n v="3"/>
    <n v="9"/>
    <x v="2"/>
    <x v="2"/>
    <s v="intermediate level"/>
    <s v="INTERMEDIATE LEVEL"/>
    <n v="18"/>
    <s v="intermediate level"/>
    <n v="1"/>
    <d v="2017-05-23T00:00:00"/>
    <n v="23"/>
    <n v="5"/>
    <n v="2017"/>
    <x v="3"/>
    <x v="3"/>
    <d v="2020-10-10T00:00:00"/>
    <n v="1236"/>
  </r>
  <r>
    <x v="3549"/>
    <x v="3535"/>
    <x v="1882"/>
    <s v="and Stocks"/>
    <s v="earn Optio"/>
    <s v="https://www.udemy.   /learn-options-on-futures-for-hedging-options-and-stocks/"/>
    <s v="https://www.udemy.com/learn-options-on-futures-for-hedging-options-and-stocks/"/>
    <x v="0"/>
    <n v="60"/>
    <n v="51"/>
    <n v="2"/>
    <n v="6"/>
    <x v="3"/>
    <x v="3"/>
    <s v="expert level"/>
    <s v="EXPERT LEVEL"/>
    <n v="12"/>
    <s v="expert level"/>
    <n v="0.7"/>
    <d v="2017-05-23T00:00:00"/>
    <n v="23"/>
    <n v="5"/>
    <n v="2017"/>
    <x v="3"/>
    <x v="3"/>
    <d v="2019-08-24T00:00:00"/>
    <n v="823"/>
  </r>
  <r>
    <x v="3550"/>
    <x v="3536"/>
    <x v="1883"/>
    <s v=" Developer"/>
    <s v="uperb jQue"/>
    <s v="https://www.udemy.   /superb-jquery-course/"/>
    <s v="https://www.udemy.com/superb-jquery-course/"/>
    <x v="0"/>
    <n v="95"/>
    <n v="817"/>
    <n v="6"/>
    <n v="32"/>
    <x v="0"/>
    <x v="0"/>
    <s v="all levels"/>
    <s v="ALL LEVELS"/>
    <n v="10"/>
    <s v="all levels"/>
    <n v="1.5"/>
    <d v="2017-05-28T00:00:00"/>
    <n v="28"/>
    <n v="5"/>
    <n v="2017"/>
    <x v="0"/>
    <x v="0"/>
    <d v="2019-09-26T00:00:00"/>
    <n v="851"/>
  </r>
  <r>
    <x v="3551"/>
    <x v="3537"/>
    <x v="1884"/>
    <s v="llustrator"/>
    <s v="esign Tick"/>
    <s v="https://www.udemy.   /design-tickets-and-vouchers-in-photoshop-and-illustrator/"/>
    <s v="https://www.udemy.com/design-tickets-and-vouchers-in-photoshop-and-illustrator/"/>
    <x v="0"/>
    <n v="45"/>
    <n v="502"/>
    <n v="0"/>
    <n v="15"/>
    <x v="1"/>
    <x v="1"/>
    <s v="beginner level"/>
    <s v="BEGINNER LEVEL"/>
    <n v="14"/>
    <s v="beginner level"/>
    <n v="2.5"/>
    <d v="2017-05-27T00:00:00"/>
    <n v="27"/>
    <n v="5"/>
    <n v="2017"/>
    <x v="2"/>
    <x v="2"/>
    <d v="2018-12-31T00:00:00"/>
    <n v="583"/>
  </r>
  <r>
    <x v="3552"/>
    <x v="3538"/>
    <x v="7"/>
    <s v="izar Canva"/>
    <s v="prende a u"/>
    <s v="https://www.udemy.   /aprende-a-utilizar-canva/"/>
    <s v="https://www.udemy.com/aprende-a-utilizar-canva/"/>
    <x v="0"/>
    <n v="20"/>
    <n v="677"/>
    <n v="45"/>
    <n v="11"/>
    <x v="1"/>
    <x v="1"/>
    <s v="beginner level"/>
    <s v="BEGINNER LEVEL"/>
    <n v="14"/>
    <s v="beginner level"/>
    <n v="0.66666666699999999"/>
    <d v="2017-05-28T00:00:00"/>
    <n v="28"/>
    <n v="5"/>
    <n v="2017"/>
    <x v="2"/>
    <x v="2"/>
    <d v="2018-12-31T00:00:00"/>
    <n v="582"/>
  </r>
  <r>
    <x v="3553"/>
    <x v="3539"/>
    <x v="96"/>
    <s v=" in Arabic"/>
    <s v="hotoshop &amp;"/>
    <s v="https://www.udemy.   /photoshop-illustrator-cc-essentials-arabic/"/>
    <s v="https://www.udemy.com/photoshop-illustrator-cc-essentials-arabic/"/>
    <x v="1"/>
    <n v="0"/>
    <n v="3329"/>
    <n v="193"/>
    <n v="33"/>
    <x v="1"/>
    <x v="1"/>
    <s v="beginner level"/>
    <s v="BEGINNER LEVEL"/>
    <n v="14"/>
    <s v="beginner level"/>
    <n v="3.5"/>
    <d v="2017-05-31T00:00:00"/>
    <n v="31"/>
    <n v="5"/>
    <n v="2017"/>
    <x v="2"/>
    <x v="2"/>
    <d v="2018-12-31T00:00:00"/>
    <n v="579"/>
  </r>
  <r>
    <x v="3554"/>
    <x v="3540"/>
    <x v="1885"/>
    <s v="by Example"/>
    <s v="eact vs An"/>
    <s v="https://www.udemy.   /react-vs-angular-vs-vuejs-by-example/"/>
    <s v="https://www.udemy.com/react-vs-angular-vs-vuejs-by-example/"/>
    <x v="1"/>
    <n v="0"/>
    <n v="6958"/>
    <n v="132"/>
    <n v="30"/>
    <x v="1"/>
    <x v="1"/>
    <s v="beginner level"/>
    <s v="BEGINNER LEVEL"/>
    <n v="14"/>
    <s v="beginner level"/>
    <n v="3.5"/>
    <d v="2017-06-02T00:00:00"/>
    <n v="2"/>
    <n v="6"/>
    <n v="2017"/>
    <x v="0"/>
    <x v="0"/>
    <d v="2018-12-31T00:00:00"/>
    <n v="577"/>
  </r>
  <r>
    <x v="3555"/>
    <x v="3541"/>
    <x v="1115"/>
    <s v="sticsearch"/>
    <s v="earning Pa"/>
    <s v="https://www.udemy.   /learning-path-the-road-to-elasticsearch/"/>
    <s v="https://www.udemy.com/learning-path-the-road-to-elasticsearch/"/>
    <x v="0"/>
    <n v="200"/>
    <n v="50"/>
    <n v="5"/>
    <n v="60"/>
    <x v="1"/>
    <x v="1"/>
    <s v="beginner level"/>
    <s v="BEGINNER LEVEL"/>
    <n v="14"/>
    <s v="beginner level"/>
    <n v="5"/>
    <d v="2017-05-29T00:00:00"/>
    <n v="29"/>
    <n v="5"/>
    <n v="2017"/>
    <x v="0"/>
    <x v="0"/>
    <d v="2018-12-31T00:00:00"/>
    <n v="581"/>
  </r>
  <r>
    <x v="3556"/>
    <x v="3542"/>
    <x v="1374"/>
    <s v="in minutes"/>
    <s v="reate stun"/>
    <s v="https://www.udemy.   /create-impressive-photoshop-compositions-in-minutes/"/>
    <s v="https://www.udemy.com/create-impressive-photoshop-compositions-in-minutes/"/>
    <x v="0"/>
    <n v="20"/>
    <n v="5"/>
    <n v="0"/>
    <n v="29"/>
    <x v="0"/>
    <x v="0"/>
    <s v="all levels"/>
    <s v="ALL LEVELS"/>
    <n v="10"/>
    <s v="all levels"/>
    <n v="2"/>
    <d v="2017-06-07T00:00:00"/>
    <n v="7"/>
    <n v="6"/>
    <n v="2017"/>
    <x v="2"/>
    <x v="2"/>
    <d v="2019-09-26T00:00:00"/>
    <n v="841"/>
  </r>
  <r>
    <x v="3557"/>
    <x v="3543"/>
    <x v="1886"/>
    <s v="  Generale"/>
    <s v="ontabilitÃ"/>
    <s v="https://www.udemy.   /contabilita-generale/"/>
    <s v="https://www.udemy.com/contabilita-generale/"/>
    <x v="0"/>
    <n v="200"/>
    <n v="4"/>
    <n v="1"/>
    <n v="40"/>
    <x v="0"/>
    <x v="0"/>
    <s v="all levels"/>
    <s v="ALL LEVELS"/>
    <n v="10"/>
    <s v="all levels"/>
    <n v="8.5"/>
    <d v="2017-05-29T00:00:00"/>
    <n v="29"/>
    <n v="5"/>
    <n v="2017"/>
    <x v="3"/>
    <x v="3"/>
    <d v="2019-09-26T00:00:00"/>
    <n v="850"/>
  </r>
  <r>
    <x v="3558"/>
    <x v="3544"/>
    <x v="821"/>
    <s v=" in 1 hour"/>
    <s v="earn Adobe"/>
    <s v="https://www.udemy.   /learn-adobe-illustrator-and-premiere-pro-in-1-hour/"/>
    <s v="https://www.udemy.com/learn-adobe-illustrator-and-premiere-pro-in-1-hour/"/>
    <x v="0"/>
    <n v="20"/>
    <n v="1"/>
    <n v="0"/>
    <n v="19"/>
    <x v="0"/>
    <x v="0"/>
    <s v="all levels"/>
    <s v="ALL LEVELS"/>
    <n v="10"/>
    <s v="all levels"/>
    <n v="1"/>
    <d v="2017-06-02T00:00:00"/>
    <n v="2"/>
    <n v="6"/>
    <n v="2017"/>
    <x v="2"/>
    <x v="2"/>
    <d v="2019-09-26T00:00:00"/>
    <n v="846"/>
  </r>
  <r>
    <x v="3559"/>
    <x v="3545"/>
    <x v="1887"/>
    <s v="4 Beginner"/>
    <s v="earn Profe"/>
    <s v="https://www.udemy.   /learn-professional-book-cover-designing-photoshop/"/>
    <s v="https://www.udemy.com/learn-professional-book-cover-designing-photoshop/"/>
    <x v="0"/>
    <n v="200"/>
    <n v="6428"/>
    <n v="21"/>
    <n v="54"/>
    <x v="1"/>
    <x v="1"/>
    <s v="beginner level"/>
    <s v="BEGINNER LEVEL"/>
    <n v="14"/>
    <s v="beginner level"/>
    <n v="3"/>
    <d v="2017-06-13T00:00:00"/>
    <n v="13"/>
    <n v="6"/>
    <n v="2017"/>
    <x v="2"/>
    <x v="2"/>
    <d v="2018-12-31T00:00:00"/>
    <n v="566"/>
  </r>
  <r>
    <x v="3560"/>
    <x v="3546"/>
    <x v="1888"/>
    <s v="wn plugin!"/>
    <s v="P Plugin D"/>
    <s v="https://www.udemy.   /wp-plugin-development-build-your-own-plugin/"/>
    <s v="https://www.udemy.com/wp-plugin-development-build-your-own-plugin/"/>
    <x v="0"/>
    <n v="200"/>
    <n v="5439"/>
    <n v="22"/>
    <n v="24"/>
    <x v="1"/>
    <x v="1"/>
    <s v="beginner level"/>
    <s v="BEGINNER LEVEL"/>
    <n v="14"/>
    <s v="beginner level"/>
    <n v="4"/>
    <d v="2017-06-13T00:00:00"/>
    <n v="13"/>
    <n v="6"/>
    <n v="2017"/>
    <x v="0"/>
    <x v="0"/>
    <d v="2018-12-31T00:00:00"/>
    <n v="566"/>
  </r>
  <r>
    <x v="3561"/>
    <x v="3547"/>
    <x v="58"/>
    <s v="ngs by ear"/>
    <s v="earn to pl"/>
    <s v="https://www.udemy.   /play-by-ear/"/>
    <s v="https://www.udemy.com/play-by-ear/"/>
    <x v="0"/>
    <n v="50"/>
    <n v="4733"/>
    <n v="11"/>
    <n v="15"/>
    <x v="0"/>
    <x v="0"/>
    <s v="all levels"/>
    <s v="ALL LEVELS"/>
    <n v="10"/>
    <s v="all levels"/>
    <n v="1.5"/>
    <d v="2017-05-27T00:00:00"/>
    <n v="27"/>
    <n v="5"/>
    <n v="2017"/>
    <x v="1"/>
    <x v="1"/>
    <d v="2019-09-26T00:00:00"/>
    <n v="852"/>
  </r>
  <r>
    <x v="3562"/>
    <x v="3548"/>
    <x v="1889"/>
    <s v="cial Close"/>
    <s v="he Fast Ro"/>
    <s v="https://www.udemy.   /faster-financial-close/"/>
    <s v="https://www.udemy.com/faster-financial-close/"/>
    <x v="0"/>
    <n v="50"/>
    <n v="2"/>
    <n v="0"/>
    <n v="8"/>
    <x v="2"/>
    <x v="2"/>
    <s v="intermediate level"/>
    <s v="INTERMEDIATE LEVEL"/>
    <n v="18"/>
    <s v="intermediate level"/>
    <n v="1.5"/>
    <d v="2017-06-23T00:00:00"/>
    <n v="23"/>
    <n v="6"/>
    <n v="2017"/>
    <x v="3"/>
    <x v="3"/>
    <d v="2020-10-10T00:00:00"/>
    <n v="1205"/>
  </r>
  <r>
    <x v="3563"/>
    <x v="3549"/>
    <x v="137"/>
    <s v=" Beginners"/>
    <s v="eb Develop"/>
    <s v="https://www.udemy.   /web-development-with-html-css-bootstrap-jquery-for-beginners/"/>
    <s v="https://www.udemy.com/web-development-with-html-css-bootstrap-jquery-for-beginners/"/>
    <x v="0"/>
    <n v="35"/>
    <n v="1156"/>
    <n v="4"/>
    <n v="59"/>
    <x v="1"/>
    <x v="1"/>
    <s v="beginner level"/>
    <s v="BEGINNER LEVEL"/>
    <n v="14"/>
    <s v="beginner level"/>
    <n v="5"/>
    <d v="2017-05-30T00:00:00"/>
    <n v="30"/>
    <n v="5"/>
    <n v="2017"/>
    <x v="0"/>
    <x v="0"/>
    <d v="2018-12-31T00:00:00"/>
    <n v="580"/>
  </r>
  <r>
    <x v="3564"/>
    <x v="3550"/>
    <x v="1890"/>
    <s v="ing Skills"/>
    <s v="0 Minutes "/>
    <s v="https://www.udemy.   /60-minute-fundamental-accounting-skills/"/>
    <s v="https://www.udemy.com/60-minute-fundamental-accounting-skills/"/>
    <x v="0"/>
    <n v="75"/>
    <n v="0"/>
    <n v="0"/>
    <n v="9"/>
    <x v="1"/>
    <x v="1"/>
    <s v="beginner level"/>
    <s v="BEGINNER LEVEL"/>
    <n v="14"/>
    <s v="beginner level"/>
    <n v="2.5"/>
    <d v="2017-06-28T00:00:00"/>
    <n v="28"/>
    <n v="6"/>
    <n v="2017"/>
    <x v="3"/>
    <x v="3"/>
    <d v="2018-12-31T00:00:00"/>
    <n v="551"/>
  </r>
  <r>
    <x v="3565"/>
    <x v="3551"/>
    <x v="1891"/>
    <s v="troduction"/>
    <s v="he Cash Fl"/>
    <s v="https://www.udemy.   /cash-flow-statement-introduction/"/>
    <s v="https://www.udemy.com/cash-flow-statement-introduction/"/>
    <x v="0"/>
    <n v="50"/>
    <n v="0"/>
    <n v="0"/>
    <n v="10"/>
    <x v="1"/>
    <x v="1"/>
    <s v="beginner level"/>
    <s v="BEGINNER LEVEL"/>
    <n v="14"/>
    <s v="beginner level"/>
    <n v="1.5"/>
    <d v="2017-06-28T00:00:00"/>
    <n v="28"/>
    <n v="6"/>
    <n v="2017"/>
    <x v="3"/>
    <x v="3"/>
    <d v="2018-12-31T00:00:00"/>
    <n v="551"/>
  </r>
  <r>
    <x v="3566"/>
    <x v="3552"/>
    <x v="1892"/>
    <s v="t Concepts"/>
    <s v="ore Financ"/>
    <s v="https://www.udemy.   /financial-statement-concepts/"/>
    <s v="https://www.udemy.com/financial-statement-concepts/"/>
    <x v="0"/>
    <n v="50"/>
    <n v="0"/>
    <n v="0"/>
    <n v="9"/>
    <x v="2"/>
    <x v="2"/>
    <s v="intermediate level"/>
    <s v="INTERMEDIATE LEVEL"/>
    <n v="18"/>
    <s v="intermediate level"/>
    <n v="1.5"/>
    <d v="2017-06-28T00:00:00"/>
    <n v="28"/>
    <n v="6"/>
    <n v="2017"/>
    <x v="3"/>
    <x v="3"/>
    <d v="2020-10-10T00:00:00"/>
    <n v="1200"/>
  </r>
  <r>
    <x v="3567"/>
    <x v="3553"/>
    <x v="1502"/>
    <s v="iano Vol.2"/>
    <s v="urso de ej"/>
    <s v="https://www.udemy.   /curso-de-ejercicios-tecnicos-al-piano-vol2/"/>
    <s v="https://www.udemy.com/curso-de-ejercicios-tecnicos-al-piano-vol2/"/>
    <x v="0"/>
    <n v="50"/>
    <n v="62"/>
    <n v="1"/>
    <n v="22"/>
    <x v="0"/>
    <x v="0"/>
    <s v="all levels"/>
    <s v="ALL LEVELS"/>
    <n v="10"/>
    <s v="all levels"/>
    <n v="1"/>
    <d v="2017-05-29T00:00:00"/>
    <n v="29"/>
    <n v="5"/>
    <n v="2017"/>
    <x v="1"/>
    <x v="1"/>
    <d v="2019-09-26T00:00:00"/>
    <n v="850"/>
  </r>
  <r>
    <x v="3568"/>
    <x v="3554"/>
    <x v="1441"/>
    <s v="ent Audits"/>
    <s v="ntro to Fi"/>
    <s v="https://www.udemy.   /intro-financial-statement-audits/"/>
    <s v="https://www.udemy.com/intro-financial-statement-audits/"/>
    <x v="0"/>
    <n v="50"/>
    <n v="1"/>
    <n v="0"/>
    <n v="9"/>
    <x v="2"/>
    <x v="2"/>
    <s v="intermediate level"/>
    <s v="INTERMEDIATE LEVEL"/>
    <n v="18"/>
    <s v="intermediate level"/>
    <n v="1.5"/>
    <d v="2017-06-29T00:00:00"/>
    <n v="29"/>
    <n v="6"/>
    <n v="2017"/>
    <x v="3"/>
    <x v="3"/>
    <d v="2020-10-10T00:00:00"/>
    <n v="1199"/>
  </r>
  <r>
    <x v="3569"/>
    <x v="3555"/>
    <x v="930"/>
    <s v="ate Ethics"/>
    <s v="orporate E"/>
    <s v="https://www.udemy.   /corporate-ethics/"/>
    <s v="https://www.udemy.com/corporate-ethics/"/>
    <x v="0"/>
    <n v="100"/>
    <n v="0"/>
    <n v="0"/>
    <n v="13"/>
    <x v="1"/>
    <x v="1"/>
    <s v="beginner level"/>
    <s v="BEGINNER LEVEL"/>
    <n v="14"/>
    <s v="beginner level"/>
    <n v="3.5"/>
    <d v="2017-07-03T00:00:00"/>
    <n v="3"/>
    <n v="7"/>
    <n v="2017"/>
    <x v="3"/>
    <x v="3"/>
    <d v="2018-12-31T00:00:00"/>
    <n v="546"/>
  </r>
  <r>
    <x v="3570"/>
    <x v="3556"/>
    <x v="1893"/>
    <s v="ano Course"/>
    <s v="earn Loree"/>
    <s v="https://www.udemy.   /learn-loreena-mckennitt-songs-quicklessons-piano-course/"/>
    <s v="https://www.udemy.com/learn-loreena-mckennitt-songs-quicklessons-piano-course/"/>
    <x v="0"/>
    <n v="20"/>
    <n v="1"/>
    <n v="0"/>
    <n v="6"/>
    <x v="0"/>
    <x v="0"/>
    <s v="all levels"/>
    <s v="ALL LEVELS"/>
    <n v="10"/>
    <s v="all levels"/>
    <n v="0.56666666700000001"/>
    <d v="2017-05-29T00:00:00"/>
    <n v="29"/>
    <n v="5"/>
    <n v="2017"/>
    <x v="1"/>
    <x v="1"/>
    <d v="2019-09-26T00:00:00"/>
    <n v="850"/>
  </r>
  <r>
    <x v="3571"/>
    <x v="3557"/>
    <x v="1813"/>
    <s v="Statements"/>
    <s v="atio Analy"/>
    <s v="https://www.udemy.   /ratio-analysis-financial-statements/"/>
    <s v="https://www.udemy.com/ratio-analysis-financial-statements/"/>
    <x v="0"/>
    <n v="50"/>
    <n v="0"/>
    <n v="0"/>
    <n v="6"/>
    <x v="1"/>
    <x v="1"/>
    <s v="beginner level"/>
    <s v="BEGINNER LEVEL"/>
    <n v="14"/>
    <s v="beginner level"/>
    <n v="2"/>
    <d v="2017-07-03T00:00:00"/>
    <n v="3"/>
    <n v="7"/>
    <n v="2017"/>
    <x v="3"/>
    <x v="3"/>
    <d v="2018-12-31T00:00:00"/>
    <n v="546"/>
  </r>
  <r>
    <x v="3572"/>
    <x v="3558"/>
    <x v="247"/>
    <s v=" Scorecard"/>
    <s v="uilding a "/>
    <s v="https://www.udemy.   /building-balanced-scorecard/"/>
    <s v="https://www.udemy.com/building-balanced-scorecard/"/>
    <x v="0"/>
    <n v="50"/>
    <n v="0"/>
    <n v="0"/>
    <n v="11"/>
    <x v="2"/>
    <x v="2"/>
    <s v="intermediate level"/>
    <s v="INTERMEDIATE LEVEL"/>
    <n v="18"/>
    <s v="intermediate level"/>
    <n v="2"/>
    <d v="2017-07-03T00:00:00"/>
    <n v="3"/>
    <n v="7"/>
    <n v="2017"/>
    <x v="3"/>
    <x v="3"/>
    <d v="2020-10-10T00:00:00"/>
    <n v="1195"/>
  </r>
  <r>
    <x v="3573"/>
    <x v="3559"/>
    <x v="1894"/>
    <s v=" Beginners"/>
    <s v="itcoin Pro"/>
    <s v="https://www.udemy.   /bitcoin-profits-for-beginners/"/>
    <s v="https://www.udemy.com/bitcoin-profits-for-beginners/"/>
    <x v="0"/>
    <n v="100"/>
    <n v="61"/>
    <n v="18"/>
    <n v="30"/>
    <x v="1"/>
    <x v="1"/>
    <s v="beginner level"/>
    <s v="BEGINNER LEVEL"/>
    <n v="14"/>
    <s v="beginner level"/>
    <n v="1.5"/>
    <d v="2017-06-09T00:00:00"/>
    <n v="9"/>
    <n v="6"/>
    <n v="2017"/>
    <x v="3"/>
    <x v="3"/>
    <d v="2018-05-25T00:00:00"/>
    <n v="350"/>
  </r>
  <r>
    <x v="3574"/>
    <x v="3560"/>
    <x v="1895"/>
    <s v="ards Board"/>
    <s v="he Latest "/>
    <s v="https://www.udemy.   /2016-fasb-updates/"/>
    <s v="https://www.udemy.com/2016-fasb-updates/"/>
    <x v="0"/>
    <n v="50"/>
    <n v="1"/>
    <n v="0"/>
    <n v="9"/>
    <x v="2"/>
    <x v="2"/>
    <s v="intermediate level"/>
    <s v="INTERMEDIATE LEVEL"/>
    <n v="18"/>
    <s v="intermediate level"/>
    <n v="2"/>
    <d v="2017-06-29T00:00:00"/>
    <n v="29"/>
    <n v="6"/>
    <n v="2017"/>
    <x v="3"/>
    <x v="3"/>
    <d v="2020-10-10T00:00:00"/>
    <n v="1199"/>
  </r>
  <r>
    <x v="3575"/>
    <x v="3561"/>
    <x v="128"/>
    <s v="mals: Dogs"/>
    <s v="ow to Draw"/>
    <s v="https://www.udemy.   /how-to-draw-dogs/"/>
    <s v="https://www.udemy.com/how-to-draw-dogs/"/>
    <x v="0"/>
    <n v="35"/>
    <n v="1524"/>
    <n v="5"/>
    <n v="11"/>
    <x v="0"/>
    <x v="0"/>
    <s v="all levels"/>
    <s v="ALL LEVELS"/>
    <n v="10"/>
    <s v="all levels"/>
    <n v="1"/>
    <d v="2017-05-30T00:00:00"/>
    <n v="30"/>
    <n v="5"/>
    <n v="2017"/>
    <x v="2"/>
    <x v="2"/>
    <d v="2019-09-26T00:00:00"/>
    <n v="849"/>
  </r>
  <r>
    <x v="3576"/>
    <x v="3562"/>
    <x v="1896"/>
    <s v="hm Mastery"/>
    <s v=" Week Rhyt"/>
    <s v="https://www.udemy.   /4-week-rhythm-mastery/"/>
    <s v="https://www.udemy.com/4-week-rhythm-mastery/"/>
    <x v="0"/>
    <n v="20"/>
    <n v="0"/>
    <n v="0"/>
    <n v="28"/>
    <x v="1"/>
    <x v="1"/>
    <s v="beginner level"/>
    <s v="BEGINNER LEVEL"/>
    <n v="14"/>
    <s v="beginner level"/>
    <n v="2.5"/>
    <d v="2017-07-05T00:00:00"/>
    <n v="5"/>
    <n v="7"/>
    <n v="2017"/>
    <x v="1"/>
    <x v="1"/>
    <d v="2018-12-31T00:00:00"/>
    <n v="544"/>
  </r>
  <r>
    <x v="3577"/>
    <x v="3563"/>
    <x v="1313"/>
    <s v="ter Design"/>
    <s v="haracter D"/>
    <s v="https://www.udemy.   /character-design/"/>
    <s v="https://www.udemy.com/character-design/"/>
    <x v="0"/>
    <n v="75"/>
    <n v="5"/>
    <n v="0"/>
    <n v="24"/>
    <x v="2"/>
    <x v="2"/>
    <s v="intermediate level"/>
    <s v="INTERMEDIATE LEVEL"/>
    <n v="18"/>
    <s v="intermediate level"/>
    <n v="2"/>
    <d v="2017-05-31T00:00:00"/>
    <n v="31"/>
    <n v="5"/>
    <n v="2017"/>
    <x v="2"/>
    <x v="2"/>
    <d v="2020-10-10T00:00:00"/>
    <n v="1228"/>
  </r>
  <r>
    <x v="3578"/>
    <x v="3564"/>
    <x v="1897"/>
    <s v="s of Songs"/>
    <s v="he Piano C"/>
    <s v="https://www.udemy.   /the-piano-chord-ladder-learn-to-play-thousands-of-songs/"/>
    <s v="https://www.udemy.com/the-piano-chord-ladder-learn-to-play-thousands-of-songs/"/>
    <x v="0"/>
    <n v="100"/>
    <n v="103"/>
    <n v="2"/>
    <n v="11"/>
    <x v="0"/>
    <x v="0"/>
    <s v="all levels"/>
    <s v="ALL LEVELS"/>
    <n v="10"/>
    <s v="all levels"/>
    <n v="1"/>
    <d v="2017-05-31T00:00:00"/>
    <n v="31"/>
    <n v="5"/>
    <n v="2017"/>
    <x v="1"/>
    <x v="1"/>
    <d v="2019-09-26T00:00:00"/>
    <n v="848"/>
  </r>
  <r>
    <x v="3579"/>
    <x v="3565"/>
    <x v="58"/>
    <s v="nica solos"/>
    <s v="earn to pl"/>
    <s v="https://www.udemy.   /learn-to-play-and-improve-12-bar-blues-harmonica-solos/"/>
    <s v="https://www.udemy.com/learn-to-play-and-improve-12-bar-blues-harmonica-solos/"/>
    <x v="0"/>
    <n v="40"/>
    <n v="4"/>
    <n v="1"/>
    <n v="27"/>
    <x v="1"/>
    <x v="1"/>
    <s v="beginner level"/>
    <s v="BEGINNER LEVEL"/>
    <n v="14"/>
    <s v="beginner level"/>
    <n v="1"/>
    <d v="2017-06-29T00:00:00"/>
    <n v="29"/>
    <n v="6"/>
    <n v="2017"/>
    <x v="1"/>
    <x v="1"/>
    <d v="2018-12-31T00:00:00"/>
    <n v="550"/>
  </r>
  <r>
    <x v="3580"/>
    <x v="3566"/>
    <x v="358"/>
    <s v="and Tricks"/>
    <s v="ordPress T"/>
    <s v="https://www.udemy.   /wordpress-tips-and-tricks/"/>
    <s v="https://www.udemy.com/wordpress-tips-and-tricks/"/>
    <x v="0"/>
    <n v="200"/>
    <n v="1117"/>
    <n v="10"/>
    <n v="37"/>
    <x v="2"/>
    <x v="2"/>
    <s v="intermediate level"/>
    <s v="INTERMEDIATE LEVEL"/>
    <n v="18"/>
    <s v="intermediate level"/>
    <n v="2.5"/>
    <d v="2017-06-08T00:00:00"/>
    <n v="8"/>
    <n v="6"/>
    <n v="2017"/>
    <x v="0"/>
    <x v="0"/>
    <d v="2020-10-10T00:00:00"/>
    <n v="1220"/>
  </r>
  <r>
    <x v="3581"/>
    <x v="3567"/>
    <x v="1898"/>
    <s v="ng Skills!"/>
    <s v="reate Trad"/>
    <s v="https://www.udemy.   /algotrading/"/>
    <s v="https://www.udemy.com/algotrading/"/>
    <x v="0"/>
    <n v="145"/>
    <n v="5"/>
    <n v="0"/>
    <n v="13"/>
    <x v="0"/>
    <x v="0"/>
    <s v="all levels"/>
    <s v="ALL LEVELS"/>
    <n v="10"/>
    <s v="all levels"/>
    <n v="1"/>
    <d v="2017-06-16T00:00:00"/>
    <n v="16"/>
    <n v="6"/>
    <n v="2017"/>
    <x v="3"/>
    <x v="3"/>
    <d v="2018-08-06T00:00:00"/>
    <n v="416"/>
  </r>
  <r>
    <x v="3582"/>
    <x v="3568"/>
    <x v="140"/>
    <s v="press 2017"/>
    <s v="ow To Crea"/>
    <s v="https://www.udemy.   /how-to-create-a-real-estate-website-with-wordpress-2017/"/>
    <s v="https://www.udemy.com/how-to-create-a-real-estate-website-with-wordpress-2017/"/>
    <x v="1"/>
    <n v="0"/>
    <n v="3782"/>
    <n v="32"/>
    <n v="11"/>
    <x v="1"/>
    <x v="1"/>
    <s v="beginner level"/>
    <s v="BEGINNER LEVEL"/>
    <n v="14"/>
    <s v="beginner level"/>
    <n v="1.5"/>
    <d v="2017-06-06T00:00:00"/>
    <n v="6"/>
    <n v="6"/>
    <n v="2017"/>
    <x v="0"/>
    <x v="0"/>
    <d v="2018-12-31T00:00:00"/>
    <n v="573"/>
  </r>
  <r>
    <x v="3583"/>
    <x v="3569"/>
    <x v="1899"/>
    <s v="cing Model"/>
    <s v="ow to Buy "/>
    <s v="https://www.udemy.   /options-black-scholes-model/"/>
    <s v="https://www.udemy.com/options-black-scholes-model/"/>
    <x v="0"/>
    <n v="200"/>
    <n v="658"/>
    <n v="2"/>
    <n v="19"/>
    <x v="0"/>
    <x v="0"/>
    <s v="all levels"/>
    <s v="ALL LEVELS"/>
    <n v="10"/>
    <s v="all levels"/>
    <n v="1"/>
    <d v="2017-06-02T00:00:00"/>
    <n v="2"/>
    <n v="6"/>
    <n v="2017"/>
    <x v="3"/>
    <x v="3"/>
    <d v="2018-11-04T00:00:00"/>
    <n v="520"/>
  </r>
  <r>
    <x v="3584"/>
    <x v="3570"/>
    <x v="1900"/>
    <s v="s in Excel"/>
    <s v="in 90% of "/>
    <s v="https://www.udemy.   /quantitative-investments/"/>
    <s v="https://www.udemy.com/quantitative-investments/"/>
    <x v="0"/>
    <n v="200"/>
    <n v="4"/>
    <n v="1"/>
    <n v="16"/>
    <x v="1"/>
    <x v="1"/>
    <s v="beginner level"/>
    <s v="BEGINNER LEVEL"/>
    <n v="14"/>
    <s v="beginner level"/>
    <n v="1.5"/>
    <d v="2017-06-28T00:00:00"/>
    <n v="28"/>
    <n v="6"/>
    <n v="2017"/>
    <x v="3"/>
    <x v="3"/>
    <d v="2018-12-31T00:00:00"/>
    <n v="551"/>
  </r>
  <r>
    <x v="3585"/>
    <x v="3571"/>
    <x v="1901"/>
    <s v="with logic"/>
    <s v="earn all P"/>
    <s v="https://www.udemy.   /how-to-find-scales-and-major-minor-chords-on-piano/"/>
    <s v="https://www.udemy.com/how-to-find-scales-and-major-minor-chords-on-piano/"/>
    <x v="0"/>
    <n v="45"/>
    <n v="969"/>
    <n v="2"/>
    <n v="17"/>
    <x v="1"/>
    <x v="1"/>
    <s v="beginner level"/>
    <s v="BEGINNER LEVEL"/>
    <n v="14"/>
    <s v="beginner level"/>
    <n v="1"/>
    <d v="2017-06-04T00:00:00"/>
    <n v="4"/>
    <n v="6"/>
    <n v="2017"/>
    <x v="1"/>
    <x v="1"/>
    <d v="2018-12-31T00:00:00"/>
    <n v="575"/>
  </r>
  <r>
    <x v="3586"/>
    <x v="3572"/>
    <x v="375"/>
    <s v="ade Simple"/>
    <s v="orex Tradi"/>
    <s v="https://www.udemy.   /forex-trading-for-beginners-vol-1a-forex-course-made-simple/"/>
    <s v="https://www.udemy.com/forex-trading-for-beginners-vol-1a-forex-course-made-simple/"/>
    <x v="0"/>
    <n v="175"/>
    <n v="3"/>
    <n v="0"/>
    <n v="27"/>
    <x v="1"/>
    <x v="1"/>
    <s v="beginner level"/>
    <s v="BEGINNER LEVEL"/>
    <n v="14"/>
    <s v="beginner level"/>
    <n v="1"/>
    <d v="2017-07-04T00:00:00"/>
    <n v="4"/>
    <n v="7"/>
    <n v="2017"/>
    <x v="3"/>
    <x v="3"/>
    <d v="2018-12-31T00:00:00"/>
    <n v="545"/>
  </r>
  <r>
    <x v="3587"/>
    <x v="3573"/>
    <x v="1192"/>
    <s v="e Websites"/>
    <s v="earn Boots"/>
    <s v="https://www.udemy.   /learn-bootstrap-and-make-responsive-websites/"/>
    <s v="https://www.udemy.com/learn-bootstrap-and-make-responsive-websites/"/>
    <x v="0"/>
    <n v="25"/>
    <n v="1605"/>
    <n v="10"/>
    <n v="32"/>
    <x v="0"/>
    <x v="0"/>
    <s v="all levels"/>
    <s v="ALL LEVELS"/>
    <n v="10"/>
    <s v="all levels"/>
    <n v="3.5"/>
    <d v="2017-06-11T00:00:00"/>
    <n v="11"/>
    <n v="6"/>
    <n v="2017"/>
    <x v="0"/>
    <x v="0"/>
    <d v="2019-09-26T00:00:00"/>
    <n v="837"/>
  </r>
  <r>
    <x v="3588"/>
    <x v="3574"/>
    <x v="1902"/>
    <s v=" Creatives"/>
    <s v="rchitectur"/>
    <s v="https://www.udemy.   /architectural-drawing-for-website-and-logo-designers/"/>
    <s v="https://www.udemy.com/architectural-drawing-for-website-and-logo-designers/"/>
    <x v="0"/>
    <n v="195"/>
    <n v="5"/>
    <n v="0"/>
    <n v="156"/>
    <x v="0"/>
    <x v="0"/>
    <s v="all levels"/>
    <s v="ALL LEVELS"/>
    <n v="10"/>
    <s v="all levels"/>
    <n v="24"/>
    <d v="2017-06-21T00:00:00"/>
    <n v="21"/>
    <n v="6"/>
    <n v="2017"/>
    <x v="2"/>
    <x v="2"/>
    <d v="2019-09-26T00:00:00"/>
    <n v="827"/>
  </r>
  <r>
    <x v="3589"/>
    <x v="3575"/>
    <x v="1903"/>
    <s v="troduction"/>
    <s v="WS Serverl"/>
    <s v="https://www.udemy.   /aws-serverless-a-complete-introduction/"/>
    <s v="https://www.udemy.com/aws-serverless-a-complete-introduction/"/>
    <x v="0"/>
    <n v="145"/>
    <n v="2145"/>
    <n v="166"/>
    <n v="136"/>
    <x v="0"/>
    <x v="0"/>
    <s v="all levels"/>
    <s v="ALL LEVELS"/>
    <n v="10"/>
    <s v="all levels"/>
    <n v="8"/>
    <d v="2017-06-19T00:00:00"/>
    <n v="19"/>
    <n v="6"/>
    <n v="2017"/>
    <x v="0"/>
    <x v="0"/>
    <d v="2019-09-26T00:00:00"/>
    <n v="829"/>
  </r>
  <r>
    <x v="3590"/>
    <x v="3576"/>
    <x v="1904"/>
    <s v="PM Modules"/>
    <s v="ode Packag"/>
    <s v="https://www.udemy.   /node-package-manager-course-build-and-publish-npm-modules/"/>
    <s v="https://www.udemy.com/node-package-manager-course-build-and-publish-npm-modules/"/>
    <x v="0"/>
    <n v="30"/>
    <n v="7196"/>
    <n v="8"/>
    <n v="38"/>
    <x v="0"/>
    <x v="0"/>
    <s v="all levels"/>
    <s v="ALL LEVELS"/>
    <n v="10"/>
    <s v="all levels"/>
    <n v="6.5"/>
    <d v="2017-06-06T00:00:00"/>
    <n v="6"/>
    <n v="6"/>
    <n v="2017"/>
    <x v="0"/>
    <x v="0"/>
    <d v="2019-09-26T00:00:00"/>
    <n v="842"/>
  </r>
  <r>
    <x v="3591"/>
    <x v="3577"/>
    <x v="1905"/>
    <s v="g Examples"/>
    <s v="inning For"/>
    <s v="https://www.udemy.   /forexmacross/"/>
    <s v="https://www.udemy.com/forexmacross/"/>
    <x v="0"/>
    <n v="200"/>
    <n v="809"/>
    <n v="3"/>
    <n v="25"/>
    <x v="0"/>
    <x v="0"/>
    <s v="all levels"/>
    <s v="ALL LEVELS"/>
    <n v="10"/>
    <s v="all levels"/>
    <n v="2"/>
    <d v="2017-06-06T00:00:00"/>
    <n v="6"/>
    <n v="6"/>
    <n v="2017"/>
    <x v="3"/>
    <x v="3"/>
    <d v="2018-10-03T00:00:00"/>
    <n v="484"/>
  </r>
  <r>
    <x v="3592"/>
    <x v="3578"/>
    <x v="96"/>
    <s v="ublicidade"/>
    <s v="hotoshop W"/>
    <s v="https://www.udemy.   /photoshop-workflow-profissional/"/>
    <s v="https://www.udemy.com/photoshop-workflow-profissional/"/>
    <x v="0"/>
    <n v="135"/>
    <n v="20"/>
    <n v="8"/>
    <n v="53"/>
    <x v="3"/>
    <x v="3"/>
    <s v="expert level"/>
    <s v="EXPERT LEVEL"/>
    <n v="12"/>
    <s v="expert level"/>
    <n v="12.5"/>
    <d v="2017-06-28T00:00:00"/>
    <n v="28"/>
    <n v="6"/>
    <n v="2017"/>
    <x v="2"/>
    <x v="2"/>
    <d v="2019-08-24T00:00:00"/>
    <n v="787"/>
  </r>
  <r>
    <x v="3593"/>
    <x v="3579"/>
    <x v="96"/>
    <s v="ofissional"/>
    <s v="hotoshop -"/>
    <s v="https://www.udemy.   /como-fazer-retoque-de-pele-profissional-em-10-passos/"/>
    <s v="https://www.udemy.com/como-fazer-retoque-de-pele-profissional-em-10-passos/"/>
    <x v="0"/>
    <n v="100"/>
    <n v="50"/>
    <n v="5"/>
    <n v="16"/>
    <x v="2"/>
    <x v="2"/>
    <s v="intermediate level"/>
    <s v="INTERMEDIATE LEVEL"/>
    <n v="18"/>
    <s v="intermediate level"/>
    <n v="1.5"/>
    <d v="2017-06-06T00:00:00"/>
    <n v="6"/>
    <n v="6"/>
    <n v="2017"/>
    <x v="2"/>
    <x v="2"/>
    <d v="2020-10-10T00:00:00"/>
    <n v="1222"/>
  </r>
  <r>
    <x v="3594"/>
    <x v="3580"/>
    <x v="7"/>
    <s v="e botones."/>
    <s v="prende a t"/>
    <s v="https://www.udemy.   /las-escalas-en-el-acordeon-de-botones/"/>
    <s v="https://www.udemy.com/las-escalas-en-el-acordeon-de-botones/"/>
    <x v="0"/>
    <n v="20"/>
    <n v="2"/>
    <n v="0"/>
    <n v="21"/>
    <x v="1"/>
    <x v="1"/>
    <s v="beginner level"/>
    <s v="BEGINNER LEVEL"/>
    <n v="14"/>
    <s v="beginner level"/>
    <n v="1"/>
    <d v="2017-06-17T00:00:00"/>
    <n v="17"/>
    <n v="6"/>
    <n v="2017"/>
    <x v="1"/>
    <x v="1"/>
    <d v="2018-12-31T00:00:00"/>
    <n v="562"/>
  </r>
  <r>
    <x v="3595"/>
    <x v="3581"/>
    <x v="375"/>
    <s v="s Trading&quot;"/>
    <s v="orex Tradi"/>
    <s v="https://www.udemy.   /forexoptions/"/>
    <s v="https://www.udemy.com/forexoptions/"/>
    <x v="0"/>
    <n v="200"/>
    <n v="611"/>
    <n v="4"/>
    <n v="26"/>
    <x v="1"/>
    <x v="1"/>
    <s v="beginner level"/>
    <s v="BEGINNER LEVEL"/>
    <n v="14"/>
    <s v="beginner level"/>
    <n v="1"/>
    <d v="2017-06-07T00:00:00"/>
    <n v="7"/>
    <n v="6"/>
    <n v="2017"/>
    <x v="3"/>
    <x v="3"/>
    <d v="2018-05-25T00:00:00"/>
    <n v="352"/>
  </r>
  <r>
    <x v="3596"/>
    <x v="3582"/>
    <x v="1527"/>
    <s v=" to Expert"/>
    <s v="ltimate Cs"/>
    <s v="https://www.udemy.   /ultimate-css-web-form-designing-from-beginner-to-expert/"/>
    <s v="https://www.udemy.com/ultimate-css-web-form-designing-from-beginner-to-expert/"/>
    <x v="0"/>
    <n v="115"/>
    <n v="783"/>
    <n v="5"/>
    <n v="13"/>
    <x v="0"/>
    <x v="0"/>
    <s v="all levels"/>
    <s v="ALL LEVELS"/>
    <n v="10"/>
    <s v="all levels"/>
    <n v="1"/>
    <d v="2017-06-09T00:00:00"/>
    <n v="9"/>
    <n v="6"/>
    <n v="2017"/>
    <x v="0"/>
    <x v="0"/>
    <d v="2019-09-26T00:00:00"/>
    <n v="839"/>
  </r>
  <r>
    <x v="3597"/>
    <x v="3583"/>
    <x v="1906"/>
    <s v="s You Love"/>
    <s v="uitar Stru"/>
    <s v="https://www.udemy.   /guitar-strumming-101-have-more-fun-playing-songs-you-love/"/>
    <s v="https://www.udemy.com/guitar-strumming-101-have-more-fun-playing-songs-you-love/"/>
    <x v="0"/>
    <n v="50"/>
    <n v="8"/>
    <n v="2"/>
    <n v="16"/>
    <x v="1"/>
    <x v="1"/>
    <s v="beginner level"/>
    <s v="BEGINNER LEVEL"/>
    <n v="14"/>
    <s v="beginner level"/>
    <n v="1"/>
    <d v="2017-06-20T00:00:00"/>
    <n v="20"/>
    <n v="6"/>
    <n v="2017"/>
    <x v="1"/>
    <x v="1"/>
    <d v="2018-12-31T00:00:00"/>
    <n v="559"/>
  </r>
  <r>
    <x v="3598"/>
    <x v="3584"/>
    <x v="1907"/>
    <s v="s in Excel"/>
    <s v="uilding Fi"/>
    <s v="https://www.udemy.   /guide-to-building-financial-statements/"/>
    <s v="https://www.udemy.com/guide-to-building-financial-statements/"/>
    <x v="0"/>
    <n v="35"/>
    <n v="1181"/>
    <n v="1"/>
    <n v="18"/>
    <x v="1"/>
    <x v="1"/>
    <s v="beginner level"/>
    <s v="BEGINNER LEVEL"/>
    <n v="14"/>
    <s v="beginner level"/>
    <n v="1"/>
    <d v="2017-06-29T00:00:00"/>
    <n v="29"/>
    <n v="6"/>
    <n v="2017"/>
    <x v="3"/>
    <x v="3"/>
    <d v="2018-05-25T00:00:00"/>
    <n v="330"/>
  </r>
  <r>
    <x v="3599"/>
    <x v="3585"/>
    <x v="96"/>
    <s v="as FusÃµes"/>
    <s v="hotoshop -"/>
    <s v="https://www.udemy.   /curso-de-photoshop-gratuito/"/>
    <s v="https://www.udemy.com/curso-de-photoshop-gratuito/"/>
    <x v="0"/>
    <n v="20"/>
    <n v="858"/>
    <n v="25"/>
    <n v="17"/>
    <x v="3"/>
    <x v="3"/>
    <s v="expert level"/>
    <s v="EXPERT LEVEL"/>
    <n v="12"/>
    <s v="expert level"/>
    <n v="3.5"/>
    <d v="2017-06-08T00:00:00"/>
    <n v="8"/>
    <n v="6"/>
    <n v="2017"/>
    <x v="2"/>
    <x v="2"/>
    <d v="2019-08-24T00:00:00"/>
    <n v="807"/>
  </r>
  <r>
    <x v="3600"/>
    <x v="3586"/>
    <x v="1908"/>
    <s v="ion Course"/>
    <s v="oxel 3D Mo"/>
    <s v="https://www.udemy.   /voxel-3d-model-creation-course/"/>
    <s v="https://www.udemy.com/voxel-3d-model-creation-course/"/>
    <x v="1"/>
    <n v="0"/>
    <n v="1031"/>
    <n v="9"/>
    <n v="8"/>
    <x v="0"/>
    <x v="0"/>
    <s v="all levels"/>
    <s v="ALL LEVELS"/>
    <n v="10"/>
    <s v="all levels"/>
    <n v="0.65"/>
    <d v="2017-06-08T00:00:00"/>
    <n v="8"/>
    <n v="6"/>
    <n v="2017"/>
    <x v="2"/>
    <x v="2"/>
    <d v="2019-09-26T00:00:00"/>
    <n v="840"/>
  </r>
  <r>
    <x v="3601"/>
    <x v="3587"/>
    <x v="430"/>
    <s v="n GrÃ¡fico"/>
    <s v="llustrator"/>
    <s v="https://www.udemy.   /aula-de-illustrator-como-fazer-um-infografico/"/>
    <s v="https://www.udemy.com/aula-de-illustrator-como-fazer-um-infografico/"/>
    <x v="0"/>
    <n v="100"/>
    <n v="33"/>
    <n v="3"/>
    <n v="41"/>
    <x v="1"/>
    <x v="1"/>
    <s v="beginner level"/>
    <s v="BEGINNER LEVEL"/>
    <n v="14"/>
    <s v="beginner level"/>
    <n v="1.5"/>
    <d v="2017-06-13T00:00:00"/>
    <n v="13"/>
    <n v="6"/>
    <n v="2017"/>
    <x v="2"/>
    <x v="2"/>
    <d v="2018-12-31T00:00:00"/>
    <n v="566"/>
  </r>
  <r>
    <x v="3602"/>
    <x v="3588"/>
    <x v="27"/>
    <s v="n Ethereum"/>
    <s v="he Complet"/>
    <s v="https://www.udemy.   /ethereum1/"/>
    <s v="https://www.udemy.com/ethereum1/"/>
    <x v="0"/>
    <n v="200"/>
    <n v="1041"/>
    <n v="12"/>
    <n v="28"/>
    <x v="0"/>
    <x v="0"/>
    <s v="all levels"/>
    <s v="ALL LEVELS"/>
    <n v="10"/>
    <s v="all levels"/>
    <n v="1.5"/>
    <d v="2017-06-11T00:00:00"/>
    <n v="11"/>
    <n v="6"/>
    <n v="2017"/>
    <x v="3"/>
    <x v="3"/>
    <d v="2018-11-04T00:00:00"/>
    <n v="511"/>
  </r>
  <r>
    <x v="3603"/>
    <x v="3589"/>
    <x v="1909"/>
    <s v="ar imagens"/>
    <s v="ula de Pho"/>
    <s v="https://www.udemy.   /aula-de-photoshop-aprenda-como-recortar-imagens/"/>
    <s v="https://www.udemy.com/aula-de-photoshop-aprenda-como-recortar-imagens/"/>
    <x v="0"/>
    <n v="65"/>
    <n v="15"/>
    <n v="1"/>
    <n v="14"/>
    <x v="1"/>
    <x v="1"/>
    <s v="beginner level"/>
    <s v="BEGINNER LEVEL"/>
    <n v="14"/>
    <s v="beginner level"/>
    <n v="2"/>
    <d v="2017-07-03T00:00:00"/>
    <n v="3"/>
    <n v="7"/>
    <n v="2017"/>
    <x v="2"/>
    <x v="2"/>
    <d v="2018-12-31T00:00:00"/>
    <n v="546"/>
  </r>
  <r>
    <x v="3604"/>
    <x v="3590"/>
    <x v="96"/>
    <s v="£o vintage"/>
    <s v="hotoshop -"/>
    <s v="https://www.udemy.   /curso-de-photoshop-composicao-vintage/"/>
    <s v="https://www.udemy.com/curso-de-photoshop-composicao-vintage/"/>
    <x v="0"/>
    <n v="30"/>
    <n v="35"/>
    <n v="4"/>
    <n v="9"/>
    <x v="0"/>
    <x v="0"/>
    <s v="all levels"/>
    <s v="ALL LEVELS"/>
    <n v="10"/>
    <s v="all levels"/>
    <n v="1"/>
    <d v="2017-06-12T00:00:00"/>
    <n v="12"/>
    <n v="6"/>
    <n v="2017"/>
    <x v="2"/>
    <x v="2"/>
    <d v="2019-09-26T00:00:00"/>
    <n v="836"/>
  </r>
  <r>
    <x v="3605"/>
    <x v="3591"/>
    <x v="1910"/>
    <s v="ver on AWS"/>
    <s v="uild and D"/>
    <s v="https://www.udemy.   /build-and-deploy-a-lamp-server-on-aws/"/>
    <s v="https://www.udemy.com/build-and-deploy-a-lamp-server-on-aws/"/>
    <x v="1"/>
    <n v="0"/>
    <n v="3571"/>
    <n v="18"/>
    <n v="8"/>
    <x v="1"/>
    <x v="1"/>
    <s v="beginner level"/>
    <s v="BEGINNER LEVEL"/>
    <n v="14"/>
    <s v="beginner level"/>
    <n v="1"/>
    <d v="2017-06-19T00:00:00"/>
    <n v="19"/>
    <n v="6"/>
    <n v="2017"/>
    <x v="0"/>
    <x v="0"/>
    <d v="2018-12-31T00:00:00"/>
    <n v="560"/>
  </r>
  <r>
    <x v="3606"/>
    <x v="3592"/>
    <x v="96"/>
    <s v="ofissional"/>
    <s v="hotoshop -"/>
    <s v="https://www.udemy.   /curso-de-photoshop-composicao-bombeiros/"/>
    <s v="https://www.udemy.com/curso-de-photoshop-composicao-bombeiros/"/>
    <x v="0"/>
    <n v="30"/>
    <n v="38"/>
    <n v="6"/>
    <n v="34"/>
    <x v="0"/>
    <x v="0"/>
    <s v="all levels"/>
    <s v="ALL LEVELS"/>
    <n v="10"/>
    <s v="all levels"/>
    <n v="4"/>
    <d v="2017-06-12T00:00:00"/>
    <n v="12"/>
    <n v="6"/>
    <n v="2017"/>
    <x v="2"/>
    <x v="2"/>
    <d v="2019-09-26T00:00:00"/>
    <n v="836"/>
  </r>
  <r>
    <x v="3607"/>
    <x v="3593"/>
    <x v="1911"/>
    <s v="w Bootcamp"/>
    <s v="ash Crypto"/>
    <s v="https://www.udemy.   /introduction-to-dash-crypto-currency-technical-overview/"/>
    <s v="https://www.udemy.com/introduction-to-dash-crypto-currency-technical-overview/"/>
    <x v="0"/>
    <n v="20"/>
    <n v="4"/>
    <n v="1"/>
    <n v="14"/>
    <x v="0"/>
    <x v="0"/>
    <s v="all levels"/>
    <s v="ALL LEVELS"/>
    <n v="10"/>
    <s v="all levels"/>
    <n v="1"/>
    <d v="2017-06-19T00:00:00"/>
    <n v="19"/>
    <n v="6"/>
    <n v="2017"/>
    <x v="3"/>
    <x v="3"/>
    <d v="2018-08-06T00:00:00"/>
    <n v="413"/>
  </r>
  <r>
    <x v="3608"/>
    <x v="3594"/>
    <x v="1912"/>
    <s v="g Altcoins"/>
    <s v="ryptocurre"/>
    <s v="https://www.udemy.   /cryptocurrency-trading/"/>
    <s v="https://www.udemy.com/cryptocurrency-trading/"/>
    <x v="0"/>
    <n v="95"/>
    <n v="367"/>
    <n v="42"/>
    <n v="35"/>
    <x v="0"/>
    <x v="0"/>
    <s v="all levels"/>
    <s v="ALL LEVELS"/>
    <n v="10"/>
    <s v="all levels"/>
    <n v="5"/>
    <d v="2017-06-21T00:00:00"/>
    <n v="21"/>
    <n v="6"/>
    <n v="2017"/>
    <x v="3"/>
    <x v="3"/>
    <d v="2018-11-04T00:00:00"/>
    <n v="501"/>
  </r>
  <r>
    <x v="3609"/>
    <x v="3595"/>
    <x v="1116"/>
    <s v=" Beginners"/>
    <s v="ngular 4 ("/>
    <s v="https://www.udemy.   /angular-crash-course-for-beginners/"/>
    <s v="https://www.udemy.com/angular-crash-course-for-beginners/"/>
    <x v="0"/>
    <n v="120"/>
    <n v="12366"/>
    <n v="506"/>
    <n v="120"/>
    <x v="1"/>
    <x v="1"/>
    <s v="beginner level"/>
    <s v="BEGINNER LEVEL"/>
    <n v="14"/>
    <s v="beginner level"/>
    <n v="9"/>
    <d v="2017-06-23T00:00:00"/>
    <n v="23"/>
    <n v="6"/>
    <n v="2017"/>
    <x v="0"/>
    <x v="0"/>
    <d v="2018-12-31T00:00:00"/>
    <n v="556"/>
  </r>
  <r>
    <x v="3610"/>
    <x v="3596"/>
    <x v="6"/>
    <s v="and Acct'g"/>
    <s v="ntroductio"/>
    <s v="https://www.udemy.   /introduction-to-project-management-m/"/>
    <s v="https://www.udemy.com/introduction-to-project-management-m/"/>
    <x v="0"/>
    <n v="50"/>
    <n v="0"/>
    <n v="0"/>
    <n v="9"/>
    <x v="1"/>
    <x v="1"/>
    <s v="beginner level"/>
    <s v="BEGINNER LEVEL"/>
    <n v="14"/>
    <s v="beginner level"/>
    <n v="2"/>
    <d v="2017-07-03T00:00:00"/>
    <n v="3"/>
    <n v="7"/>
    <n v="2017"/>
    <x v="3"/>
    <x v="3"/>
    <d v="2018-12-31T00:00:00"/>
    <n v="546"/>
  </r>
  <r>
    <x v="3611"/>
    <x v="3597"/>
    <x v="633"/>
    <s v="Developers"/>
    <s v="ssentials "/>
    <s v="https://www.udemy.   /essentials-of-spring-50-for-developers/"/>
    <s v="https://www.udemy.com/essentials-of-spring-50-for-developers/"/>
    <x v="0"/>
    <n v="125"/>
    <n v="34"/>
    <n v="2"/>
    <n v="21"/>
    <x v="3"/>
    <x v="3"/>
    <s v="expert level"/>
    <s v="EXPERT LEVEL"/>
    <n v="12"/>
    <s v="expert level"/>
    <n v="1.5"/>
    <d v="2017-06-11T00:00:00"/>
    <n v="11"/>
    <n v="6"/>
    <n v="2017"/>
    <x v="0"/>
    <x v="0"/>
    <d v="2019-08-24T00:00:00"/>
    <n v="804"/>
  </r>
  <r>
    <x v="3612"/>
    <x v="3598"/>
    <x v="1192"/>
    <s v="by Example"/>
    <s v="earn Boots"/>
    <s v="https://www.udemy.   /learn-bootstrap-4-by-example/"/>
    <s v="https://www.udemy.com/learn-bootstrap-4-by-example/"/>
    <x v="1"/>
    <n v="0"/>
    <n v="5542"/>
    <n v="54"/>
    <n v="9"/>
    <x v="0"/>
    <x v="0"/>
    <s v="all levels"/>
    <s v="ALL LEVELS"/>
    <n v="10"/>
    <s v="all levels"/>
    <n v="1"/>
    <d v="2017-06-12T00:00:00"/>
    <n v="12"/>
    <n v="6"/>
    <n v="2017"/>
    <x v="0"/>
    <x v="0"/>
    <d v="2019-09-26T00:00:00"/>
    <n v="836"/>
  </r>
  <r>
    <x v="3613"/>
    <x v="3599"/>
    <x v="1913"/>
    <s v="ment Audit"/>
    <s v="lanning an"/>
    <s v="https://www.udemy.   /planning-executing-financial-statement-audit/"/>
    <s v="https://www.udemy.com/planning-executing-financial-statement-audit/"/>
    <x v="0"/>
    <n v="50"/>
    <n v="0"/>
    <n v="0"/>
    <n v="9"/>
    <x v="2"/>
    <x v="2"/>
    <s v="intermediate level"/>
    <s v="INTERMEDIATE LEVEL"/>
    <n v="18"/>
    <s v="intermediate level"/>
    <n v="2"/>
    <d v="2017-06-29T00:00:00"/>
    <n v="29"/>
    <n v="6"/>
    <n v="2017"/>
    <x v="3"/>
    <x v="3"/>
    <d v="2020-10-10T00:00:00"/>
    <n v="1199"/>
  </r>
  <r>
    <x v="3614"/>
    <x v="3600"/>
    <x v="930"/>
    <s v="d Controls"/>
    <s v="orporate I"/>
    <s v="https://www.udemy.   /corporate-internal-controls-fraud-controls/"/>
    <s v="https://www.udemy.com/corporate-internal-controls-fraud-controls/"/>
    <x v="0"/>
    <n v="50"/>
    <n v="1"/>
    <n v="0"/>
    <n v="12"/>
    <x v="2"/>
    <x v="2"/>
    <s v="intermediate level"/>
    <s v="INTERMEDIATE LEVEL"/>
    <n v="18"/>
    <s v="intermediate level"/>
    <n v="2"/>
    <d v="2017-06-29T00:00:00"/>
    <n v="29"/>
    <n v="6"/>
    <n v="2017"/>
    <x v="3"/>
    <x v="3"/>
    <d v="2020-10-10T00:00:00"/>
    <n v="1199"/>
  </r>
  <r>
    <x v="3615"/>
    <x v="3601"/>
    <x v="1914"/>
    <s v="Urdu Hindi"/>
    <s v="utoCAD Cou"/>
    <s v="https://www.udemy.   /autocad-course-in-urdu-hindi/"/>
    <s v="https://www.udemy.com/autocad-course-in-urdu-hindi/"/>
    <x v="1"/>
    <n v="0"/>
    <n v="105"/>
    <n v="2"/>
    <n v="22"/>
    <x v="0"/>
    <x v="0"/>
    <s v="all levels"/>
    <s v="ALL LEVELS"/>
    <n v="10"/>
    <s v="all levels"/>
    <n v="2"/>
    <d v="2017-06-13T00:00:00"/>
    <n v="13"/>
    <n v="6"/>
    <n v="2017"/>
    <x v="2"/>
    <x v="2"/>
    <d v="2019-09-26T00:00:00"/>
    <n v="835"/>
  </r>
  <r>
    <x v="3616"/>
    <x v="3602"/>
    <x v="1915"/>
    <s v="om Scratch"/>
    <s v="Query Basi"/>
    <s v="https://www.udemy.   /jquery-basics-learn-jquery-from-scratch/"/>
    <s v="https://www.udemy.com/jquery-basics-learn-jquery-from-scratch/"/>
    <x v="0"/>
    <n v="100"/>
    <n v="3559"/>
    <n v="24"/>
    <n v="18"/>
    <x v="1"/>
    <x v="1"/>
    <s v="beginner level"/>
    <s v="BEGINNER LEVEL"/>
    <n v="14"/>
    <s v="beginner level"/>
    <n v="1"/>
    <d v="2017-06-18T00:00:00"/>
    <n v="18"/>
    <n v="6"/>
    <n v="2017"/>
    <x v="0"/>
    <x v="0"/>
    <d v="2018-12-31T00:00:00"/>
    <n v="561"/>
  </r>
  <r>
    <x v="3617"/>
    <x v="3603"/>
    <x v="1916"/>
    <s v="®ã‚­ãƒ›ãƒ³"/>
    <s v="‚«ãƒ¼ãƒ‰ã‚"/>
    <s v="https://www.udemy.   /kabucom_keizai/"/>
    <s v="https://www.udemy.com/kabucom_keizai/"/>
    <x v="0"/>
    <n v="20"/>
    <n v="103"/>
    <n v="3"/>
    <n v="18"/>
    <x v="1"/>
    <x v="1"/>
    <s v="beginner level"/>
    <s v="BEGINNER LEVEL"/>
    <n v="14"/>
    <s v="beginner level"/>
    <n v="1"/>
    <d v="2017-06-27T00:00:00"/>
    <n v="27"/>
    <n v="6"/>
    <n v="2017"/>
    <x v="3"/>
    <x v="3"/>
    <d v="2018-12-31T00:00:00"/>
    <n v="552"/>
  </r>
  <r>
    <x v="3618"/>
    <x v="3604"/>
    <x v="75"/>
    <s v="nterprises"/>
    <s v="omplete GS"/>
    <s v="https://www.udemy.   /complete-gst-course-for-small-and-medium-enterprises/"/>
    <s v="https://www.udemy.com/complete-gst-course-for-small-and-medium-enterprises/"/>
    <x v="0"/>
    <n v="75"/>
    <n v="8"/>
    <n v="0"/>
    <n v="45"/>
    <x v="1"/>
    <x v="1"/>
    <s v="beginner level"/>
    <s v="BEGINNER LEVEL"/>
    <n v="14"/>
    <s v="beginner level"/>
    <n v="6"/>
    <d v="2017-06-14T00:00:00"/>
    <n v="14"/>
    <n v="6"/>
    <n v="2017"/>
    <x v="3"/>
    <x v="3"/>
    <d v="2018-12-31T00:00:00"/>
    <n v="565"/>
  </r>
  <r>
    <x v="3619"/>
    <x v="3605"/>
    <x v="316"/>
    <s v="0 Projects"/>
    <s v="rojects in"/>
    <s v="https://www.udemy.   /projects-in-laravel-learn-laravel-building-10-projects/"/>
    <s v="https://www.udemy.com/projects-in-laravel-learn-laravel-building-10-projects/"/>
    <x v="0"/>
    <n v="50"/>
    <n v="119"/>
    <n v="6"/>
    <n v="70"/>
    <x v="2"/>
    <x v="2"/>
    <s v="intermediate level"/>
    <s v="INTERMEDIATE LEVEL"/>
    <n v="18"/>
    <s v="intermediate level"/>
    <n v="10.5"/>
    <d v="2017-06-15T00:00:00"/>
    <n v="15"/>
    <n v="6"/>
    <n v="2017"/>
    <x v="0"/>
    <x v="0"/>
    <d v="2020-10-10T00:00:00"/>
    <n v="1213"/>
  </r>
  <r>
    <x v="3620"/>
    <x v="3606"/>
    <x v="1917"/>
    <s v="Leaflet.js"/>
    <s v="isplay and"/>
    <s v="https://www.udemy.   /display-and-analyze-gis-data-on-the-web/"/>
    <s v="https://www.udemy.com/display-and-analyze-gis-data-on-the-web/"/>
    <x v="0"/>
    <n v="100"/>
    <n v="25"/>
    <n v="4"/>
    <n v="66"/>
    <x v="2"/>
    <x v="2"/>
    <s v="intermediate level"/>
    <s v="INTERMEDIATE LEVEL"/>
    <n v="18"/>
    <s v="intermediate level"/>
    <n v="12.5"/>
    <d v="2017-06-15T00:00:00"/>
    <n v="15"/>
    <n v="6"/>
    <n v="2017"/>
    <x v="0"/>
    <x v="0"/>
    <d v="2020-10-10T00:00:00"/>
    <n v="1213"/>
  </r>
  <r>
    <x v="3621"/>
    <x v="3607"/>
    <x v="1918"/>
    <s v=" Budgeting"/>
    <s v="est Practi"/>
    <s v="https://www.udemy.   /best-practices-corporate-budgeting/"/>
    <s v="https://www.udemy.com/best-practices-corporate-budgeting/"/>
    <x v="0"/>
    <n v="50"/>
    <n v="0"/>
    <n v="0"/>
    <n v="9"/>
    <x v="2"/>
    <x v="2"/>
    <s v="intermediate level"/>
    <s v="INTERMEDIATE LEVEL"/>
    <n v="18"/>
    <s v="intermediate level"/>
    <n v="2"/>
    <d v="2017-06-29T00:00:00"/>
    <n v="29"/>
    <n v="6"/>
    <n v="2017"/>
    <x v="3"/>
    <x v="3"/>
    <d v="2020-10-10T00:00:00"/>
    <n v="1199"/>
  </r>
  <r>
    <x v="3622"/>
    <x v="3608"/>
    <x v="189"/>
    <s v="60 Minutes"/>
    <s v="nderstand "/>
    <s v="https://www.udemy.   /core-finance-principles-in-60-minutes/"/>
    <s v="https://www.udemy.com/core-finance-principles-in-60-minutes/"/>
    <x v="0"/>
    <n v="75"/>
    <n v="0"/>
    <n v="0"/>
    <n v="13"/>
    <x v="1"/>
    <x v="1"/>
    <s v="beginner level"/>
    <s v="BEGINNER LEVEL"/>
    <n v="14"/>
    <s v="beginner level"/>
    <n v="2.5"/>
    <d v="2017-06-29T00:00:00"/>
    <n v="29"/>
    <n v="6"/>
    <n v="2017"/>
    <x v="3"/>
    <x v="3"/>
    <d v="2018-12-31T00:00:00"/>
    <n v="550"/>
  </r>
  <r>
    <x v="3623"/>
    <x v="3609"/>
    <x v="1919"/>
    <s v="(2 and 4+)"/>
    <s v="edux in An"/>
    <s v="https://www.udemy.   /redux-in-angular/"/>
    <s v="https://www.udemy.com/redux-in-angular/"/>
    <x v="0"/>
    <n v="70"/>
    <n v="909"/>
    <n v="16"/>
    <n v="13"/>
    <x v="2"/>
    <x v="2"/>
    <s v="intermediate level"/>
    <s v="INTERMEDIATE LEVEL"/>
    <n v="18"/>
    <s v="intermediate level"/>
    <n v="1.5"/>
    <d v="2017-06-23T00:00:00"/>
    <n v="23"/>
    <n v="6"/>
    <n v="2017"/>
    <x v="0"/>
    <x v="0"/>
    <d v="2020-10-10T00:00:00"/>
    <n v="1205"/>
  </r>
  <r>
    <x v="3624"/>
    <x v="3610"/>
    <x v="27"/>
    <s v=" Beginners"/>
    <s v="he Complet"/>
    <s v="https://www.udemy.   /the-complete-html-and-css-course-for-beginners/"/>
    <s v="https://www.udemy.com/the-complete-html-and-css-course-for-beginners/"/>
    <x v="0"/>
    <n v="85"/>
    <n v="733"/>
    <n v="104"/>
    <n v="50"/>
    <x v="0"/>
    <x v="0"/>
    <s v="all levels"/>
    <s v="ALL LEVELS"/>
    <n v="10"/>
    <s v="all levels"/>
    <n v="3"/>
    <d v="2017-06-20T00:00:00"/>
    <n v="20"/>
    <n v="6"/>
    <n v="2017"/>
    <x v="0"/>
    <x v="0"/>
    <d v="2019-09-26T00:00:00"/>
    <n v="828"/>
  </r>
  <r>
    <x v="3625"/>
    <x v="3611"/>
    <x v="67"/>
    <s v=" Fireworks"/>
    <s v="eginners G"/>
    <s v="https://www.udemy.   /beginners-guide-to-kindle-ebook-covers-design-with-fireworks/"/>
    <s v="https://www.udemy.com/beginners-guide-to-kindle-ebook-covers-design-with-fireworks/"/>
    <x v="0"/>
    <n v="20"/>
    <n v="0"/>
    <n v="0"/>
    <n v="16"/>
    <x v="0"/>
    <x v="0"/>
    <s v="all levels"/>
    <s v="ALL LEVELS"/>
    <n v="10"/>
    <s v="all levels"/>
    <n v="1.5"/>
    <d v="2017-06-19T00:00:00"/>
    <n v="19"/>
    <n v="6"/>
    <n v="2017"/>
    <x v="2"/>
    <x v="2"/>
    <d v="2019-09-26T00:00:00"/>
    <n v="829"/>
  </r>
  <r>
    <x v="3626"/>
    <x v="3612"/>
    <x v="1648"/>
    <s v="ring Redux"/>
    <s v="eact JS - "/>
    <s v="https://www.udemy.   /react-js-mastering-redux/"/>
    <s v="https://www.udemy.com/react-js-mastering-redux/"/>
    <x v="0"/>
    <n v="100"/>
    <n v="7059"/>
    <n v="116"/>
    <n v="58"/>
    <x v="0"/>
    <x v="0"/>
    <s v="all levels"/>
    <s v="ALL LEVELS"/>
    <n v="10"/>
    <s v="all levels"/>
    <n v="5"/>
    <d v="2017-06-19T00:00:00"/>
    <n v="19"/>
    <n v="6"/>
    <n v="2017"/>
    <x v="0"/>
    <x v="0"/>
    <d v="2019-09-26T00:00:00"/>
    <n v="829"/>
  </r>
  <r>
    <x v="3627"/>
    <x v="3613"/>
    <x v="1920"/>
    <s v="ass Guitar"/>
    <s v="entatonic "/>
    <s v="https://www.udemy.   /pentatonic-scale-crash-course-for-bass-guitar/"/>
    <s v="https://www.udemy.com/pentatonic-scale-crash-course-for-bass-guitar/"/>
    <x v="1"/>
    <n v="0"/>
    <n v="898"/>
    <n v="6"/>
    <n v="24"/>
    <x v="2"/>
    <x v="2"/>
    <s v="intermediate level"/>
    <s v="INTERMEDIATE LEVEL"/>
    <n v="18"/>
    <s v="intermediate level"/>
    <n v="1"/>
    <d v="2017-06-15T00:00:00"/>
    <n v="15"/>
    <n v="6"/>
    <n v="2017"/>
    <x v="1"/>
    <x v="1"/>
    <d v="2020-10-10T00:00:00"/>
    <n v="1213"/>
  </r>
  <r>
    <x v="3628"/>
    <x v="3614"/>
    <x v="1921"/>
    <s v="al Program"/>
    <s v="earn Codin"/>
    <s v="https://www.udemy.   /learn-coding-as-rf-or-telecom-engineer-build-real-program/"/>
    <s v="https://www.udemy.com/learn-coding-as-rf-or-telecom-engineer-build-real-program/"/>
    <x v="0"/>
    <n v="25"/>
    <n v="1006"/>
    <n v="4"/>
    <n v="8"/>
    <x v="1"/>
    <x v="1"/>
    <s v="beginner level"/>
    <s v="BEGINNER LEVEL"/>
    <n v="14"/>
    <s v="beginner level"/>
    <n v="2"/>
    <d v="2017-06-22T00:00:00"/>
    <n v="22"/>
    <n v="6"/>
    <n v="2017"/>
    <x v="0"/>
    <x v="0"/>
    <d v="2018-12-31T00:00:00"/>
    <n v="557"/>
  </r>
  <r>
    <x v="3629"/>
    <x v="3615"/>
    <x v="1922"/>
    <s v="l Analysis"/>
    <s v="omplete Sh"/>
    <s v="https://www.udemy.   /financialratio/"/>
    <s v="https://www.udemy.com/financialratio/"/>
    <x v="0"/>
    <n v="200"/>
    <n v="15"/>
    <n v="1"/>
    <n v="56"/>
    <x v="0"/>
    <x v="0"/>
    <s v="all levels"/>
    <s v="ALL LEVELS"/>
    <n v="10"/>
    <s v="all levels"/>
    <n v="3"/>
    <d v="2017-06-28T00:00:00"/>
    <n v="28"/>
    <n v="6"/>
    <n v="2017"/>
    <x v="3"/>
    <x v="3"/>
    <d v="2019-09-26T00:00:00"/>
    <n v="820"/>
  </r>
  <r>
    <x v="3630"/>
    <x v="3616"/>
    <x v="242"/>
    <s v="om Scratch"/>
    <s v="esponsive "/>
    <s v="https://www.udemy.   /responsive-php-registration-form/"/>
    <s v="https://www.udemy.com/responsive-php-registration-form/"/>
    <x v="0"/>
    <n v="95"/>
    <n v="5738"/>
    <n v="9"/>
    <n v="35"/>
    <x v="0"/>
    <x v="0"/>
    <s v="all levels"/>
    <s v="ALL LEVELS"/>
    <n v="10"/>
    <s v="all levels"/>
    <n v="4"/>
    <d v="2017-06-28T00:00:00"/>
    <n v="28"/>
    <n v="6"/>
    <n v="2017"/>
    <x v="0"/>
    <x v="0"/>
    <d v="2019-09-26T00:00:00"/>
    <n v="820"/>
  </r>
  <r>
    <x v="3631"/>
    <x v="3617"/>
    <x v="179"/>
    <s v="st Lesson!"/>
    <s v="ow to Play"/>
    <s v="https://www.udemy.   /how-to-play-piano-course/"/>
    <s v="https://www.udemy.com/how-to-play-piano-course/"/>
    <x v="1"/>
    <n v="0"/>
    <n v="662"/>
    <n v="7"/>
    <n v="13"/>
    <x v="1"/>
    <x v="1"/>
    <s v="beginner level"/>
    <s v="BEGINNER LEVEL"/>
    <n v="14"/>
    <s v="beginner level"/>
    <n v="0.51666666699999997"/>
    <d v="2017-06-24T00:00:00"/>
    <n v="24"/>
    <n v="6"/>
    <n v="2017"/>
    <x v="1"/>
    <x v="1"/>
    <d v="2018-12-31T00:00:00"/>
    <n v="555"/>
  </r>
  <r>
    <x v="3632"/>
    <x v="3618"/>
    <x v="843"/>
    <s v="s Bassline"/>
    <s v="nstant Har"/>
    <s v="https://www.udemy.   /instant-harmonica-learning-the-basic-12-bar-blues-bassline/"/>
    <s v="https://www.udemy.com/instant-harmonica-learning-the-basic-12-bar-blues-bassline/"/>
    <x v="0"/>
    <n v="40"/>
    <n v="54"/>
    <n v="6"/>
    <n v="10"/>
    <x v="0"/>
    <x v="0"/>
    <s v="all levels"/>
    <s v="ALL LEVELS"/>
    <n v="10"/>
    <s v="all levels"/>
    <n v="1"/>
    <d v="2017-06-16T00:00:00"/>
    <n v="16"/>
    <n v="6"/>
    <n v="2017"/>
    <x v="1"/>
    <x v="1"/>
    <d v="2019-09-26T00:00:00"/>
    <n v="832"/>
  </r>
  <r>
    <x v="3633"/>
    <x v="3619"/>
    <x v="1116"/>
    <s v="nt Decoded"/>
    <s v="ngular 4 D"/>
    <s v="https://www.udemy.   /marutiangular4/"/>
    <s v="https://www.udemy.com/marutiangular4/"/>
    <x v="0"/>
    <n v="20"/>
    <n v="1802"/>
    <n v="13"/>
    <n v="8"/>
    <x v="2"/>
    <x v="2"/>
    <s v="intermediate level"/>
    <s v="INTERMEDIATE LEVEL"/>
    <n v="18"/>
    <s v="intermediate level"/>
    <n v="1"/>
    <d v="2017-06-21T00:00:00"/>
    <n v="21"/>
    <n v="6"/>
    <n v="2017"/>
    <x v="0"/>
    <x v="0"/>
    <d v="2020-10-10T00:00:00"/>
    <n v="1207"/>
  </r>
  <r>
    <x v="3634"/>
    <x v="3620"/>
    <x v="27"/>
    <s v="y Bootcamp"/>
    <s v="he Complet"/>
    <s v="https://www.udemy.   /the-complete-litecoin-crypto-currency-bootcamp/"/>
    <s v="https://www.udemy.com/the-complete-litecoin-crypto-currency-bootcamp/"/>
    <x v="0"/>
    <n v="20"/>
    <n v="7"/>
    <n v="3"/>
    <n v="24"/>
    <x v="0"/>
    <x v="0"/>
    <s v="all levels"/>
    <s v="ALL LEVELS"/>
    <n v="10"/>
    <s v="all levels"/>
    <n v="1"/>
    <d v="2017-06-28T00:00:00"/>
    <n v="28"/>
    <n v="6"/>
    <n v="2017"/>
    <x v="3"/>
    <x v="3"/>
    <d v="2018-08-06T00:00:00"/>
    <n v="404"/>
  </r>
  <r>
    <x v="3635"/>
    <x v="3621"/>
    <x v="96"/>
    <s v="w Features"/>
    <s v="hotoshop C"/>
    <s v="https://www.udemy.   /photoshop-cc-2015-top-new-features/"/>
    <s v="https://www.udemy.com/photoshop-cc-2015-top-new-features/"/>
    <x v="1"/>
    <n v="0"/>
    <n v="1477"/>
    <n v="3"/>
    <n v="13"/>
    <x v="0"/>
    <x v="0"/>
    <s v="all levels"/>
    <s v="ALL LEVELS"/>
    <n v="10"/>
    <s v="all levels"/>
    <n v="0.65"/>
    <d v="2017-06-26T00:00:00"/>
    <n v="26"/>
    <n v="6"/>
    <n v="2017"/>
    <x v="2"/>
    <x v="2"/>
    <d v="2019-09-26T00:00:00"/>
    <n v="822"/>
  </r>
  <r>
    <x v="3636"/>
    <x v="3622"/>
    <x v="739"/>
    <s v="lay guitar"/>
    <s v="our First "/>
    <s v="https://www.udemy.   /your-first-10-guitar-lessons-learn-how-to-play-guitar/"/>
    <s v="https://www.udemy.com/your-first-10-guitar-lessons-learn-how-to-play-guitar/"/>
    <x v="1"/>
    <n v="0"/>
    <n v="924"/>
    <n v="4"/>
    <n v="18"/>
    <x v="1"/>
    <x v="1"/>
    <s v="beginner level"/>
    <s v="BEGINNER LEVEL"/>
    <n v="14"/>
    <s v="beginner level"/>
    <n v="1"/>
    <d v="2017-06-29T00:00:00"/>
    <n v="29"/>
    <n v="6"/>
    <n v="2017"/>
    <x v="1"/>
    <x v="1"/>
    <d v="2018-12-31T00:00:00"/>
    <n v="550"/>
  </r>
  <r>
    <x v="3637"/>
    <x v="3623"/>
    <x v="1923"/>
    <s v="0 Projects"/>
    <s v="anva Compl"/>
    <s v="https://www.udemy.   /canva-course-graphics-design/"/>
    <s v="https://www.udemy.com/canva-course-graphics-design/"/>
    <x v="0"/>
    <n v="20"/>
    <n v="3"/>
    <n v="3"/>
    <n v="27"/>
    <x v="0"/>
    <x v="0"/>
    <s v="all levels"/>
    <s v="ALL LEVELS"/>
    <n v="10"/>
    <s v="all levels"/>
    <n v="2.5"/>
    <d v="2017-06-27T00:00:00"/>
    <n v="27"/>
    <n v="6"/>
    <n v="2017"/>
    <x v="2"/>
    <x v="2"/>
    <d v="2019-09-26T00:00:00"/>
    <n v="821"/>
  </r>
  <r>
    <x v="3638"/>
    <x v="3624"/>
    <x v="122"/>
    <s v="ing Cycles"/>
    <s v="inancial S"/>
    <s v="https://www.udemy.   /financial-statement-auditing-cycles/"/>
    <s v="https://www.udemy.com/financial-statement-auditing-cycles/"/>
    <x v="0"/>
    <n v="50"/>
    <n v="0"/>
    <n v="0"/>
    <n v="9"/>
    <x v="2"/>
    <x v="2"/>
    <s v="intermediate level"/>
    <s v="INTERMEDIATE LEVEL"/>
    <n v="18"/>
    <s v="intermediate level"/>
    <n v="2"/>
    <d v="2017-06-29T00:00:00"/>
    <n v="29"/>
    <n v="6"/>
    <n v="2017"/>
    <x v="3"/>
    <x v="3"/>
    <d v="2020-10-10T00:00:00"/>
    <n v="1199"/>
  </r>
  <r>
    <x v="3639"/>
    <x v="3625"/>
    <x v="166"/>
    <s v=" Developer"/>
    <s v="earn JavaS"/>
    <s v="https://www.udemy.   /learnjsandbecometopratedwebdeveloper/"/>
    <s v="https://www.udemy.com/learnjsandbecometopratedwebdeveloper/"/>
    <x v="0"/>
    <n v="65"/>
    <n v="2570"/>
    <n v="17"/>
    <n v="87"/>
    <x v="0"/>
    <x v="0"/>
    <s v="all levels"/>
    <s v="ALL LEVELS"/>
    <n v="10"/>
    <s v="all levels"/>
    <n v="5"/>
    <d v="2017-06-29T00:00:00"/>
    <n v="29"/>
    <n v="6"/>
    <n v="2017"/>
    <x v="0"/>
    <x v="0"/>
    <d v="2019-09-26T00:00:00"/>
    <n v="819"/>
  </r>
  <r>
    <x v="3640"/>
    <x v="3626"/>
    <x v="1924"/>
    <s v="ncluded !!"/>
    <s v="aster Java"/>
    <s v="https://www.udemy.   /master-javascript-programming-extended-course/"/>
    <s v="https://www.udemy.com/master-javascript-programming-extended-course/"/>
    <x v="0"/>
    <n v="20"/>
    <n v="3903"/>
    <n v="53"/>
    <n v="107"/>
    <x v="0"/>
    <x v="0"/>
    <s v="all levels"/>
    <s v="ALL LEVELS"/>
    <n v="10"/>
    <s v="all levels"/>
    <n v="10.5"/>
    <d v="2017-06-27T00:00:00"/>
    <n v="27"/>
    <n v="6"/>
    <n v="2017"/>
    <x v="0"/>
    <x v="0"/>
    <d v="2019-09-26T00:00:00"/>
    <n v="821"/>
  </r>
  <r>
    <x v="3641"/>
    <x v="3627"/>
    <x v="1925"/>
    <s v="tant role)"/>
    <s v="earn Comic"/>
    <s v="https://www.udemy.   /flatting/"/>
    <s v="https://www.udemy.com/flatting/"/>
    <x v="1"/>
    <n v="0"/>
    <n v="946"/>
    <n v="3"/>
    <n v="6"/>
    <x v="1"/>
    <x v="1"/>
    <s v="beginner level"/>
    <s v="BEGINNER LEVEL"/>
    <n v="14"/>
    <s v="beginner level"/>
    <n v="0.66666666699999999"/>
    <d v="2017-06-20T00:00:00"/>
    <n v="20"/>
    <n v="6"/>
    <n v="2017"/>
    <x v="2"/>
    <x v="2"/>
    <d v="2018-12-31T00:00:00"/>
    <n v="559"/>
  </r>
  <r>
    <x v="3642"/>
    <x v="3628"/>
    <x v="1649"/>
    <s v="¡æ–™è¬›åº§"/>
    <s v="”»åƒåŠ å·"/>
    <s v="https://www.udemy.   /1-tuqndy/"/>
    <s v="https://www.udemy.com/1-tuqndy/"/>
    <x v="1"/>
    <n v="0"/>
    <n v="21"/>
    <n v="0"/>
    <n v="18"/>
    <x v="1"/>
    <x v="1"/>
    <s v="beginner level"/>
    <s v="BEGINNER LEVEL"/>
    <n v="14"/>
    <s v="beginner level"/>
    <n v="1"/>
    <d v="2017-06-22T00:00:00"/>
    <n v="22"/>
    <n v="6"/>
    <n v="2017"/>
    <x v="2"/>
    <x v="2"/>
    <d v="2018-12-31T00:00:00"/>
    <n v="557"/>
  </r>
  <r>
    <x v="3643"/>
    <x v="3629"/>
    <x v="1926"/>
    <s v="a Chitarra"/>
    <s v="uonare la "/>
    <s v="https://www.udemy.   /suonare-la-chitarra/"/>
    <s v="https://www.udemy.com/suonare-la-chitarra/"/>
    <x v="0"/>
    <n v="200"/>
    <n v="1"/>
    <n v="1"/>
    <n v="22"/>
    <x v="0"/>
    <x v="0"/>
    <s v="all levels"/>
    <s v="ALL LEVELS"/>
    <n v="10"/>
    <s v="all levels"/>
    <n v="1"/>
    <d v="2017-06-21T00:00:00"/>
    <n v="21"/>
    <n v="6"/>
    <n v="2017"/>
    <x v="1"/>
    <x v="1"/>
    <d v="2019-09-26T00:00:00"/>
    <n v="827"/>
  </r>
  <r>
    <x v="3644"/>
    <x v="3630"/>
    <x v="1371"/>
    <s v="mi (YENÄ°)"/>
    <s v="orel Draw "/>
    <s v="https://www.udemy.   /coreldraw-x8-temel-egitimi-yeni/"/>
    <s v="https://www.udemy.com/coreldraw-x8-temel-egitimi-yeni/"/>
    <x v="0"/>
    <n v="65"/>
    <n v="1"/>
    <n v="0"/>
    <n v="66"/>
    <x v="1"/>
    <x v="1"/>
    <s v="beginner level"/>
    <s v="BEGINNER LEVEL"/>
    <n v="14"/>
    <s v="beginner level"/>
    <n v="6.5"/>
    <d v="2017-06-21T00:00:00"/>
    <n v="21"/>
    <n v="6"/>
    <n v="2017"/>
    <x v="2"/>
    <x v="2"/>
    <d v="2018-12-31T00:00:00"/>
    <n v="558"/>
  </r>
  <r>
    <x v="3645"/>
    <x v="3631"/>
    <x v="300"/>
    <s v="sis PART1!"/>
    <s v="dvanced Te"/>
    <s v="https://www.udemy.   /advanced-technical-analysis-part1/"/>
    <s v="https://www.udemy.com/advanced-technical-analysis-part1/"/>
    <x v="0"/>
    <n v="100"/>
    <n v="9"/>
    <n v="1"/>
    <n v="19"/>
    <x v="2"/>
    <x v="2"/>
    <s v="intermediate level"/>
    <s v="INTERMEDIATE LEVEL"/>
    <n v="18"/>
    <s v="intermediate level"/>
    <n v="3"/>
    <d v="2017-06-27T00:00:00"/>
    <n v="27"/>
    <n v="6"/>
    <n v="2017"/>
    <x v="3"/>
    <x v="3"/>
    <d v="2020-10-10T00:00:00"/>
    <n v="1201"/>
  </r>
  <r>
    <x v="3646"/>
    <x v="3632"/>
    <x v="738"/>
    <s v="es volumes"/>
    <s v="rading For"/>
    <s v="https://www.udemy.   /trading-forex-lanalyse-des-volumes/"/>
    <s v="https://www.udemy.com/trading-forex-lanalyse-des-volumes/"/>
    <x v="0"/>
    <n v="70"/>
    <n v="4"/>
    <n v="3"/>
    <n v="13"/>
    <x v="0"/>
    <x v="0"/>
    <s v="all levels"/>
    <s v="ALL LEVELS"/>
    <n v="10"/>
    <s v="all levels"/>
    <n v="2"/>
    <d v="2017-06-29T00:00:00"/>
    <n v="29"/>
    <n v="6"/>
    <n v="2017"/>
    <x v="3"/>
    <x v="3"/>
    <d v="2018-08-06T00:00:00"/>
    <n v="403"/>
  </r>
  <r>
    <x v="3647"/>
    <x v="3633"/>
    <x v="1927"/>
    <s v=" PER TUTTI"/>
    <s v="ORSO COMPL"/>
    <s v="https://www.udemy.   /corso-completo-di-e-on-vue-x-stream-per-tutti/"/>
    <s v="https://www.udemy.com/corso-completo-di-e-on-vue-x-stream-per-tutti/"/>
    <x v="0"/>
    <n v="70"/>
    <n v="3"/>
    <n v="1"/>
    <n v="20"/>
    <x v="0"/>
    <x v="0"/>
    <s v="all levels"/>
    <s v="ALL LEVELS"/>
    <n v="10"/>
    <s v="all levels"/>
    <n v="3.5"/>
    <d v="2017-06-23T00:00:00"/>
    <n v="23"/>
    <n v="6"/>
    <n v="2017"/>
    <x v="2"/>
    <x v="2"/>
    <d v="2019-09-26T00:00:00"/>
    <n v="825"/>
  </r>
  <r>
    <x v="3648"/>
    <x v="3634"/>
    <x v="1928"/>
    <s v=" 2017-2018"/>
    <s v="BRSM Grade"/>
    <s v="https://www.udemy.   /abrsm-grade-iii-piano-class-handel-sonatina-in-g-2017-2018/"/>
    <s v="https://www.udemy.com/abrsm-grade-iii-piano-class-handel-sonatina-in-g-2017-2018/"/>
    <x v="0"/>
    <n v="20"/>
    <n v="0"/>
    <n v="0"/>
    <n v="5"/>
    <x v="1"/>
    <x v="1"/>
    <s v="beginner level"/>
    <s v="BEGINNER LEVEL"/>
    <n v="14"/>
    <s v="beginner level"/>
    <n v="0.51666666699999997"/>
    <d v="2017-07-06T00:00:00"/>
    <n v="6"/>
    <n v="7"/>
    <n v="2017"/>
    <x v="1"/>
    <x v="1"/>
    <d v="2018-12-31T00:00:00"/>
    <n v="543"/>
  </r>
  <r>
    <x v="3649"/>
    <x v="3635"/>
    <x v="1929"/>
    <s v="ts (Basic)"/>
    <s v="reparation"/>
    <s v="https://www.udemy.   /preparation-of-consolidated-financial-statements-basic/"/>
    <s v="https://www.udemy.com/preparation-of-consolidated-financial-statements-basic/"/>
    <x v="1"/>
    <n v="0"/>
    <n v="965"/>
    <n v="0"/>
    <n v="18"/>
    <x v="2"/>
    <x v="2"/>
    <s v="intermediate level"/>
    <s v="INTERMEDIATE LEVEL"/>
    <n v="18"/>
    <s v="intermediate level"/>
    <n v="1.5"/>
    <d v="2017-06-28T00:00:00"/>
    <n v="28"/>
    <n v="6"/>
    <n v="2017"/>
    <x v="3"/>
    <x v="3"/>
    <d v="2020-10-10T00:00:00"/>
    <n v="1200"/>
  </r>
  <r>
    <x v="3650"/>
    <x v="3636"/>
    <x v="375"/>
    <s v="Like a Pro"/>
    <s v="orex Tradi"/>
    <s v="https://www.udemy.   /forex-trading-your-complete-guide-to-get-started-like-a-pro/"/>
    <s v="https://www.udemy.com/forex-trading-your-complete-guide-to-get-started-like-a-pro/"/>
    <x v="0"/>
    <n v="140"/>
    <n v="1026"/>
    <n v="25"/>
    <n v="37"/>
    <x v="1"/>
    <x v="1"/>
    <s v="beginner level"/>
    <s v="BEGINNER LEVEL"/>
    <n v="14"/>
    <s v="beginner level"/>
    <n v="3"/>
    <d v="2017-06-27T00:00:00"/>
    <n v="27"/>
    <n v="6"/>
    <n v="2017"/>
    <x v="3"/>
    <x v="3"/>
    <d v="2018-05-25T00:00:00"/>
    <n v="332"/>
  </r>
  <r>
    <x v="3651"/>
    <x v="3637"/>
    <x v="1930"/>
    <s v="n GrÃ¡fico"/>
    <s v="ndesign - "/>
    <s v="https://www.udemy.   /indesign-como-criar-layouts-pecas-graficas/"/>
    <s v="https://www.udemy.com/indesign-como-criar-layouts-pecas-graficas/"/>
    <x v="0"/>
    <n v="100"/>
    <n v="27"/>
    <n v="7"/>
    <n v="12"/>
    <x v="2"/>
    <x v="2"/>
    <s v="intermediate level"/>
    <s v="INTERMEDIATE LEVEL"/>
    <n v="18"/>
    <s v="intermediate level"/>
    <n v="2.5"/>
    <d v="2017-06-27T00:00:00"/>
    <n v="27"/>
    <n v="6"/>
    <n v="2017"/>
    <x v="2"/>
    <x v="2"/>
    <d v="2020-10-10T00:00:00"/>
    <n v="1201"/>
  </r>
  <r>
    <x v="3652"/>
    <x v="3638"/>
    <x v="66"/>
    <s v=" in 5 Days"/>
    <s v="etting Sta"/>
    <s v="https://www.udemy.   /guitarin5days/"/>
    <s v="https://www.udemy.com/guitarin5days/"/>
    <x v="1"/>
    <n v="0"/>
    <n v="270"/>
    <n v="1"/>
    <n v="24"/>
    <x v="1"/>
    <x v="1"/>
    <s v="beginner level"/>
    <s v="BEGINNER LEVEL"/>
    <n v="14"/>
    <s v="beginner level"/>
    <n v="1.5"/>
    <d v="2017-07-03T00:00:00"/>
    <n v="3"/>
    <n v="7"/>
    <n v="2017"/>
    <x v="1"/>
    <x v="1"/>
    <d v="2018-12-31T00:00:00"/>
    <n v="546"/>
  </r>
  <r>
    <x v="3653"/>
    <x v="3639"/>
    <x v="66"/>
    <s v="JavaScript"/>
    <s v="etting sta"/>
    <s v="https://www.udemy.   /javascript-code/"/>
    <s v="https://www.udemy.com/javascript-code/"/>
    <x v="0"/>
    <n v="200"/>
    <n v="1415"/>
    <n v="17"/>
    <n v="23"/>
    <x v="1"/>
    <x v="1"/>
    <s v="beginner level"/>
    <s v="BEGINNER LEVEL"/>
    <n v="14"/>
    <s v="beginner level"/>
    <n v="1.5"/>
    <d v="2017-06-27T00:00:00"/>
    <n v="27"/>
    <n v="6"/>
    <n v="2017"/>
    <x v="0"/>
    <x v="0"/>
    <d v="2018-12-31T00:00:00"/>
    <n v="552"/>
  </r>
  <r>
    <x v="3654"/>
    <x v="3640"/>
    <x v="1931"/>
    <s v="rse System"/>
    <s v="ondor Brok"/>
    <s v="https://www.udemy.   /condor-broken-wing-butterfly-options-trading-course-system/"/>
    <s v="https://www.udemy.com/condor-broken-wing-butterfly-options-trading-course-system/"/>
    <x v="1"/>
    <n v="0"/>
    <n v="16"/>
    <n v="0"/>
    <n v="15"/>
    <x v="0"/>
    <x v="0"/>
    <s v="all levels"/>
    <s v="ALL LEVELS"/>
    <n v="10"/>
    <s v="all levels"/>
    <n v="1.5"/>
    <d v="2017-07-06T00:00:00"/>
    <n v="6"/>
    <n v="7"/>
    <n v="2017"/>
    <x v="3"/>
    <x v="3"/>
    <d v="2019-09-26T00:00:00"/>
    <n v="812"/>
  </r>
  <r>
    <x v="3655"/>
    <x v="3641"/>
    <x v="1932"/>
    <s v=" and White"/>
    <s v=" Secrets T"/>
    <s v="https://www.udemy.   /secrets-to-designing-in-black-and-white/"/>
    <s v="https://www.udemy.com/secrets-to-designing-in-black-and-white/"/>
    <x v="0"/>
    <n v="100"/>
    <n v="1000"/>
    <n v="1"/>
    <n v="12"/>
    <x v="0"/>
    <x v="0"/>
    <s v="all levels"/>
    <s v="ALL LEVELS"/>
    <n v="10"/>
    <s v="all levels"/>
    <n v="1.5"/>
    <d v="2017-06-27T00:00:00"/>
    <n v="27"/>
    <n v="6"/>
    <n v="2017"/>
    <x v="2"/>
    <x v="2"/>
    <d v="2019-09-26T00:00:00"/>
    <n v="821"/>
  </r>
  <r>
    <x v="3656"/>
    <x v="3642"/>
    <x v="77"/>
    <s v="ing Course"/>
    <s v="dvanced Op"/>
    <s v="https://www.udemy.   /advanced-option-trading-course/"/>
    <s v="https://www.udemy.com/advanced-option-trading-course/"/>
    <x v="0"/>
    <n v="40"/>
    <n v="1252"/>
    <n v="2"/>
    <n v="6"/>
    <x v="2"/>
    <x v="2"/>
    <s v="intermediate level"/>
    <s v="INTERMEDIATE LEVEL"/>
    <n v="18"/>
    <s v="intermediate level"/>
    <n v="0.53333333299999997"/>
    <d v="2017-06-29T00:00:00"/>
    <n v="29"/>
    <n v="6"/>
    <n v="2017"/>
    <x v="3"/>
    <x v="3"/>
    <d v="2020-10-10T00:00:00"/>
    <n v="1199"/>
  </r>
  <r>
    <x v="3657"/>
    <x v="3643"/>
    <x v="1115"/>
    <s v="nd Angular"/>
    <s v="earning Pa"/>
    <s v="https://www.udemy.   /learning-path-web-applications-with-spring-and-angular/"/>
    <s v="https://www.udemy.com/learning-path-web-applications-with-spring-and-angular/"/>
    <x v="0"/>
    <n v="200"/>
    <n v="19"/>
    <n v="2"/>
    <n v="33"/>
    <x v="3"/>
    <x v="3"/>
    <s v="expert level"/>
    <s v="EXPERT LEVEL"/>
    <n v="12"/>
    <s v="expert level"/>
    <n v="4"/>
    <d v="2017-06-28T00:00:00"/>
    <n v="28"/>
    <n v="6"/>
    <n v="2017"/>
    <x v="0"/>
    <x v="0"/>
    <d v="2019-08-24T00:00:00"/>
    <n v="787"/>
  </r>
  <r>
    <x v="3658"/>
    <x v="3644"/>
    <x v="27"/>
    <s v=" Beginners"/>
    <s v="he Complet"/>
    <s v="https://www.udemy.   /the-complete-javascript-html-and-css-tutorial-for-beginners/"/>
    <s v="https://www.udemy.com/the-complete-javascript-html-and-css-tutorial-for-beginners/"/>
    <x v="0"/>
    <n v="35"/>
    <n v="244"/>
    <n v="44"/>
    <n v="21"/>
    <x v="1"/>
    <x v="1"/>
    <s v="beginner level"/>
    <s v="BEGINNER LEVEL"/>
    <n v="14"/>
    <s v="beginner level"/>
    <n v="3"/>
    <d v="2017-06-29T00:00:00"/>
    <n v="29"/>
    <n v="6"/>
    <n v="2017"/>
    <x v="0"/>
    <x v="0"/>
    <d v="2018-12-31T00:00:00"/>
    <n v="550"/>
  </r>
  <r>
    <x v="3659"/>
    <x v="3645"/>
    <x v="44"/>
    <s v=" Investors"/>
    <s v="ractical F"/>
    <s v="https://www.udemy.   /indiefilm-financing/"/>
    <s v="https://www.udemy.com/indiefilm-financing/"/>
    <x v="0"/>
    <n v="100"/>
    <n v="0"/>
    <n v="0"/>
    <n v="9"/>
    <x v="1"/>
    <x v="1"/>
    <s v="beginner level"/>
    <s v="BEGINNER LEVEL"/>
    <n v="14"/>
    <s v="beginner level"/>
    <n v="1"/>
    <d v="2017-07-05T00:00:00"/>
    <n v="5"/>
    <n v="7"/>
    <n v="2017"/>
    <x v="3"/>
    <x v="3"/>
    <d v="2018-12-31T00:00:00"/>
    <n v="544"/>
  </r>
  <r>
    <x v="3660"/>
    <x v="3646"/>
    <x v="1933"/>
    <s v="is Process"/>
    <s v="orkshop on"/>
    <s v="https://www.udemy.   /workshop-on-banking-credit-analysis-process/"/>
    <s v="https://www.udemy.com/workshop-on-banking-credit-analysis-process/"/>
    <x v="0"/>
    <n v="100"/>
    <n v="0"/>
    <n v="0"/>
    <n v="7"/>
    <x v="0"/>
    <x v="0"/>
    <s v="all levels"/>
    <s v="ALL LEVELS"/>
    <n v="10"/>
    <s v="all levels"/>
    <n v="1.5"/>
    <d v="2017-06-28T00:00:00"/>
    <n v="28"/>
    <n v="6"/>
    <n v="2017"/>
    <x v="3"/>
    <x v="3"/>
    <d v="2018-08-06T00:00:00"/>
    <n v="404"/>
  </r>
  <r>
    <x v="3661"/>
    <x v="3647"/>
    <x v="1934"/>
    <s v="ano by Ear"/>
    <s v="earn Vikin"/>
    <s v="https://www.udemy.   /learn-vikings-soundtracks-on-the-piano-by-ear/"/>
    <s v="https://www.udemy.com/learn-vikings-soundtracks-on-the-piano-by-ear/"/>
    <x v="0"/>
    <n v="20"/>
    <n v="0"/>
    <n v="0"/>
    <n v="8"/>
    <x v="0"/>
    <x v="0"/>
    <s v="all levels"/>
    <s v="ALL LEVELS"/>
    <n v="10"/>
    <s v="all levels"/>
    <n v="0.58333333300000001"/>
    <d v="2017-06-29T00:00:00"/>
    <n v="29"/>
    <n v="6"/>
    <n v="2017"/>
    <x v="1"/>
    <x v="1"/>
    <d v="2019-09-26T00:00:00"/>
    <n v="819"/>
  </r>
  <r>
    <x v="3662"/>
    <x v="3648"/>
    <x v="1935"/>
    <s v="ck Traders"/>
    <s v="overed Cal"/>
    <s v="https://www.udemy.   /covered-calls-income-strategy-for-stock-traders/"/>
    <s v="https://www.udemy.com/covered-calls-income-strategy-for-stock-traders/"/>
    <x v="0"/>
    <n v="60"/>
    <n v="22"/>
    <n v="0"/>
    <n v="8"/>
    <x v="1"/>
    <x v="1"/>
    <s v="beginner level"/>
    <s v="BEGINNER LEVEL"/>
    <n v="14"/>
    <s v="beginner level"/>
    <n v="1"/>
    <d v="2017-07-03T00:00:00"/>
    <n v="3"/>
    <n v="7"/>
    <n v="2017"/>
    <x v="3"/>
    <x v="3"/>
    <d v="2018-05-25T00:00:00"/>
    <n v="326"/>
  </r>
  <r>
    <x v="3663"/>
    <x v="3649"/>
    <x v="1547"/>
    <s v="JavaScript"/>
    <s v="earn JSON "/>
    <s v="https://www.udemy.   /json-javascript-course/"/>
    <s v="https://www.udemy.com/json-javascript-course/"/>
    <x v="0"/>
    <n v="200"/>
    <n v="3193"/>
    <n v="10"/>
    <n v="23"/>
    <x v="1"/>
    <x v="1"/>
    <s v="beginner level"/>
    <s v="BEGINNER LEVEL"/>
    <n v="14"/>
    <s v="beginner level"/>
    <n v="1.5"/>
    <d v="2017-06-30T00:00:00"/>
    <n v="30"/>
    <n v="6"/>
    <n v="2017"/>
    <x v="0"/>
    <x v="0"/>
    <d v="2018-12-31T00:00:00"/>
    <n v="549"/>
  </r>
  <r>
    <x v="3664"/>
    <x v="3650"/>
    <x v="96"/>
    <s v="Ã£o com 3D"/>
    <s v="hotoshop A"/>
    <s v="https://www.udemy.   /photoshop-avancado-pos-producao-e-fusao-com-3d/"/>
    <s v="https://www.udemy.com/photoshop-avancado-pos-producao-e-fusao-com-3d/"/>
    <x v="0"/>
    <n v="135"/>
    <n v="15"/>
    <n v="0"/>
    <n v="6"/>
    <x v="3"/>
    <x v="3"/>
    <s v="expert level"/>
    <s v="EXPERT LEVEL"/>
    <n v="12"/>
    <s v="expert level"/>
    <n v="1"/>
    <d v="2017-07-03T00:00:00"/>
    <n v="3"/>
    <n v="7"/>
    <n v="2017"/>
    <x v="2"/>
    <x v="2"/>
    <d v="2019-08-24T00:00:00"/>
    <n v="782"/>
  </r>
  <r>
    <x v="3665"/>
    <x v="3651"/>
    <x v="683"/>
    <s v="Strategies"/>
    <s v="dvanced Bu"/>
    <s v="https://www.udemy.   /advanced-butterfly-spread-option-strategies/"/>
    <s v="https://www.udemy.com/advanced-butterfly-spread-option-strategies/"/>
    <x v="0"/>
    <n v="60"/>
    <n v="16"/>
    <n v="1"/>
    <n v="8"/>
    <x v="3"/>
    <x v="3"/>
    <s v="expert level"/>
    <s v="EXPERT LEVEL"/>
    <n v="12"/>
    <s v="expert level"/>
    <n v="1"/>
    <d v="2017-07-04T00:00:00"/>
    <n v="4"/>
    <n v="7"/>
    <n v="2017"/>
    <x v="3"/>
    <x v="3"/>
    <d v="2019-08-24T00:00:00"/>
    <n v="781"/>
  </r>
  <r>
    <x v="3666"/>
    <x v="3652"/>
    <x v="27"/>
    <s v="ark Course"/>
    <s v="he Complet"/>
    <s v="https://www.udemy.   /the-complete-adobe-spark-course/"/>
    <s v="https://www.udemy.com/the-complete-adobe-spark-course/"/>
    <x v="0"/>
    <n v="150"/>
    <n v="0"/>
    <n v="0"/>
    <n v="29"/>
    <x v="0"/>
    <x v="0"/>
    <s v="all levels"/>
    <s v="ALL LEVELS"/>
    <n v="10"/>
    <s v="all levels"/>
    <n v="2"/>
    <d v="2017-07-03T00:00:00"/>
    <n v="3"/>
    <n v="7"/>
    <n v="2017"/>
    <x v="2"/>
    <x v="2"/>
    <d v="2019-09-26T00:00:00"/>
    <n v="815"/>
  </r>
  <r>
    <x v="3667"/>
    <x v="3653"/>
    <x v="96"/>
    <s v=" o bÃ¡sico"/>
    <s v="hotoshop p"/>
    <s v="https://www.udemy.   /photoshop-para-iniciante-o-basico/"/>
    <s v="https://www.udemy.com/photoshop-para-iniciante-o-basico/"/>
    <x v="0"/>
    <n v="30"/>
    <n v="23"/>
    <n v="2"/>
    <n v="20"/>
    <x v="1"/>
    <x v="1"/>
    <s v="beginner level"/>
    <s v="BEGINNER LEVEL"/>
    <n v="14"/>
    <s v="beginner level"/>
    <n v="3"/>
    <d v="2017-07-03T00:00:00"/>
    <n v="3"/>
    <n v="7"/>
    <n v="2017"/>
    <x v="2"/>
    <x v="2"/>
    <d v="2018-12-31T00:00:00"/>
    <n v="546"/>
  </r>
  <r>
    <x v="3668"/>
    <x v="3654"/>
    <x v="84"/>
    <s v="petency..."/>
    <s v="ptions Tra"/>
    <s v="https://www.udemy.   /option-trading-foundation-your-journey-to-competency/"/>
    <s v="https://www.udemy.com/option-trading-foundation-your-journey-to-competency/"/>
    <x v="0"/>
    <n v="95"/>
    <n v="0"/>
    <n v="0"/>
    <n v="5"/>
    <x v="2"/>
    <x v="2"/>
    <s v="intermediate level"/>
    <s v="INTERMEDIATE LEVEL"/>
    <n v="18"/>
    <s v="intermediate level"/>
    <n v="1"/>
    <d v="2017-07-05T00:00:00"/>
    <n v="5"/>
    <n v="7"/>
    <n v="2017"/>
    <x v="3"/>
    <x v="3"/>
    <d v="2020-10-10T00:00:00"/>
    <n v="1193"/>
  </r>
  <r>
    <x v="3669"/>
    <x v="3655"/>
    <x v="1936"/>
    <s v="se Bundle)"/>
    <s v="itcoin &amp; E"/>
    <s v="https://www.udemy.   /bitcoin-ethereum-bundle/"/>
    <s v="https://www.udemy.com/bitcoin-ethereum-bundle/"/>
    <x v="0"/>
    <n v="200"/>
    <n v="1"/>
    <n v="0"/>
    <n v="52"/>
    <x v="0"/>
    <x v="0"/>
    <s v="all levels"/>
    <s v="ALL LEVELS"/>
    <n v="10"/>
    <s v="all levels"/>
    <n v="2.5"/>
    <d v="2017-07-05T00:00:00"/>
    <n v="5"/>
    <n v="7"/>
    <n v="2017"/>
    <x v="3"/>
    <x v="3"/>
    <d v="2018-08-06T00:00:00"/>
    <n v="397"/>
  </r>
  <r>
    <x v="3670"/>
    <x v="3656"/>
    <x v="1116"/>
    <s v="nt To Back"/>
    <s v="ngular 4 F"/>
    <s v="https://www.udemy.   /angular-4-front-to-back/"/>
    <s v="https://www.udemy.com/angular-4-front-to-back/"/>
    <x v="0"/>
    <n v="40"/>
    <n v="44"/>
    <n v="0"/>
    <n v="68"/>
    <x v="0"/>
    <x v="0"/>
    <s v="all levels"/>
    <s v="ALL LEVELS"/>
    <n v="10"/>
    <s v="all levels"/>
    <n v="8.5"/>
    <d v="2017-07-06T00:00:00"/>
    <n v="6"/>
    <n v="7"/>
    <n v="2017"/>
    <x v="0"/>
    <x v="0"/>
    <d v="2019-09-26T00:00:00"/>
    <n v="812"/>
  </r>
  <r>
    <x v="3671"/>
    <x v="3657"/>
    <x v="1912"/>
    <s v="ourse 2017"/>
    <s v="ryptocurre"/>
    <s v="https://www.udemy.   /cryptocurrency-btc-eth-investment-trading-course-2017/"/>
    <s v="https://www.udemy.com/cryptocurrency-btc-eth-investment-trading-course-2017/"/>
    <x v="0"/>
    <n v="20"/>
    <n v="0"/>
    <n v="0"/>
    <n v="7"/>
    <x v="1"/>
    <x v="1"/>
    <s v="beginner level"/>
    <s v="BEGINNER LEVEL"/>
    <n v="14"/>
    <s v="beginner level"/>
    <n v="2.5"/>
    <d v="2017-07-06T00:00:00"/>
    <n v="6"/>
    <n v="7"/>
    <n v="2017"/>
    <x v="3"/>
    <x v="3"/>
    <d v="2018-12-31T00:00:00"/>
    <n v="5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F174E-FA0E-455D-8D4C-F2FC78EA5A66}" name="PivotTable3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11:B14" firstHeaderRow="1" firstDataRow="1" firstDataCol="1"/>
  <pivotFields count="29">
    <pivotField axis="axisRow" showAll="0" sortType="ascending">
      <items count="36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sd="0" x="1"/>
        <item sd="0" x="0"/>
        <item t="default"/>
      </items>
    </pivotField>
    <pivotField dataField="1" numFmtId="164" showAll="0"/>
    <pivotField numFmtId="3" showAll="0"/>
    <pivotField numFmtId="3" showAll="0"/>
    <pivotField numFmtId="3"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showAll="0">
      <items count="5">
        <item x="3"/>
        <item x="2"/>
        <item x="1"/>
        <item x="0"/>
        <item t="default"/>
      </items>
    </pivotField>
    <pivotField showAll="0"/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7"/>
    <field x="0"/>
  </rowFields>
  <rowItems count="3">
    <i>
      <x/>
    </i>
    <i>
      <x v="1"/>
    </i>
    <i t="grand">
      <x/>
    </i>
  </rowItems>
  <colItems count="1">
    <i/>
  </colItems>
  <dataFields count="1">
    <dataField name="מינימום של price" fld="8" subtotal="min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1728C-691D-4E57-B8F2-AF05E8D67F34}" name="PivotTable1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D13:F16" firstHeaderRow="0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64" showAll="0"/>
    <pivotField dataField="1"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showAll="0"/>
    <pivotField showAll="0"/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סכום של num_subscribers" fld="9" baseField="0" baseItem="0"/>
    <dataField name="ספירה של course_id" fld="0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DEA72-A8FF-4345-9A63-A80CC0260E17}" name="PivotTable2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2" rowHeaderCaption="subject">
  <location ref="D3:F9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h="1" x="1"/>
        <item x="0"/>
        <item t="default"/>
      </items>
    </pivotField>
    <pivotField dataField="1" numFmtId="164" showAll="0"/>
    <pivotField numFmtId="3" showAll="0"/>
    <pivotField numFmtId="3" showAll="0"/>
    <pivotField numFmtId="3"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2">
    <i>
      <x v="1"/>
    </i>
    <i t="grand">
      <x/>
    </i>
  </colItems>
  <dataFields count="1">
    <dataField name="ממוצע של price2" fld="8" subtotal="average" showDataAs="percentOfTotal" baseField="23" baseItem="3" numFmtId="10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4" count="1" selected="0">
            <x v="0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4" count="1" selected="0">
            <x v="1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4" count="1" selected="0">
            <x v="2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A8B88-EFE7-4894-B173-3FA3ABE88030}" name="PivotTable9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1:B4" firstHeaderRow="1" firstDataRow="1" firstDataCol="1"/>
  <pivotFields count="29">
    <pivotField axis="axisRow" showAll="0" sortType="descending">
      <items count="36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sd="0" x="1"/>
        <item sd="0" x="0"/>
        <item t="default"/>
      </items>
    </pivotField>
    <pivotField numFmtId="164" showAll="0"/>
    <pivotField dataField="1" numFmtId="3" showAll="0"/>
    <pivotField numFmtId="3" showAll="0"/>
    <pivotField numFmtId="3"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showAll="0">
      <items count="5">
        <item x="3"/>
        <item x="2"/>
        <item x="1"/>
        <item x="0"/>
        <item t="default"/>
      </items>
    </pivotField>
    <pivotField showAll="0"/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7"/>
    <field x="0"/>
  </rowFields>
  <rowItems count="3">
    <i>
      <x/>
    </i>
    <i>
      <x v="1"/>
    </i>
    <i t="grand">
      <x/>
    </i>
  </rowItems>
  <colItems count="1">
    <i/>
  </colItems>
  <dataFields count="1">
    <dataField name="מקסימום של num_subscribers" fld="9" subtotal="max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DF002-5204-42E9-B278-450BD48D45C2}" name="PivotTable12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2">
  <location ref="F7:I13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numFmtId="164" showAll="0"/>
    <pivotField numFmtId="3" showAll="0"/>
    <pivotField dataField="1" numFmtId="3" showAll="0"/>
    <pivotField numFmtId="3" showAll="0"/>
    <pivotField showAll="0">
      <items count="5">
        <item x="0"/>
        <item x="1"/>
        <item x="3"/>
        <item x="2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ממוצע של num_reviews" fld="10" subtotal="average" baseField="12" baseItem="0" numFmtId="2"/>
  </dataFields>
  <formats count="1">
    <format dxfId="1">
      <pivotArea outline="0" collapsedLevelsAreSubtotals="1" fieldPosition="0"/>
    </format>
  </formats>
  <chartFormats count="2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782F0-8137-4970-B33A-FA3ED39C394E}" name="PivotTable11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4">
  <location ref="A9:D15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numFmtId="164" showAll="0"/>
    <pivotField dataField="1" numFmtId="3" showAll="0"/>
    <pivotField numFmtId="3" showAll="0"/>
    <pivotField numFmtId="3"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סכום של num_subscribers" fld="9" baseField="0" baseItem="0" numFmtId="3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2"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E1BCA-4D6A-4881-8886-76F30554553A}" name="PivotTable10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D1:E4" firstHeaderRow="1" firstDataRow="1" firstDataCol="1"/>
  <pivotFields count="29">
    <pivotField axis="axisRow" showAll="0" sortType="ascending">
      <items count="36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sd="0" x="1"/>
        <item sd="0" x="0"/>
        <item t="default"/>
      </items>
    </pivotField>
    <pivotField numFmtId="164" showAll="0"/>
    <pivotField dataField="1" numFmtId="3" showAll="0"/>
    <pivotField numFmtId="3" showAll="0"/>
    <pivotField numFmtId="3"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showAll="0">
      <items count="5">
        <item x="3"/>
        <item x="2"/>
        <item x="1"/>
        <item x="0"/>
        <item t="default"/>
      </items>
    </pivotField>
    <pivotField showAll="0"/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7"/>
    <field x="0"/>
  </rowFields>
  <rowItems count="3">
    <i>
      <x/>
    </i>
    <i>
      <x v="1"/>
    </i>
    <i t="grand">
      <x/>
    </i>
  </rowItems>
  <colItems count="1">
    <i/>
  </colItems>
  <dataFields count="1">
    <dataField name="מינימום של num_subscribers" fld="9" subtotal="min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2C8DB-9E79-4B30-8751-A9186FE27577}" name="PivotTable14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9:B14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3" showAll="0"/>
    <pivotField numFmtId="3" showAll="0"/>
    <pivotField numFmtId="3"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numFmtId="1" showAll="0"/>
    <pivotField numFmtId="166" showAll="0"/>
    <pivotField numFmtId="1" showAll="0"/>
    <pivotField numFmtId="1" showAll="0"/>
    <pivotField numFmtId="1"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sd="0" x="3"/>
        <item sd="0" x="2"/>
        <item sd="0" x="1"/>
        <item sd="0" x="0"/>
        <item t="default"/>
      </items>
    </pivotField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ממוצע של content_duration" fld="18" subtotal="average" baseField="2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6F57E-9930-4BB4-BD3C-60BB1A3FA7A9}" name="PivotTable7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2" rowHeaderCaption="subject">
  <location ref="G1:J7" firstHeaderRow="1" firstDataRow="2" firstDataCol="1"/>
  <pivotFields count="29">
    <pivotField showAll="0" sortType="descending">
      <items count="36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numFmtId="164" showAll="0"/>
    <pivotField numFmtId="3" showAll="0"/>
    <pivotField numFmtId="3" showAll="0"/>
    <pivotField dataField="1" numFmtId="3"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showAll="0">
      <items count="5">
        <item sd="0" x="3"/>
        <item sd="0" x="2"/>
        <item sd="0" x="1"/>
        <item sd="0"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ספירה של num_lectures" fld="11" subtotal="count" baseField="23" baseItem="2" numFmtId="3"/>
  </dataFields>
  <formats count="1">
    <format dxfId="0">
      <pivotArea outline="0" collapsedLevelsAreSubtotals="1" fieldPosition="0"/>
    </format>
  </formats>
  <chartFormats count="2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6F4C9-379B-44F8-AE13-85C4BB110330}" name="PivotTable8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rowHeaderCaption="subject">
  <location ref="A18:B23" firstHeaderRow="1" firstDataRow="1" firstDataCol="1"/>
  <pivotFields count="29">
    <pivotField axis="axisRow" showAll="0" sortType="ascending">
      <items count="36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3" showAll="0"/>
    <pivotField numFmtId="3" showAll="0"/>
    <pivotField dataField="1" numFmtId="3"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axis="axisRow" showAll="0">
      <items count="5">
        <item sd="0" x="3"/>
        <item sd="0" x="2"/>
        <item sd="0" x="1"/>
        <item sd="0" x="0"/>
        <item t="default"/>
      </items>
    </pivotField>
    <pivotField showAll="0"/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23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מינימום של num_lectures" fld="11" subtotal="min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B7856-5F10-4F73-853E-9AB0547463BD}" name="PivotTable1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2" rowHeaderCaption="נושאים">
  <location ref="A1:F7" firstHeaderRow="1" firstDataRow="2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numFmtId="164" showAll="0"/>
    <pivotField numFmtId="3" showAll="0"/>
    <pivotField numFmtId="3" showAll="0"/>
    <pivotField numFmtId="3" showAll="0"/>
    <pivotField showAll="0">
      <items count="5">
        <item x="0"/>
        <item x="1"/>
        <item x="3"/>
        <item x="2"/>
        <item t="default"/>
      </items>
    </pivotField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numFmtId="1" showAll="0"/>
    <pivotField numFmtId="166" showAll="0"/>
    <pivotField numFmtId="1" showAll="0"/>
    <pivotField numFmtId="1" showAll="0"/>
    <pivotField numFmtId="1"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numFmtId="165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24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num of courses" fld="0" subtotal="count" baseField="23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level_id" xr10:uid="{26C7B6AA-9086-445D-8664-B454754995A9}" sourceName="level_id">
  <pivotTables>
    <pivotTable tabId="7" name="PivotTable1"/>
    <pivotTable tabId="7" name="PivotTable14"/>
    <pivotTable tabId="7" name="PivotTable7"/>
    <pivotTable tabId="7" name="PivotTable8"/>
    <pivotTable tabId="4" name="PivotTable2"/>
    <pivotTable tabId="4" name="PivotTable3"/>
    <pivotTable tabId="8" name="PivotTable10"/>
    <pivotTable tabId="8" name="PivotTable11"/>
    <pivotTable tabId="8" name="PivotTable12"/>
    <pivotTable tabId="8" name="PivotTable9"/>
  </pivotTables>
  <data>
    <tabular pivotCacheId="1194465522">
      <items count="4">
        <i x="0" s="1"/>
        <i x="1" s="1"/>
        <i x="3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ubject_id" xr10:uid="{C2AC2DFC-5FB0-4700-A03F-7CF117E50B98}" sourceName="subject_id">
  <pivotTables>
    <pivotTable tabId="7" name="PivotTable1"/>
    <pivotTable tabId="7" name="PivotTable14"/>
    <pivotTable tabId="7" name="PivotTable7"/>
    <pivotTable tabId="7" name="PivotTable8"/>
    <pivotTable tabId="4" name="PivotTable2"/>
    <pivotTable tabId="4" name="PivotTable3"/>
    <pivotTable tabId="8" name="PivotTable10"/>
    <pivotTable tabId="8" name="PivotTable11"/>
    <pivotTable tabId="8" name="PivotTable12"/>
    <pivotTable tabId="8" name="PivotTable9"/>
  </pivotTables>
  <data>
    <tabular pivotCacheId="1194465522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evel_id" xr10:uid="{104DEBF3-591E-4401-9CB8-68AA49A2C5C1}" cache="Slicer_level_id" caption="level_id" columnCount="2" style="SlicerStyleDark1" rowHeight="230716"/>
  <slicer name="subject_id" xr10:uid="{020EF2B5-CE8B-4B93-9F83-C1241851C724}" cache="Slicer_subject_id" caption="subject_id" columnCount="2" style="SlicerStyleDark6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D914FE-3136-4117-80F5-66C1DB6E6E87}" name="טבלה1" displayName="טבלה1" ref="A1:AB3673" totalsRowShown="0">
  <autoFilter ref="A1:AB3673" xr:uid="{3DD914FE-3136-4117-80F5-66C1DB6E6E87}"/>
  <sortState xmlns:xlrd2="http://schemas.microsoft.com/office/spreadsheetml/2017/richdata2" ref="A2:AA3673">
    <sortCondition descending="1" ref="I2:I3673"/>
  </sortState>
  <tableColumns count="28">
    <tableColumn id="1" xr3:uid="{20E745DA-4372-4B56-A031-B0934CFA8D5C}" name="course_id"/>
    <tableColumn id="2" xr3:uid="{8CC2699E-35E3-499A-A6F0-964CFB733030}" name="course_title" dataDxfId="29"/>
    <tableColumn id="22" xr3:uid="{34D3C547-8DF4-440B-9ADA-3A664F16D514}" name="left" dataDxfId="28">
      <calculatedColumnFormula>LEFT(טבלה1[[#This Row],[course_title]],10)</calculatedColumnFormula>
    </tableColumn>
    <tableColumn id="18" xr3:uid="{E4D33191-96D9-4C42-A1D8-5D6BF3E521D2}" name="right" dataDxfId="27">
      <calculatedColumnFormula>RIGHT(טבלה1[[#This Row],[course_title]],10)</calculatedColumnFormula>
    </tableColumn>
    <tableColumn id="19" xr3:uid="{E9695871-D46B-439E-B410-43FBF167F333}" name="middle" dataDxfId="26">
      <calculatedColumnFormula>MID(טבלה1[[#This Row],[course_title]],2,10)</calculatedColumnFormula>
    </tableColumn>
    <tableColumn id="3" xr3:uid="{E27B3C02-555C-488F-9989-CABB41FC6BF9}" name="url" dataDxfId="25"/>
    <tableColumn id="24" xr3:uid="{1859615A-1B12-47FD-852C-7261E44801A9}" name="correct url" dataDxfId="24">
      <calculatedColumnFormula>REPLACE(טבלה1[[#This Row],[url]],19,3,"com")</calculatedColumnFormula>
    </tableColumn>
    <tableColumn id="4" xr3:uid="{CB3BF476-DB8E-4EC2-97FF-F3151317340F}" name="is_paid"/>
    <tableColumn id="5" xr3:uid="{4C30DB5C-02EF-4ACF-8656-36B6CC67E7CA}" name="price" dataDxfId="23"/>
    <tableColumn id="6" xr3:uid="{3F282DA6-4246-41BD-9CC0-FD9FF10C960D}" name="num_subscribers" dataDxfId="22"/>
    <tableColumn id="7" xr3:uid="{643061FE-2856-4644-91EE-9EBD78C50831}" name="num_reviews" dataDxfId="21"/>
    <tableColumn id="8" xr3:uid="{95945EC2-29C1-4433-9766-B6DA55F97E01}" name="num_lectures" dataDxfId="20"/>
    <tableColumn id="9" xr3:uid="{8B6B0E04-07B1-4698-A330-D93AA613BCC0}" name="level_id"/>
    <tableColumn id="10" xr3:uid="{57B47C24-B1A2-4DE2-AA8B-E56B86F8CC32}" name="level_desc" dataDxfId="19">
      <calculatedColumnFormula>VLOOKUP(טבלה1[[#This Row],[level_id]],Level_id!$A$2:$B$5,2)</calculatedColumnFormula>
    </tableColumn>
    <tableColumn id="20" xr3:uid="{A864A883-90CF-4586-8270-A443AC8BA7E4}" name="small letters" dataDxfId="18">
      <calculatedColumnFormula>LOWER(טבלה1[[#This Row],[level_desc]])</calculatedColumnFormula>
    </tableColumn>
    <tableColumn id="21" xr3:uid="{80D8A319-53F3-4EB9-89BB-F05039ED2AD4}" name="all caps" dataDxfId="17">
      <calculatedColumnFormula>UPPER(טבלה1[[#This Row],[small letters]])</calculatedColumnFormula>
    </tableColumn>
    <tableColumn id="23" xr3:uid="{E57F6E55-514B-4F3D-A55C-1180EC971AF9}" name="num of char" dataDxfId="16">
      <calculatedColumnFormula>LEN(טבלה1[[#This Row],[no spaces]])</calculatedColumnFormula>
    </tableColumn>
    <tableColumn id="17" xr3:uid="{68E19B4F-02CC-441F-9DCD-D4F21F72C190}" name="no spaces" dataDxfId="15">
      <calculatedColumnFormula>TRIM(טבלה1[[#This Row],[small letters]])</calculatedColumnFormula>
    </tableColumn>
    <tableColumn id="11" xr3:uid="{99D76ABB-178C-4772-88A5-FF18DBBE1F17}" name="content_duration" dataDxfId="14"/>
    <tableColumn id="12" xr3:uid="{AE11F8C5-8FE5-4DFE-9C5D-5B4DC5CC8A38}" name="published_date" dataDxfId="13"/>
    <tableColumn id="25" xr3:uid="{D3877166-F9BF-448C-9B97-3611F6E5C3E0}" name="day" dataDxfId="12">
      <calculatedColumnFormula>DAY(טבלה1[[#This Row],[published_date]])</calculatedColumnFormula>
    </tableColumn>
    <tableColumn id="26" xr3:uid="{1561FC18-068F-4808-841F-DD017A3ABB72}" name="month" dataDxfId="11">
      <calculatedColumnFormula>MONTH(טבלה1[[#This Row],[published_date]])</calculatedColumnFormula>
    </tableColumn>
    <tableColumn id="27" xr3:uid="{4D0855BF-88FD-472B-862F-E8B5BAF4338D}" name="year" dataDxfId="10">
      <calculatedColumnFormula>YEAR(טבלה1[[#This Row],[published_date]])</calculatedColumnFormula>
    </tableColumn>
    <tableColumn id="13" xr3:uid="{D417CE25-6DC0-489F-8642-C8EFFE468AF5}" name="subject_id"/>
    <tableColumn id="14" xr3:uid="{30BC4E08-8E24-4124-A247-5810A2DA8278}" name="subject_desc" dataDxfId="9">
      <calculatedColumnFormula>VLOOKUP(טבלה1[[#This Row],[subject_id]],Subject_id!$A$2:$B$5,2)</calculatedColumnFormula>
    </tableColumn>
    <tableColumn id="15" xr3:uid="{E2214BD7-375E-49BE-AFCF-CAD9371DC898}" name="Removal_date" dataDxfId="8"/>
    <tableColumn id="28" xr3:uid="{2A4249B9-382C-4463-ABB3-C1C1F69A541D}" name="how many days" dataDxfId="7">
      <calculatedColumnFormula>_xlfn.DAYS(טבלה1[[#This Row],[Removal_date]],טבלה1[[#This Row],[published_date]])</calculatedColumnFormula>
    </tableColumn>
    <tableColumn id="16" xr3:uid="{DFD2E529-8027-4D88-AC60-5397117EC4F4}" name="סכום כולל" dataDxfId="6">
      <calculatedColumnFormula>טבלה1[[#This Row],[price]]*טבלה1[[#This Row],[num_subscribers]]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excel\&#1504;&#1497;&#1514;&#1493;&#1495;%20&#1499;&#1500;&#1500;&#1497;.docx" TargetMode="Externa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7A02-90FD-4765-9CF2-744005E08D0B}">
  <dimension ref="A1:AB3676"/>
  <sheetViews>
    <sheetView topLeftCell="A2" zoomScale="79" workbookViewId="0">
      <selection activeCell="R13" sqref="R13"/>
    </sheetView>
  </sheetViews>
  <sheetFormatPr defaultRowHeight="14" x14ac:dyDescent="0.3"/>
  <cols>
    <col min="1" max="1" width="11.08203125" bestFit="1" customWidth="1"/>
    <col min="2" max="2" width="35.33203125" customWidth="1"/>
    <col min="3" max="3" width="13.5" customWidth="1"/>
    <col min="4" max="4" width="12" customWidth="1"/>
    <col min="5" max="5" width="14.25" customWidth="1"/>
    <col min="6" max="6" width="78.4140625" bestFit="1" customWidth="1"/>
    <col min="7" max="7" width="78.4140625" customWidth="1"/>
    <col min="9" max="9" width="8.6640625" style="4"/>
    <col min="10" max="10" width="15.83203125" style="5" customWidth="1"/>
    <col min="11" max="11" width="14" style="5" bestFit="1" customWidth="1"/>
    <col min="12" max="12" width="14.25" style="5" bestFit="1" customWidth="1"/>
    <col min="13" max="13" width="9.6640625" bestFit="1" customWidth="1"/>
    <col min="14" max="14" width="11.6640625" bestFit="1" customWidth="1"/>
    <col min="15" max="15" width="11.6640625" customWidth="1"/>
    <col min="16" max="16" width="11.6640625" style="3" customWidth="1"/>
    <col min="17" max="17" width="7.4140625" customWidth="1"/>
    <col min="18" max="18" width="11.6640625" customWidth="1"/>
    <col min="20" max="20" width="17.9140625" style="12" bestFit="1" customWidth="1"/>
    <col min="21" max="21" width="5.6640625" style="6" customWidth="1"/>
    <col min="22" max="22" width="6.83203125" style="6" customWidth="1"/>
    <col min="23" max="23" width="6.5" style="6" customWidth="1"/>
    <col min="24" max="24" width="6.1640625" style="7" customWidth="1"/>
    <col min="25" max="25" width="11.4140625" bestFit="1" customWidth="1"/>
    <col min="26" max="26" width="12.6640625" customWidth="1"/>
    <col min="27" max="27" width="15" style="7" bestFit="1" customWidth="1"/>
    <col min="28" max="28" width="14.33203125" bestFit="1" customWidth="1"/>
    <col min="35" max="35" width="14.33203125" bestFit="1" customWidth="1"/>
  </cols>
  <sheetData>
    <row r="1" spans="1:28" ht="14.5" x14ac:dyDescent="0.35">
      <c r="A1" t="s">
        <v>0</v>
      </c>
      <c r="B1" t="s">
        <v>1</v>
      </c>
      <c r="C1" t="s">
        <v>7369</v>
      </c>
      <c r="D1" t="s">
        <v>7370</v>
      </c>
      <c r="E1" t="s">
        <v>7371</v>
      </c>
      <c r="F1" t="s">
        <v>2</v>
      </c>
      <c r="G1" t="s">
        <v>7372</v>
      </c>
      <c r="H1" t="s">
        <v>3</v>
      </c>
      <c r="I1" s="4" t="s">
        <v>4</v>
      </c>
      <c r="J1" s="5" t="s">
        <v>5</v>
      </c>
      <c r="K1" s="5" t="s">
        <v>6</v>
      </c>
      <c r="L1" s="5" t="s">
        <v>7</v>
      </c>
      <c r="M1" t="s">
        <v>8</v>
      </c>
      <c r="N1" t="s">
        <v>9</v>
      </c>
      <c r="O1" t="s">
        <v>7365</v>
      </c>
      <c r="P1" s="3" t="s">
        <v>7366</v>
      </c>
      <c r="Q1" t="s">
        <v>7367</v>
      </c>
      <c r="R1" t="s">
        <v>7368</v>
      </c>
      <c r="S1" s="6" t="s">
        <v>10</v>
      </c>
      <c r="T1" s="11" t="s">
        <v>7359</v>
      </c>
      <c r="U1" s="14" t="s">
        <v>7373</v>
      </c>
      <c r="V1" s="14" t="s">
        <v>7375</v>
      </c>
      <c r="W1" s="14" t="s">
        <v>7374</v>
      </c>
      <c r="X1" t="s">
        <v>11</v>
      </c>
      <c r="Y1" t="s">
        <v>12</v>
      </c>
      <c r="Z1" s="7" t="s">
        <v>13</v>
      </c>
      <c r="AA1" t="s">
        <v>7376</v>
      </c>
      <c r="AB1" t="s">
        <v>7382</v>
      </c>
    </row>
    <row r="2" spans="1:28" x14ac:dyDescent="0.3">
      <c r="A2">
        <v>12975</v>
      </c>
      <c r="B2" t="s">
        <v>6735</v>
      </c>
      <c r="C2" t="str">
        <f>LEFT(טבלה1[[#This Row],[course_title]],10)</f>
        <v>Introducti</v>
      </c>
      <c r="D2" t="str">
        <f>RIGHT(טבלה1[[#This Row],[course_title]],10)</f>
        <v>e Learners</v>
      </c>
      <c r="E2" t="str">
        <f>MID(טבלה1[[#This Row],[course_title]],2,10)</f>
        <v>ntroductio</v>
      </c>
      <c r="F2" t="s">
        <v>6736</v>
      </c>
      <c r="G2" t="str">
        <f>REPLACE(טבלה1[[#This Row],[url]],19,3,"com")</f>
        <v>https://www.udemy.com/learning-to-program-in-java-a-supplement-for-online-academic-learners/</v>
      </c>
      <c r="H2" t="b">
        <v>1</v>
      </c>
      <c r="I2" s="4">
        <v>200</v>
      </c>
      <c r="J2" s="5">
        <v>1586</v>
      </c>
      <c r="K2" s="5">
        <v>87</v>
      </c>
      <c r="L2" s="5">
        <v>124</v>
      </c>
      <c r="M2">
        <v>2</v>
      </c>
      <c r="N2" t="str">
        <f>VLOOKUP(טבלה1[[#This Row],[level_id]],Level_id!$A$2:$B$5,2)</f>
        <v>Beginner Level</v>
      </c>
      <c r="O2" t="str">
        <f>LOWER(טבלה1[[#This Row],[level_desc]])</f>
        <v>beginner level</v>
      </c>
      <c r="P2" s="3" t="str">
        <f>UPPER(טבלה1[[#This Row],[small letters]])</f>
        <v>BEGINNER LEVEL</v>
      </c>
      <c r="Q2">
        <f>LEN(טבלה1[[#This Row],[no spaces]])</f>
        <v>14</v>
      </c>
      <c r="R2" t="str">
        <f>TRIM(טבלה1[[#This Row],[small letters]])</f>
        <v>beginner level</v>
      </c>
      <c r="S2" s="6">
        <v>22</v>
      </c>
      <c r="T2" s="12">
        <v>41381</v>
      </c>
      <c r="U2" s="6">
        <f>DAY(טבלה1[[#This Row],[published_date]])</f>
        <v>17</v>
      </c>
      <c r="V2" s="6">
        <f>MONTH(טבלה1[[#This Row],[published_date]])</f>
        <v>4</v>
      </c>
      <c r="W2" s="6">
        <f>YEAR(טבלה1[[#This Row],[published_date]])</f>
        <v>2013</v>
      </c>
      <c r="X2">
        <v>4</v>
      </c>
      <c r="Y2" t="str">
        <f>VLOOKUP(טבלה1[[#This Row],[subject_id]],Subject_id!$A$2:$B$5,2)</f>
        <v>Web Development</v>
      </c>
      <c r="Z2" s="7">
        <v>43465</v>
      </c>
      <c r="AA2">
        <f>_xlfn.DAYS(טבלה1[[#This Row],[Removal_date]],טבלה1[[#This Row],[published_date]])</f>
        <v>2084</v>
      </c>
      <c r="AB2" s="4">
        <f>טבלה1[[#This Row],[price]]*טבלה1[[#This Row],[num_subscribers]]</f>
        <v>317200</v>
      </c>
    </row>
    <row r="3" spans="1:28" x14ac:dyDescent="0.3">
      <c r="A3">
        <v>22825</v>
      </c>
      <c r="B3" t="s">
        <v>4869</v>
      </c>
      <c r="C3" t="str">
        <f>LEFT(טבלה1[[#This Row],[course_title]],10)</f>
        <v>Beginner G</v>
      </c>
      <c r="D3" t="str">
        <f>RIGHT(טבלה1[[#This Row],[course_title]],10)</f>
        <v>tar Method</v>
      </c>
      <c r="E3" t="str">
        <f>MID(טבלה1[[#This Row],[course_title]],2,10)</f>
        <v>eginner Gu</v>
      </c>
      <c r="F3" t="s">
        <v>4870</v>
      </c>
      <c r="G3" t="str">
        <f>REPLACE(טבלה1[[#This Row],[url]],19,3,"com")</f>
        <v>https://www.udemy.com/beginner-guitar/</v>
      </c>
      <c r="H3" t="b">
        <v>1</v>
      </c>
      <c r="I3" s="4">
        <v>200</v>
      </c>
      <c r="J3" s="5">
        <v>85</v>
      </c>
      <c r="K3" s="5">
        <v>2</v>
      </c>
      <c r="L3" s="5">
        <v>23</v>
      </c>
      <c r="M3">
        <v>2</v>
      </c>
      <c r="N3" t="str">
        <f>VLOOKUP(טבלה1[[#This Row],[level_id]],Level_id!$A$2:$B$5,2)</f>
        <v>Beginner Level</v>
      </c>
      <c r="O3" t="str">
        <f>LOWER(טבלה1[[#This Row],[level_desc]])</f>
        <v>beginner level</v>
      </c>
      <c r="P3" s="3" t="str">
        <f>UPPER(טבלה1[[#This Row],[small letters]])</f>
        <v>BEGINNER LEVEL</v>
      </c>
      <c r="Q3">
        <f>LEN(טבלה1[[#This Row],[no spaces]])</f>
        <v>14</v>
      </c>
      <c r="R3" t="str">
        <f>TRIM(טבלה1[[#This Row],[small letters]])</f>
        <v>beginner level</v>
      </c>
      <c r="S3" s="6">
        <v>4</v>
      </c>
      <c r="T3" s="12">
        <v>41213</v>
      </c>
      <c r="U3" s="6">
        <f>DAY(טבלה1[[#This Row],[published_date]])</f>
        <v>31</v>
      </c>
      <c r="V3" s="6">
        <f>MONTH(טבלה1[[#This Row],[published_date]])</f>
        <v>10</v>
      </c>
      <c r="W3" s="6">
        <f>YEAR(טבלה1[[#This Row],[published_date]])</f>
        <v>2012</v>
      </c>
      <c r="X3">
        <v>3</v>
      </c>
      <c r="Y3" t="str">
        <f>VLOOKUP(טבלה1[[#This Row],[subject_id]],Subject_id!$A$2:$B$5,2)</f>
        <v>Musical Instruments</v>
      </c>
      <c r="Z3" s="7">
        <v>43465</v>
      </c>
      <c r="AA3">
        <f>_xlfn.DAYS(טבלה1[[#This Row],[Removal_date]],טבלה1[[#This Row],[published_date]])</f>
        <v>2252</v>
      </c>
      <c r="AB3" s="4">
        <f>טבלה1[[#This Row],[price]]*טבלה1[[#This Row],[num_subscribers]]</f>
        <v>17000</v>
      </c>
    </row>
    <row r="4" spans="1:28" x14ac:dyDescent="0.3">
      <c r="A4">
        <v>30261</v>
      </c>
      <c r="B4" t="s">
        <v>7059</v>
      </c>
      <c r="C4" t="str">
        <f>LEFT(טבלה1[[#This Row],[course_title]],10)</f>
        <v>Kids Codin</v>
      </c>
      <c r="D4" t="str">
        <f>RIGHT(טבלה1[[#This Row],[course_title]],10)</f>
        <v>JavaScript</v>
      </c>
      <c r="E4" t="str">
        <f>MID(טבלה1[[#This Row],[course_title]],2,10)</f>
        <v>ids Coding</v>
      </c>
      <c r="F4" t="s">
        <v>7060</v>
      </c>
      <c r="G4" t="str">
        <f>REPLACE(טבלה1[[#This Row],[url]],19,3,"com")</f>
        <v>https://www.udemy.com/kids-coding-introduction-to-html-css-and-javascript/</v>
      </c>
      <c r="H4" t="b">
        <v>1</v>
      </c>
      <c r="I4" s="4">
        <v>200</v>
      </c>
      <c r="J4" s="5">
        <v>2355</v>
      </c>
      <c r="K4" s="5">
        <v>143</v>
      </c>
      <c r="L4" s="5">
        <v>215</v>
      </c>
      <c r="M4">
        <v>2</v>
      </c>
      <c r="N4" t="str">
        <f>VLOOKUP(טבלה1[[#This Row],[level_id]],Level_id!$A$2:$B$5,2)</f>
        <v>Beginner Level</v>
      </c>
      <c r="O4" t="str">
        <f>LOWER(טבלה1[[#This Row],[level_desc]])</f>
        <v>beginner level</v>
      </c>
      <c r="P4" s="3" t="str">
        <f>UPPER(טבלה1[[#This Row],[small letters]])</f>
        <v>BEGINNER LEVEL</v>
      </c>
      <c r="Q4">
        <f>LEN(טבלה1[[#This Row],[no spaces]])</f>
        <v>14</v>
      </c>
      <c r="R4" t="str">
        <f>TRIM(טבלה1[[#This Row],[small letters]])</f>
        <v>beginner level</v>
      </c>
      <c r="S4" s="6">
        <v>7</v>
      </c>
      <c r="T4" s="12">
        <v>41239</v>
      </c>
      <c r="U4" s="6">
        <f>DAY(טבלה1[[#This Row],[published_date]])</f>
        <v>26</v>
      </c>
      <c r="V4" s="6">
        <f>MONTH(טבלה1[[#This Row],[published_date]])</f>
        <v>11</v>
      </c>
      <c r="W4" s="6">
        <f>YEAR(טבלה1[[#This Row],[published_date]])</f>
        <v>2012</v>
      </c>
      <c r="X4">
        <v>4</v>
      </c>
      <c r="Y4" t="str">
        <f>VLOOKUP(טבלה1[[#This Row],[subject_id]],Subject_id!$A$2:$B$5,2)</f>
        <v>Web Development</v>
      </c>
      <c r="Z4" s="7">
        <v>43465</v>
      </c>
      <c r="AA4">
        <f>_xlfn.DAYS(טבלה1[[#This Row],[Removal_date]],טבלה1[[#This Row],[published_date]])</f>
        <v>2226</v>
      </c>
      <c r="AB4" s="4">
        <f>טבלה1[[#This Row],[price]]*טבלה1[[#This Row],[num_subscribers]]</f>
        <v>471000</v>
      </c>
    </row>
    <row r="5" spans="1:28" x14ac:dyDescent="0.3">
      <c r="A5">
        <v>50528</v>
      </c>
      <c r="B5" t="s">
        <v>6100</v>
      </c>
      <c r="C5" t="str">
        <f>LEFT(טבלה1[[#This Row],[course_title]],10)</f>
        <v>The Comple</v>
      </c>
      <c r="D5" t="str">
        <f>RIGHT(טבלה1[[#This Row],[course_title]],10)</f>
        <v xml:space="preserve"> 8 Plugins</v>
      </c>
      <c r="E5" t="str">
        <f>MID(טבלה1[[#This Row],[course_title]],2,10)</f>
        <v>he Complet</v>
      </c>
      <c r="F5" t="s">
        <v>6101</v>
      </c>
      <c r="G5" t="str">
        <f>REPLACE(טבלה1[[#This Row],[url]],19,3,"com")</f>
        <v>https://www.udemy.com/wordpress-plugin-development/</v>
      </c>
      <c r="H5" t="b">
        <v>1</v>
      </c>
      <c r="I5" s="4">
        <v>200</v>
      </c>
      <c r="J5" s="5">
        <v>1215</v>
      </c>
      <c r="K5" s="5">
        <v>58</v>
      </c>
      <c r="L5" s="5">
        <v>33</v>
      </c>
      <c r="M5">
        <v>1</v>
      </c>
      <c r="N5" t="str">
        <f>VLOOKUP(טבלה1[[#This Row],[level_id]],Level_id!$A$2:$B$5,2)</f>
        <v>All levels</v>
      </c>
      <c r="O5" t="str">
        <f>LOWER(טבלה1[[#This Row],[level_desc]])</f>
        <v>all levels</v>
      </c>
      <c r="P5" s="3" t="str">
        <f>UPPER(טבלה1[[#This Row],[small letters]])</f>
        <v>ALL LEVELS</v>
      </c>
      <c r="Q5">
        <f>LEN(טבלה1[[#This Row],[no spaces]])</f>
        <v>10</v>
      </c>
      <c r="R5" t="str">
        <f>TRIM(טבלה1[[#This Row],[small letters]])</f>
        <v>all levels</v>
      </c>
      <c r="S5" s="6">
        <v>2.5</v>
      </c>
      <c r="T5" s="12">
        <v>41423</v>
      </c>
      <c r="U5" s="6">
        <f>DAY(טבלה1[[#This Row],[published_date]])</f>
        <v>29</v>
      </c>
      <c r="V5" s="6">
        <f>MONTH(טבלה1[[#This Row],[published_date]])</f>
        <v>5</v>
      </c>
      <c r="W5" s="6">
        <f>YEAR(טבלה1[[#This Row],[published_date]])</f>
        <v>2013</v>
      </c>
      <c r="X5">
        <v>4</v>
      </c>
      <c r="Y5" t="str">
        <f>VLOOKUP(טבלה1[[#This Row],[subject_id]],Subject_id!$A$2:$B$5,2)</f>
        <v>Web Development</v>
      </c>
      <c r="Z5" s="7">
        <v>43734</v>
      </c>
      <c r="AA5">
        <f>_xlfn.DAYS(טבלה1[[#This Row],[Removal_date]],טבלה1[[#This Row],[published_date]])</f>
        <v>2311</v>
      </c>
      <c r="AB5" s="4">
        <f>טבלה1[[#This Row],[price]]*טבלה1[[#This Row],[num_subscribers]]</f>
        <v>243000</v>
      </c>
    </row>
    <row r="6" spans="1:28" x14ac:dyDescent="0.3">
      <c r="A6">
        <v>56513</v>
      </c>
      <c r="B6" t="s">
        <v>7023</v>
      </c>
      <c r="C6" t="str">
        <f>LEFT(טבלה1[[#This Row],[course_title]],10)</f>
        <v>Social Net</v>
      </c>
      <c r="D6" t="str">
        <f>RIGHT(טבלה1[[#This Row],[course_title]],10)</f>
        <v>evelopment</v>
      </c>
      <c r="E6" t="str">
        <f>MID(טבלה1[[#This Row],[course_title]],2,10)</f>
        <v>ocial Netw</v>
      </c>
      <c r="F6" t="s">
        <v>7024</v>
      </c>
      <c r="G6" t="str">
        <f>REPLACE(טבלה1[[#This Row],[url]],19,3,"com")</f>
        <v>https://www.udemy.com/how-to-create-a-social-network-site-from-scratch/</v>
      </c>
      <c r="H6" t="b">
        <v>1</v>
      </c>
      <c r="I6" s="4">
        <v>200</v>
      </c>
      <c r="J6" s="5">
        <v>2698</v>
      </c>
      <c r="K6" s="5">
        <v>29</v>
      </c>
      <c r="L6" s="5">
        <v>57</v>
      </c>
      <c r="M6">
        <v>1</v>
      </c>
      <c r="N6" t="str">
        <f>VLOOKUP(טבלה1[[#This Row],[level_id]],Level_id!$A$2:$B$5,2)</f>
        <v>All levels</v>
      </c>
      <c r="O6" t="str">
        <f>LOWER(טבלה1[[#This Row],[level_desc]])</f>
        <v>all levels</v>
      </c>
      <c r="P6" s="3" t="str">
        <f>UPPER(טבלה1[[#This Row],[small letters]])</f>
        <v>ALL LEVELS</v>
      </c>
      <c r="Q6">
        <f>LEN(טבלה1[[#This Row],[no spaces]])</f>
        <v>10</v>
      </c>
      <c r="R6" t="str">
        <f>TRIM(טבלה1[[#This Row],[small letters]])</f>
        <v>all levels</v>
      </c>
      <c r="S6" s="6">
        <v>8</v>
      </c>
      <c r="T6" s="12">
        <v>41520</v>
      </c>
      <c r="U6" s="6">
        <f>DAY(טבלה1[[#This Row],[published_date]])</f>
        <v>3</v>
      </c>
      <c r="V6" s="6">
        <f>MONTH(טבלה1[[#This Row],[published_date]])</f>
        <v>9</v>
      </c>
      <c r="W6" s="6">
        <f>YEAR(טבלה1[[#This Row],[published_date]])</f>
        <v>2013</v>
      </c>
      <c r="X6">
        <v>4</v>
      </c>
      <c r="Y6" t="str">
        <f>VLOOKUP(טבלה1[[#This Row],[subject_id]],Subject_id!$A$2:$B$5,2)</f>
        <v>Web Development</v>
      </c>
      <c r="Z6" s="7">
        <v>43734</v>
      </c>
      <c r="AA6">
        <f>_xlfn.DAYS(טבלה1[[#This Row],[Removal_date]],טבלה1[[#This Row],[published_date]])</f>
        <v>2214</v>
      </c>
      <c r="AB6" s="4">
        <f>טבלה1[[#This Row],[price]]*טבלה1[[#This Row],[num_subscribers]]</f>
        <v>539600</v>
      </c>
    </row>
    <row r="7" spans="1:28" x14ac:dyDescent="0.3">
      <c r="A7">
        <v>63612</v>
      </c>
      <c r="B7" t="s">
        <v>6228</v>
      </c>
      <c r="C7" t="str">
        <f>LEFT(טבלה1[[#This Row],[course_title]],10)</f>
        <v>1 Hour Jav</v>
      </c>
      <c r="D7" t="str">
        <f>RIGHT(טבלה1[[#This Row],[course_title]],10)</f>
        <v>JavaScript</v>
      </c>
      <c r="E7" t="str">
        <f>MID(טבלה1[[#This Row],[course_title]],2,10)</f>
        <v xml:space="preserve"> Hour Java</v>
      </c>
      <c r="F7" t="s">
        <v>6229</v>
      </c>
      <c r="G7" t="str">
        <f>REPLACE(טבלה1[[#This Row],[url]],19,3,"com")</f>
        <v>https://www.udemy.com/1-hour-javascript/</v>
      </c>
      <c r="H7" t="b">
        <v>1</v>
      </c>
      <c r="I7" s="4">
        <v>200</v>
      </c>
      <c r="J7" s="5">
        <v>22999</v>
      </c>
      <c r="K7" s="5">
        <v>602</v>
      </c>
      <c r="L7" s="5">
        <v>18</v>
      </c>
      <c r="M7">
        <v>2</v>
      </c>
      <c r="N7" t="str">
        <f>VLOOKUP(טבלה1[[#This Row],[level_id]],Level_id!$A$2:$B$5,2)</f>
        <v>Beginner Level</v>
      </c>
      <c r="O7" t="str">
        <f>LOWER(טבלה1[[#This Row],[level_desc]])</f>
        <v>beginner level</v>
      </c>
      <c r="P7" s="3" t="str">
        <f>UPPER(טבלה1[[#This Row],[small letters]])</f>
        <v>BEGINNER LEVEL</v>
      </c>
      <c r="Q7">
        <f>LEN(טבלה1[[#This Row],[no spaces]])</f>
        <v>14</v>
      </c>
      <c r="R7" t="str">
        <f>TRIM(טבלה1[[#This Row],[small letters]])</f>
        <v>beginner level</v>
      </c>
      <c r="S7" s="6">
        <v>1</v>
      </c>
      <c r="T7" s="12">
        <v>41459</v>
      </c>
      <c r="U7" s="6">
        <f>DAY(טבלה1[[#This Row],[published_date]])</f>
        <v>4</v>
      </c>
      <c r="V7" s="6">
        <f>MONTH(טבלה1[[#This Row],[published_date]])</f>
        <v>7</v>
      </c>
      <c r="W7" s="6">
        <f>YEAR(טבלה1[[#This Row],[published_date]])</f>
        <v>2013</v>
      </c>
      <c r="X7">
        <v>4</v>
      </c>
      <c r="Y7" t="str">
        <f>VLOOKUP(טבלה1[[#This Row],[subject_id]],Subject_id!$A$2:$B$5,2)</f>
        <v>Web Development</v>
      </c>
      <c r="Z7" s="7">
        <v>43465</v>
      </c>
      <c r="AA7">
        <f>_xlfn.DAYS(טבלה1[[#This Row],[Removal_date]],טבלה1[[#This Row],[published_date]])</f>
        <v>2006</v>
      </c>
      <c r="AB7" s="4">
        <f>טבלה1[[#This Row],[price]]*טבלה1[[#This Row],[num_subscribers]]</f>
        <v>4599800</v>
      </c>
    </row>
    <row r="8" spans="1:28" x14ac:dyDescent="0.3">
      <c r="A8">
        <v>64422</v>
      </c>
      <c r="B8" t="s">
        <v>5455</v>
      </c>
      <c r="C8" t="str">
        <f>LEFT(טבלה1[[#This Row],[course_title]],10)</f>
        <v>1 Hour HTM</v>
      </c>
      <c r="D8" t="str">
        <f>RIGHT(טבלה1[[#This Row],[course_title]],10)</f>
        <v xml:space="preserve"> Hour HTML</v>
      </c>
      <c r="E8" t="str">
        <f>MID(טבלה1[[#This Row],[course_title]],2,10)</f>
        <v xml:space="preserve"> Hour HTML</v>
      </c>
      <c r="F8" t="s">
        <v>5456</v>
      </c>
      <c r="G8" t="str">
        <f>REPLACE(טבלה1[[#This Row],[url]],19,3,"com")</f>
        <v>https://www.udemy.com/1-hour-html/</v>
      </c>
      <c r="H8" t="b">
        <v>1</v>
      </c>
      <c r="I8" s="4">
        <v>200</v>
      </c>
      <c r="J8" s="5">
        <v>16212</v>
      </c>
      <c r="K8" s="5">
        <v>514</v>
      </c>
      <c r="L8" s="5">
        <v>20</v>
      </c>
      <c r="M8">
        <v>2</v>
      </c>
      <c r="N8" t="str">
        <f>VLOOKUP(טבלה1[[#This Row],[level_id]],Level_id!$A$2:$B$5,2)</f>
        <v>Beginner Level</v>
      </c>
      <c r="O8" t="str">
        <f>LOWER(טבלה1[[#This Row],[level_desc]])</f>
        <v>beginner level</v>
      </c>
      <c r="P8" s="3" t="str">
        <f>UPPER(טבלה1[[#This Row],[small letters]])</f>
        <v>BEGINNER LEVEL</v>
      </c>
      <c r="Q8">
        <f>LEN(טבלה1[[#This Row],[no spaces]])</f>
        <v>14</v>
      </c>
      <c r="R8" t="str">
        <f>TRIM(טבלה1[[#This Row],[small letters]])</f>
        <v>beginner level</v>
      </c>
      <c r="S8" s="6">
        <v>1</v>
      </c>
      <c r="T8" s="12">
        <v>41464</v>
      </c>
      <c r="U8" s="6">
        <f>DAY(טבלה1[[#This Row],[published_date]])</f>
        <v>9</v>
      </c>
      <c r="V8" s="6">
        <f>MONTH(טבלה1[[#This Row],[published_date]])</f>
        <v>7</v>
      </c>
      <c r="W8" s="6">
        <f>YEAR(טבלה1[[#This Row],[published_date]])</f>
        <v>2013</v>
      </c>
      <c r="X8">
        <v>4</v>
      </c>
      <c r="Y8" t="str">
        <f>VLOOKUP(טבלה1[[#This Row],[subject_id]],Subject_id!$A$2:$B$5,2)</f>
        <v>Web Development</v>
      </c>
      <c r="Z8" s="7">
        <v>43465</v>
      </c>
      <c r="AA8">
        <f>_xlfn.DAYS(טבלה1[[#This Row],[Removal_date]],טבלה1[[#This Row],[published_date]])</f>
        <v>2001</v>
      </c>
      <c r="AB8" s="4">
        <f>טבלה1[[#This Row],[price]]*טבלה1[[#This Row],[num_subscribers]]</f>
        <v>3242400</v>
      </c>
    </row>
    <row r="9" spans="1:28" x14ac:dyDescent="0.3">
      <c r="A9">
        <v>79154</v>
      </c>
      <c r="B9" t="s">
        <v>5409</v>
      </c>
      <c r="C9" t="str">
        <f>LEFT(טבלה1[[#This Row],[course_title]],10)</f>
        <v>Back to Sc</v>
      </c>
      <c r="D9" t="str">
        <f>RIGHT(טבלה1[[#This Row],[course_title]],10)</f>
        <v>ing Bundle</v>
      </c>
      <c r="E9" t="str">
        <f>MID(טבלה1[[#This Row],[course_title]],2,10)</f>
        <v>ack to Sch</v>
      </c>
      <c r="F9" t="s">
        <v>5410</v>
      </c>
      <c r="G9" t="str">
        <f>REPLACE(טבלה1[[#This Row],[url]],19,3,"com")</f>
        <v>https://www.udemy.com/back-to-school-web-development-and-programming-bundle/</v>
      </c>
      <c r="H9" t="b">
        <v>1</v>
      </c>
      <c r="I9" s="4">
        <v>200</v>
      </c>
      <c r="J9" s="5">
        <v>18170</v>
      </c>
      <c r="K9" s="5">
        <v>117</v>
      </c>
      <c r="L9" s="5">
        <v>779</v>
      </c>
      <c r="M9">
        <v>2</v>
      </c>
      <c r="N9" t="str">
        <f>VLOOKUP(טבלה1[[#This Row],[level_id]],Level_id!$A$2:$B$5,2)</f>
        <v>Beginner Level</v>
      </c>
      <c r="O9" t="str">
        <f>LOWER(טבלה1[[#This Row],[level_desc]])</f>
        <v>beginner level</v>
      </c>
      <c r="P9" s="3" t="str">
        <f>UPPER(טבלה1[[#This Row],[small letters]])</f>
        <v>BEGINNER LEVEL</v>
      </c>
      <c r="Q9">
        <f>LEN(טבלה1[[#This Row],[no spaces]])</f>
        <v>14</v>
      </c>
      <c r="R9" t="str">
        <f>TRIM(טבלה1[[#This Row],[small letters]])</f>
        <v>beginner level</v>
      </c>
      <c r="S9" s="6">
        <v>44.5</v>
      </c>
      <c r="T9" s="12">
        <v>41505</v>
      </c>
      <c r="U9" s="6">
        <f>DAY(טבלה1[[#This Row],[published_date]])</f>
        <v>19</v>
      </c>
      <c r="V9" s="6">
        <f>MONTH(טבלה1[[#This Row],[published_date]])</f>
        <v>8</v>
      </c>
      <c r="W9" s="6">
        <f>YEAR(טבלה1[[#This Row],[published_date]])</f>
        <v>2013</v>
      </c>
      <c r="X9">
        <v>4</v>
      </c>
      <c r="Y9" t="str">
        <f>VLOOKUP(טבלה1[[#This Row],[subject_id]],Subject_id!$A$2:$B$5,2)</f>
        <v>Web Development</v>
      </c>
      <c r="Z9" s="7">
        <v>43465</v>
      </c>
      <c r="AA9">
        <f>_xlfn.DAYS(טבלה1[[#This Row],[Removal_date]],טבלה1[[#This Row],[published_date]])</f>
        <v>1960</v>
      </c>
      <c r="AB9" s="4">
        <f>טבלה1[[#This Row],[price]]*טבלה1[[#This Row],[num_subscribers]]</f>
        <v>3634000</v>
      </c>
    </row>
    <row r="10" spans="1:28" x14ac:dyDescent="0.3">
      <c r="A10">
        <v>82412</v>
      </c>
      <c r="B10" t="s">
        <v>6929</v>
      </c>
      <c r="C10" t="str">
        <f>LEFT(טבלה1[[#This Row],[course_title]],10)</f>
        <v>Intro to P</v>
      </c>
      <c r="D10" t="str">
        <f>RIGHT(טבלה1[[#This Row],[course_title]],10)</f>
        <v>th Symfony</v>
      </c>
      <c r="E10" t="str">
        <f>MID(טבלה1[[#This Row],[course_title]],2,10)</f>
        <v>ntro to PH</v>
      </c>
      <c r="F10" t="s">
        <v>6930</v>
      </c>
      <c r="G10" t="str">
        <f>REPLACE(טבלה1[[#This Row],[url]],19,3,"com")</f>
        <v>https://www.udemy.com/symfony-development/</v>
      </c>
      <c r="H10" t="b">
        <v>1</v>
      </c>
      <c r="I10" s="4">
        <v>200</v>
      </c>
      <c r="J10" s="5">
        <v>4040</v>
      </c>
      <c r="K10" s="5">
        <v>72</v>
      </c>
      <c r="L10" s="5">
        <v>20</v>
      </c>
      <c r="M10">
        <v>2</v>
      </c>
      <c r="N10" t="str">
        <f>VLOOKUP(טבלה1[[#This Row],[level_id]],Level_id!$A$2:$B$5,2)</f>
        <v>Beginner Level</v>
      </c>
      <c r="O10" t="str">
        <f>LOWER(טבלה1[[#This Row],[level_desc]])</f>
        <v>beginner level</v>
      </c>
      <c r="P10" s="3" t="str">
        <f>UPPER(טבלה1[[#This Row],[small letters]])</f>
        <v>BEGINNER LEVEL</v>
      </c>
      <c r="Q10">
        <f>LEN(טבלה1[[#This Row],[no spaces]])</f>
        <v>14</v>
      </c>
      <c r="R10" t="str">
        <f>TRIM(טבלה1[[#This Row],[small letters]])</f>
        <v>beginner level</v>
      </c>
      <c r="S10" s="6">
        <v>1.5</v>
      </c>
      <c r="T10" s="12">
        <v>41523</v>
      </c>
      <c r="U10" s="6">
        <f>DAY(טבלה1[[#This Row],[published_date]])</f>
        <v>6</v>
      </c>
      <c r="V10" s="6">
        <f>MONTH(טבלה1[[#This Row],[published_date]])</f>
        <v>9</v>
      </c>
      <c r="W10" s="6">
        <f>YEAR(טבלה1[[#This Row],[published_date]])</f>
        <v>2013</v>
      </c>
      <c r="X10">
        <v>4</v>
      </c>
      <c r="Y10" t="str">
        <f>VLOOKUP(טבלה1[[#This Row],[subject_id]],Subject_id!$A$2:$B$5,2)</f>
        <v>Web Development</v>
      </c>
      <c r="Z10" s="7">
        <v>43465</v>
      </c>
      <c r="AA10">
        <f>_xlfn.DAYS(טבלה1[[#This Row],[Removal_date]],טבלה1[[#This Row],[published_date]])</f>
        <v>1942</v>
      </c>
      <c r="AB10" s="4">
        <f>טבלה1[[#This Row],[price]]*טבלה1[[#This Row],[num_subscribers]]</f>
        <v>808000</v>
      </c>
    </row>
    <row r="11" spans="1:28" x14ac:dyDescent="0.3">
      <c r="A11">
        <v>99826</v>
      </c>
      <c r="B11" t="s">
        <v>5505</v>
      </c>
      <c r="C11" t="str">
        <f>LEFT(טבלה1[[#This Row],[course_title]],10)</f>
        <v>Become A W</v>
      </c>
      <c r="D11" t="str">
        <f>RIGHT(טבלה1[[#This Row],[course_title]],10)</f>
        <v xml:space="preserve"> With HTML</v>
      </c>
      <c r="E11" t="str">
        <f>MID(טבלה1[[#This Row],[course_title]],2,10)</f>
        <v>ecome A We</v>
      </c>
      <c r="F11" t="s">
        <v>5506</v>
      </c>
      <c r="G11" t="str">
        <f>REPLACE(טבלה1[[#This Row],[url]],19,3,"com")</f>
        <v>https://www.udemy.com/the-ultimate-building-and-selling-websites-course/</v>
      </c>
      <c r="H11" t="b">
        <v>1</v>
      </c>
      <c r="I11" s="4">
        <v>200</v>
      </c>
      <c r="J11" s="5">
        <v>21730</v>
      </c>
      <c r="K11" s="5">
        <v>61</v>
      </c>
      <c r="L11" s="5">
        <v>35</v>
      </c>
      <c r="M11">
        <v>2</v>
      </c>
      <c r="N11" t="str">
        <f>VLOOKUP(טבלה1[[#This Row],[level_id]],Level_id!$A$2:$B$5,2)</f>
        <v>Beginner Level</v>
      </c>
      <c r="O11" t="str">
        <f>LOWER(טבלה1[[#This Row],[level_desc]])</f>
        <v>beginner level</v>
      </c>
      <c r="P11" s="3" t="str">
        <f>UPPER(טבלה1[[#This Row],[small letters]])</f>
        <v>BEGINNER LEVEL</v>
      </c>
      <c r="Q11">
        <f>LEN(טבלה1[[#This Row],[no spaces]])</f>
        <v>14</v>
      </c>
      <c r="R11" t="str">
        <f>TRIM(טבלה1[[#This Row],[small letters]])</f>
        <v>beginner level</v>
      </c>
      <c r="S11" s="6">
        <v>2.5</v>
      </c>
      <c r="T11" s="12">
        <v>41552</v>
      </c>
      <c r="U11" s="6">
        <f>DAY(טבלה1[[#This Row],[published_date]])</f>
        <v>5</v>
      </c>
      <c r="V11" s="6">
        <f>MONTH(טבלה1[[#This Row],[published_date]])</f>
        <v>10</v>
      </c>
      <c r="W11" s="6">
        <f>YEAR(טבלה1[[#This Row],[published_date]])</f>
        <v>2013</v>
      </c>
      <c r="X11">
        <v>4</v>
      </c>
      <c r="Y11" t="str">
        <f>VLOOKUP(טבלה1[[#This Row],[subject_id]],Subject_id!$A$2:$B$5,2)</f>
        <v>Web Development</v>
      </c>
      <c r="Z11" s="7">
        <v>43465</v>
      </c>
      <c r="AA11">
        <f>_xlfn.DAYS(טבלה1[[#This Row],[Removal_date]],טבלה1[[#This Row],[published_date]])</f>
        <v>1913</v>
      </c>
      <c r="AB11" s="4">
        <f>טבלה1[[#This Row],[price]]*טבלה1[[#This Row],[num_subscribers]]</f>
        <v>4346000</v>
      </c>
    </row>
    <row r="12" spans="1:28" x14ac:dyDescent="0.3">
      <c r="A12">
        <v>101864</v>
      </c>
      <c r="B12" t="s">
        <v>6136</v>
      </c>
      <c r="C12" t="str">
        <f>LEFT(טבלה1[[#This Row],[course_title]],10)</f>
        <v>Programmin</v>
      </c>
      <c r="D12" t="str">
        <f>RIGHT(טבלה1[[#This Row],[course_title]],10)</f>
        <v>JavaScript</v>
      </c>
      <c r="E12" t="str">
        <f>MID(טבלה1[[#This Row],[course_title]],2,10)</f>
        <v>rogramming</v>
      </c>
      <c r="F12" t="s">
        <v>6137</v>
      </c>
      <c r="G12" t="str">
        <f>REPLACE(טבלה1[[#This Row],[url]],19,3,"com")</f>
        <v>https://www.udemy.com/javascript-tutorial/</v>
      </c>
      <c r="H12" t="b">
        <v>1</v>
      </c>
      <c r="I12" s="4">
        <v>200</v>
      </c>
      <c r="J12" s="5">
        <v>12873</v>
      </c>
      <c r="K12" s="5">
        <v>106</v>
      </c>
      <c r="L12" s="5">
        <v>38</v>
      </c>
      <c r="M12">
        <v>2</v>
      </c>
      <c r="N12" t="str">
        <f>VLOOKUP(טבלה1[[#This Row],[level_id]],Level_id!$A$2:$B$5,2)</f>
        <v>Beginner Level</v>
      </c>
      <c r="O12" t="str">
        <f>LOWER(טבלה1[[#This Row],[level_desc]])</f>
        <v>beginner level</v>
      </c>
      <c r="P12" s="3" t="str">
        <f>UPPER(טבלה1[[#This Row],[small letters]])</f>
        <v>BEGINNER LEVEL</v>
      </c>
      <c r="Q12">
        <f>LEN(טבלה1[[#This Row],[no spaces]])</f>
        <v>14</v>
      </c>
      <c r="R12" t="str">
        <f>TRIM(טבלה1[[#This Row],[small letters]])</f>
        <v>beginner level</v>
      </c>
      <c r="S12" s="6">
        <v>2.5</v>
      </c>
      <c r="T12" s="12">
        <v>41589</v>
      </c>
      <c r="U12" s="6">
        <f>DAY(טבלה1[[#This Row],[published_date]])</f>
        <v>11</v>
      </c>
      <c r="V12" s="6">
        <f>MONTH(טבלה1[[#This Row],[published_date]])</f>
        <v>11</v>
      </c>
      <c r="W12" s="6">
        <f>YEAR(טבלה1[[#This Row],[published_date]])</f>
        <v>2013</v>
      </c>
      <c r="X12">
        <v>4</v>
      </c>
      <c r="Y12" t="str">
        <f>VLOOKUP(טבלה1[[#This Row],[subject_id]],Subject_id!$A$2:$B$5,2)</f>
        <v>Web Development</v>
      </c>
      <c r="Z12" s="7">
        <v>43465</v>
      </c>
      <c r="AA12">
        <f>_xlfn.DAYS(טבלה1[[#This Row],[Removal_date]],טבלה1[[#This Row],[published_date]])</f>
        <v>1876</v>
      </c>
      <c r="AB12" s="4">
        <f>טבלה1[[#This Row],[price]]*טבלה1[[#This Row],[num_subscribers]]</f>
        <v>2574600</v>
      </c>
    </row>
    <row r="13" spans="1:28" x14ac:dyDescent="0.3">
      <c r="A13">
        <v>140238</v>
      </c>
      <c r="B13" t="s">
        <v>5222</v>
      </c>
      <c r="C13" t="str">
        <f>LEFT(טבלה1[[#This Row],[course_title]],10)</f>
        <v>Become a P</v>
      </c>
      <c r="D13" t="str">
        <f>RIGHT(טבלה1[[#This Row],[course_title]],10)</f>
        <v>ersion 3.0</v>
      </c>
      <c r="E13" t="str">
        <f>MID(טבלה1[[#This Row],[course_title]],2,10)</f>
        <v>ecome a Pr</v>
      </c>
      <c r="F13" t="s">
        <v>5223</v>
      </c>
      <c r="G13" t="str">
        <f>REPLACE(טבלה1[[#This Row],[url]],19,3,"com")</f>
        <v>https://www.udemy.com/web-development-tutorials/</v>
      </c>
      <c r="H13" t="b">
        <v>1</v>
      </c>
      <c r="I13" s="4">
        <v>200</v>
      </c>
      <c r="J13" s="5">
        <v>6851</v>
      </c>
      <c r="K13" s="5">
        <v>276</v>
      </c>
      <c r="L13" s="5">
        <v>454</v>
      </c>
      <c r="M13">
        <v>1</v>
      </c>
      <c r="N13" t="str">
        <f>VLOOKUP(טבלה1[[#This Row],[level_id]],Level_id!$A$2:$B$5,2)</f>
        <v>All levels</v>
      </c>
      <c r="O13" t="str">
        <f>LOWER(טבלה1[[#This Row],[level_desc]])</f>
        <v>all levels</v>
      </c>
      <c r="P13" s="3" t="str">
        <f>UPPER(טבלה1[[#This Row],[small letters]])</f>
        <v>ALL LEVELS</v>
      </c>
      <c r="Q13">
        <f>LEN(טבלה1[[#This Row],[no spaces]])</f>
        <v>10</v>
      </c>
      <c r="R13" t="str">
        <f>TRIM(טבלה1[[#This Row],[small letters]])</f>
        <v>all levels</v>
      </c>
      <c r="S13" s="6">
        <v>60</v>
      </c>
      <c r="T13" s="12">
        <v>41660</v>
      </c>
      <c r="U13" s="6">
        <f>DAY(טבלה1[[#This Row],[published_date]])</f>
        <v>21</v>
      </c>
      <c r="V13" s="6">
        <f>MONTH(טבלה1[[#This Row],[published_date]])</f>
        <v>1</v>
      </c>
      <c r="W13" s="6">
        <f>YEAR(טבלה1[[#This Row],[published_date]])</f>
        <v>2014</v>
      </c>
      <c r="X13">
        <v>4</v>
      </c>
      <c r="Y13" t="str">
        <f>VLOOKUP(טבלה1[[#This Row],[subject_id]],Subject_id!$A$2:$B$5,2)</f>
        <v>Web Development</v>
      </c>
      <c r="Z13" s="7">
        <v>43734</v>
      </c>
      <c r="AA13">
        <f>_xlfn.DAYS(טבלה1[[#This Row],[Removal_date]],טבלה1[[#This Row],[published_date]])</f>
        <v>2074</v>
      </c>
      <c r="AB13" s="4">
        <f>טבלה1[[#This Row],[price]]*טבלה1[[#This Row],[num_subscribers]]</f>
        <v>1370200</v>
      </c>
    </row>
    <row r="14" spans="1:28" x14ac:dyDescent="0.3">
      <c r="A14">
        <v>153210</v>
      </c>
      <c r="B14" t="s">
        <v>126</v>
      </c>
      <c r="C14" t="str">
        <f>LEFT(טבלה1[[#This Row],[course_title]],10)</f>
        <v>Learn Acco</v>
      </c>
      <c r="D14" t="str">
        <f>RIGHT(טבלה1[[#This Row],[course_title]],10)</f>
        <v xml:space="preserve"> Business.</v>
      </c>
      <c r="E14" t="str">
        <f>MID(טבלה1[[#This Row],[course_title]],2,10)</f>
        <v>earn Accou</v>
      </c>
      <c r="F14" t="s">
        <v>127</v>
      </c>
      <c r="G14" t="str">
        <f>REPLACE(טבלה1[[#This Row],[url]],19,3,"com")</f>
        <v>https://www.udemy.com/learn-accounting-understand-business/</v>
      </c>
      <c r="H14" t="b">
        <v>1</v>
      </c>
      <c r="I14" s="4">
        <v>200</v>
      </c>
      <c r="J14" s="5">
        <v>5572</v>
      </c>
      <c r="K14" s="5">
        <v>123</v>
      </c>
      <c r="L14" s="5">
        <v>33</v>
      </c>
      <c r="M14">
        <v>2</v>
      </c>
      <c r="N14" t="str">
        <f>VLOOKUP(טבלה1[[#This Row],[level_id]],Level_id!$A$2:$B$5,2)</f>
        <v>Beginner Level</v>
      </c>
      <c r="O14" t="str">
        <f>LOWER(טבלה1[[#This Row],[level_desc]])</f>
        <v>beginner level</v>
      </c>
      <c r="P14" s="3" t="str">
        <f>UPPER(טבלה1[[#This Row],[small letters]])</f>
        <v>BEGINNER LEVEL</v>
      </c>
      <c r="Q14">
        <f>LEN(טבלה1[[#This Row],[no spaces]])</f>
        <v>14</v>
      </c>
      <c r="R14" t="str">
        <f>TRIM(טבלה1[[#This Row],[small letters]])</f>
        <v>beginner level</v>
      </c>
      <c r="S14" s="6">
        <v>5.5</v>
      </c>
      <c r="T14" s="12">
        <v>41725</v>
      </c>
      <c r="U14" s="6">
        <f>DAY(טבלה1[[#This Row],[published_date]])</f>
        <v>27</v>
      </c>
      <c r="V14" s="6">
        <f>MONTH(טבלה1[[#This Row],[published_date]])</f>
        <v>3</v>
      </c>
      <c r="W14" s="6">
        <f>YEAR(טבלה1[[#This Row],[published_date]])</f>
        <v>2014</v>
      </c>
      <c r="X14">
        <v>1</v>
      </c>
      <c r="Y14" t="str">
        <f>VLOOKUP(טבלה1[[#This Row],[subject_id]],Subject_id!$A$2:$B$5,2)</f>
        <v>Business Finance</v>
      </c>
      <c r="Z14" s="7">
        <v>43245</v>
      </c>
      <c r="AA14">
        <f>_xlfn.DAYS(טבלה1[[#This Row],[Removal_date]],טבלה1[[#This Row],[published_date]])</f>
        <v>1520</v>
      </c>
      <c r="AB14" s="4">
        <f>טבלה1[[#This Row],[price]]*טבלה1[[#This Row],[num_subscribers]]</f>
        <v>1114400</v>
      </c>
    </row>
    <row r="15" spans="1:28" x14ac:dyDescent="0.3">
      <c r="A15">
        <v>173134</v>
      </c>
      <c r="B15" t="s">
        <v>5880</v>
      </c>
      <c r="C15" t="str">
        <f>LEFT(טבלה1[[#This Row],[course_title]],10)</f>
        <v>Adobe Flas</v>
      </c>
      <c r="D15" t="str">
        <f>RIGHT(טבלה1[[#This Row],[course_title]],10)</f>
        <v>om Scratch</v>
      </c>
      <c r="E15" t="str">
        <f>MID(טבלה1[[#This Row],[course_title]],2,10)</f>
        <v>dobe Flash</v>
      </c>
      <c r="F15" t="s">
        <v>5881</v>
      </c>
      <c r="G15" t="str">
        <f>REPLACE(טבלה1[[#This Row],[url]],19,3,"com")</f>
        <v>https://www.udemy.com/adobe-flash-for-beginners-build-flash-website-from-scratch/</v>
      </c>
      <c r="H15" t="b">
        <v>1</v>
      </c>
      <c r="I15" s="4">
        <v>200</v>
      </c>
      <c r="J15" s="5">
        <v>17071</v>
      </c>
      <c r="K15" s="5">
        <v>17</v>
      </c>
      <c r="L15" s="5">
        <v>15</v>
      </c>
      <c r="M15">
        <v>1</v>
      </c>
      <c r="N15" t="str">
        <f>VLOOKUP(טבלה1[[#This Row],[level_id]],Level_id!$A$2:$B$5,2)</f>
        <v>All levels</v>
      </c>
      <c r="O15" t="str">
        <f>LOWER(טבלה1[[#This Row],[level_desc]])</f>
        <v>all levels</v>
      </c>
      <c r="P15" s="3" t="str">
        <f>UPPER(טבלה1[[#This Row],[small letters]])</f>
        <v>ALL LEVELS</v>
      </c>
      <c r="Q15">
        <f>LEN(טבלה1[[#This Row],[no spaces]])</f>
        <v>10</v>
      </c>
      <c r="R15" t="str">
        <f>TRIM(טבלה1[[#This Row],[small letters]])</f>
        <v>all levels</v>
      </c>
      <c r="S15" s="6">
        <v>1.5</v>
      </c>
      <c r="T15" s="12">
        <v>41699</v>
      </c>
      <c r="U15" s="6">
        <f>DAY(טבלה1[[#This Row],[published_date]])</f>
        <v>1</v>
      </c>
      <c r="V15" s="6">
        <f>MONTH(טבלה1[[#This Row],[published_date]])</f>
        <v>3</v>
      </c>
      <c r="W15" s="6">
        <f>YEAR(טבלה1[[#This Row],[published_date]])</f>
        <v>2014</v>
      </c>
      <c r="X15">
        <v>4</v>
      </c>
      <c r="Y15" t="str">
        <f>VLOOKUP(טבלה1[[#This Row],[subject_id]],Subject_id!$A$2:$B$5,2)</f>
        <v>Web Development</v>
      </c>
      <c r="Z15" s="7">
        <v>43734</v>
      </c>
      <c r="AA15">
        <f>_xlfn.DAYS(טבלה1[[#This Row],[Removal_date]],טבלה1[[#This Row],[published_date]])</f>
        <v>2035</v>
      </c>
      <c r="AB15" s="4">
        <f>טבלה1[[#This Row],[price]]*טבלה1[[#This Row],[num_subscribers]]</f>
        <v>3414200</v>
      </c>
    </row>
    <row r="16" spans="1:28" x14ac:dyDescent="0.3">
      <c r="A16">
        <v>178044</v>
      </c>
      <c r="B16" t="s">
        <v>3054</v>
      </c>
      <c r="C16" t="str">
        <f>LEFT(טבלה1[[#This Row],[course_title]],10)</f>
        <v>How To Mak</v>
      </c>
      <c r="D16" t="str">
        <f>RIGHT(טבלה1[[#This Row],[course_title]],10)</f>
        <v xml:space="preserve"> A Website</v>
      </c>
      <c r="E16" t="str">
        <f>MID(טבלה1[[#This Row],[course_title]],2,10)</f>
        <v>ow To Make</v>
      </c>
      <c r="F16" t="s">
        <v>3055</v>
      </c>
      <c r="G16" t="str">
        <f>REPLACE(טבלה1[[#This Row],[url]],19,3,"com")</f>
        <v>https://www.udemy.com/how-to-make-graphics-for-a-website/</v>
      </c>
      <c r="H16" t="b">
        <v>1</v>
      </c>
      <c r="I16" s="4">
        <v>200</v>
      </c>
      <c r="J16" s="5">
        <v>24857</v>
      </c>
      <c r="K16" s="5">
        <v>35</v>
      </c>
      <c r="L16" s="5">
        <v>11</v>
      </c>
      <c r="M16">
        <v>1</v>
      </c>
      <c r="N16" t="str">
        <f>VLOOKUP(טבלה1[[#This Row],[level_id]],Level_id!$A$2:$B$5,2)</f>
        <v>All levels</v>
      </c>
      <c r="O16" t="str">
        <f>LOWER(טבלה1[[#This Row],[level_desc]])</f>
        <v>all levels</v>
      </c>
      <c r="P16" s="3" t="str">
        <f>UPPER(טבלה1[[#This Row],[small letters]])</f>
        <v>ALL LEVELS</v>
      </c>
      <c r="Q16">
        <f>LEN(טבלה1[[#This Row],[no spaces]])</f>
        <v>10</v>
      </c>
      <c r="R16" t="str">
        <f>TRIM(טבלה1[[#This Row],[small letters]])</f>
        <v>all levels</v>
      </c>
      <c r="S16" s="6">
        <v>1.5</v>
      </c>
      <c r="T16" s="12">
        <v>41713</v>
      </c>
      <c r="U16" s="6">
        <f>DAY(טבלה1[[#This Row],[published_date]])</f>
        <v>15</v>
      </c>
      <c r="V16" s="6">
        <f>MONTH(טבלה1[[#This Row],[published_date]])</f>
        <v>3</v>
      </c>
      <c r="W16" s="6">
        <f>YEAR(טבלה1[[#This Row],[published_date]])</f>
        <v>2014</v>
      </c>
      <c r="X16">
        <v>2</v>
      </c>
      <c r="Y16" t="str">
        <f>VLOOKUP(טבלה1[[#This Row],[subject_id]],Subject_id!$A$2:$B$5,2)</f>
        <v>Graphic Design</v>
      </c>
      <c r="Z16" s="7">
        <v>43734</v>
      </c>
      <c r="AA16">
        <f>_xlfn.DAYS(טבלה1[[#This Row],[Removal_date]],טבלה1[[#This Row],[published_date]])</f>
        <v>2021</v>
      </c>
      <c r="AB16" s="4">
        <f>טבלה1[[#This Row],[price]]*טבלה1[[#This Row],[num_subscribers]]</f>
        <v>4971400</v>
      </c>
    </row>
    <row r="17" spans="1:28" x14ac:dyDescent="0.3">
      <c r="A17">
        <v>194692</v>
      </c>
      <c r="B17" t="s">
        <v>3980</v>
      </c>
      <c r="C17" t="str">
        <f>LEFT(טבלה1[[#This Row],[course_title]],10)</f>
        <v>Quicklesso</v>
      </c>
      <c r="D17" t="str">
        <f>RIGHT(טבלה1[[#This Row],[course_title]],10)</f>
        <v>no by Ear!</v>
      </c>
      <c r="E17" t="str">
        <f>MID(טבלה1[[#This Row],[course_title]],2,10)</f>
        <v>uicklesson</v>
      </c>
      <c r="F17" t="s">
        <v>3981</v>
      </c>
      <c r="G17" t="str">
        <f>REPLACE(טבלה1[[#This Row],[url]],19,3,"com")</f>
        <v>https://www.udemy.com/quicklessons/</v>
      </c>
      <c r="H17" t="b">
        <v>1</v>
      </c>
      <c r="I17" s="4">
        <v>200</v>
      </c>
      <c r="J17" s="5">
        <v>7178</v>
      </c>
      <c r="K17" s="5">
        <v>260</v>
      </c>
      <c r="L17" s="5">
        <v>144</v>
      </c>
      <c r="M17">
        <v>1</v>
      </c>
      <c r="N17" t="str">
        <f>VLOOKUP(טבלה1[[#This Row],[level_id]],Level_id!$A$2:$B$5,2)</f>
        <v>All levels</v>
      </c>
      <c r="O17" t="str">
        <f>LOWER(טבלה1[[#This Row],[level_desc]])</f>
        <v>all levels</v>
      </c>
      <c r="P17" s="3" t="str">
        <f>UPPER(טבלה1[[#This Row],[small letters]])</f>
        <v>ALL LEVELS</v>
      </c>
      <c r="Q17">
        <f>LEN(טבלה1[[#This Row],[no spaces]])</f>
        <v>10</v>
      </c>
      <c r="R17" t="str">
        <f>TRIM(טבלה1[[#This Row],[small letters]])</f>
        <v>all levels</v>
      </c>
      <c r="S17" s="6">
        <v>8.5</v>
      </c>
      <c r="T17" s="12">
        <v>41741</v>
      </c>
      <c r="U17" s="6">
        <f>DAY(טבלה1[[#This Row],[published_date]])</f>
        <v>12</v>
      </c>
      <c r="V17" s="6">
        <f>MONTH(טבלה1[[#This Row],[published_date]])</f>
        <v>4</v>
      </c>
      <c r="W17" s="6">
        <f>YEAR(טבלה1[[#This Row],[published_date]])</f>
        <v>2014</v>
      </c>
      <c r="X17">
        <v>3</v>
      </c>
      <c r="Y17" t="str">
        <f>VLOOKUP(טבלה1[[#This Row],[subject_id]],Subject_id!$A$2:$B$5,2)</f>
        <v>Musical Instruments</v>
      </c>
      <c r="Z17" s="7">
        <v>43734</v>
      </c>
      <c r="AA17">
        <f>_xlfn.DAYS(טבלה1[[#This Row],[Removal_date]],טבלה1[[#This Row],[published_date]])</f>
        <v>1993</v>
      </c>
      <c r="AB17" s="4">
        <f>טבלה1[[#This Row],[price]]*טבלה1[[#This Row],[num_subscribers]]</f>
        <v>1435600</v>
      </c>
    </row>
    <row r="18" spans="1:28" x14ac:dyDescent="0.3">
      <c r="A18">
        <v>200598</v>
      </c>
      <c r="B18" t="s">
        <v>3974</v>
      </c>
      <c r="C18" t="str">
        <f>LEFT(טבלה1[[#This Row],[course_title]],10)</f>
        <v>LEARN HARM</v>
      </c>
      <c r="D18" t="str">
        <f>RIGHT(טבלה1[[#This Row],[course_title]],10)</f>
        <v xml:space="preserve"> it's easy</v>
      </c>
      <c r="E18" t="str">
        <f>MID(טבלה1[[#This Row],[course_title]],2,10)</f>
        <v>EARN HARMO</v>
      </c>
      <c r="F18" t="s">
        <v>3975</v>
      </c>
      <c r="G18" t="str">
        <f>REPLACE(טבלה1[[#This Row],[url]],19,3,"com")</f>
        <v>https://www.udemy.com/benhewlettharmonicatuitionultimate-harmonica-course/</v>
      </c>
      <c r="H18" t="b">
        <v>1</v>
      </c>
      <c r="I18" s="4">
        <v>200</v>
      </c>
      <c r="J18" s="5">
        <v>8857</v>
      </c>
      <c r="K18" s="5">
        <v>718</v>
      </c>
      <c r="L18" s="5">
        <v>131</v>
      </c>
      <c r="M18">
        <v>1</v>
      </c>
      <c r="N18" t="str">
        <f>VLOOKUP(טבלה1[[#This Row],[level_id]],Level_id!$A$2:$B$5,2)</f>
        <v>All levels</v>
      </c>
      <c r="O18" t="str">
        <f>LOWER(טבלה1[[#This Row],[level_desc]])</f>
        <v>all levels</v>
      </c>
      <c r="P18" s="3" t="str">
        <f>UPPER(טבלה1[[#This Row],[small letters]])</f>
        <v>ALL LEVELS</v>
      </c>
      <c r="Q18">
        <f>LEN(טבלה1[[#This Row],[no spaces]])</f>
        <v>10</v>
      </c>
      <c r="R18" t="str">
        <f>TRIM(טבלה1[[#This Row],[small letters]])</f>
        <v>all levels</v>
      </c>
      <c r="S18" s="6">
        <v>15.5</v>
      </c>
      <c r="T18" s="12">
        <v>41756</v>
      </c>
      <c r="U18" s="6">
        <f>DAY(טבלה1[[#This Row],[published_date]])</f>
        <v>27</v>
      </c>
      <c r="V18" s="6">
        <f>MONTH(טבלה1[[#This Row],[published_date]])</f>
        <v>4</v>
      </c>
      <c r="W18" s="6">
        <f>YEAR(טבלה1[[#This Row],[published_date]])</f>
        <v>2014</v>
      </c>
      <c r="X18">
        <v>3</v>
      </c>
      <c r="Y18" t="str">
        <f>VLOOKUP(טבלה1[[#This Row],[subject_id]],Subject_id!$A$2:$B$5,2)</f>
        <v>Musical Instruments</v>
      </c>
      <c r="Z18" s="7">
        <v>43734</v>
      </c>
      <c r="AA18">
        <f>_xlfn.DAYS(טבלה1[[#This Row],[Removal_date]],טבלה1[[#This Row],[published_date]])</f>
        <v>1978</v>
      </c>
      <c r="AB18" s="4">
        <f>טבלה1[[#This Row],[price]]*טבלה1[[#This Row],[num_subscribers]]</f>
        <v>1771400</v>
      </c>
    </row>
    <row r="19" spans="1:28" x14ac:dyDescent="0.3">
      <c r="A19">
        <v>206088</v>
      </c>
      <c r="B19" t="s">
        <v>4048</v>
      </c>
      <c r="C19" t="str">
        <f>LEFT(טבלה1[[#This Row],[course_title]],10)</f>
        <v>Guitar Cho</v>
      </c>
      <c r="D19" t="str">
        <f>RIGHT(טבלה1[[#This Row],[course_title]],10)</f>
        <v>Encyclopia</v>
      </c>
      <c r="E19" t="str">
        <f>MID(טבלה1[[#This Row],[course_title]],2,10)</f>
        <v>uitar Chor</v>
      </c>
      <c r="F19" t="s">
        <v>4049</v>
      </c>
      <c r="G19" t="str">
        <f>REPLACE(טבלה1[[#This Row],[url]],19,3,"com")</f>
        <v>https://www.udemy.com/total-fretboard-mastery/</v>
      </c>
      <c r="H19" t="b">
        <v>1</v>
      </c>
      <c r="I19" s="4">
        <v>200</v>
      </c>
      <c r="J19" s="5">
        <v>4133</v>
      </c>
      <c r="K19" s="5">
        <v>173</v>
      </c>
      <c r="L19" s="5">
        <v>224</v>
      </c>
      <c r="M19">
        <v>4</v>
      </c>
      <c r="N19" t="str">
        <f>VLOOKUP(טבלה1[[#This Row],[level_id]],Level_id!$A$2:$B$5,2)</f>
        <v>Intermediate Level</v>
      </c>
      <c r="O19" t="str">
        <f>LOWER(טבלה1[[#This Row],[level_desc]])</f>
        <v>intermediate level</v>
      </c>
      <c r="P19" s="3" t="str">
        <f>UPPER(טבלה1[[#This Row],[small letters]])</f>
        <v>INTERMEDIATE LEVEL</v>
      </c>
      <c r="Q19">
        <f>LEN(טבלה1[[#This Row],[no spaces]])</f>
        <v>18</v>
      </c>
      <c r="R19" t="str">
        <f>TRIM(טבלה1[[#This Row],[small letters]])</f>
        <v>intermediate level</v>
      </c>
      <c r="S19" s="6">
        <v>28.5</v>
      </c>
      <c r="T19" s="12">
        <v>41778</v>
      </c>
      <c r="U19" s="6">
        <f>DAY(טבלה1[[#This Row],[published_date]])</f>
        <v>19</v>
      </c>
      <c r="V19" s="6">
        <f>MONTH(טבלה1[[#This Row],[published_date]])</f>
        <v>5</v>
      </c>
      <c r="W19" s="6">
        <f>YEAR(טבלה1[[#This Row],[published_date]])</f>
        <v>2014</v>
      </c>
      <c r="X19">
        <v>3</v>
      </c>
      <c r="Y19" t="str">
        <f>VLOOKUP(טבלה1[[#This Row],[subject_id]],Subject_id!$A$2:$B$5,2)</f>
        <v>Musical Instruments</v>
      </c>
      <c r="Z19" s="7">
        <v>44114</v>
      </c>
      <c r="AA19">
        <f>_xlfn.DAYS(טבלה1[[#This Row],[Removal_date]],טבלה1[[#This Row],[published_date]])</f>
        <v>2336</v>
      </c>
      <c r="AB19" s="4">
        <f>טבלה1[[#This Row],[price]]*טבלה1[[#This Row],[num_subscribers]]</f>
        <v>826600</v>
      </c>
    </row>
    <row r="20" spans="1:28" x14ac:dyDescent="0.3">
      <c r="A20">
        <v>233900</v>
      </c>
      <c r="B20" t="s">
        <v>820</v>
      </c>
      <c r="C20" t="str">
        <f>LEFT(טבלה1[[#This Row],[course_title]],10)</f>
        <v>Get Starte</v>
      </c>
      <c r="D20" t="str">
        <f>RIGHT(טבלה1[[#This Row],[course_title]],10)</f>
        <v>to Trading</v>
      </c>
      <c r="E20" t="str">
        <f>MID(טבלה1[[#This Row],[course_title]],2,10)</f>
        <v>et Started</v>
      </c>
      <c r="F20" t="s">
        <v>821</v>
      </c>
      <c r="G20" t="str">
        <f>REPLACE(טבלה1[[#This Row],[url]],19,3,"com")</f>
        <v>https://www.udemy.com/trading-penny-stocks-advanced-strategies/</v>
      </c>
      <c r="H20" t="b">
        <v>1</v>
      </c>
      <c r="I20" s="4">
        <v>200</v>
      </c>
      <c r="J20" s="5">
        <v>7159</v>
      </c>
      <c r="K20" s="5">
        <v>61</v>
      </c>
      <c r="L20" s="5">
        <v>18</v>
      </c>
      <c r="M20">
        <v>1</v>
      </c>
      <c r="N20" t="str">
        <f>VLOOKUP(טבלה1[[#This Row],[level_id]],Level_id!$A$2:$B$5,2)</f>
        <v>All levels</v>
      </c>
      <c r="O20" t="str">
        <f>LOWER(טבלה1[[#This Row],[level_desc]])</f>
        <v>all levels</v>
      </c>
      <c r="P20" s="3" t="str">
        <f>UPPER(טבלה1[[#This Row],[small letters]])</f>
        <v>ALL LEVELS</v>
      </c>
      <c r="Q20">
        <f>LEN(טבלה1[[#This Row],[no spaces]])</f>
        <v>10</v>
      </c>
      <c r="R20" t="str">
        <f>TRIM(טבלה1[[#This Row],[small letters]])</f>
        <v>all levels</v>
      </c>
      <c r="S20" s="6">
        <v>2</v>
      </c>
      <c r="T20" s="12">
        <v>41792</v>
      </c>
      <c r="U20" s="6">
        <f>DAY(טבלה1[[#This Row],[published_date]])</f>
        <v>2</v>
      </c>
      <c r="V20" s="6">
        <f>MONTH(טבלה1[[#This Row],[published_date]])</f>
        <v>6</v>
      </c>
      <c r="W20" s="6">
        <f>YEAR(טבלה1[[#This Row],[published_date]])</f>
        <v>2014</v>
      </c>
      <c r="X20">
        <v>1</v>
      </c>
      <c r="Y20" t="str">
        <f>VLOOKUP(טבלה1[[#This Row],[subject_id]],Subject_id!$A$2:$B$5,2)</f>
        <v>Business Finance</v>
      </c>
      <c r="Z20" s="7">
        <v>43318</v>
      </c>
      <c r="AA20">
        <f>_xlfn.DAYS(טבלה1[[#This Row],[Removal_date]],טבלה1[[#This Row],[published_date]])</f>
        <v>1526</v>
      </c>
      <c r="AB20" s="4">
        <f>טבלה1[[#This Row],[price]]*טבלה1[[#This Row],[num_subscribers]]</f>
        <v>1431800</v>
      </c>
    </row>
    <row r="21" spans="1:28" x14ac:dyDescent="0.3">
      <c r="A21">
        <v>238934</v>
      </c>
      <c r="B21" t="s">
        <v>3960</v>
      </c>
      <c r="C21" t="str">
        <f>LEFT(טבלה1[[#This Row],[course_title]],10)</f>
        <v>Pianoforal</v>
      </c>
      <c r="D21" t="str">
        <f>RIGHT(טבלה1[[#This Row],[course_title]],10)</f>
        <v>&amp; Keyboard</v>
      </c>
      <c r="E21" t="str">
        <f>MID(טבלה1[[#This Row],[course_title]],2,10)</f>
        <v>ianoforall</v>
      </c>
      <c r="F21" t="s">
        <v>3961</v>
      </c>
      <c r="G21" t="str">
        <f>REPLACE(טבלה1[[#This Row],[url]],19,3,"com")</f>
        <v>https://www.udemy.com/pianoforall-incredible-new-way-to-learn-piano-keyboard/</v>
      </c>
      <c r="H21" t="b">
        <v>1</v>
      </c>
      <c r="I21" s="4">
        <v>200</v>
      </c>
      <c r="J21" s="5">
        <v>75499</v>
      </c>
      <c r="K21" s="5">
        <v>7676</v>
      </c>
      <c r="L21" s="5">
        <v>362</v>
      </c>
      <c r="M21">
        <v>1</v>
      </c>
      <c r="N21" t="str">
        <f>VLOOKUP(טבלה1[[#This Row],[level_id]],Level_id!$A$2:$B$5,2)</f>
        <v>All levels</v>
      </c>
      <c r="O21" t="str">
        <f>LOWER(טבלה1[[#This Row],[level_desc]])</f>
        <v>all levels</v>
      </c>
      <c r="P21" s="3" t="str">
        <f>UPPER(טבלה1[[#This Row],[small letters]])</f>
        <v>ALL LEVELS</v>
      </c>
      <c r="Q21">
        <f>LEN(טבלה1[[#This Row],[no spaces]])</f>
        <v>10</v>
      </c>
      <c r="R21" t="str">
        <f>TRIM(טבלה1[[#This Row],[small letters]])</f>
        <v>all levels</v>
      </c>
      <c r="S21" s="6">
        <v>30</v>
      </c>
      <c r="T21" s="12">
        <v>41858</v>
      </c>
      <c r="U21" s="6">
        <f>DAY(טבלה1[[#This Row],[published_date]])</f>
        <v>7</v>
      </c>
      <c r="V21" s="6">
        <f>MONTH(טבלה1[[#This Row],[published_date]])</f>
        <v>8</v>
      </c>
      <c r="W21" s="6">
        <f>YEAR(טבלה1[[#This Row],[published_date]])</f>
        <v>2014</v>
      </c>
      <c r="X21">
        <v>3</v>
      </c>
      <c r="Y21" t="str">
        <f>VLOOKUP(טבלה1[[#This Row],[subject_id]],Subject_id!$A$2:$B$5,2)</f>
        <v>Musical Instruments</v>
      </c>
      <c r="Z21" s="7">
        <v>43734</v>
      </c>
      <c r="AA21">
        <f>_xlfn.DAYS(טבלה1[[#This Row],[Removal_date]],טבלה1[[#This Row],[published_date]])</f>
        <v>1876</v>
      </c>
      <c r="AB21" s="4">
        <f>טבלה1[[#This Row],[price]]*טבלה1[[#This Row],[num_subscribers]]</f>
        <v>15099800</v>
      </c>
    </row>
    <row r="22" spans="1:28" x14ac:dyDescent="0.3">
      <c r="A22">
        <v>260470</v>
      </c>
      <c r="B22" t="s">
        <v>108</v>
      </c>
      <c r="C22" t="str">
        <f>LEFT(טבלה1[[#This Row],[course_title]],10)</f>
        <v>Forex Robo</v>
      </c>
      <c r="D22" t="str">
        <f>RIGHT(טבלה1[[#This Row],[course_title]],10)</f>
        <v xml:space="preserve"> Included!</v>
      </c>
      <c r="E22" t="str">
        <f>MID(טבלה1[[#This Row],[course_title]],2,10)</f>
        <v>orex Robot</v>
      </c>
      <c r="F22" t="s">
        <v>109</v>
      </c>
      <c r="G22" t="str">
        <f>REPLACE(טבלה1[[#This Row],[url]],19,3,"com")</f>
        <v>https://www.udemy.com/backtesting/</v>
      </c>
      <c r="H22" t="b">
        <v>1</v>
      </c>
      <c r="I22" s="4">
        <v>200</v>
      </c>
      <c r="J22" s="5">
        <v>10603</v>
      </c>
      <c r="K22" s="5">
        <v>872</v>
      </c>
      <c r="L22" s="5">
        <v>42</v>
      </c>
      <c r="M22">
        <v>1</v>
      </c>
      <c r="N22" t="str">
        <f>VLOOKUP(טבלה1[[#This Row],[level_id]],Level_id!$A$2:$B$5,2)</f>
        <v>All levels</v>
      </c>
      <c r="O22" t="str">
        <f>LOWER(טבלה1[[#This Row],[level_desc]])</f>
        <v>all levels</v>
      </c>
      <c r="P22" s="3" t="str">
        <f>UPPER(טבלה1[[#This Row],[small letters]])</f>
        <v>ALL LEVELS</v>
      </c>
      <c r="Q22">
        <f>LEN(טבלה1[[#This Row],[no spaces]])</f>
        <v>10</v>
      </c>
      <c r="R22" t="str">
        <f>TRIM(טבלה1[[#This Row],[small letters]])</f>
        <v>all levels</v>
      </c>
      <c r="S22" s="6">
        <v>5.5</v>
      </c>
      <c r="T22" s="12">
        <v>41924</v>
      </c>
      <c r="U22" s="6">
        <f>DAY(טבלה1[[#This Row],[published_date]])</f>
        <v>12</v>
      </c>
      <c r="V22" s="6">
        <f>MONTH(טבלה1[[#This Row],[published_date]])</f>
        <v>10</v>
      </c>
      <c r="W22" s="6">
        <f>YEAR(טבלה1[[#This Row],[published_date]])</f>
        <v>2014</v>
      </c>
      <c r="X22">
        <v>1</v>
      </c>
      <c r="Y22" t="str">
        <f>VLOOKUP(טבלה1[[#This Row],[subject_id]],Subject_id!$A$2:$B$5,2)</f>
        <v>Business Finance</v>
      </c>
      <c r="Z22" s="7">
        <v>43408</v>
      </c>
      <c r="AA22">
        <f>_xlfn.DAYS(טבלה1[[#This Row],[Removal_date]],טבלה1[[#This Row],[published_date]])</f>
        <v>1484</v>
      </c>
      <c r="AB22" s="4">
        <f>טבלה1[[#This Row],[price]]*טבלה1[[#This Row],[num_subscribers]]</f>
        <v>2120600</v>
      </c>
    </row>
    <row r="23" spans="1:28" x14ac:dyDescent="0.3">
      <c r="A23">
        <v>260756</v>
      </c>
      <c r="B23" t="s">
        <v>7131</v>
      </c>
      <c r="C23" t="str">
        <f>LEFT(טבלה1[[#This Row],[course_title]],10)</f>
        <v>The Essent</v>
      </c>
      <c r="D23" t="str">
        <f>RIGHT(טבלה1[[#This Row],[course_title]],10)</f>
        <v>2 Websites</v>
      </c>
      <c r="E23" t="str">
        <f>MID(טבלה1[[#This Row],[course_title]],2,10)</f>
        <v>he Essenti</v>
      </c>
      <c r="F23" t="s">
        <v>7132</v>
      </c>
      <c r="G23" t="str">
        <f>REPLACE(טבלה1[[#This Row],[url]],19,3,"com")</f>
        <v>https://www.udemy.com/the-essential-web-developer-course/</v>
      </c>
      <c r="H23" t="b">
        <v>1</v>
      </c>
      <c r="I23" s="4">
        <v>200</v>
      </c>
      <c r="J23" s="5">
        <v>9355</v>
      </c>
      <c r="K23" s="5">
        <v>390</v>
      </c>
      <c r="L23" s="5">
        <v>177</v>
      </c>
      <c r="M23">
        <v>1</v>
      </c>
      <c r="N23" t="str">
        <f>VLOOKUP(טבלה1[[#This Row],[level_id]],Level_id!$A$2:$B$5,2)</f>
        <v>All levels</v>
      </c>
      <c r="O23" t="str">
        <f>LOWER(טבלה1[[#This Row],[level_desc]])</f>
        <v>all levels</v>
      </c>
      <c r="P23" s="3" t="str">
        <f>UPPER(טבלה1[[#This Row],[small letters]])</f>
        <v>ALL LEVELS</v>
      </c>
      <c r="Q23">
        <f>LEN(טבלה1[[#This Row],[no spaces]])</f>
        <v>10</v>
      </c>
      <c r="R23" t="str">
        <f>TRIM(טבלה1[[#This Row],[small letters]])</f>
        <v>all levels</v>
      </c>
      <c r="S23" s="6">
        <v>16.5</v>
      </c>
      <c r="T23" s="12">
        <v>42310</v>
      </c>
      <c r="U23" s="6">
        <f>DAY(טבלה1[[#This Row],[published_date]])</f>
        <v>2</v>
      </c>
      <c r="V23" s="6">
        <f>MONTH(טבלה1[[#This Row],[published_date]])</f>
        <v>11</v>
      </c>
      <c r="W23" s="6">
        <f>YEAR(טבלה1[[#This Row],[published_date]])</f>
        <v>2015</v>
      </c>
      <c r="X23">
        <v>4</v>
      </c>
      <c r="Y23" t="str">
        <f>VLOOKUP(טבלה1[[#This Row],[subject_id]],Subject_id!$A$2:$B$5,2)</f>
        <v>Web Development</v>
      </c>
      <c r="Z23" s="7">
        <v>43734</v>
      </c>
      <c r="AA23">
        <f>_xlfn.DAYS(טבלה1[[#This Row],[Removal_date]],טבלה1[[#This Row],[published_date]])</f>
        <v>1424</v>
      </c>
      <c r="AB23" s="4">
        <f>טבלה1[[#This Row],[price]]*טבלה1[[#This Row],[num_subscribers]]</f>
        <v>1871000</v>
      </c>
    </row>
    <row r="24" spans="1:28" x14ac:dyDescent="0.3">
      <c r="A24">
        <v>288466</v>
      </c>
      <c r="B24" t="s">
        <v>6905</v>
      </c>
      <c r="C24" t="str">
        <f>LEFT(טבלה1[[#This Row],[course_title]],10)</f>
        <v>Become a K</v>
      </c>
      <c r="D24" t="str">
        <f>RIGHT(טבלה1[[#This Row],[course_title]],10)</f>
        <v>bie to Pro</v>
      </c>
      <c r="E24" t="str">
        <f>MID(טבלה1[[#This Row],[course_title]],2,10)</f>
        <v>ecome a Ki</v>
      </c>
      <c r="F24" t="s">
        <v>6906</v>
      </c>
      <c r="G24" t="str">
        <f>REPLACE(טבלה1[[#This Row],[url]],19,3,"com")</f>
        <v>https://www.udemy.com/become-a-web-developer/</v>
      </c>
      <c r="H24" t="b">
        <v>1</v>
      </c>
      <c r="I24" s="4">
        <v>200</v>
      </c>
      <c r="J24" s="5">
        <v>6751</v>
      </c>
      <c r="K24" s="5">
        <v>44</v>
      </c>
      <c r="L24" s="5">
        <v>353</v>
      </c>
      <c r="M24">
        <v>1</v>
      </c>
      <c r="N24" t="str">
        <f>VLOOKUP(טבלה1[[#This Row],[level_id]],Level_id!$A$2:$B$5,2)</f>
        <v>All levels</v>
      </c>
      <c r="O24" t="str">
        <f>LOWER(טבלה1[[#This Row],[level_desc]])</f>
        <v>all levels</v>
      </c>
      <c r="P24" s="3" t="str">
        <f>UPPER(טבלה1[[#This Row],[small letters]])</f>
        <v>ALL LEVELS</v>
      </c>
      <c r="Q24">
        <f>LEN(טבלה1[[#This Row],[no spaces]])</f>
        <v>10</v>
      </c>
      <c r="R24" t="str">
        <f>TRIM(טבלה1[[#This Row],[small letters]])</f>
        <v>all levels</v>
      </c>
      <c r="S24" s="6">
        <v>48.5</v>
      </c>
      <c r="T24" s="12">
        <v>41914</v>
      </c>
      <c r="U24" s="6">
        <f>DAY(טבלה1[[#This Row],[published_date]])</f>
        <v>2</v>
      </c>
      <c r="V24" s="6">
        <f>MONTH(טבלה1[[#This Row],[published_date]])</f>
        <v>10</v>
      </c>
      <c r="W24" s="6">
        <f>YEAR(טבלה1[[#This Row],[published_date]])</f>
        <v>2014</v>
      </c>
      <c r="X24">
        <v>4</v>
      </c>
      <c r="Y24" t="str">
        <f>VLOOKUP(טבלה1[[#This Row],[subject_id]],Subject_id!$A$2:$B$5,2)</f>
        <v>Web Development</v>
      </c>
      <c r="Z24" s="7">
        <v>43734</v>
      </c>
      <c r="AA24">
        <f>_xlfn.DAYS(טבלה1[[#This Row],[Removal_date]],טבלה1[[#This Row],[published_date]])</f>
        <v>1820</v>
      </c>
      <c r="AB24" s="4">
        <f>טבלה1[[#This Row],[price]]*טבלה1[[#This Row],[num_subscribers]]</f>
        <v>1350200</v>
      </c>
    </row>
    <row r="25" spans="1:28" x14ac:dyDescent="0.3">
      <c r="A25">
        <v>301442</v>
      </c>
      <c r="B25" t="s">
        <v>102</v>
      </c>
      <c r="C25" t="str">
        <f>LEFT(טבלה1[[#This Row],[course_title]],10)</f>
        <v>Black Algo</v>
      </c>
      <c r="D25" t="str">
        <f>RIGHT(טבלה1[[#This Row],[course_title]],10)</f>
        <v>ding Robot</v>
      </c>
      <c r="E25" t="str">
        <f>MID(טבלה1[[#This Row],[course_title]],2,10)</f>
        <v xml:space="preserve">lack Algo </v>
      </c>
      <c r="F25" t="s">
        <v>103</v>
      </c>
      <c r="G25" t="str">
        <f>REPLACE(טבלה1[[#This Row],[url]],19,3,"com")</f>
        <v>https://www.udemy.com/build-your-trading-robot/</v>
      </c>
      <c r="H25" t="b">
        <v>1</v>
      </c>
      <c r="I25" s="4">
        <v>200</v>
      </c>
      <c r="J25" s="5">
        <v>20195</v>
      </c>
      <c r="K25" s="5">
        <v>1113</v>
      </c>
      <c r="L25" s="5">
        <v>227</v>
      </c>
      <c r="M25">
        <v>1</v>
      </c>
      <c r="N25" t="str">
        <f>VLOOKUP(טבלה1[[#This Row],[level_id]],Level_id!$A$2:$B$5,2)</f>
        <v>All levels</v>
      </c>
      <c r="O25" t="str">
        <f>LOWER(טבלה1[[#This Row],[level_desc]])</f>
        <v>all levels</v>
      </c>
      <c r="P25" s="3" t="str">
        <f>UPPER(טבלה1[[#This Row],[small letters]])</f>
        <v>ALL LEVELS</v>
      </c>
      <c r="Q25">
        <f>LEN(טבלה1[[#This Row],[no spaces]])</f>
        <v>10</v>
      </c>
      <c r="R25" t="str">
        <f>TRIM(טבלה1[[#This Row],[small letters]])</f>
        <v>all levels</v>
      </c>
      <c r="S25" s="6">
        <v>16</v>
      </c>
      <c r="T25" s="12">
        <v>41939</v>
      </c>
      <c r="U25" s="6">
        <f>DAY(טבלה1[[#This Row],[published_date]])</f>
        <v>27</v>
      </c>
      <c r="V25" s="6">
        <f>MONTH(טבלה1[[#This Row],[published_date]])</f>
        <v>10</v>
      </c>
      <c r="W25" s="6">
        <f>YEAR(טבלה1[[#This Row],[published_date]])</f>
        <v>2014</v>
      </c>
      <c r="X25">
        <v>1</v>
      </c>
      <c r="Y25" t="str">
        <f>VLOOKUP(טבלה1[[#This Row],[subject_id]],Subject_id!$A$2:$B$5,2)</f>
        <v>Business Finance</v>
      </c>
      <c r="Z25" s="7">
        <v>43408</v>
      </c>
      <c r="AA25">
        <f>_xlfn.DAYS(טבלה1[[#This Row],[Removal_date]],טבלה1[[#This Row],[published_date]])</f>
        <v>1469</v>
      </c>
      <c r="AB25" s="4">
        <f>טבלה1[[#This Row],[price]]*טבלה1[[#This Row],[num_subscribers]]</f>
        <v>4039000</v>
      </c>
    </row>
    <row r="26" spans="1:28" x14ac:dyDescent="0.3">
      <c r="A26">
        <v>312834</v>
      </c>
      <c r="B26" t="s">
        <v>1274</v>
      </c>
      <c r="C26" t="str">
        <f>LEFT(טבלה1[[#This Row],[course_title]],10)</f>
        <v>Profession</v>
      </c>
      <c r="D26" t="str">
        <f>RIGHT(טבלה1[[#This Row],[course_title]],10)</f>
        <v>y &amp; Demand</v>
      </c>
      <c r="E26" t="str">
        <f>MID(טבלה1[[#This Row],[course_title]],2,10)</f>
        <v>rofessiona</v>
      </c>
      <c r="F26" t="s">
        <v>1275</v>
      </c>
      <c r="G26" t="str">
        <f>REPLACE(טבלה1[[#This Row],[url]],19,3,"com")</f>
        <v>https://www.udemy.com/professional-trading-with-institutional-supply-demand/</v>
      </c>
      <c r="H26" t="b">
        <v>1</v>
      </c>
      <c r="I26" s="4">
        <v>200</v>
      </c>
      <c r="J26" s="5">
        <v>343</v>
      </c>
      <c r="K26" s="5">
        <v>84</v>
      </c>
      <c r="L26" s="5">
        <v>37</v>
      </c>
      <c r="M26">
        <v>1</v>
      </c>
      <c r="N26" t="str">
        <f>VLOOKUP(טבלה1[[#This Row],[level_id]],Level_id!$A$2:$B$5,2)</f>
        <v>All levels</v>
      </c>
      <c r="O26" t="str">
        <f>LOWER(טבלה1[[#This Row],[level_desc]])</f>
        <v>all levels</v>
      </c>
      <c r="P26" s="3" t="str">
        <f>UPPER(טבלה1[[#This Row],[small letters]])</f>
        <v>ALL LEVELS</v>
      </c>
      <c r="Q26">
        <f>LEN(טבלה1[[#This Row],[no spaces]])</f>
        <v>10</v>
      </c>
      <c r="R26" t="str">
        <f>TRIM(טבלה1[[#This Row],[small letters]])</f>
        <v>all levels</v>
      </c>
      <c r="S26" s="6">
        <v>5.5</v>
      </c>
      <c r="T26" s="12">
        <v>41967</v>
      </c>
      <c r="U26" s="6">
        <f>DAY(טבלה1[[#This Row],[published_date]])</f>
        <v>24</v>
      </c>
      <c r="V26" s="6">
        <f>MONTH(טבלה1[[#This Row],[published_date]])</f>
        <v>11</v>
      </c>
      <c r="W26" s="6">
        <f>YEAR(טבלה1[[#This Row],[published_date]])</f>
        <v>2014</v>
      </c>
      <c r="X26">
        <v>1</v>
      </c>
      <c r="Y26" t="str">
        <f>VLOOKUP(טבלה1[[#This Row],[subject_id]],Subject_id!$A$2:$B$5,2)</f>
        <v>Business Finance</v>
      </c>
      <c r="Z26" s="7">
        <v>43318</v>
      </c>
      <c r="AA26">
        <f>_xlfn.DAYS(טבלה1[[#This Row],[Removal_date]],טבלה1[[#This Row],[published_date]])</f>
        <v>1351</v>
      </c>
      <c r="AB26" s="4">
        <f>טבלה1[[#This Row],[price]]*טבלה1[[#This Row],[num_subscribers]]</f>
        <v>68600</v>
      </c>
    </row>
    <row r="27" spans="1:28" x14ac:dyDescent="0.3">
      <c r="A27">
        <v>319020</v>
      </c>
      <c r="B27" t="s">
        <v>394</v>
      </c>
      <c r="C27" t="str">
        <f>LEFT(טבלה1[[#This Row],[course_title]],10)</f>
        <v>Investing:</v>
      </c>
      <c r="D27" t="str">
        <f>RIGHT(טבלה1[[#This Row],[course_title]],10)</f>
        <v>ock Market</v>
      </c>
      <c r="E27" t="str">
        <f>MID(טבלה1[[#This Row],[course_title]],2,10)</f>
        <v xml:space="preserve">nvesting: </v>
      </c>
      <c r="F27" t="s">
        <v>395</v>
      </c>
      <c r="G27" t="str">
        <f>REPLACE(טבלה1[[#This Row],[url]],19,3,"com")</f>
        <v>https://www.udemy.com/beat-the-stock-market/</v>
      </c>
      <c r="H27" t="b">
        <v>1</v>
      </c>
      <c r="I27" s="4">
        <v>200</v>
      </c>
      <c r="J27" s="5">
        <v>2000</v>
      </c>
      <c r="K27" s="5">
        <v>31</v>
      </c>
      <c r="L27" s="5">
        <v>34</v>
      </c>
      <c r="M27">
        <v>1</v>
      </c>
      <c r="N27" t="str">
        <f>VLOOKUP(טבלה1[[#This Row],[level_id]],Level_id!$A$2:$B$5,2)</f>
        <v>All levels</v>
      </c>
      <c r="O27" t="str">
        <f>LOWER(טבלה1[[#This Row],[level_desc]])</f>
        <v>all levels</v>
      </c>
      <c r="P27" s="3" t="str">
        <f>UPPER(טבלה1[[#This Row],[small letters]])</f>
        <v>ALL LEVELS</v>
      </c>
      <c r="Q27">
        <f>LEN(טבלה1[[#This Row],[no spaces]])</f>
        <v>10</v>
      </c>
      <c r="R27" t="str">
        <f>TRIM(טבלה1[[#This Row],[small letters]])</f>
        <v>all levels</v>
      </c>
      <c r="S27" s="6">
        <v>4.5</v>
      </c>
      <c r="T27" s="12">
        <v>41984</v>
      </c>
      <c r="U27" s="6">
        <f>DAY(טבלה1[[#This Row],[published_date]])</f>
        <v>11</v>
      </c>
      <c r="V27" s="6">
        <f>MONTH(טבלה1[[#This Row],[published_date]])</f>
        <v>12</v>
      </c>
      <c r="W27" s="6">
        <f>YEAR(טבלה1[[#This Row],[published_date]])</f>
        <v>2014</v>
      </c>
      <c r="X27">
        <v>1</v>
      </c>
      <c r="Y27" t="str">
        <f>VLOOKUP(טבלה1[[#This Row],[subject_id]],Subject_id!$A$2:$B$5,2)</f>
        <v>Business Finance</v>
      </c>
      <c r="Z27" s="7">
        <v>43408</v>
      </c>
      <c r="AA27">
        <f>_xlfn.DAYS(טבלה1[[#This Row],[Removal_date]],טבלה1[[#This Row],[published_date]])</f>
        <v>1424</v>
      </c>
      <c r="AB27" s="4">
        <f>טבלה1[[#This Row],[price]]*טבלה1[[#This Row],[num_subscribers]]</f>
        <v>400000</v>
      </c>
    </row>
    <row r="28" spans="1:28" x14ac:dyDescent="0.3">
      <c r="A28">
        <v>332252</v>
      </c>
      <c r="B28" t="s">
        <v>6869</v>
      </c>
      <c r="C28" t="str">
        <f>LEFT(טבלה1[[#This Row],[course_title]],10)</f>
        <v xml:space="preserve">AngularJS </v>
      </c>
      <c r="D28" t="str">
        <f>RIGHT(טבלה1[[#This Row],[course_title]],10)</f>
        <v xml:space="preserve"> Made Easy</v>
      </c>
      <c r="E28" t="str">
        <f>MID(טבלה1[[#This Row],[course_title]],2,10)</f>
        <v>ngularJS f</v>
      </c>
      <c r="F28" t="s">
        <v>6870</v>
      </c>
      <c r="G28" t="str">
        <f>REPLACE(טבלה1[[#This Row],[url]],19,3,"com")</f>
        <v>https://www.udemy.com/angularjs-tutorial/</v>
      </c>
      <c r="H28" t="b">
        <v>1</v>
      </c>
      <c r="I28" s="4">
        <v>200</v>
      </c>
      <c r="J28" s="5">
        <v>1284</v>
      </c>
      <c r="K28" s="5">
        <v>46</v>
      </c>
      <c r="L28" s="5">
        <v>30</v>
      </c>
      <c r="M28">
        <v>1</v>
      </c>
      <c r="N28" t="str">
        <f>VLOOKUP(טבלה1[[#This Row],[level_id]],Level_id!$A$2:$B$5,2)</f>
        <v>All levels</v>
      </c>
      <c r="O28" t="str">
        <f>LOWER(טבלה1[[#This Row],[level_desc]])</f>
        <v>all levels</v>
      </c>
      <c r="P28" s="3" t="str">
        <f>UPPER(טבלה1[[#This Row],[small letters]])</f>
        <v>ALL LEVELS</v>
      </c>
      <c r="Q28">
        <f>LEN(טבלה1[[#This Row],[no spaces]])</f>
        <v>10</v>
      </c>
      <c r="R28" t="str">
        <f>TRIM(טבלה1[[#This Row],[small letters]])</f>
        <v>all levels</v>
      </c>
      <c r="S28" s="6">
        <v>1.5</v>
      </c>
      <c r="T28" s="12">
        <v>41961</v>
      </c>
      <c r="U28" s="6">
        <f>DAY(טבלה1[[#This Row],[published_date]])</f>
        <v>18</v>
      </c>
      <c r="V28" s="6">
        <f>MONTH(טבלה1[[#This Row],[published_date]])</f>
        <v>11</v>
      </c>
      <c r="W28" s="6">
        <f>YEAR(טבלה1[[#This Row],[published_date]])</f>
        <v>2014</v>
      </c>
      <c r="X28">
        <v>4</v>
      </c>
      <c r="Y28" t="str">
        <f>VLOOKUP(טבלה1[[#This Row],[subject_id]],Subject_id!$A$2:$B$5,2)</f>
        <v>Web Development</v>
      </c>
      <c r="Z28" s="7">
        <v>43734</v>
      </c>
      <c r="AA28">
        <f>_xlfn.DAYS(טבלה1[[#This Row],[Removal_date]],טבלה1[[#This Row],[published_date]])</f>
        <v>1773</v>
      </c>
      <c r="AB28" s="4">
        <f>טבלה1[[#This Row],[price]]*טבלה1[[#This Row],[num_subscribers]]</f>
        <v>256800</v>
      </c>
    </row>
    <row r="29" spans="1:28" x14ac:dyDescent="0.3">
      <c r="A29">
        <v>332848</v>
      </c>
      <c r="B29" t="s">
        <v>388</v>
      </c>
      <c r="C29" t="str">
        <f>LEFT(טבלה1[[#This Row],[course_title]],10)</f>
        <v>Tax Strate</v>
      </c>
      <c r="D29" t="str">
        <f>RIGHT(טבלה1[[#This Row],[course_title]],10)</f>
        <v xml:space="preserve"> Beginners</v>
      </c>
      <c r="E29" t="str">
        <f>MID(טבלה1[[#This Row],[course_title]],2,10)</f>
        <v>ax Strateg</v>
      </c>
      <c r="F29" t="s">
        <v>389</v>
      </c>
      <c r="G29" t="str">
        <f>REPLACE(טבלה1[[#This Row],[url]],19,3,"com")</f>
        <v>https://www.udemy.com/taxsavingstrategy/</v>
      </c>
      <c r="H29" t="b">
        <v>1</v>
      </c>
      <c r="I29" s="4">
        <v>200</v>
      </c>
      <c r="J29" s="5">
        <v>1703</v>
      </c>
      <c r="K29" s="5">
        <v>59</v>
      </c>
      <c r="L29" s="5">
        <v>25</v>
      </c>
      <c r="M29">
        <v>1</v>
      </c>
      <c r="N29" t="str">
        <f>VLOOKUP(טבלה1[[#This Row],[level_id]],Level_id!$A$2:$B$5,2)</f>
        <v>All levels</v>
      </c>
      <c r="O29" t="str">
        <f>LOWER(טבלה1[[#This Row],[level_desc]])</f>
        <v>all levels</v>
      </c>
      <c r="P29" s="3" t="str">
        <f>UPPER(טבלה1[[#This Row],[small letters]])</f>
        <v>ALL LEVELS</v>
      </c>
      <c r="Q29">
        <f>LEN(טבלה1[[#This Row],[no spaces]])</f>
        <v>10</v>
      </c>
      <c r="R29" t="str">
        <f>TRIM(טבלה1[[#This Row],[small letters]])</f>
        <v>all levels</v>
      </c>
      <c r="S29" s="6">
        <v>2</v>
      </c>
      <c r="T29" s="12">
        <v>41947</v>
      </c>
      <c r="U29" s="6">
        <f>DAY(טבלה1[[#This Row],[published_date]])</f>
        <v>4</v>
      </c>
      <c r="V29" s="6">
        <f>MONTH(טבלה1[[#This Row],[published_date]])</f>
        <v>11</v>
      </c>
      <c r="W29" s="6">
        <f>YEAR(טבלה1[[#This Row],[published_date]])</f>
        <v>2014</v>
      </c>
      <c r="X29">
        <v>1</v>
      </c>
      <c r="Y29" t="str">
        <f>VLOOKUP(טבלה1[[#This Row],[subject_id]],Subject_id!$A$2:$B$5,2)</f>
        <v>Business Finance</v>
      </c>
      <c r="Z29" s="7">
        <v>43408</v>
      </c>
      <c r="AA29">
        <f>_xlfn.DAYS(טבלה1[[#This Row],[Removal_date]],טבלה1[[#This Row],[published_date]])</f>
        <v>1461</v>
      </c>
      <c r="AB29" s="4">
        <f>טבלה1[[#This Row],[price]]*טבלה1[[#This Row],[num_subscribers]]</f>
        <v>340600</v>
      </c>
    </row>
    <row r="30" spans="1:28" x14ac:dyDescent="0.3">
      <c r="A30">
        <v>337072</v>
      </c>
      <c r="B30" t="s">
        <v>3310</v>
      </c>
      <c r="C30" t="str">
        <f>LEFT(טבלה1[[#This Row],[course_title]],10)</f>
        <v>Bestseller</v>
      </c>
      <c r="D30" t="str">
        <f>RIGHT(טבלה1[[#This Row],[course_title]],10)</f>
        <v>ce Needed)</v>
      </c>
      <c r="E30" t="str">
        <f>MID(טבלה1[[#This Row],[course_title]],2,10)</f>
        <v>estseller!</v>
      </c>
      <c r="F30" t="s">
        <v>3311</v>
      </c>
      <c r="G30" t="str">
        <f>REPLACE(טבלה1[[#This Row],[url]],19,3,"com")</f>
        <v>https://www.udemy.com/learn-photoshop-in-one-hour-no-experience-needed/</v>
      </c>
      <c r="H30" t="b">
        <v>1</v>
      </c>
      <c r="I30" s="4">
        <v>200</v>
      </c>
      <c r="J30" s="5">
        <v>5471</v>
      </c>
      <c r="K30" s="5">
        <v>72</v>
      </c>
      <c r="L30" s="5">
        <v>39</v>
      </c>
      <c r="M30">
        <v>2</v>
      </c>
      <c r="N30" t="str">
        <f>VLOOKUP(טבלה1[[#This Row],[level_id]],Level_id!$A$2:$B$5,2)</f>
        <v>Beginner Level</v>
      </c>
      <c r="O30" t="str">
        <f>LOWER(טבלה1[[#This Row],[level_desc]])</f>
        <v>beginner level</v>
      </c>
      <c r="P30" s="3" t="str">
        <f>UPPER(טבלה1[[#This Row],[small letters]])</f>
        <v>BEGINNER LEVEL</v>
      </c>
      <c r="Q30">
        <f>LEN(טבלה1[[#This Row],[no spaces]])</f>
        <v>14</v>
      </c>
      <c r="R30" t="str">
        <f>TRIM(טבלה1[[#This Row],[small letters]])</f>
        <v>beginner level</v>
      </c>
      <c r="S30" s="6">
        <v>6.5</v>
      </c>
      <c r="T30" s="12">
        <v>42068</v>
      </c>
      <c r="U30" s="6">
        <f>DAY(טבלה1[[#This Row],[published_date]])</f>
        <v>5</v>
      </c>
      <c r="V30" s="6">
        <f>MONTH(טבלה1[[#This Row],[published_date]])</f>
        <v>3</v>
      </c>
      <c r="W30" s="6">
        <f>YEAR(טבלה1[[#This Row],[published_date]])</f>
        <v>2015</v>
      </c>
      <c r="X30">
        <v>2</v>
      </c>
      <c r="Y30" t="str">
        <f>VLOOKUP(טבלה1[[#This Row],[subject_id]],Subject_id!$A$2:$B$5,2)</f>
        <v>Graphic Design</v>
      </c>
      <c r="Z30" s="7">
        <v>43465</v>
      </c>
      <c r="AA30">
        <f>_xlfn.DAYS(טבלה1[[#This Row],[Removal_date]],טבלה1[[#This Row],[published_date]])</f>
        <v>1397</v>
      </c>
      <c r="AB30" s="4">
        <f>טבלה1[[#This Row],[price]]*טבלה1[[#This Row],[num_subscribers]]</f>
        <v>1094200</v>
      </c>
    </row>
    <row r="31" spans="1:28" x14ac:dyDescent="0.3">
      <c r="A31">
        <v>353044</v>
      </c>
      <c r="B31" t="s">
        <v>66</v>
      </c>
      <c r="C31" t="str">
        <f>LEFT(טבלה1[[#This Row],[course_title]],10)</f>
        <v xml:space="preserve">Investing </v>
      </c>
      <c r="D31" t="str">
        <f>RIGHT(טבלה1[[#This Row],[course_title]],10)</f>
        <v>ing Course</v>
      </c>
      <c r="E31" t="str">
        <f>MID(טבלה1[[#This Row],[course_title]],2,10)</f>
        <v>nvesting 1</v>
      </c>
      <c r="F31" t="s">
        <v>67</v>
      </c>
      <c r="G31" t="str">
        <f>REPLACE(טבלה1[[#This Row],[url]],19,3,"com")</f>
        <v>https://www.udemy.com/online-investing-guide/</v>
      </c>
      <c r="H31" t="b">
        <v>1</v>
      </c>
      <c r="I31" s="4">
        <v>200</v>
      </c>
      <c r="J31" s="5">
        <v>5334</v>
      </c>
      <c r="K31" s="5">
        <v>373</v>
      </c>
      <c r="L31" s="5">
        <v>42</v>
      </c>
      <c r="M31">
        <v>1</v>
      </c>
      <c r="N31" t="str">
        <f>VLOOKUP(טבלה1[[#This Row],[level_id]],Level_id!$A$2:$B$5,2)</f>
        <v>All levels</v>
      </c>
      <c r="O31" t="str">
        <f>LOWER(טבלה1[[#This Row],[level_desc]])</f>
        <v>all levels</v>
      </c>
      <c r="P31" s="3" t="str">
        <f>UPPER(טבלה1[[#This Row],[small letters]])</f>
        <v>ALL LEVELS</v>
      </c>
      <c r="Q31">
        <f>LEN(טבלה1[[#This Row],[no spaces]])</f>
        <v>10</v>
      </c>
      <c r="R31" t="str">
        <f>TRIM(טבלה1[[#This Row],[small letters]])</f>
        <v>all levels</v>
      </c>
      <c r="S31" s="6">
        <v>4.5</v>
      </c>
      <c r="T31" s="12">
        <v>41971</v>
      </c>
      <c r="U31" s="6">
        <f>DAY(טבלה1[[#This Row],[published_date]])</f>
        <v>28</v>
      </c>
      <c r="V31" s="6">
        <f>MONTH(טבלה1[[#This Row],[published_date]])</f>
        <v>11</v>
      </c>
      <c r="W31" s="6">
        <f>YEAR(טבלה1[[#This Row],[published_date]])</f>
        <v>2014</v>
      </c>
      <c r="X31">
        <v>1</v>
      </c>
      <c r="Y31" t="str">
        <f>VLOOKUP(טבלה1[[#This Row],[subject_id]],Subject_id!$A$2:$B$5,2)</f>
        <v>Business Finance</v>
      </c>
      <c r="Z31" s="7">
        <v>43376</v>
      </c>
      <c r="AA31">
        <f>_xlfn.DAYS(טבלה1[[#This Row],[Removal_date]],טבלה1[[#This Row],[published_date]])</f>
        <v>1405</v>
      </c>
      <c r="AB31" s="4">
        <f>טבלה1[[#This Row],[price]]*טבלה1[[#This Row],[num_subscribers]]</f>
        <v>1066800</v>
      </c>
    </row>
    <row r="32" spans="1:28" x14ac:dyDescent="0.3">
      <c r="A32">
        <v>355622</v>
      </c>
      <c r="B32" t="s">
        <v>1590</v>
      </c>
      <c r="C32" t="str">
        <f>LEFT(טבלה1[[#This Row],[course_title]],10)</f>
        <v>Trade Fore</v>
      </c>
      <c r="D32" t="str">
        <f>RIGHT(טבלה1[[#This Row],[course_title]],10)</f>
        <v>t Revealed</v>
      </c>
      <c r="E32" t="str">
        <f>MID(טבלה1[[#This Row],[course_title]],2,10)</f>
        <v>rade Forex</v>
      </c>
      <c r="F32" t="s">
        <v>1591</v>
      </c>
      <c r="G32" t="str">
        <f>REPLACE(טבלה1[[#This Row],[url]],19,3,"com")</f>
        <v>https://www.udemy.com/forex-13-patterns-trade-with-precision/</v>
      </c>
      <c r="H32" t="b">
        <v>1</v>
      </c>
      <c r="I32" s="4">
        <v>200</v>
      </c>
      <c r="J32" s="5">
        <v>554</v>
      </c>
      <c r="K32" s="5">
        <v>63</v>
      </c>
      <c r="L32" s="5">
        <v>44</v>
      </c>
      <c r="M32">
        <v>1</v>
      </c>
      <c r="N32" t="str">
        <f>VLOOKUP(טבלה1[[#This Row],[level_id]],Level_id!$A$2:$B$5,2)</f>
        <v>All levels</v>
      </c>
      <c r="O32" t="str">
        <f>LOWER(טבלה1[[#This Row],[level_desc]])</f>
        <v>all levels</v>
      </c>
      <c r="P32" s="3" t="str">
        <f>UPPER(טבלה1[[#This Row],[small letters]])</f>
        <v>ALL LEVELS</v>
      </c>
      <c r="Q32">
        <f>LEN(טבלה1[[#This Row],[no spaces]])</f>
        <v>10</v>
      </c>
      <c r="R32" t="str">
        <f>TRIM(טבלה1[[#This Row],[small letters]])</f>
        <v>all levels</v>
      </c>
      <c r="S32" s="6">
        <v>4</v>
      </c>
      <c r="T32" s="12">
        <v>42014</v>
      </c>
      <c r="U32" s="6">
        <f>DAY(טבלה1[[#This Row],[published_date]])</f>
        <v>10</v>
      </c>
      <c r="V32" s="6">
        <f>MONTH(טבלה1[[#This Row],[published_date]])</f>
        <v>1</v>
      </c>
      <c r="W32" s="6">
        <f>YEAR(טבלה1[[#This Row],[published_date]])</f>
        <v>2015</v>
      </c>
      <c r="X32">
        <v>1</v>
      </c>
      <c r="Y32" t="str">
        <f>VLOOKUP(טבלה1[[#This Row],[subject_id]],Subject_id!$A$2:$B$5,2)</f>
        <v>Business Finance</v>
      </c>
      <c r="Z32" s="7">
        <v>43318</v>
      </c>
      <c r="AA32">
        <f>_xlfn.DAYS(טבלה1[[#This Row],[Removal_date]],טבלה1[[#This Row],[published_date]])</f>
        <v>1304</v>
      </c>
      <c r="AB32" s="4">
        <f>טבלה1[[#This Row],[price]]*טבלה1[[#This Row],[num_subscribers]]</f>
        <v>110800</v>
      </c>
    </row>
    <row r="33" spans="1:28" x14ac:dyDescent="0.3">
      <c r="A33">
        <v>361620</v>
      </c>
      <c r="B33" t="s">
        <v>6180</v>
      </c>
      <c r="C33" t="str">
        <f>LEFT(טבלה1[[#This Row],[course_title]],10)</f>
        <v xml:space="preserve">Wordpress </v>
      </c>
      <c r="D33" t="str">
        <f>RIGHT(טבלה1[[#This Row],[course_title]],10)</f>
        <v xml:space="preserve">utorial   </v>
      </c>
      <c r="E33" t="str">
        <f>MID(טבלה1[[#This Row],[course_title]],2,10)</f>
        <v>ordpress T</v>
      </c>
      <c r="F33" t="s">
        <v>6181</v>
      </c>
      <c r="G33" t="str">
        <f>REPLACE(טבלה1[[#This Row],[url]],19,3,"com")</f>
        <v>https://www.udemy.com/responsive-design/</v>
      </c>
      <c r="H33" t="b">
        <v>1</v>
      </c>
      <c r="I33" s="4">
        <v>200</v>
      </c>
      <c r="J33" s="5">
        <v>2311</v>
      </c>
      <c r="K33" s="5">
        <v>8</v>
      </c>
      <c r="L33" s="5">
        <v>44</v>
      </c>
      <c r="M33">
        <v>1</v>
      </c>
      <c r="N33" t="str">
        <f>VLOOKUP(טבלה1[[#This Row],[level_id]],Level_id!$A$2:$B$5,2)</f>
        <v>All levels</v>
      </c>
      <c r="O33" t="str">
        <f>LOWER(טבלה1[[#This Row],[level_desc]])</f>
        <v>all levels</v>
      </c>
      <c r="P33" s="3" t="str">
        <f>UPPER(טבלה1[[#This Row],[small letters]])</f>
        <v>ALL LEVELS</v>
      </c>
      <c r="Q33">
        <f>LEN(טבלה1[[#This Row],[no spaces]])</f>
        <v>10</v>
      </c>
      <c r="R33" t="str">
        <f>TRIM(טבלה1[[#This Row],[small letters]])</f>
        <v>all levels</v>
      </c>
      <c r="S33" s="6">
        <v>1.5</v>
      </c>
      <c r="T33" s="12">
        <v>41977</v>
      </c>
      <c r="U33" s="6">
        <f>DAY(טבלה1[[#This Row],[published_date]])</f>
        <v>4</v>
      </c>
      <c r="V33" s="6">
        <f>MONTH(טבלה1[[#This Row],[published_date]])</f>
        <v>12</v>
      </c>
      <c r="W33" s="6">
        <f>YEAR(טבלה1[[#This Row],[published_date]])</f>
        <v>2014</v>
      </c>
      <c r="X33">
        <v>4</v>
      </c>
      <c r="Y33" t="str">
        <f>VLOOKUP(טבלה1[[#This Row],[subject_id]],Subject_id!$A$2:$B$5,2)</f>
        <v>Web Development</v>
      </c>
      <c r="Z33" s="7">
        <v>43734</v>
      </c>
      <c r="AA33">
        <f>_xlfn.DAYS(טבלה1[[#This Row],[Removal_date]],טבלה1[[#This Row],[published_date]])</f>
        <v>1757</v>
      </c>
      <c r="AB33" s="4">
        <f>טבלה1[[#This Row],[price]]*טבלה1[[#This Row],[num_subscribers]]</f>
        <v>462200</v>
      </c>
    </row>
    <row r="34" spans="1:28" x14ac:dyDescent="0.3">
      <c r="A34">
        <v>365292</v>
      </c>
      <c r="B34" t="s">
        <v>3828</v>
      </c>
      <c r="C34" t="str">
        <f>LEFT(טבלה1[[#This Row],[course_title]],10)</f>
        <v>Play Sonny</v>
      </c>
      <c r="D34" t="str">
        <f>RIGHT(טבלה1[[#This Row],[course_title]],10)</f>
        <v>r friends!</v>
      </c>
      <c r="E34" t="str">
        <f>MID(טבלה1[[#This Row],[course_title]],2,10)</f>
        <v xml:space="preserve">lay Sonny </v>
      </c>
      <c r="F34" t="s">
        <v>3829</v>
      </c>
      <c r="G34" t="str">
        <f>REPLACE(טבלה1[[#This Row],[url]],19,3,"com")</f>
        <v>https://www.udemy.com/benhewlettharmonicatuition60sonnyterryriffslevel1/</v>
      </c>
      <c r="H34" t="b">
        <v>1</v>
      </c>
      <c r="I34" s="4">
        <v>200</v>
      </c>
      <c r="J34" s="5">
        <v>582</v>
      </c>
      <c r="K34" s="5">
        <v>49</v>
      </c>
      <c r="L34" s="5">
        <v>51</v>
      </c>
      <c r="M34">
        <v>1</v>
      </c>
      <c r="N34" t="str">
        <f>VLOOKUP(טבלה1[[#This Row],[level_id]],Level_id!$A$2:$B$5,2)</f>
        <v>All levels</v>
      </c>
      <c r="O34" t="str">
        <f>LOWER(טבלה1[[#This Row],[level_desc]])</f>
        <v>all levels</v>
      </c>
      <c r="P34" s="3" t="str">
        <f>UPPER(טבלה1[[#This Row],[small letters]])</f>
        <v>ALL LEVELS</v>
      </c>
      <c r="Q34">
        <f>LEN(טבלה1[[#This Row],[no spaces]])</f>
        <v>10</v>
      </c>
      <c r="R34" t="str">
        <f>TRIM(טבלה1[[#This Row],[small letters]])</f>
        <v>all levels</v>
      </c>
      <c r="S34" s="6">
        <v>5.5</v>
      </c>
      <c r="T34" s="12">
        <v>41991</v>
      </c>
      <c r="U34" s="6">
        <f>DAY(טבלה1[[#This Row],[published_date]])</f>
        <v>18</v>
      </c>
      <c r="V34" s="6">
        <f>MONTH(טבלה1[[#This Row],[published_date]])</f>
        <v>12</v>
      </c>
      <c r="W34" s="6">
        <f>YEAR(טבלה1[[#This Row],[published_date]])</f>
        <v>2014</v>
      </c>
      <c r="X34">
        <v>3</v>
      </c>
      <c r="Y34" t="str">
        <f>VLOOKUP(טבלה1[[#This Row],[subject_id]],Subject_id!$A$2:$B$5,2)</f>
        <v>Musical Instruments</v>
      </c>
      <c r="Z34" s="7">
        <v>43734</v>
      </c>
      <c r="AA34">
        <f>_xlfn.DAYS(טבלה1[[#This Row],[Removal_date]],טבלה1[[#This Row],[published_date]])</f>
        <v>1743</v>
      </c>
      <c r="AB34" s="4">
        <f>טבלה1[[#This Row],[price]]*טבלה1[[#This Row],[num_subscribers]]</f>
        <v>116400</v>
      </c>
    </row>
    <row r="35" spans="1:28" x14ac:dyDescent="0.3">
      <c r="A35">
        <v>380668</v>
      </c>
      <c r="B35" t="s">
        <v>2552</v>
      </c>
      <c r="C35" t="str">
        <f>LEFT(טבלה1[[#This Row],[course_title]],10)</f>
        <v>All-in-One</v>
      </c>
      <c r="D35" t="str">
        <f>RIGHT(טבלה1[[#This Row],[course_title]],10)</f>
        <v>o+ Edition</v>
      </c>
      <c r="E35" t="str">
        <f>MID(טבלה1[[#This Row],[course_title]],2,10)</f>
        <v xml:space="preserve">ll-in-One </v>
      </c>
      <c r="F35" t="s">
        <v>2553</v>
      </c>
      <c r="G35" t="str">
        <f>REPLACE(טבלה1[[#This Row],[url]],19,3,"com")</f>
        <v>https://www.udemy.com/worldclass-graphic-design/</v>
      </c>
      <c r="H35" t="b">
        <v>1</v>
      </c>
      <c r="I35" s="4">
        <v>200</v>
      </c>
      <c r="J35" s="5">
        <v>919</v>
      </c>
      <c r="K35" s="5">
        <v>57</v>
      </c>
      <c r="L35" s="5">
        <v>56</v>
      </c>
      <c r="M35">
        <v>1</v>
      </c>
      <c r="N35" t="str">
        <f>VLOOKUP(טבלה1[[#This Row],[level_id]],Level_id!$A$2:$B$5,2)</f>
        <v>All levels</v>
      </c>
      <c r="O35" t="str">
        <f>LOWER(טבלה1[[#This Row],[level_desc]])</f>
        <v>all levels</v>
      </c>
      <c r="P35" s="3" t="str">
        <f>UPPER(טבלה1[[#This Row],[small letters]])</f>
        <v>ALL LEVELS</v>
      </c>
      <c r="Q35">
        <f>LEN(טבלה1[[#This Row],[no spaces]])</f>
        <v>10</v>
      </c>
      <c r="R35" t="str">
        <f>TRIM(טבלה1[[#This Row],[small letters]])</f>
        <v>all levels</v>
      </c>
      <c r="S35" s="6">
        <v>5.5</v>
      </c>
      <c r="T35" s="12">
        <v>42055</v>
      </c>
      <c r="U35" s="6">
        <f>DAY(טבלה1[[#This Row],[published_date]])</f>
        <v>20</v>
      </c>
      <c r="V35" s="6">
        <f>MONTH(טבלה1[[#This Row],[published_date]])</f>
        <v>2</v>
      </c>
      <c r="W35" s="6">
        <f>YEAR(טבלה1[[#This Row],[published_date]])</f>
        <v>2015</v>
      </c>
      <c r="X35">
        <v>2</v>
      </c>
      <c r="Y35" t="str">
        <f>VLOOKUP(טבלה1[[#This Row],[subject_id]],Subject_id!$A$2:$B$5,2)</f>
        <v>Graphic Design</v>
      </c>
      <c r="Z35" s="7">
        <v>43734</v>
      </c>
      <c r="AA35">
        <f>_xlfn.DAYS(טבלה1[[#This Row],[Removal_date]],טבלה1[[#This Row],[published_date]])</f>
        <v>1679</v>
      </c>
      <c r="AB35" s="4">
        <f>טבלה1[[#This Row],[price]]*טבלה1[[#This Row],[num_subscribers]]</f>
        <v>183800</v>
      </c>
    </row>
    <row r="36" spans="1:28" x14ac:dyDescent="0.3">
      <c r="A36">
        <v>384928</v>
      </c>
      <c r="B36" t="s">
        <v>3948</v>
      </c>
      <c r="C36" t="str">
        <f>LEFT(טבלה1[[#This Row],[course_title]],10)</f>
        <v xml:space="preserve">101 Blues </v>
      </c>
      <c r="D36" t="str">
        <f>RIGHT(טבלה1[[#This Row],[course_title]],10)</f>
        <v>tars do it</v>
      </c>
      <c r="E36" t="str">
        <f>MID(טבלה1[[#This Row],[course_title]],2,10)</f>
        <v>01 Blues r</v>
      </c>
      <c r="F36" t="s">
        <v>3949</v>
      </c>
      <c r="G36" t="str">
        <f>REPLACE(טבלה1[[#This Row],[url]],19,3,"com")</f>
        <v>https://www.udemy.com/play-harmonica-riffs-like-the-blues-harp-superstars-part-1/</v>
      </c>
      <c r="H36" t="b">
        <v>1</v>
      </c>
      <c r="I36" s="4">
        <v>200</v>
      </c>
      <c r="J36" s="5">
        <v>1350</v>
      </c>
      <c r="K36" s="5">
        <v>65</v>
      </c>
      <c r="L36" s="5">
        <v>55</v>
      </c>
      <c r="M36">
        <v>4</v>
      </c>
      <c r="N36" t="str">
        <f>VLOOKUP(טבלה1[[#This Row],[level_id]],Level_id!$A$2:$B$5,2)</f>
        <v>Intermediate Level</v>
      </c>
      <c r="O36" t="str">
        <f>LOWER(טבלה1[[#This Row],[level_desc]])</f>
        <v>intermediate level</v>
      </c>
      <c r="P36" s="3" t="str">
        <f>UPPER(טבלה1[[#This Row],[small letters]])</f>
        <v>INTERMEDIATE LEVEL</v>
      </c>
      <c r="Q36">
        <f>LEN(טבלה1[[#This Row],[no spaces]])</f>
        <v>18</v>
      </c>
      <c r="R36" t="str">
        <f>TRIM(טבלה1[[#This Row],[small letters]])</f>
        <v>intermediate level</v>
      </c>
      <c r="S36" s="6">
        <v>6.5</v>
      </c>
      <c r="T36" s="12">
        <v>42008</v>
      </c>
      <c r="U36" s="6">
        <f>DAY(טבלה1[[#This Row],[published_date]])</f>
        <v>4</v>
      </c>
      <c r="V36" s="6">
        <f>MONTH(טבלה1[[#This Row],[published_date]])</f>
        <v>1</v>
      </c>
      <c r="W36" s="6">
        <f>YEAR(טבלה1[[#This Row],[published_date]])</f>
        <v>2015</v>
      </c>
      <c r="X36">
        <v>3</v>
      </c>
      <c r="Y36" t="str">
        <f>VLOOKUP(טבלה1[[#This Row],[subject_id]],Subject_id!$A$2:$B$5,2)</f>
        <v>Musical Instruments</v>
      </c>
      <c r="Z36" s="7">
        <v>44114</v>
      </c>
      <c r="AA36">
        <f>_xlfn.DAYS(טבלה1[[#This Row],[Removal_date]],טבלה1[[#This Row],[published_date]])</f>
        <v>2106</v>
      </c>
      <c r="AB36" s="4">
        <f>טבלה1[[#This Row],[price]]*טבלה1[[#This Row],[num_subscribers]]</f>
        <v>270000</v>
      </c>
    </row>
    <row r="37" spans="1:28" x14ac:dyDescent="0.3">
      <c r="A37">
        <v>389834</v>
      </c>
      <c r="B37" t="s">
        <v>1246</v>
      </c>
      <c r="C37" t="str">
        <f>LEFT(טבלה1[[#This Row],[course_title]],10)</f>
        <v>Stock Trad</v>
      </c>
      <c r="D37" t="str">
        <f>RIGHT(טבלה1[[#This Row],[course_title]],10)</f>
        <v>ing stocks</v>
      </c>
      <c r="E37" t="str">
        <f>MID(טבלה1[[#This Row],[course_title]],2,10)</f>
        <v>tock Tradi</v>
      </c>
      <c r="F37" t="s">
        <v>1247</v>
      </c>
      <c r="G37" t="str">
        <f>REPLACE(טבלה1[[#This Row],[url]],19,3,"com")</f>
        <v>https://www.udemy.com/swingtrading/</v>
      </c>
      <c r="H37" t="b">
        <v>1</v>
      </c>
      <c r="I37" s="4">
        <v>200</v>
      </c>
      <c r="J37" s="5">
        <v>336</v>
      </c>
      <c r="K37" s="5">
        <v>6</v>
      </c>
      <c r="L37" s="5">
        <v>13</v>
      </c>
      <c r="M37">
        <v>1</v>
      </c>
      <c r="N37" t="str">
        <f>VLOOKUP(טבלה1[[#This Row],[level_id]],Level_id!$A$2:$B$5,2)</f>
        <v>All levels</v>
      </c>
      <c r="O37" t="str">
        <f>LOWER(טבלה1[[#This Row],[level_desc]])</f>
        <v>all levels</v>
      </c>
      <c r="P37" s="3" t="str">
        <f>UPPER(טבלה1[[#This Row],[small letters]])</f>
        <v>ALL LEVELS</v>
      </c>
      <c r="Q37">
        <f>LEN(טבלה1[[#This Row],[no spaces]])</f>
        <v>10</v>
      </c>
      <c r="R37" t="str">
        <f>TRIM(טבלה1[[#This Row],[small letters]])</f>
        <v>all levels</v>
      </c>
      <c r="S37" s="6">
        <v>0.68333333299999999</v>
      </c>
      <c r="T37" s="12">
        <v>42668</v>
      </c>
      <c r="U37" s="6">
        <f>DAY(טבלה1[[#This Row],[published_date]])</f>
        <v>25</v>
      </c>
      <c r="V37" s="6">
        <f>MONTH(טבלה1[[#This Row],[published_date]])</f>
        <v>10</v>
      </c>
      <c r="W37" s="6">
        <f>YEAR(טבלה1[[#This Row],[published_date]])</f>
        <v>2016</v>
      </c>
      <c r="X37">
        <v>1</v>
      </c>
      <c r="Y37" t="str">
        <f>VLOOKUP(טבלה1[[#This Row],[subject_id]],Subject_id!$A$2:$B$5,2)</f>
        <v>Business Finance</v>
      </c>
      <c r="Z37" s="7">
        <v>43318</v>
      </c>
      <c r="AA37">
        <f>_xlfn.DAYS(טבלה1[[#This Row],[Removal_date]],טבלה1[[#This Row],[published_date]])</f>
        <v>650</v>
      </c>
      <c r="AB37" s="4">
        <f>טבלה1[[#This Row],[price]]*טבלה1[[#This Row],[num_subscribers]]</f>
        <v>67200</v>
      </c>
    </row>
    <row r="38" spans="1:28" x14ac:dyDescent="0.3">
      <c r="A38">
        <v>399228</v>
      </c>
      <c r="B38" t="s">
        <v>5302</v>
      </c>
      <c r="C38" t="str">
        <f>LEFT(טבלה1[[#This Row],[course_title]],10)</f>
        <v>Learn to c</v>
      </c>
      <c r="D38" t="str">
        <f>RIGHT(טבלה1[[#This Row],[course_title]],10)</f>
        <v>avaScript!</v>
      </c>
      <c r="E38" t="str">
        <f>MID(טבלה1[[#This Row],[course_title]],2,10)</f>
        <v>earn to co</v>
      </c>
      <c r="F38" t="s">
        <v>5303</v>
      </c>
      <c r="G38" t="str">
        <f>REPLACE(טבלה1[[#This Row],[url]],19,3,"com")</f>
        <v>https://www.udemy.com/master-javascript-today/</v>
      </c>
      <c r="H38" t="b">
        <v>1</v>
      </c>
      <c r="I38" s="4">
        <v>200</v>
      </c>
      <c r="J38" s="5">
        <v>2353</v>
      </c>
      <c r="K38" s="5">
        <v>47</v>
      </c>
      <c r="L38" s="5">
        <v>91</v>
      </c>
      <c r="M38">
        <v>1</v>
      </c>
      <c r="N38" t="str">
        <f>VLOOKUP(טבלה1[[#This Row],[level_id]],Level_id!$A$2:$B$5,2)</f>
        <v>All levels</v>
      </c>
      <c r="O38" t="str">
        <f>LOWER(טבלה1[[#This Row],[level_desc]])</f>
        <v>all levels</v>
      </c>
      <c r="P38" s="3" t="str">
        <f>UPPER(טבלה1[[#This Row],[small letters]])</f>
        <v>ALL LEVELS</v>
      </c>
      <c r="Q38">
        <f>LEN(טבלה1[[#This Row],[no spaces]])</f>
        <v>10</v>
      </c>
      <c r="R38" t="str">
        <f>TRIM(טבלה1[[#This Row],[small letters]])</f>
        <v>all levels</v>
      </c>
      <c r="S38" s="6">
        <v>10</v>
      </c>
      <c r="T38" s="12">
        <v>42026</v>
      </c>
      <c r="U38" s="6">
        <f>DAY(טבלה1[[#This Row],[published_date]])</f>
        <v>22</v>
      </c>
      <c r="V38" s="6">
        <f>MONTH(טבלה1[[#This Row],[published_date]])</f>
        <v>1</v>
      </c>
      <c r="W38" s="6">
        <f>YEAR(טבלה1[[#This Row],[published_date]])</f>
        <v>2015</v>
      </c>
      <c r="X38">
        <v>4</v>
      </c>
      <c r="Y38" t="str">
        <f>VLOOKUP(טבלה1[[#This Row],[subject_id]],Subject_id!$A$2:$B$5,2)</f>
        <v>Web Development</v>
      </c>
      <c r="Z38" s="7">
        <v>43734</v>
      </c>
      <c r="AA38">
        <f>_xlfn.DAYS(טבלה1[[#This Row],[Removal_date]],טבלה1[[#This Row],[published_date]])</f>
        <v>1708</v>
      </c>
      <c r="AB38" s="4">
        <f>טבלה1[[#This Row],[price]]*טבלה1[[#This Row],[num_subscribers]]</f>
        <v>470600</v>
      </c>
    </row>
    <row r="39" spans="1:28" x14ac:dyDescent="0.3">
      <c r="A39">
        <v>400130</v>
      </c>
      <c r="B39" t="s">
        <v>3048</v>
      </c>
      <c r="C39" t="str">
        <f>LEFT(טבלה1[[#This Row],[course_title]],10)</f>
        <v>The Busine</v>
      </c>
      <c r="D39" t="str">
        <f>RIGHT(טבלה1[[#This Row],[course_title]],10)</f>
        <v>llustrator</v>
      </c>
      <c r="E39" t="str">
        <f>MID(טבלה1[[#This Row],[course_title]],2,10)</f>
        <v>he Busines</v>
      </c>
      <c r="F39" t="s">
        <v>3049</v>
      </c>
      <c r="G39" t="str">
        <f>REPLACE(טבלה1[[#This Row],[url]],19,3,"com")</f>
        <v>https://www.udemy.com/businessgraphicdesign/</v>
      </c>
      <c r="H39" t="b">
        <v>1</v>
      </c>
      <c r="I39" s="4">
        <v>200</v>
      </c>
      <c r="J39" s="5">
        <v>6039</v>
      </c>
      <c r="K39" s="5">
        <v>128</v>
      </c>
      <c r="L39" s="5">
        <v>111</v>
      </c>
      <c r="M39">
        <v>1</v>
      </c>
      <c r="N39" t="str">
        <f>VLOOKUP(טבלה1[[#This Row],[level_id]],Level_id!$A$2:$B$5,2)</f>
        <v>All levels</v>
      </c>
      <c r="O39" t="str">
        <f>LOWER(טבלה1[[#This Row],[level_desc]])</f>
        <v>all levels</v>
      </c>
      <c r="P39" s="3" t="str">
        <f>UPPER(טבלה1[[#This Row],[small letters]])</f>
        <v>ALL LEVELS</v>
      </c>
      <c r="Q39">
        <f>LEN(טבלה1[[#This Row],[no spaces]])</f>
        <v>10</v>
      </c>
      <c r="R39" t="str">
        <f>TRIM(טבלה1[[#This Row],[small letters]])</f>
        <v>all levels</v>
      </c>
      <c r="S39" s="6">
        <v>17</v>
      </c>
      <c r="T39" s="12">
        <v>42060</v>
      </c>
      <c r="U39" s="6">
        <f>DAY(טבלה1[[#This Row],[published_date]])</f>
        <v>25</v>
      </c>
      <c r="V39" s="6">
        <f>MONTH(טבלה1[[#This Row],[published_date]])</f>
        <v>2</v>
      </c>
      <c r="W39" s="6">
        <f>YEAR(טבלה1[[#This Row],[published_date]])</f>
        <v>2015</v>
      </c>
      <c r="X39">
        <v>2</v>
      </c>
      <c r="Y39" t="str">
        <f>VLOOKUP(טבלה1[[#This Row],[subject_id]],Subject_id!$A$2:$B$5,2)</f>
        <v>Graphic Design</v>
      </c>
      <c r="Z39" s="7">
        <v>43734</v>
      </c>
      <c r="AA39">
        <f>_xlfn.DAYS(טבלה1[[#This Row],[Removal_date]],טבלה1[[#This Row],[published_date]])</f>
        <v>1674</v>
      </c>
      <c r="AB39" s="4">
        <f>טבלה1[[#This Row],[price]]*טבלה1[[#This Row],[num_subscribers]]</f>
        <v>1207800</v>
      </c>
    </row>
    <row r="40" spans="1:28" x14ac:dyDescent="0.3">
      <c r="A40">
        <v>402836</v>
      </c>
      <c r="B40" t="s">
        <v>328</v>
      </c>
      <c r="C40" t="str">
        <f>LEFT(טבלה1[[#This Row],[course_title]],10)</f>
        <v>Accounting</v>
      </c>
      <c r="D40" t="str">
        <f>RIGHT(טבלה1[[#This Row],[course_title]],10)</f>
        <v>ance Sheet</v>
      </c>
      <c r="E40" t="str">
        <f>MID(טבלה1[[#This Row],[course_title]],2,10)</f>
        <v xml:space="preserve">ccounting </v>
      </c>
      <c r="F40" t="s">
        <v>329</v>
      </c>
      <c r="G40" t="str">
        <f>REPLACE(טבלה1[[#This Row],[url]],19,3,"com")</f>
        <v>https://www.udemy.com/financial-statements-101-how-to-read-a-balance-sheet/</v>
      </c>
      <c r="H40" t="b">
        <v>1</v>
      </c>
      <c r="I40" s="4">
        <v>200</v>
      </c>
      <c r="J40" s="5">
        <v>3050</v>
      </c>
      <c r="K40" s="5">
        <v>86</v>
      </c>
      <c r="L40" s="5">
        <v>22</v>
      </c>
      <c r="M40">
        <v>2</v>
      </c>
      <c r="N40" t="str">
        <f>VLOOKUP(טבלה1[[#This Row],[level_id]],Level_id!$A$2:$B$5,2)</f>
        <v>Beginner Level</v>
      </c>
      <c r="O40" t="str">
        <f>LOWER(טבלה1[[#This Row],[level_desc]])</f>
        <v>beginner level</v>
      </c>
      <c r="P40" s="3" t="str">
        <f>UPPER(טבלה1[[#This Row],[small letters]])</f>
        <v>BEGINNER LEVEL</v>
      </c>
      <c r="Q40">
        <f>LEN(טבלה1[[#This Row],[no spaces]])</f>
        <v>14</v>
      </c>
      <c r="R40" t="str">
        <f>TRIM(טבלה1[[#This Row],[small letters]])</f>
        <v>beginner level</v>
      </c>
      <c r="S40" s="6">
        <v>2</v>
      </c>
      <c r="T40" s="12">
        <v>42031</v>
      </c>
      <c r="U40" s="6">
        <f>DAY(טבלה1[[#This Row],[published_date]])</f>
        <v>27</v>
      </c>
      <c r="V40" s="6">
        <f>MONTH(טבלה1[[#This Row],[published_date]])</f>
        <v>1</v>
      </c>
      <c r="W40" s="6">
        <f>YEAR(טבלה1[[#This Row],[published_date]])</f>
        <v>2015</v>
      </c>
      <c r="X40">
        <v>1</v>
      </c>
      <c r="Y40" t="str">
        <f>VLOOKUP(טבלה1[[#This Row],[subject_id]],Subject_id!$A$2:$B$5,2)</f>
        <v>Business Finance</v>
      </c>
      <c r="Z40" s="7">
        <v>43245</v>
      </c>
      <c r="AA40">
        <f>_xlfn.DAYS(טבלה1[[#This Row],[Removal_date]],טבלה1[[#This Row],[published_date]])</f>
        <v>1214</v>
      </c>
      <c r="AB40" s="4">
        <f>טבלה1[[#This Row],[price]]*טבלה1[[#This Row],[num_subscribers]]</f>
        <v>610000</v>
      </c>
    </row>
    <row r="41" spans="1:28" x14ac:dyDescent="0.3">
      <c r="A41">
        <v>405282</v>
      </c>
      <c r="B41" t="s">
        <v>6406</v>
      </c>
      <c r="C41" t="str">
        <f>LEFT(טבלה1[[#This Row],[course_title]],10)</f>
        <v>PHP for Be</v>
      </c>
      <c r="D41" t="str">
        <f>RIGHT(טבלה1[[#This Row],[course_title]],10)</f>
        <v>t Included</v>
      </c>
      <c r="E41" t="str">
        <f>MID(טבלה1[[#This Row],[course_title]],2,10)</f>
        <v>HP for Beg</v>
      </c>
      <c r="F41" t="s">
        <v>6407</v>
      </c>
      <c r="G41" t="str">
        <f>REPLACE(טבלה1[[#This Row],[url]],19,3,"com")</f>
        <v>https://www.udemy.com/php-for-complete-beginners-includes-msql-object-oriented/</v>
      </c>
      <c r="H41" t="b">
        <v>1</v>
      </c>
      <c r="I41" s="4">
        <v>200</v>
      </c>
      <c r="J41" s="5">
        <v>28880</v>
      </c>
      <c r="K41" s="5">
        <v>4316</v>
      </c>
      <c r="L41" s="5">
        <v>286</v>
      </c>
      <c r="M41">
        <v>1</v>
      </c>
      <c r="N41" t="str">
        <f>VLOOKUP(טבלה1[[#This Row],[level_id]],Level_id!$A$2:$B$5,2)</f>
        <v>All levels</v>
      </c>
      <c r="O41" t="str">
        <f>LOWER(טבלה1[[#This Row],[level_desc]])</f>
        <v>all levels</v>
      </c>
      <c r="P41" s="3" t="str">
        <f>UPPER(טבלה1[[#This Row],[small letters]])</f>
        <v>ALL LEVELS</v>
      </c>
      <c r="Q41">
        <f>LEN(טבלה1[[#This Row],[no spaces]])</f>
        <v>10</v>
      </c>
      <c r="R41" t="str">
        <f>TRIM(טבלה1[[#This Row],[small letters]])</f>
        <v>all levels</v>
      </c>
      <c r="S41" s="6">
        <v>30.5</v>
      </c>
      <c r="T41" s="12">
        <v>42049</v>
      </c>
      <c r="U41" s="6">
        <f>DAY(טבלה1[[#This Row],[published_date]])</f>
        <v>14</v>
      </c>
      <c r="V41" s="6">
        <f>MONTH(טבלה1[[#This Row],[published_date]])</f>
        <v>2</v>
      </c>
      <c r="W41" s="6">
        <f>YEAR(טבלה1[[#This Row],[published_date]])</f>
        <v>2015</v>
      </c>
      <c r="X41">
        <v>4</v>
      </c>
      <c r="Y41" t="str">
        <f>VLOOKUP(טבלה1[[#This Row],[subject_id]],Subject_id!$A$2:$B$5,2)</f>
        <v>Web Development</v>
      </c>
      <c r="Z41" s="7">
        <v>43734</v>
      </c>
      <c r="AA41">
        <f>_xlfn.DAYS(טבלה1[[#This Row],[Removal_date]],טבלה1[[#This Row],[published_date]])</f>
        <v>1685</v>
      </c>
      <c r="AB41" s="4">
        <f>טבלה1[[#This Row],[price]]*טבלה1[[#This Row],[num_subscribers]]</f>
        <v>5776000</v>
      </c>
    </row>
    <row r="42" spans="1:28" x14ac:dyDescent="0.3">
      <c r="A42">
        <v>412856</v>
      </c>
      <c r="B42" t="s">
        <v>1602</v>
      </c>
      <c r="C42" t="str">
        <f>LEFT(טבלה1[[#This Row],[course_title]],10)</f>
        <v>Stock Mark</v>
      </c>
      <c r="D42" t="str">
        <f>RIGHT(טבלה1[[#This Row],[course_title]],10)</f>
        <v>or Premium</v>
      </c>
      <c r="E42" t="str">
        <f>MID(טבלה1[[#This Row],[course_title]],2,10)</f>
        <v>tock Marke</v>
      </c>
      <c r="F42" t="s">
        <v>1603</v>
      </c>
      <c r="G42" t="str">
        <f>REPLACE(טבלה1[[#This Row],[url]],19,3,"com")</f>
        <v>https://www.udemy.com/make-a-steady-monthly-income-selling-stock-options/</v>
      </c>
      <c r="H42" t="b">
        <v>1</v>
      </c>
      <c r="I42" s="4">
        <v>200</v>
      </c>
      <c r="J42" s="5">
        <v>1909</v>
      </c>
      <c r="K42" s="5">
        <v>8</v>
      </c>
      <c r="L42" s="5">
        <v>19</v>
      </c>
      <c r="M42">
        <v>4</v>
      </c>
      <c r="N42" t="str">
        <f>VLOOKUP(טבלה1[[#This Row],[level_id]],Level_id!$A$2:$B$5,2)</f>
        <v>Intermediate Level</v>
      </c>
      <c r="O42" t="str">
        <f>LOWER(טבלה1[[#This Row],[level_desc]])</f>
        <v>intermediate level</v>
      </c>
      <c r="P42" s="3" t="str">
        <f>UPPER(טבלה1[[#This Row],[small letters]])</f>
        <v>INTERMEDIATE LEVEL</v>
      </c>
      <c r="Q42">
        <f>LEN(טבלה1[[#This Row],[no spaces]])</f>
        <v>18</v>
      </c>
      <c r="R42" t="str">
        <f>TRIM(טבלה1[[#This Row],[small letters]])</f>
        <v>intermediate level</v>
      </c>
      <c r="S42" s="6">
        <v>2</v>
      </c>
      <c r="T42" s="12">
        <v>42043</v>
      </c>
      <c r="U42" s="6">
        <f>DAY(טבלה1[[#This Row],[published_date]])</f>
        <v>8</v>
      </c>
      <c r="V42" s="6">
        <f>MONTH(טבלה1[[#This Row],[published_date]])</f>
        <v>2</v>
      </c>
      <c r="W42" s="6">
        <f>YEAR(טבלה1[[#This Row],[published_date]])</f>
        <v>2015</v>
      </c>
      <c r="X42">
        <v>1</v>
      </c>
      <c r="Y42" t="str">
        <f>VLOOKUP(טבלה1[[#This Row],[subject_id]],Subject_id!$A$2:$B$5,2)</f>
        <v>Business Finance</v>
      </c>
      <c r="Z42" s="7">
        <v>44114</v>
      </c>
      <c r="AA42">
        <f>_xlfn.DAYS(טבלה1[[#This Row],[Removal_date]],טבלה1[[#This Row],[published_date]])</f>
        <v>2071</v>
      </c>
      <c r="AB42" s="4">
        <f>טבלה1[[#This Row],[price]]*טבלה1[[#This Row],[num_subscribers]]</f>
        <v>381800</v>
      </c>
    </row>
    <row r="43" spans="1:28" x14ac:dyDescent="0.3">
      <c r="A43">
        <v>416548</v>
      </c>
      <c r="B43" t="s">
        <v>2440</v>
      </c>
      <c r="C43" t="str">
        <f>LEFT(טבלה1[[#This Row],[course_title]],10)</f>
        <v>Logo Desig</v>
      </c>
      <c r="D43" t="str">
        <f>RIGHT(טבלה1[[#This Row],[course_title]],10)</f>
        <v>llustrator</v>
      </c>
      <c r="E43" t="str">
        <f>MID(טבלה1[[#This Row],[course_title]],2,10)</f>
        <v>ogo Design</v>
      </c>
      <c r="F43" t="s">
        <v>2441</v>
      </c>
      <c r="G43" t="str">
        <f>REPLACE(טבלה1[[#This Row],[url]],19,3,"com")</f>
        <v>https://www.udemy.com/become-a-professional-logo-designer/</v>
      </c>
      <c r="H43" t="b">
        <v>1</v>
      </c>
      <c r="I43" s="4">
        <v>200</v>
      </c>
      <c r="J43" s="5">
        <v>8196</v>
      </c>
      <c r="K43" s="5">
        <v>479</v>
      </c>
      <c r="L43" s="5">
        <v>85</v>
      </c>
      <c r="M43">
        <v>1</v>
      </c>
      <c r="N43" t="str">
        <f>VLOOKUP(טבלה1[[#This Row],[level_id]],Level_id!$A$2:$B$5,2)</f>
        <v>All levels</v>
      </c>
      <c r="O43" t="str">
        <f>LOWER(טבלה1[[#This Row],[level_desc]])</f>
        <v>all levels</v>
      </c>
      <c r="P43" s="3" t="str">
        <f>UPPER(טבלה1[[#This Row],[small letters]])</f>
        <v>ALL LEVELS</v>
      </c>
      <c r="Q43">
        <f>LEN(טבלה1[[#This Row],[no spaces]])</f>
        <v>10</v>
      </c>
      <c r="R43" t="str">
        <f>TRIM(טבלה1[[#This Row],[small letters]])</f>
        <v>all levels</v>
      </c>
      <c r="S43" s="6">
        <v>6.5</v>
      </c>
      <c r="T43" s="12">
        <v>42234</v>
      </c>
      <c r="U43" s="6">
        <f>DAY(טבלה1[[#This Row],[published_date]])</f>
        <v>18</v>
      </c>
      <c r="V43" s="6">
        <f>MONTH(טבלה1[[#This Row],[published_date]])</f>
        <v>8</v>
      </c>
      <c r="W43" s="6">
        <f>YEAR(טבלה1[[#This Row],[published_date]])</f>
        <v>2015</v>
      </c>
      <c r="X43">
        <v>2</v>
      </c>
      <c r="Y43" t="str">
        <f>VLOOKUP(טבלה1[[#This Row],[subject_id]],Subject_id!$A$2:$B$5,2)</f>
        <v>Graphic Design</v>
      </c>
      <c r="Z43" s="7">
        <v>43734</v>
      </c>
      <c r="AA43">
        <f>_xlfn.DAYS(טבלה1[[#This Row],[Removal_date]],טבלה1[[#This Row],[published_date]])</f>
        <v>1500</v>
      </c>
      <c r="AB43" s="4">
        <f>טבלה1[[#This Row],[price]]*טבלה1[[#This Row],[num_subscribers]]</f>
        <v>1639200</v>
      </c>
    </row>
    <row r="44" spans="1:28" x14ac:dyDescent="0.3">
      <c r="A44">
        <v>439362</v>
      </c>
      <c r="B44" t="s">
        <v>670</v>
      </c>
      <c r="C44" t="str">
        <f>LEFT(טבלה1[[#This Row],[course_title]],10)</f>
        <v>Profession</v>
      </c>
      <c r="D44" t="str">
        <f>RIGHT(טבלה1[[#This Row],[course_title]],10)</f>
        <v>Simplified</v>
      </c>
      <c r="E44" t="str">
        <f>MID(טבלה1[[#This Row],[course_title]],2,10)</f>
        <v>rofessiona</v>
      </c>
      <c r="F44" t="s">
        <v>671</v>
      </c>
      <c r="G44" t="str">
        <f>REPLACE(טבלה1[[#This Row],[url]],19,3,"com")</f>
        <v>https://www.udemy.com/optionstrading/</v>
      </c>
      <c r="H44" t="b">
        <v>1</v>
      </c>
      <c r="I44" s="4">
        <v>200</v>
      </c>
      <c r="J44" s="5">
        <v>631</v>
      </c>
      <c r="K44" s="5">
        <v>49</v>
      </c>
      <c r="L44" s="5">
        <v>21</v>
      </c>
      <c r="M44">
        <v>1</v>
      </c>
      <c r="N44" t="str">
        <f>VLOOKUP(טבלה1[[#This Row],[level_id]],Level_id!$A$2:$B$5,2)</f>
        <v>All levels</v>
      </c>
      <c r="O44" t="str">
        <f>LOWER(טבלה1[[#This Row],[level_desc]])</f>
        <v>all levels</v>
      </c>
      <c r="P44" s="3" t="str">
        <f>UPPER(טבלה1[[#This Row],[small letters]])</f>
        <v>ALL LEVELS</v>
      </c>
      <c r="Q44">
        <f>LEN(טבלה1[[#This Row],[no spaces]])</f>
        <v>10</v>
      </c>
      <c r="R44" t="str">
        <f>TRIM(טבלה1[[#This Row],[small letters]])</f>
        <v>all levels</v>
      </c>
      <c r="S44" s="6">
        <v>2</v>
      </c>
      <c r="T44" s="12">
        <v>42111</v>
      </c>
      <c r="U44" s="6">
        <f>DAY(טבלה1[[#This Row],[published_date]])</f>
        <v>17</v>
      </c>
      <c r="V44" s="6">
        <f>MONTH(טבלה1[[#This Row],[published_date]])</f>
        <v>4</v>
      </c>
      <c r="W44" s="6">
        <f>YEAR(טבלה1[[#This Row],[published_date]])</f>
        <v>2015</v>
      </c>
      <c r="X44">
        <v>1</v>
      </c>
      <c r="Y44" t="str">
        <f>VLOOKUP(טבלה1[[#This Row],[subject_id]],Subject_id!$A$2:$B$5,2)</f>
        <v>Business Finance</v>
      </c>
      <c r="Z44" s="7">
        <v>43318</v>
      </c>
      <c r="AA44">
        <f>_xlfn.DAYS(טבלה1[[#This Row],[Removal_date]],טבלה1[[#This Row],[published_date]])</f>
        <v>1207</v>
      </c>
      <c r="AB44" s="4">
        <f>טבלה1[[#This Row],[price]]*טבלה1[[#This Row],[num_subscribers]]</f>
        <v>126200</v>
      </c>
    </row>
    <row r="45" spans="1:28" x14ac:dyDescent="0.3">
      <c r="A45">
        <v>441996</v>
      </c>
      <c r="B45" t="s">
        <v>4924</v>
      </c>
      <c r="C45" t="str">
        <f>LEFT(טבלה1[[#This Row],[course_title]],10)</f>
        <v>Bones of t</v>
      </c>
      <c r="D45" t="str">
        <f>RIGHT(טבלה1[[#This Row],[course_title]],10)</f>
        <v>level now!</v>
      </c>
      <c r="E45" t="str">
        <f>MID(טבלה1[[#This Row],[course_title]],2,10)</f>
        <v>ones of th</v>
      </c>
      <c r="F45" t="s">
        <v>4925</v>
      </c>
      <c r="G45" t="str">
        <f>REPLACE(טבלה1[[#This Row],[url]],19,3,"com")</f>
        <v>https://www.udemy.com/bones-of-the-blues/</v>
      </c>
      <c r="H45" t="b">
        <v>1</v>
      </c>
      <c r="I45" s="4">
        <v>200</v>
      </c>
      <c r="J45" s="5">
        <v>248</v>
      </c>
      <c r="K45" s="5">
        <v>9</v>
      </c>
      <c r="L45" s="5">
        <v>21</v>
      </c>
      <c r="M45">
        <v>1</v>
      </c>
      <c r="N45" t="str">
        <f>VLOOKUP(טבלה1[[#This Row],[level_id]],Level_id!$A$2:$B$5,2)</f>
        <v>All levels</v>
      </c>
      <c r="O45" t="str">
        <f>LOWER(טבלה1[[#This Row],[level_desc]])</f>
        <v>all levels</v>
      </c>
      <c r="P45" s="3" t="str">
        <f>UPPER(טבלה1[[#This Row],[small letters]])</f>
        <v>ALL LEVELS</v>
      </c>
      <c r="Q45">
        <f>LEN(טבלה1[[#This Row],[no spaces]])</f>
        <v>10</v>
      </c>
      <c r="R45" t="str">
        <f>TRIM(טבלה1[[#This Row],[small letters]])</f>
        <v>all levels</v>
      </c>
      <c r="S45" s="6">
        <v>2</v>
      </c>
      <c r="T45" s="12">
        <v>42072</v>
      </c>
      <c r="U45" s="6">
        <f>DAY(טבלה1[[#This Row],[published_date]])</f>
        <v>9</v>
      </c>
      <c r="V45" s="6">
        <f>MONTH(טבלה1[[#This Row],[published_date]])</f>
        <v>3</v>
      </c>
      <c r="W45" s="6">
        <f>YEAR(טבלה1[[#This Row],[published_date]])</f>
        <v>2015</v>
      </c>
      <c r="X45">
        <v>3</v>
      </c>
      <c r="Y45" t="str">
        <f>VLOOKUP(טבלה1[[#This Row],[subject_id]],Subject_id!$A$2:$B$5,2)</f>
        <v>Musical Instruments</v>
      </c>
      <c r="Z45" s="7">
        <v>43734</v>
      </c>
      <c r="AA45">
        <f>_xlfn.DAYS(טבלה1[[#This Row],[Removal_date]],טבלה1[[#This Row],[published_date]])</f>
        <v>1662</v>
      </c>
      <c r="AB45" s="4">
        <f>טבלה1[[#This Row],[price]]*טבלה1[[#This Row],[num_subscribers]]</f>
        <v>49600</v>
      </c>
    </row>
    <row r="46" spans="1:28" x14ac:dyDescent="0.3">
      <c r="A46">
        <v>446134</v>
      </c>
      <c r="B46" t="s">
        <v>6460</v>
      </c>
      <c r="C46" t="str">
        <f>LEFT(טבלה1[[#This Row],[course_title]],10)</f>
        <v>Ultimate W</v>
      </c>
      <c r="D46" t="str">
        <f>RIGHT(טבלה1[[#This Row],[course_title]],10)</f>
        <v xml:space="preserve"> Projects!</v>
      </c>
      <c r="E46" t="str">
        <f>MID(טבלה1[[#This Row],[course_title]],2,10)</f>
        <v>ltimate We</v>
      </c>
      <c r="F46" t="s">
        <v>6461</v>
      </c>
      <c r="G46" t="str">
        <f>REPLACE(טבלה1[[#This Row],[url]],19,3,"com")</f>
        <v>https://www.udemy.com/web-developer-course/</v>
      </c>
      <c r="H46" t="b">
        <v>1</v>
      </c>
      <c r="I46" s="4">
        <v>200</v>
      </c>
      <c r="J46" s="5">
        <v>33788</v>
      </c>
      <c r="K46" s="5">
        <v>4434</v>
      </c>
      <c r="L46" s="5">
        <v>246</v>
      </c>
      <c r="M46">
        <v>1</v>
      </c>
      <c r="N46" t="str">
        <f>VLOOKUP(טבלה1[[#This Row],[level_id]],Level_id!$A$2:$B$5,2)</f>
        <v>All levels</v>
      </c>
      <c r="O46" t="str">
        <f>LOWER(טבלה1[[#This Row],[level_desc]])</f>
        <v>all levels</v>
      </c>
      <c r="P46" s="3" t="str">
        <f>UPPER(טבלה1[[#This Row],[small letters]])</f>
        <v>ALL LEVELS</v>
      </c>
      <c r="Q46">
        <f>LEN(טבלה1[[#This Row],[no spaces]])</f>
        <v>10</v>
      </c>
      <c r="R46" t="str">
        <f>TRIM(טבלה1[[#This Row],[small letters]])</f>
        <v>all levels</v>
      </c>
      <c r="S46" s="6">
        <v>32.5</v>
      </c>
      <c r="T46" s="12">
        <v>42236</v>
      </c>
      <c r="U46" s="6">
        <f>DAY(טבלה1[[#This Row],[published_date]])</f>
        <v>20</v>
      </c>
      <c r="V46" s="6">
        <f>MONTH(טבלה1[[#This Row],[published_date]])</f>
        <v>8</v>
      </c>
      <c r="W46" s="6">
        <f>YEAR(טבלה1[[#This Row],[published_date]])</f>
        <v>2015</v>
      </c>
      <c r="X46">
        <v>4</v>
      </c>
      <c r="Y46" t="str">
        <f>VLOOKUP(טבלה1[[#This Row],[subject_id]],Subject_id!$A$2:$B$5,2)</f>
        <v>Web Development</v>
      </c>
      <c r="Z46" s="7">
        <v>43734</v>
      </c>
      <c r="AA46">
        <f>_xlfn.DAYS(טבלה1[[#This Row],[Removal_date]],טבלה1[[#This Row],[published_date]])</f>
        <v>1498</v>
      </c>
      <c r="AB46" s="4">
        <f>טבלה1[[#This Row],[price]]*טבלה1[[#This Row],[num_subscribers]]</f>
        <v>6757600</v>
      </c>
    </row>
    <row r="47" spans="1:28" x14ac:dyDescent="0.3">
      <c r="A47">
        <v>456284</v>
      </c>
      <c r="B47" t="s">
        <v>3962</v>
      </c>
      <c r="C47" t="str">
        <f>LEFT(טבלה1[[#This Row],[course_title]],10)</f>
        <v>The Profes</v>
      </c>
      <c r="D47" t="str">
        <f>RIGHT(טבלה1[[#This Row],[course_title]],10)</f>
        <v>asterclass</v>
      </c>
      <c r="E47" t="str">
        <f>MID(טבלה1[[#This Row],[course_title]],2,10)</f>
        <v>he Profess</v>
      </c>
      <c r="F47" t="s">
        <v>3963</v>
      </c>
      <c r="G47" t="str">
        <f>REPLACE(טבלה1[[#This Row],[url]],19,3,"com")</f>
        <v>https://www.udemy.com/the-professional-guitar-masterclass/</v>
      </c>
      <c r="H47" t="b">
        <v>1</v>
      </c>
      <c r="I47" s="4">
        <v>200</v>
      </c>
      <c r="J47" s="5">
        <v>21701</v>
      </c>
      <c r="K47" s="5">
        <v>1340</v>
      </c>
      <c r="L47" s="5">
        <v>136</v>
      </c>
      <c r="M47">
        <v>1</v>
      </c>
      <c r="N47" t="str">
        <f>VLOOKUP(טבלה1[[#This Row],[level_id]],Level_id!$A$2:$B$5,2)</f>
        <v>All levels</v>
      </c>
      <c r="O47" t="str">
        <f>LOWER(טבלה1[[#This Row],[level_desc]])</f>
        <v>all levels</v>
      </c>
      <c r="P47" s="3" t="str">
        <f>UPPER(טבלה1[[#This Row],[small letters]])</f>
        <v>ALL LEVELS</v>
      </c>
      <c r="Q47">
        <f>LEN(טבלה1[[#This Row],[no spaces]])</f>
        <v>10</v>
      </c>
      <c r="R47" t="str">
        <f>TRIM(טבלה1[[#This Row],[small letters]])</f>
        <v>all levels</v>
      </c>
      <c r="S47" s="6">
        <v>9.5</v>
      </c>
      <c r="T47" s="12">
        <v>42122</v>
      </c>
      <c r="U47" s="6">
        <f>DAY(טבלה1[[#This Row],[published_date]])</f>
        <v>28</v>
      </c>
      <c r="V47" s="6">
        <f>MONTH(טבלה1[[#This Row],[published_date]])</f>
        <v>4</v>
      </c>
      <c r="W47" s="6">
        <f>YEAR(טבלה1[[#This Row],[published_date]])</f>
        <v>2015</v>
      </c>
      <c r="X47">
        <v>3</v>
      </c>
      <c r="Y47" t="str">
        <f>VLOOKUP(טבלה1[[#This Row],[subject_id]],Subject_id!$A$2:$B$5,2)</f>
        <v>Musical Instruments</v>
      </c>
      <c r="Z47" s="7">
        <v>43734</v>
      </c>
      <c r="AA47">
        <f>_xlfn.DAYS(טבלה1[[#This Row],[Removal_date]],טבלה1[[#This Row],[published_date]])</f>
        <v>1612</v>
      </c>
      <c r="AB47" s="4">
        <f>טבלה1[[#This Row],[price]]*טבלה1[[#This Row],[num_subscribers]]</f>
        <v>4340200</v>
      </c>
    </row>
    <row r="48" spans="1:28" x14ac:dyDescent="0.3">
      <c r="A48">
        <v>465210</v>
      </c>
      <c r="B48" t="s">
        <v>5703</v>
      </c>
      <c r="C48" t="str">
        <f>LEFT(טבלה1[[#This Row],[course_title]],10)</f>
        <v>Ruby on Ra</v>
      </c>
      <c r="D48" t="str">
        <f>RIGHT(טבלה1[[#This Row],[course_title]],10)</f>
        <v>Techniques</v>
      </c>
      <c r="E48" t="str">
        <f>MID(טבלה1[[#This Row],[course_title]],2,10)</f>
        <v>uby on Rai</v>
      </c>
      <c r="F48" t="s">
        <v>5704</v>
      </c>
      <c r="G48" t="str">
        <f>REPLACE(טבלה1[[#This Row],[url]],19,3,"com")</f>
        <v>https://www.udemy.com/ruby-on-rails-seo/</v>
      </c>
      <c r="H48" t="b">
        <v>1</v>
      </c>
      <c r="I48" s="4">
        <v>200</v>
      </c>
      <c r="J48" s="5">
        <v>1266</v>
      </c>
      <c r="K48" s="5">
        <v>16</v>
      </c>
      <c r="L48" s="5">
        <v>21</v>
      </c>
      <c r="M48">
        <v>1</v>
      </c>
      <c r="N48" t="str">
        <f>VLOOKUP(טבלה1[[#This Row],[level_id]],Level_id!$A$2:$B$5,2)</f>
        <v>All levels</v>
      </c>
      <c r="O48" t="str">
        <f>LOWER(טבלה1[[#This Row],[level_desc]])</f>
        <v>all levels</v>
      </c>
      <c r="P48" s="3" t="str">
        <f>UPPER(טבלה1[[#This Row],[small letters]])</f>
        <v>ALL LEVELS</v>
      </c>
      <c r="Q48">
        <f>LEN(טבלה1[[#This Row],[no spaces]])</f>
        <v>10</v>
      </c>
      <c r="R48" t="str">
        <f>TRIM(טבלה1[[#This Row],[small letters]])</f>
        <v>all levels</v>
      </c>
      <c r="S48" s="6">
        <v>2</v>
      </c>
      <c r="T48" s="12">
        <v>42139</v>
      </c>
      <c r="U48" s="6">
        <f>DAY(טבלה1[[#This Row],[published_date]])</f>
        <v>15</v>
      </c>
      <c r="V48" s="6">
        <f>MONTH(טבלה1[[#This Row],[published_date]])</f>
        <v>5</v>
      </c>
      <c r="W48" s="6">
        <f>YEAR(טבלה1[[#This Row],[published_date]])</f>
        <v>2015</v>
      </c>
      <c r="X48">
        <v>4</v>
      </c>
      <c r="Y48" t="str">
        <f>VLOOKUP(טבלה1[[#This Row],[subject_id]],Subject_id!$A$2:$B$5,2)</f>
        <v>Web Development</v>
      </c>
      <c r="Z48" s="7">
        <v>43734</v>
      </c>
      <c r="AA48">
        <f>_xlfn.DAYS(טבלה1[[#This Row],[Removal_date]],טבלה1[[#This Row],[published_date]])</f>
        <v>1595</v>
      </c>
      <c r="AB48" s="4">
        <f>טבלה1[[#This Row],[price]]*טבלה1[[#This Row],[num_subscribers]]</f>
        <v>253200</v>
      </c>
    </row>
    <row r="49" spans="1:28" x14ac:dyDescent="0.3">
      <c r="A49">
        <v>467426</v>
      </c>
      <c r="B49" t="s">
        <v>6707</v>
      </c>
      <c r="C49" t="str">
        <f>LEFT(טבלה1[[#This Row],[course_title]],10)</f>
        <v>Become a C</v>
      </c>
      <c r="D49" t="str">
        <f>RIGHT(טבלה1[[#This Row],[course_title]],10)</f>
        <v xml:space="preserve"> to Expert</v>
      </c>
      <c r="E49" t="str">
        <f>MID(טבלה1[[#This Row],[course_title]],2,10)</f>
        <v>ecome a Ce</v>
      </c>
      <c r="F49" t="s">
        <v>6708</v>
      </c>
      <c r="G49" t="str">
        <f>REPLACE(טבלה1[[#This Row],[url]],19,3,"com")</f>
        <v>https://www.udemy.com/jquery101/</v>
      </c>
      <c r="H49" t="b">
        <v>1</v>
      </c>
      <c r="I49" s="4">
        <v>200</v>
      </c>
      <c r="J49" s="5">
        <v>3397</v>
      </c>
      <c r="K49" s="5">
        <v>12</v>
      </c>
      <c r="L49" s="5">
        <v>85</v>
      </c>
      <c r="M49">
        <v>1</v>
      </c>
      <c r="N49" t="str">
        <f>VLOOKUP(טבלה1[[#This Row],[level_id]],Level_id!$A$2:$B$5,2)</f>
        <v>All levels</v>
      </c>
      <c r="O49" t="str">
        <f>LOWER(טבלה1[[#This Row],[level_desc]])</f>
        <v>all levels</v>
      </c>
      <c r="P49" s="3" t="str">
        <f>UPPER(טבלה1[[#This Row],[small letters]])</f>
        <v>ALL LEVELS</v>
      </c>
      <c r="Q49">
        <f>LEN(טבלה1[[#This Row],[no spaces]])</f>
        <v>10</v>
      </c>
      <c r="R49" t="str">
        <f>TRIM(טבלה1[[#This Row],[small letters]])</f>
        <v>all levels</v>
      </c>
      <c r="S49" s="6">
        <v>8</v>
      </c>
      <c r="T49" s="12">
        <v>42100</v>
      </c>
      <c r="U49" s="6">
        <f>DAY(טבלה1[[#This Row],[published_date]])</f>
        <v>6</v>
      </c>
      <c r="V49" s="6">
        <f>MONTH(טבלה1[[#This Row],[published_date]])</f>
        <v>4</v>
      </c>
      <c r="W49" s="6">
        <f>YEAR(טבלה1[[#This Row],[published_date]])</f>
        <v>2015</v>
      </c>
      <c r="X49">
        <v>4</v>
      </c>
      <c r="Y49" t="str">
        <f>VLOOKUP(טבלה1[[#This Row],[subject_id]],Subject_id!$A$2:$B$5,2)</f>
        <v>Web Development</v>
      </c>
      <c r="Z49" s="7">
        <v>43734</v>
      </c>
      <c r="AA49">
        <f>_xlfn.DAYS(טבלה1[[#This Row],[Removal_date]],טבלה1[[#This Row],[published_date]])</f>
        <v>1634</v>
      </c>
      <c r="AB49" s="4">
        <f>טבלה1[[#This Row],[price]]*טבלה1[[#This Row],[num_subscribers]]</f>
        <v>679400</v>
      </c>
    </row>
    <row r="50" spans="1:28" x14ac:dyDescent="0.3">
      <c r="A50">
        <v>473548</v>
      </c>
      <c r="B50" t="s">
        <v>5268</v>
      </c>
      <c r="C50" t="str">
        <f>LEFT(טבלה1[[#This Row],[course_title]],10)</f>
        <v>PHP OOP: O</v>
      </c>
      <c r="D50" t="str">
        <f>RIGHT(טבלה1[[#This Row],[course_title]],10)</f>
        <v xml:space="preserve"> + Project</v>
      </c>
      <c r="E50" t="str">
        <f>MID(טבלה1[[#This Row],[course_title]],2,10)</f>
        <v>HP OOP: Ob</v>
      </c>
      <c r="F50" t="s">
        <v>5269</v>
      </c>
      <c r="G50" t="str">
        <f>REPLACE(טבלה1[[#This Row],[url]],19,3,"com")</f>
        <v>https://www.udemy.com/oop-php-object-oriented-programing-with-project-1-course/</v>
      </c>
      <c r="H50" t="b">
        <v>1</v>
      </c>
      <c r="I50" s="4">
        <v>200</v>
      </c>
      <c r="J50" s="5">
        <v>6497</v>
      </c>
      <c r="K50" s="5">
        <v>901</v>
      </c>
      <c r="L50" s="5">
        <v>221</v>
      </c>
      <c r="M50">
        <v>1</v>
      </c>
      <c r="N50" t="str">
        <f>VLOOKUP(טבלה1[[#This Row],[level_id]],Level_id!$A$2:$B$5,2)</f>
        <v>All levels</v>
      </c>
      <c r="O50" t="str">
        <f>LOWER(טבלה1[[#This Row],[level_desc]])</f>
        <v>all levels</v>
      </c>
      <c r="P50" s="3" t="str">
        <f>UPPER(טבלה1[[#This Row],[small letters]])</f>
        <v>ALL LEVELS</v>
      </c>
      <c r="Q50">
        <f>LEN(טבלה1[[#This Row],[no spaces]])</f>
        <v>10</v>
      </c>
      <c r="R50" t="str">
        <f>TRIM(טבלה1[[#This Row],[small letters]])</f>
        <v>all levels</v>
      </c>
      <c r="S50" s="6">
        <v>18</v>
      </c>
      <c r="T50" s="12">
        <v>42158</v>
      </c>
      <c r="U50" s="6">
        <f>DAY(טבלה1[[#This Row],[published_date]])</f>
        <v>3</v>
      </c>
      <c r="V50" s="6">
        <f>MONTH(טבלה1[[#This Row],[published_date]])</f>
        <v>6</v>
      </c>
      <c r="W50" s="6">
        <f>YEAR(טבלה1[[#This Row],[published_date]])</f>
        <v>2015</v>
      </c>
      <c r="X50">
        <v>4</v>
      </c>
      <c r="Y50" t="str">
        <f>VLOOKUP(טבלה1[[#This Row],[subject_id]],Subject_id!$A$2:$B$5,2)</f>
        <v>Web Development</v>
      </c>
      <c r="Z50" s="7">
        <v>43734</v>
      </c>
      <c r="AA50">
        <f>_xlfn.DAYS(טבלה1[[#This Row],[Removal_date]],טבלה1[[#This Row],[published_date]])</f>
        <v>1576</v>
      </c>
      <c r="AB50" s="4">
        <f>טבלה1[[#This Row],[price]]*טבלה1[[#This Row],[num_subscribers]]</f>
        <v>1299400</v>
      </c>
    </row>
    <row r="51" spans="1:28" x14ac:dyDescent="0.3">
      <c r="A51">
        <v>475914</v>
      </c>
      <c r="B51" t="s">
        <v>3868</v>
      </c>
      <c r="C51" t="str">
        <f>LEFT(טבלה1[[#This Row],[course_title]],10)</f>
        <v>Chugging -</v>
      </c>
      <c r="D51" t="str">
        <f>RIGHT(טבלה1[[#This Row],[course_title]],10)</f>
        <v>hat swing!</v>
      </c>
      <c r="E51" t="str">
        <f>MID(טבלה1[[#This Row],[course_title]],2,10)</f>
        <v xml:space="preserve">hugging - </v>
      </c>
      <c r="F51" t="s">
        <v>3869</v>
      </c>
      <c r="G51" t="str">
        <f>REPLACE(טבלה1[[#This Row],[url]],19,3,"com")</f>
        <v>https://www.udemy.com/getchugging/</v>
      </c>
      <c r="H51" t="b">
        <v>1</v>
      </c>
      <c r="I51" s="4">
        <v>200</v>
      </c>
      <c r="J51" s="5">
        <v>382</v>
      </c>
      <c r="K51" s="5">
        <v>21</v>
      </c>
      <c r="L51" s="5">
        <v>25</v>
      </c>
      <c r="M51">
        <v>1</v>
      </c>
      <c r="N51" t="str">
        <f>VLOOKUP(טבלה1[[#This Row],[level_id]],Level_id!$A$2:$B$5,2)</f>
        <v>All levels</v>
      </c>
      <c r="O51" t="str">
        <f>LOWER(טבלה1[[#This Row],[level_desc]])</f>
        <v>all levels</v>
      </c>
      <c r="P51" s="3" t="str">
        <f>UPPER(טבלה1[[#This Row],[small letters]])</f>
        <v>ALL LEVELS</v>
      </c>
      <c r="Q51">
        <f>LEN(טבלה1[[#This Row],[no spaces]])</f>
        <v>10</v>
      </c>
      <c r="R51" t="str">
        <f>TRIM(טבלה1[[#This Row],[small letters]])</f>
        <v>all levels</v>
      </c>
      <c r="S51" s="6">
        <v>2.5</v>
      </c>
      <c r="T51" s="12">
        <v>42114</v>
      </c>
      <c r="U51" s="6">
        <f>DAY(טבלה1[[#This Row],[published_date]])</f>
        <v>20</v>
      </c>
      <c r="V51" s="6">
        <f>MONTH(טבלה1[[#This Row],[published_date]])</f>
        <v>4</v>
      </c>
      <c r="W51" s="6">
        <f>YEAR(טבלה1[[#This Row],[published_date]])</f>
        <v>2015</v>
      </c>
      <c r="X51">
        <v>3</v>
      </c>
      <c r="Y51" t="str">
        <f>VLOOKUP(טבלה1[[#This Row],[subject_id]],Subject_id!$A$2:$B$5,2)</f>
        <v>Musical Instruments</v>
      </c>
      <c r="Z51" s="7">
        <v>43734</v>
      </c>
      <c r="AA51">
        <f>_xlfn.DAYS(טבלה1[[#This Row],[Removal_date]],טבלה1[[#This Row],[published_date]])</f>
        <v>1620</v>
      </c>
      <c r="AB51" s="4">
        <f>טבלה1[[#This Row],[price]]*טבלה1[[#This Row],[num_subscribers]]</f>
        <v>76400</v>
      </c>
    </row>
    <row r="52" spans="1:28" x14ac:dyDescent="0.3">
      <c r="A52">
        <v>481696</v>
      </c>
      <c r="B52" t="s">
        <v>6002</v>
      </c>
      <c r="C52" t="str">
        <f>LEFT(טבלה1[[#This Row],[course_title]],10)</f>
        <v>Code &amp; Gro</v>
      </c>
      <c r="D52" t="str">
        <f>RIGHT(טבלה1[[#This Row],[course_title]],10)</f>
        <v xml:space="preserve"> Developer</v>
      </c>
      <c r="E52" t="str">
        <f>MID(טבלה1[[#This Row],[course_title]],2,10)</f>
        <v>ode &amp; Grow</v>
      </c>
      <c r="F52" t="s">
        <v>6003</v>
      </c>
      <c r="G52" t="str">
        <f>REPLACE(טבלה1[[#This Row],[url]],19,3,"com")</f>
        <v>https://www.udemy.com/code-grow-rich-earn-more-as-an-entrepreneur-or-developer/</v>
      </c>
      <c r="H52" t="b">
        <v>1</v>
      </c>
      <c r="I52" s="4">
        <v>200</v>
      </c>
      <c r="J52" s="5">
        <v>7211</v>
      </c>
      <c r="K52" s="5">
        <v>52</v>
      </c>
      <c r="L52" s="5">
        <v>491</v>
      </c>
      <c r="M52">
        <v>1</v>
      </c>
      <c r="N52" t="str">
        <f>VLOOKUP(טבלה1[[#This Row],[level_id]],Level_id!$A$2:$B$5,2)</f>
        <v>All levels</v>
      </c>
      <c r="O52" t="str">
        <f>LOWER(טבלה1[[#This Row],[level_desc]])</f>
        <v>all levels</v>
      </c>
      <c r="P52" s="3" t="str">
        <f>UPPER(טבלה1[[#This Row],[small letters]])</f>
        <v>ALL LEVELS</v>
      </c>
      <c r="Q52">
        <f>LEN(טבלה1[[#This Row],[no spaces]])</f>
        <v>10</v>
      </c>
      <c r="R52" t="str">
        <f>TRIM(טבלה1[[#This Row],[small letters]])</f>
        <v>all levels</v>
      </c>
      <c r="S52" s="6">
        <v>57</v>
      </c>
      <c r="T52" s="12">
        <v>42410</v>
      </c>
      <c r="U52" s="6">
        <f>DAY(טבלה1[[#This Row],[published_date]])</f>
        <v>10</v>
      </c>
      <c r="V52" s="6">
        <f>MONTH(טבלה1[[#This Row],[published_date]])</f>
        <v>2</v>
      </c>
      <c r="W52" s="6">
        <f>YEAR(טבלה1[[#This Row],[published_date]])</f>
        <v>2016</v>
      </c>
      <c r="X52">
        <v>4</v>
      </c>
      <c r="Y52" t="str">
        <f>VLOOKUP(טבלה1[[#This Row],[subject_id]],Subject_id!$A$2:$B$5,2)</f>
        <v>Web Development</v>
      </c>
      <c r="Z52" s="7">
        <v>43734</v>
      </c>
      <c r="AA52">
        <f>_xlfn.DAYS(טבלה1[[#This Row],[Removal_date]],טבלה1[[#This Row],[published_date]])</f>
        <v>1324</v>
      </c>
      <c r="AB52" s="4">
        <f>טבלה1[[#This Row],[price]]*טבלה1[[#This Row],[num_subscribers]]</f>
        <v>1442200</v>
      </c>
    </row>
    <row r="53" spans="1:28" x14ac:dyDescent="0.3">
      <c r="A53">
        <v>488818</v>
      </c>
      <c r="B53" t="s">
        <v>380</v>
      </c>
      <c r="C53" t="str">
        <f>LEFT(טבלה1[[#This Row],[course_title]],10)</f>
        <v>QuickBooks</v>
      </c>
      <c r="D53" t="str">
        <f>RIGHT(טבלה1[[#This Row],[course_title]],10)</f>
        <v>or Newbies</v>
      </c>
      <c r="E53" t="str">
        <f>MID(טבלה1[[#This Row],[course_title]],2,10)</f>
        <v xml:space="preserve">uickBooks </v>
      </c>
      <c r="F53" t="s">
        <v>381</v>
      </c>
      <c r="G53" t="str">
        <f>REPLACE(טבלה1[[#This Row],[url]],19,3,"com")</f>
        <v>https://www.udemy.com/free-training-quickbooks-2015/</v>
      </c>
      <c r="H53" t="b">
        <v>1</v>
      </c>
      <c r="I53" s="4">
        <v>200</v>
      </c>
      <c r="J53" s="5">
        <v>2506</v>
      </c>
      <c r="K53" s="5">
        <v>21</v>
      </c>
      <c r="L53" s="5">
        <v>76</v>
      </c>
      <c r="M53">
        <v>2</v>
      </c>
      <c r="N53" t="str">
        <f>VLOOKUP(טבלה1[[#This Row],[level_id]],Level_id!$A$2:$B$5,2)</f>
        <v>Beginner Level</v>
      </c>
      <c r="O53" t="str">
        <f>LOWER(טבלה1[[#This Row],[level_desc]])</f>
        <v>beginner level</v>
      </c>
      <c r="P53" s="3" t="str">
        <f>UPPER(טבלה1[[#This Row],[small letters]])</f>
        <v>BEGINNER LEVEL</v>
      </c>
      <c r="Q53">
        <f>LEN(טבלה1[[#This Row],[no spaces]])</f>
        <v>14</v>
      </c>
      <c r="R53" t="str">
        <f>TRIM(טבלה1[[#This Row],[small letters]])</f>
        <v>beginner level</v>
      </c>
      <c r="S53" s="6">
        <v>6</v>
      </c>
      <c r="T53" s="12">
        <v>42135</v>
      </c>
      <c r="U53" s="6">
        <f>DAY(טבלה1[[#This Row],[published_date]])</f>
        <v>11</v>
      </c>
      <c r="V53" s="6">
        <f>MONTH(טבלה1[[#This Row],[published_date]])</f>
        <v>5</v>
      </c>
      <c r="W53" s="6">
        <f>YEAR(טבלה1[[#This Row],[published_date]])</f>
        <v>2015</v>
      </c>
      <c r="X53">
        <v>1</v>
      </c>
      <c r="Y53" t="str">
        <f>VLOOKUP(טבלה1[[#This Row],[subject_id]],Subject_id!$A$2:$B$5,2)</f>
        <v>Business Finance</v>
      </c>
      <c r="Z53" s="7">
        <v>43245</v>
      </c>
      <c r="AA53">
        <f>_xlfn.DAYS(טבלה1[[#This Row],[Removal_date]],טבלה1[[#This Row],[published_date]])</f>
        <v>1110</v>
      </c>
      <c r="AB53" s="4">
        <f>טבלה1[[#This Row],[price]]*טבלה1[[#This Row],[num_subscribers]]</f>
        <v>501200</v>
      </c>
    </row>
    <row r="54" spans="1:28" x14ac:dyDescent="0.3">
      <c r="A54">
        <v>494058</v>
      </c>
      <c r="B54" t="s">
        <v>2906</v>
      </c>
      <c r="C54" t="str">
        <f>LEFT(טבלה1[[#This Row],[course_title]],10)</f>
        <v>Expert Gui</v>
      </c>
      <c r="D54" t="str">
        <f>RIGHT(טבלה1[[#This Row],[course_title]],10)</f>
        <v>llustrator</v>
      </c>
      <c r="E54" t="str">
        <f>MID(טבלה1[[#This Row],[course_title]],2,10)</f>
        <v>xpert Guid</v>
      </c>
      <c r="F54" t="s">
        <v>2907</v>
      </c>
      <c r="G54" t="str">
        <f>REPLACE(טבלה1[[#This Row],[url]],19,3,"com")</f>
        <v>https://www.udemy.com/mastering-shapes-creation-in-illustrator/</v>
      </c>
      <c r="H54" t="b">
        <v>1</v>
      </c>
      <c r="I54" s="4">
        <v>200</v>
      </c>
      <c r="J54" s="5">
        <v>2911</v>
      </c>
      <c r="K54" s="5">
        <v>17</v>
      </c>
      <c r="L54" s="5">
        <v>35</v>
      </c>
      <c r="M54">
        <v>1</v>
      </c>
      <c r="N54" t="str">
        <f>VLOOKUP(טבלה1[[#This Row],[level_id]],Level_id!$A$2:$B$5,2)</f>
        <v>All levels</v>
      </c>
      <c r="O54" t="str">
        <f>LOWER(טבלה1[[#This Row],[level_desc]])</f>
        <v>all levels</v>
      </c>
      <c r="P54" s="3" t="str">
        <f>UPPER(טבלה1[[#This Row],[small letters]])</f>
        <v>ALL LEVELS</v>
      </c>
      <c r="Q54">
        <f>LEN(טבלה1[[#This Row],[no spaces]])</f>
        <v>10</v>
      </c>
      <c r="R54" t="str">
        <f>TRIM(טבלה1[[#This Row],[small letters]])</f>
        <v>all levels</v>
      </c>
      <c r="S54" s="6">
        <v>5</v>
      </c>
      <c r="T54" s="12">
        <v>42149</v>
      </c>
      <c r="U54" s="6">
        <f>DAY(טבלה1[[#This Row],[published_date]])</f>
        <v>25</v>
      </c>
      <c r="V54" s="6">
        <f>MONTH(טבלה1[[#This Row],[published_date]])</f>
        <v>5</v>
      </c>
      <c r="W54" s="6">
        <f>YEAR(טבלה1[[#This Row],[published_date]])</f>
        <v>2015</v>
      </c>
      <c r="X54">
        <v>2</v>
      </c>
      <c r="Y54" t="str">
        <f>VLOOKUP(טבלה1[[#This Row],[subject_id]],Subject_id!$A$2:$B$5,2)</f>
        <v>Graphic Design</v>
      </c>
      <c r="Z54" s="7">
        <v>43734</v>
      </c>
      <c r="AA54">
        <f>_xlfn.DAYS(טבלה1[[#This Row],[Removal_date]],טבלה1[[#This Row],[published_date]])</f>
        <v>1585</v>
      </c>
      <c r="AB54" s="4">
        <f>טבלה1[[#This Row],[price]]*טבלה1[[#This Row],[num_subscribers]]</f>
        <v>582200</v>
      </c>
    </row>
    <row r="55" spans="1:28" x14ac:dyDescent="0.3">
      <c r="A55">
        <v>495958</v>
      </c>
      <c r="B55" t="s">
        <v>7079</v>
      </c>
      <c r="C55" t="str">
        <f>LEFT(טבלה1[[#This Row],[course_title]],10)</f>
        <v>Build Adva</v>
      </c>
      <c r="D55" t="str">
        <f>RIGHT(טבלה1[[#This Row],[course_title]],10)</f>
        <v>n 6 &amp; SASS</v>
      </c>
      <c r="E55" t="str">
        <f>MID(טבלה1[[#This Row],[course_title]],2,10)</f>
        <v>uild Advan</v>
      </c>
      <c r="F55" t="s">
        <v>7080</v>
      </c>
      <c r="G55" t="str">
        <f>REPLACE(טבלה1[[#This Row],[url]],19,3,"com")</f>
        <v>https://www.udemy.com/foundation-5-sass-learn-by-building-a-complete-website/</v>
      </c>
      <c r="H55" t="b">
        <v>1</v>
      </c>
      <c r="I55" s="4">
        <v>200</v>
      </c>
      <c r="J55" s="5">
        <v>1276</v>
      </c>
      <c r="K55" s="5">
        <v>245</v>
      </c>
      <c r="L55" s="5">
        <v>271</v>
      </c>
      <c r="M55">
        <v>1</v>
      </c>
      <c r="N55" t="str">
        <f>VLOOKUP(טבלה1[[#This Row],[level_id]],Level_id!$A$2:$B$5,2)</f>
        <v>All levels</v>
      </c>
      <c r="O55" t="str">
        <f>LOWER(טבלה1[[#This Row],[level_desc]])</f>
        <v>all levels</v>
      </c>
      <c r="P55" s="3" t="str">
        <f>UPPER(טבלה1[[#This Row],[small letters]])</f>
        <v>ALL LEVELS</v>
      </c>
      <c r="Q55">
        <f>LEN(טבלה1[[#This Row],[no spaces]])</f>
        <v>10</v>
      </c>
      <c r="R55" t="str">
        <f>TRIM(טבלה1[[#This Row],[small letters]])</f>
        <v>all levels</v>
      </c>
      <c r="S55" s="6">
        <v>22.5</v>
      </c>
      <c r="T55" s="12">
        <v>42193</v>
      </c>
      <c r="U55" s="6">
        <f>DAY(טבלה1[[#This Row],[published_date]])</f>
        <v>8</v>
      </c>
      <c r="V55" s="6">
        <f>MONTH(טבלה1[[#This Row],[published_date]])</f>
        <v>7</v>
      </c>
      <c r="W55" s="6">
        <f>YEAR(טבלה1[[#This Row],[published_date]])</f>
        <v>2015</v>
      </c>
      <c r="X55">
        <v>4</v>
      </c>
      <c r="Y55" t="str">
        <f>VLOOKUP(טבלה1[[#This Row],[subject_id]],Subject_id!$A$2:$B$5,2)</f>
        <v>Web Development</v>
      </c>
      <c r="Z55" s="7">
        <v>43734</v>
      </c>
      <c r="AA55">
        <f>_xlfn.DAYS(טבלה1[[#This Row],[Removal_date]],טבלה1[[#This Row],[published_date]])</f>
        <v>1541</v>
      </c>
      <c r="AB55" s="4">
        <f>טבלה1[[#This Row],[price]]*טבלה1[[#This Row],[num_subscribers]]</f>
        <v>255200</v>
      </c>
    </row>
    <row r="56" spans="1:28" x14ac:dyDescent="0.3">
      <c r="A56">
        <v>498488</v>
      </c>
      <c r="B56" t="s">
        <v>1322</v>
      </c>
      <c r="C56" t="str">
        <f>LEFT(טבלה1[[#This Row],[course_title]],10)</f>
        <v>Your First</v>
      </c>
      <c r="D56" t="str">
        <f>RIGHT(טבלה1[[#This Row],[course_title]],10)</f>
        <v>se Studies</v>
      </c>
      <c r="E56" t="str">
        <f>MID(טבלה1[[#This Row],[course_title]],2,10)</f>
        <v xml:space="preserve">our First </v>
      </c>
      <c r="F56" t="s">
        <v>1323</v>
      </c>
      <c r="G56" t="str">
        <f>REPLACE(טבלה1[[#This Row],[url]],19,3,"com")</f>
        <v>https://www.udemy.com/success-forex/</v>
      </c>
      <c r="H56" t="b">
        <v>1</v>
      </c>
      <c r="I56" s="4">
        <v>200</v>
      </c>
      <c r="J56" s="5">
        <v>1079</v>
      </c>
      <c r="K56" s="5">
        <v>34</v>
      </c>
      <c r="L56" s="5">
        <v>16</v>
      </c>
      <c r="M56">
        <v>1</v>
      </c>
      <c r="N56" t="str">
        <f>VLOOKUP(טבלה1[[#This Row],[level_id]],Level_id!$A$2:$B$5,2)</f>
        <v>All levels</v>
      </c>
      <c r="O56" t="str">
        <f>LOWER(טבלה1[[#This Row],[level_desc]])</f>
        <v>all levels</v>
      </c>
      <c r="P56" s="3" t="str">
        <f>UPPER(טבלה1[[#This Row],[small letters]])</f>
        <v>ALL LEVELS</v>
      </c>
      <c r="Q56">
        <f>LEN(טבלה1[[#This Row],[no spaces]])</f>
        <v>10</v>
      </c>
      <c r="R56" t="str">
        <f>TRIM(טבלה1[[#This Row],[small letters]])</f>
        <v>all levels</v>
      </c>
      <c r="S56" s="6">
        <v>2.5</v>
      </c>
      <c r="T56" s="12">
        <v>42150</v>
      </c>
      <c r="U56" s="6">
        <f>DAY(טבלה1[[#This Row],[published_date]])</f>
        <v>26</v>
      </c>
      <c r="V56" s="6">
        <f>MONTH(טבלה1[[#This Row],[published_date]])</f>
        <v>5</v>
      </c>
      <c r="W56" s="6">
        <f>YEAR(טבלה1[[#This Row],[published_date]])</f>
        <v>2015</v>
      </c>
      <c r="X56">
        <v>1</v>
      </c>
      <c r="Y56" t="str">
        <f>VLOOKUP(טבלה1[[#This Row],[subject_id]],Subject_id!$A$2:$B$5,2)</f>
        <v>Business Finance</v>
      </c>
      <c r="Z56" s="7">
        <v>43318</v>
      </c>
      <c r="AA56">
        <f>_xlfn.DAYS(טבלה1[[#This Row],[Removal_date]],טבלה1[[#This Row],[published_date]])</f>
        <v>1168</v>
      </c>
      <c r="AB56" s="4">
        <f>טבלה1[[#This Row],[price]]*טבלה1[[#This Row],[num_subscribers]]</f>
        <v>215800</v>
      </c>
    </row>
    <row r="57" spans="1:28" x14ac:dyDescent="0.3">
      <c r="A57">
        <v>502240</v>
      </c>
      <c r="B57" t="s">
        <v>336</v>
      </c>
      <c r="C57" t="str">
        <f>LEFT(טבלה1[[#This Row],[course_title]],10)</f>
        <v>Value Inve</v>
      </c>
      <c r="D57" t="str">
        <f>RIGHT(טבלה1[[#This Row],[course_title]],10)</f>
        <v>rinvestors</v>
      </c>
      <c r="E57" t="str">
        <f>MID(טבלה1[[#This Row],[course_title]],2,10)</f>
        <v>alue Inves</v>
      </c>
      <c r="F57" t="s">
        <v>337</v>
      </c>
      <c r="G57" t="str">
        <f>REPLACE(טבלה1[[#This Row],[url]],19,3,"com")</f>
        <v>https://www.udemy.com/investing-stars/</v>
      </c>
      <c r="H57" t="b">
        <v>1</v>
      </c>
      <c r="I57" s="4">
        <v>200</v>
      </c>
      <c r="J57" s="5">
        <v>3804</v>
      </c>
      <c r="K57" s="5">
        <v>267</v>
      </c>
      <c r="L57" s="5">
        <v>66</v>
      </c>
      <c r="M57">
        <v>1</v>
      </c>
      <c r="N57" t="str">
        <f>VLOOKUP(טבלה1[[#This Row],[level_id]],Level_id!$A$2:$B$5,2)</f>
        <v>All levels</v>
      </c>
      <c r="O57" t="str">
        <f>LOWER(טבלה1[[#This Row],[level_desc]])</f>
        <v>all levels</v>
      </c>
      <c r="P57" s="3" t="str">
        <f>UPPER(טבלה1[[#This Row],[small letters]])</f>
        <v>ALL LEVELS</v>
      </c>
      <c r="Q57">
        <f>LEN(טבלה1[[#This Row],[no spaces]])</f>
        <v>10</v>
      </c>
      <c r="R57" t="str">
        <f>TRIM(טבלה1[[#This Row],[small letters]])</f>
        <v>all levels</v>
      </c>
      <c r="S57" s="6">
        <v>5</v>
      </c>
      <c r="T57" s="12">
        <v>42174</v>
      </c>
      <c r="U57" s="6">
        <f>DAY(טבלה1[[#This Row],[published_date]])</f>
        <v>19</v>
      </c>
      <c r="V57" s="6">
        <f>MONTH(טבלה1[[#This Row],[published_date]])</f>
        <v>6</v>
      </c>
      <c r="W57" s="6">
        <f>YEAR(טבלה1[[#This Row],[published_date]])</f>
        <v>2015</v>
      </c>
      <c r="X57">
        <v>1</v>
      </c>
      <c r="Y57" t="str">
        <f>VLOOKUP(טבלה1[[#This Row],[subject_id]],Subject_id!$A$2:$B$5,2)</f>
        <v>Business Finance</v>
      </c>
      <c r="Z57" s="7">
        <v>43408</v>
      </c>
      <c r="AA57">
        <f>_xlfn.DAYS(טבלה1[[#This Row],[Removal_date]],טבלה1[[#This Row],[published_date]])</f>
        <v>1234</v>
      </c>
      <c r="AB57" s="4">
        <f>טבלה1[[#This Row],[price]]*טבלה1[[#This Row],[num_subscribers]]</f>
        <v>760800</v>
      </c>
    </row>
    <row r="58" spans="1:28" x14ac:dyDescent="0.3">
      <c r="A58">
        <v>502772</v>
      </c>
      <c r="B58" t="s">
        <v>188</v>
      </c>
      <c r="C58" t="str">
        <f>LEFT(טבלה1[[#This Row],[course_title]],10)</f>
        <v>The Comple</v>
      </c>
      <c r="D58" t="str">
        <f>RIGHT(טבלה1[[#This Row],[course_title]],10)</f>
        <v>n Approach</v>
      </c>
      <c r="E58" t="str">
        <f>MID(טבלה1[[#This Row],[course_title]],2,10)</f>
        <v>he Complet</v>
      </c>
      <c r="F58" t="s">
        <v>189</v>
      </c>
      <c r="G58" t="str">
        <f>REPLACE(טבלה1[[#This Row],[url]],19,3,"com")</f>
        <v>https://www.udemy.com/value-investing-essential-guide-to-picking-stocks/</v>
      </c>
      <c r="H58" t="b">
        <v>1</v>
      </c>
      <c r="I58" s="4">
        <v>200</v>
      </c>
      <c r="J58" s="5">
        <v>2146</v>
      </c>
      <c r="K58" s="5">
        <v>212</v>
      </c>
      <c r="L58" s="5">
        <v>49</v>
      </c>
      <c r="M58">
        <v>1</v>
      </c>
      <c r="N58" t="str">
        <f>VLOOKUP(טבלה1[[#This Row],[level_id]],Level_id!$A$2:$B$5,2)</f>
        <v>All levels</v>
      </c>
      <c r="O58" t="str">
        <f>LOWER(טבלה1[[#This Row],[level_desc]])</f>
        <v>all levels</v>
      </c>
      <c r="P58" s="3" t="str">
        <f>UPPER(טבלה1[[#This Row],[small letters]])</f>
        <v>ALL LEVELS</v>
      </c>
      <c r="Q58">
        <f>LEN(טבלה1[[#This Row],[no spaces]])</f>
        <v>10</v>
      </c>
      <c r="R58" t="str">
        <f>TRIM(טבלה1[[#This Row],[small letters]])</f>
        <v>all levels</v>
      </c>
      <c r="S58" s="6">
        <v>4.5</v>
      </c>
      <c r="T58" s="12">
        <v>42171</v>
      </c>
      <c r="U58" s="6">
        <f>DAY(טבלה1[[#This Row],[published_date]])</f>
        <v>16</v>
      </c>
      <c r="V58" s="6">
        <f>MONTH(טבלה1[[#This Row],[published_date]])</f>
        <v>6</v>
      </c>
      <c r="W58" s="6">
        <f>YEAR(טבלה1[[#This Row],[published_date]])</f>
        <v>2015</v>
      </c>
      <c r="X58">
        <v>1</v>
      </c>
      <c r="Y58" t="str">
        <f>VLOOKUP(טבלה1[[#This Row],[subject_id]],Subject_id!$A$2:$B$5,2)</f>
        <v>Business Finance</v>
      </c>
      <c r="Z58" s="7">
        <v>43408</v>
      </c>
      <c r="AA58">
        <f>_xlfn.DAYS(טבלה1[[#This Row],[Removal_date]],טבלה1[[#This Row],[published_date]])</f>
        <v>1237</v>
      </c>
      <c r="AB58" s="4">
        <f>טבלה1[[#This Row],[price]]*טבלה1[[#This Row],[num_subscribers]]</f>
        <v>429200</v>
      </c>
    </row>
    <row r="59" spans="1:28" x14ac:dyDescent="0.3">
      <c r="A59">
        <v>507992</v>
      </c>
      <c r="B59" t="s">
        <v>7163</v>
      </c>
      <c r="C59" t="str">
        <f>LEFT(טבלה1[[#This Row],[course_title]],10)</f>
        <v xml:space="preserve">Wordpress </v>
      </c>
      <c r="D59" t="str">
        <f>RIGHT(טבלה1[[#This Row],[course_title]],10)</f>
        <v>al Website</v>
      </c>
      <c r="E59" t="str">
        <f>MID(טבלה1[[#This Row],[course_title]],2,10)</f>
        <v>ordpress F</v>
      </c>
      <c r="F59" t="s">
        <v>7164</v>
      </c>
      <c r="G59" t="str">
        <f>REPLACE(טבלה1[[#This Row],[url]],19,3,"com")</f>
        <v>https://www.udemy.com/learn-how-to-create-a-website-with-wordpress/</v>
      </c>
      <c r="H59" t="b">
        <v>1</v>
      </c>
      <c r="I59" s="4">
        <v>200</v>
      </c>
      <c r="J59" s="5">
        <v>5129</v>
      </c>
      <c r="K59" s="5">
        <v>183</v>
      </c>
      <c r="L59" s="5">
        <v>35</v>
      </c>
      <c r="M59">
        <v>2</v>
      </c>
      <c r="N59" t="str">
        <f>VLOOKUP(טבלה1[[#This Row],[level_id]],Level_id!$A$2:$B$5,2)</f>
        <v>Beginner Level</v>
      </c>
      <c r="O59" t="str">
        <f>LOWER(טבלה1[[#This Row],[level_desc]])</f>
        <v>beginner level</v>
      </c>
      <c r="P59" s="3" t="str">
        <f>UPPER(טבלה1[[#This Row],[small letters]])</f>
        <v>BEGINNER LEVEL</v>
      </c>
      <c r="Q59">
        <f>LEN(טבלה1[[#This Row],[no spaces]])</f>
        <v>14</v>
      </c>
      <c r="R59" t="str">
        <f>TRIM(טבלה1[[#This Row],[small letters]])</f>
        <v>beginner level</v>
      </c>
      <c r="S59" s="6">
        <v>1.5</v>
      </c>
      <c r="T59" s="12">
        <v>42162</v>
      </c>
      <c r="U59" s="6">
        <f>DAY(טבלה1[[#This Row],[published_date]])</f>
        <v>7</v>
      </c>
      <c r="V59" s="6">
        <f>MONTH(טבלה1[[#This Row],[published_date]])</f>
        <v>6</v>
      </c>
      <c r="W59" s="6">
        <f>YEAR(טבלה1[[#This Row],[published_date]])</f>
        <v>2015</v>
      </c>
      <c r="X59">
        <v>4</v>
      </c>
      <c r="Y59" t="str">
        <f>VLOOKUP(טבלה1[[#This Row],[subject_id]],Subject_id!$A$2:$B$5,2)</f>
        <v>Web Development</v>
      </c>
      <c r="Z59" s="7">
        <v>43465</v>
      </c>
      <c r="AA59">
        <f>_xlfn.DAYS(טבלה1[[#This Row],[Removal_date]],טבלה1[[#This Row],[published_date]])</f>
        <v>1303</v>
      </c>
      <c r="AB59" s="4">
        <f>טבלה1[[#This Row],[price]]*טבלה1[[#This Row],[num_subscribers]]</f>
        <v>1025800</v>
      </c>
    </row>
    <row r="60" spans="1:28" x14ac:dyDescent="0.3">
      <c r="A60">
        <v>513958</v>
      </c>
      <c r="B60" t="s">
        <v>7115</v>
      </c>
      <c r="C60" t="str">
        <f>LEFT(טבלה1[[#This Row],[course_title]],10)</f>
        <v>Complete J</v>
      </c>
      <c r="D60" t="str">
        <f>RIGHT(טבלה1[[#This Row],[course_title]],10)</f>
        <v>y Examples</v>
      </c>
      <c r="E60" t="str">
        <f>MID(טבלה1[[#This Row],[course_title]],2,10)</f>
        <v>omplete Ja</v>
      </c>
      <c r="F60" t="s">
        <v>7116</v>
      </c>
      <c r="G60" t="str">
        <f>REPLACE(טבלה1[[#This Row],[url]],19,3,"com")</f>
        <v>https://www.udemy.com/javascript-for-dummies-and-newbies/</v>
      </c>
      <c r="H60" t="b">
        <v>1</v>
      </c>
      <c r="I60" s="4">
        <v>200</v>
      </c>
      <c r="J60" s="5">
        <v>7449</v>
      </c>
      <c r="K60" s="5">
        <v>91</v>
      </c>
      <c r="L60" s="5">
        <v>32</v>
      </c>
      <c r="M60">
        <v>1</v>
      </c>
      <c r="N60" t="str">
        <f>VLOOKUP(טבלה1[[#This Row],[level_id]],Level_id!$A$2:$B$5,2)</f>
        <v>All levels</v>
      </c>
      <c r="O60" t="str">
        <f>LOWER(טבלה1[[#This Row],[level_desc]])</f>
        <v>all levels</v>
      </c>
      <c r="P60" s="3" t="str">
        <f>UPPER(טבלה1[[#This Row],[small letters]])</f>
        <v>ALL LEVELS</v>
      </c>
      <c r="Q60">
        <f>LEN(טבלה1[[#This Row],[no spaces]])</f>
        <v>10</v>
      </c>
      <c r="R60" t="str">
        <f>TRIM(טבלה1[[#This Row],[small letters]])</f>
        <v>all levels</v>
      </c>
      <c r="S60" s="6">
        <v>4</v>
      </c>
      <c r="T60" s="12">
        <v>42163</v>
      </c>
      <c r="U60" s="6">
        <f>DAY(טבלה1[[#This Row],[published_date]])</f>
        <v>8</v>
      </c>
      <c r="V60" s="6">
        <f>MONTH(טבלה1[[#This Row],[published_date]])</f>
        <v>6</v>
      </c>
      <c r="W60" s="6">
        <f>YEAR(טבלה1[[#This Row],[published_date]])</f>
        <v>2015</v>
      </c>
      <c r="X60">
        <v>4</v>
      </c>
      <c r="Y60" t="str">
        <f>VLOOKUP(טבלה1[[#This Row],[subject_id]],Subject_id!$A$2:$B$5,2)</f>
        <v>Web Development</v>
      </c>
      <c r="Z60" s="7">
        <v>43734</v>
      </c>
      <c r="AA60">
        <f>_xlfn.DAYS(טבלה1[[#This Row],[Removal_date]],טבלה1[[#This Row],[published_date]])</f>
        <v>1571</v>
      </c>
      <c r="AB60" s="4">
        <f>טבלה1[[#This Row],[price]]*טבלה1[[#This Row],[num_subscribers]]</f>
        <v>1489800</v>
      </c>
    </row>
    <row r="61" spans="1:28" x14ac:dyDescent="0.3">
      <c r="A61">
        <v>517148</v>
      </c>
      <c r="B61" t="s">
        <v>4046</v>
      </c>
      <c r="C61" t="str">
        <f>LEFT(טבלה1[[#This Row],[course_title]],10)</f>
        <v>Acoustic F</v>
      </c>
      <c r="D61" t="str">
        <f>RIGHT(טבלה1[[#This Row],[course_title]],10)</f>
        <v>o Advanced</v>
      </c>
      <c r="E61" t="str">
        <f>MID(טבלה1[[#This Row],[course_title]],2,10)</f>
        <v>coustic Fi</v>
      </c>
      <c r="F61" t="s">
        <v>4047</v>
      </c>
      <c r="G61" t="str">
        <f>REPLACE(טבלה1[[#This Row],[url]],19,3,"com")</f>
        <v>https://www.udemy.com/acoustic-fingerstyle-guitar/</v>
      </c>
      <c r="H61" t="b">
        <v>1</v>
      </c>
      <c r="I61" s="4">
        <v>200</v>
      </c>
      <c r="J61" s="5">
        <v>6565</v>
      </c>
      <c r="K61" s="5">
        <v>55</v>
      </c>
      <c r="L61" s="5">
        <v>56</v>
      </c>
      <c r="M61">
        <v>1</v>
      </c>
      <c r="N61" t="str">
        <f>VLOOKUP(טבלה1[[#This Row],[level_id]],Level_id!$A$2:$B$5,2)</f>
        <v>All levels</v>
      </c>
      <c r="O61" t="str">
        <f>LOWER(טבלה1[[#This Row],[level_desc]])</f>
        <v>all levels</v>
      </c>
      <c r="P61" s="3" t="str">
        <f>UPPER(טבלה1[[#This Row],[small letters]])</f>
        <v>ALL LEVELS</v>
      </c>
      <c r="Q61">
        <f>LEN(טבלה1[[#This Row],[no spaces]])</f>
        <v>10</v>
      </c>
      <c r="R61" t="str">
        <f>TRIM(טבלה1[[#This Row],[small letters]])</f>
        <v>all levels</v>
      </c>
      <c r="S61" s="6">
        <v>4</v>
      </c>
      <c r="T61" s="12">
        <v>42220</v>
      </c>
      <c r="U61" s="6">
        <f>DAY(טבלה1[[#This Row],[published_date]])</f>
        <v>4</v>
      </c>
      <c r="V61" s="6">
        <f>MONTH(טבלה1[[#This Row],[published_date]])</f>
        <v>8</v>
      </c>
      <c r="W61" s="6">
        <f>YEAR(טבלה1[[#This Row],[published_date]])</f>
        <v>2015</v>
      </c>
      <c r="X61">
        <v>3</v>
      </c>
      <c r="Y61" t="str">
        <f>VLOOKUP(טבלה1[[#This Row],[subject_id]],Subject_id!$A$2:$B$5,2)</f>
        <v>Musical Instruments</v>
      </c>
      <c r="Z61" s="7">
        <v>43734</v>
      </c>
      <c r="AA61">
        <f>_xlfn.DAYS(טבלה1[[#This Row],[Removal_date]],טבלה1[[#This Row],[published_date]])</f>
        <v>1514</v>
      </c>
      <c r="AB61" s="4">
        <f>טבלה1[[#This Row],[price]]*טבלה1[[#This Row],[num_subscribers]]</f>
        <v>1313000</v>
      </c>
    </row>
    <row r="62" spans="1:28" x14ac:dyDescent="0.3">
      <c r="A62">
        <v>519776</v>
      </c>
      <c r="B62" t="s">
        <v>720</v>
      </c>
      <c r="C62" t="str">
        <f>LEFT(טבלה1[[#This Row],[course_title]],10)</f>
        <v>How to Bui</v>
      </c>
      <c r="D62" t="str">
        <f>RIGHT(טבלה1[[#This Row],[course_title]],10)</f>
        <v>from Zero!</v>
      </c>
      <c r="E62" t="str">
        <f>MID(טבלה1[[#This Row],[course_title]],2,10)</f>
        <v>ow to Buil</v>
      </c>
      <c r="F62" t="s">
        <v>721</v>
      </c>
      <c r="G62" t="str">
        <f>REPLACE(טבלה1[[#This Row],[url]],19,3,"com")</f>
        <v>https://www.udemy.com/how-to-build-your-million-dollar-stock-portfolio-from-zero/</v>
      </c>
      <c r="H62" t="b">
        <v>1</v>
      </c>
      <c r="I62" s="4">
        <v>200</v>
      </c>
      <c r="J62" s="5">
        <v>1882</v>
      </c>
      <c r="K62" s="5">
        <v>51</v>
      </c>
      <c r="L62" s="5">
        <v>129</v>
      </c>
      <c r="M62">
        <v>1</v>
      </c>
      <c r="N62" t="str">
        <f>VLOOKUP(טבלה1[[#This Row],[level_id]],Level_id!$A$2:$B$5,2)</f>
        <v>All levels</v>
      </c>
      <c r="O62" t="str">
        <f>LOWER(טבלה1[[#This Row],[level_desc]])</f>
        <v>all levels</v>
      </c>
      <c r="P62" s="3" t="str">
        <f>UPPER(טבלה1[[#This Row],[small letters]])</f>
        <v>ALL LEVELS</v>
      </c>
      <c r="Q62">
        <f>LEN(טבלה1[[#This Row],[no spaces]])</f>
        <v>10</v>
      </c>
      <c r="R62" t="str">
        <f>TRIM(טבלה1[[#This Row],[small letters]])</f>
        <v>all levels</v>
      </c>
      <c r="S62" s="6">
        <v>11</v>
      </c>
      <c r="T62" s="12">
        <v>42205</v>
      </c>
      <c r="U62" s="6">
        <f>DAY(טבלה1[[#This Row],[published_date]])</f>
        <v>20</v>
      </c>
      <c r="V62" s="6">
        <f>MONTH(טבלה1[[#This Row],[published_date]])</f>
        <v>7</v>
      </c>
      <c r="W62" s="6">
        <f>YEAR(טבלה1[[#This Row],[published_date]])</f>
        <v>2015</v>
      </c>
      <c r="X62">
        <v>1</v>
      </c>
      <c r="Y62" t="str">
        <f>VLOOKUP(טבלה1[[#This Row],[subject_id]],Subject_id!$A$2:$B$5,2)</f>
        <v>Business Finance</v>
      </c>
      <c r="Z62" s="7">
        <v>43318</v>
      </c>
      <c r="AA62">
        <f>_xlfn.DAYS(טבלה1[[#This Row],[Removal_date]],טבלה1[[#This Row],[published_date]])</f>
        <v>1113</v>
      </c>
      <c r="AB62" s="4">
        <f>טבלה1[[#This Row],[price]]*טבלה1[[#This Row],[num_subscribers]]</f>
        <v>376400</v>
      </c>
    </row>
    <row r="63" spans="1:28" x14ac:dyDescent="0.3">
      <c r="A63">
        <v>519952</v>
      </c>
      <c r="B63" t="s">
        <v>6557</v>
      </c>
      <c r="C63" t="str">
        <f>LEFT(טבלה1[[#This Row],[course_title]],10)</f>
        <v>PHP: Compl</v>
      </c>
      <c r="D63" t="str">
        <f>RIGHT(טבלה1[[#This Row],[course_title]],10)</f>
        <v>HP &amp; MYSQL</v>
      </c>
      <c r="E63" t="str">
        <f>MID(טבלה1[[#This Row],[course_title]],2,10)</f>
        <v>HP: Comple</v>
      </c>
      <c r="F63" t="s">
        <v>6558</v>
      </c>
      <c r="G63" t="str">
        <f>REPLACE(טבלה1[[#This Row],[url]],19,3,"com")</f>
        <v>https://www.udemy.com/user-authentication-code-a-simple-login-system-with-php/</v>
      </c>
      <c r="H63" t="b">
        <v>1</v>
      </c>
      <c r="I63" s="4">
        <v>200</v>
      </c>
      <c r="J63" s="5">
        <v>1448</v>
      </c>
      <c r="K63" s="5">
        <v>173</v>
      </c>
      <c r="L63" s="5">
        <v>48</v>
      </c>
      <c r="M63">
        <v>1</v>
      </c>
      <c r="N63" t="str">
        <f>VLOOKUP(טבלה1[[#This Row],[level_id]],Level_id!$A$2:$B$5,2)</f>
        <v>All levels</v>
      </c>
      <c r="O63" t="str">
        <f>LOWER(טבלה1[[#This Row],[level_desc]])</f>
        <v>all levels</v>
      </c>
      <c r="P63" s="3" t="str">
        <f>UPPER(טבלה1[[#This Row],[small letters]])</f>
        <v>ALL LEVELS</v>
      </c>
      <c r="Q63">
        <f>LEN(טבלה1[[#This Row],[no spaces]])</f>
        <v>10</v>
      </c>
      <c r="R63" t="str">
        <f>TRIM(טבלה1[[#This Row],[small letters]])</f>
        <v>all levels</v>
      </c>
      <c r="S63" s="6">
        <v>7.5</v>
      </c>
      <c r="T63" s="12">
        <v>42171</v>
      </c>
      <c r="U63" s="6">
        <f>DAY(טבלה1[[#This Row],[published_date]])</f>
        <v>16</v>
      </c>
      <c r="V63" s="6">
        <f>MONTH(טבלה1[[#This Row],[published_date]])</f>
        <v>6</v>
      </c>
      <c r="W63" s="6">
        <f>YEAR(טבלה1[[#This Row],[published_date]])</f>
        <v>2015</v>
      </c>
      <c r="X63">
        <v>4</v>
      </c>
      <c r="Y63" t="str">
        <f>VLOOKUP(טבלה1[[#This Row],[subject_id]],Subject_id!$A$2:$B$5,2)</f>
        <v>Web Development</v>
      </c>
      <c r="Z63" s="7">
        <v>43734</v>
      </c>
      <c r="AA63">
        <f>_xlfn.DAYS(טבלה1[[#This Row],[Removal_date]],טבלה1[[#This Row],[published_date]])</f>
        <v>1563</v>
      </c>
      <c r="AB63" s="4">
        <f>טבלה1[[#This Row],[price]]*טבלה1[[#This Row],[num_subscribers]]</f>
        <v>289600</v>
      </c>
    </row>
    <row r="64" spans="1:28" x14ac:dyDescent="0.3">
      <c r="A64">
        <v>520308</v>
      </c>
      <c r="B64" t="s">
        <v>6887</v>
      </c>
      <c r="C64" t="str">
        <f>LEFT(טבלה1[[#This Row],[course_title]],10)</f>
        <v>Learn to m</v>
      </c>
      <c r="D64" t="str">
        <f>RIGHT(טבלה1[[#This Row],[course_title]],10)</f>
        <v>ge website</v>
      </c>
      <c r="E64" t="str">
        <f>MID(טבלה1[[#This Row],[course_title]],2,10)</f>
        <v>earn to ma</v>
      </c>
      <c r="F64" t="s">
        <v>6888</v>
      </c>
      <c r="G64" t="str">
        <f>REPLACE(טבלה1[[#This Row],[url]],19,3,"com")</f>
        <v>https://www.udemy.com/learn-to-make-a-colorful-one-page-website/</v>
      </c>
      <c r="H64" t="b">
        <v>1</v>
      </c>
      <c r="I64" s="4">
        <v>200</v>
      </c>
      <c r="J64" s="5">
        <v>1220</v>
      </c>
      <c r="K64" s="5">
        <v>16</v>
      </c>
      <c r="L64" s="5">
        <v>16</v>
      </c>
      <c r="M64">
        <v>1</v>
      </c>
      <c r="N64" t="str">
        <f>VLOOKUP(טבלה1[[#This Row],[level_id]],Level_id!$A$2:$B$5,2)</f>
        <v>All levels</v>
      </c>
      <c r="O64" t="str">
        <f>LOWER(טבלה1[[#This Row],[level_desc]])</f>
        <v>all levels</v>
      </c>
      <c r="P64" s="3" t="str">
        <f>UPPER(טבלה1[[#This Row],[small letters]])</f>
        <v>ALL LEVELS</v>
      </c>
      <c r="Q64">
        <f>LEN(טבלה1[[#This Row],[no spaces]])</f>
        <v>10</v>
      </c>
      <c r="R64" t="str">
        <f>TRIM(טבלה1[[#This Row],[small letters]])</f>
        <v>all levels</v>
      </c>
      <c r="S64" s="6">
        <v>0.56666666700000001</v>
      </c>
      <c r="T64" s="12">
        <v>42160</v>
      </c>
      <c r="U64" s="6">
        <f>DAY(טבלה1[[#This Row],[published_date]])</f>
        <v>5</v>
      </c>
      <c r="V64" s="6">
        <f>MONTH(טבלה1[[#This Row],[published_date]])</f>
        <v>6</v>
      </c>
      <c r="W64" s="6">
        <f>YEAR(טבלה1[[#This Row],[published_date]])</f>
        <v>2015</v>
      </c>
      <c r="X64">
        <v>4</v>
      </c>
      <c r="Y64" t="str">
        <f>VLOOKUP(טבלה1[[#This Row],[subject_id]],Subject_id!$A$2:$B$5,2)</f>
        <v>Web Development</v>
      </c>
      <c r="Z64" s="7">
        <v>43734</v>
      </c>
      <c r="AA64">
        <f>_xlfn.DAYS(טבלה1[[#This Row],[Removal_date]],טבלה1[[#This Row],[published_date]])</f>
        <v>1574</v>
      </c>
      <c r="AB64" s="4">
        <f>טבלה1[[#This Row],[price]]*טבלה1[[#This Row],[num_subscribers]]</f>
        <v>244000</v>
      </c>
    </row>
    <row r="65" spans="1:28" x14ac:dyDescent="0.3">
      <c r="A65">
        <v>520468</v>
      </c>
      <c r="B65" t="s">
        <v>2508</v>
      </c>
      <c r="C65" t="str">
        <f>LEFT(טבלה1[[#This Row],[course_title]],10)</f>
        <v>Canva : Gr</v>
      </c>
      <c r="D65" t="str">
        <f>RIGHT(טבלה1[[#This Row],[course_title]],10)</f>
        <v>ry Volume1</v>
      </c>
      <c r="E65" t="str">
        <f>MID(טבלה1[[#This Row],[course_title]],2,10)</f>
        <v>anva : Gra</v>
      </c>
      <c r="F65" t="s">
        <v>2509</v>
      </c>
      <c r="G65" t="str">
        <f>REPLACE(טבלה1[[#This Row],[url]],19,3,"com")</f>
        <v>https://www.udemy.com/canva-course-graphic-design-theory-in-social-media-volume-1/</v>
      </c>
      <c r="H65" t="b">
        <v>1</v>
      </c>
      <c r="I65" s="4">
        <v>200</v>
      </c>
      <c r="J65" s="5">
        <v>6975</v>
      </c>
      <c r="K65" s="5">
        <v>122</v>
      </c>
      <c r="L65" s="5">
        <v>29</v>
      </c>
      <c r="M65">
        <v>1</v>
      </c>
      <c r="N65" t="str">
        <f>VLOOKUP(טבלה1[[#This Row],[level_id]],Level_id!$A$2:$B$5,2)</f>
        <v>All levels</v>
      </c>
      <c r="O65" t="str">
        <f>LOWER(טבלה1[[#This Row],[level_desc]])</f>
        <v>all levels</v>
      </c>
      <c r="P65" s="3" t="str">
        <f>UPPER(טבלה1[[#This Row],[small letters]])</f>
        <v>ALL LEVELS</v>
      </c>
      <c r="Q65">
        <f>LEN(טבלה1[[#This Row],[no spaces]])</f>
        <v>10</v>
      </c>
      <c r="R65" t="str">
        <f>TRIM(טבלה1[[#This Row],[small letters]])</f>
        <v>all levels</v>
      </c>
      <c r="S65" s="6">
        <v>2.5</v>
      </c>
      <c r="T65" s="12">
        <v>42160</v>
      </c>
      <c r="U65" s="6">
        <f>DAY(טבלה1[[#This Row],[published_date]])</f>
        <v>5</v>
      </c>
      <c r="V65" s="6">
        <f>MONTH(טבלה1[[#This Row],[published_date]])</f>
        <v>6</v>
      </c>
      <c r="W65" s="6">
        <f>YEAR(טבלה1[[#This Row],[published_date]])</f>
        <v>2015</v>
      </c>
      <c r="X65">
        <v>2</v>
      </c>
      <c r="Y65" t="str">
        <f>VLOOKUP(טבלה1[[#This Row],[subject_id]],Subject_id!$A$2:$B$5,2)</f>
        <v>Graphic Design</v>
      </c>
      <c r="Z65" s="7">
        <v>43734</v>
      </c>
      <c r="AA65">
        <f>_xlfn.DAYS(טבלה1[[#This Row],[Removal_date]],טבלה1[[#This Row],[published_date]])</f>
        <v>1574</v>
      </c>
      <c r="AB65" s="4">
        <f>טבלה1[[#This Row],[price]]*טבלה1[[#This Row],[num_subscribers]]</f>
        <v>1395000</v>
      </c>
    </row>
    <row r="66" spans="1:28" x14ac:dyDescent="0.3">
      <c r="A66">
        <v>520766</v>
      </c>
      <c r="B66" t="s">
        <v>3314</v>
      </c>
      <c r="C66" t="str">
        <f>LEFT(טבלה1[[#This Row],[course_title]],10)</f>
        <v>Canva : Gr</v>
      </c>
      <c r="D66" t="str">
        <f>RIGHT(טבלה1[[#This Row],[course_title]],10)</f>
        <v>ry Volume2</v>
      </c>
      <c r="E66" t="str">
        <f>MID(טבלה1[[#This Row],[course_title]],2,10)</f>
        <v>anva : Gra</v>
      </c>
      <c r="F66" t="s">
        <v>3315</v>
      </c>
      <c r="G66" t="str">
        <f>REPLACE(טבלה1[[#This Row],[url]],19,3,"com")</f>
        <v>https://www.udemy.com/canva-course-graphic-design-theory-in-social-media-volume-2/</v>
      </c>
      <c r="H66" t="b">
        <v>1</v>
      </c>
      <c r="I66" s="4">
        <v>200</v>
      </c>
      <c r="J66" s="5">
        <v>4961</v>
      </c>
      <c r="K66" s="5">
        <v>38</v>
      </c>
      <c r="L66" s="5">
        <v>29</v>
      </c>
      <c r="M66">
        <v>1</v>
      </c>
      <c r="N66" t="str">
        <f>VLOOKUP(טבלה1[[#This Row],[level_id]],Level_id!$A$2:$B$5,2)</f>
        <v>All levels</v>
      </c>
      <c r="O66" t="str">
        <f>LOWER(טבלה1[[#This Row],[level_desc]])</f>
        <v>all levels</v>
      </c>
      <c r="P66" s="3" t="str">
        <f>UPPER(טבלה1[[#This Row],[small letters]])</f>
        <v>ALL LEVELS</v>
      </c>
      <c r="Q66">
        <f>LEN(טבלה1[[#This Row],[no spaces]])</f>
        <v>10</v>
      </c>
      <c r="R66" t="str">
        <f>TRIM(טבלה1[[#This Row],[small letters]])</f>
        <v>all levels</v>
      </c>
      <c r="S66" s="6">
        <v>2</v>
      </c>
      <c r="T66" s="12">
        <v>42175</v>
      </c>
      <c r="U66" s="6">
        <f>DAY(טבלה1[[#This Row],[published_date]])</f>
        <v>20</v>
      </c>
      <c r="V66" s="6">
        <f>MONTH(טבלה1[[#This Row],[published_date]])</f>
        <v>6</v>
      </c>
      <c r="W66" s="6">
        <f>YEAR(טבלה1[[#This Row],[published_date]])</f>
        <v>2015</v>
      </c>
      <c r="X66">
        <v>2</v>
      </c>
      <c r="Y66" t="str">
        <f>VLOOKUP(טבלה1[[#This Row],[subject_id]],Subject_id!$A$2:$B$5,2)</f>
        <v>Graphic Design</v>
      </c>
      <c r="Z66" s="7">
        <v>43734</v>
      </c>
      <c r="AA66">
        <f>_xlfn.DAYS(טבלה1[[#This Row],[Removal_date]],טבלה1[[#This Row],[published_date]])</f>
        <v>1559</v>
      </c>
      <c r="AB66" s="4">
        <f>טבלה1[[#This Row],[price]]*טבלה1[[#This Row],[num_subscribers]]</f>
        <v>992200</v>
      </c>
    </row>
    <row r="67" spans="1:28" x14ac:dyDescent="0.3">
      <c r="A67">
        <v>521342</v>
      </c>
      <c r="B67" t="s">
        <v>1014</v>
      </c>
      <c r="C67" t="str">
        <f>LEFT(טבלה1[[#This Row],[course_title]],10)</f>
        <v>Succeed in</v>
      </c>
      <c r="D67" t="str">
        <f>RIGHT(טבלה1[[#This Row],[course_title]],10)</f>
        <v xml:space="preserve"> to Start!</v>
      </c>
      <c r="E67" t="str">
        <f>MID(טבלה1[[#This Row],[course_title]],2,10)</f>
        <v xml:space="preserve">ucceed in </v>
      </c>
      <c r="F67" t="s">
        <v>1015</v>
      </c>
      <c r="G67" t="str">
        <f>REPLACE(טבלה1[[#This Row],[url]],19,3,"com")</f>
        <v>https://www.udemy.com/forex-trading-for-beginners-live-fx-examples/</v>
      </c>
      <c r="H67" t="b">
        <v>1</v>
      </c>
      <c r="I67" s="4">
        <v>200</v>
      </c>
      <c r="J67" s="5">
        <v>1806</v>
      </c>
      <c r="K67" s="5">
        <v>38</v>
      </c>
      <c r="L67" s="5">
        <v>211</v>
      </c>
      <c r="M67">
        <v>2</v>
      </c>
      <c r="N67" t="str">
        <f>VLOOKUP(טבלה1[[#This Row],[level_id]],Level_id!$A$2:$B$5,2)</f>
        <v>Beginner Level</v>
      </c>
      <c r="O67" t="str">
        <f>LOWER(טבלה1[[#This Row],[level_desc]])</f>
        <v>beginner level</v>
      </c>
      <c r="P67" s="3" t="str">
        <f>UPPER(טבלה1[[#This Row],[small letters]])</f>
        <v>BEGINNER LEVEL</v>
      </c>
      <c r="Q67">
        <f>LEN(טבלה1[[#This Row],[no spaces]])</f>
        <v>14</v>
      </c>
      <c r="R67" t="str">
        <f>TRIM(טבלה1[[#This Row],[small letters]])</f>
        <v>beginner level</v>
      </c>
      <c r="S67" s="6">
        <v>19.5</v>
      </c>
      <c r="T67" s="12">
        <v>42174</v>
      </c>
      <c r="U67" s="6">
        <f>DAY(טבלה1[[#This Row],[published_date]])</f>
        <v>19</v>
      </c>
      <c r="V67" s="6">
        <f>MONTH(טבלה1[[#This Row],[published_date]])</f>
        <v>6</v>
      </c>
      <c r="W67" s="6">
        <f>YEAR(טבלה1[[#This Row],[published_date]])</f>
        <v>2015</v>
      </c>
      <c r="X67">
        <v>1</v>
      </c>
      <c r="Y67" t="str">
        <f>VLOOKUP(טבלה1[[#This Row],[subject_id]],Subject_id!$A$2:$B$5,2)</f>
        <v>Business Finance</v>
      </c>
      <c r="Z67" s="7">
        <v>43465</v>
      </c>
      <c r="AA67">
        <f>_xlfn.DAYS(טבלה1[[#This Row],[Removal_date]],טבלה1[[#This Row],[published_date]])</f>
        <v>1291</v>
      </c>
      <c r="AB67" s="4">
        <f>טבלה1[[#This Row],[price]]*טבלה1[[#This Row],[num_subscribers]]</f>
        <v>361200</v>
      </c>
    </row>
    <row r="68" spans="1:28" x14ac:dyDescent="0.3">
      <c r="A68">
        <v>521952</v>
      </c>
      <c r="B68" t="s">
        <v>2320</v>
      </c>
      <c r="C68" t="str">
        <f>LEFT(טבלה1[[#This Row],[course_title]],10)</f>
        <v>Ultimate G</v>
      </c>
      <c r="D68" t="str">
        <f>RIGHT(טבלה1[[#This Row],[course_title]],10)</f>
        <v>k Strategy</v>
      </c>
      <c r="E68" t="str">
        <f>MID(טבלה1[[#This Row],[course_title]],2,10)</f>
        <v>ltimate Gu</v>
      </c>
      <c r="F68" t="s">
        <v>2321</v>
      </c>
      <c r="G68" t="str">
        <f>REPLACE(טבלה1[[#This Row],[url]],19,3,"com")</f>
        <v>https://www.udemy.com/trading-engulfing-candle-top-trend-continuation-strategy/</v>
      </c>
      <c r="H68" t="b">
        <v>1</v>
      </c>
      <c r="I68" s="4">
        <v>200</v>
      </c>
      <c r="J68" s="5">
        <v>185</v>
      </c>
      <c r="K68" s="5">
        <v>36</v>
      </c>
      <c r="L68" s="5">
        <v>25</v>
      </c>
      <c r="M68">
        <v>1</v>
      </c>
      <c r="N68" t="str">
        <f>VLOOKUP(טבלה1[[#This Row],[level_id]],Level_id!$A$2:$B$5,2)</f>
        <v>All levels</v>
      </c>
      <c r="O68" t="str">
        <f>LOWER(טבלה1[[#This Row],[level_desc]])</f>
        <v>all levels</v>
      </c>
      <c r="P68" s="3" t="str">
        <f>UPPER(טבלה1[[#This Row],[small letters]])</f>
        <v>ALL LEVELS</v>
      </c>
      <c r="Q68">
        <f>LEN(טבלה1[[#This Row],[no spaces]])</f>
        <v>10</v>
      </c>
      <c r="R68" t="str">
        <f>TRIM(טבלה1[[#This Row],[small letters]])</f>
        <v>all levels</v>
      </c>
      <c r="S68" s="6">
        <v>2.5</v>
      </c>
      <c r="T68" s="12">
        <v>42668</v>
      </c>
      <c r="U68" s="6">
        <f>DAY(טבלה1[[#This Row],[published_date]])</f>
        <v>25</v>
      </c>
      <c r="V68" s="6">
        <f>MONTH(טבלה1[[#This Row],[published_date]])</f>
        <v>10</v>
      </c>
      <c r="W68" s="6">
        <f>YEAR(טבלה1[[#This Row],[published_date]])</f>
        <v>2016</v>
      </c>
      <c r="X68">
        <v>1</v>
      </c>
      <c r="Y68" t="str">
        <f>VLOOKUP(טבלה1[[#This Row],[subject_id]],Subject_id!$A$2:$B$5,2)</f>
        <v>Business Finance</v>
      </c>
      <c r="Z68" s="7">
        <v>43734</v>
      </c>
      <c r="AA68">
        <f>_xlfn.DAYS(טבלה1[[#This Row],[Removal_date]],טבלה1[[#This Row],[published_date]])</f>
        <v>1066</v>
      </c>
      <c r="AB68" s="4">
        <f>טבלה1[[#This Row],[price]]*טבלה1[[#This Row],[num_subscribers]]</f>
        <v>37000</v>
      </c>
    </row>
    <row r="69" spans="1:28" x14ac:dyDescent="0.3">
      <c r="A69">
        <v>522426</v>
      </c>
      <c r="B69" t="s">
        <v>2715</v>
      </c>
      <c r="C69" t="str">
        <f>LEFT(טבלה1[[#This Row],[course_title]],10)</f>
        <v>Design &amp; C</v>
      </c>
      <c r="D69" t="str">
        <f>RIGHT(טבלה1[[#This Row],[course_title]],10)</f>
        <v>scape 2016</v>
      </c>
      <c r="E69" t="str">
        <f>MID(טבלה1[[#This Row],[course_title]],2,10)</f>
        <v>esign &amp; Cr</v>
      </c>
      <c r="F69" t="s">
        <v>2716</v>
      </c>
      <c r="G69" t="str">
        <f>REPLACE(טבלה1[[#This Row],[url]],19,3,"com")</f>
        <v>https://www.udemy.com/design-create-vector-graphics-with-inkscape/</v>
      </c>
      <c r="H69" t="b">
        <v>1</v>
      </c>
      <c r="I69" s="4">
        <v>200</v>
      </c>
      <c r="J69" s="5">
        <v>2091</v>
      </c>
      <c r="K69" s="5">
        <v>11</v>
      </c>
      <c r="L69" s="5">
        <v>26</v>
      </c>
      <c r="M69">
        <v>2</v>
      </c>
      <c r="N69" t="str">
        <f>VLOOKUP(טבלה1[[#This Row],[level_id]],Level_id!$A$2:$B$5,2)</f>
        <v>Beginner Level</v>
      </c>
      <c r="O69" t="str">
        <f>LOWER(טבלה1[[#This Row],[level_desc]])</f>
        <v>beginner level</v>
      </c>
      <c r="P69" s="3" t="str">
        <f>UPPER(טבלה1[[#This Row],[small letters]])</f>
        <v>BEGINNER LEVEL</v>
      </c>
      <c r="Q69">
        <f>LEN(טבלה1[[#This Row],[no spaces]])</f>
        <v>14</v>
      </c>
      <c r="R69" t="str">
        <f>TRIM(טבלה1[[#This Row],[small letters]])</f>
        <v>beginner level</v>
      </c>
      <c r="S69" s="6">
        <v>2.5</v>
      </c>
      <c r="T69" s="12">
        <v>42163</v>
      </c>
      <c r="U69" s="6">
        <f>DAY(טבלה1[[#This Row],[published_date]])</f>
        <v>8</v>
      </c>
      <c r="V69" s="6">
        <f>MONTH(טבלה1[[#This Row],[published_date]])</f>
        <v>6</v>
      </c>
      <c r="W69" s="6">
        <f>YEAR(טבלה1[[#This Row],[published_date]])</f>
        <v>2015</v>
      </c>
      <c r="X69">
        <v>2</v>
      </c>
      <c r="Y69" t="str">
        <f>VLOOKUP(טבלה1[[#This Row],[subject_id]],Subject_id!$A$2:$B$5,2)</f>
        <v>Graphic Design</v>
      </c>
      <c r="Z69" s="7">
        <v>43465</v>
      </c>
      <c r="AA69">
        <f>_xlfn.DAYS(טבלה1[[#This Row],[Removal_date]],טבלה1[[#This Row],[published_date]])</f>
        <v>1302</v>
      </c>
      <c r="AB69" s="4">
        <f>טבלה1[[#This Row],[price]]*טבלה1[[#This Row],[num_subscribers]]</f>
        <v>418200</v>
      </c>
    </row>
    <row r="70" spans="1:28" x14ac:dyDescent="0.3">
      <c r="A70">
        <v>522784</v>
      </c>
      <c r="B70" t="s">
        <v>3090</v>
      </c>
      <c r="C70" t="str">
        <f>LEFT(טבלה1[[#This Row],[course_title]],10)</f>
        <v xml:space="preserve">Create an </v>
      </c>
      <c r="D70" t="str">
        <f>RIGHT(טבלה1[[#This Row],[course_title]],10)</f>
        <v>atercolors</v>
      </c>
      <c r="E70" t="str">
        <f>MID(טבלה1[[#This Row],[course_title]],2,10)</f>
        <v>reate an A</v>
      </c>
      <c r="F70" t="s">
        <v>3091</v>
      </c>
      <c r="G70" t="str">
        <f>REPLACE(טבלה1[[#This Row],[url]],19,3,"com")</f>
        <v>https://www.udemy.com/design-an-information-diet-plan-with-a-watercolor-flowchart/</v>
      </c>
      <c r="H70" t="b">
        <v>1</v>
      </c>
      <c r="I70" s="4">
        <v>200</v>
      </c>
      <c r="J70" s="5">
        <v>668</v>
      </c>
      <c r="K70" s="5">
        <v>5</v>
      </c>
      <c r="L70" s="5">
        <v>16</v>
      </c>
      <c r="M70">
        <v>1</v>
      </c>
      <c r="N70" t="str">
        <f>VLOOKUP(טבלה1[[#This Row],[level_id]],Level_id!$A$2:$B$5,2)</f>
        <v>All levels</v>
      </c>
      <c r="O70" t="str">
        <f>LOWER(טבלה1[[#This Row],[level_desc]])</f>
        <v>all levels</v>
      </c>
      <c r="P70" s="3" t="str">
        <f>UPPER(טבלה1[[#This Row],[small letters]])</f>
        <v>ALL LEVELS</v>
      </c>
      <c r="Q70">
        <f>LEN(טבלה1[[#This Row],[no spaces]])</f>
        <v>10</v>
      </c>
      <c r="R70" t="str">
        <f>TRIM(טבלה1[[#This Row],[small letters]])</f>
        <v>all levels</v>
      </c>
      <c r="S70" s="6">
        <v>2.5</v>
      </c>
      <c r="T70" s="12">
        <v>42163</v>
      </c>
      <c r="U70" s="6">
        <f>DAY(טבלה1[[#This Row],[published_date]])</f>
        <v>8</v>
      </c>
      <c r="V70" s="6">
        <f>MONTH(טבלה1[[#This Row],[published_date]])</f>
        <v>6</v>
      </c>
      <c r="W70" s="6">
        <f>YEAR(טבלה1[[#This Row],[published_date]])</f>
        <v>2015</v>
      </c>
      <c r="X70">
        <v>2</v>
      </c>
      <c r="Y70" t="str">
        <f>VLOOKUP(טבלה1[[#This Row],[subject_id]],Subject_id!$A$2:$B$5,2)</f>
        <v>Graphic Design</v>
      </c>
      <c r="Z70" s="7">
        <v>43734</v>
      </c>
      <c r="AA70">
        <f>_xlfn.DAYS(טבלה1[[#This Row],[Removal_date]],טבלה1[[#This Row],[published_date]])</f>
        <v>1571</v>
      </c>
      <c r="AB70" s="4">
        <f>טבלה1[[#This Row],[price]]*טבלה1[[#This Row],[num_subscribers]]</f>
        <v>133600</v>
      </c>
    </row>
    <row r="71" spans="1:28" x14ac:dyDescent="0.3">
      <c r="A71">
        <v>528784</v>
      </c>
      <c r="B71" t="s">
        <v>264</v>
      </c>
      <c r="C71" t="str">
        <f>LEFT(טבלה1[[#This Row],[course_title]],10)</f>
        <v>Stock mark</v>
      </c>
      <c r="D71" t="str">
        <f>RIGHT(טבלה1[[#This Row],[course_title]],10)</f>
        <v xml:space="preserve"> in stocks</v>
      </c>
      <c r="E71" t="str">
        <f>MID(טבלה1[[#This Row],[course_title]],2,10)</f>
        <v>tock marke</v>
      </c>
      <c r="F71" t="s">
        <v>265</v>
      </c>
      <c r="G71" t="str">
        <f>REPLACE(טבלה1[[#This Row],[url]],19,3,"com")</f>
        <v>https://www.udemy.com/stockmarket/</v>
      </c>
      <c r="H71" t="b">
        <v>1</v>
      </c>
      <c r="I71" s="4">
        <v>200</v>
      </c>
      <c r="J71" s="5">
        <v>3143</v>
      </c>
      <c r="K71" s="5">
        <v>11</v>
      </c>
      <c r="L71" s="5">
        <v>39</v>
      </c>
      <c r="M71">
        <v>4</v>
      </c>
      <c r="N71" t="str">
        <f>VLOOKUP(טבלה1[[#This Row],[level_id]],Level_id!$A$2:$B$5,2)</f>
        <v>Intermediate Level</v>
      </c>
      <c r="O71" t="str">
        <f>LOWER(טבלה1[[#This Row],[level_desc]])</f>
        <v>intermediate level</v>
      </c>
      <c r="P71" s="3" t="str">
        <f>UPPER(טבלה1[[#This Row],[small letters]])</f>
        <v>INTERMEDIATE LEVEL</v>
      </c>
      <c r="Q71">
        <f>LEN(טבלה1[[#This Row],[no spaces]])</f>
        <v>18</v>
      </c>
      <c r="R71" t="str">
        <f>TRIM(טבלה1[[#This Row],[small letters]])</f>
        <v>intermediate level</v>
      </c>
      <c r="S71" s="6">
        <v>3</v>
      </c>
      <c r="T71" s="12">
        <v>42318</v>
      </c>
      <c r="U71" s="6">
        <f>DAY(טבלה1[[#This Row],[published_date]])</f>
        <v>10</v>
      </c>
      <c r="V71" s="6">
        <f>MONTH(טבלה1[[#This Row],[published_date]])</f>
        <v>11</v>
      </c>
      <c r="W71" s="6">
        <f>YEAR(טבלה1[[#This Row],[published_date]])</f>
        <v>2015</v>
      </c>
      <c r="X71">
        <v>1</v>
      </c>
      <c r="Y71" t="str">
        <f>VLOOKUP(טבלה1[[#This Row],[subject_id]],Subject_id!$A$2:$B$5,2)</f>
        <v>Business Finance</v>
      </c>
      <c r="Z71" s="7">
        <v>44114</v>
      </c>
      <c r="AA71">
        <f>_xlfn.DAYS(טבלה1[[#This Row],[Removal_date]],טבלה1[[#This Row],[published_date]])</f>
        <v>1796</v>
      </c>
      <c r="AB71" s="4">
        <f>טבלה1[[#This Row],[price]]*טבלה1[[#This Row],[num_subscribers]]</f>
        <v>628600</v>
      </c>
    </row>
    <row r="72" spans="1:28" x14ac:dyDescent="0.3">
      <c r="A72">
        <v>530768</v>
      </c>
      <c r="B72" t="s">
        <v>476</v>
      </c>
      <c r="C72" t="str">
        <f>LEFT(טבלה1[[#This Row],[course_title]],10)</f>
        <v>Advanced S</v>
      </c>
      <c r="D72" t="str">
        <f>RIGHT(טבלה1[[#This Row],[course_title]],10)</f>
        <v>Investors!</v>
      </c>
      <c r="E72" t="str">
        <f>MID(טבלה1[[#This Row],[course_title]],2,10)</f>
        <v>dvanced St</v>
      </c>
      <c r="F72" t="s">
        <v>477</v>
      </c>
      <c r="G72" t="str">
        <f>REPLACE(טבלה1[[#This Row],[url]],19,3,"com")</f>
        <v>https://www.udemy.com/bullet-proof-options-controlled-leverage-investing-secrets/</v>
      </c>
      <c r="H72" t="b">
        <v>1</v>
      </c>
      <c r="I72" s="4">
        <v>200</v>
      </c>
      <c r="J72" s="5">
        <v>1271</v>
      </c>
      <c r="K72" s="5">
        <v>23</v>
      </c>
      <c r="L72" s="5">
        <v>7</v>
      </c>
      <c r="M72">
        <v>3</v>
      </c>
      <c r="N72" t="str">
        <f>VLOOKUP(טבלה1[[#This Row],[level_id]],Level_id!$A$2:$B$5,2)</f>
        <v>Expert Level</v>
      </c>
      <c r="O72" t="str">
        <f>LOWER(טבלה1[[#This Row],[level_desc]])</f>
        <v>expert level</v>
      </c>
      <c r="P72" s="3" t="str">
        <f>UPPER(טבלה1[[#This Row],[small letters]])</f>
        <v>EXPERT LEVEL</v>
      </c>
      <c r="Q72">
        <f>LEN(טבלה1[[#This Row],[no spaces]])</f>
        <v>12</v>
      </c>
      <c r="R72" t="str">
        <f>TRIM(טבלה1[[#This Row],[small letters]])</f>
        <v>expert level</v>
      </c>
      <c r="S72" s="6">
        <v>1.5</v>
      </c>
      <c r="T72" s="12">
        <v>42269</v>
      </c>
      <c r="U72" s="6">
        <f>DAY(טבלה1[[#This Row],[published_date]])</f>
        <v>22</v>
      </c>
      <c r="V72" s="6">
        <f>MONTH(טבלה1[[#This Row],[published_date]])</f>
        <v>9</v>
      </c>
      <c r="W72" s="6">
        <f>YEAR(טבלה1[[#This Row],[published_date]])</f>
        <v>2015</v>
      </c>
      <c r="X72">
        <v>1</v>
      </c>
      <c r="Y72" t="str">
        <f>VLOOKUP(טבלה1[[#This Row],[subject_id]],Subject_id!$A$2:$B$5,2)</f>
        <v>Business Finance</v>
      </c>
      <c r="Z72" s="7">
        <v>43701</v>
      </c>
      <c r="AA72">
        <f>_xlfn.DAYS(טבלה1[[#This Row],[Removal_date]],טבלה1[[#This Row],[published_date]])</f>
        <v>1432</v>
      </c>
      <c r="AB72" s="4">
        <f>טבלה1[[#This Row],[price]]*טבלה1[[#This Row],[num_subscribers]]</f>
        <v>254200</v>
      </c>
    </row>
    <row r="73" spans="1:28" x14ac:dyDescent="0.3">
      <c r="A73">
        <v>532836</v>
      </c>
      <c r="B73" t="s">
        <v>992</v>
      </c>
      <c r="C73" t="str">
        <f>LEFT(טבלה1[[#This Row],[course_title]],10)</f>
        <v>How to Bui</v>
      </c>
      <c r="D73" t="str">
        <f>RIGHT(טבלה1[[#This Row],[course_title]],10)</f>
        <v>m Scratch!</v>
      </c>
      <c r="E73" t="str">
        <f>MID(טבלה1[[#This Row],[course_title]],2,10)</f>
        <v>ow to Buil</v>
      </c>
      <c r="F73" t="s">
        <v>993</v>
      </c>
      <c r="G73" t="str">
        <f>REPLACE(טבלה1[[#This Row],[url]],19,3,"com")</f>
        <v>https://www.udemy.com/take-the-bulletproof-401k-super-charger-rat-race-off-ramp/</v>
      </c>
      <c r="H73" t="b">
        <v>1</v>
      </c>
      <c r="I73" s="4">
        <v>200</v>
      </c>
      <c r="J73" s="5">
        <v>1498</v>
      </c>
      <c r="K73" s="5">
        <v>30</v>
      </c>
      <c r="L73" s="5">
        <v>23</v>
      </c>
      <c r="M73">
        <v>2</v>
      </c>
      <c r="N73" t="str">
        <f>VLOOKUP(טבלה1[[#This Row],[level_id]],Level_id!$A$2:$B$5,2)</f>
        <v>Beginner Level</v>
      </c>
      <c r="O73" t="str">
        <f>LOWER(טבלה1[[#This Row],[level_desc]])</f>
        <v>beginner level</v>
      </c>
      <c r="P73" s="3" t="str">
        <f>UPPER(טבלה1[[#This Row],[small letters]])</f>
        <v>BEGINNER LEVEL</v>
      </c>
      <c r="Q73">
        <f>LEN(טבלה1[[#This Row],[no spaces]])</f>
        <v>14</v>
      </c>
      <c r="R73" t="str">
        <f>TRIM(טבלה1[[#This Row],[small letters]])</f>
        <v>beginner level</v>
      </c>
      <c r="S73" s="6">
        <v>2</v>
      </c>
      <c r="T73" s="12">
        <v>42177</v>
      </c>
      <c r="U73" s="6">
        <f>DAY(טבלה1[[#This Row],[published_date]])</f>
        <v>22</v>
      </c>
      <c r="V73" s="6">
        <f>MONTH(טבלה1[[#This Row],[published_date]])</f>
        <v>6</v>
      </c>
      <c r="W73" s="6">
        <f>YEAR(טבלה1[[#This Row],[published_date]])</f>
        <v>2015</v>
      </c>
      <c r="X73">
        <v>1</v>
      </c>
      <c r="Y73" t="str">
        <f>VLOOKUP(טבלה1[[#This Row],[subject_id]],Subject_id!$A$2:$B$5,2)</f>
        <v>Business Finance</v>
      </c>
      <c r="Z73" s="7">
        <v>43465</v>
      </c>
      <c r="AA73">
        <f>_xlfn.DAYS(טבלה1[[#This Row],[Removal_date]],טבלה1[[#This Row],[published_date]])</f>
        <v>1288</v>
      </c>
      <c r="AB73" s="4">
        <f>טבלה1[[#This Row],[price]]*טבלה1[[#This Row],[num_subscribers]]</f>
        <v>299600</v>
      </c>
    </row>
    <row r="74" spans="1:28" x14ac:dyDescent="0.3">
      <c r="A74">
        <v>543212</v>
      </c>
      <c r="B74" t="s">
        <v>1422</v>
      </c>
      <c r="C74" t="str">
        <f>LEFT(טבלה1[[#This Row],[course_title]],10)</f>
        <v>Forex Trad</v>
      </c>
      <c r="D74" t="str">
        <f>RIGHT(טבלה1[[#This Row],[course_title]],10)</f>
        <v>OP traders</v>
      </c>
      <c r="E74" t="str">
        <f>MID(טבלה1[[#This Row],[course_title]],2,10)</f>
        <v>orex Tradi</v>
      </c>
      <c r="F74" t="s">
        <v>1423</v>
      </c>
      <c r="G74" t="str">
        <f>REPLACE(טבלה1[[#This Row],[url]],19,3,"com")</f>
        <v>https://www.udemy.com/forex-trading-using-professional-indicators-by-top-traders/</v>
      </c>
      <c r="H74" t="b">
        <v>1</v>
      </c>
      <c r="I74" s="4">
        <v>200</v>
      </c>
      <c r="J74" s="5">
        <v>1699</v>
      </c>
      <c r="K74" s="5">
        <v>40</v>
      </c>
      <c r="L74" s="5">
        <v>28</v>
      </c>
      <c r="M74">
        <v>1</v>
      </c>
      <c r="N74" t="str">
        <f>VLOOKUP(טבלה1[[#This Row],[level_id]],Level_id!$A$2:$B$5,2)</f>
        <v>All levels</v>
      </c>
      <c r="O74" t="str">
        <f>LOWER(טבלה1[[#This Row],[level_desc]])</f>
        <v>all levels</v>
      </c>
      <c r="P74" s="3" t="str">
        <f>UPPER(טבלה1[[#This Row],[small letters]])</f>
        <v>ALL LEVELS</v>
      </c>
      <c r="Q74">
        <f>LEN(טבלה1[[#This Row],[no spaces]])</f>
        <v>10</v>
      </c>
      <c r="R74" t="str">
        <f>TRIM(טבלה1[[#This Row],[small letters]])</f>
        <v>all levels</v>
      </c>
      <c r="S74" s="6">
        <v>3.5</v>
      </c>
      <c r="T74" s="12">
        <v>42192</v>
      </c>
      <c r="U74" s="6">
        <f>DAY(טבלה1[[#This Row],[published_date]])</f>
        <v>7</v>
      </c>
      <c r="V74" s="6">
        <f>MONTH(טבלה1[[#This Row],[published_date]])</f>
        <v>7</v>
      </c>
      <c r="W74" s="6">
        <f>YEAR(טבלה1[[#This Row],[published_date]])</f>
        <v>2015</v>
      </c>
      <c r="X74">
        <v>1</v>
      </c>
      <c r="Y74" t="str">
        <f>VLOOKUP(טבלה1[[#This Row],[subject_id]],Subject_id!$A$2:$B$5,2)</f>
        <v>Business Finance</v>
      </c>
      <c r="Z74" s="7">
        <v>43318</v>
      </c>
      <c r="AA74">
        <f>_xlfn.DAYS(טבלה1[[#This Row],[Removal_date]],טבלה1[[#This Row],[published_date]])</f>
        <v>1126</v>
      </c>
      <c r="AB74" s="4">
        <f>טבלה1[[#This Row],[price]]*טבלה1[[#This Row],[num_subscribers]]</f>
        <v>339800</v>
      </c>
    </row>
    <row r="75" spans="1:28" x14ac:dyDescent="0.3">
      <c r="A75">
        <v>543242</v>
      </c>
      <c r="B75" t="s">
        <v>334</v>
      </c>
      <c r="C75" t="str">
        <f>LEFT(טבלה1[[#This Row],[course_title]],10)</f>
        <v>Learn to T</v>
      </c>
      <c r="D75" t="str">
        <f>RIGHT(טבלה1[[#This Row],[course_title]],10)</f>
        <v>e The News</v>
      </c>
      <c r="E75" t="str">
        <f>MID(טבלה1[[#This Row],[course_title]],2,10)</f>
        <v>earn to Tr</v>
      </c>
      <c r="F75" t="s">
        <v>335</v>
      </c>
      <c r="G75" t="str">
        <f>REPLACE(טבלה1[[#This Row],[url]],19,3,"com")</f>
        <v>https://www.udemy.com/learn-to-trade-the-news/</v>
      </c>
      <c r="H75" t="b">
        <v>1</v>
      </c>
      <c r="I75" s="4">
        <v>200</v>
      </c>
      <c r="J75" s="5">
        <v>1924</v>
      </c>
      <c r="K75" s="5">
        <v>351</v>
      </c>
      <c r="L75" s="5">
        <v>544</v>
      </c>
      <c r="M75">
        <v>1</v>
      </c>
      <c r="N75" t="str">
        <f>VLOOKUP(טבלה1[[#This Row],[level_id]],Level_id!$A$2:$B$5,2)</f>
        <v>All levels</v>
      </c>
      <c r="O75" t="str">
        <f>LOWER(טבלה1[[#This Row],[level_desc]])</f>
        <v>all levels</v>
      </c>
      <c r="P75" s="3" t="str">
        <f>UPPER(טבלה1[[#This Row],[small letters]])</f>
        <v>ALL LEVELS</v>
      </c>
      <c r="Q75">
        <f>LEN(טבלה1[[#This Row],[no spaces]])</f>
        <v>10</v>
      </c>
      <c r="R75" t="str">
        <f>TRIM(טבלה1[[#This Row],[small letters]])</f>
        <v>all levels</v>
      </c>
      <c r="S75" s="6">
        <v>46.5</v>
      </c>
      <c r="T75" s="12">
        <v>42201</v>
      </c>
      <c r="U75" s="6">
        <f>DAY(טבלה1[[#This Row],[published_date]])</f>
        <v>16</v>
      </c>
      <c r="V75" s="6">
        <f>MONTH(טבלה1[[#This Row],[published_date]])</f>
        <v>7</v>
      </c>
      <c r="W75" s="6">
        <f>YEAR(טבלה1[[#This Row],[published_date]])</f>
        <v>2015</v>
      </c>
      <c r="X75">
        <v>1</v>
      </c>
      <c r="Y75" t="str">
        <f>VLOOKUP(טבלה1[[#This Row],[subject_id]],Subject_id!$A$2:$B$5,2)</f>
        <v>Business Finance</v>
      </c>
      <c r="Z75" s="7">
        <v>43408</v>
      </c>
      <c r="AA75">
        <f>_xlfn.DAYS(טבלה1[[#This Row],[Removal_date]],טבלה1[[#This Row],[published_date]])</f>
        <v>1207</v>
      </c>
      <c r="AB75" s="4">
        <f>טבלה1[[#This Row],[price]]*טבלה1[[#This Row],[num_subscribers]]</f>
        <v>384800</v>
      </c>
    </row>
    <row r="76" spans="1:28" x14ac:dyDescent="0.3">
      <c r="A76">
        <v>546656</v>
      </c>
      <c r="B76" t="s">
        <v>2272</v>
      </c>
      <c r="C76" t="str">
        <f>LEFT(טבלה1[[#This Row],[course_title]],10)</f>
        <v>How to Tra</v>
      </c>
      <c r="D76" t="str">
        <f>RIGHT(טבלה1[[#This Row],[course_title]],10)</f>
        <v xml:space="preserve"> a Living!</v>
      </c>
      <c r="E76" t="str">
        <f>MID(טבלה1[[#This Row],[course_title]],2,10)</f>
        <v>ow to Trad</v>
      </c>
      <c r="F76" t="s">
        <v>2273</v>
      </c>
      <c r="G76" t="str">
        <f>REPLACE(טבלה1[[#This Row],[url]],19,3,"com")</f>
        <v>https://www.udemy.com/trading-controlled-leverage-financial-and-commodity-futures/</v>
      </c>
      <c r="H76" t="b">
        <v>1</v>
      </c>
      <c r="I76" s="4">
        <v>200</v>
      </c>
      <c r="J76" s="5">
        <v>1240</v>
      </c>
      <c r="K76" s="5">
        <v>17</v>
      </c>
      <c r="L76" s="5">
        <v>20</v>
      </c>
      <c r="M76">
        <v>1</v>
      </c>
      <c r="N76" t="str">
        <f>VLOOKUP(טבלה1[[#This Row],[level_id]],Level_id!$A$2:$B$5,2)</f>
        <v>All levels</v>
      </c>
      <c r="O76" t="str">
        <f>LOWER(טבלה1[[#This Row],[level_desc]])</f>
        <v>all levels</v>
      </c>
      <c r="P76" s="3" t="str">
        <f>UPPER(טבלה1[[#This Row],[small letters]])</f>
        <v>ALL LEVELS</v>
      </c>
      <c r="Q76">
        <f>LEN(טבלה1[[#This Row],[no spaces]])</f>
        <v>10</v>
      </c>
      <c r="R76" t="str">
        <f>TRIM(טבלה1[[#This Row],[small letters]])</f>
        <v>all levels</v>
      </c>
      <c r="S76" s="6">
        <v>2.5</v>
      </c>
      <c r="T76" s="12">
        <v>42384</v>
      </c>
      <c r="U76" s="6">
        <f>DAY(טבלה1[[#This Row],[published_date]])</f>
        <v>15</v>
      </c>
      <c r="V76" s="6">
        <f>MONTH(טבלה1[[#This Row],[published_date]])</f>
        <v>1</v>
      </c>
      <c r="W76" s="6">
        <f>YEAR(טבלה1[[#This Row],[published_date]])</f>
        <v>2016</v>
      </c>
      <c r="X76">
        <v>1</v>
      </c>
      <c r="Y76" t="str">
        <f>VLOOKUP(טבלה1[[#This Row],[subject_id]],Subject_id!$A$2:$B$5,2)</f>
        <v>Business Finance</v>
      </c>
      <c r="Z76" s="7">
        <v>43734</v>
      </c>
      <c r="AA76">
        <f>_xlfn.DAYS(טבלה1[[#This Row],[Removal_date]],טבלה1[[#This Row],[published_date]])</f>
        <v>1350</v>
      </c>
      <c r="AB76" s="4">
        <f>טבלה1[[#This Row],[price]]*טבלה1[[#This Row],[num_subscribers]]</f>
        <v>248000</v>
      </c>
    </row>
    <row r="77" spans="1:28" x14ac:dyDescent="0.3">
      <c r="A77">
        <v>548278</v>
      </c>
      <c r="B77" t="s">
        <v>6276</v>
      </c>
      <c r="C77" t="str">
        <f>LEFT(טבלה1[[#This Row],[course_title]],10)</f>
        <v>The Comple</v>
      </c>
      <c r="D77" t="str">
        <f>RIGHT(טבלה1[[#This Row],[course_title]],10)</f>
        <v>5 Projects</v>
      </c>
      <c r="E77" t="str">
        <f>MID(טבלה1[[#This Row],[course_title]],2,10)</f>
        <v>he Complet</v>
      </c>
      <c r="F77" t="s">
        <v>6277</v>
      </c>
      <c r="G77" t="str">
        <f>REPLACE(טבלה1[[#This Row],[url]],19,3,"com")</f>
        <v>https://www.udemy.com/complete-web-development-course/</v>
      </c>
      <c r="H77" t="b">
        <v>1</v>
      </c>
      <c r="I77" s="4">
        <v>200</v>
      </c>
      <c r="J77" s="5">
        <v>7501</v>
      </c>
      <c r="K77" s="5">
        <v>1213</v>
      </c>
      <c r="L77" s="5">
        <v>384</v>
      </c>
      <c r="M77">
        <v>1</v>
      </c>
      <c r="N77" t="str">
        <f>VLOOKUP(טבלה1[[#This Row],[level_id]],Level_id!$A$2:$B$5,2)</f>
        <v>All levels</v>
      </c>
      <c r="O77" t="str">
        <f>LOWER(טבלה1[[#This Row],[level_desc]])</f>
        <v>all levels</v>
      </c>
      <c r="P77" s="3" t="str">
        <f>UPPER(טבלה1[[#This Row],[small letters]])</f>
        <v>ALL LEVELS</v>
      </c>
      <c r="Q77">
        <f>LEN(טבלה1[[#This Row],[no spaces]])</f>
        <v>10</v>
      </c>
      <c r="R77" t="str">
        <f>TRIM(טבלה1[[#This Row],[small letters]])</f>
        <v>all levels</v>
      </c>
      <c r="S77" s="6">
        <v>76.5</v>
      </c>
      <c r="T77" s="12">
        <v>42317</v>
      </c>
      <c r="U77" s="6">
        <f>DAY(טבלה1[[#This Row],[published_date]])</f>
        <v>9</v>
      </c>
      <c r="V77" s="6">
        <f>MONTH(טבלה1[[#This Row],[published_date]])</f>
        <v>11</v>
      </c>
      <c r="W77" s="6">
        <f>YEAR(טבלה1[[#This Row],[published_date]])</f>
        <v>2015</v>
      </c>
      <c r="X77">
        <v>4</v>
      </c>
      <c r="Y77" t="str">
        <f>VLOOKUP(טבלה1[[#This Row],[subject_id]],Subject_id!$A$2:$B$5,2)</f>
        <v>Web Development</v>
      </c>
      <c r="Z77" s="7">
        <v>43734</v>
      </c>
      <c r="AA77">
        <f>_xlfn.DAYS(טבלה1[[#This Row],[Removal_date]],טבלה1[[#This Row],[published_date]])</f>
        <v>1417</v>
      </c>
      <c r="AB77" s="4">
        <f>טבלה1[[#This Row],[price]]*טבלה1[[#This Row],[num_subscribers]]</f>
        <v>1500200</v>
      </c>
    </row>
    <row r="78" spans="1:28" x14ac:dyDescent="0.3">
      <c r="A78">
        <v>552198</v>
      </c>
      <c r="B78" t="s">
        <v>6811</v>
      </c>
      <c r="C78" t="str">
        <f>LEFT(טבלה1[[#This Row],[course_title]],10)</f>
        <v>Complete L</v>
      </c>
      <c r="D78" t="str">
        <f>RIGHT(טבלה1[[#This Row],[course_title]],10)</f>
        <v xml:space="preserve"> and MYSQL</v>
      </c>
      <c r="E78" t="str">
        <f>MID(טבלה1[[#This Row],[course_title]],2,10)</f>
        <v>omplete Lo</v>
      </c>
      <c r="F78" t="s">
        <v>6812</v>
      </c>
      <c r="G78" t="str">
        <f>REPLACE(טבלה1[[#This Row],[url]],19,3,"com")</f>
        <v>https://www.udemy.com/login-and-registration-system-in-php-and-mysql-step-by-step/</v>
      </c>
      <c r="H78" t="b">
        <v>1</v>
      </c>
      <c r="I78" s="4">
        <v>200</v>
      </c>
      <c r="J78" s="5">
        <v>4714</v>
      </c>
      <c r="K78" s="5">
        <v>149</v>
      </c>
      <c r="L78" s="5">
        <v>28</v>
      </c>
      <c r="M78">
        <v>1</v>
      </c>
      <c r="N78" t="str">
        <f>VLOOKUP(טבלה1[[#This Row],[level_id]],Level_id!$A$2:$B$5,2)</f>
        <v>All levels</v>
      </c>
      <c r="O78" t="str">
        <f>LOWER(טבלה1[[#This Row],[level_desc]])</f>
        <v>all levels</v>
      </c>
      <c r="P78" s="3" t="str">
        <f>UPPER(טבלה1[[#This Row],[small letters]])</f>
        <v>ALL LEVELS</v>
      </c>
      <c r="Q78">
        <f>LEN(טבלה1[[#This Row],[no spaces]])</f>
        <v>10</v>
      </c>
      <c r="R78" t="str">
        <f>TRIM(טבלה1[[#This Row],[small letters]])</f>
        <v>all levels</v>
      </c>
      <c r="S78" s="6">
        <v>4</v>
      </c>
      <c r="T78" s="12">
        <v>42201</v>
      </c>
      <c r="U78" s="6">
        <f>DAY(טבלה1[[#This Row],[published_date]])</f>
        <v>16</v>
      </c>
      <c r="V78" s="6">
        <f>MONTH(טבלה1[[#This Row],[published_date]])</f>
        <v>7</v>
      </c>
      <c r="W78" s="6">
        <f>YEAR(טבלה1[[#This Row],[published_date]])</f>
        <v>2015</v>
      </c>
      <c r="X78">
        <v>4</v>
      </c>
      <c r="Y78" t="str">
        <f>VLOOKUP(טבלה1[[#This Row],[subject_id]],Subject_id!$A$2:$B$5,2)</f>
        <v>Web Development</v>
      </c>
      <c r="Z78" s="7">
        <v>43734</v>
      </c>
      <c r="AA78">
        <f>_xlfn.DAYS(טבלה1[[#This Row],[Removal_date]],טבלה1[[#This Row],[published_date]])</f>
        <v>1533</v>
      </c>
      <c r="AB78" s="4">
        <f>טבלה1[[#This Row],[price]]*טבלה1[[#This Row],[num_subscribers]]</f>
        <v>942800</v>
      </c>
    </row>
    <row r="79" spans="1:28" x14ac:dyDescent="0.3">
      <c r="A79">
        <v>552258</v>
      </c>
      <c r="B79" t="s">
        <v>6935</v>
      </c>
      <c r="C79" t="str">
        <f>LEFT(טבלה1[[#This Row],[course_title]],10)</f>
        <v>Profession</v>
      </c>
      <c r="D79" t="str">
        <f>RIGHT(טבלה1[[#This Row],[course_title]],10)</f>
        <v>om Scratch</v>
      </c>
      <c r="E79" t="str">
        <f>MID(טבלה1[[#This Row],[course_title]],2,10)</f>
        <v>rofessiona</v>
      </c>
      <c r="F79" t="s">
        <v>6936</v>
      </c>
      <c r="G79" t="str">
        <f>REPLACE(טבלה1[[#This Row],[url]],19,3,"com")</f>
        <v>https://www.udemy.com/photoshop-psd-to-wordpress-theme-development-from-scratch/</v>
      </c>
      <c r="H79" t="b">
        <v>1</v>
      </c>
      <c r="I79" s="4">
        <v>200</v>
      </c>
      <c r="J79" s="5">
        <v>1284</v>
      </c>
      <c r="K79" s="5">
        <v>173</v>
      </c>
      <c r="L79" s="5">
        <v>301</v>
      </c>
      <c r="M79">
        <v>1</v>
      </c>
      <c r="N79" t="str">
        <f>VLOOKUP(טבלה1[[#This Row],[level_id]],Level_id!$A$2:$B$5,2)</f>
        <v>All levels</v>
      </c>
      <c r="O79" t="str">
        <f>LOWER(טבלה1[[#This Row],[level_desc]])</f>
        <v>all levels</v>
      </c>
      <c r="P79" s="3" t="str">
        <f>UPPER(טבלה1[[#This Row],[small letters]])</f>
        <v>ALL LEVELS</v>
      </c>
      <c r="Q79">
        <f>LEN(טבלה1[[#This Row],[no spaces]])</f>
        <v>10</v>
      </c>
      <c r="R79" t="str">
        <f>TRIM(טבלה1[[#This Row],[small letters]])</f>
        <v>all levels</v>
      </c>
      <c r="S79" s="6">
        <v>25.5</v>
      </c>
      <c r="T79" s="12">
        <v>42290</v>
      </c>
      <c r="U79" s="6">
        <f>DAY(טבלה1[[#This Row],[published_date]])</f>
        <v>13</v>
      </c>
      <c r="V79" s="6">
        <f>MONTH(טבלה1[[#This Row],[published_date]])</f>
        <v>10</v>
      </c>
      <c r="W79" s="6">
        <f>YEAR(טבלה1[[#This Row],[published_date]])</f>
        <v>2015</v>
      </c>
      <c r="X79">
        <v>4</v>
      </c>
      <c r="Y79" t="str">
        <f>VLOOKUP(טבלה1[[#This Row],[subject_id]],Subject_id!$A$2:$B$5,2)</f>
        <v>Web Development</v>
      </c>
      <c r="Z79" s="7">
        <v>43734</v>
      </c>
      <c r="AA79">
        <f>_xlfn.DAYS(טבלה1[[#This Row],[Removal_date]],טבלה1[[#This Row],[published_date]])</f>
        <v>1444</v>
      </c>
      <c r="AB79" s="4">
        <f>טבלה1[[#This Row],[price]]*טבלה1[[#This Row],[num_subscribers]]</f>
        <v>256800</v>
      </c>
    </row>
    <row r="80" spans="1:28" x14ac:dyDescent="0.3">
      <c r="A80">
        <v>561188</v>
      </c>
      <c r="B80" t="s">
        <v>2520</v>
      </c>
      <c r="C80" t="str">
        <f>LEFT(טבלה1[[#This Row],[course_title]],10)</f>
        <v xml:space="preserve">Photoshop </v>
      </c>
      <c r="D80" t="str">
        <f>RIGHT(טבלה1[[#This Row],[course_title]],10)</f>
        <v>ash Course</v>
      </c>
      <c r="E80" t="str">
        <f>MID(טבלה1[[#This Row],[course_title]],2,10)</f>
        <v>hotoshop C</v>
      </c>
      <c r="F80" t="s">
        <v>2521</v>
      </c>
      <c r="G80" t="str">
        <f>REPLACE(טבלה1[[#This Row],[url]],19,3,"com")</f>
        <v>https://www.udemy.com/photoshop-cc-for-beginners-a-comprehensive-crash-course/</v>
      </c>
      <c r="H80" t="b">
        <v>1</v>
      </c>
      <c r="I80" s="4">
        <v>200</v>
      </c>
      <c r="J80" s="5">
        <v>6028</v>
      </c>
      <c r="K80" s="5">
        <v>205</v>
      </c>
      <c r="L80" s="5">
        <v>20</v>
      </c>
      <c r="M80">
        <v>2</v>
      </c>
      <c r="N80" t="str">
        <f>VLOOKUP(טבלה1[[#This Row],[level_id]],Level_id!$A$2:$B$5,2)</f>
        <v>Beginner Level</v>
      </c>
      <c r="O80" t="str">
        <f>LOWER(טבלה1[[#This Row],[level_desc]])</f>
        <v>beginner level</v>
      </c>
      <c r="P80" s="3" t="str">
        <f>UPPER(טבלה1[[#This Row],[small letters]])</f>
        <v>BEGINNER LEVEL</v>
      </c>
      <c r="Q80">
        <f>LEN(טבלה1[[#This Row],[no spaces]])</f>
        <v>14</v>
      </c>
      <c r="R80" t="str">
        <f>TRIM(טבלה1[[#This Row],[small letters]])</f>
        <v>beginner level</v>
      </c>
      <c r="S80" s="6">
        <v>2.5</v>
      </c>
      <c r="T80" s="12">
        <v>42214</v>
      </c>
      <c r="U80" s="6">
        <f>DAY(טבלה1[[#This Row],[published_date]])</f>
        <v>29</v>
      </c>
      <c r="V80" s="6">
        <f>MONTH(טבלה1[[#This Row],[published_date]])</f>
        <v>7</v>
      </c>
      <c r="W80" s="6">
        <f>YEAR(טבלה1[[#This Row],[published_date]])</f>
        <v>2015</v>
      </c>
      <c r="X80">
        <v>2</v>
      </c>
      <c r="Y80" t="str">
        <f>VLOOKUP(טבלה1[[#This Row],[subject_id]],Subject_id!$A$2:$B$5,2)</f>
        <v>Graphic Design</v>
      </c>
      <c r="Z80" s="7">
        <v>43465</v>
      </c>
      <c r="AA80">
        <f>_xlfn.DAYS(טבלה1[[#This Row],[Removal_date]],טבלה1[[#This Row],[published_date]])</f>
        <v>1251</v>
      </c>
      <c r="AB80" s="4">
        <f>טבלה1[[#This Row],[price]]*טבלה1[[#This Row],[num_subscribers]]</f>
        <v>1205600</v>
      </c>
    </row>
    <row r="81" spans="1:28" x14ac:dyDescent="0.3">
      <c r="A81">
        <v>563708</v>
      </c>
      <c r="B81" t="s">
        <v>3050</v>
      </c>
      <c r="C81" t="str">
        <f>LEFT(טבלה1[[#This Row],[course_title]],10)</f>
        <v>Bestseller</v>
      </c>
      <c r="D81" t="str">
        <f>RIGHT(טבלה1[[#This Row],[course_title]],10)</f>
        <v xml:space="preserve"> in 1 Hour</v>
      </c>
      <c r="E81" t="str">
        <f>MID(טבלה1[[#This Row],[course_title]],2,10)</f>
        <v>estseller!</v>
      </c>
      <c r="F81" t="s">
        <v>3051</v>
      </c>
      <c r="G81" t="str">
        <f>REPLACE(טבלה1[[#This Row],[url]],19,3,"com")</f>
        <v>https://www.udemy.com/1hourillustrator/</v>
      </c>
      <c r="H81" t="b">
        <v>1</v>
      </c>
      <c r="I81" s="4">
        <v>200</v>
      </c>
      <c r="J81" s="5">
        <v>4449</v>
      </c>
      <c r="K81" s="5">
        <v>100</v>
      </c>
      <c r="L81" s="5">
        <v>9</v>
      </c>
      <c r="M81">
        <v>2</v>
      </c>
      <c r="N81" t="str">
        <f>VLOOKUP(טבלה1[[#This Row],[level_id]],Level_id!$A$2:$B$5,2)</f>
        <v>Beginner Level</v>
      </c>
      <c r="O81" t="str">
        <f>LOWER(טבלה1[[#This Row],[level_desc]])</f>
        <v>beginner level</v>
      </c>
      <c r="P81" s="3" t="str">
        <f>UPPER(טבלה1[[#This Row],[small letters]])</f>
        <v>BEGINNER LEVEL</v>
      </c>
      <c r="Q81">
        <f>LEN(טבלה1[[#This Row],[no spaces]])</f>
        <v>14</v>
      </c>
      <c r="R81" t="str">
        <f>TRIM(טבלה1[[#This Row],[small letters]])</f>
        <v>beginner level</v>
      </c>
      <c r="S81" s="6">
        <v>1.5</v>
      </c>
      <c r="T81" s="12">
        <v>42213</v>
      </c>
      <c r="U81" s="6">
        <f>DAY(טבלה1[[#This Row],[published_date]])</f>
        <v>28</v>
      </c>
      <c r="V81" s="6">
        <f>MONTH(טבלה1[[#This Row],[published_date]])</f>
        <v>7</v>
      </c>
      <c r="W81" s="6">
        <f>YEAR(טבלה1[[#This Row],[published_date]])</f>
        <v>2015</v>
      </c>
      <c r="X81">
        <v>2</v>
      </c>
      <c r="Y81" t="str">
        <f>VLOOKUP(טבלה1[[#This Row],[subject_id]],Subject_id!$A$2:$B$5,2)</f>
        <v>Graphic Design</v>
      </c>
      <c r="Z81" s="7">
        <v>43465</v>
      </c>
      <c r="AA81">
        <f>_xlfn.DAYS(טבלה1[[#This Row],[Removal_date]],טבלה1[[#This Row],[published_date]])</f>
        <v>1252</v>
      </c>
      <c r="AB81" s="4">
        <f>טבלה1[[#This Row],[price]]*טבלה1[[#This Row],[num_subscribers]]</f>
        <v>889800</v>
      </c>
    </row>
    <row r="82" spans="1:28" x14ac:dyDescent="0.3">
      <c r="A82">
        <v>564366</v>
      </c>
      <c r="B82" t="s">
        <v>7123</v>
      </c>
      <c r="C82" t="str">
        <f>LEFT(טבלה1[[#This Row],[course_title]],10)</f>
        <v>Ajax in Ja</v>
      </c>
      <c r="D82" t="str">
        <f>RIGHT(טבלה1[[#This Row],[course_title]],10)</f>
        <v>g Chat App</v>
      </c>
      <c r="E82" t="str">
        <f>MID(טבלה1[[#This Row],[course_title]],2,10)</f>
        <v>jax in Jav</v>
      </c>
      <c r="F82" t="s">
        <v>7124</v>
      </c>
      <c r="G82" t="str">
        <f>REPLACE(טבלה1[[#This Row],[url]],19,3,"com")</f>
        <v>https://www.udemy.com/ajax-in-javascript-and-jquery-with-php/</v>
      </c>
      <c r="H82" t="b">
        <v>1</v>
      </c>
      <c r="I82" s="4">
        <v>200</v>
      </c>
      <c r="J82" s="5">
        <v>3399</v>
      </c>
      <c r="K82" s="5">
        <v>85</v>
      </c>
      <c r="L82" s="5">
        <v>15</v>
      </c>
      <c r="M82">
        <v>1</v>
      </c>
      <c r="N82" t="str">
        <f>VLOOKUP(טבלה1[[#This Row],[level_id]],Level_id!$A$2:$B$5,2)</f>
        <v>All levels</v>
      </c>
      <c r="O82" t="str">
        <f>LOWER(טבלה1[[#This Row],[level_desc]])</f>
        <v>all levels</v>
      </c>
      <c r="P82" s="3" t="str">
        <f>UPPER(טבלה1[[#This Row],[small letters]])</f>
        <v>ALL LEVELS</v>
      </c>
      <c r="Q82">
        <f>LEN(טבלה1[[#This Row],[no spaces]])</f>
        <v>10</v>
      </c>
      <c r="R82" t="str">
        <f>TRIM(טבלה1[[#This Row],[small letters]])</f>
        <v>all levels</v>
      </c>
      <c r="S82" s="6">
        <v>1.5</v>
      </c>
      <c r="T82" s="12">
        <v>42212</v>
      </c>
      <c r="U82" s="6">
        <f>DAY(טבלה1[[#This Row],[published_date]])</f>
        <v>27</v>
      </c>
      <c r="V82" s="6">
        <f>MONTH(טבלה1[[#This Row],[published_date]])</f>
        <v>7</v>
      </c>
      <c r="W82" s="6">
        <f>YEAR(טבלה1[[#This Row],[published_date]])</f>
        <v>2015</v>
      </c>
      <c r="X82">
        <v>4</v>
      </c>
      <c r="Y82" t="str">
        <f>VLOOKUP(טבלה1[[#This Row],[subject_id]],Subject_id!$A$2:$B$5,2)</f>
        <v>Web Development</v>
      </c>
      <c r="Z82" s="7">
        <v>43734</v>
      </c>
      <c r="AA82">
        <f>_xlfn.DAYS(טבלה1[[#This Row],[Removal_date]],טבלה1[[#This Row],[published_date]])</f>
        <v>1522</v>
      </c>
      <c r="AB82" s="4">
        <f>טבלה1[[#This Row],[price]]*טבלה1[[#This Row],[num_subscribers]]</f>
        <v>679800</v>
      </c>
    </row>
    <row r="83" spans="1:28" x14ac:dyDescent="0.3">
      <c r="A83">
        <v>564966</v>
      </c>
      <c r="B83" t="s">
        <v>48</v>
      </c>
      <c r="C83" t="str">
        <f>LEFT(טבלה1[[#This Row],[course_title]],10)</f>
        <v>The Comple</v>
      </c>
      <c r="D83" t="str">
        <f>RIGHT(טבלה1[[#This Row],[course_title]],10)</f>
        <v>n Approach</v>
      </c>
      <c r="E83" t="str">
        <f>MID(טבלה1[[#This Row],[course_title]],2,10)</f>
        <v>he Complet</v>
      </c>
      <c r="F83" t="s">
        <v>49</v>
      </c>
      <c r="G83" t="str">
        <f>REPLACE(טבלה1[[#This Row],[url]],19,3,"com")</f>
        <v>https://www.udemy.com/make-money-trading-stocks-from-home/</v>
      </c>
      <c r="H83" t="b">
        <v>1</v>
      </c>
      <c r="I83" s="4">
        <v>200</v>
      </c>
      <c r="J83" s="5">
        <v>2666</v>
      </c>
      <c r="K83" s="5">
        <v>115</v>
      </c>
      <c r="L83" s="5">
        <v>52</v>
      </c>
      <c r="M83">
        <v>1</v>
      </c>
      <c r="N83" t="str">
        <f>VLOOKUP(טבלה1[[#This Row],[level_id]],Level_id!$A$2:$B$5,2)</f>
        <v>All levels</v>
      </c>
      <c r="O83" t="str">
        <f>LOWER(טבלה1[[#This Row],[level_desc]])</f>
        <v>all levels</v>
      </c>
      <c r="P83" s="3" t="str">
        <f>UPPER(טבלה1[[#This Row],[small letters]])</f>
        <v>ALL LEVELS</v>
      </c>
      <c r="Q83">
        <f>LEN(טבלה1[[#This Row],[no spaces]])</f>
        <v>10</v>
      </c>
      <c r="R83" t="str">
        <f>TRIM(טבלה1[[#This Row],[small letters]])</f>
        <v>all levels</v>
      </c>
      <c r="S83" s="6">
        <v>4</v>
      </c>
      <c r="T83" s="12">
        <v>42226</v>
      </c>
      <c r="U83" s="6">
        <f>DAY(טבלה1[[#This Row],[published_date]])</f>
        <v>10</v>
      </c>
      <c r="V83" s="6">
        <f>MONTH(טבלה1[[#This Row],[published_date]])</f>
        <v>8</v>
      </c>
      <c r="W83" s="6">
        <f>YEAR(טבלה1[[#This Row],[published_date]])</f>
        <v>2015</v>
      </c>
      <c r="X83">
        <v>1</v>
      </c>
      <c r="Y83" t="str">
        <f>VLOOKUP(טבלה1[[#This Row],[subject_id]],Subject_id!$A$2:$B$5,2)</f>
        <v>Business Finance</v>
      </c>
      <c r="Z83" s="7">
        <v>43376</v>
      </c>
      <c r="AA83">
        <f>_xlfn.DAYS(טבלה1[[#This Row],[Removal_date]],טבלה1[[#This Row],[published_date]])</f>
        <v>1150</v>
      </c>
      <c r="AB83" s="4">
        <f>טבלה1[[#This Row],[price]]*טבלה1[[#This Row],[num_subscribers]]</f>
        <v>533200</v>
      </c>
    </row>
    <row r="84" spans="1:28" x14ac:dyDescent="0.3">
      <c r="A84">
        <v>570416</v>
      </c>
      <c r="B84" t="s">
        <v>5804</v>
      </c>
      <c r="C84" t="str">
        <f>LEFT(טבלה1[[#This Row],[course_title]],10)</f>
        <v>JSON Faste</v>
      </c>
      <c r="D84" t="str">
        <f>RIGHT(טבלה1[[#This Row],[course_title]],10)</f>
        <v>s learn it</v>
      </c>
      <c r="E84" t="str">
        <f>MID(טבלה1[[#This Row],[course_title]],2,10)</f>
        <v>SON Faster</v>
      </c>
      <c r="F84" t="s">
        <v>5805</v>
      </c>
      <c r="G84" t="str">
        <f>REPLACE(טבלה1[[#This Row],[url]],19,3,"com")</f>
        <v>https://www.udemy.com/introduction-to-json-javascript-object-notation-tutorial/</v>
      </c>
      <c r="H84" t="b">
        <v>1</v>
      </c>
      <c r="I84" s="4">
        <v>200</v>
      </c>
      <c r="J84" s="5">
        <v>8577</v>
      </c>
      <c r="K84" s="5">
        <v>69</v>
      </c>
      <c r="L84" s="5">
        <v>31</v>
      </c>
      <c r="M84">
        <v>1</v>
      </c>
      <c r="N84" t="str">
        <f>VLOOKUP(טבלה1[[#This Row],[level_id]],Level_id!$A$2:$B$5,2)</f>
        <v>All levels</v>
      </c>
      <c r="O84" t="str">
        <f>LOWER(טבלה1[[#This Row],[level_desc]])</f>
        <v>all levels</v>
      </c>
      <c r="P84" s="3" t="str">
        <f>UPPER(טבלה1[[#This Row],[small letters]])</f>
        <v>ALL LEVELS</v>
      </c>
      <c r="Q84">
        <f>LEN(טבלה1[[#This Row],[no spaces]])</f>
        <v>10</v>
      </c>
      <c r="R84" t="str">
        <f>TRIM(טבלה1[[#This Row],[small letters]])</f>
        <v>all levels</v>
      </c>
      <c r="S84" s="6">
        <v>1.5</v>
      </c>
      <c r="T84" s="12">
        <v>42228</v>
      </c>
      <c r="U84" s="6">
        <f>DAY(טבלה1[[#This Row],[published_date]])</f>
        <v>12</v>
      </c>
      <c r="V84" s="6">
        <f>MONTH(טבלה1[[#This Row],[published_date]])</f>
        <v>8</v>
      </c>
      <c r="W84" s="6">
        <f>YEAR(טבלה1[[#This Row],[published_date]])</f>
        <v>2015</v>
      </c>
      <c r="X84">
        <v>4</v>
      </c>
      <c r="Y84" t="str">
        <f>VLOOKUP(טבלה1[[#This Row],[subject_id]],Subject_id!$A$2:$B$5,2)</f>
        <v>Web Development</v>
      </c>
      <c r="Z84" s="7">
        <v>43734</v>
      </c>
      <c r="AA84">
        <f>_xlfn.DAYS(טבלה1[[#This Row],[Removal_date]],טבלה1[[#This Row],[published_date]])</f>
        <v>1506</v>
      </c>
      <c r="AB84" s="4">
        <f>טבלה1[[#This Row],[price]]*טבלה1[[#This Row],[num_subscribers]]</f>
        <v>1715400</v>
      </c>
    </row>
    <row r="85" spans="1:28" x14ac:dyDescent="0.3">
      <c r="A85">
        <v>571730</v>
      </c>
      <c r="B85" t="s">
        <v>2114</v>
      </c>
      <c r="C85" t="str">
        <f>LEFT(טבלה1[[#This Row],[course_title]],10)</f>
        <v>Invierte e</v>
      </c>
      <c r="D85" t="str">
        <f>RIGHT(טבלה1[[#This Row],[course_title]],10)</f>
        <v>a y de USA</v>
      </c>
      <c r="E85" t="str">
        <f>MID(טבלה1[[#This Row],[course_title]],2,10)</f>
        <v>nvierte en</v>
      </c>
      <c r="F85" t="s">
        <v>2115</v>
      </c>
      <c r="G85" t="str">
        <f>REPLACE(טבלה1[[#This Row],[url]],19,3,"com")</f>
        <v>https://www.udemy.com/invierte-en-la-bmv/</v>
      </c>
      <c r="H85" t="b">
        <v>1</v>
      </c>
      <c r="I85" s="4">
        <v>200</v>
      </c>
      <c r="J85" s="5">
        <v>1673</v>
      </c>
      <c r="K85" s="5">
        <v>547</v>
      </c>
      <c r="L85" s="5">
        <v>40</v>
      </c>
      <c r="M85">
        <v>2</v>
      </c>
      <c r="N85" t="str">
        <f>VLOOKUP(טבלה1[[#This Row],[level_id]],Level_id!$A$2:$B$5,2)</f>
        <v>Beginner Level</v>
      </c>
      <c r="O85" t="str">
        <f>LOWER(טבלה1[[#This Row],[level_desc]])</f>
        <v>beginner level</v>
      </c>
      <c r="P85" s="3" t="str">
        <f>UPPER(טבלה1[[#This Row],[small letters]])</f>
        <v>BEGINNER LEVEL</v>
      </c>
      <c r="Q85">
        <f>LEN(טבלה1[[#This Row],[no spaces]])</f>
        <v>14</v>
      </c>
      <c r="R85" t="str">
        <f>TRIM(טבלה1[[#This Row],[small letters]])</f>
        <v>beginner level</v>
      </c>
      <c r="S85" s="6">
        <v>5.5</v>
      </c>
      <c r="T85" s="12">
        <v>42226</v>
      </c>
      <c r="U85" s="6">
        <f>DAY(טבלה1[[#This Row],[published_date]])</f>
        <v>10</v>
      </c>
      <c r="V85" s="6">
        <f>MONTH(טבלה1[[#This Row],[published_date]])</f>
        <v>8</v>
      </c>
      <c r="W85" s="6">
        <f>YEAR(טבלה1[[#This Row],[published_date]])</f>
        <v>2015</v>
      </c>
      <c r="X85">
        <v>1</v>
      </c>
      <c r="Y85" t="str">
        <f>VLOOKUP(טבלה1[[#This Row],[subject_id]],Subject_id!$A$2:$B$5,2)</f>
        <v>Business Finance</v>
      </c>
      <c r="Z85" s="7">
        <v>43465</v>
      </c>
      <c r="AA85">
        <f>_xlfn.DAYS(טבלה1[[#This Row],[Removal_date]],טבלה1[[#This Row],[published_date]])</f>
        <v>1239</v>
      </c>
      <c r="AB85" s="4">
        <f>טבלה1[[#This Row],[price]]*טבלה1[[#This Row],[num_subscribers]]</f>
        <v>334600</v>
      </c>
    </row>
    <row r="86" spans="1:28" x14ac:dyDescent="0.3">
      <c r="A86">
        <v>584410</v>
      </c>
      <c r="B86" t="s">
        <v>364</v>
      </c>
      <c r="C86" t="str">
        <f>LEFT(טבלה1[[#This Row],[course_title]],10)</f>
        <v>The Ultima</v>
      </c>
      <c r="D86" t="str">
        <f>RIGHT(טבלה1[[#This Row],[course_title]],10)</f>
        <v xml:space="preserve"> Investing</v>
      </c>
      <c r="E86" t="str">
        <f>MID(טבלה1[[#This Row],[course_title]],2,10)</f>
        <v>he Ultimat</v>
      </c>
      <c r="F86" t="s">
        <v>365</v>
      </c>
      <c r="G86" t="str">
        <f>REPLACE(טבלה1[[#This Row],[url]],19,3,"com")</f>
        <v>https://www.udemy.com/investing-learn-how-to-build-a-dividend-portfolio-step-by-step/</v>
      </c>
      <c r="H86" t="b">
        <v>1</v>
      </c>
      <c r="I86" s="4">
        <v>200</v>
      </c>
      <c r="J86" s="5">
        <v>2115</v>
      </c>
      <c r="K86" s="5">
        <v>59</v>
      </c>
      <c r="L86" s="5">
        <v>88</v>
      </c>
      <c r="M86">
        <v>1</v>
      </c>
      <c r="N86" t="str">
        <f>VLOOKUP(טבלה1[[#This Row],[level_id]],Level_id!$A$2:$B$5,2)</f>
        <v>All levels</v>
      </c>
      <c r="O86" t="str">
        <f>LOWER(טבלה1[[#This Row],[level_desc]])</f>
        <v>all levels</v>
      </c>
      <c r="P86" s="3" t="str">
        <f>UPPER(טבלה1[[#This Row],[small letters]])</f>
        <v>ALL LEVELS</v>
      </c>
      <c r="Q86">
        <f>LEN(טבלה1[[#This Row],[no spaces]])</f>
        <v>10</v>
      </c>
      <c r="R86" t="str">
        <f>TRIM(טבלה1[[#This Row],[small letters]])</f>
        <v>all levels</v>
      </c>
      <c r="S86" s="6">
        <v>5.5</v>
      </c>
      <c r="T86" s="12">
        <v>42321</v>
      </c>
      <c r="U86" s="6">
        <f>DAY(טבלה1[[#This Row],[published_date]])</f>
        <v>13</v>
      </c>
      <c r="V86" s="6">
        <f>MONTH(טבלה1[[#This Row],[published_date]])</f>
        <v>11</v>
      </c>
      <c r="W86" s="6">
        <f>YEAR(טבלה1[[#This Row],[published_date]])</f>
        <v>2015</v>
      </c>
      <c r="X86">
        <v>1</v>
      </c>
      <c r="Y86" t="str">
        <f>VLOOKUP(טבלה1[[#This Row],[subject_id]],Subject_id!$A$2:$B$5,2)</f>
        <v>Business Finance</v>
      </c>
      <c r="Z86" s="7">
        <v>43408</v>
      </c>
      <c r="AA86">
        <f>_xlfn.DAYS(טבלה1[[#This Row],[Removal_date]],טבלה1[[#This Row],[published_date]])</f>
        <v>1087</v>
      </c>
      <c r="AB86" s="4">
        <f>טבלה1[[#This Row],[price]]*טבלה1[[#This Row],[num_subscribers]]</f>
        <v>423000</v>
      </c>
    </row>
    <row r="87" spans="1:28" x14ac:dyDescent="0.3">
      <c r="A87">
        <v>587232</v>
      </c>
      <c r="B87" t="s">
        <v>884</v>
      </c>
      <c r="C87" t="str">
        <f>LEFT(טבלה1[[#This Row],[course_title]],10)</f>
        <v>Simple Lin</v>
      </c>
      <c r="D87" t="str">
        <f>RIGHT(טבלה1[[#This Row],[course_title]],10)</f>
        <v>e Course )</v>
      </c>
      <c r="E87" t="str">
        <f>MID(טבלה1[[#This Row],[course_title]],2,10)</f>
        <v>imple Line</v>
      </c>
      <c r="F87" t="s">
        <v>885</v>
      </c>
      <c r="G87" t="str">
        <f>REPLACE(טבלה1[[#This Row],[url]],19,3,"com")</f>
        <v>https://www.udemy.com/macro-economic-concepts/</v>
      </c>
      <c r="H87" t="b">
        <v>1</v>
      </c>
      <c r="I87" s="4">
        <v>200</v>
      </c>
      <c r="J87" s="5">
        <v>811</v>
      </c>
      <c r="K87" s="5">
        <v>5</v>
      </c>
      <c r="L87" s="5">
        <v>29</v>
      </c>
      <c r="M87">
        <v>1</v>
      </c>
      <c r="N87" t="str">
        <f>VLOOKUP(טבלה1[[#This Row],[level_id]],Level_id!$A$2:$B$5,2)</f>
        <v>All levels</v>
      </c>
      <c r="O87" t="str">
        <f>LOWER(טבלה1[[#This Row],[level_desc]])</f>
        <v>all levels</v>
      </c>
      <c r="P87" s="3" t="str">
        <f>UPPER(טבלה1[[#This Row],[small letters]])</f>
        <v>ALL LEVELS</v>
      </c>
      <c r="Q87">
        <f>LEN(טבלה1[[#This Row],[no spaces]])</f>
        <v>10</v>
      </c>
      <c r="R87" t="str">
        <f>TRIM(טבלה1[[#This Row],[small letters]])</f>
        <v>all levels</v>
      </c>
      <c r="S87" s="6">
        <v>1.5</v>
      </c>
      <c r="T87" s="12">
        <v>42243</v>
      </c>
      <c r="U87" s="6">
        <f>DAY(טבלה1[[#This Row],[published_date]])</f>
        <v>27</v>
      </c>
      <c r="V87" s="6">
        <f>MONTH(טבלה1[[#This Row],[published_date]])</f>
        <v>8</v>
      </c>
      <c r="W87" s="6">
        <f>YEAR(טבלה1[[#This Row],[published_date]])</f>
        <v>2015</v>
      </c>
      <c r="X87">
        <v>1</v>
      </c>
      <c r="Y87" t="str">
        <f>VLOOKUP(טבלה1[[#This Row],[subject_id]],Subject_id!$A$2:$B$5,2)</f>
        <v>Business Finance</v>
      </c>
      <c r="Z87" s="7">
        <v>43318</v>
      </c>
      <c r="AA87">
        <f>_xlfn.DAYS(טבלה1[[#This Row],[Removal_date]],טבלה1[[#This Row],[published_date]])</f>
        <v>1075</v>
      </c>
      <c r="AB87" s="4">
        <f>טבלה1[[#This Row],[price]]*טבלה1[[#This Row],[num_subscribers]]</f>
        <v>162200</v>
      </c>
    </row>
    <row r="88" spans="1:28" x14ac:dyDescent="0.3">
      <c r="A88">
        <v>588764</v>
      </c>
      <c r="B88" t="s">
        <v>330</v>
      </c>
      <c r="C88" t="str">
        <f>LEFT(טבלה1[[#This Row],[course_title]],10)</f>
        <v>Stock Opti</v>
      </c>
      <c r="D88" t="str">
        <f>RIGHT(טבלה1[[#This Row],[course_title]],10)</f>
        <v>or Success</v>
      </c>
      <c r="E88" t="str">
        <f>MID(טבלה1[[#This Row],[course_title]],2,10)</f>
        <v>tock Optio</v>
      </c>
      <c r="F88" t="s">
        <v>331</v>
      </c>
      <c r="G88" t="str">
        <f>REPLACE(טבלה1[[#This Row],[url]],19,3,"com")</f>
        <v>https://www.udemy.com/stock-options-day-trading-success-mindset/</v>
      </c>
      <c r="H88" t="b">
        <v>1</v>
      </c>
      <c r="I88" s="4">
        <v>200</v>
      </c>
      <c r="J88" s="5">
        <v>2988</v>
      </c>
      <c r="K88" s="5">
        <v>21</v>
      </c>
      <c r="L88" s="5">
        <v>43</v>
      </c>
      <c r="M88">
        <v>1</v>
      </c>
      <c r="N88" t="str">
        <f>VLOOKUP(טבלה1[[#This Row],[level_id]],Level_id!$A$2:$B$5,2)</f>
        <v>All levels</v>
      </c>
      <c r="O88" t="str">
        <f>LOWER(טבלה1[[#This Row],[level_desc]])</f>
        <v>all levels</v>
      </c>
      <c r="P88" s="3" t="str">
        <f>UPPER(טבלה1[[#This Row],[small letters]])</f>
        <v>ALL LEVELS</v>
      </c>
      <c r="Q88">
        <f>LEN(טבלה1[[#This Row],[no spaces]])</f>
        <v>10</v>
      </c>
      <c r="R88" t="str">
        <f>TRIM(טבלה1[[#This Row],[small letters]])</f>
        <v>all levels</v>
      </c>
      <c r="S88" s="6">
        <v>4.5</v>
      </c>
      <c r="T88" s="12">
        <v>42276</v>
      </c>
      <c r="U88" s="6">
        <f>DAY(טבלה1[[#This Row],[published_date]])</f>
        <v>29</v>
      </c>
      <c r="V88" s="6">
        <f>MONTH(טבלה1[[#This Row],[published_date]])</f>
        <v>9</v>
      </c>
      <c r="W88" s="6">
        <f>YEAR(טבלה1[[#This Row],[published_date]])</f>
        <v>2015</v>
      </c>
      <c r="X88">
        <v>1</v>
      </c>
      <c r="Y88" t="str">
        <f>VLOOKUP(טבלה1[[#This Row],[subject_id]],Subject_id!$A$2:$B$5,2)</f>
        <v>Business Finance</v>
      </c>
      <c r="Z88" s="7">
        <v>43408</v>
      </c>
      <c r="AA88">
        <f>_xlfn.DAYS(טבלה1[[#This Row],[Removal_date]],טבלה1[[#This Row],[published_date]])</f>
        <v>1132</v>
      </c>
      <c r="AB88" s="4">
        <f>טבלה1[[#This Row],[price]]*טבלה1[[#This Row],[num_subscribers]]</f>
        <v>597600</v>
      </c>
    </row>
    <row r="89" spans="1:28" x14ac:dyDescent="0.3">
      <c r="A89">
        <v>591880</v>
      </c>
      <c r="B89" t="s">
        <v>1188</v>
      </c>
      <c r="C89" t="str">
        <f>LEFT(טבלה1[[#This Row],[course_title]],10)</f>
        <v>1 - Concep</v>
      </c>
      <c r="D89" t="str">
        <f>RIGHT(טבלה1[[#This Row],[course_title]],10)</f>
        <v>ep by Step</v>
      </c>
      <c r="E89" t="str">
        <f>MID(טבלה1[[#This Row],[course_title]],2,10)</f>
        <v xml:space="preserve"> - Concept</v>
      </c>
      <c r="F89" t="s">
        <v>1189</v>
      </c>
      <c r="G89" t="str">
        <f>REPLACE(טבלה1[[#This Row],[url]],19,3,"com")</f>
        <v>https://www.udemy.com/concepts-of-statistics/</v>
      </c>
      <c r="H89" t="b">
        <v>1</v>
      </c>
      <c r="I89" s="4">
        <v>200</v>
      </c>
      <c r="J89" s="5">
        <v>273</v>
      </c>
      <c r="K89" s="5">
        <v>4</v>
      </c>
      <c r="L89" s="5">
        <v>15</v>
      </c>
      <c r="M89">
        <v>2</v>
      </c>
      <c r="N89" t="str">
        <f>VLOOKUP(טבלה1[[#This Row],[level_id]],Level_id!$A$2:$B$5,2)</f>
        <v>Beginner Level</v>
      </c>
      <c r="O89" t="str">
        <f>LOWER(טבלה1[[#This Row],[level_desc]])</f>
        <v>beginner level</v>
      </c>
      <c r="P89" s="3" t="str">
        <f>UPPER(טבלה1[[#This Row],[small letters]])</f>
        <v>BEGINNER LEVEL</v>
      </c>
      <c r="Q89">
        <f>LEN(טבלה1[[#This Row],[no spaces]])</f>
        <v>14</v>
      </c>
      <c r="R89" t="str">
        <f>TRIM(טבלה1[[#This Row],[small letters]])</f>
        <v>beginner level</v>
      </c>
      <c r="S89" s="6">
        <v>0.51666666699999997</v>
      </c>
      <c r="T89" s="12">
        <v>42246</v>
      </c>
      <c r="U89" s="6">
        <f>DAY(טבלה1[[#This Row],[published_date]])</f>
        <v>30</v>
      </c>
      <c r="V89" s="6">
        <f>MONTH(טבלה1[[#This Row],[published_date]])</f>
        <v>8</v>
      </c>
      <c r="W89" s="6">
        <f>YEAR(טבלה1[[#This Row],[published_date]])</f>
        <v>2015</v>
      </c>
      <c r="X89">
        <v>1</v>
      </c>
      <c r="Y89" t="str">
        <f>VLOOKUP(טבלה1[[#This Row],[subject_id]],Subject_id!$A$2:$B$5,2)</f>
        <v>Business Finance</v>
      </c>
      <c r="Z89" s="7">
        <v>43465</v>
      </c>
      <c r="AA89">
        <f>_xlfn.DAYS(טבלה1[[#This Row],[Removal_date]],טבלה1[[#This Row],[published_date]])</f>
        <v>1219</v>
      </c>
      <c r="AB89" s="4">
        <f>טבלה1[[#This Row],[price]]*טבלה1[[#This Row],[num_subscribers]]</f>
        <v>54600</v>
      </c>
    </row>
    <row r="90" spans="1:28" x14ac:dyDescent="0.3">
      <c r="A90">
        <v>592338</v>
      </c>
      <c r="B90" t="s">
        <v>34</v>
      </c>
      <c r="C90" t="str">
        <f>LEFT(טבלה1[[#This Row],[course_title]],10)</f>
        <v>Forex Trad</v>
      </c>
      <c r="D90" t="str">
        <f>RIGHT(טבלה1[[#This Row],[course_title]],10)</f>
        <v>azon's AWS</v>
      </c>
      <c r="E90" t="str">
        <f>MID(טבלה1[[#This Row],[course_title]],2,10)</f>
        <v>orex Tradi</v>
      </c>
      <c r="F90" t="s">
        <v>35</v>
      </c>
      <c r="G90" t="str">
        <f>REPLACE(טבלה1[[#This Row],[url]],19,3,"com")</f>
        <v>https://www.udemy.com/trading-with-amazons-aws-servers-trade-secrets-of-the-pros/</v>
      </c>
      <c r="H90" t="b">
        <v>1</v>
      </c>
      <c r="I90" s="4">
        <v>200</v>
      </c>
      <c r="J90" s="5">
        <v>4284</v>
      </c>
      <c r="K90" s="5">
        <v>93</v>
      </c>
      <c r="L90" s="5">
        <v>76</v>
      </c>
      <c r="M90">
        <v>1</v>
      </c>
      <c r="N90" t="str">
        <f>VLOOKUP(טבלה1[[#This Row],[level_id]],Level_id!$A$2:$B$5,2)</f>
        <v>All levels</v>
      </c>
      <c r="O90" t="str">
        <f>LOWER(טבלה1[[#This Row],[level_desc]])</f>
        <v>all levels</v>
      </c>
      <c r="P90" s="3" t="str">
        <f>UPPER(טבלה1[[#This Row],[small letters]])</f>
        <v>ALL LEVELS</v>
      </c>
      <c r="Q90">
        <f>LEN(טבלה1[[#This Row],[no spaces]])</f>
        <v>10</v>
      </c>
      <c r="R90" t="str">
        <f>TRIM(טבלה1[[#This Row],[small letters]])</f>
        <v>all levels</v>
      </c>
      <c r="S90" s="6">
        <v>5</v>
      </c>
      <c r="T90" s="12">
        <v>42258</v>
      </c>
      <c r="U90" s="6">
        <f>DAY(טבלה1[[#This Row],[published_date]])</f>
        <v>11</v>
      </c>
      <c r="V90" s="6">
        <f>MONTH(טבלה1[[#This Row],[published_date]])</f>
        <v>9</v>
      </c>
      <c r="W90" s="6">
        <f>YEAR(טבלה1[[#This Row],[published_date]])</f>
        <v>2015</v>
      </c>
      <c r="X90">
        <v>1</v>
      </c>
      <c r="Y90" t="str">
        <f>VLOOKUP(טבלה1[[#This Row],[subject_id]],Subject_id!$A$2:$B$5,2)</f>
        <v>Business Finance</v>
      </c>
      <c r="Z90" s="7">
        <v>43376</v>
      </c>
      <c r="AA90">
        <f>_xlfn.DAYS(טבלה1[[#This Row],[Removal_date]],טבלה1[[#This Row],[published_date]])</f>
        <v>1118</v>
      </c>
      <c r="AB90" s="4">
        <f>טבלה1[[#This Row],[price]]*טבלה1[[#This Row],[num_subscribers]]</f>
        <v>856800</v>
      </c>
    </row>
    <row r="91" spans="1:28" x14ac:dyDescent="0.3">
      <c r="A91">
        <v>592594</v>
      </c>
      <c r="B91" t="s">
        <v>6885</v>
      </c>
      <c r="C91" t="str">
        <f>LEFT(טבלה1[[#This Row],[course_title]],10)</f>
        <v>3D Program</v>
      </c>
      <c r="D91" t="str">
        <f>RIGHT(טבלה1[[#This Row],[course_title]],10)</f>
        <v xml:space="preserve"> Beginners</v>
      </c>
      <c r="E91" t="str">
        <f>MID(טבלה1[[#This Row],[course_title]],2,10)</f>
        <v>D Programm</v>
      </c>
      <c r="F91" t="s">
        <v>6886</v>
      </c>
      <c r="G91" t="str">
        <f>REPLACE(טבלה1[[#This Row],[url]],19,3,"com")</f>
        <v>https://www.udemy.com/webgl-tutorial/</v>
      </c>
      <c r="H91" t="b">
        <v>1</v>
      </c>
      <c r="I91" s="4">
        <v>200</v>
      </c>
      <c r="J91" s="5">
        <v>549</v>
      </c>
      <c r="K91" s="5">
        <v>49</v>
      </c>
      <c r="L91" s="5">
        <v>18</v>
      </c>
      <c r="M91">
        <v>4</v>
      </c>
      <c r="N91" t="str">
        <f>VLOOKUP(טבלה1[[#This Row],[level_id]],Level_id!$A$2:$B$5,2)</f>
        <v>Intermediate Level</v>
      </c>
      <c r="O91" t="str">
        <f>LOWER(טבלה1[[#This Row],[level_desc]])</f>
        <v>intermediate level</v>
      </c>
      <c r="P91" s="3" t="str">
        <f>UPPER(טבלה1[[#This Row],[small letters]])</f>
        <v>INTERMEDIATE LEVEL</v>
      </c>
      <c r="Q91">
        <f>LEN(טבלה1[[#This Row],[no spaces]])</f>
        <v>18</v>
      </c>
      <c r="R91" t="str">
        <f>TRIM(טבלה1[[#This Row],[small letters]])</f>
        <v>intermediate level</v>
      </c>
      <c r="S91" s="6">
        <v>2</v>
      </c>
      <c r="T91" s="12">
        <v>42247</v>
      </c>
      <c r="U91" s="6">
        <f>DAY(טבלה1[[#This Row],[published_date]])</f>
        <v>31</v>
      </c>
      <c r="V91" s="6">
        <f>MONTH(טבלה1[[#This Row],[published_date]])</f>
        <v>8</v>
      </c>
      <c r="W91" s="6">
        <f>YEAR(טבלה1[[#This Row],[published_date]])</f>
        <v>2015</v>
      </c>
      <c r="X91">
        <v>4</v>
      </c>
      <c r="Y91" t="str">
        <f>VLOOKUP(טבלה1[[#This Row],[subject_id]],Subject_id!$A$2:$B$5,2)</f>
        <v>Web Development</v>
      </c>
      <c r="Z91" s="7">
        <v>44114</v>
      </c>
      <c r="AA91">
        <f>_xlfn.DAYS(טבלה1[[#This Row],[Removal_date]],טבלה1[[#This Row],[published_date]])</f>
        <v>1867</v>
      </c>
      <c r="AB91" s="4">
        <f>טבלה1[[#This Row],[price]]*טבלה1[[#This Row],[num_subscribers]]</f>
        <v>109800</v>
      </c>
    </row>
    <row r="92" spans="1:28" x14ac:dyDescent="0.3">
      <c r="A92">
        <v>593460</v>
      </c>
      <c r="B92" t="s">
        <v>1150</v>
      </c>
      <c r="C92" t="str">
        <f>LEFT(טבלה1[[#This Row],[course_title]],10)</f>
        <v>Successful</v>
      </c>
      <c r="D92" t="str">
        <f>RIGHT(טבלה1[[#This Row],[course_title]],10)</f>
        <v xml:space="preserve"> Fibonacci</v>
      </c>
      <c r="E92" t="str">
        <f>MID(טבלה1[[#This Row],[course_title]],2,10)</f>
        <v xml:space="preserve">uccessful </v>
      </c>
      <c r="F92" t="s">
        <v>1151</v>
      </c>
      <c r="G92" t="str">
        <f>REPLACE(טבלה1[[#This Row],[url]],19,3,"com")</f>
        <v>https://www.udemy.com/use-fibonacci-on-thinkorswim-to-day-trade/</v>
      </c>
      <c r="H92" t="b">
        <v>1</v>
      </c>
      <c r="I92" s="4">
        <v>200</v>
      </c>
      <c r="J92" s="5">
        <v>869</v>
      </c>
      <c r="K92" s="5">
        <v>135</v>
      </c>
      <c r="L92" s="5">
        <v>11</v>
      </c>
      <c r="M92">
        <v>1</v>
      </c>
      <c r="N92" t="str">
        <f>VLOOKUP(טבלה1[[#This Row],[level_id]],Level_id!$A$2:$B$5,2)</f>
        <v>All levels</v>
      </c>
      <c r="O92" t="str">
        <f>LOWER(טבלה1[[#This Row],[level_desc]])</f>
        <v>all levels</v>
      </c>
      <c r="P92" s="3" t="str">
        <f>UPPER(טבלה1[[#This Row],[small letters]])</f>
        <v>ALL LEVELS</v>
      </c>
      <c r="Q92">
        <f>LEN(טבלה1[[#This Row],[no spaces]])</f>
        <v>10</v>
      </c>
      <c r="R92" t="str">
        <f>TRIM(טבלה1[[#This Row],[small letters]])</f>
        <v>all levels</v>
      </c>
      <c r="S92" s="6">
        <v>2</v>
      </c>
      <c r="T92" s="12">
        <v>42247</v>
      </c>
      <c r="U92" s="6">
        <f>DAY(טבלה1[[#This Row],[published_date]])</f>
        <v>31</v>
      </c>
      <c r="V92" s="6">
        <f>MONTH(טבלה1[[#This Row],[published_date]])</f>
        <v>8</v>
      </c>
      <c r="W92" s="6">
        <f>YEAR(טבלה1[[#This Row],[published_date]])</f>
        <v>2015</v>
      </c>
      <c r="X92">
        <v>1</v>
      </c>
      <c r="Y92" t="str">
        <f>VLOOKUP(טבלה1[[#This Row],[subject_id]],Subject_id!$A$2:$B$5,2)</f>
        <v>Business Finance</v>
      </c>
      <c r="Z92" s="7">
        <v>43318</v>
      </c>
      <c r="AA92">
        <f>_xlfn.DAYS(טבלה1[[#This Row],[Removal_date]],טבלה1[[#This Row],[published_date]])</f>
        <v>1071</v>
      </c>
      <c r="AB92" s="4">
        <f>טבלה1[[#This Row],[price]]*טבלה1[[#This Row],[num_subscribers]]</f>
        <v>173800</v>
      </c>
    </row>
    <row r="93" spans="1:28" x14ac:dyDescent="0.3">
      <c r="A93">
        <v>595728</v>
      </c>
      <c r="B93" t="s">
        <v>5511</v>
      </c>
      <c r="C93" t="str">
        <f>LEFT(טבלה1[[#This Row],[course_title]],10)</f>
        <v>Complete H</v>
      </c>
      <c r="D93" t="str">
        <f>RIGHT(טבלה1[[#This Row],[course_title]],10)</f>
        <v>sh Project</v>
      </c>
      <c r="E93" t="str">
        <f>MID(טבלה1[[#This Row],[course_title]],2,10)</f>
        <v>omplete HT</v>
      </c>
      <c r="F93" t="s">
        <v>5512</v>
      </c>
      <c r="G93" t="str">
        <f>REPLACE(טבלה1[[#This Row],[url]],19,3,"com")</f>
        <v>https://www.udemy.com/complete-html5-and-css3-course-1-start-to-finish-project/</v>
      </c>
      <c r="H93" t="b">
        <v>1</v>
      </c>
      <c r="I93" s="4">
        <v>200</v>
      </c>
      <c r="J93" s="5">
        <v>3887</v>
      </c>
      <c r="K93" s="5">
        <v>81</v>
      </c>
      <c r="L93" s="5">
        <v>94</v>
      </c>
      <c r="M93">
        <v>1</v>
      </c>
      <c r="N93" t="str">
        <f>VLOOKUP(טבלה1[[#This Row],[level_id]],Level_id!$A$2:$B$5,2)</f>
        <v>All levels</v>
      </c>
      <c r="O93" t="str">
        <f>LOWER(טבלה1[[#This Row],[level_desc]])</f>
        <v>all levels</v>
      </c>
      <c r="P93" s="3" t="str">
        <f>UPPER(טבלה1[[#This Row],[small letters]])</f>
        <v>ALL LEVELS</v>
      </c>
      <c r="Q93">
        <f>LEN(טבלה1[[#This Row],[no spaces]])</f>
        <v>10</v>
      </c>
      <c r="R93" t="str">
        <f>TRIM(טבלה1[[#This Row],[small letters]])</f>
        <v>all levels</v>
      </c>
      <c r="S93" s="6">
        <v>8.5</v>
      </c>
      <c r="T93" s="12">
        <v>42254</v>
      </c>
      <c r="U93" s="6">
        <f>DAY(טבלה1[[#This Row],[published_date]])</f>
        <v>7</v>
      </c>
      <c r="V93" s="6">
        <f>MONTH(טבלה1[[#This Row],[published_date]])</f>
        <v>9</v>
      </c>
      <c r="W93" s="6">
        <f>YEAR(טבלה1[[#This Row],[published_date]])</f>
        <v>2015</v>
      </c>
      <c r="X93">
        <v>4</v>
      </c>
      <c r="Y93" t="str">
        <f>VLOOKUP(טבלה1[[#This Row],[subject_id]],Subject_id!$A$2:$B$5,2)</f>
        <v>Web Development</v>
      </c>
      <c r="Z93" s="7">
        <v>43734</v>
      </c>
      <c r="AA93">
        <f>_xlfn.DAYS(טבלה1[[#This Row],[Removal_date]],טבלה1[[#This Row],[published_date]])</f>
        <v>1480</v>
      </c>
      <c r="AB93" s="4">
        <f>טבלה1[[#This Row],[price]]*טבלה1[[#This Row],[num_subscribers]]</f>
        <v>777400</v>
      </c>
    </row>
    <row r="94" spans="1:28" x14ac:dyDescent="0.3">
      <c r="A94">
        <v>595876</v>
      </c>
      <c r="B94" t="s">
        <v>2404</v>
      </c>
      <c r="C94" t="str">
        <f>LEFT(טבלה1[[#This Row],[course_title]],10)</f>
        <v>Logo Desig</v>
      </c>
      <c r="D94" t="str">
        <f>RIGHT(טבלה1[[#This Row],[course_title]],10)</f>
        <v>s &amp; Beyond</v>
      </c>
      <c r="E94" t="str">
        <f>MID(טבלה1[[#This Row],[course_title]],2,10)</f>
        <v>ogo Design</v>
      </c>
      <c r="F94" t="s">
        <v>2405</v>
      </c>
      <c r="G94" t="str">
        <f>REPLACE(טבלה1[[#This Row],[url]],19,3,"com")</f>
        <v>https://www.udemy.com/logodesign/</v>
      </c>
      <c r="H94" t="b">
        <v>1</v>
      </c>
      <c r="I94" s="4">
        <v>200</v>
      </c>
      <c r="J94" s="5">
        <v>4297</v>
      </c>
      <c r="K94" s="5">
        <v>337</v>
      </c>
      <c r="L94" s="5">
        <v>110</v>
      </c>
      <c r="M94">
        <v>1</v>
      </c>
      <c r="N94" t="str">
        <f>VLOOKUP(טבלה1[[#This Row],[level_id]],Level_id!$A$2:$B$5,2)</f>
        <v>All levels</v>
      </c>
      <c r="O94" t="str">
        <f>LOWER(טבלה1[[#This Row],[level_desc]])</f>
        <v>all levels</v>
      </c>
      <c r="P94" s="3" t="str">
        <f>UPPER(טבלה1[[#This Row],[small letters]])</f>
        <v>ALL LEVELS</v>
      </c>
      <c r="Q94">
        <f>LEN(טבלה1[[#This Row],[no spaces]])</f>
        <v>10</v>
      </c>
      <c r="R94" t="str">
        <f>TRIM(טבלה1[[#This Row],[small letters]])</f>
        <v>all levels</v>
      </c>
      <c r="S94" s="6">
        <v>7.5</v>
      </c>
      <c r="T94" s="12">
        <v>42278</v>
      </c>
      <c r="U94" s="6">
        <f>DAY(טבלה1[[#This Row],[published_date]])</f>
        <v>1</v>
      </c>
      <c r="V94" s="6">
        <f>MONTH(טבלה1[[#This Row],[published_date]])</f>
        <v>10</v>
      </c>
      <c r="W94" s="6">
        <f>YEAR(טבלה1[[#This Row],[published_date]])</f>
        <v>2015</v>
      </c>
      <c r="X94">
        <v>2</v>
      </c>
      <c r="Y94" t="str">
        <f>VLOOKUP(טבלה1[[#This Row],[subject_id]],Subject_id!$A$2:$B$5,2)</f>
        <v>Graphic Design</v>
      </c>
      <c r="Z94" s="7">
        <v>43734</v>
      </c>
      <c r="AA94">
        <f>_xlfn.DAYS(טבלה1[[#This Row],[Removal_date]],טבלה1[[#This Row],[published_date]])</f>
        <v>1456</v>
      </c>
      <c r="AB94" s="4">
        <f>טבלה1[[#This Row],[price]]*טבלה1[[#This Row],[num_subscribers]]</f>
        <v>859400</v>
      </c>
    </row>
    <row r="95" spans="1:28" x14ac:dyDescent="0.3">
      <c r="A95">
        <v>597716</v>
      </c>
      <c r="B95" t="s">
        <v>374</v>
      </c>
      <c r="C95" t="str">
        <f>LEFT(טבלה1[[#This Row],[course_title]],10)</f>
        <v>Trade Pull</v>
      </c>
      <c r="D95" t="str">
        <f>RIGHT(טבלה1[[#This Row],[course_title]],10)</f>
        <v>stent Pips</v>
      </c>
      <c r="E95" t="str">
        <f>MID(טבלה1[[#This Row],[course_title]],2,10)</f>
        <v>rade Pullb</v>
      </c>
      <c r="F95" t="s">
        <v>375</v>
      </c>
      <c r="G95" t="str">
        <f>REPLACE(טבלה1[[#This Row],[url]],19,3,"com")</f>
        <v>https://www.udemy.com/make-consistent-profit-using-pullback-candlestick-strategy/</v>
      </c>
      <c r="H95" t="b">
        <v>1</v>
      </c>
      <c r="I95" s="4">
        <v>200</v>
      </c>
      <c r="J95" s="5">
        <v>521</v>
      </c>
      <c r="K95" s="5">
        <v>67</v>
      </c>
      <c r="L95" s="5">
        <v>24</v>
      </c>
      <c r="M95">
        <v>1</v>
      </c>
      <c r="N95" t="str">
        <f>VLOOKUP(טבלה1[[#This Row],[level_id]],Level_id!$A$2:$B$5,2)</f>
        <v>All levels</v>
      </c>
      <c r="O95" t="str">
        <f>LOWER(טבלה1[[#This Row],[level_desc]])</f>
        <v>all levels</v>
      </c>
      <c r="P95" s="3" t="str">
        <f>UPPER(טבלה1[[#This Row],[small letters]])</f>
        <v>ALL LEVELS</v>
      </c>
      <c r="Q95">
        <f>LEN(טבלה1[[#This Row],[no spaces]])</f>
        <v>10</v>
      </c>
      <c r="R95" t="str">
        <f>TRIM(טבלה1[[#This Row],[small letters]])</f>
        <v>all levels</v>
      </c>
      <c r="S95" s="6">
        <v>3</v>
      </c>
      <c r="T95" s="12">
        <v>42424</v>
      </c>
      <c r="U95" s="6">
        <f>DAY(טבלה1[[#This Row],[published_date]])</f>
        <v>24</v>
      </c>
      <c r="V95" s="6">
        <f>MONTH(טבלה1[[#This Row],[published_date]])</f>
        <v>2</v>
      </c>
      <c r="W95" s="6">
        <f>YEAR(טבלה1[[#This Row],[published_date]])</f>
        <v>2016</v>
      </c>
      <c r="X95">
        <v>1</v>
      </c>
      <c r="Y95" t="str">
        <f>VLOOKUP(טבלה1[[#This Row],[subject_id]],Subject_id!$A$2:$B$5,2)</f>
        <v>Business Finance</v>
      </c>
      <c r="Z95" s="7">
        <v>43408</v>
      </c>
      <c r="AA95">
        <f>_xlfn.DAYS(טבלה1[[#This Row],[Removal_date]],טבלה1[[#This Row],[published_date]])</f>
        <v>984</v>
      </c>
      <c r="AB95" s="4">
        <f>טבלה1[[#This Row],[price]]*טבלה1[[#This Row],[num_subscribers]]</f>
        <v>104200</v>
      </c>
    </row>
    <row r="96" spans="1:28" x14ac:dyDescent="0.3">
      <c r="A96">
        <v>611308</v>
      </c>
      <c r="B96" t="s">
        <v>5834</v>
      </c>
      <c r="C96" t="str">
        <f>LEFT(טבלה1[[#This Row],[course_title]],10)</f>
        <v>Complete P</v>
      </c>
      <c r="D96" t="str">
        <f>RIGHT(טבלה1[[#This Row],[course_title]],10)</f>
        <v>ofessional</v>
      </c>
      <c r="E96" t="str">
        <f>MID(טבלה1[[#This Row],[course_title]],2,10)</f>
        <v>omplete PH</v>
      </c>
      <c r="F96" t="s">
        <v>5835</v>
      </c>
      <c r="G96" t="str">
        <f>REPLACE(טבלה1[[#This Row],[url]],19,3,"com")</f>
        <v>https://www.udemy.com/complete-php-mysql-course-for-beginners-start-to-finish/</v>
      </c>
      <c r="H96" t="b">
        <v>1</v>
      </c>
      <c r="I96" s="4">
        <v>200</v>
      </c>
      <c r="J96" s="5">
        <v>6508</v>
      </c>
      <c r="K96" s="5">
        <v>137</v>
      </c>
      <c r="L96" s="5">
        <v>90</v>
      </c>
      <c r="M96">
        <v>1</v>
      </c>
      <c r="N96" t="str">
        <f>VLOOKUP(טבלה1[[#This Row],[level_id]],Level_id!$A$2:$B$5,2)</f>
        <v>All levels</v>
      </c>
      <c r="O96" t="str">
        <f>LOWER(טבלה1[[#This Row],[level_desc]])</f>
        <v>all levels</v>
      </c>
      <c r="P96" s="3" t="str">
        <f>UPPER(טבלה1[[#This Row],[small letters]])</f>
        <v>ALL LEVELS</v>
      </c>
      <c r="Q96">
        <f>LEN(טבלה1[[#This Row],[no spaces]])</f>
        <v>10</v>
      </c>
      <c r="R96" t="str">
        <f>TRIM(טבלה1[[#This Row],[small letters]])</f>
        <v>all levels</v>
      </c>
      <c r="S96" s="6">
        <v>6.5</v>
      </c>
      <c r="T96" s="12">
        <v>42282</v>
      </c>
      <c r="U96" s="6">
        <f>DAY(טבלה1[[#This Row],[published_date]])</f>
        <v>5</v>
      </c>
      <c r="V96" s="6">
        <f>MONTH(טבלה1[[#This Row],[published_date]])</f>
        <v>10</v>
      </c>
      <c r="W96" s="6">
        <f>YEAR(טבלה1[[#This Row],[published_date]])</f>
        <v>2015</v>
      </c>
      <c r="X96">
        <v>4</v>
      </c>
      <c r="Y96" t="str">
        <f>VLOOKUP(טבלה1[[#This Row],[subject_id]],Subject_id!$A$2:$B$5,2)</f>
        <v>Web Development</v>
      </c>
      <c r="Z96" s="7">
        <v>43734</v>
      </c>
      <c r="AA96">
        <f>_xlfn.DAYS(טבלה1[[#This Row],[Removal_date]],טבלה1[[#This Row],[published_date]])</f>
        <v>1452</v>
      </c>
      <c r="AB96" s="4">
        <f>טבלה1[[#This Row],[price]]*טבלה1[[#This Row],[num_subscribers]]</f>
        <v>1301600</v>
      </c>
    </row>
    <row r="97" spans="1:28" x14ac:dyDescent="0.3">
      <c r="A97">
        <v>615106</v>
      </c>
      <c r="B97" t="s">
        <v>6971</v>
      </c>
      <c r="C97" t="str">
        <f>LEFT(טבלה1[[#This Row],[course_title]],10)</f>
        <v>Ultimate g</v>
      </c>
      <c r="D97" t="str">
        <f>RIGHT(טבלה1[[#This Row],[course_title]],10)</f>
        <v xml:space="preserve">tegration </v>
      </c>
      <c r="E97" t="str">
        <f>MID(טבלה1[[#This Row],[course_title]],2,10)</f>
        <v>ltimate gu</v>
      </c>
      <c r="F97" t="s">
        <v>6972</v>
      </c>
      <c r="G97" t="str">
        <f>REPLACE(טבלה1[[#This Row],[url]],19,3,"com")</f>
        <v>https://www.udemy.com/ultimate-guide-to-social-media-web-development-integration/</v>
      </c>
      <c r="H97" t="b">
        <v>1</v>
      </c>
      <c r="I97" s="4">
        <v>200</v>
      </c>
      <c r="J97" s="5">
        <v>11011</v>
      </c>
      <c r="K97" s="5">
        <v>13</v>
      </c>
      <c r="L97" s="5">
        <v>36</v>
      </c>
      <c r="M97">
        <v>1</v>
      </c>
      <c r="N97" t="str">
        <f>VLOOKUP(טבלה1[[#This Row],[level_id]],Level_id!$A$2:$B$5,2)</f>
        <v>All levels</v>
      </c>
      <c r="O97" t="str">
        <f>LOWER(טבלה1[[#This Row],[level_desc]])</f>
        <v>all levels</v>
      </c>
      <c r="P97" s="3" t="str">
        <f>UPPER(טבלה1[[#This Row],[small letters]])</f>
        <v>ALL LEVELS</v>
      </c>
      <c r="Q97">
        <f>LEN(טבלה1[[#This Row],[no spaces]])</f>
        <v>10</v>
      </c>
      <c r="R97" t="str">
        <f>TRIM(טבלה1[[#This Row],[small letters]])</f>
        <v>all levels</v>
      </c>
      <c r="S97" s="6">
        <v>2.5</v>
      </c>
      <c r="T97" s="12">
        <v>42267</v>
      </c>
      <c r="U97" s="6">
        <f>DAY(טבלה1[[#This Row],[published_date]])</f>
        <v>20</v>
      </c>
      <c r="V97" s="6">
        <f>MONTH(טבלה1[[#This Row],[published_date]])</f>
        <v>9</v>
      </c>
      <c r="W97" s="6">
        <f>YEAR(טבלה1[[#This Row],[published_date]])</f>
        <v>2015</v>
      </c>
      <c r="X97">
        <v>4</v>
      </c>
      <c r="Y97" t="str">
        <f>VLOOKUP(טבלה1[[#This Row],[subject_id]],Subject_id!$A$2:$B$5,2)</f>
        <v>Web Development</v>
      </c>
      <c r="Z97" s="7">
        <v>43734</v>
      </c>
      <c r="AA97">
        <f>_xlfn.DAYS(טבלה1[[#This Row],[Removal_date]],טבלה1[[#This Row],[published_date]])</f>
        <v>1467</v>
      </c>
      <c r="AB97" s="4">
        <f>טבלה1[[#This Row],[price]]*טבלה1[[#This Row],[num_subscribers]]</f>
        <v>2202200</v>
      </c>
    </row>
    <row r="98" spans="1:28" x14ac:dyDescent="0.3">
      <c r="A98">
        <v>617976</v>
      </c>
      <c r="B98" t="s">
        <v>1352</v>
      </c>
      <c r="C98" t="str">
        <f>LEFT(טבלה1[[#This Row],[course_title]],10)</f>
        <v>Curso Comp</v>
      </c>
      <c r="D98" t="str">
        <f>RIGHT(טבלה1[[#This Row],[course_title]],10)</f>
        <v>cado FOREX</v>
      </c>
      <c r="E98" t="str">
        <f>MID(טבלה1[[#This Row],[course_title]],2,10)</f>
        <v>urso Compl</v>
      </c>
      <c r="F98" t="s">
        <v>1353</v>
      </c>
      <c r="G98" t="str">
        <f>REPLACE(טבלה1[[#This Row],[url]],19,3,"com")</f>
        <v>https://www.udemy.com/curso-completo-del-mercado-forex/</v>
      </c>
      <c r="H98" t="b">
        <v>1</v>
      </c>
      <c r="I98" s="4">
        <v>200</v>
      </c>
      <c r="J98" s="5">
        <v>359</v>
      </c>
      <c r="K98" s="5">
        <v>86</v>
      </c>
      <c r="L98" s="5">
        <v>50</v>
      </c>
      <c r="M98">
        <v>1</v>
      </c>
      <c r="N98" t="str">
        <f>VLOOKUP(טבלה1[[#This Row],[level_id]],Level_id!$A$2:$B$5,2)</f>
        <v>All levels</v>
      </c>
      <c r="O98" t="str">
        <f>LOWER(טבלה1[[#This Row],[level_desc]])</f>
        <v>all levels</v>
      </c>
      <c r="P98" s="3" t="str">
        <f>UPPER(טבלה1[[#This Row],[small letters]])</f>
        <v>ALL LEVELS</v>
      </c>
      <c r="Q98">
        <f>LEN(טבלה1[[#This Row],[no spaces]])</f>
        <v>10</v>
      </c>
      <c r="R98" t="str">
        <f>TRIM(טבלה1[[#This Row],[small letters]])</f>
        <v>all levels</v>
      </c>
      <c r="S98" s="6">
        <v>5.5</v>
      </c>
      <c r="T98" s="12">
        <v>42326</v>
      </c>
      <c r="U98" s="6">
        <f>DAY(טבלה1[[#This Row],[published_date]])</f>
        <v>18</v>
      </c>
      <c r="V98" s="6">
        <f>MONTH(טבלה1[[#This Row],[published_date]])</f>
        <v>11</v>
      </c>
      <c r="W98" s="6">
        <f>YEAR(טבלה1[[#This Row],[published_date]])</f>
        <v>2015</v>
      </c>
      <c r="X98">
        <v>1</v>
      </c>
      <c r="Y98" t="str">
        <f>VLOOKUP(טבלה1[[#This Row],[subject_id]],Subject_id!$A$2:$B$5,2)</f>
        <v>Business Finance</v>
      </c>
      <c r="Z98" s="7">
        <v>43318</v>
      </c>
      <c r="AA98">
        <f>_xlfn.DAYS(טבלה1[[#This Row],[Removal_date]],טבלה1[[#This Row],[published_date]])</f>
        <v>992</v>
      </c>
      <c r="AB98" s="4">
        <f>טבלה1[[#This Row],[price]]*טבלה1[[#This Row],[num_subscribers]]</f>
        <v>71800</v>
      </c>
    </row>
    <row r="99" spans="1:28" x14ac:dyDescent="0.3">
      <c r="A99">
        <v>624118</v>
      </c>
      <c r="B99" t="s">
        <v>3750</v>
      </c>
      <c r="C99" t="str">
        <f>LEFT(טבלה1[[#This Row],[course_title]],10)</f>
        <v>Music Fund</v>
      </c>
      <c r="D99" t="str">
        <f>RIGHT(טבלה1[[#This Row],[course_title]],10)</f>
        <v>en Tapping</v>
      </c>
      <c r="E99" t="str">
        <f>MID(טבלה1[[#This Row],[course_title]],2,10)</f>
        <v>usic Funda</v>
      </c>
      <c r="F99" t="s">
        <v>3751</v>
      </c>
      <c r="G99" t="str">
        <f>REPLACE(טבלה1[[#This Row],[url]],19,3,"com")</f>
        <v>https://www.udemy.com/music-fundamentals-learn-beatmaking-with-pen-tapping/</v>
      </c>
      <c r="H99" t="b">
        <v>1</v>
      </c>
      <c r="I99" s="4">
        <v>200</v>
      </c>
      <c r="J99" s="5">
        <v>537</v>
      </c>
      <c r="K99" s="5">
        <v>2</v>
      </c>
      <c r="L99" s="5">
        <v>22</v>
      </c>
      <c r="M99">
        <v>1</v>
      </c>
      <c r="N99" t="str">
        <f>VLOOKUP(טבלה1[[#This Row],[level_id]],Level_id!$A$2:$B$5,2)</f>
        <v>All levels</v>
      </c>
      <c r="O99" t="str">
        <f>LOWER(טבלה1[[#This Row],[level_desc]])</f>
        <v>all levels</v>
      </c>
      <c r="P99" s="3" t="str">
        <f>UPPER(טבלה1[[#This Row],[small letters]])</f>
        <v>ALL LEVELS</v>
      </c>
      <c r="Q99">
        <f>LEN(טבלה1[[#This Row],[no spaces]])</f>
        <v>10</v>
      </c>
      <c r="R99" t="str">
        <f>TRIM(טבלה1[[#This Row],[small letters]])</f>
        <v>all levels</v>
      </c>
      <c r="S99" s="6">
        <v>2</v>
      </c>
      <c r="T99" s="12">
        <v>42321</v>
      </c>
      <c r="U99" s="6">
        <f>DAY(טבלה1[[#This Row],[published_date]])</f>
        <v>13</v>
      </c>
      <c r="V99" s="6">
        <f>MONTH(טבלה1[[#This Row],[published_date]])</f>
        <v>11</v>
      </c>
      <c r="W99" s="6">
        <f>YEAR(טבלה1[[#This Row],[published_date]])</f>
        <v>2015</v>
      </c>
      <c r="X99">
        <v>3</v>
      </c>
      <c r="Y99" t="str">
        <f>VLOOKUP(טבלה1[[#This Row],[subject_id]],Subject_id!$A$2:$B$5,2)</f>
        <v>Musical Instruments</v>
      </c>
      <c r="Z99" s="7">
        <v>43734</v>
      </c>
      <c r="AA99">
        <f>_xlfn.DAYS(טבלה1[[#This Row],[Removal_date]],טבלה1[[#This Row],[published_date]])</f>
        <v>1413</v>
      </c>
      <c r="AB99" s="4">
        <f>טבלה1[[#This Row],[price]]*טבלה1[[#This Row],[num_subscribers]]</f>
        <v>107400</v>
      </c>
    </row>
    <row r="100" spans="1:28" x14ac:dyDescent="0.3">
      <c r="A100">
        <v>625204</v>
      </c>
      <c r="B100" t="s">
        <v>6454</v>
      </c>
      <c r="C100" t="str">
        <f>LEFT(טבלה1[[#This Row],[course_title]],10)</f>
        <v>The Web De</v>
      </c>
      <c r="D100" t="str">
        <f>RIGHT(טבלה1[[#This Row],[course_title]],10)</f>
        <v>r Bootcamp</v>
      </c>
      <c r="E100" t="str">
        <f>MID(טבלה1[[#This Row],[course_title]],2,10)</f>
        <v>he Web Dev</v>
      </c>
      <c r="F100" t="s">
        <v>6455</v>
      </c>
      <c r="G100" t="str">
        <f>REPLACE(טבלה1[[#This Row],[url]],19,3,"com")</f>
        <v>https://www.udemy.com/the-web-developer-bootcamp/</v>
      </c>
      <c r="H100" t="b">
        <v>1</v>
      </c>
      <c r="I100" s="4">
        <v>200</v>
      </c>
      <c r="J100" s="5">
        <v>121584</v>
      </c>
      <c r="K100" s="5">
        <v>27445</v>
      </c>
      <c r="L100" s="5">
        <v>342</v>
      </c>
      <c r="M100">
        <v>1</v>
      </c>
      <c r="N100" t="str">
        <f>VLOOKUP(טבלה1[[#This Row],[level_id]],Level_id!$A$2:$B$5,2)</f>
        <v>All levels</v>
      </c>
      <c r="O100" t="str">
        <f>LOWER(טבלה1[[#This Row],[level_desc]])</f>
        <v>all levels</v>
      </c>
      <c r="P100" s="3" t="str">
        <f>UPPER(טבלה1[[#This Row],[small letters]])</f>
        <v>ALL LEVELS</v>
      </c>
      <c r="Q100">
        <f>LEN(טבלה1[[#This Row],[no spaces]])</f>
        <v>10</v>
      </c>
      <c r="R100" t="str">
        <f>TRIM(טבלה1[[#This Row],[small letters]])</f>
        <v>all levels</v>
      </c>
      <c r="S100" s="6">
        <v>43</v>
      </c>
      <c r="T100" s="12">
        <v>42310</v>
      </c>
      <c r="U100" s="6">
        <f>DAY(טבלה1[[#This Row],[published_date]])</f>
        <v>2</v>
      </c>
      <c r="V100" s="6">
        <f>MONTH(טבלה1[[#This Row],[published_date]])</f>
        <v>11</v>
      </c>
      <c r="W100" s="6">
        <f>YEAR(טבלה1[[#This Row],[published_date]])</f>
        <v>2015</v>
      </c>
      <c r="X100">
        <v>4</v>
      </c>
      <c r="Y100" t="str">
        <f>VLOOKUP(טבלה1[[#This Row],[subject_id]],Subject_id!$A$2:$B$5,2)</f>
        <v>Web Development</v>
      </c>
      <c r="Z100" s="7">
        <v>43734</v>
      </c>
      <c r="AA100">
        <f>_xlfn.DAYS(טבלה1[[#This Row],[Removal_date]],טבלה1[[#This Row],[published_date]])</f>
        <v>1424</v>
      </c>
      <c r="AB100" s="4">
        <f>טבלה1[[#This Row],[price]]*טבלה1[[#This Row],[num_subscribers]]</f>
        <v>24316800</v>
      </c>
    </row>
    <row r="101" spans="1:28" x14ac:dyDescent="0.3">
      <c r="A101">
        <v>628944</v>
      </c>
      <c r="B101" t="s">
        <v>622</v>
      </c>
      <c r="C101" t="str">
        <f>LEFT(טבלה1[[#This Row],[course_title]],10)</f>
        <v>Situationa</v>
      </c>
      <c r="D101" t="str">
        <f>RIGHT(טבלה1[[#This Row],[course_title]],10)</f>
        <v>y Scenario</v>
      </c>
      <c r="E101" t="str">
        <f>MID(טבלה1[[#This Row],[course_title]],2,10)</f>
        <v>ituational</v>
      </c>
      <c r="F101" t="s">
        <v>623</v>
      </c>
      <c r="G101" t="str">
        <f>REPLACE(טבלה1[[#This Row],[url]],19,3,"com")</f>
        <v>https://www.udemy.com/situationaltrading/</v>
      </c>
      <c r="H101" t="b">
        <v>1</v>
      </c>
      <c r="I101" s="4">
        <v>200</v>
      </c>
      <c r="J101" s="5">
        <v>1048</v>
      </c>
      <c r="K101" s="5">
        <v>11</v>
      </c>
      <c r="L101" s="5">
        <v>16</v>
      </c>
      <c r="M101">
        <v>1</v>
      </c>
      <c r="N101" t="str">
        <f>VLOOKUP(טבלה1[[#This Row],[level_id]],Level_id!$A$2:$B$5,2)</f>
        <v>All levels</v>
      </c>
      <c r="O101" t="str">
        <f>LOWER(טבלה1[[#This Row],[level_desc]])</f>
        <v>all levels</v>
      </c>
      <c r="P101" s="3" t="str">
        <f>UPPER(טבלה1[[#This Row],[small letters]])</f>
        <v>ALL LEVELS</v>
      </c>
      <c r="Q101">
        <f>LEN(טבלה1[[#This Row],[no spaces]])</f>
        <v>10</v>
      </c>
      <c r="R101" t="str">
        <f>TRIM(טבלה1[[#This Row],[small letters]])</f>
        <v>all levels</v>
      </c>
      <c r="S101" s="6">
        <v>1.5</v>
      </c>
      <c r="T101" s="12">
        <v>42314</v>
      </c>
      <c r="U101" s="6">
        <f>DAY(טבלה1[[#This Row],[published_date]])</f>
        <v>6</v>
      </c>
      <c r="V101" s="6">
        <f>MONTH(טבלה1[[#This Row],[published_date]])</f>
        <v>11</v>
      </c>
      <c r="W101" s="6">
        <f>YEAR(טבלה1[[#This Row],[published_date]])</f>
        <v>2015</v>
      </c>
      <c r="X101">
        <v>1</v>
      </c>
      <c r="Y101" t="str">
        <f>VLOOKUP(טבלה1[[#This Row],[subject_id]],Subject_id!$A$2:$B$5,2)</f>
        <v>Business Finance</v>
      </c>
      <c r="Z101" s="7">
        <v>43318</v>
      </c>
      <c r="AA101">
        <f>_xlfn.DAYS(טבלה1[[#This Row],[Removal_date]],טבלה1[[#This Row],[published_date]])</f>
        <v>1004</v>
      </c>
      <c r="AB101" s="4">
        <f>טבלה1[[#This Row],[price]]*טבלה1[[#This Row],[num_subscribers]]</f>
        <v>209600</v>
      </c>
    </row>
    <row r="102" spans="1:28" x14ac:dyDescent="0.3">
      <c r="A102">
        <v>629142</v>
      </c>
      <c r="B102" t="s">
        <v>5238</v>
      </c>
      <c r="C102" t="str">
        <f>LEFT(טבלה1[[#This Row],[course_title]],10)</f>
        <v>The Ultima</v>
      </c>
      <c r="D102" t="str">
        <f>RIGHT(טבלה1[[#This Row],[course_title]],10)</f>
        <v>w To Guide</v>
      </c>
      <c r="E102" t="str">
        <f>MID(טבלה1[[#This Row],[course_title]],2,10)</f>
        <v>he Ultimat</v>
      </c>
      <c r="F102" t="s">
        <v>5239</v>
      </c>
      <c r="G102" t="str">
        <f>REPLACE(טבלה1[[#This Row],[url]],19,3,"com")</f>
        <v>https://www.udemy.com/learn-web-development-complete-step-by-step-guide-to-success/</v>
      </c>
      <c r="H102" t="b">
        <v>1</v>
      </c>
      <c r="I102" s="4">
        <v>200</v>
      </c>
      <c r="J102" s="5">
        <v>24861</v>
      </c>
      <c r="K102" s="5">
        <v>423</v>
      </c>
      <c r="L102" s="5">
        <v>281</v>
      </c>
      <c r="M102">
        <v>1</v>
      </c>
      <c r="N102" t="str">
        <f>VLOOKUP(טבלה1[[#This Row],[level_id]],Level_id!$A$2:$B$5,2)</f>
        <v>All levels</v>
      </c>
      <c r="O102" t="str">
        <f>LOWER(טבלה1[[#This Row],[level_desc]])</f>
        <v>all levels</v>
      </c>
      <c r="P102" s="3" t="str">
        <f>UPPER(טבלה1[[#This Row],[small letters]])</f>
        <v>ALL LEVELS</v>
      </c>
      <c r="Q102">
        <f>LEN(טבלה1[[#This Row],[no spaces]])</f>
        <v>10</v>
      </c>
      <c r="R102" t="str">
        <f>TRIM(טבלה1[[#This Row],[small letters]])</f>
        <v>all levels</v>
      </c>
      <c r="S102" s="6">
        <v>22.5</v>
      </c>
      <c r="T102" s="12">
        <v>42334</v>
      </c>
      <c r="U102" s="6">
        <f>DAY(טבלה1[[#This Row],[published_date]])</f>
        <v>26</v>
      </c>
      <c r="V102" s="6">
        <f>MONTH(טבלה1[[#This Row],[published_date]])</f>
        <v>11</v>
      </c>
      <c r="W102" s="6">
        <f>YEAR(טבלה1[[#This Row],[published_date]])</f>
        <v>2015</v>
      </c>
      <c r="X102">
        <v>4</v>
      </c>
      <c r="Y102" t="str">
        <f>VLOOKUP(טבלה1[[#This Row],[subject_id]],Subject_id!$A$2:$B$5,2)</f>
        <v>Web Development</v>
      </c>
      <c r="Z102" s="7">
        <v>43734</v>
      </c>
      <c r="AA102">
        <f>_xlfn.DAYS(טבלה1[[#This Row],[Removal_date]],טבלה1[[#This Row],[published_date]])</f>
        <v>1400</v>
      </c>
      <c r="AB102" s="4">
        <f>טבלה1[[#This Row],[price]]*טבלה1[[#This Row],[num_subscribers]]</f>
        <v>4972200</v>
      </c>
    </row>
    <row r="103" spans="1:28" x14ac:dyDescent="0.3">
      <c r="A103">
        <v>632702</v>
      </c>
      <c r="B103" t="s">
        <v>3518</v>
      </c>
      <c r="C103" t="str">
        <f>LEFT(טבלה1[[#This Row],[course_title]],10)</f>
        <v>Adobe Suit</v>
      </c>
      <c r="D103" t="str">
        <f>RIGHT(טבלה1[[#This Row],[course_title]],10)</f>
        <v xml:space="preserve"> from it !</v>
      </c>
      <c r="E103" t="str">
        <f>MID(טבלה1[[#This Row],[course_title]],2,10)</f>
        <v>dobe Suite</v>
      </c>
      <c r="F103" t="s">
        <v>3519</v>
      </c>
      <c r="G103" t="str">
        <f>REPLACE(טבלה1[[#This Row],[url]],19,3,"com")</f>
        <v>https://www.udemy.com/learn-to-animate-design-earn-up-to-100-per-hour/</v>
      </c>
      <c r="H103" t="b">
        <v>1</v>
      </c>
      <c r="I103" s="4">
        <v>200</v>
      </c>
      <c r="J103" s="5">
        <v>1005</v>
      </c>
      <c r="K103" s="5">
        <v>4</v>
      </c>
      <c r="L103" s="5">
        <v>46</v>
      </c>
      <c r="M103">
        <v>1</v>
      </c>
      <c r="N103" t="str">
        <f>VLOOKUP(טבלה1[[#This Row],[level_id]],Level_id!$A$2:$B$5,2)</f>
        <v>All levels</v>
      </c>
      <c r="O103" t="str">
        <f>LOWER(טבלה1[[#This Row],[level_desc]])</f>
        <v>all levels</v>
      </c>
      <c r="P103" s="3" t="str">
        <f>UPPER(טבלה1[[#This Row],[small letters]])</f>
        <v>ALL LEVELS</v>
      </c>
      <c r="Q103">
        <f>LEN(טבלה1[[#This Row],[no spaces]])</f>
        <v>10</v>
      </c>
      <c r="R103" t="str">
        <f>TRIM(טבלה1[[#This Row],[small letters]])</f>
        <v>all levels</v>
      </c>
      <c r="S103" s="6">
        <v>9.5</v>
      </c>
      <c r="T103" s="12">
        <v>42317</v>
      </c>
      <c r="U103" s="6">
        <f>DAY(טבלה1[[#This Row],[published_date]])</f>
        <v>9</v>
      </c>
      <c r="V103" s="6">
        <f>MONTH(טבלה1[[#This Row],[published_date]])</f>
        <v>11</v>
      </c>
      <c r="W103" s="6">
        <f>YEAR(טבלה1[[#This Row],[published_date]])</f>
        <v>2015</v>
      </c>
      <c r="X103">
        <v>2</v>
      </c>
      <c r="Y103" t="str">
        <f>VLOOKUP(טבלה1[[#This Row],[subject_id]],Subject_id!$A$2:$B$5,2)</f>
        <v>Graphic Design</v>
      </c>
      <c r="Z103" s="7">
        <v>43734</v>
      </c>
      <c r="AA103">
        <f>_xlfn.DAYS(טבלה1[[#This Row],[Removal_date]],טבלה1[[#This Row],[published_date]])</f>
        <v>1417</v>
      </c>
      <c r="AB103" s="4">
        <f>טבלה1[[#This Row],[price]]*טבלה1[[#This Row],[num_subscribers]]</f>
        <v>201000</v>
      </c>
    </row>
    <row r="104" spans="1:28" x14ac:dyDescent="0.3">
      <c r="A104">
        <v>640426</v>
      </c>
      <c r="B104" t="s">
        <v>2624</v>
      </c>
      <c r="C104" t="str">
        <f>LEFT(טבלה1[[#This Row],[course_title]],10)</f>
        <v xml:space="preserve">Make Tech </v>
      </c>
      <c r="D104" t="str">
        <f>RIGHT(טבלה1[[#This Row],[course_title]],10)</f>
        <v>llustrator</v>
      </c>
      <c r="E104" t="str">
        <f>MID(טבלה1[[#This Row],[course_title]],2,10)</f>
        <v>ake Tech c</v>
      </c>
      <c r="F104" t="s">
        <v>2625</v>
      </c>
      <c r="G104" t="str">
        <f>REPLACE(טבלה1[[#This Row],[url]],19,3,"com")</f>
        <v>https://www.udemy.com/make-tech-circles-in-adobe-photoshop-and-illustrator/</v>
      </c>
      <c r="H104" t="b">
        <v>1</v>
      </c>
      <c r="I104" s="4">
        <v>200</v>
      </c>
      <c r="J104" s="5">
        <v>1150</v>
      </c>
      <c r="K104" s="5">
        <v>10</v>
      </c>
      <c r="L104" s="5">
        <v>13</v>
      </c>
      <c r="M104">
        <v>1</v>
      </c>
      <c r="N104" t="str">
        <f>VLOOKUP(טבלה1[[#This Row],[level_id]],Level_id!$A$2:$B$5,2)</f>
        <v>All levels</v>
      </c>
      <c r="O104" t="str">
        <f>LOWER(טבלה1[[#This Row],[level_desc]])</f>
        <v>all levels</v>
      </c>
      <c r="P104" s="3" t="str">
        <f>UPPER(טבלה1[[#This Row],[small letters]])</f>
        <v>ALL LEVELS</v>
      </c>
      <c r="Q104">
        <f>LEN(טבלה1[[#This Row],[no spaces]])</f>
        <v>10</v>
      </c>
      <c r="R104" t="str">
        <f>TRIM(טבלה1[[#This Row],[small letters]])</f>
        <v>all levels</v>
      </c>
      <c r="S104" s="6">
        <v>1</v>
      </c>
      <c r="T104" s="12">
        <v>42291</v>
      </c>
      <c r="U104" s="6">
        <f>DAY(טבלה1[[#This Row],[published_date]])</f>
        <v>14</v>
      </c>
      <c r="V104" s="6">
        <f>MONTH(טבלה1[[#This Row],[published_date]])</f>
        <v>10</v>
      </c>
      <c r="W104" s="6">
        <f>YEAR(טבלה1[[#This Row],[published_date]])</f>
        <v>2015</v>
      </c>
      <c r="X104">
        <v>2</v>
      </c>
      <c r="Y104" t="str">
        <f>VLOOKUP(טבלה1[[#This Row],[subject_id]],Subject_id!$A$2:$B$5,2)</f>
        <v>Graphic Design</v>
      </c>
      <c r="Z104" s="7">
        <v>43734</v>
      </c>
      <c r="AA104">
        <f>_xlfn.DAYS(טבלה1[[#This Row],[Removal_date]],טבלה1[[#This Row],[published_date]])</f>
        <v>1443</v>
      </c>
      <c r="AB104" s="4">
        <f>טבלה1[[#This Row],[price]]*טבלה1[[#This Row],[num_subscribers]]</f>
        <v>230000</v>
      </c>
    </row>
    <row r="105" spans="1:28" x14ac:dyDescent="0.3">
      <c r="A105">
        <v>640428</v>
      </c>
      <c r="B105" t="s">
        <v>2620</v>
      </c>
      <c r="C105" t="str">
        <f>LEFT(טבלה1[[#This Row],[course_title]],10)</f>
        <v xml:space="preserve">Make tech </v>
      </c>
      <c r="D105" t="str">
        <f>RIGHT(טבלה1[[#This Row],[course_title]],10)</f>
        <v>30 minutes</v>
      </c>
      <c r="E105" t="str">
        <f>MID(טבלה1[[#This Row],[course_title]],2,10)</f>
        <v>ake tech c</v>
      </c>
      <c r="F105" t="s">
        <v>2621</v>
      </c>
      <c r="G105" t="str">
        <f>REPLACE(טבלה1[[#This Row],[url]],19,3,"com")</f>
        <v>https://www.udemy.com/make-tech-circles-in-adobe-illustrator-in-30-minutes/</v>
      </c>
      <c r="H105" t="b">
        <v>1</v>
      </c>
      <c r="I105" s="4">
        <v>200</v>
      </c>
      <c r="J105" s="5">
        <v>821</v>
      </c>
      <c r="K105" s="5">
        <v>15</v>
      </c>
      <c r="L105" s="5">
        <v>5</v>
      </c>
      <c r="M105">
        <v>1</v>
      </c>
      <c r="N105" t="str">
        <f>VLOOKUP(טבלה1[[#This Row],[level_id]],Level_id!$A$2:$B$5,2)</f>
        <v>All levels</v>
      </c>
      <c r="O105" t="str">
        <f>LOWER(טבלה1[[#This Row],[level_desc]])</f>
        <v>all levels</v>
      </c>
      <c r="P105" s="3" t="str">
        <f>UPPER(טבלה1[[#This Row],[small letters]])</f>
        <v>ALL LEVELS</v>
      </c>
      <c r="Q105">
        <f>LEN(טבלה1[[#This Row],[no spaces]])</f>
        <v>10</v>
      </c>
      <c r="R105" t="str">
        <f>TRIM(טבלה1[[#This Row],[small letters]])</f>
        <v>all levels</v>
      </c>
      <c r="S105" s="6">
        <v>0.53333333299999997</v>
      </c>
      <c r="T105" s="12">
        <v>42291</v>
      </c>
      <c r="U105" s="6">
        <f>DAY(טבלה1[[#This Row],[published_date]])</f>
        <v>14</v>
      </c>
      <c r="V105" s="6">
        <f>MONTH(טבלה1[[#This Row],[published_date]])</f>
        <v>10</v>
      </c>
      <c r="W105" s="6">
        <f>YEAR(טבלה1[[#This Row],[published_date]])</f>
        <v>2015</v>
      </c>
      <c r="X105">
        <v>2</v>
      </c>
      <c r="Y105" t="str">
        <f>VLOOKUP(טבלה1[[#This Row],[subject_id]],Subject_id!$A$2:$B$5,2)</f>
        <v>Graphic Design</v>
      </c>
      <c r="Z105" s="7">
        <v>43734</v>
      </c>
      <c r="AA105">
        <f>_xlfn.DAYS(טבלה1[[#This Row],[Removal_date]],טבלה1[[#This Row],[published_date]])</f>
        <v>1443</v>
      </c>
      <c r="AB105" s="4">
        <f>טבלה1[[#This Row],[price]]*טבלה1[[#This Row],[num_subscribers]]</f>
        <v>164200</v>
      </c>
    </row>
    <row r="106" spans="1:28" x14ac:dyDescent="0.3">
      <c r="A106">
        <v>645634</v>
      </c>
      <c r="B106" t="s">
        <v>2278</v>
      </c>
      <c r="C106" t="str">
        <f>LEFT(טבלה1[[#This Row],[course_title]],10)</f>
        <v>How to Bui</v>
      </c>
      <c r="D106" t="str">
        <f>RIGHT(טבלה1[[#This Row],[course_title]],10)</f>
        <v>trategies!</v>
      </c>
      <c r="E106" t="str">
        <f>MID(טבלה1[[#This Row],[course_title]],2,10)</f>
        <v>ow to Buil</v>
      </c>
      <c r="F106" t="s">
        <v>2279</v>
      </c>
      <c r="G106" t="str">
        <f>REPLACE(טבלה1[[#This Row],[url]],19,3,"com")</f>
        <v>https://www.udemy.com/how-to-build-profitable-automated-trading-strategies/</v>
      </c>
      <c r="H106" t="b">
        <v>1</v>
      </c>
      <c r="I106" s="4">
        <v>200</v>
      </c>
      <c r="J106" s="5">
        <v>358</v>
      </c>
      <c r="K106" s="5">
        <v>8</v>
      </c>
      <c r="L106" s="5">
        <v>21</v>
      </c>
      <c r="M106">
        <v>1</v>
      </c>
      <c r="N106" t="str">
        <f>VLOOKUP(טבלה1[[#This Row],[level_id]],Level_id!$A$2:$B$5,2)</f>
        <v>All levels</v>
      </c>
      <c r="O106" t="str">
        <f>LOWER(טבלה1[[#This Row],[level_desc]])</f>
        <v>all levels</v>
      </c>
      <c r="P106" s="3" t="str">
        <f>UPPER(טבלה1[[#This Row],[small letters]])</f>
        <v>ALL LEVELS</v>
      </c>
      <c r="Q106">
        <f>LEN(טבלה1[[#This Row],[no spaces]])</f>
        <v>10</v>
      </c>
      <c r="R106" t="str">
        <f>TRIM(טבלה1[[#This Row],[small letters]])</f>
        <v>all levels</v>
      </c>
      <c r="S106" s="6">
        <v>2.5</v>
      </c>
      <c r="T106" s="12">
        <v>42319</v>
      </c>
      <c r="U106" s="6">
        <f>DAY(טבלה1[[#This Row],[published_date]])</f>
        <v>11</v>
      </c>
      <c r="V106" s="6">
        <f>MONTH(טבלה1[[#This Row],[published_date]])</f>
        <v>11</v>
      </c>
      <c r="W106" s="6">
        <f>YEAR(טבלה1[[#This Row],[published_date]])</f>
        <v>2015</v>
      </c>
      <c r="X106">
        <v>1</v>
      </c>
      <c r="Y106" t="str">
        <f>VLOOKUP(טבלה1[[#This Row],[subject_id]],Subject_id!$A$2:$B$5,2)</f>
        <v>Business Finance</v>
      </c>
      <c r="Z106" s="7">
        <v>43734</v>
      </c>
      <c r="AA106">
        <f>_xlfn.DAYS(טבלה1[[#This Row],[Removal_date]],טבלה1[[#This Row],[published_date]])</f>
        <v>1415</v>
      </c>
      <c r="AB106" s="4">
        <f>טבלה1[[#This Row],[price]]*טבלה1[[#This Row],[num_subscribers]]</f>
        <v>71600</v>
      </c>
    </row>
    <row r="107" spans="1:28" x14ac:dyDescent="0.3">
      <c r="A107">
        <v>651014</v>
      </c>
      <c r="B107" t="s">
        <v>3542</v>
      </c>
      <c r="C107" t="str">
        <f>LEFT(טבלה1[[#This Row],[course_title]],10)</f>
        <v>Adobe Phot</v>
      </c>
      <c r="D107" t="str">
        <f>RIGHT(טבלה1[[#This Row],[course_title]],10)</f>
        <v xml:space="preserve"> Beginner)</v>
      </c>
      <c r="E107" t="str">
        <f>MID(טבלה1[[#This Row],[course_title]],2,10)</f>
        <v>dobe Photo</v>
      </c>
      <c r="F107" t="s">
        <v>3543</v>
      </c>
      <c r="G107" t="str">
        <f>REPLACE(טבלה1[[#This Row],[url]],19,3,"com")</f>
        <v>https://www.udemy.com/learn-adobe-photoshop-complete-beginner-to-a-fricken-master/</v>
      </c>
      <c r="H107" t="b">
        <v>1</v>
      </c>
      <c r="I107" s="4">
        <v>200</v>
      </c>
      <c r="J107" s="5">
        <v>98</v>
      </c>
      <c r="K107" s="5">
        <v>3</v>
      </c>
      <c r="L107" s="5">
        <v>33</v>
      </c>
      <c r="M107">
        <v>2</v>
      </c>
      <c r="N107" t="str">
        <f>VLOOKUP(טבלה1[[#This Row],[level_id]],Level_id!$A$2:$B$5,2)</f>
        <v>Beginner Level</v>
      </c>
      <c r="O107" t="str">
        <f>LOWER(טבלה1[[#This Row],[level_desc]])</f>
        <v>beginner level</v>
      </c>
      <c r="P107" s="3" t="str">
        <f>UPPER(טבלה1[[#This Row],[small letters]])</f>
        <v>BEGINNER LEVEL</v>
      </c>
      <c r="Q107">
        <f>LEN(טבלה1[[#This Row],[no spaces]])</f>
        <v>14</v>
      </c>
      <c r="R107" t="str">
        <f>TRIM(טבלה1[[#This Row],[small letters]])</f>
        <v>beginner level</v>
      </c>
      <c r="S107" s="6">
        <v>2</v>
      </c>
      <c r="T107" s="12">
        <v>42347</v>
      </c>
      <c r="U107" s="6">
        <f>DAY(טבלה1[[#This Row],[published_date]])</f>
        <v>9</v>
      </c>
      <c r="V107" s="6">
        <f>MONTH(טבלה1[[#This Row],[published_date]])</f>
        <v>12</v>
      </c>
      <c r="W107" s="6">
        <f>YEAR(טבלה1[[#This Row],[published_date]])</f>
        <v>2015</v>
      </c>
      <c r="X107">
        <v>2</v>
      </c>
      <c r="Y107" t="str">
        <f>VLOOKUP(טבלה1[[#This Row],[subject_id]],Subject_id!$A$2:$B$5,2)</f>
        <v>Graphic Design</v>
      </c>
      <c r="Z107" s="7">
        <v>43465</v>
      </c>
      <c r="AA107">
        <f>_xlfn.DAYS(טבלה1[[#This Row],[Removal_date]],טבלה1[[#This Row],[published_date]])</f>
        <v>1118</v>
      </c>
      <c r="AB107" s="4">
        <f>טבלה1[[#This Row],[price]]*טבלה1[[#This Row],[num_subscribers]]</f>
        <v>19600</v>
      </c>
    </row>
    <row r="108" spans="1:28" x14ac:dyDescent="0.3">
      <c r="A108">
        <v>658816</v>
      </c>
      <c r="B108" t="s">
        <v>3996</v>
      </c>
      <c r="C108" t="str">
        <f>LEFT(טבלה1[[#This Row],[course_title]],10)</f>
        <v xml:space="preserve">Learn How </v>
      </c>
      <c r="D108" t="str">
        <f>RIGHT(טבלה1[[#This Row],[course_title]],10)</f>
        <v>in 30 Days</v>
      </c>
      <c r="E108" t="str">
        <f>MID(טבלה1[[#This Row],[course_title]],2,10)</f>
        <v>earn How t</v>
      </c>
      <c r="F108" t="s">
        <v>3997</v>
      </c>
      <c r="G108" t="str">
        <f>REPLACE(טבלה1[[#This Row],[url]],19,3,"com")</f>
        <v>https://www.udemy.com/learn-how-to-improvise-on-guitar/</v>
      </c>
      <c r="H108" t="b">
        <v>1</v>
      </c>
      <c r="I108" s="4">
        <v>200</v>
      </c>
      <c r="J108" s="5">
        <v>1788</v>
      </c>
      <c r="K108" s="5">
        <v>89</v>
      </c>
      <c r="L108" s="5">
        <v>33</v>
      </c>
      <c r="M108">
        <v>2</v>
      </c>
      <c r="N108" t="str">
        <f>VLOOKUP(טבלה1[[#This Row],[level_id]],Level_id!$A$2:$B$5,2)</f>
        <v>Beginner Level</v>
      </c>
      <c r="O108" t="str">
        <f>LOWER(טבלה1[[#This Row],[level_desc]])</f>
        <v>beginner level</v>
      </c>
      <c r="P108" s="3" t="str">
        <f>UPPER(טבלה1[[#This Row],[small letters]])</f>
        <v>BEGINNER LEVEL</v>
      </c>
      <c r="Q108">
        <f>LEN(טבלה1[[#This Row],[no spaces]])</f>
        <v>14</v>
      </c>
      <c r="R108" t="str">
        <f>TRIM(טבלה1[[#This Row],[small letters]])</f>
        <v>beginner level</v>
      </c>
      <c r="S108" s="6">
        <v>6</v>
      </c>
      <c r="T108" s="12">
        <v>42668</v>
      </c>
      <c r="U108" s="6">
        <f>DAY(טבלה1[[#This Row],[published_date]])</f>
        <v>25</v>
      </c>
      <c r="V108" s="6">
        <f>MONTH(טבלה1[[#This Row],[published_date]])</f>
        <v>10</v>
      </c>
      <c r="W108" s="6">
        <f>YEAR(טבלה1[[#This Row],[published_date]])</f>
        <v>2016</v>
      </c>
      <c r="X108">
        <v>3</v>
      </c>
      <c r="Y108" t="str">
        <f>VLOOKUP(טבלה1[[#This Row],[subject_id]],Subject_id!$A$2:$B$5,2)</f>
        <v>Musical Instruments</v>
      </c>
      <c r="Z108" s="7">
        <v>43465</v>
      </c>
      <c r="AA108">
        <f>_xlfn.DAYS(טבלה1[[#This Row],[Removal_date]],טבלה1[[#This Row],[published_date]])</f>
        <v>797</v>
      </c>
      <c r="AB108" s="4">
        <f>טבלה1[[#This Row],[price]]*טבלה1[[#This Row],[num_subscribers]]</f>
        <v>357600</v>
      </c>
    </row>
    <row r="109" spans="1:28" x14ac:dyDescent="0.3">
      <c r="A109">
        <v>663022</v>
      </c>
      <c r="B109" t="s">
        <v>1444</v>
      </c>
      <c r="C109" t="str">
        <f>LEFT(טבלה1[[#This Row],[course_title]],10)</f>
        <v xml:space="preserve">Investing </v>
      </c>
      <c r="D109" t="str">
        <f>RIGHT(טבלה1[[#This Row],[course_title]],10)</f>
        <v xml:space="preserve"> and Bonds</v>
      </c>
      <c r="E109" t="str">
        <f>MID(טבלה1[[#This Row],[course_title]],2,10)</f>
        <v>nvesting I</v>
      </c>
      <c r="F109" t="s">
        <v>1445</v>
      </c>
      <c r="G109" t="str">
        <f>REPLACE(טבלה1[[#This Row],[url]],19,3,"com")</f>
        <v>https://www.udemy.com/investing-internationally-into-real-estate-stocks-and-bonds/</v>
      </c>
      <c r="H109" t="b">
        <v>1</v>
      </c>
      <c r="I109" s="4">
        <v>200</v>
      </c>
      <c r="J109" s="5">
        <v>1101</v>
      </c>
      <c r="K109" s="5">
        <v>14</v>
      </c>
      <c r="L109" s="5">
        <v>37</v>
      </c>
      <c r="M109">
        <v>1</v>
      </c>
      <c r="N109" t="str">
        <f>VLOOKUP(טבלה1[[#This Row],[level_id]],Level_id!$A$2:$B$5,2)</f>
        <v>All levels</v>
      </c>
      <c r="O109" t="str">
        <f>LOWER(טבלה1[[#This Row],[level_desc]])</f>
        <v>all levels</v>
      </c>
      <c r="P109" s="3" t="str">
        <f>UPPER(טבלה1[[#This Row],[small letters]])</f>
        <v>ALL LEVELS</v>
      </c>
      <c r="Q109">
        <f>LEN(טבלה1[[#This Row],[no spaces]])</f>
        <v>10</v>
      </c>
      <c r="R109" t="str">
        <f>TRIM(טבלה1[[#This Row],[small letters]])</f>
        <v>all levels</v>
      </c>
      <c r="S109" s="6">
        <v>2</v>
      </c>
      <c r="T109" s="12">
        <v>42396</v>
      </c>
      <c r="U109" s="6">
        <f>DAY(טבלה1[[#This Row],[published_date]])</f>
        <v>27</v>
      </c>
      <c r="V109" s="6">
        <f>MONTH(טבלה1[[#This Row],[published_date]])</f>
        <v>1</v>
      </c>
      <c r="W109" s="6">
        <f>YEAR(טבלה1[[#This Row],[published_date]])</f>
        <v>2016</v>
      </c>
      <c r="X109">
        <v>1</v>
      </c>
      <c r="Y109" t="str">
        <f>VLOOKUP(טבלה1[[#This Row],[subject_id]],Subject_id!$A$2:$B$5,2)</f>
        <v>Business Finance</v>
      </c>
      <c r="Z109" s="7">
        <v>43318</v>
      </c>
      <c r="AA109">
        <f>_xlfn.DAYS(טבלה1[[#This Row],[Removal_date]],טבלה1[[#This Row],[published_date]])</f>
        <v>922</v>
      </c>
      <c r="AB109" s="4">
        <f>טבלה1[[#This Row],[price]]*טבלה1[[#This Row],[num_subscribers]]</f>
        <v>220200</v>
      </c>
    </row>
    <row r="110" spans="1:28" x14ac:dyDescent="0.3">
      <c r="A110">
        <v>666322</v>
      </c>
      <c r="B110" t="s">
        <v>3988</v>
      </c>
      <c r="C110" t="str">
        <f>LEFT(טבלה1[[#This Row],[course_title]],10)</f>
        <v>Learn to P</v>
      </c>
      <c r="D110" t="str">
        <f>RIGHT(טבלה1[[#This Row],[course_title]],10)</f>
        <v xml:space="preserve"> Beginners</v>
      </c>
      <c r="E110" t="str">
        <f>MID(טבלה1[[#This Row],[course_title]],2,10)</f>
        <v>earn to Pl</v>
      </c>
      <c r="F110" t="s">
        <v>3989</v>
      </c>
      <c r="G110" t="str">
        <f>REPLACE(טבלה1[[#This Row],[url]],19,3,"com")</f>
        <v>https://www.udemy.com/learn-to-play-piano-from-a-concert-pianist-for-beginners/</v>
      </c>
      <c r="H110" t="b">
        <v>1</v>
      </c>
      <c r="I110" s="4">
        <v>200</v>
      </c>
      <c r="J110" s="5">
        <v>3206</v>
      </c>
      <c r="K110" s="5">
        <v>18</v>
      </c>
      <c r="L110" s="5">
        <v>17</v>
      </c>
      <c r="M110">
        <v>2</v>
      </c>
      <c r="N110" t="str">
        <f>VLOOKUP(טבלה1[[#This Row],[level_id]],Level_id!$A$2:$B$5,2)</f>
        <v>Beginner Level</v>
      </c>
      <c r="O110" t="str">
        <f>LOWER(טבלה1[[#This Row],[level_desc]])</f>
        <v>beginner level</v>
      </c>
      <c r="P110" s="3" t="str">
        <f>UPPER(טבלה1[[#This Row],[small letters]])</f>
        <v>BEGINNER LEVEL</v>
      </c>
      <c r="Q110">
        <f>LEN(טבלה1[[#This Row],[no spaces]])</f>
        <v>14</v>
      </c>
      <c r="R110" t="str">
        <f>TRIM(טבלה1[[#This Row],[small letters]])</f>
        <v>beginner level</v>
      </c>
      <c r="S110" s="6">
        <v>1</v>
      </c>
      <c r="T110" s="12">
        <v>42330</v>
      </c>
      <c r="U110" s="6">
        <f>DAY(טבלה1[[#This Row],[published_date]])</f>
        <v>22</v>
      </c>
      <c r="V110" s="6">
        <f>MONTH(טבלה1[[#This Row],[published_date]])</f>
        <v>11</v>
      </c>
      <c r="W110" s="6">
        <f>YEAR(טבלה1[[#This Row],[published_date]])</f>
        <v>2015</v>
      </c>
      <c r="X110">
        <v>3</v>
      </c>
      <c r="Y110" t="str">
        <f>VLOOKUP(טבלה1[[#This Row],[subject_id]],Subject_id!$A$2:$B$5,2)</f>
        <v>Musical Instruments</v>
      </c>
      <c r="Z110" s="7">
        <v>43465</v>
      </c>
      <c r="AA110">
        <f>_xlfn.DAYS(טבלה1[[#This Row],[Removal_date]],טבלה1[[#This Row],[published_date]])</f>
        <v>1135</v>
      </c>
      <c r="AB110" s="4">
        <f>טבלה1[[#This Row],[price]]*טבלה1[[#This Row],[num_subscribers]]</f>
        <v>641200</v>
      </c>
    </row>
    <row r="111" spans="1:28" x14ac:dyDescent="0.3">
      <c r="A111">
        <v>670034</v>
      </c>
      <c r="B111" t="s">
        <v>5022</v>
      </c>
      <c r="C111" t="str">
        <f>LEFT(טבלה1[[#This Row],[course_title]],10)</f>
        <v>Advanced J</v>
      </c>
      <c r="D111" t="str">
        <f>RIGHT(טבלה1[[#This Row],[course_title]],10)</f>
        <v>Javascript</v>
      </c>
      <c r="E111" t="str">
        <f>MID(טבלה1[[#This Row],[course_title]],2,10)</f>
        <v>dvanced Ja</v>
      </c>
      <c r="F111" t="s">
        <v>5023</v>
      </c>
      <c r="G111" t="str">
        <f>REPLACE(טבלה1[[#This Row],[url]],19,3,"com")</f>
        <v>https://www.udemy.com/top-javascript-interview-questions-and-answers/</v>
      </c>
      <c r="H111" t="b">
        <v>1</v>
      </c>
      <c r="I111" s="4">
        <v>200</v>
      </c>
      <c r="J111" s="5">
        <v>6601</v>
      </c>
      <c r="K111" s="5">
        <v>1304</v>
      </c>
      <c r="L111" s="5">
        <v>26</v>
      </c>
      <c r="M111">
        <v>4</v>
      </c>
      <c r="N111" t="str">
        <f>VLOOKUP(טבלה1[[#This Row],[level_id]],Level_id!$A$2:$B$5,2)</f>
        <v>Intermediate Level</v>
      </c>
      <c r="O111" t="str">
        <f>LOWER(טבלה1[[#This Row],[level_desc]])</f>
        <v>intermediate level</v>
      </c>
      <c r="P111" s="3" t="str">
        <f>UPPER(טבלה1[[#This Row],[small letters]])</f>
        <v>INTERMEDIATE LEVEL</v>
      </c>
      <c r="Q111">
        <f>LEN(טבלה1[[#This Row],[no spaces]])</f>
        <v>18</v>
      </c>
      <c r="R111" t="str">
        <f>TRIM(טבלה1[[#This Row],[small letters]])</f>
        <v>intermediate level</v>
      </c>
      <c r="S111" s="6">
        <v>3.5</v>
      </c>
      <c r="T111" s="12">
        <v>42329</v>
      </c>
      <c r="U111" s="6">
        <f>DAY(טבלה1[[#This Row],[published_date]])</f>
        <v>21</v>
      </c>
      <c r="V111" s="6">
        <f>MONTH(טבלה1[[#This Row],[published_date]])</f>
        <v>11</v>
      </c>
      <c r="W111" s="6">
        <f>YEAR(טבלה1[[#This Row],[published_date]])</f>
        <v>2015</v>
      </c>
      <c r="X111">
        <v>4</v>
      </c>
      <c r="Y111" t="str">
        <f>VLOOKUP(טבלה1[[#This Row],[subject_id]],Subject_id!$A$2:$B$5,2)</f>
        <v>Web Development</v>
      </c>
      <c r="Z111" s="7">
        <v>44114</v>
      </c>
      <c r="AA111">
        <f>_xlfn.DAYS(טבלה1[[#This Row],[Removal_date]],טבלה1[[#This Row],[published_date]])</f>
        <v>1785</v>
      </c>
      <c r="AB111" s="4">
        <f>טבלה1[[#This Row],[price]]*טבלה1[[#This Row],[num_subscribers]]</f>
        <v>1320200</v>
      </c>
    </row>
    <row r="112" spans="1:28" x14ac:dyDescent="0.3">
      <c r="A112">
        <v>673016</v>
      </c>
      <c r="B112" t="s">
        <v>546</v>
      </c>
      <c r="C112" t="str">
        <f>LEFT(טבלה1[[#This Row],[course_title]],10)</f>
        <v>Build A Ca</v>
      </c>
      <c r="D112" t="str">
        <f>RIGHT(טבלה1[[#This Row],[course_title]],10)</f>
        <v>l Analysis</v>
      </c>
      <c r="E112" t="str">
        <f>MID(טבלה1[[#This Row],[course_title]],2,10)</f>
        <v>uild A Car</v>
      </c>
      <c r="F112" t="s">
        <v>547</v>
      </c>
      <c r="G112" t="str">
        <f>REPLACE(טבלה1[[#This Row],[url]],19,3,"com")</f>
        <v>https://www.udemy.com/build-a-career-in-forex-trading-learn-fundamental-analysis/</v>
      </c>
      <c r="H112" t="b">
        <v>1</v>
      </c>
      <c r="I112" s="4">
        <v>200</v>
      </c>
      <c r="J112" s="5">
        <v>2092</v>
      </c>
      <c r="K112" s="5">
        <v>77</v>
      </c>
      <c r="L112" s="5">
        <v>52</v>
      </c>
      <c r="M112">
        <v>1</v>
      </c>
      <c r="N112" t="str">
        <f>VLOOKUP(טבלה1[[#This Row],[level_id]],Level_id!$A$2:$B$5,2)</f>
        <v>All levels</v>
      </c>
      <c r="O112" t="str">
        <f>LOWER(טבלה1[[#This Row],[level_desc]])</f>
        <v>all levels</v>
      </c>
      <c r="P112" s="3" t="str">
        <f>UPPER(טבלה1[[#This Row],[small letters]])</f>
        <v>ALL LEVELS</v>
      </c>
      <c r="Q112">
        <f>LEN(טבלה1[[#This Row],[no spaces]])</f>
        <v>10</v>
      </c>
      <c r="R112" t="str">
        <f>TRIM(טבלה1[[#This Row],[small letters]])</f>
        <v>all levels</v>
      </c>
      <c r="S112" s="6">
        <v>3.5</v>
      </c>
      <c r="T112" s="12">
        <v>42331</v>
      </c>
      <c r="U112" s="6">
        <f>DAY(טבלה1[[#This Row],[published_date]])</f>
        <v>23</v>
      </c>
      <c r="V112" s="6">
        <f>MONTH(טבלה1[[#This Row],[published_date]])</f>
        <v>11</v>
      </c>
      <c r="W112" s="6">
        <f>YEAR(טבלה1[[#This Row],[published_date]])</f>
        <v>2015</v>
      </c>
      <c r="X112">
        <v>1</v>
      </c>
      <c r="Y112" t="str">
        <f>VLOOKUP(טבלה1[[#This Row],[subject_id]],Subject_id!$A$2:$B$5,2)</f>
        <v>Business Finance</v>
      </c>
      <c r="Z112" s="7">
        <v>43318</v>
      </c>
      <c r="AA112">
        <f>_xlfn.DAYS(טבלה1[[#This Row],[Removal_date]],טבלה1[[#This Row],[published_date]])</f>
        <v>987</v>
      </c>
      <c r="AB112" s="4">
        <f>טבלה1[[#This Row],[price]]*טבלה1[[#This Row],[num_subscribers]]</f>
        <v>418400</v>
      </c>
    </row>
    <row r="113" spans="1:28" x14ac:dyDescent="0.3">
      <c r="A113">
        <v>674350</v>
      </c>
      <c r="B113" t="s">
        <v>668</v>
      </c>
      <c r="C113" t="str">
        <f>LEFT(טבלה1[[#This Row],[course_title]],10)</f>
        <v xml:space="preserve">Mastering </v>
      </c>
      <c r="D113" t="str">
        <f>RIGHT(טבלה1[[#This Row],[course_title]],10)</f>
        <v>p 5 Plays!</v>
      </c>
      <c r="E113" t="str">
        <f>MID(טבלה1[[#This Row],[course_title]],2,10)</f>
        <v>astering F</v>
      </c>
      <c r="F113" t="s">
        <v>669</v>
      </c>
      <c r="G113" t="str">
        <f>REPLACE(טבלה1[[#This Row],[url]],19,3,"com")</f>
        <v>https://www.udemy.com/mastering-futures-options-for-beginners-your-top-10-plays/</v>
      </c>
      <c r="H113" t="b">
        <v>1</v>
      </c>
      <c r="I113" s="4">
        <v>200</v>
      </c>
      <c r="J113" s="5">
        <v>1185</v>
      </c>
      <c r="K113" s="5">
        <v>10</v>
      </c>
      <c r="L113" s="5">
        <v>33</v>
      </c>
      <c r="M113">
        <v>2</v>
      </c>
      <c r="N113" t="str">
        <f>VLOOKUP(טבלה1[[#This Row],[level_id]],Level_id!$A$2:$B$5,2)</f>
        <v>Beginner Level</v>
      </c>
      <c r="O113" t="str">
        <f>LOWER(טבלה1[[#This Row],[level_desc]])</f>
        <v>beginner level</v>
      </c>
      <c r="P113" s="3" t="str">
        <f>UPPER(טבלה1[[#This Row],[small letters]])</f>
        <v>BEGINNER LEVEL</v>
      </c>
      <c r="Q113">
        <f>LEN(טבלה1[[#This Row],[no spaces]])</f>
        <v>14</v>
      </c>
      <c r="R113" t="str">
        <f>TRIM(טבלה1[[#This Row],[small letters]])</f>
        <v>beginner level</v>
      </c>
      <c r="S113" s="6">
        <v>2.5</v>
      </c>
      <c r="T113" s="12">
        <v>42402</v>
      </c>
      <c r="U113" s="6">
        <f>DAY(טבלה1[[#This Row],[published_date]])</f>
        <v>2</v>
      </c>
      <c r="V113" s="6">
        <f>MONTH(טבלה1[[#This Row],[published_date]])</f>
        <v>2</v>
      </c>
      <c r="W113" s="6">
        <f>YEAR(טבלה1[[#This Row],[published_date]])</f>
        <v>2016</v>
      </c>
      <c r="X113">
        <v>1</v>
      </c>
      <c r="Y113" t="str">
        <f>VLOOKUP(טבלה1[[#This Row],[subject_id]],Subject_id!$A$2:$B$5,2)</f>
        <v>Business Finance</v>
      </c>
      <c r="Z113" s="7">
        <v>43245</v>
      </c>
      <c r="AA113">
        <f>_xlfn.DAYS(טבלה1[[#This Row],[Removal_date]],טבלה1[[#This Row],[published_date]])</f>
        <v>843</v>
      </c>
      <c r="AB113" s="4">
        <f>טבלה1[[#This Row],[price]]*טבלה1[[#This Row],[num_subscribers]]</f>
        <v>237000</v>
      </c>
    </row>
    <row r="114" spans="1:28" x14ac:dyDescent="0.3">
      <c r="A114">
        <v>674352</v>
      </c>
      <c r="B114" t="s">
        <v>2264</v>
      </c>
      <c r="C114" t="str">
        <f>LEFT(טבלה1[[#This Row],[course_title]],10)</f>
        <v>Trading Ro</v>
      </c>
      <c r="D114" t="str">
        <f>RIGHT(טבלה1[[#This Row],[course_title]],10)</f>
        <v xml:space="preserve"> Examples!</v>
      </c>
      <c r="E114" t="str">
        <f>MID(טבלה1[[#This Row],[course_title]],2,10)</f>
        <v>rading Rob</v>
      </c>
      <c r="F114" t="s">
        <v>2265</v>
      </c>
      <c r="G114" t="str">
        <f>REPLACE(טבלה1[[#This Row],[url]],19,3,"com")</f>
        <v>https://www.udemy.com/trading-robot-forex-programs-in-your-sleep-in-live-examples/</v>
      </c>
      <c r="H114" t="b">
        <v>1</v>
      </c>
      <c r="I114" s="4">
        <v>200</v>
      </c>
      <c r="J114" s="5">
        <v>1125</v>
      </c>
      <c r="K114" s="5">
        <v>11</v>
      </c>
      <c r="L114" s="5">
        <v>18</v>
      </c>
      <c r="M114">
        <v>3</v>
      </c>
      <c r="N114" t="str">
        <f>VLOOKUP(טבלה1[[#This Row],[level_id]],Level_id!$A$2:$B$5,2)</f>
        <v>Expert Level</v>
      </c>
      <c r="O114" t="str">
        <f>LOWER(טבלה1[[#This Row],[level_desc]])</f>
        <v>expert level</v>
      </c>
      <c r="P114" s="3" t="str">
        <f>UPPER(טבלה1[[#This Row],[small letters]])</f>
        <v>EXPERT LEVEL</v>
      </c>
      <c r="Q114">
        <f>LEN(טבלה1[[#This Row],[no spaces]])</f>
        <v>12</v>
      </c>
      <c r="R114" t="str">
        <f>TRIM(טבלה1[[#This Row],[small letters]])</f>
        <v>expert level</v>
      </c>
      <c r="S114" s="6">
        <v>1.5</v>
      </c>
      <c r="T114" s="12">
        <v>42397</v>
      </c>
      <c r="U114" s="6">
        <f>DAY(טבלה1[[#This Row],[published_date]])</f>
        <v>28</v>
      </c>
      <c r="V114" s="6">
        <f>MONTH(טבלה1[[#This Row],[published_date]])</f>
        <v>1</v>
      </c>
      <c r="W114" s="6">
        <f>YEAR(טבלה1[[#This Row],[published_date]])</f>
        <v>2016</v>
      </c>
      <c r="X114">
        <v>1</v>
      </c>
      <c r="Y114" t="str">
        <f>VLOOKUP(טבלה1[[#This Row],[subject_id]],Subject_id!$A$2:$B$5,2)</f>
        <v>Business Finance</v>
      </c>
      <c r="Z114" s="7">
        <v>43701</v>
      </c>
      <c r="AA114">
        <f>_xlfn.DAYS(טבלה1[[#This Row],[Removal_date]],טבלה1[[#This Row],[published_date]])</f>
        <v>1304</v>
      </c>
      <c r="AB114" s="4">
        <f>טבלה1[[#This Row],[price]]*טבלה1[[#This Row],[num_subscribers]]</f>
        <v>225000</v>
      </c>
    </row>
    <row r="115" spans="1:28" x14ac:dyDescent="0.3">
      <c r="A115">
        <v>674354</v>
      </c>
      <c r="B115" t="s">
        <v>1540</v>
      </c>
      <c r="C115" t="str">
        <f>LEFT(טבלה1[[#This Row],[course_title]],10)</f>
        <v>Invest Lik</v>
      </c>
      <c r="D115" t="str">
        <f>RIGHT(טבלה1[[#This Row],[course_title]],10)</f>
        <v>ike a Pro!</v>
      </c>
      <c r="E115" t="str">
        <f>MID(טבלה1[[#This Row],[course_title]],2,10)</f>
        <v>nvest Like</v>
      </c>
      <c r="F115" t="s">
        <v>1541</v>
      </c>
      <c r="G115" t="str">
        <f>REPLACE(טבלה1[[#This Row],[url]],19,3,"com")</f>
        <v>https://www.udemy.com/mastering-darvas-trade-like-a-pro-on-the-stock-market/</v>
      </c>
      <c r="H115" t="b">
        <v>1</v>
      </c>
      <c r="I115" s="4">
        <v>200</v>
      </c>
      <c r="J115" s="5">
        <v>1173</v>
      </c>
      <c r="K115" s="5">
        <v>22</v>
      </c>
      <c r="L115" s="5">
        <v>15</v>
      </c>
      <c r="M115">
        <v>2</v>
      </c>
      <c r="N115" t="str">
        <f>VLOOKUP(טבלה1[[#This Row],[level_id]],Level_id!$A$2:$B$5,2)</f>
        <v>Beginner Level</v>
      </c>
      <c r="O115" t="str">
        <f>LOWER(טבלה1[[#This Row],[level_desc]])</f>
        <v>beginner level</v>
      </c>
      <c r="P115" s="3" t="str">
        <f>UPPER(טבלה1[[#This Row],[small letters]])</f>
        <v>BEGINNER LEVEL</v>
      </c>
      <c r="Q115">
        <f>LEN(טבלה1[[#This Row],[no spaces]])</f>
        <v>14</v>
      </c>
      <c r="R115" t="str">
        <f>TRIM(טבלה1[[#This Row],[small letters]])</f>
        <v>beginner level</v>
      </c>
      <c r="S115" s="6">
        <v>2.5</v>
      </c>
      <c r="T115" s="12">
        <v>42367</v>
      </c>
      <c r="U115" s="6">
        <f>DAY(טבלה1[[#This Row],[published_date]])</f>
        <v>29</v>
      </c>
      <c r="V115" s="6">
        <f>MONTH(טבלה1[[#This Row],[published_date]])</f>
        <v>12</v>
      </c>
      <c r="W115" s="6">
        <f>YEAR(טבלה1[[#This Row],[published_date]])</f>
        <v>2015</v>
      </c>
      <c r="X115">
        <v>1</v>
      </c>
      <c r="Y115" t="str">
        <f>VLOOKUP(טבלה1[[#This Row],[subject_id]],Subject_id!$A$2:$B$5,2)</f>
        <v>Business Finance</v>
      </c>
      <c r="Z115" s="7">
        <v>43465</v>
      </c>
      <c r="AA115">
        <f>_xlfn.DAYS(טבלה1[[#This Row],[Removal_date]],טבלה1[[#This Row],[published_date]])</f>
        <v>1098</v>
      </c>
      <c r="AB115" s="4">
        <f>טבלה1[[#This Row],[price]]*טבלה1[[#This Row],[num_subscribers]]</f>
        <v>234600</v>
      </c>
    </row>
    <row r="116" spans="1:28" x14ac:dyDescent="0.3">
      <c r="A116">
        <v>679158</v>
      </c>
      <c r="B116" t="s">
        <v>6629</v>
      </c>
      <c r="C116" t="str">
        <f>LEFT(טבלה1[[#This Row],[course_title]],10)</f>
        <v>Build your</v>
      </c>
      <c r="D116" t="str">
        <f>RIGHT(טבלה1[[#This Row],[course_title]],10)</f>
        <v>ress + SEO</v>
      </c>
      <c r="E116" t="str">
        <f>MID(טבלה1[[#This Row],[course_title]],2,10)</f>
        <v xml:space="preserve">uild your </v>
      </c>
      <c r="F116" t="s">
        <v>6630</v>
      </c>
      <c r="G116" t="str">
        <f>REPLACE(טבלה1[[#This Row],[url]],19,3,"com")</f>
        <v>https://www.udemy.com/learn-to-create-an-amazing-wordpress-blog-start-to-finish/</v>
      </c>
      <c r="H116" t="b">
        <v>1</v>
      </c>
      <c r="I116" s="4">
        <v>200</v>
      </c>
      <c r="J116" s="5">
        <v>2421</v>
      </c>
      <c r="K116" s="5">
        <v>6</v>
      </c>
      <c r="L116" s="5">
        <v>28</v>
      </c>
      <c r="M116">
        <v>1</v>
      </c>
      <c r="N116" t="str">
        <f>VLOOKUP(טבלה1[[#This Row],[level_id]],Level_id!$A$2:$B$5,2)</f>
        <v>All levels</v>
      </c>
      <c r="O116" t="str">
        <f>LOWER(טבלה1[[#This Row],[level_desc]])</f>
        <v>all levels</v>
      </c>
      <c r="P116" s="3" t="str">
        <f>UPPER(טבלה1[[#This Row],[small letters]])</f>
        <v>ALL LEVELS</v>
      </c>
      <c r="Q116">
        <f>LEN(טבלה1[[#This Row],[no spaces]])</f>
        <v>10</v>
      </c>
      <c r="R116" t="str">
        <f>TRIM(טבלה1[[#This Row],[small letters]])</f>
        <v>all levels</v>
      </c>
      <c r="S116" s="6">
        <v>3</v>
      </c>
      <c r="T116" s="12">
        <v>42333</v>
      </c>
      <c r="U116" s="6">
        <f>DAY(טבלה1[[#This Row],[published_date]])</f>
        <v>25</v>
      </c>
      <c r="V116" s="6">
        <f>MONTH(טבלה1[[#This Row],[published_date]])</f>
        <v>11</v>
      </c>
      <c r="W116" s="6">
        <f>YEAR(טבלה1[[#This Row],[published_date]])</f>
        <v>2015</v>
      </c>
      <c r="X116">
        <v>4</v>
      </c>
      <c r="Y116" t="str">
        <f>VLOOKUP(טבלה1[[#This Row],[subject_id]],Subject_id!$A$2:$B$5,2)</f>
        <v>Web Development</v>
      </c>
      <c r="Z116" s="7">
        <v>43734</v>
      </c>
      <c r="AA116">
        <f>_xlfn.DAYS(טבלה1[[#This Row],[Removal_date]],טבלה1[[#This Row],[published_date]])</f>
        <v>1401</v>
      </c>
      <c r="AB116" s="4">
        <f>טבלה1[[#This Row],[price]]*טבלה1[[#This Row],[num_subscribers]]</f>
        <v>484200</v>
      </c>
    </row>
    <row r="117" spans="1:28" x14ac:dyDescent="0.3">
      <c r="A117">
        <v>681514</v>
      </c>
      <c r="B117" t="s">
        <v>6913</v>
      </c>
      <c r="C117" t="str">
        <f>LEFT(טבלה1[[#This Row],[course_title]],10)</f>
        <v>Complete P</v>
      </c>
      <c r="D117" t="str">
        <f>RIGHT(טבלה1[[#This Row],[course_title]],10)</f>
        <v>to Finish!</v>
      </c>
      <c r="E117" t="str">
        <f>MID(טבלה1[[#This Row],[course_title]],2,10)</f>
        <v>omplete PH</v>
      </c>
      <c r="F117" t="s">
        <v>6914</v>
      </c>
      <c r="G117" t="str">
        <f>REPLACE(טבלה1[[#This Row],[url]],19,3,"com")</f>
        <v>https://www.udemy.com/complete-object-oriented-programming-in-php-start-to-finish/</v>
      </c>
      <c r="H117" t="b">
        <v>1</v>
      </c>
      <c r="I117" s="4">
        <v>200</v>
      </c>
      <c r="J117" s="5">
        <v>4529</v>
      </c>
      <c r="K117" s="5">
        <v>54</v>
      </c>
      <c r="L117" s="5">
        <v>29</v>
      </c>
      <c r="M117">
        <v>1</v>
      </c>
      <c r="N117" t="str">
        <f>VLOOKUP(טבלה1[[#This Row],[level_id]],Level_id!$A$2:$B$5,2)</f>
        <v>All levels</v>
      </c>
      <c r="O117" t="str">
        <f>LOWER(טבלה1[[#This Row],[level_desc]])</f>
        <v>all levels</v>
      </c>
      <c r="P117" s="3" t="str">
        <f>UPPER(טבלה1[[#This Row],[small letters]])</f>
        <v>ALL LEVELS</v>
      </c>
      <c r="Q117">
        <f>LEN(טבלה1[[#This Row],[no spaces]])</f>
        <v>10</v>
      </c>
      <c r="R117" t="str">
        <f>TRIM(טבלה1[[#This Row],[small letters]])</f>
        <v>all levels</v>
      </c>
      <c r="S117" s="6">
        <v>2</v>
      </c>
      <c r="T117" s="12">
        <v>42334</v>
      </c>
      <c r="U117" s="6">
        <f>DAY(טבלה1[[#This Row],[published_date]])</f>
        <v>26</v>
      </c>
      <c r="V117" s="6">
        <f>MONTH(טבלה1[[#This Row],[published_date]])</f>
        <v>11</v>
      </c>
      <c r="W117" s="6">
        <f>YEAR(טבלה1[[#This Row],[published_date]])</f>
        <v>2015</v>
      </c>
      <c r="X117">
        <v>4</v>
      </c>
      <c r="Y117" t="str">
        <f>VLOOKUP(טבלה1[[#This Row],[subject_id]],Subject_id!$A$2:$B$5,2)</f>
        <v>Web Development</v>
      </c>
      <c r="Z117" s="7">
        <v>43734</v>
      </c>
      <c r="AA117">
        <f>_xlfn.DAYS(טבלה1[[#This Row],[Removal_date]],טבלה1[[#This Row],[published_date]])</f>
        <v>1400</v>
      </c>
      <c r="AB117" s="4">
        <f>טבלה1[[#This Row],[price]]*טבלה1[[#This Row],[num_subscribers]]</f>
        <v>905800</v>
      </c>
    </row>
    <row r="118" spans="1:28" x14ac:dyDescent="0.3">
      <c r="A118">
        <v>689868</v>
      </c>
      <c r="B118" t="s">
        <v>1820</v>
      </c>
      <c r="C118" t="str">
        <f>LEFT(טבלה1[[#This Row],[course_title]],10)</f>
        <v>The Binary</v>
      </c>
      <c r="D118" t="str">
        <f>RIGHT(טבלה1[[#This Row],[course_title]],10)</f>
        <v>ing Course</v>
      </c>
      <c r="E118" t="str">
        <f>MID(טבלה1[[#This Row],[course_title]],2,10)</f>
        <v xml:space="preserve">he Binary </v>
      </c>
      <c r="F118" t="s">
        <v>1821</v>
      </c>
      <c r="G118" t="str">
        <f>REPLACE(טבלה1[[#This Row],[url]],19,3,"com")</f>
        <v>https://www.udemy.com/the-binary-institute-binary-options-trading-course/</v>
      </c>
      <c r="H118" t="b">
        <v>1</v>
      </c>
      <c r="I118" s="4">
        <v>200</v>
      </c>
      <c r="J118" s="5">
        <v>103</v>
      </c>
      <c r="K118" s="5">
        <v>25</v>
      </c>
      <c r="L118" s="5">
        <v>12</v>
      </c>
      <c r="M118">
        <v>1</v>
      </c>
      <c r="N118" t="str">
        <f>VLOOKUP(טבלה1[[#This Row],[level_id]],Level_id!$A$2:$B$5,2)</f>
        <v>All levels</v>
      </c>
      <c r="O118" t="str">
        <f>LOWER(טבלה1[[#This Row],[level_desc]])</f>
        <v>all levels</v>
      </c>
      <c r="P118" s="3" t="str">
        <f>UPPER(טבלה1[[#This Row],[small letters]])</f>
        <v>ALL LEVELS</v>
      </c>
      <c r="Q118">
        <f>LEN(טבלה1[[#This Row],[no spaces]])</f>
        <v>10</v>
      </c>
      <c r="R118" t="str">
        <f>TRIM(טבלה1[[#This Row],[small letters]])</f>
        <v>all levels</v>
      </c>
      <c r="S118" s="6">
        <v>2.5</v>
      </c>
      <c r="T118" s="12">
        <v>42352</v>
      </c>
      <c r="U118" s="6">
        <f>DAY(טבלה1[[#This Row],[published_date]])</f>
        <v>14</v>
      </c>
      <c r="V118" s="6">
        <f>MONTH(טבלה1[[#This Row],[published_date]])</f>
        <v>12</v>
      </c>
      <c r="W118" s="6">
        <f>YEAR(טבלה1[[#This Row],[published_date]])</f>
        <v>2015</v>
      </c>
      <c r="X118">
        <v>1</v>
      </c>
      <c r="Y118" t="str">
        <f>VLOOKUP(טבלה1[[#This Row],[subject_id]],Subject_id!$A$2:$B$5,2)</f>
        <v>Business Finance</v>
      </c>
      <c r="Z118" s="7">
        <v>43318</v>
      </c>
      <c r="AA118">
        <f>_xlfn.DAYS(טבלה1[[#This Row],[Removal_date]],טבלה1[[#This Row],[published_date]])</f>
        <v>966</v>
      </c>
      <c r="AB118" s="4">
        <f>טבלה1[[#This Row],[price]]*טבלה1[[#This Row],[num_subscribers]]</f>
        <v>20600</v>
      </c>
    </row>
    <row r="119" spans="1:28" x14ac:dyDescent="0.3">
      <c r="A119">
        <v>696016</v>
      </c>
      <c r="B119" t="s">
        <v>5796</v>
      </c>
      <c r="C119" t="str">
        <f>LEFT(טבלה1[[#This Row],[course_title]],10)</f>
        <v>HTML CSS E</v>
      </c>
      <c r="D119" t="str">
        <f>RIGHT(טבלה1[[#This Row],[course_title]],10)</f>
        <v>om scratch</v>
      </c>
      <c r="E119" t="str">
        <f>MID(טבלה1[[#This Row],[course_title]],2,10)</f>
        <v>TML CSS Ea</v>
      </c>
      <c r="F119" t="s">
        <v>5797</v>
      </c>
      <c r="G119" t="str">
        <f>REPLACE(טבלה1[[#This Row],[url]],19,3,"com")</f>
        <v>https://www.udemy.com/html-css-easy-steps-to-create-a-web-template-from-scratch/</v>
      </c>
      <c r="H119" t="b">
        <v>1</v>
      </c>
      <c r="I119" s="4">
        <v>200</v>
      </c>
      <c r="J119" s="5">
        <v>11574</v>
      </c>
      <c r="K119" s="5">
        <v>78</v>
      </c>
      <c r="L119" s="5">
        <v>15</v>
      </c>
      <c r="M119">
        <v>2</v>
      </c>
      <c r="N119" t="str">
        <f>VLOOKUP(טבלה1[[#This Row],[level_id]],Level_id!$A$2:$B$5,2)</f>
        <v>Beginner Level</v>
      </c>
      <c r="O119" t="str">
        <f>LOWER(טבלה1[[#This Row],[level_desc]])</f>
        <v>beginner level</v>
      </c>
      <c r="P119" s="3" t="str">
        <f>UPPER(טבלה1[[#This Row],[small letters]])</f>
        <v>BEGINNER LEVEL</v>
      </c>
      <c r="Q119">
        <f>LEN(טבלה1[[#This Row],[no spaces]])</f>
        <v>14</v>
      </c>
      <c r="R119" t="str">
        <f>TRIM(טבלה1[[#This Row],[small letters]])</f>
        <v>beginner level</v>
      </c>
      <c r="S119" s="6">
        <v>1</v>
      </c>
      <c r="T119" s="12">
        <v>42352</v>
      </c>
      <c r="U119" s="6">
        <f>DAY(טבלה1[[#This Row],[published_date]])</f>
        <v>14</v>
      </c>
      <c r="V119" s="6">
        <f>MONTH(טבלה1[[#This Row],[published_date]])</f>
        <v>12</v>
      </c>
      <c r="W119" s="6">
        <f>YEAR(טבלה1[[#This Row],[published_date]])</f>
        <v>2015</v>
      </c>
      <c r="X119">
        <v>4</v>
      </c>
      <c r="Y119" t="str">
        <f>VLOOKUP(טבלה1[[#This Row],[subject_id]],Subject_id!$A$2:$B$5,2)</f>
        <v>Web Development</v>
      </c>
      <c r="Z119" s="7">
        <v>43465</v>
      </c>
      <c r="AA119">
        <f>_xlfn.DAYS(טבלה1[[#This Row],[Removal_date]],טבלה1[[#This Row],[published_date]])</f>
        <v>1113</v>
      </c>
      <c r="AB119" s="4">
        <f>טבלה1[[#This Row],[price]]*טבלה1[[#This Row],[num_subscribers]]</f>
        <v>2314800</v>
      </c>
    </row>
    <row r="120" spans="1:28" x14ac:dyDescent="0.3">
      <c r="A120">
        <v>702278</v>
      </c>
      <c r="B120" t="s">
        <v>698</v>
      </c>
      <c r="C120" t="str">
        <f>LEFT(טבלה1[[#This Row],[course_title]],10)</f>
        <v>The Big Vo</v>
      </c>
      <c r="D120" t="str">
        <f>RIGHT(טבלה1[[#This Row],[course_title]],10)</f>
        <v>ll Street!</v>
      </c>
      <c r="E120" t="str">
        <f>MID(טבלה1[[#This Row],[course_title]],2,10)</f>
        <v>he Big Vol</v>
      </c>
      <c r="F120" t="s">
        <v>699</v>
      </c>
      <c r="G120" t="str">
        <f>REPLACE(טבלה1[[#This Row],[url]],19,3,"com")</f>
        <v>https://www.udemy.com/the-big-volatility-short/</v>
      </c>
      <c r="H120" t="b">
        <v>1</v>
      </c>
      <c r="I120" s="4">
        <v>200</v>
      </c>
      <c r="J120" s="5">
        <v>224</v>
      </c>
      <c r="K120" s="5">
        <v>35</v>
      </c>
      <c r="L120" s="5">
        <v>16</v>
      </c>
      <c r="M120">
        <v>1</v>
      </c>
      <c r="N120" t="str">
        <f>VLOOKUP(טבלה1[[#This Row],[level_id]],Level_id!$A$2:$B$5,2)</f>
        <v>All levels</v>
      </c>
      <c r="O120" t="str">
        <f>LOWER(טבלה1[[#This Row],[level_desc]])</f>
        <v>all levels</v>
      </c>
      <c r="P120" s="3" t="str">
        <f>UPPER(טבלה1[[#This Row],[small letters]])</f>
        <v>ALL LEVELS</v>
      </c>
      <c r="Q120">
        <f>LEN(טבלה1[[#This Row],[no spaces]])</f>
        <v>10</v>
      </c>
      <c r="R120" t="str">
        <f>TRIM(טבלה1[[#This Row],[small letters]])</f>
        <v>all levels</v>
      </c>
      <c r="S120" s="6">
        <v>1.5</v>
      </c>
      <c r="T120" s="12">
        <v>42485</v>
      </c>
      <c r="U120" s="6">
        <f>DAY(טבלה1[[#This Row],[published_date]])</f>
        <v>25</v>
      </c>
      <c r="V120" s="6">
        <f>MONTH(טבלה1[[#This Row],[published_date]])</f>
        <v>4</v>
      </c>
      <c r="W120" s="6">
        <f>YEAR(טבלה1[[#This Row],[published_date]])</f>
        <v>2016</v>
      </c>
      <c r="X120">
        <v>1</v>
      </c>
      <c r="Y120" t="str">
        <f>VLOOKUP(טבלה1[[#This Row],[subject_id]],Subject_id!$A$2:$B$5,2)</f>
        <v>Business Finance</v>
      </c>
      <c r="Z120" s="7">
        <v>43318</v>
      </c>
      <c r="AA120">
        <f>_xlfn.DAYS(טבלה1[[#This Row],[Removal_date]],טבלה1[[#This Row],[published_date]])</f>
        <v>833</v>
      </c>
      <c r="AB120" s="4">
        <f>טבלה1[[#This Row],[price]]*טבלה1[[#This Row],[num_subscribers]]</f>
        <v>44800</v>
      </c>
    </row>
    <row r="121" spans="1:28" x14ac:dyDescent="0.3">
      <c r="A121">
        <v>706670</v>
      </c>
      <c r="B121" t="s">
        <v>1008</v>
      </c>
      <c r="C121" t="str">
        <f>LEFT(טבלה1[[#This Row],[course_title]],10)</f>
        <v>FOREX : Le</v>
      </c>
      <c r="D121" t="str">
        <f>RIGHT(טבלה1[[#This Row],[course_title]],10)</f>
        <v>l Analysis</v>
      </c>
      <c r="E121" t="str">
        <f>MID(טבלה1[[#This Row],[course_title]],2,10)</f>
        <v>OREX : Lea</v>
      </c>
      <c r="F121" t="s">
        <v>1009</v>
      </c>
      <c r="G121" t="str">
        <f>REPLACE(טבלה1[[#This Row],[url]],19,3,"com")</f>
        <v>https://www.udemy.com/learn-technical-analysis-from-beginner-to-pro/</v>
      </c>
      <c r="H121" t="b">
        <v>1</v>
      </c>
      <c r="I121" s="4">
        <v>200</v>
      </c>
      <c r="J121" s="5">
        <v>1199</v>
      </c>
      <c r="K121" s="5">
        <v>37</v>
      </c>
      <c r="L121" s="5">
        <v>79</v>
      </c>
      <c r="M121">
        <v>1</v>
      </c>
      <c r="N121" t="str">
        <f>VLOOKUP(טבלה1[[#This Row],[level_id]],Level_id!$A$2:$B$5,2)</f>
        <v>All levels</v>
      </c>
      <c r="O121" t="str">
        <f>LOWER(טבלה1[[#This Row],[level_desc]])</f>
        <v>all levels</v>
      </c>
      <c r="P121" s="3" t="str">
        <f>UPPER(טבלה1[[#This Row],[small letters]])</f>
        <v>ALL LEVELS</v>
      </c>
      <c r="Q121">
        <f>LEN(טבלה1[[#This Row],[no spaces]])</f>
        <v>10</v>
      </c>
      <c r="R121" t="str">
        <f>TRIM(טבלה1[[#This Row],[small letters]])</f>
        <v>all levels</v>
      </c>
      <c r="S121" s="6">
        <v>18</v>
      </c>
      <c r="T121" s="12">
        <v>42370</v>
      </c>
      <c r="U121" s="6">
        <f>DAY(טבלה1[[#This Row],[published_date]])</f>
        <v>1</v>
      </c>
      <c r="V121" s="6">
        <f>MONTH(טבלה1[[#This Row],[published_date]])</f>
        <v>1</v>
      </c>
      <c r="W121" s="6">
        <f>YEAR(טבלה1[[#This Row],[published_date]])</f>
        <v>2016</v>
      </c>
      <c r="X121">
        <v>1</v>
      </c>
      <c r="Y121" t="str">
        <f>VLOOKUP(טבלה1[[#This Row],[subject_id]],Subject_id!$A$2:$B$5,2)</f>
        <v>Business Finance</v>
      </c>
      <c r="Z121" s="7">
        <v>43318</v>
      </c>
      <c r="AA121">
        <f>_xlfn.DAYS(טבלה1[[#This Row],[Removal_date]],טבלה1[[#This Row],[published_date]])</f>
        <v>948</v>
      </c>
      <c r="AB121" s="4">
        <f>טבלה1[[#This Row],[price]]*טבלה1[[#This Row],[num_subscribers]]</f>
        <v>239800</v>
      </c>
    </row>
    <row r="122" spans="1:28" x14ac:dyDescent="0.3">
      <c r="A122">
        <v>709324</v>
      </c>
      <c r="B122" t="s">
        <v>7277</v>
      </c>
      <c r="C122" t="str">
        <f>LEFT(טבלה1[[#This Row],[course_title]],10)</f>
        <v xml:space="preserve">Learn Web </v>
      </c>
      <c r="D122" t="str">
        <f>RIGHT(טבלה1[[#This Row],[course_title]],10)</f>
        <v>al Network</v>
      </c>
      <c r="E122" t="str">
        <f>MID(טבלה1[[#This Row],[course_title]],2,10)</f>
        <v>earn Web D</v>
      </c>
      <c r="F122" t="s">
        <v>7278</v>
      </c>
      <c r="G122" t="str">
        <f>REPLACE(טבלה1[[#This Row],[url]],19,3,"com")</f>
        <v>https://www.udemy.com/meteor-tutorial/</v>
      </c>
      <c r="H122" t="b">
        <v>1</v>
      </c>
      <c r="I122" s="4">
        <v>200</v>
      </c>
      <c r="J122" s="5">
        <v>442</v>
      </c>
      <c r="K122" s="5">
        <v>48</v>
      </c>
      <c r="L122" s="5">
        <v>80</v>
      </c>
      <c r="M122">
        <v>2</v>
      </c>
      <c r="N122" t="str">
        <f>VLOOKUP(טבלה1[[#This Row],[level_id]],Level_id!$A$2:$B$5,2)</f>
        <v>Beginner Level</v>
      </c>
      <c r="O122" t="str">
        <f>LOWER(טבלה1[[#This Row],[level_desc]])</f>
        <v>beginner level</v>
      </c>
      <c r="P122" s="3" t="str">
        <f>UPPER(טבלה1[[#This Row],[small letters]])</f>
        <v>BEGINNER LEVEL</v>
      </c>
      <c r="Q122">
        <f>LEN(טבלה1[[#This Row],[no spaces]])</f>
        <v>14</v>
      </c>
      <c r="R122" t="str">
        <f>TRIM(טבלה1[[#This Row],[small letters]])</f>
        <v>beginner level</v>
      </c>
      <c r="S122" s="6">
        <v>6.5</v>
      </c>
      <c r="T122" s="12">
        <v>42368</v>
      </c>
      <c r="U122" s="6">
        <f>DAY(טבלה1[[#This Row],[published_date]])</f>
        <v>30</v>
      </c>
      <c r="V122" s="6">
        <f>MONTH(טבלה1[[#This Row],[published_date]])</f>
        <v>12</v>
      </c>
      <c r="W122" s="6">
        <f>YEAR(טבלה1[[#This Row],[published_date]])</f>
        <v>2015</v>
      </c>
      <c r="X122">
        <v>4</v>
      </c>
      <c r="Y122" t="str">
        <f>VLOOKUP(טבלה1[[#This Row],[subject_id]],Subject_id!$A$2:$B$5,2)</f>
        <v>Web Development</v>
      </c>
      <c r="Z122" s="7">
        <v>43465</v>
      </c>
      <c r="AA122">
        <f>_xlfn.DAYS(טבלה1[[#This Row],[Removal_date]],טבלה1[[#This Row],[published_date]])</f>
        <v>1097</v>
      </c>
      <c r="AB122" s="4">
        <f>טבלה1[[#This Row],[price]]*טבלה1[[#This Row],[num_subscribers]]</f>
        <v>88400</v>
      </c>
    </row>
    <row r="123" spans="1:28" x14ac:dyDescent="0.3">
      <c r="A123">
        <v>724596</v>
      </c>
      <c r="B123" t="s">
        <v>2248</v>
      </c>
      <c r="C123" t="str">
        <f>LEFT(טבלה1[[#This Row],[course_title]],10)</f>
        <v>Tax Prepar</v>
      </c>
      <c r="D123" t="str">
        <f>RIGHT(טבלה1[[#This Row],[course_title]],10)</f>
        <v>onfidence!</v>
      </c>
      <c r="E123" t="str">
        <f>MID(טבלה1[[#This Row],[course_title]],2,10)</f>
        <v>ax Prepara</v>
      </c>
      <c r="F123" t="s">
        <v>2249</v>
      </c>
      <c r="G123" t="str">
        <f>REPLACE(טבלה1[[#This Row],[url]],19,3,"com")</f>
        <v>https://www.udemy.com/taxpreparation/</v>
      </c>
      <c r="H123" t="b">
        <v>1</v>
      </c>
      <c r="I123" s="4">
        <v>200</v>
      </c>
      <c r="J123" s="5">
        <v>609</v>
      </c>
      <c r="K123" s="5">
        <v>32</v>
      </c>
      <c r="L123" s="5">
        <v>33</v>
      </c>
      <c r="M123">
        <v>1</v>
      </c>
      <c r="N123" t="str">
        <f>VLOOKUP(טבלה1[[#This Row],[level_id]],Level_id!$A$2:$B$5,2)</f>
        <v>All levels</v>
      </c>
      <c r="O123" t="str">
        <f>LOWER(טבלה1[[#This Row],[level_desc]])</f>
        <v>all levels</v>
      </c>
      <c r="P123" s="3" t="str">
        <f>UPPER(טבלה1[[#This Row],[small letters]])</f>
        <v>ALL LEVELS</v>
      </c>
      <c r="Q123">
        <f>LEN(טבלה1[[#This Row],[no spaces]])</f>
        <v>10</v>
      </c>
      <c r="R123" t="str">
        <f>TRIM(טבלה1[[#This Row],[small letters]])</f>
        <v>all levels</v>
      </c>
      <c r="S123" s="6">
        <v>2.5</v>
      </c>
      <c r="T123" s="12">
        <v>42381</v>
      </c>
      <c r="U123" s="6">
        <f>DAY(טבלה1[[#This Row],[published_date]])</f>
        <v>12</v>
      </c>
      <c r="V123" s="6">
        <f>MONTH(טבלה1[[#This Row],[published_date]])</f>
        <v>1</v>
      </c>
      <c r="W123" s="6">
        <f>YEAR(טבלה1[[#This Row],[published_date]])</f>
        <v>2016</v>
      </c>
      <c r="X123">
        <v>1</v>
      </c>
      <c r="Y123" t="str">
        <f>VLOOKUP(טבלה1[[#This Row],[subject_id]],Subject_id!$A$2:$B$5,2)</f>
        <v>Business Finance</v>
      </c>
      <c r="Z123" s="7">
        <v>43734</v>
      </c>
      <c r="AA123">
        <f>_xlfn.DAYS(טבלה1[[#This Row],[Removal_date]],טבלה1[[#This Row],[published_date]])</f>
        <v>1353</v>
      </c>
      <c r="AB123" s="4">
        <f>טבלה1[[#This Row],[price]]*טבלה1[[#This Row],[num_subscribers]]</f>
        <v>121800</v>
      </c>
    </row>
    <row r="124" spans="1:28" x14ac:dyDescent="0.3">
      <c r="A124">
        <v>725872</v>
      </c>
      <c r="B124" t="s">
        <v>2002</v>
      </c>
      <c r="C124" t="str">
        <f>LEFT(טבלה1[[#This Row],[course_title]],10)</f>
        <v>Certificat</v>
      </c>
      <c r="D124" t="str">
        <f>RIGHT(טבלה1[[#This Row],[course_title]],10)</f>
        <v>017 Course</v>
      </c>
      <c r="E124" t="str">
        <f>MID(טבלה1[[#This Row],[course_title]],2,10)</f>
        <v>ertificate</v>
      </c>
      <c r="F124" t="s">
        <v>2003</v>
      </c>
      <c r="G124" t="str">
        <f>REPLACE(טבלה1[[#This Row],[url]],19,3,"com")</f>
        <v>https://www.udemy.com/certificate-in-myob-accountright-premier-2016-valued-1250/</v>
      </c>
      <c r="H124" t="b">
        <v>1</v>
      </c>
      <c r="I124" s="4">
        <v>200</v>
      </c>
      <c r="J124" s="5">
        <v>97</v>
      </c>
      <c r="K124" s="5">
        <v>18</v>
      </c>
      <c r="L124" s="5">
        <v>29</v>
      </c>
      <c r="M124">
        <v>1</v>
      </c>
      <c r="N124" t="str">
        <f>VLOOKUP(טבלה1[[#This Row],[level_id]],Level_id!$A$2:$B$5,2)</f>
        <v>All levels</v>
      </c>
      <c r="O124" t="str">
        <f>LOWER(טבלה1[[#This Row],[level_desc]])</f>
        <v>all levels</v>
      </c>
      <c r="P124" s="3" t="str">
        <f>UPPER(טבלה1[[#This Row],[small letters]])</f>
        <v>ALL LEVELS</v>
      </c>
      <c r="Q124">
        <f>LEN(טבלה1[[#This Row],[no spaces]])</f>
        <v>10</v>
      </c>
      <c r="R124" t="str">
        <f>TRIM(טבלה1[[#This Row],[small letters]])</f>
        <v>all levels</v>
      </c>
      <c r="S124" s="6">
        <v>3</v>
      </c>
      <c r="T124" s="12">
        <v>42439</v>
      </c>
      <c r="U124" s="6">
        <f>DAY(טבלה1[[#This Row],[published_date]])</f>
        <v>10</v>
      </c>
      <c r="V124" s="6">
        <f>MONTH(טבלה1[[#This Row],[published_date]])</f>
        <v>3</v>
      </c>
      <c r="W124" s="6">
        <f>YEAR(טבלה1[[#This Row],[published_date]])</f>
        <v>2016</v>
      </c>
      <c r="X124">
        <v>1</v>
      </c>
      <c r="Y124" t="str">
        <f>VLOOKUP(טבלה1[[#This Row],[subject_id]],Subject_id!$A$2:$B$5,2)</f>
        <v>Business Finance</v>
      </c>
      <c r="Z124" s="7">
        <v>43318</v>
      </c>
      <c r="AA124">
        <f>_xlfn.DAYS(טבלה1[[#This Row],[Removal_date]],טבלה1[[#This Row],[published_date]])</f>
        <v>879</v>
      </c>
      <c r="AB124" s="4">
        <f>טבלה1[[#This Row],[price]]*טבלה1[[#This Row],[num_subscribers]]</f>
        <v>19400</v>
      </c>
    </row>
    <row r="125" spans="1:28" x14ac:dyDescent="0.3">
      <c r="A125">
        <v>738900</v>
      </c>
      <c r="B125" t="s">
        <v>460</v>
      </c>
      <c r="C125" t="str">
        <f>LEFT(טבלה1[[#This Row],[course_title]],10)</f>
        <v>Trading Se</v>
      </c>
      <c r="D125" t="str">
        <f>RIGHT(טבלה1[[#This Row],[course_title]],10)</f>
        <v>, &amp; Forex!</v>
      </c>
      <c r="E125" t="str">
        <f>MID(טבלה1[[#This Row],[course_title]],2,10)</f>
        <v>rading Sea</v>
      </c>
      <c r="F125" t="s">
        <v>461</v>
      </c>
      <c r="G125" t="str">
        <f>REPLACE(טבלה1[[#This Row],[url]],19,3,"com")</f>
        <v>https://www.udemy.com/trading-seasonal-price-patterns-in-stocks-futures-forex/</v>
      </c>
      <c r="H125" t="b">
        <v>1</v>
      </c>
      <c r="I125" s="4">
        <v>200</v>
      </c>
      <c r="J125" s="5">
        <v>1094</v>
      </c>
      <c r="K125" s="5">
        <v>8</v>
      </c>
      <c r="L125" s="5">
        <v>13</v>
      </c>
      <c r="M125">
        <v>2</v>
      </c>
      <c r="N125" t="str">
        <f>VLOOKUP(טבלה1[[#This Row],[level_id]],Level_id!$A$2:$B$5,2)</f>
        <v>Beginner Level</v>
      </c>
      <c r="O125" t="str">
        <f>LOWER(טבלה1[[#This Row],[level_desc]])</f>
        <v>beginner level</v>
      </c>
      <c r="P125" s="3" t="str">
        <f>UPPER(טבלה1[[#This Row],[small letters]])</f>
        <v>BEGINNER LEVEL</v>
      </c>
      <c r="Q125">
        <f>LEN(טבלה1[[#This Row],[no spaces]])</f>
        <v>14</v>
      </c>
      <c r="R125" t="str">
        <f>TRIM(טבלה1[[#This Row],[small letters]])</f>
        <v>beginner level</v>
      </c>
      <c r="S125" s="6">
        <v>2</v>
      </c>
      <c r="T125" s="12">
        <v>42459</v>
      </c>
      <c r="U125" s="6">
        <f>DAY(טבלה1[[#This Row],[published_date]])</f>
        <v>30</v>
      </c>
      <c r="V125" s="6">
        <f>MONTH(טבלה1[[#This Row],[published_date]])</f>
        <v>3</v>
      </c>
      <c r="W125" s="6">
        <f>YEAR(טבלה1[[#This Row],[published_date]])</f>
        <v>2016</v>
      </c>
      <c r="X125">
        <v>1</v>
      </c>
      <c r="Y125" t="str">
        <f>VLOOKUP(טבלה1[[#This Row],[subject_id]],Subject_id!$A$2:$B$5,2)</f>
        <v>Business Finance</v>
      </c>
      <c r="Z125" s="7">
        <v>43245</v>
      </c>
      <c r="AA125">
        <f>_xlfn.DAYS(טבלה1[[#This Row],[Removal_date]],טבלה1[[#This Row],[published_date]])</f>
        <v>786</v>
      </c>
      <c r="AB125" s="4">
        <f>טבלה1[[#This Row],[price]]*טבלה1[[#This Row],[num_subscribers]]</f>
        <v>218800</v>
      </c>
    </row>
    <row r="126" spans="1:28" x14ac:dyDescent="0.3">
      <c r="A126">
        <v>738910</v>
      </c>
      <c r="B126" t="s">
        <v>776</v>
      </c>
      <c r="C126" t="str">
        <f>LEFT(טבלה1[[#This Row],[course_title]],10)</f>
        <v>[Value Inv</v>
      </c>
      <c r="D126" t="str">
        <f>RIGHT(טבלה1[[#This Row],[course_title]],10)</f>
        <v>heir Money</v>
      </c>
      <c r="E126" t="str">
        <f>MID(טבלה1[[#This Row],[course_title]],2,10)</f>
        <v>Value Inve</v>
      </c>
      <c r="F126" t="s">
        <v>777</v>
      </c>
      <c r="G126" t="str">
        <f>REPLACE(טבלה1[[#This Row],[url]],19,3,"com")</f>
        <v>https://www.udemy.com/where-white-people-keep-their-money/</v>
      </c>
      <c r="H126" t="b">
        <v>1</v>
      </c>
      <c r="I126" s="4">
        <v>200</v>
      </c>
      <c r="J126" s="5">
        <v>2715</v>
      </c>
      <c r="K126" s="5">
        <v>70</v>
      </c>
      <c r="L126" s="5">
        <v>20</v>
      </c>
      <c r="M126">
        <v>3</v>
      </c>
      <c r="N126" t="str">
        <f>VLOOKUP(טבלה1[[#This Row],[level_id]],Level_id!$A$2:$B$5,2)</f>
        <v>Expert Level</v>
      </c>
      <c r="O126" t="str">
        <f>LOWER(טבלה1[[#This Row],[level_desc]])</f>
        <v>expert level</v>
      </c>
      <c r="P126" s="3" t="str">
        <f>UPPER(טבלה1[[#This Row],[small letters]])</f>
        <v>EXPERT LEVEL</v>
      </c>
      <c r="Q126">
        <f>LEN(טבלה1[[#This Row],[no spaces]])</f>
        <v>12</v>
      </c>
      <c r="R126" t="str">
        <f>TRIM(טבלה1[[#This Row],[small letters]])</f>
        <v>expert level</v>
      </c>
      <c r="S126" s="6">
        <v>4</v>
      </c>
      <c r="T126" s="12">
        <v>42515</v>
      </c>
      <c r="U126" s="6">
        <f>DAY(טבלה1[[#This Row],[published_date]])</f>
        <v>25</v>
      </c>
      <c r="V126" s="6">
        <f>MONTH(טבלה1[[#This Row],[published_date]])</f>
        <v>5</v>
      </c>
      <c r="W126" s="6">
        <f>YEAR(טבלה1[[#This Row],[published_date]])</f>
        <v>2016</v>
      </c>
      <c r="X126">
        <v>1</v>
      </c>
      <c r="Y126" t="str">
        <f>VLOOKUP(טבלה1[[#This Row],[subject_id]],Subject_id!$A$2:$B$5,2)</f>
        <v>Business Finance</v>
      </c>
      <c r="Z126" s="7">
        <v>43701</v>
      </c>
      <c r="AA126">
        <f>_xlfn.DAYS(טבלה1[[#This Row],[Removal_date]],טבלה1[[#This Row],[published_date]])</f>
        <v>1186</v>
      </c>
      <c r="AB126" s="4">
        <f>טבלה1[[#This Row],[price]]*טבלה1[[#This Row],[num_subscribers]]</f>
        <v>543000</v>
      </c>
    </row>
    <row r="127" spans="1:28" x14ac:dyDescent="0.3">
      <c r="A127">
        <v>745120</v>
      </c>
      <c r="B127" t="s">
        <v>5958</v>
      </c>
      <c r="C127" t="str">
        <f>LEFT(טבלה1[[#This Row],[course_title]],10)</f>
        <v xml:space="preserve">CSSCasts; </v>
      </c>
      <c r="D127" t="str">
        <f>RIGHT(טבלה1[[#This Row],[course_title]],10)</f>
        <v>Developers</v>
      </c>
      <c r="E127" t="str">
        <f>MID(טבלה1[[#This Row],[course_title]],2,10)</f>
        <v>SSCasts; C</v>
      </c>
      <c r="F127" t="s">
        <v>5959</v>
      </c>
      <c r="G127" t="str">
        <f>REPLACE(טבלה1[[#This Row],[url]],19,3,"com")</f>
        <v>https://www.udemy.com/csscasts-css-libraries-plugins-tips-tricks-for-developers/</v>
      </c>
      <c r="H127" t="b">
        <v>1</v>
      </c>
      <c r="I127" s="4">
        <v>200</v>
      </c>
      <c r="J127" s="5">
        <v>1874</v>
      </c>
      <c r="K127" s="5">
        <v>40</v>
      </c>
      <c r="L127" s="5">
        <v>224</v>
      </c>
      <c r="M127">
        <v>1</v>
      </c>
      <c r="N127" t="str">
        <f>VLOOKUP(טבלה1[[#This Row],[level_id]],Level_id!$A$2:$B$5,2)</f>
        <v>All levels</v>
      </c>
      <c r="O127" t="str">
        <f>LOWER(טבלה1[[#This Row],[level_desc]])</f>
        <v>all levels</v>
      </c>
      <c r="P127" s="3" t="str">
        <f>UPPER(טבלה1[[#This Row],[small letters]])</f>
        <v>ALL LEVELS</v>
      </c>
      <c r="Q127">
        <f>LEN(טבלה1[[#This Row],[no spaces]])</f>
        <v>10</v>
      </c>
      <c r="R127" t="str">
        <f>TRIM(טבלה1[[#This Row],[small letters]])</f>
        <v>all levels</v>
      </c>
      <c r="S127" s="6">
        <v>44.5</v>
      </c>
      <c r="T127" s="12">
        <v>42445</v>
      </c>
      <c r="U127" s="6">
        <f>DAY(טבלה1[[#This Row],[published_date]])</f>
        <v>16</v>
      </c>
      <c r="V127" s="6">
        <f>MONTH(טבלה1[[#This Row],[published_date]])</f>
        <v>3</v>
      </c>
      <c r="W127" s="6">
        <f>YEAR(טבלה1[[#This Row],[published_date]])</f>
        <v>2016</v>
      </c>
      <c r="X127">
        <v>4</v>
      </c>
      <c r="Y127" t="str">
        <f>VLOOKUP(טבלה1[[#This Row],[subject_id]],Subject_id!$A$2:$B$5,2)</f>
        <v>Web Development</v>
      </c>
      <c r="Z127" s="7">
        <v>43734</v>
      </c>
      <c r="AA127">
        <f>_xlfn.DAYS(טבלה1[[#This Row],[Removal_date]],טבלה1[[#This Row],[published_date]])</f>
        <v>1289</v>
      </c>
      <c r="AB127" s="4">
        <f>טבלה1[[#This Row],[price]]*טבלה1[[#This Row],[num_subscribers]]</f>
        <v>374800</v>
      </c>
    </row>
    <row r="128" spans="1:28" x14ac:dyDescent="0.3">
      <c r="A128">
        <v>745832</v>
      </c>
      <c r="B128" t="s">
        <v>1636</v>
      </c>
      <c r="C128" t="str">
        <f>LEFT(טבלה1[[#This Row],[course_title]],10)</f>
        <v>Succeed at</v>
      </c>
      <c r="D128" t="str">
        <f>RIGHT(טבלה1[[#This Row],[course_title]],10)</f>
        <v>e to Start</v>
      </c>
      <c r="E128" t="str">
        <f>MID(טבלה1[[#This Row],[course_title]],2,10)</f>
        <v xml:space="preserve">ucceed at </v>
      </c>
      <c r="F128" t="s">
        <v>1637</v>
      </c>
      <c r="G128" t="str">
        <f>REPLACE(טבלה1[[#This Row],[url]],19,3,"com")</f>
        <v>https://www.udemy.com/succeed-at-options-even-if-you-dont-know-where-to-start/</v>
      </c>
      <c r="H128" t="b">
        <v>1</v>
      </c>
      <c r="I128" s="4">
        <v>200</v>
      </c>
      <c r="J128" s="5">
        <v>36</v>
      </c>
      <c r="K128" s="5">
        <v>1</v>
      </c>
      <c r="L128" s="5">
        <v>12</v>
      </c>
      <c r="M128">
        <v>1</v>
      </c>
      <c r="N128" t="str">
        <f>VLOOKUP(טבלה1[[#This Row],[level_id]],Level_id!$A$2:$B$5,2)</f>
        <v>All levels</v>
      </c>
      <c r="O128" t="str">
        <f>LOWER(טבלה1[[#This Row],[level_desc]])</f>
        <v>all levels</v>
      </c>
      <c r="P128" s="3" t="str">
        <f>UPPER(טבלה1[[#This Row],[small letters]])</f>
        <v>ALL LEVELS</v>
      </c>
      <c r="Q128">
        <f>LEN(טבלה1[[#This Row],[no spaces]])</f>
        <v>10</v>
      </c>
      <c r="R128" t="str">
        <f>TRIM(טבלה1[[#This Row],[small letters]])</f>
        <v>all levels</v>
      </c>
      <c r="S128" s="6">
        <v>1.5</v>
      </c>
      <c r="T128" s="12">
        <v>42842</v>
      </c>
      <c r="U128" s="6">
        <f>DAY(טבלה1[[#This Row],[published_date]])</f>
        <v>17</v>
      </c>
      <c r="V128" s="6">
        <f>MONTH(טבלה1[[#This Row],[published_date]])</f>
        <v>4</v>
      </c>
      <c r="W128" s="6">
        <f>YEAR(טבלה1[[#This Row],[published_date]])</f>
        <v>2017</v>
      </c>
      <c r="X128">
        <v>1</v>
      </c>
      <c r="Y128" t="str">
        <f>VLOOKUP(טבלה1[[#This Row],[subject_id]],Subject_id!$A$2:$B$5,2)</f>
        <v>Business Finance</v>
      </c>
      <c r="Z128" s="7">
        <v>43318</v>
      </c>
      <c r="AA128">
        <f>_xlfn.DAYS(טבלה1[[#This Row],[Removal_date]],טבלה1[[#This Row],[published_date]])</f>
        <v>476</v>
      </c>
      <c r="AB128" s="4">
        <f>טבלה1[[#This Row],[price]]*טבלה1[[#This Row],[num_subscribers]]</f>
        <v>7200</v>
      </c>
    </row>
    <row r="129" spans="1:28" x14ac:dyDescent="0.3">
      <c r="A129">
        <v>749542</v>
      </c>
      <c r="B129" t="s">
        <v>2426</v>
      </c>
      <c r="C129" t="str">
        <f>LEFT(טבלה1[[#This Row],[course_title]],10)</f>
        <v>Graphic De</v>
      </c>
      <c r="D129" t="str">
        <f>RIGHT(טבלה1[[#This Row],[course_title]],10)</f>
        <v>n Bootcamp</v>
      </c>
      <c r="E129" t="str">
        <f>MID(טבלה1[[#This Row],[course_title]],2,10)</f>
        <v>raphic Des</v>
      </c>
      <c r="F129" t="s">
        <v>2427</v>
      </c>
      <c r="G129" t="str">
        <f>REPLACE(טבלה1[[#This Row],[url]],19,3,"com")</f>
        <v>https://www.udemy.com/graphic-design-for-beginners/</v>
      </c>
      <c r="H129" t="b">
        <v>1</v>
      </c>
      <c r="I129" s="4">
        <v>200</v>
      </c>
      <c r="J129" s="5">
        <v>15276</v>
      </c>
      <c r="K129" s="5">
        <v>1740</v>
      </c>
      <c r="L129" s="5">
        <v>65</v>
      </c>
      <c r="M129">
        <v>2</v>
      </c>
      <c r="N129" t="str">
        <f>VLOOKUP(טבלה1[[#This Row],[level_id]],Level_id!$A$2:$B$5,2)</f>
        <v>Beginner Level</v>
      </c>
      <c r="O129" t="str">
        <f>LOWER(טבלה1[[#This Row],[level_desc]])</f>
        <v>beginner level</v>
      </c>
      <c r="P129" s="3" t="str">
        <f>UPPER(טבלה1[[#This Row],[small letters]])</f>
        <v>BEGINNER LEVEL</v>
      </c>
      <c r="Q129">
        <f>LEN(טבלה1[[#This Row],[no spaces]])</f>
        <v>14</v>
      </c>
      <c r="R129" t="str">
        <f>TRIM(טבלה1[[#This Row],[small letters]])</f>
        <v>beginner level</v>
      </c>
      <c r="S129" s="6">
        <v>8</v>
      </c>
      <c r="T129" s="12">
        <v>42503</v>
      </c>
      <c r="U129" s="6">
        <f>DAY(טבלה1[[#This Row],[published_date]])</f>
        <v>13</v>
      </c>
      <c r="V129" s="6">
        <f>MONTH(טבלה1[[#This Row],[published_date]])</f>
        <v>5</v>
      </c>
      <c r="W129" s="6">
        <f>YEAR(טבלה1[[#This Row],[published_date]])</f>
        <v>2016</v>
      </c>
      <c r="X129">
        <v>2</v>
      </c>
      <c r="Y129" t="str">
        <f>VLOOKUP(טבלה1[[#This Row],[subject_id]],Subject_id!$A$2:$B$5,2)</f>
        <v>Graphic Design</v>
      </c>
      <c r="Z129" s="7">
        <v>43465</v>
      </c>
      <c r="AA129">
        <f>_xlfn.DAYS(טבלה1[[#This Row],[Removal_date]],טבלה1[[#This Row],[published_date]])</f>
        <v>962</v>
      </c>
      <c r="AB129" s="4">
        <f>טבלה1[[#This Row],[price]]*טבלה1[[#This Row],[num_subscribers]]</f>
        <v>3055200</v>
      </c>
    </row>
    <row r="130" spans="1:28" x14ac:dyDescent="0.3">
      <c r="A130">
        <v>761768</v>
      </c>
      <c r="B130" t="s">
        <v>5878</v>
      </c>
      <c r="C130" t="str">
        <f>LEFT(טבלה1[[#This Row],[course_title]],10)</f>
        <v>Create Com</v>
      </c>
      <c r="D130" t="str">
        <f>RIGHT(טבלה1[[#This Row],[course_title]],10)</f>
        <v>y and Ajax</v>
      </c>
      <c r="E130" t="str">
        <f>MID(טבלה1[[#This Row],[course_title]],2,10)</f>
        <v>reate Comp</v>
      </c>
      <c r="F130" t="s">
        <v>5879</v>
      </c>
      <c r="G130" t="str">
        <f>REPLACE(טבלה1[[#This Row],[url]],19,3,"com")</f>
        <v>https://www.udemy.com/create-sign-up-system-using-jquery-ajax-and-php/</v>
      </c>
      <c r="H130" t="b">
        <v>1</v>
      </c>
      <c r="I130" s="4">
        <v>200</v>
      </c>
      <c r="J130" s="5">
        <v>4033</v>
      </c>
      <c r="K130" s="5">
        <v>40</v>
      </c>
      <c r="L130" s="5">
        <v>25</v>
      </c>
      <c r="M130">
        <v>1</v>
      </c>
      <c r="N130" t="str">
        <f>VLOOKUP(טבלה1[[#This Row],[level_id]],Level_id!$A$2:$B$5,2)</f>
        <v>All levels</v>
      </c>
      <c r="O130" t="str">
        <f>LOWER(טבלה1[[#This Row],[level_desc]])</f>
        <v>all levels</v>
      </c>
      <c r="P130" s="3" t="str">
        <f>UPPER(טבלה1[[#This Row],[small letters]])</f>
        <v>ALL LEVELS</v>
      </c>
      <c r="Q130">
        <f>LEN(טבלה1[[#This Row],[no spaces]])</f>
        <v>10</v>
      </c>
      <c r="R130" t="str">
        <f>TRIM(טבלה1[[#This Row],[small letters]])</f>
        <v>all levels</v>
      </c>
      <c r="S130" s="6">
        <v>3</v>
      </c>
      <c r="T130" s="12">
        <v>42415</v>
      </c>
      <c r="U130" s="6">
        <f>DAY(טבלה1[[#This Row],[published_date]])</f>
        <v>15</v>
      </c>
      <c r="V130" s="6">
        <f>MONTH(טבלה1[[#This Row],[published_date]])</f>
        <v>2</v>
      </c>
      <c r="W130" s="6">
        <f>YEAR(טבלה1[[#This Row],[published_date]])</f>
        <v>2016</v>
      </c>
      <c r="X130">
        <v>4</v>
      </c>
      <c r="Y130" t="str">
        <f>VLOOKUP(טבלה1[[#This Row],[subject_id]],Subject_id!$A$2:$B$5,2)</f>
        <v>Web Development</v>
      </c>
      <c r="Z130" s="7">
        <v>43734</v>
      </c>
      <c r="AA130">
        <f>_xlfn.DAYS(טבלה1[[#This Row],[Removal_date]],טבלה1[[#This Row],[published_date]])</f>
        <v>1319</v>
      </c>
      <c r="AB130" s="4">
        <f>טבלה1[[#This Row],[price]]*טבלה1[[#This Row],[num_subscribers]]</f>
        <v>806600</v>
      </c>
    </row>
    <row r="131" spans="1:28" x14ac:dyDescent="0.3">
      <c r="A131">
        <v>764164</v>
      </c>
      <c r="B131" t="s">
        <v>6458</v>
      </c>
      <c r="C131" t="str">
        <f>LEFT(טבלה1[[#This Row],[course_title]],10)</f>
        <v>The Comple</v>
      </c>
      <c r="D131" t="str">
        <f>RIGHT(טבלה1[[#This Row],[course_title]],10)</f>
        <v>Course 2.0</v>
      </c>
      <c r="E131" t="str">
        <f>MID(טבלה1[[#This Row],[course_title]],2,10)</f>
        <v>he Complet</v>
      </c>
      <c r="F131" t="s">
        <v>6459</v>
      </c>
      <c r="G131" t="str">
        <f>REPLACE(טבלה1[[#This Row],[url]],19,3,"com")</f>
        <v>https://www.udemy.com/the-complete-web-developer-course-2/</v>
      </c>
      <c r="H131" t="b">
        <v>1</v>
      </c>
      <c r="I131" s="4">
        <v>200</v>
      </c>
      <c r="J131" s="5">
        <v>114512</v>
      </c>
      <c r="K131" s="5">
        <v>22412</v>
      </c>
      <c r="L131" s="5">
        <v>304</v>
      </c>
      <c r="M131">
        <v>1</v>
      </c>
      <c r="N131" t="str">
        <f>VLOOKUP(טבלה1[[#This Row],[level_id]],Level_id!$A$2:$B$5,2)</f>
        <v>All levels</v>
      </c>
      <c r="O131" t="str">
        <f>LOWER(טבלה1[[#This Row],[level_desc]])</f>
        <v>all levels</v>
      </c>
      <c r="P131" s="3" t="str">
        <f>UPPER(טבלה1[[#This Row],[small letters]])</f>
        <v>ALL LEVELS</v>
      </c>
      <c r="Q131">
        <f>LEN(טבלה1[[#This Row],[no spaces]])</f>
        <v>10</v>
      </c>
      <c r="R131" t="str">
        <f>TRIM(טבלה1[[#This Row],[small letters]])</f>
        <v>all levels</v>
      </c>
      <c r="S131" s="6">
        <v>30.5</v>
      </c>
      <c r="T131" s="12">
        <v>42437</v>
      </c>
      <c r="U131" s="6">
        <f>DAY(טבלה1[[#This Row],[published_date]])</f>
        <v>8</v>
      </c>
      <c r="V131" s="6">
        <f>MONTH(טבלה1[[#This Row],[published_date]])</f>
        <v>3</v>
      </c>
      <c r="W131" s="6">
        <f>YEAR(טבלה1[[#This Row],[published_date]])</f>
        <v>2016</v>
      </c>
      <c r="X131">
        <v>4</v>
      </c>
      <c r="Y131" t="str">
        <f>VLOOKUP(טבלה1[[#This Row],[subject_id]],Subject_id!$A$2:$B$5,2)</f>
        <v>Web Development</v>
      </c>
      <c r="Z131" s="7">
        <v>43734</v>
      </c>
      <c r="AA131">
        <f>_xlfn.DAYS(טבלה1[[#This Row],[Removal_date]],טבלה1[[#This Row],[published_date]])</f>
        <v>1297</v>
      </c>
      <c r="AB131" s="4">
        <f>טבלה1[[#This Row],[price]]*טבלה1[[#This Row],[num_subscribers]]</f>
        <v>22902400</v>
      </c>
    </row>
    <row r="132" spans="1:28" x14ac:dyDescent="0.3">
      <c r="A132">
        <v>768028</v>
      </c>
      <c r="B132" t="s">
        <v>644</v>
      </c>
      <c r="C132" t="str">
        <f>LEFT(טבלה1[[#This Row],[course_title]],10)</f>
        <v>* An Integ</v>
      </c>
      <c r="D132" t="str">
        <f>RIGHT(טבלה1[[#This Row],[course_title]],10)</f>
        <v>Accounting</v>
      </c>
      <c r="E132" t="str">
        <f>MID(טבלה1[[#This Row],[course_title]],2,10)</f>
        <v xml:space="preserve"> An Integr</v>
      </c>
      <c r="F132" t="s">
        <v>645</v>
      </c>
      <c r="G132" t="str">
        <f>REPLACE(טבלה1[[#This Row],[url]],19,3,"com")</f>
        <v>https://www.udemy.com/an-integrated-approach-to-the-fundamentals-of-accounting/</v>
      </c>
      <c r="H132" t="b">
        <v>1</v>
      </c>
      <c r="I132" s="4">
        <v>200</v>
      </c>
      <c r="J132" s="5">
        <v>134</v>
      </c>
      <c r="K132" s="5">
        <v>14</v>
      </c>
      <c r="L132" s="5">
        <v>123</v>
      </c>
      <c r="M132">
        <v>1</v>
      </c>
      <c r="N132" t="str">
        <f>VLOOKUP(טבלה1[[#This Row],[level_id]],Level_id!$A$2:$B$5,2)</f>
        <v>All levels</v>
      </c>
      <c r="O132" t="str">
        <f>LOWER(טבלה1[[#This Row],[level_desc]])</f>
        <v>all levels</v>
      </c>
      <c r="P132" s="3" t="str">
        <f>UPPER(טבלה1[[#This Row],[small letters]])</f>
        <v>ALL LEVELS</v>
      </c>
      <c r="Q132">
        <f>LEN(טבלה1[[#This Row],[no spaces]])</f>
        <v>10</v>
      </c>
      <c r="R132" t="str">
        <f>TRIM(טבלה1[[#This Row],[small letters]])</f>
        <v>all levels</v>
      </c>
      <c r="S132" s="6">
        <v>5.5</v>
      </c>
      <c r="T132" s="12">
        <v>42444</v>
      </c>
      <c r="U132" s="6">
        <f>DAY(טבלה1[[#This Row],[published_date]])</f>
        <v>15</v>
      </c>
      <c r="V132" s="6">
        <f>MONTH(טבלה1[[#This Row],[published_date]])</f>
        <v>3</v>
      </c>
      <c r="W132" s="6">
        <f>YEAR(טבלה1[[#This Row],[published_date]])</f>
        <v>2016</v>
      </c>
      <c r="X132">
        <v>1</v>
      </c>
      <c r="Y132" t="str">
        <f>VLOOKUP(טבלה1[[#This Row],[subject_id]],Subject_id!$A$2:$B$5,2)</f>
        <v>Business Finance</v>
      </c>
      <c r="Z132" s="7">
        <v>43318</v>
      </c>
      <c r="AA132">
        <f>_xlfn.DAYS(טבלה1[[#This Row],[Removal_date]],טבלה1[[#This Row],[published_date]])</f>
        <v>874</v>
      </c>
      <c r="AB132" s="4">
        <f>טבלה1[[#This Row],[price]]*טבלה1[[#This Row],[num_subscribers]]</f>
        <v>26800</v>
      </c>
    </row>
    <row r="133" spans="1:28" x14ac:dyDescent="0.3">
      <c r="A133">
        <v>774910</v>
      </c>
      <c r="B133" t="s">
        <v>6252</v>
      </c>
      <c r="C133" t="str">
        <f>LEFT(טבלה1[[#This Row],[course_title]],10)</f>
        <v>WordPress:</v>
      </c>
      <c r="D133" t="str">
        <f>RIGHT(טבלה1[[#This Row],[course_title]],10)</f>
        <v xml:space="preserve"> With Ease</v>
      </c>
      <c r="E133" t="str">
        <f>MID(טבלה1[[#This Row],[course_title]],2,10)</f>
        <v xml:space="preserve">ordPress: </v>
      </c>
      <c r="F133" t="s">
        <v>6253</v>
      </c>
      <c r="G133" t="str">
        <f>REPLACE(טבלה1[[#This Row],[url]],19,3,"com")</f>
        <v>https://www.udemy.com/wordpress-basic-to-advanced-tutorials/</v>
      </c>
      <c r="H133" t="b">
        <v>1</v>
      </c>
      <c r="I133" s="4">
        <v>200</v>
      </c>
      <c r="J133" s="5">
        <v>1109</v>
      </c>
      <c r="K133" s="5">
        <v>13</v>
      </c>
      <c r="L133" s="5">
        <v>24</v>
      </c>
      <c r="M133">
        <v>1</v>
      </c>
      <c r="N133" t="str">
        <f>VLOOKUP(טבלה1[[#This Row],[level_id]],Level_id!$A$2:$B$5,2)</f>
        <v>All levels</v>
      </c>
      <c r="O133" t="str">
        <f>LOWER(טבלה1[[#This Row],[level_desc]])</f>
        <v>all levels</v>
      </c>
      <c r="P133" s="3" t="str">
        <f>UPPER(טבלה1[[#This Row],[small letters]])</f>
        <v>ALL LEVELS</v>
      </c>
      <c r="Q133">
        <f>LEN(טבלה1[[#This Row],[no spaces]])</f>
        <v>10</v>
      </c>
      <c r="R133" t="str">
        <f>TRIM(טבלה1[[#This Row],[small letters]])</f>
        <v>all levels</v>
      </c>
      <c r="S133" s="6">
        <v>2.5</v>
      </c>
      <c r="T133" s="12">
        <v>42493</v>
      </c>
      <c r="U133" s="6">
        <f>DAY(טבלה1[[#This Row],[published_date]])</f>
        <v>3</v>
      </c>
      <c r="V133" s="6">
        <f>MONTH(טבלה1[[#This Row],[published_date]])</f>
        <v>5</v>
      </c>
      <c r="W133" s="6">
        <f>YEAR(טבלה1[[#This Row],[published_date]])</f>
        <v>2016</v>
      </c>
      <c r="X133">
        <v>4</v>
      </c>
      <c r="Y133" t="str">
        <f>VLOOKUP(טבלה1[[#This Row],[subject_id]],Subject_id!$A$2:$B$5,2)</f>
        <v>Web Development</v>
      </c>
      <c r="Z133" s="7">
        <v>43734</v>
      </c>
      <c r="AA133">
        <f>_xlfn.DAYS(טבלה1[[#This Row],[Removal_date]],טבלה1[[#This Row],[published_date]])</f>
        <v>1241</v>
      </c>
      <c r="AB133" s="4">
        <f>טבלה1[[#This Row],[price]]*טבלה1[[#This Row],[num_subscribers]]</f>
        <v>221800</v>
      </c>
    </row>
    <row r="134" spans="1:28" x14ac:dyDescent="0.3">
      <c r="A134">
        <v>782192</v>
      </c>
      <c r="B134" t="s">
        <v>5489</v>
      </c>
      <c r="C134" t="str">
        <f>LEFT(טבלה1[[#This Row],[course_title]],10)</f>
        <v>Introducti</v>
      </c>
      <c r="D134" t="str">
        <f>RIGHT(טבלה1[[#This Row],[course_title]],10)</f>
        <v>of drawing</v>
      </c>
      <c r="E134" t="str">
        <f>MID(טבלה1[[#This Row],[course_title]],2,10)</f>
        <v>ntroductio</v>
      </c>
      <c r="F134" t="s">
        <v>5490</v>
      </c>
      <c r="G134" t="str">
        <f>REPLACE(טבלה1[[#This Row],[url]],19,3,"com")</f>
        <v>https://www.udemy.com/introduction-to-html5-canvas-basics-of-drawing/</v>
      </c>
      <c r="H134" t="b">
        <v>1</v>
      </c>
      <c r="I134" s="4">
        <v>200</v>
      </c>
      <c r="J134" s="5">
        <v>2918</v>
      </c>
      <c r="K134" s="5">
        <v>16</v>
      </c>
      <c r="L134" s="5">
        <v>17</v>
      </c>
      <c r="M134">
        <v>2</v>
      </c>
      <c r="N134" t="str">
        <f>VLOOKUP(טבלה1[[#This Row],[level_id]],Level_id!$A$2:$B$5,2)</f>
        <v>Beginner Level</v>
      </c>
      <c r="O134" t="str">
        <f>LOWER(טבלה1[[#This Row],[level_desc]])</f>
        <v>beginner level</v>
      </c>
      <c r="P134" s="3" t="str">
        <f>UPPER(טבלה1[[#This Row],[small letters]])</f>
        <v>BEGINNER LEVEL</v>
      </c>
      <c r="Q134">
        <f>LEN(טבלה1[[#This Row],[no spaces]])</f>
        <v>14</v>
      </c>
      <c r="R134" t="str">
        <f>TRIM(טבלה1[[#This Row],[small letters]])</f>
        <v>beginner level</v>
      </c>
      <c r="S134" s="6">
        <v>1</v>
      </c>
      <c r="T134" s="12">
        <v>42443</v>
      </c>
      <c r="U134" s="6">
        <f>DAY(טבלה1[[#This Row],[published_date]])</f>
        <v>14</v>
      </c>
      <c r="V134" s="6">
        <f>MONTH(טבלה1[[#This Row],[published_date]])</f>
        <v>3</v>
      </c>
      <c r="W134" s="6">
        <f>YEAR(טבלה1[[#This Row],[published_date]])</f>
        <v>2016</v>
      </c>
      <c r="X134">
        <v>4</v>
      </c>
      <c r="Y134" t="str">
        <f>VLOOKUP(טבלה1[[#This Row],[subject_id]],Subject_id!$A$2:$B$5,2)</f>
        <v>Web Development</v>
      </c>
      <c r="Z134" s="7">
        <v>43465</v>
      </c>
      <c r="AA134">
        <f>_xlfn.DAYS(טבלה1[[#This Row],[Removal_date]],טבלה1[[#This Row],[published_date]])</f>
        <v>1022</v>
      </c>
      <c r="AB134" s="4">
        <f>טבלה1[[#This Row],[price]]*טבלה1[[#This Row],[num_subscribers]]</f>
        <v>583600</v>
      </c>
    </row>
    <row r="135" spans="1:28" x14ac:dyDescent="0.3">
      <c r="A135">
        <v>789324</v>
      </c>
      <c r="B135" t="s">
        <v>5471</v>
      </c>
      <c r="C135" t="str">
        <f>LEFT(טבלה1[[#This Row],[course_title]],10)</f>
        <v>Complete W</v>
      </c>
      <c r="D135" t="str">
        <f>RIGHT(טבלה1[[#This Row],[course_title]],10)</f>
        <v xml:space="preserve"> Websites!</v>
      </c>
      <c r="E135" t="str">
        <f>MID(טבלה1[[#This Row],[course_title]],2,10)</f>
        <v>omplete We</v>
      </c>
      <c r="F135" t="s">
        <v>5472</v>
      </c>
      <c r="G135" t="str">
        <f>REPLACE(טבלה1[[#This Row],[url]],19,3,"com")</f>
        <v>https://www.udemy.com/creating-5-web-development-projects-in-html5-and-css3/</v>
      </c>
      <c r="H135" t="b">
        <v>1</v>
      </c>
      <c r="I135" s="4">
        <v>200</v>
      </c>
      <c r="J135" s="5">
        <v>11492</v>
      </c>
      <c r="K135" s="5">
        <v>174</v>
      </c>
      <c r="L135" s="5">
        <v>118</v>
      </c>
      <c r="M135">
        <v>1</v>
      </c>
      <c r="N135" t="str">
        <f>VLOOKUP(טבלה1[[#This Row],[level_id]],Level_id!$A$2:$B$5,2)</f>
        <v>All levels</v>
      </c>
      <c r="O135" t="str">
        <f>LOWER(טבלה1[[#This Row],[level_desc]])</f>
        <v>all levels</v>
      </c>
      <c r="P135" s="3" t="str">
        <f>UPPER(טבלה1[[#This Row],[small letters]])</f>
        <v>ALL LEVELS</v>
      </c>
      <c r="Q135">
        <f>LEN(טבלה1[[#This Row],[no spaces]])</f>
        <v>10</v>
      </c>
      <c r="R135" t="str">
        <f>TRIM(טבלה1[[#This Row],[small letters]])</f>
        <v>all levels</v>
      </c>
      <c r="S135" s="6">
        <v>24.5</v>
      </c>
      <c r="T135" s="12">
        <v>42450</v>
      </c>
      <c r="U135" s="6">
        <f>DAY(טבלה1[[#This Row],[published_date]])</f>
        <v>21</v>
      </c>
      <c r="V135" s="6">
        <f>MONTH(טבלה1[[#This Row],[published_date]])</f>
        <v>3</v>
      </c>
      <c r="W135" s="6">
        <f>YEAR(טבלה1[[#This Row],[published_date]])</f>
        <v>2016</v>
      </c>
      <c r="X135">
        <v>4</v>
      </c>
      <c r="Y135" t="str">
        <f>VLOOKUP(טבלה1[[#This Row],[subject_id]],Subject_id!$A$2:$B$5,2)</f>
        <v>Web Development</v>
      </c>
      <c r="Z135" s="7">
        <v>43734</v>
      </c>
      <c r="AA135">
        <f>_xlfn.DAYS(טבלה1[[#This Row],[Removal_date]],טבלה1[[#This Row],[published_date]])</f>
        <v>1284</v>
      </c>
      <c r="AB135" s="4">
        <f>טבלה1[[#This Row],[price]]*טבלה1[[#This Row],[num_subscribers]]</f>
        <v>2298400</v>
      </c>
    </row>
    <row r="136" spans="1:28" x14ac:dyDescent="0.3">
      <c r="A136">
        <v>791422</v>
      </c>
      <c r="B136" t="s">
        <v>442</v>
      </c>
      <c r="C136" t="str">
        <f>LEFT(טבלה1[[#This Row],[course_title]],10)</f>
        <v>Succeed in</v>
      </c>
      <c r="D136" t="str">
        <f>RIGHT(טבלה1[[#This Row],[course_title]],10)</f>
        <v>e to Start</v>
      </c>
      <c r="E136" t="str">
        <f>MID(טבלה1[[#This Row],[course_title]],2,10)</f>
        <v xml:space="preserve">ucceed in </v>
      </c>
      <c r="F136" t="s">
        <v>443</v>
      </c>
      <c r="G136" t="str">
        <f>REPLACE(טבלה1[[#This Row],[url]],19,3,"com")</f>
        <v>https://www.udemy.com/succeed-in-bonds-even-if-you-dont-know-where-to-start/</v>
      </c>
      <c r="H136" t="b">
        <v>1</v>
      </c>
      <c r="I136" s="4">
        <v>200</v>
      </c>
      <c r="J136" s="5">
        <v>1113</v>
      </c>
      <c r="K136" s="5">
        <v>6</v>
      </c>
      <c r="L136" s="5">
        <v>8</v>
      </c>
      <c r="M136">
        <v>1</v>
      </c>
      <c r="N136" t="str">
        <f>VLOOKUP(טבלה1[[#This Row],[level_id]],Level_id!$A$2:$B$5,2)</f>
        <v>All levels</v>
      </c>
      <c r="O136" t="str">
        <f>LOWER(טבלה1[[#This Row],[level_desc]])</f>
        <v>all levels</v>
      </c>
      <c r="P136" s="3" t="str">
        <f>UPPER(טבלה1[[#This Row],[small letters]])</f>
        <v>ALL LEVELS</v>
      </c>
      <c r="Q136">
        <f>LEN(טבלה1[[#This Row],[no spaces]])</f>
        <v>10</v>
      </c>
      <c r="R136" t="str">
        <f>TRIM(טבלה1[[#This Row],[small letters]])</f>
        <v>all levels</v>
      </c>
      <c r="S136" s="6">
        <v>1</v>
      </c>
      <c r="T136" s="12">
        <v>42769</v>
      </c>
      <c r="U136" s="6">
        <f>DAY(טבלה1[[#This Row],[published_date]])</f>
        <v>3</v>
      </c>
      <c r="V136" s="6">
        <f>MONTH(טבלה1[[#This Row],[published_date]])</f>
        <v>2</v>
      </c>
      <c r="W136" s="6">
        <f>YEAR(טבלה1[[#This Row],[published_date]])</f>
        <v>2017</v>
      </c>
      <c r="X136">
        <v>1</v>
      </c>
      <c r="Y136" t="str">
        <f>VLOOKUP(טבלה1[[#This Row],[subject_id]],Subject_id!$A$2:$B$5,2)</f>
        <v>Business Finance</v>
      </c>
      <c r="Z136" s="7">
        <v>43408</v>
      </c>
      <c r="AA136">
        <f>_xlfn.DAYS(טבלה1[[#This Row],[Removal_date]],טבלה1[[#This Row],[published_date]])</f>
        <v>639</v>
      </c>
      <c r="AB136" s="4">
        <f>טבלה1[[#This Row],[price]]*טבלה1[[#This Row],[num_subscribers]]</f>
        <v>222600</v>
      </c>
    </row>
    <row r="137" spans="1:28" x14ac:dyDescent="0.3">
      <c r="A137">
        <v>797040</v>
      </c>
      <c r="B137" t="s">
        <v>5960</v>
      </c>
      <c r="C137" t="str">
        <f>LEFT(טבלה1[[#This Row],[course_title]],10)</f>
        <v>Complete G</v>
      </c>
      <c r="D137" t="str">
        <f>RIGHT(טבלה1[[#This Row],[course_title]],10)</f>
        <v>and Design</v>
      </c>
      <c r="E137" t="str">
        <f>MID(טבלה1[[#This Row],[course_title]],2,10)</f>
        <v>omplete Gu</v>
      </c>
      <c r="F137" t="s">
        <v>5961</v>
      </c>
      <c r="G137" t="str">
        <f>REPLACE(טבלה1[[#This Row],[url]],19,3,"com")</f>
        <v>https://www.udemy.com/complete-guide-to-front-end-web-development-and-design/</v>
      </c>
      <c r="H137" t="b">
        <v>1</v>
      </c>
      <c r="I137" s="4">
        <v>200</v>
      </c>
      <c r="J137" s="5">
        <v>1119</v>
      </c>
      <c r="K137" s="5">
        <v>111</v>
      </c>
      <c r="L137" s="5">
        <v>204</v>
      </c>
      <c r="M137">
        <v>2</v>
      </c>
      <c r="N137" t="str">
        <f>VLOOKUP(טבלה1[[#This Row],[level_id]],Level_id!$A$2:$B$5,2)</f>
        <v>Beginner Level</v>
      </c>
      <c r="O137" t="str">
        <f>LOWER(טבלה1[[#This Row],[level_desc]])</f>
        <v>beginner level</v>
      </c>
      <c r="P137" s="3" t="str">
        <f>UPPER(טבלה1[[#This Row],[small letters]])</f>
        <v>BEGINNER LEVEL</v>
      </c>
      <c r="Q137">
        <f>LEN(טבלה1[[#This Row],[no spaces]])</f>
        <v>14</v>
      </c>
      <c r="R137" t="str">
        <f>TRIM(טבלה1[[#This Row],[small letters]])</f>
        <v>beginner level</v>
      </c>
      <c r="S137" s="6">
        <v>16.5</v>
      </c>
      <c r="T137" s="12">
        <v>42513</v>
      </c>
      <c r="U137" s="6">
        <f>DAY(טבלה1[[#This Row],[published_date]])</f>
        <v>23</v>
      </c>
      <c r="V137" s="6">
        <f>MONTH(טבלה1[[#This Row],[published_date]])</f>
        <v>5</v>
      </c>
      <c r="W137" s="6">
        <f>YEAR(טבלה1[[#This Row],[published_date]])</f>
        <v>2016</v>
      </c>
      <c r="X137">
        <v>4</v>
      </c>
      <c r="Y137" t="str">
        <f>VLOOKUP(טבלה1[[#This Row],[subject_id]],Subject_id!$A$2:$B$5,2)</f>
        <v>Web Development</v>
      </c>
      <c r="Z137" s="7">
        <v>43465</v>
      </c>
      <c r="AA137">
        <f>_xlfn.DAYS(טבלה1[[#This Row],[Removal_date]],טבלה1[[#This Row],[published_date]])</f>
        <v>952</v>
      </c>
      <c r="AB137" s="4">
        <f>טבלה1[[#This Row],[price]]*טבלה1[[#This Row],[num_subscribers]]</f>
        <v>223800</v>
      </c>
    </row>
    <row r="138" spans="1:28" x14ac:dyDescent="0.3">
      <c r="A138">
        <v>798740</v>
      </c>
      <c r="B138" t="s">
        <v>56</v>
      </c>
      <c r="C138" t="str">
        <f>LEFT(טבלה1[[#This Row],[course_title]],10)</f>
        <v>Forex Trad</v>
      </c>
      <c r="D138" t="str">
        <f>RIGHT(טבלה1[[#This Row],[course_title]],10)</f>
        <v>No Coding!</v>
      </c>
      <c r="E138" t="str">
        <f>MID(טבלה1[[#This Row],[course_title]],2,10)</f>
        <v>orex Trade</v>
      </c>
      <c r="F138" t="s">
        <v>57</v>
      </c>
      <c r="G138" t="str">
        <f>REPLACE(טבלה1[[#This Row],[url]],19,3,"com")</f>
        <v>https://www.udemy.com/launch-your-amazing-forex-robot-in-30-minutes-no-coding/</v>
      </c>
      <c r="H138" t="b">
        <v>1</v>
      </c>
      <c r="I138" s="4">
        <v>200</v>
      </c>
      <c r="J138" s="5">
        <v>2295</v>
      </c>
      <c r="K138" s="5">
        <v>84</v>
      </c>
      <c r="L138" s="5">
        <v>39</v>
      </c>
      <c r="M138">
        <v>1</v>
      </c>
      <c r="N138" t="str">
        <f>VLOOKUP(טבלה1[[#This Row],[level_id]],Level_id!$A$2:$B$5,2)</f>
        <v>All levels</v>
      </c>
      <c r="O138" t="str">
        <f>LOWER(טבלה1[[#This Row],[level_desc]])</f>
        <v>all levels</v>
      </c>
      <c r="P138" s="3" t="str">
        <f>UPPER(טבלה1[[#This Row],[small letters]])</f>
        <v>ALL LEVELS</v>
      </c>
      <c r="Q138">
        <f>LEN(טבלה1[[#This Row],[no spaces]])</f>
        <v>10</v>
      </c>
      <c r="R138" t="str">
        <f>TRIM(טבלה1[[#This Row],[small letters]])</f>
        <v>all levels</v>
      </c>
      <c r="S138" s="6">
        <v>4</v>
      </c>
      <c r="T138" s="12">
        <v>42492</v>
      </c>
      <c r="U138" s="6">
        <f>DAY(טבלה1[[#This Row],[published_date]])</f>
        <v>2</v>
      </c>
      <c r="V138" s="6">
        <f>MONTH(טבלה1[[#This Row],[published_date]])</f>
        <v>5</v>
      </c>
      <c r="W138" s="6">
        <f>YEAR(טבלה1[[#This Row],[published_date]])</f>
        <v>2016</v>
      </c>
      <c r="X138">
        <v>1</v>
      </c>
      <c r="Y138" t="str">
        <f>VLOOKUP(טבלה1[[#This Row],[subject_id]],Subject_id!$A$2:$B$5,2)</f>
        <v>Business Finance</v>
      </c>
      <c r="Z138" s="7">
        <v>43376</v>
      </c>
      <c r="AA138">
        <f>_xlfn.DAYS(טבלה1[[#This Row],[Removal_date]],טבלה1[[#This Row],[published_date]])</f>
        <v>884</v>
      </c>
      <c r="AB138" s="4">
        <f>טבלה1[[#This Row],[price]]*טבלה1[[#This Row],[num_subscribers]]</f>
        <v>459000</v>
      </c>
    </row>
    <row r="139" spans="1:28" x14ac:dyDescent="0.3">
      <c r="A139">
        <v>800148</v>
      </c>
      <c r="B139" t="s">
        <v>7175</v>
      </c>
      <c r="C139" t="str">
        <f>LEFT(טבלה1[[#This Row],[course_title]],10)</f>
        <v>Become a R</v>
      </c>
      <c r="D139" t="str">
        <f>RIGHT(טבלה1[[#This Row],[course_title]],10)</f>
        <v xml:space="preserve"> By Coding</v>
      </c>
      <c r="E139" t="str">
        <f>MID(טבלה1[[#This Row],[course_title]],2,10)</f>
        <v>ecome a Ro</v>
      </c>
      <c r="F139" t="s">
        <v>7176</v>
      </c>
      <c r="G139" t="str">
        <f>REPLACE(טבלה1[[#This Row],[url]],19,3,"com")</f>
        <v>https://www.udemy.com/become-rockstar-php-developer/</v>
      </c>
      <c r="H139" t="b">
        <v>1</v>
      </c>
      <c r="I139" s="4">
        <v>200</v>
      </c>
      <c r="J139" s="5">
        <v>2076</v>
      </c>
      <c r="K139" s="5">
        <v>125</v>
      </c>
      <c r="L139" s="5">
        <v>56</v>
      </c>
      <c r="M139">
        <v>1</v>
      </c>
      <c r="N139" t="str">
        <f>VLOOKUP(טבלה1[[#This Row],[level_id]],Level_id!$A$2:$B$5,2)</f>
        <v>All levels</v>
      </c>
      <c r="O139" t="str">
        <f>LOWER(טבלה1[[#This Row],[level_desc]])</f>
        <v>all levels</v>
      </c>
      <c r="P139" s="3" t="str">
        <f>UPPER(טבלה1[[#This Row],[small letters]])</f>
        <v>ALL LEVELS</v>
      </c>
      <c r="Q139">
        <f>LEN(טבלה1[[#This Row],[no spaces]])</f>
        <v>10</v>
      </c>
      <c r="R139" t="str">
        <f>TRIM(טבלה1[[#This Row],[small letters]])</f>
        <v>all levels</v>
      </c>
      <c r="S139" s="6">
        <v>11</v>
      </c>
      <c r="T139" s="12">
        <v>42451</v>
      </c>
      <c r="U139" s="6">
        <f>DAY(טבלה1[[#This Row],[published_date]])</f>
        <v>22</v>
      </c>
      <c r="V139" s="6">
        <f>MONTH(טבלה1[[#This Row],[published_date]])</f>
        <v>3</v>
      </c>
      <c r="W139" s="6">
        <f>YEAR(טבלה1[[#This Row],[published_date]])</f>
        <v>2016</v>
      </c>
      <c r="X139">
        <v>4</v>
      </c>
      <c r="Y139" t="str">
        <f>VLOOKUP(טבלה1[[#This Row],[subject_id]],Subject_id!$A$2:$B$5,2)</f>
        <v>Web Development</v>
      </c>
      <c r="Z139" s="7">
        <v>43734</v>
      </c>
      <c r="AA139">
        <f>_xlfn.DAYS(טבלה1[[#This Row],[Removal_date]],טבלה1[[#This Row],[published_date]])</f>
        <v>1283</v>
      </c>
      <c r="AB139" s="4">
        <f>טבלה1[[#This Row],[price]]*טבלה1[[#This Row],[num_subscribers]]</f>
        <v>415200</v>
      </c>
    </row>
    <row r="140" spans="1:28" x14ac:dyDescent="0.3">
      <c r="A140">
        <v>818990</v>
      </c>
      <c r="B140" t="s">
        <v>5014</v>
      </c>
      <c r="C140" t="str">
        <f>LEFT(טבלה1[[#This Row],[course_title]],10)</f>
        <v xml:space="preserve">Git a Web </v>
      </c>
      <c r="D140" t="str">
        <f>RIGHT(טבלה1[[#This Row],[course_title]],10)</f>
        <v>n Workflow</v>
      </c>
      <c r="E140" t="str">
        <f>MID(טבלה1[[#This Row],[course_title]],2,10)</f>
        <v>it a Web D</v>
      </c>
      <c r="F140" t="s">
        <v>5015</v>
      </c>
      <c r="G140" t="str">
        <f>REPLACE(טבלה1[[#This Row],[url]],19,3,"com")</f>
        <v>https://www.udemy.com/git-a-web-developer-job-mastering-the-modern-workflow/</v>
      </c>
      <c r="H140" t="b">
        <v>1</v>
      </c>
      <c r="I140" s="4">
        <v>200</v>
      </c>
      <c r="J140" s="5">
        <v>5809</v>
      </c>
      <c r="K140" s="5">
        <v>1445</v>
      </c>
      <c r="L140" s="5">
        <v>61</v>
      </c>
      <c r="M140">
        <v>2</v>
      </c>
      <c r="N140" t="str">
        <f>VLOOKUP(טבלה1[[#This Row],[level_id]],Level_id!$A$2:$B$5,2)</f>
        <v>Beginner Level</v>
      </c>
      <c r="O140" t="str">
        <f>LOWER(טבלה1[[#This Row],[level_desc]])</f>
        <v>beginner level</v>
      </c>
      <c r="P140" s="3" t="str">
        <f>UPPER(טבלה1[[#This Row],[small letters]])</f>
        <v>BEGINNER LEVEL</v>
      </c>
      <c r="Q140">
        <f>LEN(טבלה1[[#This Row],[no spaces]])</f>
        <v>14</v>
      </c>
      <c r="R140" t="str">
        <f>TRIM(טבלה1[[#This Row],[small letters]])</f>
        <v>beginner level</v>
      </c>
      <c r="S140" s="6">
        <v>15</v>
      </c>
      <c r="T140" s="12">
        <v>42610</v>
      </c>
      <c r="U140" s="6">
        <f>DAY(טבלה1[[#This Row],[published_date]])</f>
        <v>28</v>
      </c>
      <c r="V140" s="6">
        <f>MONTH(טבלה1[[#This Row],[published_date]])</f>
        <v>8</v>
      </c>
      <c r="W140" s="6">
        <f>YEAR(טבלה1[[#This Row],[published_date]])</f>
        <v>2016</v>
      </c>
      <c r="X140">
        <v>4</v>
      </c>
      <c r="Y140" t="str">
        <f>VLOOKUP(טבלה1[[#This Row],[subject_id]],Subject_id!$A$2:$B$5,2)</f>
        <v>Web Development</v>
      </c>
      <c r="Z140" s="7">
        <v>43465</v>
      </c>
      <c r="AA140">
        <f>_xlfn.DAYS(טבלה1[[#This Row],[Removal_date]],טבלה1[[#This Row],[published_date]])</f>
        <v>855</v>
      </c>
      <c r="AB140" s="4">
        <f>טבלה1[[#This Row],[price]]*טבלה1[[#This Row],[num_subscribers]]</f>
        <v>1161800</v>
      </c>
    </row>
    <row r="141" spans="1:28" x14ac:dyDescent="0.3">
      <c r="A141">
        <v>820194</v>
      </c>
      <c r="B141" t="s">
        <v>2432</v>
      </c>
      <c r="C141" t="str">
        <f>LEFT(טבלה1[[#This Row],[course_title]],10)</f>
        <v xml:space="preserve">Photoshop </v>
      </c>
      <c r="D141" t="str">
        <f>RIGHT(טבלה1[[#This Row],[course_title]],10)</f>
        <v>l Projects</v>
      </c>
      <c r="E141" t="str">
        <f>MID(טבלה1[[#This Row],[course_title]],2,10)</f>
        <v>hotoshop f</v>
      </c>
      <c r="F141" t="s">
        <v>2433</v>
      </c>
      <c r="G141" t="str">
        <f>REPLACE(טבלה1[[#This Row],[url]],19,3,"com")</f>
        <v>https://www.udemy.com/photoshop-for-entrepreneurs/</v>
      </c>
      <c r="H141" t="b">
        <v>1</v>
      </c>
      <c r="I141" s="4">
        <v>200</v>
      </c>
      <c r="J141" s="5">
        <v>36288</v>
      </c>
      <c r="K141" s="5">
        <v>737</v>
      </c>
      <c r="L141" s="5">
        <v>63</v>
      </c>
      <c r="M141">
        <v>1</v>
      </c>
      <c r="N141" t="str">
        <f>VLOOKUP(טבלה1[[#This Row],[level_id]],Level_id!$A$2:$B$5,2)</f>
        <v>All levels</v>
      </c>
      <c r="O141" t="str">
        <f>LOWER(טבלה1[[#This Row],[level_desc]])</f>
        <v>all levels</v>
      </c>
      <c r="P141" s="3" t="str">
        <f>UPPER(טבלה1[[#This Row],[small letters]])</f>
        <v>ALL LEVELS</v>
      </c>
      <c r="Q141">
        <f>LEN(טבלה1[[#This Row],[no spaces]])</f>
        <v>10</v>
      </c>
      <c r="R141" t="str">
        <f>TRIM(טבלה1[[#This Row],[small letters]])</f>
        <v>all levels</v>
      </c>
      <c r="S141" s="6">
        <v>5</v>
      </c>
      <c r="T141" s="12">
        <v>42530</v>
      </c>
      <c r="U141" s="6">
        <f>DAY(טבלה1[[#This Row],[published_date]])</f>
        <v>9</v>
      </c>
      <c r="V141" s="6">
        <f>MONTH(טבלה1[[#This Row],[published_date]])</f>
        <v>6</v>
      </c>
      <c r="W141" s="6">
        <f>YEAR(טבלה1[[#This Row],[published_date]])</f>
        <v>2016</v>
      </c>
      <c r="X141">
        <v>2</v>
      </c>
      <c r="Y141" t="str">
        <f>VLOOKUP(טבלה1[[#This Row],[subject_id]],Subject_id!$A$2:$B$5,2)</f>
        <v>Graphic Design</v>
      </c>
      <c r="Z141" s="7">
        <v>43734</v>
      </c>
      <c r="AA141">
        <f>_xlfn.DAYS(טבלה1[[#This Row],[Removal_date]],טבלה1[[#This Row],[published_date]])</f>
        <v>1204</v>
      </c>
      <c r="AB141" s="4">
        <f>טבלה1[[#This Row],[price]]*טבלה1[[#This Row],[num_subscribers]]</f>
        <v>7257600</v>
      </c>
    </row>
    <row r="142" spans="1:28" x14ac:dyDescent="0.3">
      <c r="A142">
        <v>822444</v>
      </c>
      <c r="B142" t="s">
        <v>6394</v>
      </c>
      <c r="C142" t="str">
        <f>LEFT(טבלה1[[#This Row],[course_title]],10)</f>
        <v>Python and</v>
      </c>
      <c r="D142" t="str">
        <f>RIGHT(טבלה1[[#This Row],[course_title]],10)</f>
        <v>r Bootcamp</v>
      </c>
      <c r="E142" t="str">
        <f>MID(טבלה1[[#This Row],[course_title]],2,10)</f>
        <v xml:space="preserve">ython and </v>
      </c>
      <c r="F142" t="s">
        <v>6395</v>
      </c>
      <c r="G142" t="str">
        <f>REPLACE(טבלה1[[#This Row],[url]],19,3,"com")</f>
        <v>https://www.udemy.com/python-and-django-full-stack-web-developer-bootcamp/</v>
      </c>
      <c r="H142" t="b">
        <v>1</v>
      </c>
      <c r="I142" s="4">
        <v>200</v>
      </c>
      <c r="J142" s="5">
        <v>11832</v>
      </c>
      <c r="K142" s="5">
        <v>1883</v>
      </c>
      <c r="L142" s="5">
        <v>191</v>
      </c>
      <c r="M142">
        <v>1</v>
      </c>
      <c r="N142" t="str">
        <f>VLOOKUP(טבלה1[[#This Row],[level_id]],Level_id!$A$2:$B$5,2)</f>
        <v>All levels</v>
      </c>
      <c r="O142" t="str">
        <f>LOWER(טבלה1[[#This Row],[level_desc]])</f>
        <v>all levels</v>
      </c>
      <c r="P142" s="3" t="str">
        <f>UPPER(טבלה1[[#This Row],[small letters]])</f>
        <v>ALL LEVELS</v>
      </c>
      <c r="Q142">
        <f>LEN(טבלה1[[#This Row],[no spaces]])</f>
        <v>10</v>
      </c>
      <c r="R142" t="str">
        <f>TRIM(טבלה1[[#This Row],[small letters]])</f>
        <v>all levels</v>
      </c>
      <c r="S142" s="6">
        <v>31.5</v>
      </c>
      <c r="T142" s="12">
        <v>42790</v>
      </c>
      <c r="U142" s="6">
        <f>DAY(טבלה1[[#This Row],[published_date]])</f>
        <v>24</v>
      </c>
      <c r="V142" s="6">
        <f>MONTH(טבלה1[[#This Row],[published_date]])</f>
        <v>2</v>
      </c>
      <c r="W142" s="6">
        <f>YEAR(טבלה1[[#This Row],[published_date]])</f>
        <v>2017</v>
      </c>
      <c r="X142">
        <v>4</v>
      </c>
      <c r="Y142" t="str">
        <f>VLOOKUP(טבלה1[[#This Row],[subject_id]],Subject_id!$A$2:$B$5,2)</f>
        <v>Web Development</v>
      </c>
      <c r="Z142" s="7">
        <v>43734</v>
      </c>
      <c r="AA142">
        <f>_xlfn.DAYS(טבלה1[[#This Row],[Removal_date]],טבלה1[[#This Row],[published_date]])</f>
        <v>944</v>
      </c>
      <c r="AB142" s="4">
        <f>טבלה1[[#This Row],[price]]*טבלה1[[#This Row],[num_subscribers]]</f>
        <v>2366400</v>
      </c>
    </row>
    <row r="143" spans="1:28" x14ac:dyDescent="0.3">
      <c r="A143">
        <v>830994</v>
      </c>
      <c r="B143" t="s">
        <v>410</v>
      </c>
      <c r="C143" t="str">
        <f>LEFT(טבלה1[[#This Row],[course_title]],10)</f>
        <v>Non Direct</v>
      </c>
      <c r="D143" t="str">
        <f>RIGHT(טבלה1[[#This Row],[course_title]],10)</f>
        <v>TF &amp; Emini</v>
      </c>
      <c r="E143" t="str">
        <f>MID(טבלה1[[#This Row],[course_title]],2,10)</f>
        <v>on Directi</v>
      </c>
      <c r="F143" t="s">
        <v>411</v>
      </c>
      <c r="G143" t="str">
        <f>REPLACE(טבלה1[[#This Row],[url]],19,3,"com")</f>
        <v>https://www.udemy.com/etf-stock-options-non-directional-weekly-trading-system/</v>
      </c>
      <c r="H143" t="b">
        <v>1</v>
      </c>
      <c r="I143" s="4">
        <v>200</v>
      </c>
      <c r="J143" s="5">
        <v>897</v>
      </c>
      <c r="K143" s="5">
        <v>22</v>
      </c>
      <c r="L143" s="5">
        <v>21</v>
      </c>
      <c r="M143">
        <v>1</v>
      </c>
      <c r="N143" t="str">
        <f>VLOOKUP(טבלה1[[#This Row],[level_id]],Level_id!$A$2:$B$5,2)</f>
        <v>All levels</v>
      </c>
      <c r="O143" t="str">
        <f>LOWER(טבלה1[[#This Row],[level_desc]])</f>
        <v>all levels</v>
      </c>
      <c r="P143" s="3" t="str">
        <f>UPPER(טבלה1[[#This Row],[small letters]])</f>
        <v>ALL LEVELS</v>
      </c>
      <c r="Q143">
        <f>LEN(טבלה1[[#This Row],[no spaces]])</f>
        <v>10</v>
      </c>
      <c r="R143" t="str">
        <f>TRIM(טבלה1[[#This Row],[small letters]])</f>
        <v>all levels</v>
      </c>
      <c r="S143" s="6">
        <v>2</v>
      </c>
      <c r="T143" s="12">
        <v>42514</v>
      </c>
      <c r="U143" s="6">
        <f>DAY(טבלה1[[#This Row],[published_date]])</f>
        <v>24</v>
      </c>
      <c r="V143" s="6">
        <f>MONTH(טבלה1[[#This Row],[published_date]])</f>
        <v>5</v>
      </c>
      <c r="W143" s="6">
        <f>YEAR(טבלה1[[#This Row],[published_date]])</f>
        <v>2016</v>
      </c>
      <c r="X143">
        <v>1</v>
      </c>
      <c r="Y143" t="str">
        <f>VLOOKUP(טבלה1[[#This Row],[subject_id]],Subject_id!$A$2:$B$5,2)</f>
        <v>Business Finance</v>
      </c>
      <c r="Z143" s="7">
        <v>43408</v>
      </c>
      <c r="AA143">
        <f>_xlfn.DAYS(טבלה1[[#This Row],[Removal_date]],טבלה1[[#This Row],[published_date]])</f>
        <v>894</v>
      </c>
      <c r="AB143" s="4">
        <f>טבלה1[[#This Row],[price]]*טבלה1[[#This Row],[num_subscribers]]</f>
        <v>179400</v>
      </c>
    </row>
    <row r="144" spans="1:28" x14ac:dyDescent="0.3">
      <c r="A144">
        <v>834558</v>
      </c>
      <c r="B144" t="s">
        <v>166</v>
      </c>
      <c r="C144" t="str">
        <f>LEFT(טבלה1[[#This Row],[course_title]],10)</f>
        <v>What Finan</v>
      </c>
      <c r="D144" t="str">
        <f>RIGHT(טבלה1[[#This Row],[course_title]],10)</f>
        <v>ance Roles</v>
      </c>
      <c r="E144" t="str">
        <f>MID(טבלה1[[#This Row],[course_title]],2,10)</f>
        <v>hat Financ</v>
      </c>
      <c r="F144" t="s">
        <v>167</v>
      </c>
      <c r="G144" t="str">
        <f>REPLACE(טבלה1[[#This Row],[url]],19,3,"com")</f>
        <v>https://www.udemy.com/what-finance-job-is-for-you-explanation-of-14-financial-analyst-roles/</v>
      </c>
      <c r="H144" t="b">
        <v>1</v>
      </c>
      <c r="I144" s="4">
        <v>200</v>
      </c>
      <c r="J144" s="5">
        <v>2951</v>
      </c>
      <c r="K144" s="5">
        <v>232</v>
      </c>
      <c r="L144" s="5">
        <v>60</v>
      </c>
      <c r="M144">
        <v>1</v>
      </c>
      <c r="N144" t="str">
        <f>VLOOKUP(טבלה1[[#This Row],[level_id]],Level_id!$A$2:$B$5,2)</f>
        <v>All levels</v>
      </c>
      <c r="O144" t="str">
        <f>LOWER(טבלה1[[#This Row],[level_desc]])</f>
        <v>all levels</v>
      </c>
      <c r="P144" s="3" t="str">
        <f>UPPER(טבלה1[[#This Row],[small letters]])</f>
        <v>ALL LEVELS</v>
      </c>
      <c r="Q144">
        <f>LEN(טבלה1[[#This Row],[no spaces]])</f>
        <v>10</v>
      </c>
      <c r="R144" t="str">
        <f>TRIM(טבלה1[[#This Row],[small letters]])</f>
        <v>all levels</v>
      </c>
      <c r="S144" s="6">
        <v>4</v>
      </c>
      <c r="T144" s="12">
        <v>42494</v>
      </c>
      <c r="U144" s="6">
        <f>DAY(טבלה1[[#This Row],[published_date]])</f>
        <v>4</v>
      </c>
      <c r="V144" s="6">
        <f>MONTH(טבלה1[[#This Row],[published_date]])</f>
        <v>5</v>
      </c>
      <c r="W144" s="6">
        <f>YEAR(טבלה1[[#This Row],[published_date]])</f>
        <v>2016</v>
      </c>
      <c r="X144">
        <v>1</v>
      </c>
      <c r="Y144" t="str">
        <f>VLOOKUP(טבלה1[[#This Row],[subject_id]],Subject_id!$A$2:$B$5,2)</f>
        <v>Business Finance</v>
      </c>
      <c r="Z144" s="7">
        <v>43408</v>
      </c>
      <c r="AA144">
        <f>_xlfn.DAYS(טבלה1[[#This Row],[Removal_date]],טבלה1[[#This Row],[published_date]])</f>
        <v>914</v>
      </c>
      <c r="AB144" s="4">
        <f>טבלה1[[#This Row],[price]]*טבלה1[[#This Row],[num_subscribers]]</f>
        <v>590200</v>
      </c>
    </row>
    <row r="145" spans="1:28" x14ac:dyDescent="0.3">
      <c r="A145">
        <v>846156</v>
      </c>
      <c r="B145" t="s">
        <v>6559</v>
      </c>
      <c r="C145" t="str">
        <f>LEFT(טבלה1[[#This Row],[course_title]],10)</f>
        <v>JavaScript</v>
      </c>
      <c r="D145" t="str">
        <f>RIGHT(טבלה1[[#This Row],[course_title]],10)</f>
        <v>JavaScript</v>
      </c>
      <c r="E145" t="str">
        <f>MID(טבלה1[[#This Row],[course_title]],2,10)</f>
        <v xml:space="preserve">avaScript </v>
      </c>
      <c r="F145" t="s">
        <v>6560</v>
      </c>
      <c r="G145" t="str">
        <f>REPLACE(טבלה1[[#This Row],[url]],19,3,"com")</f>
        <v>https://www.udemy.com/javascript-complete-guide-to-learning-javascript/</v>
      </c>
      <c r="H145" t="b">
        <v>1</v>
      </c>
      <c r="I145" s="4">
        <v>200</v>
      </c>
      <c r="J145" s="5">
        <v>1296</v>
      </c>
      <c r="K145" s="5">
        <v>22</v>
      </c>
      <c r="L145" s="5">
        <v>72</v>
      </c>
      <c r="M145">
        <v>2</v>
      </c>
      <c r="N145" t="str">
        <f>VLOOKUP(טבלה1[[#This Row],[level_id]],Level_id!$A$2:$B$5,2)</f>
        <v>Beginner Level</v>
      </c>
      <c r="O145" t="str">
        <f>LOWER(טבלה1[[#This Row],[level_desc]])</f>
        <v>beginner level</v>
      </c>
      <c r="P145" s="3" t="str">
        <f>UPPER(טבלה1[[#This Row],[small letters]])</f>
        <v>BEGINNER LEVEL</v>
      </c>
      <c r="Q145">
        <f>LEN(טבלה1[[#This Row],[no spaces]])</f>
        <v>14</v>
      </c>
      <c r="R145" t="str">
        <f>TRIM(טבלה1[[#This Row],[small letters]])</f>
        <v>beginner level</v>
      </c>
      <c r="S145" s="6">
        <v>5.5</v>
      </c>
      <c r="T145" s="12">
        <v>42507</v>
      </c>
      <c r="U145" s="6">
        <f>DAY(טבלה1[[#This Row],[published_date]])</f>
        <v>17</v>
      </c>
      <c r="V145" s="6">
        <f>MONTH(טבלה1[[#This Row],[published_date]])</f>
        <v>5</v>
      </c>
      <c r="W145" s="6">
        <f>YEAR(טבלה1[[#This Row],[published_date]])</f>
        <v>2016</v>
      </c>
      <c r="X145">
        <v>4</v>
      </c>
      <c r="Y145" t="str">
        <f>VLOOKUP(טבלה1[[#This Row],[subject_id]],Subject_id!$A$2:$B$5,2)</f>
        <v>Web Development</v>
      </c>
      <c r="Z145" s="7">
        <v>43465</v>
      </c>
      <c r="AA145">
        <f>_xlfn.DAYS(טבלה1[[#This Row],[Removal_date]],טבלה1[[#This Row],[published_date]])</f>
        <v>958</v>
      </c>
      <c r="AB145" s="4">
        <f>טבלה1[[#This Row],[price]]*טבלה1[[#This Row],[num_subscribers]]</f>
        <v>259200</v>
      </c>
    </row>
    <row r="146" spans="1:28" x14ac:dyDescent="0.3">
      <c r="A146">
        <v>851868</v>
      </c>
      <c r="B146" t="s">
        <v>6062</v>
      </c>
      <c r="C146" t="str">
        <f>LEFT(טבלה1[[#This Row],[course_title]],10)</f>
        <v>Build a Bu</v>
      </c>
      <c r="D146" t="str">
        <f>RIGHT(טבלה1[[#This Row],[course_title]],10)</f>
        <v xml:space="preserve"> Wordpress</v>
      </c>
      <c r="E146" t="str">
        <f>MID(טבלה1[[#This Row],[course_title]],2,10)</f>
        <v>uild a Bus</v>
      </c>
      <c r="F146" t="s">
        <v>6063</v>
      </c>
      <c r="G146" t="str">
        <f>REPLACE(טבלה1[[#This Row],[url]],19,3,"com")</f>
        <v>https://www.udemy.com/build-professional-business-personal-website-wordpress-create/</v>
      </c>
      <c r="H146" t="b">
        <v>1</v>
      </c>
      <c r="I146" s="4">
        <v>200</v>
      </c>
      <c r="J146" s="5">
        <v>1069</v>
      </c>
      <c r="K146" s="5">
        <v>12</v>
      </c>
      <c r="L146" s="5">
        <v>61</v>
      </c>
      <c r="M146">
        <v>2</v>
      </c>
      <c r="N146" t="str">
        <f>VLOOKUP(טבלה1[[#This Row],[level_id]],Level_id!$A$2:$B$5,2)</f>
        <v>Beginner Level</v>
      </c>
      <c r="O146" t="str">
        <f>LOWER(טבלה1[[#This Row],[level_desc]])</f>
        <v>beginner level</v>
      </c>
      <c r="P146" s="3" t="str">
        <f>UPPER(טבלה1[[#This Row],[small letters]])</f>
        <v>BEGINNER LEVEL</v>
      </c>
      <c r="Q146">
        <f>LEN(טבלה1[[#This Row],[no spaces]])</f>
        <v>14</v>
      </c>
      <c r="R146" t="str">
        <f>TRIM(טבלה1[[#This Row],[small letters]])</f>
        <v>beginner level</v>
      </c>
      <c r="S146" s="6">
        <v>4.5</v>
      </c>
      <c r="T146" s="12">
        <v>42576</v>
      </c>
      <c r="U146" s="6">
        <f>DAY(טבלה1[[#This Row],[published_date]])</f>
        <v>25</v>
      </c>
      <c r="V146" s="6">
        <f>MONTH(טבלה1[[#This Row],[published_date]])</f>
        <v>7</v>
      </c>
      <c r="W146" s="6">
        <f>YEAR(טבלה1[[#This Row],[published_date]])</f>
        <v>2016</v>
      </c>
      <c r="X146">
        <v>4</v>
      </c>
      <c r="Y146" t="str">
        <f>VLOOKUP(טבלה1[[#This Row],[subject_id]],Subject_id!$A$2:$B$5,2)</f>
        <v>Web Development</v>
      </c>
      <c r="Z146" s="7">
        <v>43465</v>
      </c>
      <c r="AA146">
        <f>_xlfn.DAYS(טבלה1[[#This Row],[Removal_date]],טבלה1[[#This Row],[published_date]])</f>
        <v>889</v>
      </c>
      <c r="AB146" s="4">
        <f>טבלה1[[#This Row],[price]]*טבלה1[[#This Row],[num_subscribers]]</f>
        <v>213800</v>
      </c>
    </row>
    <row r="147" spans="1:28" x14ac:dyDescent="0.3">
      <c r="A147">
        <v>855172</v>
      </c>
      <c r="B147" t="s">
        <v>140</v>
      </c>
      <c r="C147" t="str">
        <f>LEFT(טבלה1[[#This Row],[course_title]],10)</f>
        <v xml:space="preserve">Hedge and </v>
      </c>
      <c r="D147" t="str">
        <f>RIGHT(טבלה1[[#This Row],[course_title]],10)</f>
        <v>lete Guide</v>
      </c>
      <c r="E147" t="str">
        <f>MID(טבלה1[[#This Row],[course_title]],2,10)</f>
        <v>edge and M</v>
      </c>
      <c r="F147" t="s">
        <v>141</v>
      </c>
      <c r="G147" t="str">
        <f>REPLACE(טבלה1[[#This Row],[url]],19,3,"com")</f>
        <v>https://www.udemy.com/hedge-fund-mutual-fund-careers-the-complete-guide-how-to-pick-stocks/</v>
      </c>
      <c r="H147" t="b">
        <v>1</v>
      </c>
      <c r="I147" s="4">
        <v>200</v>
      </c>
      <c r="J147" s="5">
        <v>3255</v>
      </c>
      <c r="K147" s="5">
        <v>340</v>
      </c>
      <c r="L147" s="5">
        <v>102</v>
      </c>
      <c r="M147">
        <v>1</v>
      </c>
      <c r="N147" t="str">
        <f>VLOOKUP(טבלה1[[#This Row],[level_id]],Level_id!$A$2:$B$5,2)</f>
        <v>All levels</v>
      </c>
      <c r="O147" t="str">
        <f>LOWER(טבלה1[[#This Row],[level_desc]])</f>
        <v>all levels</v>
      </c>
      <c r="P147" s="3" t="str">
        <f>UPPER(טבלה1[[#This Row],[small letters]])</f>
        <v>ALL LEVELS</v>
      </c>
      <c r="Q147">
        <f>LEN(טבלה1[[#This Row],[no spaces]])</f>
        <v>10</v>
      </c>
      <c r="R147" t="str">
        <f>TRIM(טבלה1[[#This Row],[small letters]])</f>
        <v>all levels</v>
      </c>
      <c r="S147" s="6">
        <v>8.5</v>
      </c>
      <c r="T147" s="12">
        <v>42541</v>
      </c>
      <c r="U147" s="6">
        <f>DAY(טבלה1[[#This Row],[published_date]])</f>
        <v>20</v>
      </c>
      <c r="V147" s="6">
        <f>MONTH(טבלה1[[#This Row],[published_date]])</f>
        <v>6</v>
      </c>
      <c r="W147" s="6">
        <f>YEAR(טבלה1[[#This Row],[published_date]])</f>
        <v>2016</v>
      </c>
      <c r="X147">
        <v>1</v>
      </c>
      <c r="Y147" t="str">
        <f>VLOOKUP(טבלה1[[#This Row],[subject_id]],Subject_id!$A$2:$B$5,2)</f>
        <v>Business Finance</v>
      </c>
      <c r="Z147" s="7">
        <v>43408</v>
      </c>
      <c r="AA147">
        <f>_xlfn.DAYS(טבלה1[[#This Row],[Removal_date]],טבלה1[[#This Row],[published_date]])</f>
        <v>867</v>
      </c>
      <c r="AB147" s="4">
        <f>טבלה1[[#This Row],[price]]*טבלה1[[#This Row],[num_subscribers]]</f>
        <v>651000</v>
      </c>
    </row>
    <row r="148" spans="1:28" x14ac:dyDescent="0.3">
      <c r="A148">
        <v>866796</v>
      </c>
      <c r="B148" t="s">
        <v>2916</v>
      </c>
      <c r="C148" t="str">
        <f>LEFT(טבלה1[[#This Row],[course_title]],10)</f>
        <v>Learn Blen</v>
      </c>
      <c r="D148" t="str">
        <f>RIGHT(טבלה1[[#This Row],[course_title]],10)</f>
        <v>ure course</v>
      </c>
      <c r="E148" t="str">
        <f>MID(טבלה1[[#This Row],[course_title]],2,10)</f>
        <v>earn Blend</v>
      </c>
      <c r="F148" t="s">
        <v>2917</v>
      </c>
      <c r="G148" t="str">
        <f>REPLACE(טבלה1[[#This Row],[url]],19,3,"com")</f>
        <v>https://www.udemy.com/learn-blender-3d-the-materials-and-texture-course/</v>
      </c>
      <c r="H148" t="b">
        <v>1</v>
      </c>
      <c r="I148" s="4">
        <v>200</v>
      </c>
      <c r="J148" s="5">
        <v>711</v>
      </c>
      <c r="K148" s="5">
        <v>48</v>
      </c>
      <c r="L148" s="5">
        <v>105</v>
      </c>
      <c r="M148">
        <v>1</v>
      </c>
      <c r="N148" t="str">
        <f>VLOOKUP(טבלה1[[#This Row],[level_id]],Level_id!$A$2:$B$5,2)</f>
        <v>All levels</v>
      </c>
      <c r="O148" t="str">
        <f>LOWER(טבלה1[[#This Row],[level_desc]])</f>
        <v>all levels</v>
      </c>
      <c r="P148" s="3" t="str">
        <f>UPPER(טבלה1[[#This Row],[small letters]])</f>
        <v>ALL LEVELS</v>
      </c>
      <c r="Q148">
        <f>LEN(טבלה1[[#This Row],[no spaces]])</f>
        <v>10</v>
      </c>
      <c r="R148" t="str">
        <f>TRIM(טבלה1[[#This Row],[small letters]])</f>
        <v>all levels</v>
      </c>
      <c r="S148" s="6">
        <v>12.5</v>
      </c>
      <c r="T148" s="12">
        <v>42590</v>
      </c>
      <c r="U148" s="6">
        <f>DAY(טבלה1[[#This Row],[published_date]])</f>
        <v>8</v>
      </c>
      <c r="V148" s="6">
        <f>MONTH(טבלה1[[#This Row],[published_date]])</f>
        <v>8</v>
      </c>
      <c r="W148" s="6">
        <f>YEAR(טבלה1[[#This Row],[published_date]])</f>
        <v>2016</v>
      </c>
      <c r="X148">
        <v>2</v>
      </c>
      <c r="Y148" t="str">
        <f>VLOOKUP(טבלה1[[#This Row],[subject_id]],Subject_id!$A$2:$B$5,2)</f>
        <v>Graphic Design</v>
      </c>
      <c r="Z148" s="7">
        <v>43734</v>
      </c>
      <c r="AA148">
        <f>_xlfn.DAYS(טבלה1[[#This Row],[Removal_date]],טבלה1[[#This Row],[published_date]])</f>
        <v>1144</v>
      </c>
      <c r="AB148" s="4">
        <f>טבלה1[[#This Row],[price]]*טבלה1[[#This Row],[num_subscribers]]</f>
        <v>142200</v>
      </c>
    </row>
    <row r="149" spans="1:28" x14ac:dyDescent="0.3">
      <c r="A149">
        <v>867440</v>
      </c>
      <c r="B149" t="s">
        <v>562</v>
      </c>
      <c r="C149" t="str">
        <f>LEFT(טבלה1[[#This Row],[course_title]],10)</f>
        <v>Bitcoin: e</v>
      </c>
      <c r="D149" t="str">
        <f>RIGHT(טבלה1[[#This Row],[course_title]],10)</f>
        <v>inero, hoy</v>
      </c>
      <c r="E149" t="str">
        <f>MID(טבלה1[[#This Row],[course_title]],2,10)</f>
        <v>itcoin: el</v>
      </c>
      <c r="F149" t="s">
        <v>563</v>
      </c>
      <c r="G149" t="str">
        <f>REPLACE(טבלה1[[#This Row],[url]],19,3,"com")</f>
        <v>https://www.udemy.com/bitcoin-el-futuro-del-dinero-hoy/</v>
      </c>
      <c r="H149" t="b">
        <v>1</v>
      </c>
      <c r="I149" s="4">
        <v>200</v>
      </c>
      <c r="J149" s="5">
        <v>57</v>
      </c>
      <c r="K149" s="5">
        <v>22</v>
      </c>
      <c r="L149" s="5">
        <v>19</v>
      </c>
      <c r="M149">
        <v>4</v>
      </c>
      <c r="N149" t="str">
        <f>VLOOKUP(טבלה1[[#This Row],[level_id]],Level_id!$A$2:$B$5,2)</f>
        <v>Intermediate Level</v>
      </c>
      <c r="O149" t="str">
        <f>LOWER(טבלה1[[#This Row],[level_desc]])</f>
        <v>intermediate level</v>
      </c>
      <c r="P149" s="3" t="str">
        <f>UPPER(טבלה1[[#This Row],[small letters]])</f>
        <v>INTERMEDIATE LEVEL</v>
      </c>
      <c r="Q149">
        <f>LEN(טבלה1[[#This Row],[no spaces]])</f>
        <v>18</v>
      </c>
      <c r="R149" t="str">
        <f>TRIM(טבלה1[[#This Row],[small letters]])</f>
        <v>intermediate level</v>
      </c>
      <c r="S149" s="6">
        <v>3</v>
      </c>
      <c r="T149" s="12">
        <v>42527</v>
      </c>
      <c r="U149" s="6">
        <f>DAY(טבלה1[[#This Row],[published_date]])</f>
        <v>6</v>
      </c>
      <c r="V149" s="6">
        <f>MONTH(טבלה1[[#This Row],[published_date]])</f>
        <v>6</v>
      </c>
      <c r="W149" s="6">
        <f>YEAR(טבלה1[[#This Row],[published_date]])</f>
        <v>2016</v>
      </c>
      <c r="X149">
        <v>1</v>
      </c>
      <c r="Y149" t="str">
        <f>VLOOKUP(טבלה1[[#This Row],[subject_id]],Subject_id!$A$2:$B$5,2)</f>
        <v>Business Finance</v>
      </c>
      <c r="Z149" s="7">
        <v>44114</v>
      </c>
      <c r="AA149">
        <f>_xlfn.DAYS(טבלה1[[#This Row],[Removal_date]],טבלה1[[#This Row],[published_date]])</f>
        <v>1587</v>
      </c>
      <c r="AB149" s="4">
        <f>טבלה1[[#This Row],[price]]*טבלה1[[#This Row],[num_subscribers]]</f>
        <v>11400</v>
      </c>
    </row>
    <row r="150" spans="1:28" x14ac:dyDescent="0.3">
      <c r="A150">
        <v>870936</v>
      </c>
      <c r="B150" t="s">
        <v>2747</v>
      </c>
      <c r="C150" t="str">
        <f>LEFT(טבלה1[[#This Row],[course_title]],10)</f>
        <v>Business C</v>
      </c>
      <c r="D150" t="str">
        <f>RIGHT(טבלה1[[#This Row],[course_title]],10)</f>
        <v>llustrator</v>
      </c>
      <c r="E150" t="str">
        <f>MID(טבלה1[[#This Row],[course_title]],2,10)</f>
        <v>usiness Ca</v>
      </c>
      <c r="F150" t="s">
        <v>2748</v>
      </c>
      <c r="G150" t="str">
        <f>REPLACE(טבלה1[[#This Row],[url]],19,3,"com")</f>
        <v>https://www.udemy.com/stationery/</v>
      </c>
      <c r="H150" t="b">
        <v>1</v>
      </c>
      <c r="I150" s="4">
        <v>200</v>
      </c>
      <c r="J150" s="5">
        <v>797</v>
      </c>
      <c r="K150" s="5">
        <v>30</v>
      </c>
      <c r="L150" s="5">
        <v>37</v>
      </c>
      <c r="M150">
        <v>1</v>
      </c>
      <c r="N150" t="str">
        <f>VLOOKUP(טבלה1[[#This Row],[level_id]],Level_id!$A$2:$B$5,2)</f>
        <v>All levels</v>
      </c>
      <c r="O150" t="str">
        <f>LOWER(טבלה1[[#This Row],[level_desc]])</f>
        <v>all levels</v>
      </c>
      <c r="P150" s="3" t="str">
        <f>UPPER(טבלה1[[#This Row],[small letters]])</f>
        <v>ALL LEVELS</v>
      </c>
      <c r="Q150">
        <f>LEN(טבלה1[[#This Row],[no spaces]])</f>
        <v>10</v>
      </c>
      <c r="R150" t="str">
        <f>TRIM(טבלה1[[#This Row],[small letters]])</f>
        <v>all levels</v>
      </c>
      <c r="S150" s="6">
        <v>2</v>
      </c>
      <c r="T150" s="12">
        <v>42592</v>
      </c>
      <c r="U150" s="6">
        <f>DAY(טבלה1[[#This Row],[published_date]])</f>
        <v>10</v>
      </c>
      <c r="V150" s="6">
        <f>MONTH(טבלה1[[#This Row],[published_date]])</f>
        <v>8</v>
      </c>
      <c r="W150" s="6">
        <f>YEAR(טבלה1[[#This Row],[published_date]])</f>
        <v>2016</v>
      </c>
      <c r="X150">
        <v>2</v>
      </c>
      <c r="Y150" t="str">
        <f>VLOOKUP(טבלה1[[#This Row],[subject_id]],Subject_id!$A$2:$B$5,2)</f>
        <v>Graphic Design</v>
      </c>
      <c r="Z150" s="7">
        <v>43734</v>
      </c>
      <c r="AA150">
        <f>_xlfn.DAYS(טבלה1[[#This Row],[Removal_date]],טבלה1[[#This Row],[published_date]])</f>
        <v>1142</v>
      </c>
      <c r="AB150" s="4">
        <f>טבלה1[[#This Row],[price]]*טבלה1[[#This Row],[num_subscribers]]</f>
        <v>159400</v>
      </c>
    </row>
    <row r="151" spans="1:28" x14ac:dyDescent="0.3">
      <c r="A151">
        <v>876898</v>
      </c>
      <c r="B151" t="s">
        <v>2160</v>
      </c>
      <c r="C151" t="str">
        <f>LEFT(טבלה1[[#This Row],[course_title]],10)</f>
        <v>Forex - He</v>
      </c>
      <c r="D151" t="str">
        <f>RIGHT(טבלה1[[#This Row],[course_title]],10)</f>
        <v>cant Trade</v>
      </c>
      <c r="E151" t="str">
        <f>MID(טבלה1[[#This Row],[course_title]],2,10)</f>
        <v>orex - Hel</v>
      </c>
      <c r="F151" t="s">
        <v>2161</v>
      </c>
      <c r="G151" t="str">
        <f>REPLACE(טבלה1[[#This Row],[url]],19,3,"com")</f>
        <v>https://www.udemy.com/forex-help-i-cant-trade/</v>
      </c>
      <c r="H151" t="b">
        <v>1</v>
      </c>
      <c r="I151" s="4">
        <v>200</v>
      </c>
      <c r="J151" s="5">
        <v>12</v>
      </c>
      <c r="K151" s="5">
        <v>0</v>
      </c>
      <c r="L151" s="5">
        <v>20</v>
      </c>
      <c r="M151">
        <v>1</v>
      </c>
      <c r="N151" t="str">
        <f>VLOOKUP(טבלה1[[#This Row],[level_id]],Level_id!$A$2:$B$5,2)</f>
        <v>All levels</v>
      </c>
      <c r="O151" t="str">
        <f>LOWER(טבלה1[[#This Row],[level_desc]])</f>
        <v>all levels</v>
      </c>
      <c r="P151" s="3" t="str">
        <f>UPPER(טבלה1[[#This Row],[small letters]])</f>
        <v>ALL LEVELS</v>
      </c>
      <c r="Q151">
        <f>LEN(טבלה1[[#This Row],[no spaces]])</f>
        <v>10</v>
      </c>
      <c r="R151" t="str">
        <f>TRIM(טבלה1[[#This Row],[small letters]])</f>
        <v>all levels</v>
      </c>
      <c r="S151" s="6">
        <v>2</v>
      </c>
      <c r="T151" s="12">
        <v>42661</v>
      </c>
      <c r="U151" s="6">
        <f>DAY(טבלה1[[#This Row],[published_date]])</f>
        <v>18</v>
      </c>
      <c r="V151" s="6">
        <f>MONTH(טבלה1[[#This Row],[published_date]])</f>
        <v>10</v>
      </c>
      <c r="W151" s="6">
        <f>YEAR(טבלה1[[#This Row],[published_date]])</f>
        <v>2016</v>
      </c>
      <c r="X151">
        <v>1</v>
      </c>
      <c r="Y151" t="str">
        <f>VLOOKUP(טבלה1[[#This Row],[subject_id]],Subject_id!$A$2:$B$5,2)</f>
        <v>Business Finance</v>
      </c>
      <c r="Z151" s="7">
        <v>43734</v>
      </c>
      <c r="AA151">
        <f>_xlfn.DAYS(טבלה1[[#This Row],[Removal_date]],טבלה1[[#This Row],[published_date]])</f>
        <v>1073</v>
      </c>
      <c r="AB151" s="4">
        <f>טבלה1[[#This Row],[price]]*טבלה1[[#This Row],[num_subscribers]]</f>
        <v>2400</v>
      </c>
    </row>
    <row r="152" spans="1:28" x14ac:dyDescent="0.3">
      <c r="A152">
        <v>877124</v>
      </c>
      <c r="B152" t="s">
        <v>5419</v>
      </c>
      <c r="C152" t="str">
        <f>LEFT(טבלה1[[#This Row],[course_title]],10)</f>
        <v>The Comple</v>
      </c>
      <c r="D152" t="str">
        <f>RIGHT(טבלה1[[#This Row],[course_title]],10)</f>
        <v>fessional!</v>
      </c>
      <c r="E152" t="str">
        <f>MID(טבלה1[[#This Row],[course_title]],2,10)</f>
        <v>he Complet</v>
      </c>
      <c r="F152" t="s">
        <v>5420</v>
      </c>
      <c r="G152" t="str">
        <f>REPLACE(טבלה1[[#This Row],[url]],19,3,"com")</f>
        <v>https://www.udemy.com/complete-jquery-developer-course-beginner-to-pro/</v>
      </c>
      <c r="H152" t="b">
        <v>1</v>
      </c>
      <c r="I152" s="4">
        <v>200</v>
      </c>
      <c r="J152" s="5">
        <v>6420</v>
      </c>
      <c r="K152" s="5">
        <v>134</v>
      </c>
      <c r="L152" s="5">
        <v>188</v>
      </c>
      <c r="M152">
        <v>1</v>
      </c>
      <c r="N152" t="str">
        <f>VLOOKUP(טבלה1[[#This Row],[level_id]],Level_id!$A$2:$B$5,2)</f>
        <v>All levels</v>
      </c>
      <c r="O152" t="str">
        <f>LOWER(טבלה1[[#This Row],[level_desc]])</f>
        <v>all levels</v>
      </c>
      <c r="P152" s="3" t="str">
        <f>UPPER(טבלה1[[#This Row],[small letters]])</f>
        <v>ALL LEVELS</v>
      </c>
      <c r="Q152">
        <f>LEN(טבלה1[[#This Row],[no spaces]])</f>
        <v>10</v>
      </c>
      <c r="R152" t="str">
        <f>TRIM(טבלה1[[#This Row],[small letters]])</f>
        <v>all levels</v>
      </c>
      <c r="S152" s="6">
        <v>22.5</v>
      </c>
      <c r="T152" s="12">
        <v>42541</v>
      </c>
      <c r="U152" s="6">
        <f>DAY(טבלה1[[#This Row],[published_date]])</f>
        <v>20</v>
      </c>
      <c r="V152" s="6">
        <f>MONTH(טבלה1[[#This Row],[published_date]])</f>
        <v>6</v>
      </c>
      <c r="W152" s="6">
        <f>YEAR(טבלה1[[#This Row],[published_date]])</f>
        <v>2016</v>
      </c>
      <c r="X152">
        <v>4</v>
      </c>
      <c r="Y152" t="str">
        <f>VLOOKUP(טבלה1[[#This Row],[subject_id]],Subject_id!$A$2:$B$5,2)</f>
        <v>Web Development</v>
      </c>
      <c r="Z152" s="7">
        <v>43734</v>
      </c>
      <c r="AA152">
        <f>_xlfn.DAYS(טבלה1[[#This Row],[Removal_date]],טבלה1[[#This Row],[published_date]])</f>
        <v>1193</v>
      </c>
      <c r="AB152" s="4">
        <f>טבלה1[[#This Row],[price]]*טבלה1[[#This Row],[num_subscribers]]</f>
        <v>1284000</v>
      </c>
    </row>
    <row r="153" spans="1:28" x14ac:dyDescent="0.3">
      <c r="A153">
        <v>888716</v>
      </c>
      <c r="B153" t="s">
        <v>88</v>
      </c>
      <c r="C153" t="str">
        <f>LEFT(טבלה1[[#This Row],[course_title]],10)</f>
        <v>Introducti</v>
      </c>
      <c r="D153" t="str">
        <f>RIGHT(טבלה1[[#This Row],[course_title]],10)</f>
        <v xml:space="preserve"> Valuation</v>
      </c>
      <c r="E153" t="str">
        <f>MID(טבלה1[[#This Row],[course_title]],2,10)</f>
        <v>ntroductio</v>
      </c>
      <c r="F153" t="s">
        <v>89</v>
      </c>
      <c r="G153" t="str">
        <f>REPLACE(טבלה1[[#This Row],[url]],19,3,"com")</f>
        <v>https://www.udemy.com/introduction-to-accounting-finance-modeling-valuation-by-chris-haroun/</v>
      </c>
      <c r="H153" t="b">
        <v>1</v>
      </c>
      <c r="I153" s="4">
        <v>200</v>
      </c>
      <c r="J153" s="5">
        <v>11441</v>
      </c>
      <c r="K153" s="5">
        <v>1118</v>
      </c>
      <c r="L153" s="5">
        <v>61</v>
      </c>
      <c r="M153">
        <v>1</v>
      </c>
      <c r="N153" t="str">
        <f>VLOOKUP(טבלה1[[#This Row],[level_id]],Level_id!$A$2:$B$5,2)</f>
        <v>All levels</v>
      </c>
      <c r="O153" t="str">
        <f>LOWER(טבלה1[[#This Row],[level_desc]])</f>
        <v>all levels</v>
      </c>
      <c r="P153" s="3" t="str">
        <f>UPPER(טבלה1[[#This Row],[small letters]])</f>
        <v>ALL LEVELS</v>
      </c>
      <c r="Q153">
        <f>LEN(טבלה1[[#This Row],[no spaces]])</f>
        <v>10</v>
      </c>
      <c r="R153" t="str">
        <f>TRIM(טבלה1[[#This Row],[small letters]])</f>
        <v>all levels</v>
      </c>
      <c r="S153" s="6">
        <v>4.5</v>
      </c>
      <c r="T153" s="12">
        <v>42549</v>
      </c>
      <c r="U153" s="6">
        <f>DAY(טבלה1[[#This Row],[published_date]])</f>
        <v>28</v>
      </c>
      <c r="V153" s="6">
        <f>MONTH(טבלה1[[#This Row],[published_date]])</f>
        <v>6</v>
      </c>
      <c r="W153" s="6">
        <f>YEAR(טבלה1[[#This Row],[published_date]])</f>
        <v>2016</v>
      </c>
      <c r="X153">
        <v>1</v>
      </c>
      <c r="Y153" t="str">
        <f>VLOOKUP(טבלה1[[#This Row],[subject_id]],Subject_id!$A$2:$B$5,2)</f>
        <v>Business Finance</v>
      </c>
      <c r="Z153" s="7">
        <v>43408</v>
      </c>
      <c r="AA153">
        <f>_xlfn.DAYS(טבלה1[[#This Row],[Removal_date]],טבלה1[[#This Row],[published_date]])</f>
        <v>859</v>
      </c>
      <c r="AB153" s="4">
        <f>טבלה1[[#This Row],[price]]*טבלה1[[#This Row],[num_subscribers]]</f>
        <v>2288200</v>
      </c>
    </row>
    <row r="154" spans="1:28" x14ac:dyDescent="0.3">
      <c r="A154">
        <v>889066</v>
      </c>
      <c r="B154" t="s">
        <v>830</v>
      </c>
      <c r="C154" t="str">
        <f>LEFT(טבלה1[[#This Row],[course_title]],10)</f>
        <v>Trading Op</v>
      </c>
      <c r="D154" t="str">
        <f>RIGHT(טבלה1[[#This Row],[course_title]],10)</f>
        <v>ons Basics</v>
      </c>
      <c r="E154" t="str">
        <f>MID(טבלה1[[#This Row],[course_title]],2,10)</f>
        <v>rading Opt</v>
      </c>
      <c r="F154" t="s">
        <v>831</v>
      </c>
      <c r="G154" t="str">
        <f>REPLACE(טבלה1[[#This Row],[url]],19,3,"com")</f>
        <v>https://www.udemy.com/trading-options-basics/</v>
      </c>
      <c r="H154" t="b">
        <v>1</v>
      </c>
      <c r="I154" s="4">
        <v>200</v>
      </c>
      <c r="J154" s="5">
        <v>8</v>
      </c>
      <c r="K154" s="5">
        <v>0</v>
      </c>
      <c r="L154" s="5">
        <v>8</v>
      </c>
      <c r="M154">
        <v>2</v>
      </c>
      <c r="N154" t="str">
        <f>VLOOKUP(טבלה1[[#This Row],[level_id]],Level_id!$A$2:$B$5,2)</f>
        <v>Beginner Level</v>
      </c>
      <c r="O154" t="str">
        <f>LOWER(טבלה1[[#This Row],[level_desc]])</f>
        <v>beginner level</v>
      </c>
      <c r="P154" s="3" t="str">
        <f>UPPER(טבלה1[[#This Row],[small letters]])</f>
        <v>BEGINNER LEVEL</v>
      </c>
      <c r="Q154">
        <f>LEN(טבלה1[[#This Row],[no spaces]])</f>
        <v>14</v>
      </c>
      <c r="R154" t="str">
        <f>TRIM(טבלה1[[#This Row],[small letters]])</f>
        <v>beginner level</v>
      </c>
      <c r="S154" s="6">
        <v>1.5</v>
      </c>
      <c r="T154" s="12">
        <v>42552</v>
      </c>
      <c r="U154" s="6">
        <f>DAY(טבלה1[[#This Row],[published_date]])</f>
        <v>1</v>
      </c>
      <c r="V154" s="6">
        <f>MONTH(טבלה1[[#This Row],[published_date]])</f>
        <v>7</v>
      </c>
      <c r="W154" s="6">
        <f>YEAR(טבלה1[[#This Row],[published_date]])</f>
        <v>2016</v>
      </c>
      <c r="X154">
        <v>1</v>
      </c>
      <c r="Y154" t="str">
        <f>VLOOKUP(טבלה1[[#This Row],[subject_id]],Subject_id!$A$2:$B$5,2)</f>
        <v>Business Finance</v>
      </c>
      <c r="Z154" s="7">
        <v>43245</v>
      </c>
      <c r="AA154">
        <f>_xlfn.DAYS(טבלה1[[#This Row],[Removal_date]],טבלה1[[#This Row],[published_date]])</f>
        <v>693</v>
      </c>
      <c r="AB154" s="4">
        <f>טבלה1[[#This Row],[price]]*טבלה1[[#This Row],[num_subscribers]]</f>
        <v>1600</v>
      </c>
    </row>
    <row r="155" spans="1:28" x14ac:dyDescent="0.3">
      <c r="A155">
        <v>891490</v>
      </c>
      <c r="B155" t="s">
        <v>306</v>
      </c>
      <c r="C155" t="str">
        <f>LEFT(טבלה1[[#This Row],[course_title]],10)</f>
        <v>Accounting</v>
      </c>
      <c r="D155" t="str">
        <f>RIGHT(טבלה1[[#This Row],[course_title]],10)</f>
        <v xml:space="preserve"> Business!</v>
      </c>
      <c r="E155" t="str">
        <f>MID(טבלה1[[#This Row],[course_title]],2,10)</f>
        <v xml:space="preserve">ccounting </v>
      </c>
      <c r="F155" t="s">
        <v>307</v>
      </c>
      <c r="G155" t="str">
        <f>REPLACE(טבלה1[[#This Row],[url]],19,3,"com")</f>
        <v>https://www.udemy.com/accounting-basics-for-success-in-business-and-in-life/</v>
      </c>
      <c r="H155" t="b">
        <v>1</v>
      </c>
      <c r="I155" s="4">
        <v>200</v>
      </c>
      <c r="J155" s="5">
        <v>1437</v>
      </c>
      <c r="K155" s="5">
        <v>96</v>
      </c>
      <c r="L155" s="5">
        <v>34</v>
      </c>
      <c r="M155">
        <v>2</v>
      </c>
      <c r="N155" t="str">
        <f>VLOOKUP(טבלה1[[#This Row],[level_id]],Level_id!$A$2:$B$5,2)</f>
        <v>Beginner Level</v>
      </c>
      <c r="O155" t="str">
        <f>LOWER(טבלה1[[#This Row],[level_desc]])</f>
        <v>beginner level</v>
      </c>
      <c r="P155" s="3" t="str">
        <f>UPPER(טבלה1[[#This Row],[small letters]])</f>
        <v>BEGINNER LEVEL</v>
      </c>
      <c r="Q155">
        <f>LEN(טבלה1[[#This Row],[no spaces]])</f>
        <v>14</v>
      </c>
      <c r="R155" t="str">
        <f>TRIM(טבלה1[[#This Row],[small letters]])</f>
        <v>beginner level</v>
      </c>
      <c r="S155" s="6">
        <v>2.5</v>
      </c>
      <c r="T155" s="12">
        <v>42590</v>
      </c>
      <c r="U155" s="6">
        <f>DAY(טבלה1[[#This Row],[published_date]])</f>
        <v>8</v>
      </c>
      <c r="V155" s="6">
        <f>MONTH(טבלה1[[#This Row],[published_date]])</f>
        <v>8</v>
      </c>
      <c r="W155" s="6">
        <f>YEAR(טבלה1[[#This Row],[published_date]])</f>
        <v>2016</v>
      </c>
      <c r="X155">
        <v>1</v>
      </c>
      <c r="Y155" t="str">
        <f>VLOOKUP(טבלה1[[#This Row],[subject_id]],Subject_id!$A$2:$B$5,2)</f>
        <v>Business Finance</v>
      </c>
      <c r="Z155" s="7">
        <v>43245</v>
      </c>
      <c r="AA155">
        <f>_xlfn.DAYS(טבלה1[[#This Row],[Removal_date]],טבלה1[[#This Row],[published_date]])</f>
        <v>655</v>
      </c>
      <c r="AB155" s="4">
        <f>טבלה1[[#This Row],[price]]*טבלה1[[#This Row],[num_subscribers]]</f>
        <v>287400</v>
      </c>
    </row>
    <row r="156" spans="1:28" x14ac:dyDescent="0.3">
      <c r="A156">
        <v>897238</v>
      </c>
      <c r="B156" t="s">
        <v>2446</v>
      </c>
      <c r="C156" t="str">
        <f>LEFT(טבלה1[[#This Row],[course_title]],10)</f>
        <v>Canva Grap</v>
      </c>
      <c r="D156" t="str">
        <f>RIGHT(טבלה1[[#This Row],[course_title]],10)</f>
        <v>1 Projects</v>
      </c>
      <c r="E156" t="str">
        <f>MID(טבלה1[[#This Row],[course_title]],2,10)</f>
        <v>anva Graph</v>
      </c>
      <c r="F156" t="s">
        <v>2447</v>
      </c>
      <c r="G156" t="str">
        <f>REPLACE(טבלה1[[#This Row],[url]],19,3,"com")</f>
        <v>https://www.udemy.com/canva-graphic-design-course/</v>
      </c>
      <c r="H156" t="b">
        <v>1</v>
      </c>
      <c r="I156" s="4">
        <v>200</v>
      </c>
      <c r="J156" s="5">
        <v>18303</v>
      </c>
      <c r="K156" s="5">
        <v>202</v>
      </c>
      <c r="L156" s="5">
        <v>54</v>
      </c>
      <c r="M156">
        <v>1</v>
      </c>
      <c r="N156" t="str">
        <f>VLOOKUP(טבלה1[[#This Row],[level_id]],Level_id!$A$2:$B$5,2)</f>
        <v>All levels</v>
      </c>
      <c r="O156" t="str">
        <f>LOWER(טבלה1[[#This Row],[level_desc]])</f>
        <v>all levels</v>
      </c>
      <c r="P156" s="3" t="str">
        <f>UPPER(טבלה1[[#This Row],[small letters]])</f>
        <v>ALL LEVELS</v>
      </c>
      <c r="Q156">
        <f>LEN(טבלה1[[#This Row],[no spaces]])</f>
        <v>10</v>
      </c>
      <c r="R156" t="str">
        <f>TRIM(טבלה1[[#This Row],[small letters]])</f>
        <v>all levels</v>
      </c>
      <c r="S156" s="6">
        <v>3.5</v>
      </c>
      <c r="T156" s="12">
        <v>42574</v>
      </c>
      <c r="U156" s="6">
        <f>DAY(טבלה1[[#This Row],[published_date]])</f>
        <v>23</v>
      </c>
      <c r="V156" s="6">
        <f>MONTH(טבלה1[[#This Row],[published_date]])</f>
        <v>7</v>
      </c>
      <c r="W156" s="6">
        <f>YEAR(טבלה1[[#This Row],[published_date]])</f>
        <v>2016</v>
      </c>
      <c r="X156">
        <v>2</v>
      </c>
      <c r="Y156" t="str">
        <f>VLOOKUP(טבלה1[[#This Row],[subject_id]],Subject_id!$A$2:$B$5,2)</f>
        <v>Graphic Design</v>
      </c>
      <c r="Z156" s="7">
        <v>43734</v>
      </c>
      <c r="AA156">
        <f>_xlfn.DAYS(טבלה1[[#This Row],[Removal_date]],טבלה1[[#This Row],[published_date]])</f>
        <v>1160</v>
      </c>
      <c r="AB156" s="4">
        <f>טבלה1[[#This Row],[price]]*טבלה1[[#This Row],[num_subscribers]]</f>
        <v>3660600</v>
      </c>
    </row>
    <row r="157" spans="1:28" x14ac:dyDescent="0.3">
      <c r="A157">
        <v>900434</v>
      </c>
      <c r="B157" t="s">
        <v>6036</v>
      </c>
      <c r="C157" t="str">
        <f>LEFT(טבלה1[[#This Row],[course_title]],10)</f>
        <v>VueJS V1 I</v>
      </c>
      <c r="D157" t="str">
        <f>RIGHT(טבלה1[[#This Row],[course_title]],10)</f>
        <v xml:space="preserve"> Framework</v>
      </c>
      <c r="E157" t="str">
        <f>MID(טבלה1[[#This Row],[course_title]],2,10)</f>
        <v>ueJS V1 In</v>
      </c>
      <c r="F157" t="s">
        <v>6037</v>
      </c>
      <c r="G157" t="str">
        <f>REPLACE(טבלה1[[#This Row],[url]],19,3,"com")</f>
        <v>https://www.udemy.com/vuejs-introduction-to-vuejs-javascript-framework/</v>
      </c>
      <c r="H157" t="b">
        <v>1</v>
      </c>
      <c r="I157" s="4">
        <v>200</v>
      </c>
      <c r="J157" s="5">
        <v>3632</v>
      </c>
      <c r="K157" s="5">
        <v>28</v>
      </c>
      <c r="L157" s="5">
        <v>31</v>
      </c>
      <c r="M157">
        <v>2</v>
      </c>
      <c r="N157" t="str">
        <f>VLOOKUP(טבלה1[[#This Row],[level_id]],Level_id!$A$2:$B$5,2)</f>
        <v>Beginner Level</v>
      </c>
      <c r="O157" t="str">
        <f>LOWER(טבלה1[[#This Row],[level_desc]])</f>
        <v>beginner level</v>
      </c>
      <c r="P157" s="3" t="str">
        <f>UPPER(טבלה1[[#This Row],[small letters]])</f>
        <v>BEGINNER LEVEL</v>
      </c>
      <c r="Q157">
        <f>LEN(טבלה1[[#This Row],[no spaces]])</f>
        <v>14</v>
      </c>
      <c r="R157" t="str">
        <f>TRIM(טבלה1[[#This Row],[small letters]])</f>
        <v>beginner level</v>
      </c>
      <c r="S157" s="6">
        <v>2</v>
      </c>
      <c r="T157" s="12">
        <v>42577</v>
      </c>
      <c r="U157" s="6">
        <f>DAY(טבלה1[[#This Row],[published_date]])</f>
        <v>26</v>
      </c>
      <c r="V157" s="6">
        <f>MONTH(טבלה1[[#This Row],[published_date]])</f>
        <v>7</v>
      </c>
      <c r="W157" s="6">
        <f>YEAR(טבלה1[[#This Row],[published_date]])</f>
        <v>2016</v>
      </c>
      <c r="X157">
        <v>4</v>
      </c>
      <c r="Y157" t="str">
        <f>VLOOKUP(טבלה1[[#This Row],[subject_id]],Subject_id!$A$2:$B$5,2)</f>
        <v>Web Development</v>
      </c>
      <c r="Z157" s="7">
        <v>43465</v>
      </c>
      <c r="AA157">
        <f>_xlfn.DAYS(טבלה1[[#This Row],[Removal_date]],טבלה1[[#This Row],[published_date]])</f>
        <v>888</v>
      </c>
      <c r="AB157" s="4">
        <f>טבלה1[[#This Row],[price]]*טבלה1[[#This Row],[num_subscribers]]</f>
        <v>726400</v>
      </c>
    </row>
    <row r="158" spans="1:28" x14ac:dyDescent="0.3">
      <c r="A158">
        <v>904076</v>
      </c>
      <c r="B158" t="s">
        <v>5176</v>
      </c>
      <c r="C158" t="str">
        <f>LEFT(טבלה1[[#This Row],[course_title]],10)</f>
        <v>Learn Rail</v>
      </c>
      <c r="D158" t="str">
        <f>RIGHT(טבלה1[[#This Row],[course_title]],10)</f>
        <v>4 Web Apps</v>
      </c>
      <c r="E158" t="str">
        <f>MID(טבלה1[[#This Row],[course_title]],2,10)</f>
        <v>earn Rails</v>
      </c>
      <c r="F158" t="s">
        <v>5177</v>
      </c>
      <c r="G158" t="str">
        <f>REPLACE(טבלה1[[#This Row],[url]],19,3,"com")</f>
        <v>https://www.udemy.com/learn-rails/</v>
      </c>
      <c r="H158" t="b">
        <v>1</v>
      </c>
      <c r="I158" s="4">
        <v>200</v>
      </c>
      <c r="J158" s="5">
        <v>1849</v>
      </c>
      <c r="K158" s="5">
        <v>21</v>
      </c>
      <c r="L158" s="5">
        <v>83</v>
      </c>
      <c r="M158">
        <v>1</v>
      </c>
      <c r="N158" t="str">
        <f>VLOOKUP(טבלה1[[#This Row],[level_id]],Level_id!$A$2:$B$5,2)</f>
        <v>All levels</v>
      </c>
      <c r="O158" t="str">
        <f>LOWER(טבלה1[[#This Row],[level_desc]])</f>
        <v>all levels</v>
      </c>
      <c r="P158" s="3" t="str">
        <f>UPPER(טבלה1[[#This Row],[small letters]])</f>
        <v>ALL LEVELS</v>
      </c>
      <c r="Q158">
        <f>LEN(טבלה1[[#This Row],[no spaces]])</f>
        <v>10</v>
      </c>
      <c r="R158" t="str">
        <f>TRIM(טבלה1[[#This Row],[small letters]])</f>
        <v>all levels</v>
      </c>
      <c r="S158" s="6">
        <v>3</v>
      </c>
      <c r="T158" s="12">
        <v>42605</v>
      </c>
      <c r="U158" s="6">
        <f>DAY(טבלה1[[#This Row],[published_date]])</f>
        <v>23</v>
      </c>
      <c r="V158" s="6">
        <f>MONTH(טבלה1[[#This Row],[published_date]])</f>
        <v>8</v>
      </c>
      <c r="W158" s="6">
        <f>YEAR(טבלה1[[#This Row],[published_date]])</f>
        <v>2016</v>
      </c>
      <c r="X158">
        <v>4</v>
      </c>
      <c r="Y158" t="str">
        <f>VLOOKUP(טבלה1[[#This Row],[subject_id]],Subject_id!$A$2:$B$5,2)</f>
        <v>Web Development</v>
      </c>
      <c r="Z158" s="7">
        <v>43734</v>
      </c>
      <c r="AA158">
        <f>_xlfn.DAYS(טבלה1[[#This Row],[Removal_date]],טבלה1[[#This Row],[published_date]])</f>
        <v>1129</v>
      </c>
      <c r="AB158" s="4">
        <f>טבלה1[[#This Row],[price]]*טבלה1[[#This Row],[num_subscribers]]</f>
        <v>369800</v>
      </c>
    </row>
    <row r="159" spans="1:28" x14ac:dyDescent="0.3">
      <c r="A159">
        <v>905850</v>
      </c>
      <c r="B159" t="s">
        <v>5549</v>
      </c>
      <c r="C159" t="str">
        <f>LEFT(טבלה1[[#This Row],[course_title]],10)</f>
        <v>The Comple</v>
      </c>
      <c r="D159" t="str">
        <f>RIGHT(טבלה1[[#This Row],[course_title]],10)</f>
        <v>4 projects</v>
      </c>
      <c r="E159" t="str">
        <f>MID(טבלה1[[#This Row],[course_title]],2,10)</f>
        <v>he Complet</v>
      </c>
      <c r="F159" t="s">
        <v>5550</v>
      </c>
      <c r="G159" t="str">
        <f>REPLACE(טבלה1[[#This Row],[url]],19,3,"com")</f>
        <v>https://www.udemy.com/complete-front-end-web-developer-bootcamp/</v>
      </c>
      <c r="H159" t="b">
        <v>1</v>
      </c>
      <c r="I159" s="4">
        <v>200</v>
      </c>
      <c r="J159" s="5">
        <v>900</v>
      </c>
      <c r="K159" s="5">
        <v>129</v>
      </c>
      <c r="L159" s="5">
        <v>126</v>
      </c>
      <c r="M159">
        <v>1</v>
      </c>
      <c r="N159" t="str">
        <f>VLOOKUP(טבלה1[[#This Row],[level_id]],Level_id!$A$2:$B$5,2)</f>
        <v>All levels</v>
      </c>
      <c r="O159" t="str">
        <f>LOWER(טבלה1[[#This Row],[level_desc]])</f>
        <v>all levels</v>
      </c>
      <c r="P159" s="3" t="str">
        <f>UPPER(טבלה1[[#This Row],[small letters]])</f>
        <v>ALL LEVELS</v>
      </c>
      <c r="Q159">
        <f>LEN(טבלה1[[#This Row],[no spaces]])</f>
        <v>10</v>
      </c>
      <c r="R159" t="str">
        <f>TRIM(טבלה1[[#This Row],[small letters]])</f>
        <v>all levels</v>
      </c>
      <c r="S159" s="6">
        <v>18.5</v>
      </c>
      <c r="T159" s="12">
        <v>42594</v>
      </c>
      <c r="U159" s="6">
        <f>DAY(טבלה1[[#This Row],[published_date]])</f>
        <v>12</v>
      </c>
      <c r="V159" s="6">
        <f>MONTH(טבלה1[[#This Row],[published_date]])</f>
        <v>8</v>
      </c>
      <c r="W159" s="6">
        <f>YEAR(טבלה1[[#This Row],[published_date]])</f>
        <v>2016</v>
      </c>
      <c r="X159">
        <v>4</v>
      </c>
      <c r="Y159" t="str">
        <f>VLOOKUP(טבלה1[[#This Row],[subject_id]],Subject_id!$A$2:$B$5,2)</f>
        <v>Web Development</v>
      </c>
      <c r="Z159" s="7">
        <v>43734</v>
      </c>
      <c r="AA159">
        <f>_xlfn.DAYS(טבלה1[[#This Row],[Removal_date]],טבלה1[[#This Row],[published_date]])</f>
        <v>1140</v>
      </c>
      <c r="AB159" s="4">
        <f>טבלה1[[#This Row],[price]]*טבלה1[[#This Row],[num_subscribers]]</f>
        <v>180000</v>
      </c>
    </row>
    <row r="160" spans="1:28" x14ac:dyDescent="0.3">
      <c r="A160">
        <v>908996</v>
      </c>
      <c r="B160" t="s">
        <v>6046</v>
      </c>
      <c r="C160" t="str">
        <f>LEFT(טבלה1[[#This Row],[course_title]],10)</f>
        <v>Parse Serv</v>
      </c>
      <c r="D160" t="str">
        <f>RIGHT(טבלה1[[#This Row],[course_title]],10)</f>
        <v>Full Stack</v>
      </c>
      <c r="E160" t="str">
        <f>MID(טבלה1[[#This Row],[course_title]],2,10)</f>
        <v>arse Serve</v>
      </c>
      <c r="F160" t="s">
        <v>6047</v>
      </c>
      <c r="G160" t="str">
        <f>REPLACE(טבלה1[[#This Row],[url]],19,3,"com")</f>
        <v>https://www.udemy.com/parse-server/</v>
      </c>
      <c r="H160" t="b">
        <v>1</v>
      </c>
      <c r="I160" s="4">
        <v>200</v>
      </c>
      <c r="J160" s="5">
        <v>1130</v>
      </c>
      <c r="K160" s="5">
        <v>162</v>
      </c>
      <c r="L160" s="5">
        <v>66</v>
      </c>
      <c r="M160">
        <v>4</v>
      </c>
      <c r="N160" t="str">
        <f>VLOOKUP(טבלה1[[#This Row],[level_id]],Level_id!$A$2:$B$5,2)</f>
        <v>Intermediate Level</v>
      </c>
      <c r="O160" t="str">
        <f>LOWER(טבלה1[[#This Row],[level_desc]])</f>
        <v>intermediate level</v>
      </c>
      <c r="P160" s="3" t="str">
        <f>UPPER(טבלה1[[#This Row],[small letters]])</f>
        <v>INTERMEDIATE LEVEL</v>
      </c>
      <c r="Q160">
        <f>LEN(טבלה1[[#This Row],[no spaces]])</f>
        <v>18</v>
      </c>
      <c r="R160" t="str">
        <f>TRIM(טבלה1[[#This Row],[small letters]])</f>
        <v>intermediate level</v>
      </c>
      <c r="S160" s="6">
        <v>6</v>
      </c>
      <c r="T160" s="12">
        <v>42580</v>
      </c>
      <c r="U160" s="6">
        <f>DAY(טבלה1[[#This Row],[published_date]])</f>
        <v>29</v>
      </c>
      <c r="V160" s="6">
        <f>MONTH(טבלה1[[#This Row],[published_date]])</f>
        <v>7</v>
      </c>
      <c r="W160" s="6">
        <f>YEAR(טבלה1[[#This Row],[published_date]])</f>
        <v>2016</v>
      </c>
      <c r="X160">
        <v>4</v>
      </c>
      <c r="Y160" t="str">
        <f>VLOOKUP(טבלה1[[#This Row],[subject_id]],Subject_id!$A$2:$B$5,2)</f>
        <v>Web Development</v>
      </c>
      <c r="Z160" s="7">
        <v>44114</v>
      </c>
      <c r="AA160">
        <f>_xlfn.DAYS(טבלה1[[#This Row],[Removal_date]],טבלה1[[#This Row],[published_date]])</f>
        <v>1534</v>
      </c>
      <c r="AB160" s="4">
        <f>טבלה1[[#This Row],[price]]*טבלה1[[#This Row],[num_subscribers]]</f>
        <v>226000</v>
      </c>
    </row>
    <row r="161" spans="1:28" x14ac:dyDescent="0.3">
      <c r="A161">
        <v>917432</v>
      </c>
      <c r="B161" t="s">
        <v>4092</v>
      </c>
      <c r="C161" t="str">
        <f>LEFT(טבלה1[[#This Row],[course_title]],10)</f>
        <v>The Profes</v>
      </c>
      <c r="D161" t="str">
        <f>RIGHT(טבלה1[[#This Row],[course_title]],10)</f>
        <v>asterclass</v>
      </c>
      <c r="E161" t="str">
        <f>MID(טבלה1[[#This Row],[course_title]],2,10)</f>
        <v>he Profess</v>
      </c>
      <c r="F161" t="s">
        <v>4093</v>
      </c>
      <c r="G161" t="str">
        <f>REPLACE(טבלה1[[#This Row],[url]],19,3,"com")</f>
        <v>https://www.udemy.com/the-professional-bass-masterclass/</v>
      </c>
      <c r="H161" t="b">
        <v>1</v>
      </c>
      <c r="I161" s="4">
        <v>200</v>
      </c>
      <c r="J161" s="5">
        <v>1449</v>
      </c>
      <c r="K161" s="5">
        <v>136</v>
      </c>
      <c r="L161" s="5">
        <v>88</v>
      </c>
      <c r="M161">
        <v>1</v>
      </c>
      <c r="N161" t="str">
        <f>VLOOKUP(טבלה1[[#This Row],[level_id]],Level_id!$A$2:$B$5,2)</f>
        <v>All levels</v>
      </c>
      <c r="O161" t="str">
        <f>LOWER(טבלה1[[#This Row],[level_desc]])</f>
        <v>all levels</v>
      </c>
      <c r="P161" s="3" t="str">
        <f>UPPER(טבלה1[[#This Row],[small letters]])</f>
        <v>ALL LEVELS</v>
      </c>
      <c r="Q161">
        <f>LEN(טבלה1[[#This Row],[no spaces]])</f>
        <v>10</v>
      </c>
      <c r="R161" t="str">
        <f>TRIM(טבלה1[[#This Row],[small letters]])</f>
        <v>all levels</v>
      </c>
      <c r="S161" s="6">
        <v>7</v>
      </c>
      <c r="T161" s="12">
        <v>42667</v>
      </c>
      <c r="U161" s="6">
        <f>DAY(טבלה1[[#This Row],[published_date]])</f>
        <v>24</v>
      </c>
      <c r="V161" s="6">
        <f>MONTH(טבלה1[[#This Row],[published_date]])</f>
        <v>10</v>
      </c>
      <c r="W161" s="6">
        <f>YEAR(טבלה1[[#This Row],[published_date]])</f>
        <v>2016</v>
      </c>
      <c r="X161">
        <v>3</v>
      </c>
      <c r="Y161" t="str">
        <f>VLOOKUP(טבלה1[[#This Row],[subject_id]],Subject_id!$A$2:$B$5,2)</f>
        <v>Musical Instruments</v>
      </c>
      <c r="Z161" s="7">
        <v>43734</v>
      </c>
      <c r="AA161">
        <f>_xlfn.DAYS(טבלה1[[#This Row],[Removal_date]],טבלה1[[#This Row],[published_date]])</f>
        <v>1067</v>
      </c>
      <c r="AB161" s="4">
        <f>טבלה1[[#This Row],[price]]*טבלה1[[#This Row],[num_subscribers]]</f>
        <v>289800</v>
      </c>
    </row>
    <row r="162" spans="1:28" x14ac:dyDescent="0.3">
      <c r="A162">
        <v>918688</v>
      </c>
      <c r="B162" t="s">
        <v>150</v>
      </c>
      <c r="C162" t="str">
        <f>LEFT(טבלה1[[#This Row],[course_title]],10)</f>
        <v>How I Make</v>
      </c>
      <c r="D162" t="str">
        <f>RIGHT(טבלה1[[#This Row],[course_title]],10)</f>
        <v>ng Options</v>
      </c>
      <c r="E162" t="str">
        <f>MID(טבלה1[[#This Row],[course_title]],2,10)</f>
        <v xml:space="preserve">ow I Make </v>
      </c>
      <c r="F162" t="s">
        <v>151</v>
      </c>
      <c r="G162" t="str">
        <f>REPLACE(טבלה1[[#This Row],[url]],19,3,"com")</f>
        <v>https://www.udemy.com/how-i-make-15-per-month-trading-options/</v>
      </c>
      <c r="H162" t="b">
        <v>1</v>
      </c>
      <c r="I162" s="4">
        <v>200</v>
      </c>
      <c r="J162" s="5">
        <v>2310</v>
      </c>
      <c r="K162" s="5">
        <v>162</v>
      </c>
      <c r="L162" s="5">
        <v>26</v>
      </c>
      <c r="M162">
        <v>1</v>
      </c>
      <c r="N162" t="str">
        <f>VLOOKUP(טבלה1[[#This Row],[level_id]],Level_id!$A$2:$B$5,2)</f>
        <v>All levels</v>
      </c>
      <c r="O162" t="str">
        <f>LOWER(טבלה1[[#This Row],[level_desc]])</f>
        <v>all levels</v>
      </c>
      <c r="P162" s="3" t="str">
        <f>UPPER(טבלה1[[#This Row],[small letters]])</f>
        <v>ALL LEVELS</v>
      </c>
      <c r="Q162">
        <f>LEN(טבלה1[[#This Row],[no spaces]])</f>
        <v>10</v>
      </c>
      <c r="R162" t="str">
        <f>TRIM(טבלה1[[#This Row],[small letters]])</f>
        <v>all levels</v>
      </c>
      <c r="S162" s="6">
        <v>3.5</v>
      </c>
      <c r="T162" s="12">
        <v>42648</v>
      </c>
      <c r="U162" s="6">
        <f>DAY(טבלה1[[#This Row],[published_date]])</f>
        <v>5</v>
      </c>
      <c r="V162" s="6">
        <f>MONTH(טבלה1[[#This Row],[published_date]])</f>
        <v>10</v>
      </c>
      <c r="W162" s="6">
        <f>YEAR(טבלה1[[#This Row],[published_date]])</f>
        <v>2016</v>
      </c>
      <c r="X162">
        <v>1</v>
      </c>
      <c r="Y162" t="str">
        <f>VLOOKUP(טבלה1[[#This Row],[subject_id]],Subject_id!$A$2:$B$5,2)</f>
        <v>Business Finance</v>
      </c>
      <c r="Z162" s="7">
        <v>43408</v>
      </c>
      <c r="AA162">
        <f>_xlfn.DAYS(טבלה1[[#This Row],[Removal_date]],טבלה1[[#This Row],[published_date]])</f>
        <v>760</v>
      </c>
      <c r="AB162" s="4">
        <f>טבלה1[[#This Row],[price]]*טבלה1[[#This Row],[num_subscribers]]</f>
        <v>462000</v>
      </c>
    </row>
    <row r="163" spans="1:28" x14ac:dyDescent="0.3">
      <c r="A163">
        <v>919354</v>
      </c>
      <c r="B163" t="s">
        <v>7297</v>
      </c>
      <c r="C163" t="str">
        <f>LEFT(טבלה1[[#This Row],[course_title]],10)</f>
        <v>Learn Boot</v>
      </c>
      <c r="D163" t="str">
        <f>RIGHT(טבלה1[[#This Row],[course_title]],10)</f>
        <v xml:space="preserve"> Framework</v>
      </c>
      <c r="E163" t="str">
        <f>MID(טבלה1[[#This Row],[course_title]],2,10)</f>
        <v>earn Boots</v>
      </c>
      <c r="F163" t="s">
        <v>7298</v>
      </c>
      <c r="G163" t="str">
        <f>REPLACE(טבלה1[[#This Row],[url]],19,3,"com")</f>
        <v>https://www.udemy.com/learn-bootstrap-4-the-most-popular-html5-css3-js-framework/</v>
      </c>
      <c r="H163" t="b">
        <v>1</v>
      </c>
      <c r="I163" s="4">
        <v>200</v>
      </c>
      <c r="J163" s="5">
        <v>279</v>
      </c>
      <c r="K163" s="5">
        <v>37</v>
      </c>
      <c r="L163" s="5">
        <v>119</v>
      </c>
      <c r="M163">
        <v>1</v>
      </c>
      <c r="N163" t="str">
        <f>VLOOKUP(טבלה1[[#This Row],[level_id]],Level_id!$A$2:$B$5,2)</f>
        <v>All levels</v>
      </c>
      <c r="O163" t="str">
        <f>LOWER(טבלה1[[#This Row],[level_desc]])</f>
        <v>all levels</v>
      </c>
      <c r="P163" s="3" t="str">
        <f>UPPER(טבלה1[[#This Row],[small letters]])</f>
        <v>ALL LEVELS</v>
      </c>
      <c r="Q163">
        <f>LEN(טבלה1[[#This Row],[no spaces]])</f>
        <v>10</v>
      </c>
      <c r="R163" t="str">
        <f>TRIM(טבלה1[[#This Row],[small letters]])</f>
        <v>all levels</v>
      </c>
      <c r="S163" s="6">
        <v>10</v>
      </c>
      <c r="T163" s="12">
        <v>42850</v>
      </c>
      <c r="U163" s="6">
        <f>DAY(טבלה1[[#This Row],[published_date]])</f>
        <v>25</v>
      </c>
      <c r="V163" s="6">
        <f>MONTH(טבלה1[[#This Row],[published_date]])</f>
        <v>4</v>
      </c>
      <c r="W163" s="6">
        <f>YEAR(טבלה1[[#This Row],[published_date]])</f>
        <v>2017</v>
      </c>
      <c r="X163">
        <v>4</v>
      </c>
      <c r="Y163" t="str">
        <f>VLOOKUP(טבלה1[[#This Row],[subject_id]],Subject_id!$A$2:$B$5,2)</f>
        <v>Web Development</v>
      </c>
      <c r="Z163" s="7">
        <v>43734</v>
      </c>
      <c r="AA163">
        <f>_xlfn.DAYS(טבלה1[[#This Row],[Removal_date]],טבלה1[[#This Row],[published_date]])</f>
        <v>884</v>
      </c>
      <c r="AB163" s="4">
        <f>טבלה1[[#This Row],[price]]*טבלה1[[#This Row],[num_subscribers]]</f>
        <v>55800</v>
      </c>
    </row>
    <row r="164" spans="1:28" x14ac:dyDescent="0.3">
      <c r="A164">
        <v>923184</v>
      </c>
      <c r="B164" t="s">
        <v>450</v>
      </c>
      <c r="C164" t="str">
        <f>LEFT(טבלה1[[#This Row],[course_title]],10)</f>
        <v xml:space="preserve">Pin Bars: </v>
      </c>
      <c r="D164" t="str">
        <f>RIGHT(טבלה1[[#This Row],[course_title]],10)</f>
        <v>ing Signal</v>
      </c>
      <c r="E164" t="str">
        <f>MID(טבלה1[[#This Row],[course_title]],2,10)</f>
        <v>in Bars: T</v>
      </c>
      <c r="F164" t="s">
        <v>451</v>
      </c>
      <c r="G164" t="str">
        <f>REPLACE(טבלה1[[#This Row],[url]],19,3,"com")</f>
        <v>https://www.udemy.com/make-money-in-forex-using-pin-bars/</v>
      </c>
      <c r="H164" t="b">
        <v>1</v>
      </c>
      <c r="I164" s="4">
        <v>200</v>
      </c>
      <c r="J164" s="5">
        <v>494</v>
      </c>
      <c r="K164" s="5">
        <v>16</v>
      </c>
      <c r="L164" s="5">
        <v>19</v>
      </c>
      <c r="M164">
        <v>1</v>
      </c>
      <c r="N164" t="str">
        <f>VLOOKUP(טבלה1[[#This Row],[level_id]],Level_id!$A$2:$B$5,2)</f>
        <v>All levels</v>
      </c>
      <c r="O164" t="str">
        <f>LOWER(טבלה1[[#This Row],[level_desc]])</f>
        <v>all levels</v>
      </c>
      <c r="P164" s="3" t="str">
        <f>UPPER(טבלה1[[#This Row],[small letters]])</f>
        <v>ALL LEVELS</v>
      </c>
      <c r="Q164">
        <f>LEN(טבלה1[[#This Row],[no spaces]])</f>
        <v>10</v>
      </c>
      <c r="R164" t="str">
        <f>TRIM(טבלה1[[#This Row],[small letters]])</f>
        <v>all levels</v>
      </c>
      <c r="S164" s="6">
        <v>1</v>
      </c>
      <c r="T164" s="12">
        <v>42592</v>
      </c>
      <c r="U164" s="6">
        <f>DAY(טבלה1[[#This Row],[published_date]])</f>
        <v>10</v>
      </c>
      <c r="V164" s="6">
        <f>MONTH(טבלה1[[#This Row],[published_date]])</f>
        <v>8</v>
      </c>
      <c r="W164" s="6">
        <f>YEAR(טבלה1[[#This Row],[published_date]])</f>
        <v>2016</v>
      </c>
      <c r="X164">
        <v>1</v>
      </c>
      <c r="Y164" t="str">
        <f>VLOOKUP(טבלה1[[#This Row],[subject_id]],Subject_id!$A$2:$B$5,2)</f>
        <v>Business Finance</v>
      </c>
      <c r="Z164" s="7">
        <v>43408</v>
      </c>
      <c r="AA164">
        <f>_xlfn.DAYS(טבלה1[[#This Row],[Removal_date]],טבלה1[[#This Row],[published_date]])</f>
        <v>816</v>
      </c>
      <c r="AB164" s="4">
        <f>טבלה1[[#This Row],[price]]*טבלה1[[#This Row],[num_subscribers]]</f>
        <v>98800</v>
      </c>
    </row>
    <row r="165" spans="1:28" x14ac:dyDescent="0.3">
      <c r="A165">
        <v>924704</v>
      </c>
      <c r="B165" t="s">
        <v>4998</v>
      </c>
      <c r="C165" t="str">
        <f>LEFT(טבלה1[[#This Row],[course_title]],10)</f>
        <v>Ultimate W</v>
      </c>
      <c r="D165" t="str">
        <f>RIGHT(טבלה1[[#This Row],[course_title]],10)</f>
        <v>om Scratch</v>
      </c>
      <c r="E165" t="str">
        <f>MID(טבלה1[[#This Row],[course_title]],2,10)</f>
        <v>ltimate We</v>
      </c>
      <c r="F165" t="s">
        <v>4999</v>
      </c>
      <c r="G165" t="str">
        <f>REPLACE(טבלה1[[#This Row],[url]],19,3,"com")</f>
        <v>https://www.udemy.com/ultimate-web-developer-course-build-10-websites-from-scratch/</v>
      </c>
      <c r="H165" t="b">
        <v>1</v>
      </c>
      <c r="I165" s="4">
        <v>200</v>
      </c>
      <c r="J165" s="5">
        <v>9359</v>
      </c>
      <c r="K165" s="5">
        <v>110</v>
      </c>
      <c r="L165" s="5">
        <v>402</v>
      </c>
      <c r="M165">
        <v>2</v>
      </c>
      <c r="N165" t="str">
        <f>VLOOKUP(טבלה1[[#This Row],[level_id]],Level_id!$A$2:$B$5,2)</f>
        <v>Beginner Level</v>
      </c>
      <c r="O165" t="str">
        <f>LOWER(טבלה1[[#This Row],[level_desc]])</f>
        <v>beginner level</v>
      </c>
      <c r="P165" s="3" t="str">
        <f>UPPER(טבלה1[[#This Row],[small letters]])</f>
        <v>BEGINNER LEVEL</v>
      </c>
      <c r="Q165">
        <f>LEN(טבלה1[[#This Row],[no spaces]])</f>
        <v>14</v>
      </c>
      <c r="R165" t="str">
        <f>TRIM(טבלה1[[#This Row],[small letters]])</f>
        <v>beginner level</v>
      </c>
      <c r="S165" s="6">
        <v>32.5</v>
      </c>
      <c r="T165" s="12">
        <v>42653</v>
      </c>
      <c r="U165" s="6">
        <f>DAY(טבלה1[[#This Row],[published_date]])</f>
        <v>10</v>
      </c>
      <c r="V165" s="6">
        <f>MONTH(טבלה1[[#This Row],[published_date]])</f>
        <v>10</v>
      </c>
      <c r="W165" s="6">
        <f>YEAR(טבלה1[[#This Row],[published_date]])</f>
        <v>2016</v>
      </c>
      <c r="X165">
        <v>4</v>
      </c>
      <c r="Y165" t="str">
        <f>VLOOKUP(טבלה1[[#This Row],[subject_id]],Subject_id!$A$2:$B$5,2)</f>
        <v>Web Development</v>
      </c>
      <c r="Z165" s="7">
        <v>43465</v>
      </c>
      <c r="AA165">
        <f>_xlfn.DAYS(טבלה1[[#This Row],[Removal_date]],טבלה1[[#This Row],[published_date]])</f>
        <v>812</v>
      </c>
      <c r="AB165" s="4">
        <f>טבלה1[[#This Row],[price]]*טבלה1[[#This Row],[num_subscribers]]</f>
        <v>1871800</v>
      </c>
    </row>
    <row r="166" spans="1:28" x14ac:dyDescent="0.3">
      <c r="A166">
        <v>929016</v>
      </c>
      <c r="B166" t="s">
        <v>5298</v>
      </c>
      <c r="C166" t="str">
        <f>LEFT(טבלה1[[#This Row],[course_title]],10)</f>
        <v>HTML and H</v>
      </c>
      <c r="D166" t="str">
        <f>RIGHT(טבלה1[[#This Row],[course_title]],10)</f>
        <v>nners 2016</v>
      </c>
      <c r="E166" t="str">
        <f>MID(טבלה1[[#This Row],[course_title]],2,10)</f>
        <v>TML and HT</v>
      </c>
      <c r="F166" t="s">
        <v>5299</v>
      </c>
      <c r="G166" t="str">
        <f>REPLACE(טבלה1[[#This Row],[url]],19,3,"com")</f>
        <v>https://www.udemy.com/html-and-html5-for-beginners-2016/</v>
      </c>
      <c r="H166" t="b">
        <v>1</v>
      </c>
      <c r="I166" s="4">
        <v>200</v>
      </c>
      <c r="J166" s="5">
        <v>563</v>
      </c>
      <c r="K166" s="5">
        <v>178</v>
      </c>
      <c r="L166" s="5">
        <v>32</v>
      </c>
      <c r="M166">
        <v>1</v>
      </c>
      <c r="N166" t="str">
        <f>VLOOKUP(טבלה1[[#This Row],[level_id]],Level_id!$A$2:$B$5,2)</f>
        <v>All levels</v>
      </c>
      <c r="O166" t="str">
        <f>LOWER(טבלה1[[#This Row],[level_desc]])</f>
        <v>all levels</v>
      </c>
      <c r="P166" s="3" t="str">
        <f>UPPER(טבלה1[[#This Row],[small letters]])</f>
        <v>ALL LEVELS</v>
      </c>
      <c r="Q166">
        <f>LEN(טבלה1[[#This Row],[no spaces]])</f>
        <v>10</v>
      </c>
      <c r="R166" t="str">
        <f>TRIM(טבלה1[[#This Row],[small letters]])</f>
        <v>all levels</v>
      </c>
      <c r="S166" s="6">
        <v>3</v>
      </c>
      <c r="T166" s="12">
        <v>42593</v>
      </c>
      <c r="U166" s="6">
        <f>DAY(טבלה1[[#This Row],[published_date]])</f>
        <v>11</v>
      </c>
      <c r="V166" s="6">
        <f>MONTH(טבלה1[[#This Row],[published_date]])</f>
        <v>8</v>
      </c>
      <c r="W166" s="6">
        <f>YEAR(טבלה1[[#This Row],[published_date]])</f>
        <v>2016</v>
      </c>
      <c r="X166">
        <v>4</v>
      </c>
      <c r="Y166" t="str">
        <f>VLOOKUP(טבלה1[[#This Row],[subject_id]],Subject_id!$A$2:$B$5,2)</f>
        <v>Web Development</v>
      </c>
      <c r="Z166" s="7">
        <v>43734</v>
      </c>
      <c r="AA166">
        <f>_xlfn.DAYS(טבלה1[[#This Row],[Removal_date]],טבלה1[[#This Row],[published_date]])</f>
        <v>1141</v>
      </c>
      <c r="AB166" s="4">
        <f>טבלה1[[#This Row],[price]]*טבלה1[[#This Row],[num_subscribers]]</f>
        <v>112600</v>
      </c>
    </row>
    <row r="167" spans="1:28" x14ac:dyDescent="0.3">
      <c r="A167">
        <v>929130</v>
      </c>
      <c r="B167" t="s">
        <v>5391</v>
      </c>
      <c r="C167" t="str">
        <f>LEFT(טבלה1[[#This Row],[course_title]],10)</f>
        <v>Angular 4:</v>
      </c>
      <c r="D167" t="str">
        <f>RIGHT(טבלה1[[#This Row],[course_title]],10)</f>
        <v>REE E-Book</v>
      </c>
      <c r="E167" t="str">
        <f>MID(טבלה1[[#This Row],[course_title]],2,10)</f>
        <v xml:space="preserve">ngular 4: </v>
      </c>
      <c r="F167" t="s">
        <v>5392</v>
      </c>
      <c r="G167" t="str">
        <f>REPLACE(טבלה1[[#This Row],[url]],19,3,"com")</f>
        <v>https://www.udemy.com/angular-2-from-theory-to-practice/</v>
      </c>
      <c r="H167" t="b">
        <v>1</v>
      </c>
      <c r="I167" s="4">
        <v>200</v>
      </c>
      <c r="J167" s="5">
        <v>4375</v>
      </c>
      <c r="K167" s="5">
        <v>622</v>
      </c>
      <c r="L167" s="5">
        <v>129</v>
      </c>
      <c r="M167">
        <v>4</v>
      </c>
      <c r="N167" t="str">
        <f>VLOOKUP(טבלה1[[#This Row],[level_id]],Level_id!$A$2:$B$5,2)</f>
        <v>Intermediate Level</v>
      </c>
      <c r="O167" t="str">
        <f>LOWER(טבלה1[[#This Row],[level_desc]])</f>
        <v>intermediate level</v>
      </c>
      <c r="P167" s="3" t="str">
        <f>UPPER(טבלה1[[#This Row],[small letters]])</f>
        <v>INTERMEDIATE LEVEL</v>
      </c>
      <c r="Q167">
        <f>LEN(טבלה1[[#This Row],[no spaces]])</f>
        <v>18</v>
      </c>
      <c r="R167" t="str">
        <f>TRIM(טבלה1[[#This Row],[small letters]])</f>
        <v>intermediate level</v>
      </c>
      <c r="S167" s="6">
        <v>15.5</v>
      </c>
      <c r="T167" s="12">
        <v>42689</v>
      </c>
      <c r="U167" s="6">
        <f>DAY(טבלה1[[#This Row],[published_date]])</f>
        <v>15</v>
      </c>
      <c r="V167" s="6">
        <f>MONTH(טבלה1[[#This Row],[published_date]])</f>
        <v>11</v>
      </c>
      <c r="W167" s="6">
        <f>YEAR(טבלה1[[#This Row],[published_date]])</f>
        <v>2016</v>
      </c>
      <c r="X167">
        <v>4</v>
      </c>
      <c r="Y167" t="str">
        <f>VLOOKUP(טבלה1[[#This Row],[subject_id]],Subject_id!$A$2:$B$5,2)</f>
        <v>Web Development</v>
      </c>
      <c r="Z167" s="7">
        <v>44114</v>
      </c>
      <c r="AA167">
        <f>_xlfn.DAYS(טבלה1[[#This Row],[Removal_date]],טבלה1[[#This Row],[published_date]])</f>
        <v>1425</v>
      </c>
      <c r="AB167" s="4">
        <f>טבלה1[[#This Row],[price]]*טבלה1[[#This Row],[num_subscribers]]</f>
        <v>875000</v>
      </c>
    </row>
    <row r="168" spans="1:28" x14ac:dyDescent="0.3">
      <c r="A168">
        <v>932274</v>
      </c>
      <c r="B168" t="s">
        <v>2252</v>
      </c>
      <c r="C168" t="str">
        <f>LEFT(טבלה1[[#This Row],[course_title]],10)</f>
        <v>The Ultima</v>
      </c>
      <c r="D168" t="str">
        <f>RIGHT(טבלה1[[#This Row],[course_title]],10)</f>
        <v>and Stocks</v>
      </c>
      <c r="E168" t="str">
        <f>MID(טבלה1[[#This Row],[course_title]],2,10)</f>
        <v>he Ultimat</v>
      </c>
      <c r="F168" t="s">
        <v>2253</v>
      </c>
      <c r="G168" t="str">
        <f>REPLACE(טבלה1[[#This Row],[url]],19,3,"com")</f>
        <v>https://www.udemy.com/fibonacci-trading-strategy/</v>
      </c>
      <c r="H168" t="b">
        <v>1</v>
      </c>
      <c r="I168" s="4">
        <v>200</v>
      </c>
      <c r="J168" s="5">
        <v>399</v>
      </c>
      <c r="K168" s="5">
        <v>15</v>
      </c>
      <c r="L168" s="5">
        <v>15</v>
      </c>
      <c r="M168">
        <v>1</v>
      </c>
      <c r="N168" t="str">
        <f>VLOOKUP(טבלה1[[#This Row],[level_id]],Level_id!$A$2:$B$5,2)</f>
        <v>All levels</v>
      </c>
      <c r="O168" t="str">
        <f>LOWER(טבלה1[[#This Row],[level_desc]])</f>
        <v>all levels</v>
      </c>
      <c r="P168" s="3" t="str">
        <f>UPPER(טבלה1[[#This Row],[small letters]])</f>
        <v>ALL LEVELS</v>
      </c>
      <c r="Q168">
        <f>LEN(טבלה1[[#This Row],[no spaces]])</f>
        <v>10</v>
      </c>
      <c r="R168" t="str">
        <f>TRIM(טבלה1[[#This Row],[small letters]])</f>
        <v>all levels</v>
      </c>
      <c r="S168" s="6">
        <v>1</v>
      </c>
      <c r="T168" s="12">
        <v>42601</v>
      </c>
      <c r="U168" s="6">
        <f>DAY(טבלה1[[#This Row],[published_date]])</f>
        <v>19</v>
      </c>
      <c r="V168" s="6">
        <f>MONTH(טבלה1[[#This Row],[published_date]])</f>
        <v>8</v>
      </c>
      <c r="W168" s="6">
        <f>YEAR(טבלה1[[#This Row],[published_date]])</f>
        <v>2016</v>
      </c>
      <c r="X168">
        <v>1</v>
      </c>
      <c r="Y168" t="str">
        <f>VLOOKUP(טבלה1[[#This Row],[subject_id]],Subject_id!$A$2:$B$5,2)</f>
        <v>Business Finance</v>
      </c>
      <c r="Z168" s="7">
        <v>43734</v>
      </c>
      <c r="AA168">
        <f>_xlfn.DAYS(טבלה1[[#This Row],[Removal_date]],טבלה1[[#This Row],[published_date]])</f>
        <v>1133</v>
      </c>
      <c r="AB168" s="4">
        <f>טבלה1[[#This Row],[price]]*טבלה1[[#This Row],[num_subscribers]]</f>
        <v>79800</v>
      </c>
    </row>
    <row r="169" spans="1:28" x14ac:dyDescent="0.3">
      <c r="A169">
        <v>936298</v>
      </c>
      <c r="B169" t="s">
        <v>1614</v>
      </c>
      <c r="C169" t="str">
        <f>LEFT(טבלה1[[#This Row],[course_title]],10)</f>
        <v xml:space="preserve">Trade the </v>
      </c>
      <c r="D169" t="str">
        <f>RIGHT(טבלה1[[#This Row],[course_title]],10)</f>
        <v>t Included</v>
      </c>
      <c r="E169" t="str">
        <f>MID(טבלה1[[#This Row],[course_title]],2,10)</f>
        <v>rade the N</v>
      </c>
      <c r="F169" t="s">
        <v>1615</v>
      </c>
      <c r="G169" t="str">
        <f>REPLACE(טבלה1[[#This Row],[url]],19,3,"com")</f>
        <v>https://www.udemy.com/tradethenews/</v>
      </c>
      <c r="H169" t="b">
        <v>1</v>
      </c>
      <c r="I169" s="4">
        <v>200</v>
      </c>
      <c r="J169" s="5">
        <v>276</v>
      </c>
      <c r="K169" s="5">
        <v>11</v>
      </c>
      <c r="L169" s="5">
        <v>11</v>
      </c>
      <c r="M169">
        <v>1</v>
      </c>
      <c r="N169" t="str">
        <f>VLOOKUP(טבלה1[[#This Row],[level_id]],Level_id!$A$2:$B$5,2)</f>
        <v>All levels</v>
      </c>
      <c r="O169" t="str">
        <f>LOWER(טבלה1[[#This Row],[level_desc]])</f>
        <v>all levels</v>
      </c>
      <c r="P169" s="3" t="str">
        <f>UPPER(טבלה1[[#This Row],[small letters]])</f>
        <v>ALL LEVELS</v>
      </c>
      <c r="Q169">
        <f>LEN(טבלה1[[#This Row],[no spaces]])</f>
        <v>10</v>
      </c>
      <c r="R169" t="str">
        <f>TRIM(טבלה1[[#This Row],[small letters]])</f>
        <v>all levels</v>
      </c>
      <c r="S169" s="6">
        <v>0.56666666700000001</v>
      </c>
      <c r="T169" s="12">
        <v>42612</v>
      </c>
      <c r="U169" s="6">
        <f>DAY(טבלה1[[#This Row],[published_date]])</f>
        <v>30</v>
      </c>
      <c r="V169" s="6">
        <f>MONTH(טבלה1[[#This Row],[published_date]])</f>
        <v>8</v>
      </c>
      <c r="W169" s="6">
        <f>YEAR(טבלה1[[#This Row],[published_date]])</f>
        <v>2016</v>
      </c>
      <c r="X169">
        <v>1</v>
      </c>
      <c r="Y169" t="str">
        <f>VLOOKUP(טבלה1[[#This Row],[subject_id]],Subject_id!$A$2:$B$5,2)</f>
        <v>Business Finance</v>
      </c>
      <c r="Z169" s="7">
        <v>43318</v>
      </c>
      <c r="AA169">
        <f>_xlfn.DAYS(טבלה1[[#This Row],[Removal_date]],טבלה1[[#This Row],[published_date]])</f>
        <v>706</v>
      </c>
      <c r="AB169" s="4">
        <f>טבלה1[[#This Row],[price]]*טבלה1[[#This Row],[num_subscribers]]</f>
        <v>55200</v>
      </c>
    </row>
    <row r="170" spans="1:28" x14ac:dyDescent="0.3">
      <c r="A170">
        <v>936328</v>
      </c>
      <c r="B170" t="s">
        <v>358</v>
      </c>
      <c r="C170" t="str">
        <f>LEFT(טבלה1[[#This Row],[course_title]],10)</f>
        <v>Learn to T</v>
      </c>
      <c r="D170" t="str">
        <f>RIGHT(טבלה1[[#This Row],[course_title]],10)</f>
        <v>o Advanced</v>
      </c>
      <c r="E170" t="str">
        <f>MID(טבלה1[[#This Row],[course_title]],2,10)</f>
        <v>earn to Tr</v>
      </c>
      <c r="F170" t="s">
        <v>359</v>
      </c>
      <c r="G170" t="str">
        <f>REPLACE(טבלה1[[#This Row],[url]],19,3,"com")</f>
        <v>https://www.udemy.com/tradeforex/</v>
      </c>
      <c r="H170" t="b">
        <v>1</v>
      </c>
      <c r="I170" s="4">
        <v>200</v>
      </c>
      <c r="J170" s="5">
        <v>1645</v>
      </c>
      <c r="K170" s="5">
        <v>25</v>
      </c>
      <c r="L170" s="5">
        <v>42</v>
      </c>
      <c r="M170">
        <v>1</v>
      </c>
      <c r="N170" t="str">
        <f>VLOOKUP(טבלה1[[#This Row],[level_id]],Level_id!$A$2:$B$5,2)</f>
        <v>All levels</v>
      </c>
      <c r="O170" t="str">
        <f>LOWER(טבלה1[[#This Row],[level_desc]])</f>
        <v>all levels</v>
      </c>
      <c r="P170" s="3" t="str">
        <f>UPPER(טבלה1[[#This Row],[small letters]])</f>
        <v>ALL LEVELS</v>
      </c>
      <c r="Q170">
        <f>LEN(טבלה1[[#This Row],[no spaces]])</f>
        <v>10</v>
      </c>
      <c r="R170" t="str">
        <f>TRIM(טבלה1[[#This Row],[small letters]])</f>
        <v>all levels</v>
      </c>
      <c r="S170" s="6">
        <v>2</v>
      </c>
      <c r="T170" s="12">
        <v>42620</v>
      </c>
      <c r="U170" s="6">
        <f>DAY(טבלה1[[#This Row],[published_date]])</f>
        <v>7</v>
      </c>
      <c r="V170" s="6">
        <f>MONTH(טבלה1[[#This Row],[published_date]])</f>
        <v>9</v>
      </c>
      <c r="W170" s="6">
        <f>YEAR(טבלה1[[#This Row],[published_date]])</f>
        <v>2016</v>
      </c>
      <c r="X170">
        <v>1</v>
      </c>
      <c r="Y170" t="str">
        <f>VLOOKUP(טבלה1[[#This Row],[subject_id]],Subject_id!$A$2:$B$5,2)</f>
        <v>Business Finance</v>
      </c>
      <c r="Z170" s="7">
        <v>43408</v>
      </c>
      <c r="AA170">
        <f>_xlfn.DAYS(טבלה1[[#This Row],[Removal_date]],טבלה1[[#This Row],[published_date]])</f>
        <v>788</v>
      </c>
      <c r="AB170" s="4">
        <f>טבלה1[[#This Row],[price]]*טבלה1[[#This Row],[num_subscribers]]</f>
        <v>329000</v>
      </c>
    </row>
    <row r="171" spans="1:28" x14ac:dyDescent="0.3">
      <c r="A171">
        <v>937586</v>
      </c>
      <c r="B171" t="s">
        <v>5407</v>
      </c>
      <c r="C171" t="str">
        <f>LEFT(טבלה1[[#This Row],[course_title]],10)</f>
        <v>Ruby on Ra</v>
      </c>
      <c r="D171" t="str">
        <f>RIGHT(טבלה1[[#This Row],[course_title]],10)</f>
        <v>d Capybara</v>
      </c>
      <c r="E171" t="str">
        <f>MID(טבלה1[[#This Row],[course_title]],2,10)</f>
        <v>uby on Rai</v>
      </c>
      <c r="F171" t="s">
        <v>5408</v>
      </c>
      <c r="G171" t="str">
        <f>REPLACE(טבלה1[[#This Row],[url]],19,3,"com")</f>
        <v>https://www.udemy.com/ruby-rails-5-bdd-rspec-capybara/</v>
      </c>
      <c r="H171" t="b">
        <v>1</v>
      </c>
      <c r="I171" s="4">
        <v>200</v>
      </c>
      <c r="J171" s="5">
        <v>1870</v>
      </c>
      <c r="K171" s="5">
        <v>193</v>
      </c>
      <c r="L171" s="5">
        <v>145</v>
      </c>
      <c r="M171">
        <v>1</v>
      </c>
      <c r="N171" t="str">
        <f>VLOOKUP(טבלה1[[#This Row],[level_id]],Level_id!$A$2:$B$5,2)</f>
        <v>All levels</v>
      </c>
      <c r="O171" t="str">
        <f>LOWER(טבלה1[[#This Row],[level_desc]])</f>
        <v>all levels</v>
      </c>
      <c r="P171" s="3" t="str">
        <f>UPPER(טבלה1[[#This Row],[small letters]])</f>
        <v>ALL LEVELS</v>
      </c>
      <c r="Q171">
        <f>LEN(טבלה1[[#This Row],[no spaces]])</f>
        <v>10</v>
      </c>
      <c r="R171" t="str">
        <f>TRIM(טבלה1[[#This Row],[small letters]])</f>
        <v>all levels</v>
      </c>
      <c r="S171" s="6">
        <v>14.5</v>
      </c>
      <c r="T171" s="12">
        <v>42671</v>
      </c>
      <c r="U171" s="6">
        <f>DAY(טבלה1[[#This Row],[published_date]])</f>
        <v>28</v>
      </c>
      <c r="V171" s="6">
        <f>MONTH(טבלה1[[#This Row],[published_date]])</f>
        <v>10</v>
      </c>
      <c r="W171" s="6">
        <f>YEAR(טבלה1[[#This Row],[published_date]])</f>
        <v>2016</v>
      </c>
      <c r="X171">
        <v>4</v>
      </c>
      <c r="Y171" t="str">
        <f>VLOOKUP(טבלה1[[#This Row],[subject_id]],Subject_id!$A$2:$B$5,2)</f>
        <v>Web Development</v>
      </c>
      <c r="Z171" s="7">
        <v>43734</v>
      </c>
      <c r="AA171">
        <f>_xlfn.DAYS(טבלה1[[#This Row],[Removal_date]],טבלה1[[#This Row],[published_date]])</f>
        <v>1063</v>
      </c>
      <c r="AB171" s="4">
        <f>טבלה1[[#This Row],[price]]*טבלה1[[#This Row],[num_subscribers]]</f>
        <v>374000</v>
      </c>
    </row>
    <row r="172" spans="1:28" x14ac:dyDescent="0.3">
      <c r="A172">
        <v>944594</v>
      </c>
      <c r="B172" t="s">
        <v>1204</v>
      </c>
      <c r="C172" t="str">
        <f>LEFT(טבלה1[[#This Row],[course_title]],10)</f>
        <v>Strategy l</v>
      </c>
      <c r="D172" t="str">
        <f>RIGHT(טבלה1[[#This Row],[course_title]],10)</f>
        <v>acktesting</v>
      </c>
      <c r="E172" t="str">
        <f>MID(טבלה1[[#This Row],[course_title]],2,10)</f>
        <v>trategy la</v>
      </c>
      <c r="F172" t="s">
        <v>1205</v>
      </c>
      <c r="G172" t="str">
        <f>REPLACE(טבלה1[[#This Row],[url]],19,3,"com")</f>
        <v>https://www.udemy.com/strategy-layout-and-backtesting/</v>
      </c>
      <c r="H172" t="b">
        <v>1</v>
      </c>
      <c r="I172" s="4">
        <v>200</v>
      </c>
      <c r="J172" s="5">
        <v>36</v>
      </c>
      <c r="K172" s="5">
        <v>2</v>
      </c>
      <c r="L172" s="5">
        <v>24</v>
      </c>
      <c r="M172">
        <v>3</v>
      </c>
      <c r="N172" t="str">
        <f>VLOOKUP(טבלה1[[#This Row],[level_id]],Level_id!$A$2:$B$5,2)</f>
        <v>Expert Level</v>
      </c>
      <c r="O172" t="str">
        <f>LOWER(טבלה1[[#This Row],[level_desc]])</f>
        <v>expert level</v>
      </c>
      <c r="P172" s="3" t="str">
        <f>UPPER(טבלה1[[#This Row],[small letters]])</f>
        <v>EXPERT LEVEL</v>
      </c>
      <c r="Q172">
        <f>LEN(טבלה1[[#This Row],[no spaces]])</f>
        <v>12</v>
      </c>
      <c r="R172" t="str">
        <f>TRIM(טבלה1[[#This Row],[small letters]])</f>
        <v>expert level</v>
      </c>
      <c r="S172" s="6">
        <v>4</v>
      </c>
      <c r="T172" s="12">
        <v>42634</v>
      </c>
      <c r="U172" s="6">
        <f>DAY(טבלה1[[#This Row],[published_date]])</f>
        <v>21</v>
      </c>
      <c r="V172" s="6">
        <f>MONTH(טבלה1[[#This Row],[published_date]])</f>
        <v>9</v>
      </c>
      <c r="W172" s="6">
        <f>YEAR(טבלה1[[#This Row],[published_date]])</f>
        <v>2016</v>
      </c>
      <c r="X172">
        <v>1</v>
      </c>
      <c r="Y172" t="str">
        <f>VLOOKUP(טבלה1[[#This Row],[subject_id]],Subject_id!$A$2:$B$5,2)</f>
        <v>Business Finance</v>
      </c>
      <c r="Z172" s="7">
        <v>43701</v>
      </c>
      <c r="AA172">
        <f>_xlfn.DAYS(טבלה1[[#This Row],[Removal_date]],טבלה1[[#This Row],[published_date]])</f>
        <v>1067</v>
      </c>
      <c r="AB172" s="4">
        <f>טבלה1[[#This Row],[price]]*טבלה1[[#This Row],[num_subscribers]]</f>
        <v>7200</v>
      </c>
    </row>
    <row r="173" spans="1:28" x14ac:dyDescent="0.3">
      <c r="A173">
        <v>945602</v>
      </c>
      <c r="B173" t="s">
        <v>5691</v>
      </c>
      <c r="C173" t="str">
        <f>LEFT(טבלה1[[#This Row],[course_title]],10)</f>
        <v>PHP User L</v>
      </c>
      <c r="D173" t="str">
        <f>RIGHT(טבלה1[[#This Row],[course_title]],10)</f>
        <v>l Features</v>
      </c>
      <c r="E173" t="str">
        <f>MID(טבלה1[[#This Row],[course_title]],2,10)</f>
        <v>HP User Lo</v>
      </c>
      <c r="F173" t="s">
        <v>5692</v>
      </c>
      <c r="G173" t="str">
        <f>REPLACE(טבלה1[[#This Row],[url]],19,3,"com")</f>
        <v>https://www.udemy.com/php-user-login-registration-system/</v>
      </c>
      <c r="H173" t="b">
        <v>1</v>
      </c>
      <c r="I173" s="4">
        <v>200</v>
      </c>
      <c r="J173" s="5">
        <v>5603</v>
      </c>
      <c r="K173" s="5">
        <v>46</v>
      </c>
      <c r="L173" s="5">
        <v>47</v>
      </c>
      <c r="M173">
        <v>1</v>
      </c>
      <c r="N173" t="str">
        <f>VLOOKUP(טבלה1[[#This Row],[level_id]],Level_id!$A$2:$B$5,2)</f>
        <v>All levels</v>
      </c>
      <c r="O173" t="str">
        <f>LOWER(טבלה1[[#This Row],[level_desc]])</f>
        <v>all levels</v>
      </c>
      <c r="P173" s="3" t="str">
        <f>UPPER(טבלה1[[#This Row],[small letters]])</f>
        <v>ALL LEVELS</v>
      </c>
      <c r="Q173">
        <f>LEN(טבלה1[[#This Row],[no spaces]])</f>
        <v>10</v>
      </c>
      <c r="R173" t="str">
        <f>TRIM(טבלה1[[#This Row],[small letters]])</f>
        <v>all levels</v>
      </c>
      <c r="S173" s="6">
        <v>4</v>
      </c>
      <c r="T173" s="12">
        <v>42645</v>
      </c>
      <c r="U173" s="6">
        <f>DAY(טבלה1[[#This Row],[published_date]])</f>
        <v>2</v>
      </c>
      <c r="V173" s="6">
        <f>MONTH(טבלה1[[#This Row],[published_date]])</f>
        <v>10</v>
      </c>
      <c r="W173" s="6">
        <f>YEAR(טבלה1[[#This Row],[published_date]])</f>
        <v>2016</v>
      </c>
      <c r="X173">
        <v>4</v>
      </c>
      <c r="Y173" t="str">
        <f>VLOOKUP(טבלה1[[#This Row],[subject_id]],Subject_id!$A$2:$B$5,2)</f>
        <v>Web Development</v>
      </c>
      <c r="Z173" s="7">
        <v>43734</v>
      </c>
      <c r="AA173">
        <f>_xlfn.DAYS(טבלה1[[#This Row],[Removal_date]],טבלה1[[#This Row],[published_date]])</f>
        <v>1089</v>
      </c>
      <c r="AB173" s="4">
        <f>טבלה1[[#This Row],[price]]*טבלה1[[#This Row],[num_subscribers]]</f>
        <v>1120600</v>
      </c>
    </row>
    <row r="174" spans="1:28" x14ac:dyDescent="0.3">
      <c r="A174">
        <v>948974</v>
      </c>
      <c r="B174" t="s">
        <v>76</v>
      </c>
      <c r="C174" t="str">
        <f>LEFT(טבלה1[[#This Row],[course_title]],10)</f>
        <v xml:space="preserve">THE Forex </v>
      </c>
      <c r="D174" t="str">
        <f>RIGHT(טבלה1[[#This Row],[course_title]],10)</f>
        <v xml:space="preserve"> Included)</v>
      </c>
      <c r="E174" t="str">
        <f>MID(טבלה1[[#This Row],[course_title]],2,10)</f>
        <v>HE Forex R</v>
      </c>
      <c r="F174" t="s">
        <v>77</v>
      </c>
      <c r="G174" t="str">
        <f>REPLACE(טבלה1[[#This Row],[url]],19,3,"com")</f>
        <v>https://www.udemy.com/the-forex-robot-1000-annual-profit-robot-included/</v>
      </c>
      <c r="H174" t="b">
        <v>1</v>
      </c>
      <c r="I174" s="4">
        <v>200</v>
      </c>
      <c r="J174" s="5">
        <v>1843</v>
      </c>
      <c r="K174" s="5">
        <v>171</v>
      </c>
      <c r="L174" s="5">
        <v>35</v>
      </c>
      <c r="M174">
        <v>1</v>
      </c>
      <c r="N174" t="str">
        <f>VLOOKUP(טבלה1[[#This Row],[level_id]],Level_id!$A$2:$B$5,2)</f>
        <v>All levels</v>
      </c>
      <c r="O174" t="str">
        <f>LOWER(טבלה1[[#This Row],[level_desc]])</f>
        <v>all levels</v>
      </c>
      <c r="P174" s="3" t="str">
        <f>UPPER(טבלה1[[#This Row],[small letters]])</f>
        <v>ALL LEVELS</v>
      </c>
      <c r="Q174">
        <f>LEN(טבלה1[[#This Row],[no spaces]])</f>
        <v>10</v>
      </c>
      <c r="R174" t="str">
        <f>TRIM(טבלה1[[#This Row],[small letters]])</f>
        <v>all levels</v>
      </c>
      <c r="S174" s="6">
        <v>1.5</v>
      </c>
      <c r="T174" s="12">
        <v>42647</v>
      </c>
      <c r="U174" s="6">
        <f>DAY(טבלה1[[#This Row],[published_date]])</f>
        <v>4</v>
      </c>
      <c r="V174" s="6">
        <f>MONTH(טבלה1[[#This Row],[published_date]])</f>
        <v>10</v>
      </c>
      <c r="W174" s="6">
        <f>YEAR(טבלה1[[#This Row],[published_date]])</f>
        <v>2016</v>
      </c>
      <c r="X174">
        <v>1</v>
      </c>
      <c r="Y174" t="str">
        <f>VLOOKUP(טבלה1[[#This Row],[subject_id]],Subject_id!$A$2:$B$5,2)</f>
        <v>Business Finance</v>
      </c>
      <c r="Z174" s="7">
        <v>43376</v>
      </c>
      <c r="AA174">
        <f>_xlfn.DAYS(טבלה1[[#This Row],[Removal_date]],טבלה1[[#This Row],[published_date]])</f>
        <v>729</v>
      </c>
      <c r="AB174" s="4">
        <f>טבלה1[[#This Row],[price]]*טבלה1[[#This Row],[num_subscribers]]</f>
        <v>368600</v>
      </c>
    </row>
    <row r="175" spans="1:28" x14ac:dyDescent="0.3">
      <c r="A175">
        <v>949134</v>
      </c>
      <c r="B175" t="s">
        <v>7301</v>
      </c>
      <c r="C175" t="str">
        <f>LEFT(טבלה1[[#This Row],[course_title]],10)</f>
        <v>The Extrem</v>
      </c>
      <c r="D175" t="str">
        <f>RIGHT(טבלה1[[#This Row],[course_title]],10)</f>
        <v xml:space="preserve"> Beginners</v>
      </c>
      <c r="E175" t="str">
        <f>MID(טבלה1[[#This Row],[course_title]],2,10)</f>
        <v>he Extreme</v>
      </c>
      <c r="F175" t="s">
        <v>7302</v>
      </c>
      <c r="G175" t="str">
        <f>REPLACE(טבלה1[[#This Row],[url]],19,3,"com")</f>
        <v>https://www.udemy.com/the-extreme-web-development-course/</v>
      </c>
      <c r="H175" t="b">
        <v>1</v>
      </c>
      <c r="I175" s="4">
        <v>200</v>
      </c>
      <c r="J175" s="5">
        <v>1420</v>
      </c>
      <c r="K175" s="5">
        <v>62</v>
      </c>
      <c r="L175" s="5">
        <v>152</v>
      </c>
      <c r="M175">
        <v>1</v>
      </c>
      <c r="N175" t="str">
        <f>VLOOKUP(טבלה1[[#This Row],[level_id]],Level_id!$A$2:$B$5,2)</f>
        <v>All levels</v>
      </c>
      <c r="O175" t="str">
        <f>LOWER(טבלה1[[#This Row],[level_desc]])</f>
        <v>all levels</v>
      </c>
      <c r="P175" s="3" t="str">
        <f>UPPER(טבלה1[[#This Row],[small letters]])</f>
        <v>ALL LEVELS</v>
      </c>
      <c r="Q175">
        <f>LEN(טבלה1[[#This Row],[no spaces]])</f>
        <v>10</v>
      </c>
      <c r="R175" t="str">
        <f>TRIM(טבלה1[[#This Row],[small letters]])</f>
        <v>all levels</v>
      </c>
      <c r="S175" s="6">
        <v>5.5</v>
      </c>
      <c r="T175" s="12">
        <v>42617</v>
      </c>
      <c r="U175" s="6">
        <f>DAY(טבלה1[[#This Row],[published_date]])</f>
        <v>4</v>
      </c>
      <c r="V175" s="6">
        <f>MONTH(טבלה1[[#This Row],[published_date]])</f>
        <v>9</v>
      </c>
      <c r="W175" s="6">
        <f>YEAR(טבלה1[[#This Row],[published_date]])</f>
        <v>2016</v>
      </c>
      <c r="X175">
        <v>4</v>
      </c>
      <c r="Y175" t="str">
        <f>VLOOKUP(טבלה1[[#This Row],[subject_id]],Subject_id!$A$2:$B$5,2)</f>
        <v>Web Development</v>
      </c>
      <c r="Z175" s="7">
        <v>43734</v>
      </c>
      <c r="AA175">
        <f>_xlfn.DAYS(טבלה1[[#This Row],[Removal_date]],טבלה1[[#This Row],[published_date]])</f>
        <v>1117</v>
      </c>
      <c r="AB175" s="4">
        <f>טבלה1[[#This Row],[price]]*טבלה1[[#This Row],[num_subscribers]]</f>
        <v>284000</v>
      </c>
    </row>
    <row r="176" spans="1:28" x14ac:dyDescent="0.3">
      <c r="A176">
        <v>949504</v>
      </c>
      <c r="B176" t="s">
        <v>224</v>
      </c>
      <c r="C176" t="str">
        <f>LEFT(טבלה1[[#This Row],[course_title]],10)</f>
        <v>Straddle O</v>
      </c>
      <c r="D176" t="str">
        <f>RIGHT(טבלה1[[#This Row],[course_title]],10)</f>
        <v xml:space="preserve"> Direction</v>
      </c>
      <c r="E176" t="str">
        <f>MID(טבלה1[[#This Row],[course_title]],2,10)</f>
        <v>traddle Op</v>
      </c>
      <c r="F176" t="s">
        <v>225</v>
      </c>
      <c r="G176" t="str">
        <f>REPLACE(טבלה1[[#This Row],[url]],19,3,"com")</f>
        <v>https://www.udemy.com/straddle-options-trading-profit-in-any-market-direction/</v>
      </c>
      <c r="H176" t="b">
        <v>1</v>
      </c>
      <c r="I176" s="4">
        <v>200</v>
      </c>
      <c r="J176" s="5">
        <v>837</v>
      </c>
      <c r="K176" s="5">
        <v>9</v>
      </c>
      <c r="L176" s="5">
        <v>19</v>
      </c>
      <c r="M176">
        <v>1</v>
      </c>
      <c r="N176" t="str">
        <f>VLOOKUP(טבלה1[[#This Row],[level_id]],Level_id!$A$2:$B$5,2)</f>
        <v>All levels</v>
      </c>
      <c r="O176" t="str">
        <f>LOWER(טבלה1[[#This Row],[level_desc]])</f>
        <v>all levels</v>
      </c>
      <c r="P176" s="3" t="str">
        <f>UPPER(טבלה1[[#This Row],[small letters]])</f>
        <v>ALL LEVELS</v>
      </c>
      <c r="Q176">
        <f>LEN(טבלה1[[#This Row],[no spaces]])</f>
        <v>10</v>
      </c>
      <c r="R176" t="str">
        <f>TRIM(טבלה1[[#This Row],[small letters]])</f>
        <v>all levels</v>
      </c>
      <c r="S176" s="6">
        <v>1</v>
      </c>
      <c r="T176" s="12">
        <v>42646</v>
      </c>
      <c r="U176" s="6">
        <f>DAY(טבלה1[[#This Row],[published_date]])</f>
        <v>3</v>
      </c>
      <c r="V176" s="6">
        <f>MONTH(טבלה1[[#This Row],[published_date]])</f>
        <v>10</v>
      </c>
      <c r="W176" s="6">
        <f>YEAR(טבלה1[[#This Row],[published_date]])</f>
        <v>2016</v>
      </c>
      <c r="X176">
        <v>1</v>
      </c>
      <c r="Y176" t="str">
        <f>VLOOKUP(טבלה1[[#This Row],[subject_id]],Subject_id!$A$2:$B$5,2)</f>
        <v>Business Finance</v>
      </c>
      <c r="Z176" s="7">
        <v>43408</v>
      </c>
      <c r="AA176">
        <f>_xlfn.DAYS(טבלה1[[#This Row],[Removal_date]],טבלה1[[#This Row],[published_date]])</f>
        <v>762</v>
      </c>
      <c r="AB176" s="4">
        <f>טבלה1[[#This Row],[price]]*טבלה1[[#This Row],[num_subscribers]]</f>
        <v>167400</v>
      </c>
    </row>
    <row r="177" spans="1:28" x14ac:dyDescent="0.3">
      <c r="A177">
        <v>951050</v>
      </c>
      <c r="B177" t="s">
        <v>184</v>
      </c>
      <c r="C177" t="str">
        <f>LEFT(טבלה1[[#This Row],[course_title]],10)</f>
        <v>Trading Op</v>
      </c>
      <c r="D177" t="str">
        <f>RIGHT(טבלה1[[#This Row],[course_title]],10)</f>
        <v>ar Spreads</v>
      </c>
      <c r="E177" t="str">
        <f>MID(טבלה1[[#This Row],[course_title]],2,10)</f>
        <v>rading Opt</v>
      </c>
      <c r="F177" t="s">
        <v>185</v>
      </c>
      <c r="G177" t="str">
        <f>REPLACE(טבלה1[[#This Row],[url]],19,3,"com")</f>
        <v>https://www.udemy.com/trading-options-for-consistent-returns-calendar-spreads/</v>
      </c>
      <c r="H177" t="b">
        <v>1</v>
      </c>
      <c r="I177" s="4">
        <v>200</v>
      </c>
      <c r="J177" s="5">
        <v>1214</v>
      </c>
      <c r="K177" s="5">
        <v>69</v>
      </c>
      <c r="L177" s="5">
        <v>20</v>
      </c>
      <c r="M177">
        <v>1</v>
      </c>
      <c r="N177" t="str">
        <f>VLOOKUP(טבלה1[[#This Row],[level_id]],Level_id!$A$2:$B$5,2)</f>
        <v>All levels</v>
      </c>
      <c r="O177" t="str">
        <f>LOWER(טבלה1[[#This Row],[level_desc]])</f>
        <v>all levels</v>
      </c>
      <c r="P177" s="3" t="str">
        <f>UPPER(טבלה1[[#This Row],[small letters]])</f>
        <v>ALL LEVELS</v>
      </c>
      <c r="Q177">
        <f>LEN(טבלה1[[#This Row],[no spaces]])</f>
        <v>10</v>
      </c>
      <c r="R177" t="str">
        <f>TRIM(טבלה1[[#This Row],[small letters]])</f>
        <v>all levels</v>
      </c>
      <c r="S177" s="6">
        <v>1.5</v>
      </c>
      <c r="T177" s="12">
        <v>42650</v>
      </c>
      <c r="U177" s="6">
        <f>DAY(טבלה1[[#This Row],[published_date]])</f>
        <v>7</v>
      </c>
      <c r="V177" s="6">
        <f>MONTH(טבלה1[[#This Row],[published_date]])</f>
        <v>10</v>
      </c>
      <c r="W177" s="6">
        <f>YEAR(טבלה1[[#This Row],[published_date]])</f>
        <v>2016</v>
      </c>
      <c r="X177">
        <v>1</v>
      </c>
      <c r="Y177" t="str">
        <f>VLOOKUP(טבלה1[[#This Row],[subject_id]],Subject_id!$A$2:$B$5,2)</f>
        <v>Business Finance</v>
      </c>
      <c r="Z177" s="7">
        <v>43408</v>
      </c>
      <c r="AA177">
        <f>_xlfn.DAYS(טבלה1[[#This Row],[Removal_date]],טבלה1[[#This Row],[published_date]])</f>
        <v>758</v>
      </c>
      <c r="AB177" s="4">
        <f>טבלה1[[#This Row],[price]]*טבלה1[[#This Row],[num_subscribers]]</f>
        <v>242800</v>
      </c>
    </row>
    <row r="178" spans="1:28" x14ac:dyDescent="0.3">
      <c r="A178">
        <v>961684</v>
      </c>
      <c r="B178" t="s">
        <v>3320</v>
      </c>
      <c r="C178" t="str">
        <f>LEFT(טבלה1[[#This Row],[course_title]],10)</f>
        <v xml:space="preserve">Mastering </v>
      </c>
      <c r="D178" t="str">
        <f>RIGHT(טבלה1[[#This Row],[course_title]],10)</f>
        <v>ep-by-step</v>
      </c>
      <c r="E178" t="str">
        <f>MID(טבלה1[[#This Row],[course_title]],2,10)</f>
        <v>astering L</v>
      </c>
      <c r="F178" t="s">
        <v>3321</v>
      </c>
      <c r="G178" t="str">
        <f>REPLACE(טבלה1[[#This Row],[url]],19,3,"com")</f>
        <v>https://www.udemy.com/mastering-logo-designing-20-projects-step-by-step/</v>
      </c>
      <c r="H178" t="b">
        <v>1</v>
      </c>
      <c r="I178" s="4">
        <v>200</v>
      </c>
      <c r="J178" s="5">
        <v>2599</v>
      </c>
      <c r="K178" s="5">
        <v>24</v>
      </c>
      <c r="L178" s="5">
        <v>77</v>
      </c>
      <c r="M178">
        <v>1</v>
      </c>
      <c r="N178" t="str">
        <f>VLOOKUP(טבלה1[[#This Row],[level_id]],Level_id!$A$2:$B$5,2)</f>
        <v>All levels</v>
      </c>
      <c r="O178" t="str">
        <f>LOWER(טבלה1[[#This Row],[level_desc]])</f>
        <v>all levels</v>
      </c>
      <c r="P178" s="3" t="str">
        <f>UPPER(טבלה1[[#This Row],[small letters]])</f>
        <v>ALL LEVELS</v>
      </c>
      <c r="Q178">
        <f>LEN(טבלה1[[#This Row],[no spaces]])</f>
        <v>10</v>
      </c>
      <c r="R178" t="str">
        <f>TRIM(טבלה1[[#This Row],[small letters]])</f>
        <v>all levels</v>
      </c>
      <c r="S178" s="6">
        <v>7.5</v>
      </c>
      <c r="T178" s="12">
        <v>42638</v>
      </c>
      <c r="U178" s="6">
        <f>DAY(טבלה1[[#This Row],[published_date]])</f>
        <v>25</v>
      </c>
      <c r="V178" s="6">
        <f>MONTH(טבלה1[[#This Row],[published_date]])</f>
        <v>9</v>
      </c>
      <c r="W178" s="6">
        <f>YEAR(טבלה1[[#This Row],[published_date]])</f>
        <v>2016</v>
      </c>
      <c r="X178">
        <v>2</v>
      </c>
      <c r="Y178" t="str">
        <f>VLOOKUP(טבלה1[[#This Row],[subject_id]],Subject_id!$A$2:$B$5,2)</f>
        <v>Graphic Design</v>
      </c>
      <c r="Z178" s="7">
        <v>43734</v>
      </c>
      <c r="AA178">
        <f>_xlfn.DAYS(טבלה1[[#This Row],[Removal_date]],טבלה1[[#This Row],[published_date]])</f>
        <v>1096</v>
      </c>
      <c r="AB178" s="4">
        <f>טבלה1[[#This Row],[price]]*טבלה1[[#This Row],[num_subscribers]]</f>
        <v>519800</v>
      </c>
    </row>
    <row r="179" spans="1:28" x14ac:dyDescent="0.3">
      <c r="A179">
        <v>965528</v>
      </c>
      <c r="B179" t="s">
        <v>4970</v>
      </c>
      <c r="C179" t="str">
        <f>LEFT(טבלה1[[#This Row],[course_title]],10)</f>
        <v>Web Develo</v>
      </c>
      <c r="D179" t="str">
        <f>RIGHT(טבלה1[[#This Row],[course_title]],10)</f>
        <v>ate Course</v>
      </c>
      <c r="E179" t="str">
        <f>MID(טבלה1[[#This Row],[course_title]],2,10)</f>
        <v>eb Develop</v>
      </c>
      <c r="F179" t="s">
        <v>4971</v>
      </c>
      <c r="G179" t="str">
        <f>REPLACE(טבלה1[[#This Row],[url]],19,3,"com")</f>
        <v>https://www.udemy.com/web-development-masterclass-complete-certificate-course/</v>
      </c>
      <c r="H179" t="b">
        <v>1</v>
      </c>
      <c r="I179" s="4">
        <v>200</v>
      </c>
      <c r="J179" s="5">
        <v>4090</v>
      </c>
      <c r="K179" s="5">
        <v>178</v>
      </c>
      <c r="L179" s="5">
        <v>348</v>
      </c>
      <c r="M179">
        <v>1</v>
      </c>
      <c r="N179" t="str">
        <f>VLOOKUP(טבלה1[[#This Row],[level_id]],Level_id!$A$2:$B$5,2)</f>
        <v>All levels</v>
      </c>
      <c r="O179" t="str">
        <f>LOWER(טבלה1[[#This Row],[level_desc]])</f>
        <v>all levels</v>
      </c>
      <c r="P179" s="3" t="str">
        <f>UPPER(טבלה1[[#This Row],[small letters]])</f>
        <v>ALL LEVELS</v>
      </c>
      <c r="Q179">
        <f>LEN(טבלה1[[#This Row],[no spaces]])</f>
        <v>10</v>
      </c>
      <c r="R179" t="str">
        <f>TRIM(טבלה1[[#This Row],[small letters]])</f>
        <v>all levels</v>
      </c>
      <c r="S179" s="6">
        <v>19.5</v>
      </c>
      <c r="T179" s="12">
        <v>42655</v>
      </c>
      <c r="U179" s="6">
        <f>DAY(טבלה1[[#This Row],[published_date]])</f>
        <v>12</v>
      </c>
      <c r="V179" s="6">
        <f>MONTH(טבלה1[[#This Row],[published_date]])</f>
        <v>10</v>
      </c>
      <c r="W179" s="6">
        <f>YEAR(טבלה1[[#This Row],[published_date]])</f>
        <v>2016</v>
      </c>
      <c r="X179">
        <v>4</v>
      </c>
      <c r="Y179" t="str">
        <f>VLOOKUP(טבלה1[[#This Row],[subject_id]],Subject_id!$A$2:$B$5,2)</f>
        <v>Web Development</v>
      </c>
      <c r="Z179" s="7">
        <v>43734</v>
      </c>
      <c r="AA179">
        <f>_xlfn.DAYS(טבלה1[[#This Row],[Removal_date]],טבלה1[[#This Row],[published_date]])</f>
        <v>1079</v>
      </c>
      <c r="AB179" s="4">
        <f>טבלה1[[#This Row],[price]]*טבלה1[[#This Row],[num_subscribers]]</f>
        <v>818000</v>
      </c>
    </row>
    <row r="180" spans="1:28" x14ac:dyDescent="0.3">
      <c r="A180">
        <v>967380</v>
      </c>
      <c r="B180" t="s">
        <v>3970</v>
      </c>
      <c r="C180" t="str">
        <f>LEFT(טבלה1[[#This Row],[course_title]],10)</f>
        <v>How to pla</v>
      </c>
      <c r="D180" t="str">
        <f>RIGHT(טבלה1[[#This Row],[course_title]],10)</f>
        <v>e to a Pro</v>
      </c>
      <c r="E180" t="str">
        <f>MID(טבלה1[[#This Row],[course_title]],2,10)</f>
        <v>ow to play</v>
      </c>
      <c r="F180" t="s">
        <v>3971</v>
      </c>
      <c r="G180" t="str">
        <f>REPLACE(טבלה1[[#This Row],[url]],19,3,"com")</f>
        <v>https://www.udemy.com/how-to-play-piano-go-from-a-beginnerintermediate-to-a-pro/</v>
      </c>
      <c r="H180" t="b">
        <v>1</v>
      </c>
      <c r="I180" s="4">
        <v>200</v>
      </c>
      <c r="J180" s="5">
        <v>5316</v>
      </c>
      <c r="K180" s="5">
        <v>159</v>
      </c>
      <c r="L180" s="5">
        <v>291</v>
      </c>
      <c r="M180">
        <v>1</v>
      </c>
      <c r="N180" t="str">
        <f>VLOOKUP(טבלה1[[#This Row],[level_id]],Level_id!$A$2:$B$5,2)</f>
        <v>All levels</v>
      </c>
      <c r="O180" t="str">
        <f>LOWER(טבלה1[[#This Row],[level_desc]])</f>
        <v>all levels</v>
      </c>
      <c r="P180" s="3" t="str">
        <f>UPPER(טבלה1[[#This Row],[small letters]])</f>
        <v>ALL LEVELS</v>
      </c>
      <c r="Q180">
        <f>LEN(טבלה1[[#This Row],[no spaces]])</f>
        <v>10</v>
      </c>
      <c r="R180" t="str">
        <f>TRIM(טבלה1[[#This Row],[small letters]])</f>
        <v>all levels</v>
      </c>
      <c r="S180" s="6">
        <v>31</v>
      </c>
      <c r="T180" s="12">
        <v>42659</v>
      </c>
      <c r="U180" s="6">
        <f>DAY(טבלה1[[#This Row],[published_date]])</f>
        <v>16</v>
      </c>
      <c r="V180" s="6">
        <f>MONTH(טבלה1[[#This Row],[published_date]])</f>
        <v>10</v>
      </c>
      <c r="W180" s="6">
        <f>YEAR(טבלה1[[#This Row],[published_date]])</f>
        <v>2016</v>
      </c>
      <c r="X180">
        <v>3</v>
      </c>
      <c r="Y180" t="str">
        <f>VLOOKUP(טבלה1[[#This Row],[subject_id]],Subject_id!$A$2:$B$5,2)</f>
        <v>Musical Instruments</v>
      </c>
      <c r="Z180" s="7">
        <v>43734</v>
      </c>
      <c r="AA180">
        <f>_xlfn.DAYS(טבלה1[[#This Row],[Removal_date]],טבלה1[[#This Row],[published_date]])</f>
        <v>1075</v>
      </c>
      <c r="AB180" s="4">
        <f>טבלה1[[#This Row],[price]]*טבלה1[[#This Row],[num_subscribers]]</f>
        <v>1063200</v>
      </c>
    </row>
    <row r="181" spans="1:28" x14ac:dyDescent="0.3">
      <c r="A181">
        <v>971110</v>
      </c>
      <c r="B181" t="s">
        <v>1514</v>
      </c>
      <c r="C181" t="str">
        <f>LEFT(טבלה1[[#This Row],[course_title]],10)</f>
        <v>The Truths</v>
      </c>
      <c r="D181" t="str">
        <f>RIGHT(טבלה1[[#This Row],[course_title]],10)</f>
        <v>Retirement</v>
      </c>
      <c r="E181" t="str">
        <f>MID(טבלה1[[#This Row],[course_title]],2,10)</f>
        <v xml:space="preserve">he Truths </v>
      </c>
      <c r="F181" t="s">
        <v>1515</v>
      </c>
      <c r="G181" t="str">
        <f>REPLACE(טבלה1[[#This Row],[url]],19,3,"com")</f>
        <v>https://www.udemy.com/retirement-planning-calculator/</v>
      </c>
      <c r="H181" t="b">
        <v>1</v>
      </c>
      <c r="I181" s="4">
        <v>200</v>
      </c>
      <c r="J181" s="5">
        <v>86</v>
      </c>
      <c r="K181" s="5">
        <v>6</v>
      </c>
      <c r="L181" s="5">
        <v>32</v>
      </c>
      <c r="M181">
        <v>4</v>
      </c>
      <c r="N181" t="str">
        <f>VLOOKUP(טבלה1[[#This Row],[level_id]],Level_id!$A$2:$B$5,2)</f>
        <v>Intermediate Level</v>
      </c>
      <c r="O181" t="str">
        <f>LOWER(טבלה1[[#This Row],[level_desc]])</f>
        <v>intermediate level</v>
      </c>
      <c r="P181" s="3" t="str">
        <f>UPPER(טבלה1[[#This Row],[small letters]])</f>
        <v>INTERMEDIATE LEVEL</v>
      </c>
      <c r="Q181">
        <f>LEN(טבלה1[[#This Row],[no spaces]])</f>
        <v>18</v>
      </c>
      <c r="R181" t="str">
        <f>TRIM(טבלה1[[#This Row],[small letters]])</f>
        <v>intermediate level</v>
      </c>
      <c r="S181" s="6">
        <v>4.5</v>
      </c>
      <c r="T181" s="12">
        <v>42646</v>
      </c>
      <c r="U181" s="6">
        <f>DAY(טבלה1[[#This Row],[published_date]])</f>
        <v>3</v>
      </c>
      <c r="V181" s="6">
        <f>MONTH(טבלה1[[#This Row],[published_date]])</f>
        <v>10</v>
      </c>
      <c r="W181" s="6">
        <f>YEAR(טבלה1[[#This Row],[published_date]])</f>
        <v>2016</v>
      </c>
      <c r="X181">
        <v>1</v>
      </c>
      <c r="Y181" t="str">
        <f>VLOOKUP(טבלה1[[#This Row],[subject_id]],Subject_id!$A$2:$B$5,2)</f>
        <v>Business Finance</v>
      </c>
      <c r="Z181" s="7">
        <v>44114</v>
      </c>
      <c r="AA181">
        <f>_xlfn.DAYS(טבלה1[[#This Row],[Removal_date]],טבלה1[[#This Row],[published_date]])</f>
        <v>1468</v>
      </c>
      <c r="AB181" s="4">
        <f>טבלה1[[#This Row],[price]]*טבלה1[[#This Row],[num_subscribers]]</f>
        <v>17200</v>
      </c>
    </row>
    <row r="182" spans="1:28" x14ac:dyDescent="0.3">
      <c r="A182">
        <v>972126</v>
      </c>
      <c r="B182" t="s">
        <v>1078</v>
      </c>
      <c r="C182" t="str">
        <f>LEFT(טבלה1[[#This Row],[course_title]],10)</f>
        <v>Forex Trad</v>
      </c>
      <c r="D182" t="str">
        <f>RIGHT(טבלה1[[#This Row],[course_title]],10)</f>
        <v>ade Better</v>
      </c>
      <c r="E182" t="str">
        <f>MID(טבלה1[[#This Row],[course_title]],2,10)</f>
        <v>orex Tradi</v>
      </c>
      <c r="F182" t="s">
        <v>1079</v>
      </c>
      <c r="G182" t="str">
        <f>REPLACE(טבלה1[[#This Row],[url]],19,3,"com")</f>
        <v>https://www.udemy.com/forex-market-masterclass/</v>
      </c>
      <c r="H182" t="b">
        <v>1</v>
      </c>
      <c r="I182" s="4">
        <v>200</v>
      </c>
      <c r="J182" s="5">
        <v>152</v>
      </c>
      <c r="K182" s="5">
        <v>7</v>
      </c>
      <c r="L182" s="5">
        <v>30</v>
      </c>
      <c r="M182">
        <v>1</v>
      </c>
      <c r="N182" t="str">
        <f>VLOOKUP(טבלה1[[#This Row],[level_id]],Level_id!$A$2:$B$5,2)</f>
        <v>All levels</v>
      </c>
      <c r="O182" t="str">
        <f>LOWER(טבלה1[[#This Row],[level_desc]])</f>
        <v>all levels</v>
      </c>
      <c r="P182" s="3" t="str">
        <f>UPPER(טבלה1[[#This Row],[small letters]])</f>
        <v>ALL LEVELS</v>
      </c>
      <c r="Q182">
        <f>LEN(טבלה1[[#This Row],[no spaces]])</f>
        <v>10</v>
      </c>
      <c r="R182" t="str">
        <f>TRIM(טבלה1[[#This Row],[small letters]])</f>
        <v>all levels</v>
      </c>
      <c r="S182" s="6">
        <v>3</v>
      </c>
      <c r="T182" s="12">
        <v>42652</v>
      </c>
      <c r="U182" s="6">
        <f>DAY(טבלה1[[#This Row],[published_date]])</f>
        <v>9</v>
      </c>
      <c r="V182" s="6">
        <f>MONTH(טבלה1[[#This Row],[published_date]])</f>
        <v>10</v>
      </c>
      <c r="W182" s="6">
        <f>YEAR(טבלה1[[#This Row],[published_date]])</f>
        <v>2016</v>
      </c>
      <c r="X182">
        <v>1</v>
      </c>
      <c r="Y182" t="str">
        <f>VLOOKUP(טבלה1[[#This Row],[subject_id]],Subject_id!$A$2:$B$5,2)</f>
        <v>Business Finance</v>
      </c>
      <c r="Z182" s="7">
        <v>43318</v>
      </c>
      <c r="AA182">
        <f>_xlfn.DAYS(טבלה1[[#This Row],[Removal_date]],טבלה1[[#This Row],[published_date]])</f>
        <v>666</v>
      </c>
      <c r="AB182" s="4">
        <f>טבלה1[[#This Row],[price]]*טבלה1[[#This Row],[num_subscribers]]</f>
        <v>30400</v>
      </c>
    </row>
    <row r="183" spans="1:28" x14ac:dyDescent="0.3">
      <c r="A183">
        <v>975046</v>
      </c>
      <c r="B183" t="s">
        <v>36</v>
      </c>
      <c r="C183" t="str">
        <f>LEFT(טבלה1[[#This Row],[course_title]],10)</f>
        <v>Trading Op</v>
      </c>
      <c r="D183" t="str">
        <f>RIGHT(טבלה1[[#This Row],[course_title]],10)</f>
        <v>Money Flow</v>
      </c>
      <c r="E183" t="str">
        <f>MID(טבלה1[[#This Row],[course_title]],2,10)</f>
        <v>rading Opt</v>
      </c>
      <c r="F183" t="s">
        <v>37</v>
      </c>
      <c r="G183" t="str">
        <f>REPLACE(טבלה1[[#This Row],[url]],19,3,"com")</f>
        <v>https://www.udemy.com/trading-options-using-money-flow/</v>
      </c>
      <c r="H183" t="b">
        <v>1</v>
      </c>
      <c r="I183" s="4">
        <v>200</v>
      </c>
      <c r="J183" s="5">
        <v>1380</v>
      </c>
      <c r="K183" s="5">
        <v>42</v>
      </c>
      <c r="L183" s="5">
        <v>17</v>
      </c>
      <c r="M183">
        <v>1</v>
      </c>
      <c r="N183" t="str">
        <f>VLOOKUP(טבלה1[[#This Row],[level_id]],Level_id!$A$2:$B$5,2)</f>
        <v>All levels</v>
      </c>
      <c r="O183" t="str">
        <f>LOWER(טבלה1[[#This Row],[level_desc]])</f>
        <v>all levels</v>
      </c>
      <c r="P183" s="3" t="str">
        <f>UPPER(טבלה1[[#This Row],[small letters]])</f>
        <v>ALL LEVELS</v>
      </c>
      <c r="Q183">
        <f>LEN(טבלה1[[#This Row],[no spaces]])</f>
        <v>10</v>
      </c>
      <c r="R183" t="str">
        <f>TRIM(טבלה1[[#This Row],[small letters]])</f>
        <v>all levels</v>
      </c>
      <c r="S183" s="6">
        <v>1</v>
      </c>
      <c r="T183" s="12">
        <v>42661</v>
      </c>
      <c r="U183" s="6">
        <f>DAY(טבלה1[[#This Row],[published_date]])</f>
        <v>18</v>
      </c>
      <c r="V183" s="6">
        <f>MONTH(טבלה1[[#This Row],[published_date]])</f>
        <v>10</v>
      </c>
      <c r="W183" s="6">
        <f>YEAR(טבלה1[[#This Row],[published_date]])</f>
        <v>2016</v>
      </c>
      <c r="X183">
        <v>1</v>
      </c>
      <c r="Y183" t="str">
        <f>VLOOKUP(טבלה1[[#This Row],[subject_id]],Subject_id!$A$2:$B$5,2)</f>
        <v>Business Finance</v>
      </c>
      <c r="Z183" s="7">
        <v>43376</v>
      </c>
      <c r="AA183">
        <f>_xlfn.DAYS(טבלה1[[#This Row],[Removal_date]],טבלה1[[#This Row],[published_date]])</f>
        <v>715</v>
      </c>
      <c r="AB183" s="4">
        <f>טבלה1[[#This Row],[price]]*טבלה1[[#This Row],[num_subscribers]]</f>
        <v>276000</v>
      </c>
    </row>
    <row r="184" spans="1:28" x14ac:dyDescent="0.3">
      <c r="A184">
        <v>975414</v>
      </c>
      <c r="B184" t="s">
        <v>1310</v>
      </c>
      <c r="C184" t="str">
        <f>LEFT(טבלה1[[#This Row],[course_title]],10)</f>
        <v>Contango V</v>
      </c>
      <c r="D184" t="str">
        <f>RIGHT(טבלה1[[#This Row],[course_title]],10)</f>
        <v>Investment</v>
      </c>
      <c r="E184" t="str">
        <f>MID(טבלה1[[#This Row],[course_title]],2,10)</f>
        <v>ontango VX</v>
      </c>
      <c r="F184" t="s">
        <v>1311</v>
      </c>
      <c r="G184" t="str">
        <f>REPLACE(טבלה1[[#This Row],[url]],19,3,"com")</f>
        <v>https://www.udemy.com/contango-vxx-trading-idiot-proof-way-to-double-your-return/</v>
      </c>
      <c r="H184" t="b">
        <v>1</v>
      </c>
      <c r="I184" s="4">
        <v>200</v>
      </c>
      <c r="J184" s="5">
        <v>513</v>
      </c>
      <c r="K184" s="5">
        <v>20</v>
      </c>
      <c r="L184" s="5">
        <v>20</v>
      </c>
      <c r="M184">
        <v>1</v>
      </c>
      <c r="N184" t="str">
        <f>VLOOKUP(טבלה1[[#This Row],[level_id]],Level_id!$A$2:$B$5,2)</f>
        <v>All levels</v>
      </c>
      <c r="O184" t="str">
        <f>LOWER(טבלה1[[#This Row],[level_desc]])</f>
        <v>all levels</v>
      </c>
      <c r="P184" s="3" t="str">
        <f>UPPER(טבלה1[[#This Row],[small letters]])</f>
        <v>ALL LEVELS</v>
      </c>
      <c r="Q184">
        <f>LEN(טבלה1[[#This Row],[no spaces]])</f>
        <v>10</v>
      </c>
      <c r="R184" t="str">
        <f>TRIM(טבלה1[[#This Row],[small letters]])</f>
        <v>all levels</v>
      </c>
      <c r="S184" s="6">
        <v>1</v>
      </c>
      <c r="T184" s="12">
        <v>42649</v>
      </c>
      <c r="U184" s="6">
        <f>DAY(טבלה1[[#This Row],[published_date]])</f>
        <v>6</v>
      </c>
      <c r="V184" s="6">
        <f>MONTH(טבלה1[[#This Row],[published_date]])</f>
        <v>10</v>
      </c>
      <c r="W184" s="6">
        <f>YEAR(טבלה1[[#This Row],[published_date]])</f>
        <v>2016</v>
      </c>
      <c r="X184">
        <v>1</v>
      </c>
      <c r="Y184" t="str">
        <f>VLOOKUP(טבלה1[[#This Row],[subject_id]],Subject_id!$A$2:$B$5,2)</f>
        <v>Business Finance</v>
      </c>
      <c r="Z184" s="7">
        <v>43318</v>
      </c>
      <c r="AA184">
        <f>_xlfn.DAYS(טבלה1[[#This Row],[Removal_date]],טבלה1[[#This Row],[published_date]])</f>
        <v>669</v>
      </c>
      <c r="AB184" s="4">
        <f>טבלה1[[#This Row],[price]]*טבלה1[[#This Row],[num_subscribers]]</f>
        <v>102600</v>
      </c>
    </row>
    <row r="185" spans="1:28" x14ac:dyDescent="0.3">
      <c r="A185">
        <v>975982</v>
      </c>
      <c r="B185" t="s">
        <v>2262</v>
      </c>
      <c r="C185" t="str">
        <f>LEFT(טבלה1[[#This Row],[course_title]],10)</f>
        <v>4 Easy Dai</v>
      </c>
      <c r="D185" t="str">
        <f>RIGHT(טבלה1[[#This Row],[course_title]],10)</f>
        <v>ng Success</v>
      </c>
      <c r="E185" t="str">
        <f>MID(טבלה1[[#This Row],[course_title]],2,10)</f>
        <v xml:space="preserve"> Easy Dail</v>
      </c>
      <c r="F185" t="s">
        <v>2263</v>
      </c>
      <c r="G185" t="str">
        <f>REPLACE(טבלה1[[#This Row],[url]],19,3,"com")</f>
        <v>https://www.udemy.com/4dailytrades/</v>
      </c>
      <c r="H185" t="b">
        <v>1</v>
      </c>
      <c r="I185" s="4">
        <v>200</v>
      </c>
      <c r="J185" s="5">
        <v>319</v>
      </c>
      <c r="K185" s="5">
        <v>19</v>
      </c>
      <c r="L185" s="5">
        <v>12</v>
      </c>
      <c r="M185">
        <v>1</v>
      </c>
      <c r="N185" t="str">
        <f>VLOOKUP(טבלה1[[#This Row],[level_id]],Level_id!$A$2:$B$5,2)</f>
        <v>All levels</v>
      </c>
      <c r="O185" t="str">
        <f>LOWER(טבלה1[[#This Row],[level_desc]])</f>
        <v>all levels</v>
      </c>
      <c r="P185" s="3" t="str">
        <f>UPPER(טבלה1[[#This Row],[small letters]])</f>
        <v>ALL LEVELS</v>
      </c>
      <c r="Q185">
        <f>LEN(טבלה1[[#This Row],[no spaces]])</f>
        <v>10</v>
      </c>
      <c r="R185" t="str">
        <f>TRIM(טבלה1[[#This Row],[small letters]])</f>
        <v>all levels</v>
      </c>
      <c r="S185" s="6">
        <v>1</v>
      </c>
      <c r="T185" s="12">
        <v>42691</v>
      </c>
      <c r="U185" s="6">
        <f>DAY(טבלה1[[#This Row],[published_date]])</f>
        <v>17</v>
      </c>
      <c r="V185" s="6">
        <f>MONTH(טבלה1[[#This Row],[published_date]])</f>
        <v>11</v>
      </c>
      <c r="W185" s="6">
        <f>YEAR(טבלה1[[#This Row],[published_date]])</f>
        <v>2016</v>
      </c>
      <c r="X185">
        <v>1</v>
      </c>
      <c r="Y185" t="str">
        <f>VLOOKUP(טבלה1[[#This Row],[subject_id]],Subject_id!$A$2:$B$5,2)</f>
        <v>Business Finance</v>
      </c>
      <c r="Z185" s="7">
        <v>43734</v>
      </c>
      <c r="AA185">
        <f>_xlfn.DAYS(טבלה1[[#This Row],[Removal_date]],טבלה1[[#This Row],[published_date]])</f>
        <v>1043</v>
      </c>
      <c r="AB185" s="4">
        <f>טבלה1[[#This Row],[price]]*טבלה1[[#This Row],[num_subscribers]]</f>
        <v>63800</v>
      </c>
    </row>
    <row r="186" spans="1:28" x14ac:dyDescent="0.3">
      <c r="A186">
        <v>976598</v>
      </c>
      <c r="B186" t="s">
        <v>5349</v>
      </c>
      <c r="C186" t="str">
        <f>LEFT(טבלה1[[#This Row],[course_title]],10)</f>
        <v>Building W</v>
      </c>
      <c r="D186" t="str">
        <f>RIGHT(טבלה1[[#This Row],[course_title]],10)</f>
        <v>ntact form</v>
      </c>
      <c r="E186" t="str">
        <f>MID(טבלה1[[#This Row],[course_title]],2,10)</f>
        <v>uilding We</v>
      </c>
      <c r="F186" t="s">
        <v>5350</v>
      </c>
      <c r="G186" t="str">
        <f>REPLACE(טבלה1[[#This Row],[url]],19,3,"com")</f>
        <v>https://www.udemy.com/how-to-create-a-fully-functional-web-contact-form/</v>
      </c>
      <c r="H186" t="b">
        <v>1</v>
      </c>
      <c r="I186" s="4">
        <v>200</v>
      </c>
      <c r="J186" s="5">
        <v>3392</v>
      </c>
      <c r="K186" s="5">
        <v>29</v>
      </c>
      <c r="L186" s="5">
        <v>19</v>
      </c>
      <c r="M186">
        <v>2</v>
      </c>
      <c r="N186" t="str">
        <f>VLOOKUP(טבלה1[[#This Row],[level_id]],Level_id!$A$2:$B$5,2)</f>
        <v>Beginner Level</v>
      </c>
      <c r="O186" t="str">
        <f>LOWER(טבלה1[[#This Row],[level_desc]])</f>
        <v>beginner level</v>
      </c>
      <c r="P186" s="3" t="str">
        <f>UPPER(טבלה1[[#This Row],[small letters]])</f>
        <v>BEGINNER LEVEL</v>
      </c>
      <c r="Q186">
        <f>LEN(טבלה1[[#This Row],[no spaces]])</f>
        <v>14</v>
      </c>
      <c r="R186" t="str">
        <f>TRIM(טבלה1[[#This Row],[small letters]])</f>
        <v>beginner level</v>
      </c>
      <c r="S186" s="6">
        <v>1.5</v>
      </c>
      <c r="T186" s="12">
        <v>42649</v>
      </c>
      <c r="U186" s="6">
        <f>DAY(טבלה1[[#This Row],[published_date]])</f>
        <v>6</v>
      </c>
      <c r="V186" s="6">
        <f>MONTH(טבלה1[[#This Row],[published_date]])</f>
        <v>10</v>
      </c>
      <c r="W186" s="6">
        <f>YEAR(טבלה1[[#This Row],[published_date]])</f>
        <v>2016</v>
      </c>
      <c r="X186">
        <v>4</v>
      </c>
      <c r="Y186" t="str">
        <f>VLOOKUP(טבלה1[[#This Row],[subject_id]],Subject_id!$A$2:$B$5,2)</f>
        <v>Web Development</v>
      </c>
      <c r="Z186" s="7">
        <v>43465</v>
      </c>
      <c r="AA186">
        <f>_xlfn.DAYS(טבלה1[[#This Row],[Removal_date]],טבלה1[[#This Row],[published_date]])</f>
        <v>816</v>
      </c>
      <c r="AB186" s="4">
        <f>טבלה1[[#This Row],[price]]*טבלה1[[#This Row],[num_subscribers]]</f>
        <v>678400</v>
      </c>
    </row>
    <row r="187" spans="1:28" x14ac:dyDescent="0.3">
      <c r="A187">
        <v>976854</v>
      </c>
      <c r="B187" t="s">
        <v>7177</v>
      </c>
      <c r="C187" t="str">
        <f>LEFT(טבלה1[[#This Row],[course_title]],10)</f>
        <v>Spring 4 M</v>
      </c>
      <c r="D187" t="str">
        <f>RIGHT(טבלה1[[#This Row],[course_title]],10)</f>
        <v>figuration</v>
      </c>
      <c r="E187" t="str">
        <f>MID(טבלה1[[#This Row],[course_title]],2,10)</f>
        <v>pring 4 Ma</v>
      </c>
      <c r="F187" t="s">
        <v>7178</v>
      </c>
      <c r="G187" t="str">
        <f>REPLACE(טבלה1[[#This Row],[url]],19,3,"com")</f>
        <v>https://www.udemy.com/java-spring-framework/</v>
      </c>
      <c r="H187" t="b">
        <v>1</v>
      </c>
      <c r="I187" s="4">
        <v>200</v>
      </c>
      <c r="J187" s="5">
        <v>1353</v>
      </c>
      <c r="K187" s="5">
        <v>53</v>
      </c>
      <c r="L187" s="5">
        <v>320</v>
      </c>
      <c r="M187">
        <v>4</v>
      </c>
      <c r="N187" t="str">
        <f>VLOOKUP(טבלה1[[#This Row],[level_id]],Level_id!$A$2:$B$5,2)</f>
        <v>Intermediate Level</v>
      </c>
      <c r="O187" t="str">
        <f>LOWER(טבלה1[[#This Row],[level_desc]])</f>
        <v>intermediate level</v>
      </c>
      <c r="P187" s="3" t="str">
        <f>UPPER(טבלה1[[#This Row],[small letters]])</f>
        <v>INTERMEDIATE LEVEL</v>
      </c>
      <c r="Q187">
        <f>LEN(טבלה1[[#This Row],[no spaces]])</f>
        <v>18</v>
      </c>
      <c r="R187" t="str">
        <f>TRIM(טבלה1[[#This Row],[small letters]])</f>
        <v>intermediate level</v>
      </c>
      <c r="S187" s="6">
        <v>23.5</v>
      </c>
      <c r="T187" s="12">
        <v>42675</v>
      </c>
      <c r="U187" s="6">
        <f>DAY(טבלה1[[#This Row],[published_date]])</f>
        <v>1</v>
      </c>
      <c r="V187" s="6">
        <f>MONTH(טבלה1[[#This Row],[published_date]])</f>
        <v>11</v>
      </c>
      <c r="W187" s="6">
        <f>YEAR(טבלה1[[#This Row],[published_date]])</f>
        <v>2016</v>
      </c>
      <c r="X187">
        <v>4</v>
      </c>
      <c r="Y187" t="str">
        <f>VLOOKUP(טבלה1[[#This Row],[subject_id]],Subject_id!$A$2:$B$5,2)</f>
        <v>Web Development</v>
      </c>
      <c r="Z187" s="7">
        <v>44114</v>
      </c>
      <c r="AA187">
        <f>_xlfn.DAYS(טבלה1[[#This Row],[Removal_date]],טבלה1[[#This Row],[published_date]])</f>
        <v>1439</v>
      </c>
      <c r="AB187" s="4">
        <f>טבלה1[[#This Row],[price]]*טבלה1[[#This Row],[num_subscribers]]</f>
        <v>270600</v>
      </c>
    </row>
    <row r="188" spans="1:28" x14ac:dyDescent="0.3">
      <c r="A188">
        <v>978728</v>
      </c>
      <c r="B188" t="s">
        <v>5491</v>
      </c>
      <c r="C188" t="str">
        <f>LEFT(טבלה1[[#This Row],[course_title]],10)</f>
        <v>Thoughtful</v>
      </c>
      <c r="D188" t="str">
        <f>RIGHT(טבלה1[[#This Row],[course_title]],10)</f>
        <v>PHP, MySQL</v>
      </c>
      <c r="E188" t="str">
        <f>MID(טבלה1[[#This Row],[course_title]],2,10)</f>
        <v xml:space="preserve">houghtful </v>
      </c>
      <c r="F188" t="s">
        <v>5492</v>
      </c>
      <c r="G188" t="str">
        <f>REPLACE(טבלה1[[#This Row],[url]],19,3,"com")</f>
        <v>https://www.udemy.com/web-development-html5-css3-php-oop-and-mysql-database/</v>
      </c>
      <c r="H188" t="b">
        <v>1</v>
      </c>
      <c r="I188" s="4">
        <v>200</v>
      </c>
      <c r="J188" s="5">
        <v>842</v>
      </c>
      <c r="K188" s="5">
        <v>144</v>
      </c>
      <c r="L188" s="5">
        <v>536</v>
      </c>
      <c r="M188">
        <v>1</v>
      </c>
      <c r="N188" t="str">
        <f>VLOOKUP(טבלה1[[#This Row],[level_id]],Level_id!$A$2:$B$5,2)</f>
        <v>All levels</v>
      </c>
      <c r="O188" t="str">
        <f>LOWER(טבלה1[[#This Row],[level_desc]])</f>
        <v>all levels</v>
      </c>
      <c r="P188" s="3" t="str">
        <f>UPPER(טבלה1[[#This Row],[small letters]])</f>
        <v>ALL LEVELS</v>
      </c>
      <c r="Q188">
        <f>LEN(טבלה1[[#This Row],[no spaces]])</f>
        <v>10</v>
      </c>
      <c r="R188" t="str">
        <f>TRIM(טבלה1[[#This Row],[small letters]])</f>
        <v>all levels</v>
      </c>
      <c r="S188" s="6">
        <v>25</v>
      </c>
      <c r="T188" s="12">
        <v>42654</v>
      </c>
      <c r="U188" s="6">
        <f>DAY(טבלה1[[#This Row],[published_date]])</f>
        <v>11</v>
      </c>
      <c r="V188" s="6">
        <f>MONTH(טבלה1[[#This Row],[published_date]])</f>
        <v>10</v>
      </c>
      <c r="W188" s="6">
        <f>YEAR(טבלה1[[#This Row],[published_date]])</f>
        <v>2016</v>
      </c>
      <c r="X188">
        <v>4</v>
      </c>
      <c r="Y188" t="str">
        <f>VLOOKUP(טבלה1[[#This Row],[subject_id]],Subject_id!$A$2:$B$5,2)</f>
        <v>Web Development</v>
      </c>
      <c r="Z188" s="7">
        <v>43734</v>
      </c>
      <c r="AA188">
        <f>_xlfn.DAYS(טבלה1[[#This Row],[Removal_date]],טבלה1[[#This Row],[published_date]])</f>
        <v>1080</v>
      </c>
      <c r="AB188" s="4">
        <f>טבלה1[[#This Row],[price]]*טבלה1[[#This Row],[num_subscribers]]</f>
        <v>168400</v>
      </c>
    </row>
    <row r="189" spans="1:28" x14ac:dyDescent="0.3">
      <c r="A189">
        <v>979616</v>
      </c>
      <c r="B189" t="s">
        <v>902</v>
      </c>
      <c r="C189" t="str">
        <f>LEFT(טבלה1[[#This Row],[course_title]],10)</f>
        <v xml:space="preserve">Investing </v>
      </c>
      <c r="D189" t="str">
        <f>RIGHT(טבלה1[[#This Row],[course_title]],10)</f>
        <v xml:space="preserve"> Investing</v>
      </c>
      <c r="E189" t="str">
        <f>MID(טבלה1[[#This Row],[course_title]],2,10)</f>
        <v>nvesting I</v>
      </c>
      <c r="F189" t="s">
        <v>903</v>
      </c>
      <c r="G189" t="str">
        <f>REPLACE(טבלה1[[#This Row],[url]],19,3,"com")</f>
        <v>https://www.udemy.com/fundamental-analysis-of-stocks/</v>
      </c>
      <c r="H189" t="b">
        <v>1</v>
      </c>
      <c r="I189" s="4">
        <v>200</v>
      </c>
      <c r="J189" s="5">
        <v>267</v>
      </c>
      <c r="K189" s="5">
        <v>11</v>
      </c>
      <c r="L189" s="5">
        <v>21</v>
      </c>
      <c r="M189">
        <v>1</v>
      </c>
      <c r="N189" t="str">
        <f>VLOOKUP(טבלה1[[#This Row],[level_id]],Level_id!$A$2:$B$5,2)</f>
        <v>All levels</v>
      </c>
      <c r="O189" t="str">
        <f>LOWER(טבלה1[[#This Row],[level_desc]])</f>
        <v>all levels</v>
      </c>
      <c r="P189" s="3" t="str">
        <f>UPPER(טבלה1[[#This Row],[small letters]])</f>
        <v>ALL LEVELS</v>
      </c>
      <c r="Q189">
        <f>LEN(טבלה1[[#This Row],[no spaces]])</f>
        <v>10</v>
      </c>
      <c r="R189" t="str">
        <f>TRIM(טבלה1[[#This Row],[small letters]])</f>
        <v>all levels</v>
      </c>
      <c r="S189" s="6">
        <v>2</v>
      </c>
      <c r="T189" s="12">
        <v>42665</v>
      </c>
      <c r="U189" s="6">
        <f>DAY(טבלה1[[#This Row],[published_date]])</f>
        <v>22</v>
      </c>
      <c r="V189" s="6">
        <f>MONTH(טבלה1[[#This Row],[published_date]])</f>
        <v>10</v>
      </c>
      <c r="W189" s="6">
        <f>YEAR(טבלה1[[#This Row],[published_date]])</f>
        <v>2016</v>
      </c>
      <c r="X189">
        <v>1</v>
      </c>
      <c r="Y189" t="str">
        <f>VLOOKUP(טבלה1[[#This Row],[subject_id]],Subject_id!$A$2:$B$5,2)</f>
        <v>Business Finance</v>
      </c>
      <c r="Z189" s="7">
        <v>43318</v>
      </c>
      <c r="AA189">
        <f>_xlfn.DAYS(טבלה1[[#This Row],[Removal_date]],טבלה1[[#This Row],[published_date]])</f>
        <v>653</v>
      </c>
      <c r="AB189" s="4">
        <f>טבלה1[[#This Row],[price]]*טבלה1[[#This Row],[num_subscribers]]</f>
        <v>53400</v>
      </c>
    </row>
    <row r="190" spans="1:28" x14ac:dyDescent="0.3">
      <c r="A190">
        <v>986272</v>
      </c>
      <c r="B190" t="s">
        <v>2330</v>
      </c>
      <c r="C190" t="str">
        <f>LEFT(טבלה1[[#This Row],[course_title]],10)</f>
        <v>Hedge Fund</v>
      </c>
      <c r="D190" t="str">
        <f>RIGHT(טבלה1[[#This Row],[course_title]],10)</f>
        <v>- Part One</v>
      </c>
      <c r="E190" t="str">
        <f>MID(טבלה1[[#This Row],[course_title]],2,10)</f>
        <v xml:space="preserve">edge Fund </v>
      </c>
      <c r="F190" t="s">
        <v>2331</v>
      </c>
      <c r="G190" t="str">
        <f>REPLACE(טבלה1[[#This Row],[url]],19,3,"com")</f>
        <v>https://www.udemy.com/amibroker-trading-systems/</v>
      </c>
      <c r="H190" t="b">
        <v>1</v>
      </c>
      <c r="I190" s="4">
        <v>200</v>
      </c>
      <c r="J190" s="5">
        <v>52</v>
      </c>
      <c r="K190" s="5">
        <v>8</v>
      </c>
      <c r="L190" s="5">
        <v>21</v>
      </c>
      <c r="M190">
        <v>1</v>
      </c>
      <c r="N190" t="str">
        <f>VLOOKUP(טבלה1[[#This Row],[level_id]],Level_id!$A$2:$B$5,2)</f>
        <v>All levels</v>
      </c>
      <c r="O190" t="str">
        <f>LOWER(טבלה1[[#This Row],[level_desc]])</f>
        <v>all levels</v>
      </c>
      <c r="P190" s="3" t="str">
        <f>UPPER(טבלה1[[#This Row],[small letters]])</f>
        <v>ALL LEVELS</v>
      </c>
      <c r="Q190">
        <f>LEN(טבלה1[[#This Row],[no spaces]])</f>
        <v>10</v>
      </c>
      <c r="R190" t="str">
        <f>TRIM(טבלה1[[#This Row],[small letters]])</f>
        <v>all levels</v>
      </c>
      <c r="S190" s="6">
        <v>1.5</v>
      </c>
      <c r="T190" s="12">
        <v>42672</v>
      </c>
      <c r="U190" s="6">
        <f>DAY(טבלה1[[#This Row],[published_date]])</f>
        <v>29</v>
      </c>
      <c r="V190" s="6">
        <f>MONTH(טבלה1[[#This Row],[published_date]])</f>
        <v>10</v>
      </c>
      <c r="W190" s="6">
        <f>YEAR(טבלה1[[#This Row],[published_date]])</f>
        <v>2016</v>
      </c>
      <c r="X190">
        <v>1</v>
      </c>
      <c r="Y190" t="str">
        <f>VLOOKUP(טבלה1[[#This Row],[subject_id]],Subject_id!$A$2:$B$5,2)</f>
        <v>Business Finance</v>
      </c>
      <c r="Z190" s="7">
        <v>43734</v>
      </c>
      <c r="AA190">
        <f>_xlfn.DAYS(טבלה1[[#This Row],[Removal_date]],טבלה1[[#This Row],[published_date]])</f>
        <v>1062</v>
      </c>
      <c r="AB190" s="4">
        <f>טבלה1[[#This Row],[price]]*טבלה1[[#This Row],[num_subscribers]]</f>
        <v>10400</v>
      </c>
    </row>
    <row r="191" spans="1:28" x14ac:dyDescent="0.3">
      <c r="A191">
        <v>990440</v>
      </c>
      <c r="B191" t="s">
        <v>678</v>
      </c>
      <c r="C191" t="str">
        <f>LEFT(טבלה1[[#This Row],[course_title]],10)</f>
        <v>My Forex S</v>
      </c>
      <c r="D191" t="str">
        <f>RIGHT(טבלה1[[#This Row],[course_title]],10)</f>
        <v>r and over</v>
      </c>
      <c r="E191" t="str">
        <f>MID(טבלה1[[#This Row],[course_title]],2,10)</f>
        <v>y Forex St</v>
      </c>
      <c r="F191" t="s">
        <v>679</v>
      </c>
      <c r="G191" t="str">
        <f>REPLACE(טבלה1[[#This Row],[url]],19,3,"com")</f>
        <v>https://www.udemy.com/my-forex-strategy-that-help-me-consistently-winning/</v>
      </c>
      <c r="H191" t="b">
        <v>1</v>
      </c>
      <c r="I191" s="4">
        <v>200</v>
      </c>
      <c r="J191" s="5">
        <v>204</v>
      </c>
      <c r="K191" s="5">
        <v>23</v>
      </c>
      <c r="L191" s="5">
        <v>9</v>
      </c>
      <c r="M191">
        <v>4</v>
      </c>
      <c r="N191" t="str">
        <f>VLOOKUP(טבלה1[[#This Row],[level_id]],Level_id!$A$2:$B$5,2)</f>
        <v>Intermediate Level</v>
      </c>
      <c r="O191" t="str">
        <f>LOWER(טבלה1[[#This Row],[level_desc]])</f>
        <v>intermediate level</v>
      </c>
      <c r="P191" s="3" t="str">
        <f>UPPER(טבלה1[[#This Row],[small letters]])</f>
        <v>INTERMEDIATE LEVEL</v>
      </c>
      <c r="Q191">
        <f>LEN(טבלה1[[#This Row],[no spaces]])</f>
        <v>18</v>
      </c>
      <c r="R191" t="str">
        <f>TRIM(טבלה1[[#This Row],[small letters]])</f>
        <v>intermediate level</v>
      </c>
      <c r="S191" s="6">
        <v>1.5</v>
      </c>
      <c r="T191" s="12">
        <v>42672</v>
      </c>
      <c r="U191" s="6">
        <f>DAY(טבלה1[[#This Row],[published_date]])</f>
        <v>29</v>
      </c>
      <c r="V191" s="6">
        <f>MONTH(טבלה1[[#This Row],[published_date]])</f>
        <v>10</v>
      </c>
      <c r="W191" s="6">
        <f>YEAR(טבלה1[[#This Row],[published_date]])</f>
        <v>2016</v>
      </c>
      <c r="X191">
        <v>1</v>
      </c>
      <c r="Y191" t="str">
        <f>VLOOKUP(טבלה1[[#This Row],[subject_id]],Subject_id!$A$2:$B$5,2)</f>
        <v>Business Finance</v>
      </c>
      <c r="Z191" s="7">
        <v>44114</v>
      </c>
      <c r="AA191">
        <f>_xlfn.DAYS(טבלה1[[#This Row],[Removal_date]],טבלה1[[#This Row],[published_date]])</f>
        <v>1442</v>
      </c>
      <c r="AB191" s="4">
        <f>טבלה1[[#This Row],[price]]*טבלה1[[#This Row],[num_subscribers]]</f>
        <v>40800</v>
      </c>
    </row>
    <row r="192" spans="1:28" x14ac:dyDescent="0.3">
      <c r="A192">
        <v>991290</v>
      </c>
      <c r="B192" t="s">
        <v>5106</v>
      </c>
      <c r="C192" t="str">
        <f>LEFT(טבלה1[[#This Row],[course_title]],10)</f>
        <v>Dynamic Ja</v>
      </c>
      <c r="D192" t="str">
        <f>RIGHT(טבלה1[[#This Row],[course_title]],10)</f>
        <v>imple APIs</v>
      </c>
      <c r="E192" t="str">
        <f>MID(טבלה1[[#This Row],[course_title]],2,10)</f>
        <v>ynamic Jav</v>
      </c>
      <c r="F192" t="s">
        <v>5107</v>
      </c>
      <c r="G192" t="str">
        <f>REPLACE(טבלה1[[#This Row],[url]],19,3,"com")</f>
        <v>https://www.udemy.com/ajax-course/</v>
      </c>
      <c r="H192" t="b">
        <v>1</v>
      </c>
      <c r="I192" s="4">
        <v>200</v>
      </c>
      <c r="J192" s="5">
        <v>9773</v>
      </c>
      <c r="K192" s="5">
        <v>117</v>
      </c>
      <c r="L192" s="5">
        <v>65</v>
      </c>
      <c r="M192">
        <v>4</v>
      </c>
      <c r="N192" t="str">
        <f>VLOOKUP(טבלה1[[#This Row],[level_id]],Level_id!$A$2:$B$5,2)</f>
        <v>Intermediate Level</v>
      </c>
      <c r="O192" t="str">
        <f>LOWER(טבלה1[[#This Row],[level_desc]])</f>
        <v>intermediate level</v>
      </c>
      <c r="P192" s="3" t="str">
        <f>UPPER(טבלה1[[#This Row],[small letters]])</f>
        <v>INTERMEDIATE LEVEL</v>
      </c>
      <c r="Q192">
        <f>LEN(טבלה1[[#This Row],[no spaces]])</f>
        <v>18</v>
      </c>
      <c r="R192" t="str">
        <f>TRIM(טבלה1[[#This Row],[small letters]])</f>
        <v>intermediate level</v>
      </c>
      <c r="S192" s="6">
        <v>4.5</v>
      </c>
      <c r="T192" s="12">
        <v>42667</v>
      </c>
      <c r="U192" s="6">
        <f>DAY(טבלה1[[#This Row],[published_date]])</f>
        <v>24</v>
      </c>
      <c r="V192" s="6">
        <f>MONTH(טבלה1[[#This Row],[published_date]])</f>
        <v>10</v>
      </c>
      <c r="W192" s="6">
        <f>YEAR(טבלה1[[#This Row],[published_date]])</f>
        <v>2016</v>
      </c>
      <c r="X192">
        <v>4</v>
      </c>
      <c r="Y192" t="str">
        <f>VLOOKUP(טבלה1[[#This Row],[subject_id]],Subject_id!$A$2:$B$5,2)</f>
        <v>Web Development</v>
      </c>
      <c r="Z192" s="7">
        <v>44114</v>
      </c>
      <c r="AA192">
        <f>_xlfn.DAYS(טבלה1[[#This Row],[Removal_date]],טבלה1[[#This Row],[published_date]])</f>
        <v>1447</v>
      </c>
      <c r="AB192" s="4">
        <f>טבלה1[[#This Row],[price]]*טבלה1[[#This Row],[num_subscribers]]</f>
        <v>1954600</v>
      </c>
    </row>
    <row r="193" spans="1:28" x14ac:dyDescent="0.3">
      <c r="A193">
        <v>994666</v>
      </c>
      <c r="B193" t="s">
        <v>1090</v>
      </c>
      <c r="C193" t="str">
        <f>LEFT(טבלה1[[#This Row],[course_title]],10)</f>
        <v>Intro to I</v>
      </c>
      <c r="D193" t="str">
        <f>RIGHT(טבלה1[[#This Row],[course_title]],10)</f>
        <v xml:space="preserve"> Investing</v>
      </c>
      <c r="E193" t="str">
        <f>MID(טבלה1[[#This Row],[course_title]],2,10)</f>
        <v>ntro to Im</v>
      </c>
      <c r="F193" t="s">
        <v>1091</v>
      </c>
      <c r="G193" t="str">
        <f>REPLACE(טבלה1[[#This Row],[url]],19,3,"com")</f>
        <v>https://www.udemy.com/intro-to-impact-investing/</v>
      </c>
      <c r="H193" t="b">
        <v>1</v>
      </c>
      <c r="I193" s="4">
        <v>200</v>
      </c>
      <c r="J193" s="5">
        <v>44</v>
      </c>
      <c r="K193" s="5">
        <v>4</v>
      </c>
      <c r="L193" s="5">
        <v>12</v>
      </c>
      <c r="M193">
        <v>2</v>
      </c>
      <c r="N193" t="str">
        <f>VLOOKUP(טבלה1[[#This Row],[level_id]],Level_id!$A$2:$B$5,2)</f>
        <v>Beginner Level</v>
      </c>
      <c r="O193" t="str">
        <f>LOWER(טבלה1[[#This Row],[level_desc]])</f>
        <v>beginner level</v>
      </c>
      <c r="P193" s="3" t="str">
        <f>UPPER(טבלה1[[#This Row],[small letters]])</f>
        <v>BEGINNER LEVEL</v>
      </c>
      <c r="Q193">
        <f>LEN(טבלה1[[#This Row],[no spaces]])</f>
        <v>14</v>
      </c>
      <c r="R193" t="str">
        <f>TRIM(טבלה1[[#This Row],[small letters]])</f>
        <v>beginner level</v>
      </c>
      <c r="S193" s="6">
        <v>0.53333333299999997</v>
      </c>
      <c r="T193" s="12">
        <v>42682</v>
      </c>
      <c r="U193" s="6">
        <f>DAY(טבלה1[[#This Row],[published_date]])</f>
        <v>8</v>
      </c>
      <c r="V193" s="6">
        <f>MONTH(טבלה1[[#This Row],[published_date]])</f>
        <v>11</v>
      </c>
      <c r="W193" s="6">
        <f>YEAR(טבלה1[[#This Row],[published_date]])</f>
        <v>2016</v>
      </c>
      <c r="X193">
        <v>1</v>
      </c>
      <c r="Y193" t="str">
        <f>VLOOKUP(טבלה1[[#This Row],[subject_id]],Subject_id!$A$2:$B$5,2)</f>
        <v>Business Finance</v>
      </c>
      <c r="Z193" s="7">
        <v>43465</v>
      </c>
      <c r="AA193">
        <f>_xlfn.DAYS(טבלה1[[#This Row],[Removal_date]],טבלה1[[#This Row],[published_date]])</f>
        <v>783</v>
      </c>
      <c r="AB193" s="4">
        <f>טבלה1[[#This Row],[price]]*טבלה1[[#This Row],[num_subscribers]]</f>
        <v>8800</v>
      </c>
    </row>
    <row r="194" spans="1:28" x14ac:dyDescent="0.3">
      <c r="A194">
        <v>996320</v>
      </c>
      <c r="B194" t="s">
        <v>5545</v>
      </c>
      <c r="C194" t="str">
        <f>LEFT(טבלה1[[#This Row],[course_title]],10)</f>
        <v>Shopping C</v>
      </c>
      <c r="D194" t="str">
        <f>RIGHT(טבלה1[[#This Row],[course_title]],10)</f>
        <v xml:space="preserve"> Ecommerce</v>
      </c>
      <c r="E194" t="str">
        <f>MID(טבלה1[[#This Row],[course_title]],2,10)</f>
        <v>hopping Ca</v>
      </c>
      <c r="F194" t="s">
        <v>5546</v>
      </c>
      <c r="G194" t="str">
        <f>REPLACE(טבלה1[[#This Row],[url]],19,3,"com")</f>
        <v>https://www.udemy.com/shopping-cart/</v>
      </c>
      <c r="H194" t="b">
        <v>1</v>
      </c>
      <c r="I194" s="4">
        <v>200</v>
      </c>
      <c r="J194" s="5">
        <v>633</v>
      </c>
      <c r="K194" s="5">
        <v>39</v>
      </c>
      <c r="L194" s="5">
        <v>54</v>
      </c>
      <c r="M194">
        <v>2</v>
      </c>
      <c r="N194" t="str">
        <f>VLOOKUP(טבלה1[[#This Row],[level_id]],Level_id!$A$2:$B$5,2)</f>
        <v>Beginner Level</v>
      </c>
      <c r="O194" t="str">
        <f>LOWER(טבלה1[[#This Row],[level_desc]])</f>
        <v>beginner level</v>
      </c>
      <c r="P194" s="3" t="str">
        <f>UPPER(טבלה1[[#This Row],[small letters]])</f>
        <v>BEGINNER LEVEL</v>
      </c>
      <c r="Q194">
        <f>LEN(טבלה1[[#This Row],[no spaces]])</f>
        <v>14</v>
      </c>
      <c r="R194" t="str">
        <f>TRIM(טבלה1[[#This Row],[small letters]])</f>
        <v>beginner level</v>
      </c>
      <c r="S194" s="6">
        <v>4</v>
      </c>
      <c r="T194" s="12">
        <v>42682</v>
      </c>
      <c r="U194" s="6">
        <f>DAY(טבלה1[[#This Row],[published_date]])</f>
        <v>8</v>
      </c>
      <c r="V194" s="6">
        <f>MONTH(טבלה1[[#This Row],[published_date]])</f>
        <v>11</v>
      </c>
      <c r="W194" s="6">
        <f>YEAR(טבלה1[[#This Row],[published_date]])</f>
        <v>2016</v>
      </c>
      <c r="X194">
        <v>4</v>
      </c>
      <c r="Y194" t="str">
        <f>VLOOKUP(טבלה1[[#This Row],[subject_id]],Subject_id!$A$2:$B$5,2)</f>
        <v>Web Development</v>
      </c>
      <c r="Z194" s="7">
        <v>43465</v>
      </c>
      <c r="AA194">
        <f>_xlfn.DAYS(טבלה1[[#This Row],[Removal_date]],טבלה1[[#This Row],[published_date]])</f>
        <v>783</v>
      </c>
      <c r="AB194" s="4">
        <f>טבלה1[[#This Row],[price]]*טבלה1[[#This Row],[num_subscribers]]</f>
        <v>126600</v>
      </c>
    </row>
    <row r="195" spans="1:28" x14ac:dyDescent="0.3">
      <c r="A195">
        <v>997750</v>
      </c>
      <c r="B195" t="s">
        <v>5581</v>
      </c>
      <c r="C195" t="str">
        <f>LEFT(טבלה1[[#This Row],[course_title]],10)</f>
        <v>ASP NET CO</v>
      </c>
      <c r="D195" t="str">
        <f>RIGHT(טבלה1[[#This Row],[course_title]],10)</f>
        <v>mmerce App</v>
      </c>
      <c r="E195" t="str">
        <f>MID(טבלה1[[#This Row],[course_title]],2,10)</f>
        <v>SP NET COR</v>
      </c>
      <c r="F195" t="s">
        <v>5582</v>
      </c>
      <c r="G195" t="str">
        <f>REPLACE(טבלה1[[#This Row],[url]],19,3,"com")</f>
        <v>https://www.udemy.com/build-a-full-e-commerce-app-in-aspnet-core-mvc-6/</v>
      </c>
      <c r="H195" t="b">
        <v>1</v>
      </c>
      <c r="I195" s="4">
        <v>200</v>
      </c>
      <c r="J195" s="5">
        <v>897</v>
      </c>
      <c r="K195" s="5">
        <v>129</v>
      </c>
      <c r="L195" s="5">
        <v>171</v>
      </c>
      <c r="M195">
        <v>1</v>
      </c>
      <c r="N195" t="str">
        <f>VLOOKUP(טבלה1[[#This Row],[level_id]],Level_id!$A$2:$B$5,2)</f>
        <v>All levels</v>
      </c>
      <c r="O195" t="str">
        <f>LOWER(טבלה1[[#This Row],[level_desc]])</f>
        <v>all levels</v>
      </c>
      <c r="P195" s="3" t="str">
        <f>UPPER(טבלה1[[#This Row],[small letters]])</f>
        <v>ALL LEVELS</v>
      </c>
      <c r="Q195">
        <f>LEN(טבלה1[[#This Row],[no spaces]])</f>
        <v>10</v>
      </c>
      <c r="R195" t="str">
        <f>TRIM(טבלה1[[#This Row],[small letters]])</f>
        <v>all levels</v>
      </c>
      <c r="S195" s="6">
        <v>13</v>
      </c>
      <c r="T195" s="12">
        <v>42748</v>
      </c>
      <c r="U195" s="6">
        <f>DAY(טבלה1[[#This Row],[published_date]])</f>
        <v>13</v>
      </c>
      <c r="V195" s="6">
        <f>MONTH(טבלה1[[#This Row],[published_date]])</f>
        <v>1</v>
      </c>
      <c r="W195" s="6">
        <f>YEAR(טבלה1[[#This Row],[published_date]])</f>
        <v>2017</v>
      </c>
      <c r="X195">
        <v>4</v>
      </c>
      <c r="Y195" t="str">
        <f>VLOOKUP(טבלה1[[#This Row],[subject_id]],Subject_id!$A$2:$B$5,2)</f>
        <v>Web Development</v>
      </c>
      <c r="Z195" s="7">
        <v>43734</v>
      </c>
      <c r="AA195">
        <f>_xlfn.DAYS(טבלה1[[#This Row],[Removal_date]],טבלה1[[#This Row],[published_date]])</f>
        <v>986</v>
      </c>
      <c r="AB195" s="4">
        <f>טבלה1[[#This Row],[price]]*טבלה1[[#This Row],[num_subscribers]]</f>
        <v>179400</v>
      </c>
    </row>
    <row r="196" spans="1:28" x14ac:dyDescent="0.3">
      <c r="A196">
        <v>997814</v>
      </c>
      <c r="B196" t="s">
        <v>5122</v>
      </c>
      <c r="C196" t="str">
        <f>LEFT(טבלה1[[#This Row],[course_title]],10)</f>
        <v xml:space="preserve">Angular 2 </v>
      </c>
      <c r="D196" t="str">
        <f>RIGHT(טבלה1[[#This Row],[course_title]],10)</f>
        <v>evelopment</v>
      </c>
      <c r="E196" t="str">
        <f>MID(טבלה1[[#This Row],[course_title]],2,10)</f>
        <v>ngular 2 &amp;</v>
      </c>
      <c r="F196" t="s">
        <v>5123</v>
      </c>
      <c r="G196" t="str">
        <f>REPLACE(טבלה1[[#This Row],[url]],19,3,"com")</f>
        <v>https://www.udemy.com/angular2/</v>
      </c>
      <c r="H196" t="b">
        <v>1</v>
      </c>
      <c r="I196" s="4">
        <v>200</v>
      </c>
      <c r="J196" s="5">
        <v>5211</v>
      </c>
      <c r="K196" s="5">
        <v>414</v>
      </c>
      <c r="L196" s="5">
        <v>133</v>
      </c>
      <c r="M196">
        <v>2</v>
      </c>
      <c r="N196" t="str">
        <f>VLOOKUP(טבלה1[[#This Row],[level_id]],Level_id!$A$2:$B$5,2)</f>
        <v>Beginner Level</v>
      </c>
      <c r="O196" t="str">
        <f>LOWER(טבלה1[[#This Row],[level_desc]])</f>
        <v>beginner level</v>
      </c>
      <c r="P196" s="3" t="str">
        <f>UPPER(טבלה1[[#This Row],[small letters]])</f>
        <v>BEGINNER LEVEL</v>
      </c>
      <c r="Q196">
        <f>LEN(טבלה1[[#This Row],[no spaces]])</f>
        <v>14</v>
      </c>
      <c r="R196" t="str">
        <f>TRIM(טבלה1[[#This Row],[small letters]])</f>
        <v>beginner level</v>
      </c>
      <c r="S196" s="6">
        <v>19.5</v>
      </c>
      <c r="T196" s="12">
        <v>42688</v>
      </c>
      <c r="U196" s="6">
        <f>DAY(טבלה1[[#This Row],[published_date]])</f>
        <v>14</v>
      </c>
      <c r="V196" s="6">
        <f>MONTH(טבלה1[[#This Row],[published_date]])</f>
        <v>11</v>
      </c>
      <c r="W196" s="6">
        <f>YEAR(טבלה1[[#This Row],[published_date]])</f>
        <v>2016</v>
      </c>
      <c r="X196">
        <v>4</v>
      </c>
      <c r="Y196" t="str">
        <f>VLOOKUP(טבלה1[[#This Row],[subject_id]],Subject_id!$A$2:$B$5,2)</f>
        <v>Web Development</v>
      </c>
      <c r="Z196" s="7">
        <v>43465</v>
      </c>
      <c r="AA196">
        <f>_xlfn.DAYS(טבלה1[[#This Row],[Removal_date]],טבלה1[[#This Row],[published_date]])</f>
        <v>777</v>
      </c>
      <c r="AB196" s="4">
        <f>טבלה1[[#This Row],[price]]*טבלה1[[#This Row],[num_subscribers]]</f>
        <v>1042200</v>
      </c>
    </row>
    <row r="197" spans="1:28" x14ac:dyDescent="0.3">
      <c r="A197">
        <v>999262</v>
      </c>
      <c r="B197" t="s">
        <v>1036</v>
      </c>
      <c r="C197" t="str">
        <f>LEFT(טבלה1[[#This Row],[course_title]],10)</f>
        <v>Forex onli</v>
      </c>
      <c r="D197" t="str">
        <f>RIGHT(טבלה1[[#This Row],[course_title]],10)</f>
        <v>ial Offer)</v>
      </c>
      <c r="E197" t="str">
        <f>MID(טבלה1[[#This Row],[course_title]],2,10)</f>
        <v>orex onlin</v>
      </c>
      <c r="F197" t="s">
        <v>1037</v>
      </c>
      <c r="G197" t="str">
        <f>REPLACE(טבלה1[[#This Row],[url]],19,3,"com")</f>
        <v>https://www.udemy.com/forex-trading-i-will-show-you-how-to-get-profit/</v>
      </c>
      <c r="H197" t="b">
        <v>1</v>
      </c>
      <c r="I197" s="4">
        <v>200</v>
      </c>
      <c r="J197" s="5">
        <v>31</v>
      </c>
      <c r="K197" s="5">
        <v>8</v>
      </c>
      <c r="L197" s="5">
        <v>34</v>
      </c>
      <c r="M197">
        <v>1</v>
      </c>
      <c r="N197" t="str">
        <f>VLOOKUP(טבלה1[[#This Row],[level_id]],Level_id!$A$2:$B$5,2)</f>
        <v>All levels</v>
      </c>
      <c r="O197" t="str">
        <f>LOWER(טבלה1[[#This Row],[level_desc]])</f>
        <v>all levels</v>
      </c>
      <c r="P197" s="3" t="str">
        <f>UPPER(טבלה1[[#This Row],[small letters]])</f>
        <v>ALL LEVELS</v>
      </c>
      <c r="Q197">
        <f>LEN(טבלה1[[#This Row],[no spaces]])</f>
        <v>10</v>
      </c>
      <c r="R197" t="str">
        <f>TRIM(טבלה1[[#This Row],[small letters]])</f>
        <v>all levels</v>
      </c>
      <c r="S197" s="6">
        <v>5.5</v>
      </c>
      <c r="T197" s="12">
        <v>42681</v>
      </c>
      <c r="U197" s="6">
        <f>DAY(טבלה1[[#This Row],[published_date]])</f>
        <v>7</v>
      </c>
      <c r="V197" s="6">
        <f>MONTH(טבלה1[[#This Row],[published_date]])</f>
        <v>11</v>
      </c>
      <c r="W197" s="6">
        <f>YEAR(טבלה1[[#This Row],[published_date]])</f>
        <v>2016</v>
      </c>
      <c r="X197">
        <v>1</v>
      </c>
      <c r="Y197" t="str">
        <f>VLOOKUP(טבלה1[[#This Row],[subject_id]],Subject_id!$A$2:$B$5,2)</f>
        <v>Business Finance</v>
      </c>
      <c r="Z197" s="7">
        <v>43318</v>
      </c>
      <c r="AA197">
        <f>_xlfn.DAYS(טבלה1[[#This Row],[Removal_date]],טבלה1[[#This Row],[published_date]])</f>
        <v>637</v>
      </c>
      <c r="AB197" s="4">
        <f>טבלה1[[#This Row],[price]]*טבלה1[[#This Row],[num_subscribers]]</f>
        <v>6200</v>
      </c>
    </row>
    <row r="198" spans="1:28" x14ac:dyDescent="0.3">
      <c r="A198">
        <v>1000010</v>
      </c>
      <c r="B198" t="s">
        <v>5405</v>
      </c>
      <c r="C198" t="str">
        <f>LEFT(טבלה1[[#This Row],[course_title]],10)</f>
        <v>Profession</v>
      </c>
      <c r="D198" t="str">
        <f>RIGHT(טבלה1[[#This Row],[course_title]],10)</f>
        <v>th Rails 5</v>
      </c>
      <c r="E198" t="str">
        <f>MID(טבלה1[[#This Row],[course_title]],2,10)</f>
        <v>rofessiona</v>
      </c>
      <c r="F198" t="s">
        <v>5406</v>
      </c>
      <c r="G198" t="str">
        <f>REPLACE(טבלה1[[#This Row],[url]],19,3,"com")</f>
        <v>https://www.udemy.com/pro-ruby-on-rails-rails5/</v>
      </c>
      <c r="H198" t="b">
        <v>1</v>
      </c>
      <c r="I198" s="4">
        <v>200</v>
      </c>
      <c r="J198" s="5">
        <v>3179</v>
      </c>
      <c r="K198" s="5">
        <v>214</v>
      </c>
      <c r="L198" s="5">
        <v>174</v>
      </c>
      <c r="M198">
        <v>1</v>
      </c>
      <c r="N198" t="str">
        <f>VLOOKUP(טבלה1[[#This Row],[level_id]],Level_id!$A$2:$B$5,2)</f>
        <v>All levels</v>
      </c>
      <c r="O198" t="str">
        <f>LOWER(טבלה1[[#This Row],[level_desc]])</f>
        <v>all levels</v>
      </c>
      <c r="P198" s="3" t="str">
        <f>UPPER(טבלה1[[#This Row],[small letters]])</f>
        <v>ALL LEVELS</v>
      </c>
      <c r="Q198">
        <f>LEN(טבלה1[[#This Row],[no spaces]])</f>
        <v>10</v>
      </c>
      <c r="R198" t="str">
        <f>TRIM(טבלה1[[#This Row],[small letters]])</f>
        <v>all levels</v>
      </c>
      <c r="S198" s="6">
        <v>20.5</v>
      </c>
      <c r="T198" s="12">
        <v>42785</v>
      </c>
      <c r="U198" s="6">
        <f>DAY(טבלה1[[#This Row],[published_date]])</f>
        <v>19</v>
      </c>
      <c r="V198" s="6">
        <f>MONTH(טבלה1[[#This Row],[published_date]])</f>
        <v>2</v>
      </c>
      <c r="W198" s="6">
        <f>YEAR(טבלה1[[#This Row],[published_date]])</f>
        <v>2017</v>
      </c>
      <c r="X198">
        <v>4</v>
      </c>
      <c r="Y198" t="str">
        <f>VLOOKUP(טבלה1[[#This Row],[subject_id]],Subject_id!$A$2:$B$5,2)</f>
        <v>Web Development</v>
      </c>
      <c r="Z198" s="7">
        <v>43734</v>
      </c>
      <c r="AA198">
        <f>_xlfn.DAYS(טבלה1[[#This Row],[Removal_date]],טבלה1[[#This Row],[published_date]])</f>
        <v>949</v>
      </c>
      <c r="AB198" s="4">
        <f>טבלה1[[#This Row],[price]]*טבלה1[[#This Row],[num_subscribers]]</f>
        <v>635800</v>
      </c>
    </row>
    <row r="199" spans="1:28" x14ac:dyDescent="0.3">
      <c r="A199">
        <v>1002210</v>
      </c>
      <c r="B199" t="s">
        <v>6094</v>
      </c>
      <c r="C199" t="str">
        <f>LEFT(טבלה1[[#This Row],[course_title]],10)</f>
        <v>Popular Ja</v>
      </c>
      <c r="D199" t="str">
        <f>RIGHT(טבלה1[[#This Row],[course_title]],10)</f>
        <v xml:space="preserve"> Angular 2</v>
      </c>
      <c r="E199" t="str">
        <f>MID(טבלה1[[#This Row],[course_title]],2,10)</f>
        <v>opular Jav</v>
      </c>
      <c r="F199" t="s">
        <v>6095</v>
      </c>
      <c r="G199" t="str">
        <f>REPLACE(טבלה1[[#This Row],[url]],19,3,"com")</f>
        <v>https://www.udemy.com/popular-javascript-frameworklearn-the-language-of-angular-2/</v>
      </c>
      <c r="H199" t="b">
        <v>1</v>
      </c>
      <c r="I199" s="4">
        <v>200</v>
      </c>
      <c r="J199" s="5">
        <v>260</v>
      </c>
      <c r="K199" s="5">
        <v>22</v>
      </c>
      <c r="L199" s="5">
        <v>64</v>
      </c>
      <c r="M199">
        <v>2</v>
      </c>
      <c r="N199" t="str">
        <f>VLOOKUP(טבלה1[[#This Row],[level_id]],Level_id!$A$2:$B$5,2)</f>
        <v>Beginner Level</v>
      </c>
      <c r="O199" t="str">
        <f>LOWER(טבלה1[[#This Row],[level_desc]])</f>
        <v>beginner level</v>
      </c>
      <c r="P199" s="3" t="str">
        <f>UPPER(טבלה1[[#This Row],[small letters]])</f>
        <v>BEGINNER LEVEL</v>
      </c>
      <c r="Q199">
        <f>LEN(טבלה1[[#This Row],[no spaces]])</f>
        <v>14</v>
      </c>
      <c r="R199" t="str">
        <f>TRIM(טבלה1[[#This Row],[small letters]])</f>
        <v>beginner level</v>
      </c>
      <c r="S199" s="6">
        <v>11</v>
      </c>
      <c r="T199" s="12">
        <v>42685</v>
      </c>
      <c r="U199" s="6">
        <f>DAY(טבלה1[[#This Row],[published_date]])</f>
        <v>11</v>
      </c>
      <c r="V199" s="6">
        <f>MONTH(טבלה1[[#This Row],[published_date]])</f>
        <v>11</v>
      </c>
      <c r="W199" s="6">
        <f>YEAR(טבלה1[[#This Row],[published_date]])</f>
        <v>2016</v>
      </c>
      <c r="X199">
        <v>4</v>
      </c>
      <c r="Y199" t="str">
        <f>VLOOKUP(טבלה1[[#This Row],[subject_id]],Subject_id!$A$2:$B$5,2)</f>
        <v>Web Development</v>
      </c>
      <c r="Z199" s="7">
        <v>43465</v>
      </c>
      <c r="AA199">
        <f>_xlfn.DAYS(טבלה1[[#This Row],[Removal_date]],טבלה1[[#This Row],[published_date]])</f>
        <v>780</v>
      </c>
      <c r="AB199" s="4">
        <f>טבלה1[[#This Row],[price]]*טבלה1[[#This Row],[num_subscribers]]</f>
        <v>52000</v>
      </c>
    </row>
    <row r="200" spans="1:28" x14ac:dyDescent="0.3">
      <c r="A200">
        <v>1010274</v>
      </c>
      <c r="B200" t="s">
        <v>3854</v>
      </c>
      <c r="C200" t="str">
        <f>LEFT(טבלה1[[#This Row],[course_title]],10)</f>
        <v>Drumming A</v>
      </c>
      <c r="D200" t="str">
        <f>RIGHT(טבלה1[[#This Row],[course_title]],10)</f>
        <v>t Possible</v>
      </c>
      <c r="E200" t="str">
        <f>MID(טבלה1[[#This Row],[course_title]],2,10)</f>
        <v>rumming Ac</v>
      </c>
      <c r="F200" t="s">
        <v>3855</v>
      </c>
      <c r="G200" t="str">
        <f>REPLACE(טבלה1[[#This Row],[url]],19,3,"com")</f>
        <v>https://www.udemy.com/drummingaccelerator/</v>
      </c>
      <c r="H200" t="b">
        <v>1</v>
      </c>
      <c r="I200" s="4">
        <v>200</v>
      </c>
      <c r="J200" s="5">
        <v>1594</v>
      </c>
      <c r="K200" s="5">
        <v>4</v>
      </c>
      <c r="L200" s="5">
        <v>34</v>
      </c>
      <c r="M200">
        <v>2</v>
      </c>
      <c r="N200" t="str">
        <f>VLOOKUP(טבלה1[[#This Row],[level_id]],Level_id!$A$2:$B$5,2)</f>
        <v>Beginner Level</v>
      </c>
      <c r="O200" t="str">
        <f>LOWER(טבלה1[[#This Row],[level_desc]])</f>
        <v>beginner level</v>
      </c>
      <c r="P200" s="3" t="str">
        <f>UPPER(טבלה1[[#This Row],[small letters]])</f>
        <v>BEGINNER LEVEL</v>
      </c>
      <c r="Q200">
        <f>LEN(טבלה1[[#This Row],[no spaces]])</f>
        <v>14</v>
      </c>
      <c r="R200" t="str">
        <f>TRIM(טבלה1[[#This Row],[small letters]])</f>
        <v>beginner level</v>
      </c>
      <c r="S200" s="6">
        <v>1.5</v>
      </c>
      <c r="T200" s="12">
        <v>42843</v>
      </c>
      <c r="U200" s="6">
        <f>DAY(טבלה1[[#This Row],[published_date]])</f>
        <v>18</v>
      </c>
      <c r="V200" s="6">
        <f>MONTH(טבלה1[[#This Row],[published_date]])</f>
        <v>4</v>
      </c>
      <c r="W200" s="6">
        <f>YEAR(טבלה1[[#This Row],[published_date]])</f>
        <v>2017</v>
      </c>
      <c r="X200">
        <v>3</v>
      </c>
      <c r="Y200" t="str">
        <f>VLOOKUP(טבלה1[[#This Row],[subject_id]],Subject_id!$A$2:$B$5,2)</f>
        <v>Musical Instruments</v>
      </c>
      <c r="Z200" s="7">
        <v>43465</v>
      </c>
      <c r="AA200">
        <f>_xlfn.DAYS(טבלה1[[#This Row],[Removal_date]],טבלה1[[#This Row],[published_date]])</f>
        <v>622</v>
      </c>
      <c r="AB200" s="4">
        <f>טבלה1[[#This Row],[price]]*טבלה1[[#This Row],[num_subscribers]]</f>
        <v>318800</v>
      </c>
    </row>
    <row r="201" spans="1:28" x14ac:dyDescent="0.3">
      <c r="A201">
        <v>1011058</v>
      </c>
      <c r="B201" t="s">
        <v>22</v>
      </c>
      <c r="C201" t="str">
        <f>LEFT(טבלה1[[#This Row],[course_title]],10)</f>
        <v>How To Max</v>
      </c>
      <c r="D201" t="str">
        <f>RIGHT(טבלה1[[#This Row],[course_title]],10)</f>
        <v>ng Options</v>
      </c>
      <c r="E201" t="str">
        <f>MID(טבלה1[[#This Row],[course_title]],2,10)</f>
        <v>ow To Maxi</v>
      </c>
      <c r="F201" t="s">
        <v>23</v>
      </c>
      <c r="G201" t="str">
        <f>REPLACE(טבלה1[[#This Row],[url]],19,3,"com")</f>
        <v>https://www.udemy.com/how-to-maximize-your-profits-trading-options/</v>
      </c>
      <c r="H201" t="b">
        <v>1</v>
      </c>
      <c r="I201" s="4">
        <v>200</v>
      </c>
      <c r="J201" s="5">
        <v>1276</v>
      </c>
      <c r="K201" s="5">
        <v>45</v>
      </c>
      <c r="L201" s="5">
        <v>26</v>
      </c>
      <c r="M201">
        <v>4</v>
      </c>
      <c r="N201" t="str">
        <f>VLOOKUP(טבלה1[[#This Row],[level_id]],Level_id!$A$2:$B$5,2)</f>
        <v>Intermediate Level</v>
      </c>
      <c r="O201" t="str">
        <f>LOWER(טבלה1[[#This Row],[level_desc]])</f>
        <v>intermediate level</v>
      </c>
      <c r="P201" s="3" t="str">
        <f>UPPER(טבלה1[[#This Row],[small letters]])</f>
        <v>INTERMEDIATE LEVEL</v>
      </c>
      <c r="Q201">
        <f>LEN(טבלה1[[#This Row],[no spaces]])</f>
        <v>18</v>
      </c>
      <c r="R201" t="str">
        <f>TRIM(טבלה1[[#This Row],[small letters]])</f>
        <v>intermediate level</v>
      </c>
      <c r="S201" s="6">
        <v>2</v>
      </c>
      <c r="T201" s="12">
        <v>42717</v>
      </c>
      <c r="U201" s="6">
        <f>DAY(טבלה1[[#This Row],[published_date]])</f>
        <v>13</v>
      </c>
      <c r="V201" s="6">
        <f>MONTH(טבלה1[[#This Row],[published_date]])</f>
        <v>12</v>
      </c>
      <c r="W201" s="6">
        <f>YEAR(טבלה1[[#This Row],[published_date]])</f>
        <v>2016</v>
      </c>
      <c r="X201">
        <v>1</v>
      </c>
      <c r="Y201" t="str">
        <f>VLOOKUP(טבלה1[[#This Row],[subject_id]],Subject_id!$A$2:$B$5,2)</f>
        <v>Business Finance</v>
      </c>
      <c r="Z201" s="7">
        <v>44114</v>
      </c>
      <c r="AA201">
        <f>_xlfn.DAYS(טבלה1[[#This Row],[Removal_date]],טבלה1[[#This Row],[published_date]])</f>
        <v>1397</v>
      </c>
      <c r="AB201" s="4">
        <f>טבלה1[[#This Row],[price]]*טבלה1[[#This Row],[num_subscribers]]</f>
        <v>255200</v>
      </c>
    </row>
    <row r="202" spans="1:28" x14ac:dyDescent="0.3">
      <c r="A202">
        <v>1015274</v>
      </c>
      <c r="B202" t="s">
        <v>778</v>
      </c>
      <c r="C202" t="str">
        <f>LEFT(טבלה1[[#This Row],[course_title]],10)</f>
        <v>How to Sta</v>
      </c>
      <c r="D202" t="str">
        <f>RIGHT(טבלה1[[#This Row],[course_title]],10)</f>
        <v>e and Easy</v>
      </c>
      <c r="E202" t="str">
        <f>MID(טבלה1[[#This Row],[course_title]],2,10)</f>
        <v>ow to Star</v>
      </c>
      <c r="F202" t="s">
        <v>779</v>
      </c>
      <c r="G202" t="str">
        <f>REPLACE(טבלה1[[#This Row],[url]],19,3,"com")</f>
        <v>https://www.udemy.com/how-to-start-investing-made-simple-and-easy/</v>
      </c>
      <c r="H202" t="b">
        <v>1</v>
      </c>
      <c r="I202" s="4">
        <v>200</v>
      </c>
      <c r="J202" s="5">
        <v>1506</v>
      </c>
      <c r="K202" s="5">
        <v>12</v>
      </c>
      <c r="L202" s="5">
        <v>12</v>
      </c>
      <c r="M202">
        <v>1</v>
      </c>
      <c r="N202" t="str">
        <f>VLOOKUP(טבלה1[[#This Row],[level_id]],Level_id!$A$2:$B$5,2)</f>
        <v>All levels</v>
      </c>
      <c r="O202" t="str">
        <f>LOWER(טבלה1[[#This Row],[level_desc]])</f>
        <v>all levels</v>
      </c>
      <c r="P202" s="3" t="str">
        <f>UPPER(טבלה1[[#This Row],[small letters]])</f>
        <v>ALL LEVELS</v>
      </c>
      <c r="Q202">
        <f>LEN(טבלה1[[#This Row],[no spaces]])</f>
        <v>10</v>
      </c>
      <c r="R202" t="str">
        <f>TRIM(טבלה1[[#This Row],[small letters]])</f>
        <v>all levels</v>
      </c>
      <c r="S202" s="6">
        <v>1</v>
      </c>
      <c r="T202" s="12">
        <v>42699</v>
      </c>
      <c r="U202" s="6">
        <f>DAY(טבלה1[[#This Row],[published_date]])</f>
        <v>25</v>
      </c>
      <c r="V202" s="6">
        <f>MONTH(טבלה1[[#This Row],[published_date]])</f>
        <v>11</v>
      </c>
      <c r="W202" s="6">
        <f>YEAR(טבלה1[[#This Row],[published_date]])</f>
        <v>2016</v>
      </c>
      <c r="X202">
        <v>1</v>
      </c>
      <c r="Y202" t="str">
        <f>VLOOKUP(טבלה1[[#This Row],[subject_id]],Subject_id!$A$2:$B$5,2)</f>
        <v>Business Finance</v>
      </c>
      <c r="Z202" s="7">
        <v>43318</v>
      </c>
      <c r="AA202">
        <f>_xlfn.DAYS(טבלה1[[#This Row],[Removal_date]],טבלה1[[#This Row],[published_date]])</f>
        <v>619</v>
      </c>
      <c r="AB202" s="4">
        <f>טבלה1[[#This Row],[price]]*טבלה1[[#This Row],[num_subscribers]]</f>
        <v>301200</v>
      </c>
    </row>
    <row r="203" spans="1:28" x14ac:dyDescent="0.3">
      <c r="A203">
        <v>1017116</v>
      </c>
      <c r="B203" t="s">
        <v>5806</v>
      </c>
      <c r="C203" t="str">
        <f>LEFT(טבלה1[[#This Row],[course_title]],10)</f>
        <v>Get to kno</v>
      </c>
      <c r="D203" t="str">
        <f>RIGHT(טבלה1[[#This Row],[course_title]],10)</f>
        <v>TML Basics</v>
      </c>
      <c r="E203" t="str">
        <f>MID(טבלה1[[#This Row],[course_title]],2,10)</f>
        <v>et to know</v>
      </c>
      <c r="F203" t="s">
        <v>5807</v>
      </c>
      <c r="G203" t="str">
        <f>REPLACE(טבלה1[[#This Row],[url]],19,3,"com")</f>
        <v>https://www.udemy.com/html-online-course/</v>
      </c>
      <c r="H203" t="b">
        <v>1</v>
      </c>
      <c r="I203" s="4">
        <v>200</v>
      </c>
      <c r="J203" s="5">
        <v>10674</v>
      </c>
      <c r="K203" s="5">
        <v>102</v>
      </c>
      <c r="L203" s="5">
        <v>26</v>
      </c>
      <c r="M203">
        <v>2</v>
      </c>
      <c r="N203" t="str">
        <f>VLOOKUP(טבלה1[[#This Row],[level_id]],Level_id!$A$2:$B$5,2)</f>
        <v>Beginner Level</v>
      </c>
      <c r="O203" t="str">
        <f>LOWER(טבלה1[[#This Row],[level_desc]])</f>
        <v>beginner level</v>
      </c>
      <c r="P203" s="3" t="str">
        <f>UPPER(טבלה1[[#This Row],[small letters]])</f>
        <v>BEGINNER LEVEL</v>
      </c>
      <c r="Q203">
        <f>LEN(טבלה1[[#This Row],[no spaces]])</f>
        <v>14</v>
      </c>
      <c r="R203" t="str">
        <f>TRIM(טבלה1[[#This Row],[small letters]])</f>
        <v>beginner level</v>
      </c>
      <c r="S203" s="6">
        <v>2</v>
      </c>
      <c r="T203" s="12">
        <v>42696</v>
      </c>
      <c r="U203" s="6">
        <f>DAY(טבלה1[[#This Row],[published_date]])</f>
        <v>22</v>
      </c>
      <c r="V203" s="6">
        <f>MONTH(טבלה1[[#This Row],[published_date]])</f>
        <v>11</v>
      </c>
      <c r="W203" s="6">
        <f>YEAR(טבלה1[[#This Row],[published_date]])</f>
        <v>2016</v>
      </c>
      <c r="X203">
        <v>4</v>
      </c>
      <c r="Y203" t="str">
        <f>VLOOKUP(טבלה1[[#This Row],[subject_id]],Subject_id!$A$2:$B$5,2)</f>
        <v>Web Development</v>
      </c>
      <c r="Z203" s="7">
        <v>43465</v>
      </c>
      <c r="AA203">
        <f>_xlfn.DAYS(טבלה1[[#This Row],[Removal_date]],טבלה1[[#This Row],[published_date]])</f>
        <v>769</v>
      </c>
      <c r="AB203" s="4">
        <f>טבלה1[[#This Row],[price]]*טבלה1[[#This Row],[num_subscribers]]</f>
        <v>2134800</v>
      </c>
    </row>
    <row r="204" spans="1:28" x14ac:dyDescent="0.3">
      <c r="A204">
        <v>1019276</v>
      </c>
      <c r="B204" t="s">
        <v>5401</v>
      </c>
      <c r="C204" t="str">
        <f>LEFT(טבלה1[[#This Row],[course_title]],10)</f>
        <v>The Ultima</v>
      </c>
      <c r="D204" t="str">
        <f>RIGHT(טבלה1[[#This Row],[course_title]],10)</f>
        <v xml:space="preserve"> to Django</v>
      </c>
      <c r="E204" t="str">
        <f>MID(טבלה1[[#This Row],[course_title]],2,10)</f>
        <v>he Ultimat</v>
      </c>
      <c r="F204" t="s">
        <v>5402</v>
      </c>
      <c r="G204" t="str">
        <f>REPLACE(טבלה1[[#This Row],[url]],19,3,"com")</f>
        <v>https://www.udemy.com/the-ultimate-beginners-guide-to-django-python-web-dev-website/</v>
      </c>
      <c r="H204" t="b">
        <v>1</v>
      </c>
      <c r="I204" s="4">
        <v>200</v>
      </c>
      <c r="J204" s="5">
        <v>2390</v>
      </c>
      <c r="K204" s="5">
        <v>497</v>
      </c>
      <c r="L204" s="5">
        <v>82</v>
      </c>
      <c r="M204">
        <v>2</v>
      </c>
      <c r="N204" t="str">
        <f>VLOOKUP(טבלה1[[#This Row],[level_id]],Level_id!$A$2:$B$5,2)</f>
        <v>Beginner Level</v>
      </c>
      <c r="O204" t="str">
        <f>LOWER(טבלה1[[#This Row],[level_desc]])</f>
        <v>beginner level</v>
      </c>
      <c r="P204" s="3" t="str">
        <f>UPPER(טבלה1[[#This Row],[small letters]])</f>
        <v>BEGINNER LEVEL</v>
      </c>
      <c r="Q204">
        <f>LEN(טבלה1[[#This Row],[no spaces]])</f>
        <v>14</v>
      </c>
      <c r="R204" t="str">
        <f>TRIM(טבלה1[[#This Row],[small letters]])</f>
        <v>beginner level</v>
      </c>
      <c r="S204" s="6">
        <v>9</v>
      </c>
      <c r="T204" s="12">
        <v>42715</v>
      </c>
      <c r="U204" s="6">
        <f>DAY(טבלה1[[#This Row],[published_date]])</f>
        <v>11</v>
      </c>
      <c r="V204" s="6">
        <f>MONTH(טבלה1[[#This Row],[published_date]])</f>
        <v>12</v>
      </c>
      <c r="W204" s="6">
        <f>YEAR(טבלה1[[#This Row],[published_date]])</f>
        <v>2016</v>
      </c>
      <c r="X204">
        <v>4</v>
      </c>
      <c r="Y204" t="str">
        <f>VLOOKUP(טבלה1[[#This Row],[subject_id]],Subject_id!$A$2:$B$5,2)</f>
        <v>Web Development</v>
      </c>
      <c r="Z204" s="7">
        <v>43465</v>
      </c>
      <c r="AA204">
        <f>_xlfn.DAYS(טבלה1[[#This Row],[Removal_date]],טבלה1[[#This Row],[published_date]])</f>
        <v>750</v>
      </c>
      <c r="AB204" s="4">
        <f>טבלה1[[#This Row],[price]]*טבלה1[[#This Row],[num_subscribers]]</f>
        <v>478000</v>
      </c>
    </row>
    <row r="205" spans="1:28" x14ac:dyDescent="0.3">
      <c r="A205">
        <v>1022108</v>
      </c>
      <c r="B205" t="s">
        <v>348</v>
      </c>
      <c r="C205" t="str">
        <f>LEFT(טבלה1[[#This Row],[course_title]],10)</f>
        <v>Tax Accoun</v>
      </c>
      <c r="D205" t="str">
        <f>RIGHT(טבלה1[[#This Row],[course_title]],10)</f>
        <v>Understand</v>
      </c>
      <c r="E205" t="str">
        <f>MID(טבלה1[[#This Row],[course_title]],2,10)</f>
        <v>ax Account</v>
      </c>
      <c r="F205" t="s">
        <v>349</v>
      </c>
      <c r="G205" t="str">
        <f>REPLACE(טבלה1[[#This Row],[url]],19,3,"com")</f>
        <v>https://www.udemy.com/taxaccounting/</v>
      </c>
      <c r="H205" t="b">
        <v>1</v>
      </c>
      <c r="I205" s="4">
        <v>200</v>
      </c>
      <c r="J205" s="5">
        <v>1033</v>
      </c>
      <c r="K205" s="5">
        <v>10</v>
      </c>
      <c r="L205" s="5">
        <v>29</v>
      </c>
      <c r="M205">
        <v>1</v>
      </c>
      <c r="N205" t="str">
        <f>VLOOKUP(טבלה1[[#This Row],[level_id]],Level_id!$A$2:$B$5,2)</f>
        <v>All levels</v>
      </c>
      <c r="O205" t="str">
        <f>LOWER(טבלה1[[#This Row],[level_desc]])</f>
        <v>all levels</v>
      </c>
      <c r="P205" s="3" t="str">
        <f>UPPER(טבלה1[[#This Row],[small letters]])</f>
        <v>ALL LEVELS</v>
      </c>
      <c r="Q205">
        <f>LEN(טבלה1[[#This Row],[no spaces]])</f>
        <v>10</v>
      </c>
      <c r="R205" t="str">
        <f>TRIM(טבלה1[[#This Row],[small letters]])</f>
        <v>all levels</v>
      </c>
      <c r="S205" s="6">
        <v>2</v>
      </c>
      <c r="T205" s="12">
        <v>42746</v>
      </c>
      <c r="U205" s="6">
        <f>DAY(טבלה1[[#This Row],[published_date]])</f>
        <v>11</v>
      </c>
      <c r="V205" s="6">
        <f>MONTH(טבלה1[[#This Row],[published_date]])</f>
        <v>1</v>
      </c>
      <c r="W205" s="6">
        <f>YEAR(טבלה1[[#This Row],[published_date]])</f>
        <v>2017</v>
      </c>
      <c r="X205">
        <v>1</v>
      </c>
      <c r="Y205" t="str">
        <f>VLOOKUP(טבלה1[[#This Row],[subject_id]],Subject_id!$A$2:$B$5,2)</f>
        <v>Business Finance</v>
      </c>
      <c r="Z205" s="7">
        <v>43408</v>
      </c>
      <c r="AA205">
        <f>_xlfn.DAYS(טבלה1[[#This Row],[Removal_date]],טבלה1[[#This Row],[published_date]])</f>
        <v>662</v>
      </c>
      <c r="AB205" s="4">
        <f>טבלה1[[#This Row],[price]]*טבלה1[[#This Row],[num_subscribers]]</f>
        <v>206600</v>
      </c>
    </row>
    <row r="206" spans="1:28" x14ac:dyDescent="0.3">
      <c r="A206">
        <v>1022796</v>
      </c>
      <c r="B206" t="s">
        <v>1910</v>
      </c>
      <c r="C206" t="str">
        <f>LEFT(טבלה1[[#This Row],[course_title]],10)</f>
        <v>Trading fo</v>
      </c>
      <c r="D206" t="str">
        <f>RIGHT(טבלה1[[#This Row],[course_title]],10)</f>
        <v>or winning</v>
      </c>
      <c r="E206" t="str">
        <f>MID(טבלה1[[#This Row],[course_title]],2,10)</f>
        <v>rading for</v>
      </c>
      <c r="F206" t="s">
        <v>1911</v>
      </c>
      <c r="G206" t="str">
        <f>REPLACE(טבלה1[[#This Row],[url]],19,3,"com")</f>
        <v>https://www.udemy.com/charting-for-beginners-for-dummies-newbies-technical-analysis/</v>
      </c>
      <c r="H206" t="b">
        <v>1</v>
      </c>
      <c r="I206" s="4">
        <v>200</v>
      </c>
      <c r="J206" s="5">
        <v>168</v>
      </c>
      <c r="K206" s="5">
        <v>7</v>
      </c>
      <c r="L206" s="5">
        <v>27</v>
      </c>
      <c r="M206">
        <v>1</v>
      </c>
      <c r="N206" t="str">
        <f>VLOOKUP(טבלה1[[#This Row],[level_id]],Level_id!$A$2:$B$5,2)</f>
        <v>All levels</v>
      </c>
      <c r="O206" t="str">
        <f>LOWER(טבלה1[[#This Row],[level_desc]])</f>
        <v>all levels</v>
      </c>
      <c r="P206" s="3" t="str">
        <f>UPPER(טבלה1[[#This Row],[small letters]])</f>
        <v>ALL LEVELS</v>
      </c>
      <c r="Q206">
        <f>LEN(טבלה1[[#This Row],[no spaces]])</f>
        <v>10</v>
      </c>
      <c r="R206" t="str">
        <f>TRIM(טבלה1[[#This Row],[small letters]])</f>
        <v>all levels</v>
      </c>
      <c r="S206" s="6">
        <v>2</v>
      </c>
      <c r="T206" s="12">
        <v>42758</v>
      </c>
      <c r="U206" s="6">
        <f>DAY(טבלה1[[#This Row],[published_date]])</f>
        <v>23</v>
      </c>
      <c r="V206" s="6">
        <f>MONTH(טבלה1[[#This Row],[published_date]])</f>
        <v>1</v>
      </c>
      <c r="W206" s="6">
        <f>YEAR(טבלה1[[#This Row],[published_date]])</f>
        <v>2017</v>
      </c>
      <c r="X206">
        <v>1</v>
      </c>
      <c r="Y206" t="str">
        <f>VLOOKUP(טבלה1[[#This Row],[subject_id]],Subject_id!$A$2:$B$5,2)</f>
        <v>Business Finance</v>
      </c>
      <c r="Z206" s="7">
        <v>43318</v>
      </c>
      <c r="AA206">
        <f>_xlfn.DAYS(טבלה1[[#This Row],[Removal_date]],טבלה1[[#This Row],[published_date]])</f>
        <v>560</v>
      </c>
      <c r="AB206" s="4">
        <f>טבלה1[[#This Row],[price]]*טבלה1[[#This Row],[num_subscribers]]</f>
        <v>33600</v>
      </c>
    </row>
    <row r="207" spans="1:28" x14ac:dyDescent="0.3">
      <c r="A207">
        <v>1023650</v>
      </c>
      <c r="B207" t="s">
        <v>1622</v>
      </c>
      <c r="C207" t="str">
        <f>LEFT(טבלה1[[#This Row],[course_title]],10)</f>
        <v xml:space="preserve">Financial </v>
      </c>
      <c r="D207" t="str">
        <f>RIGHT(טבלה1[[#This Row],[course_title]],10)</f>
        <v xml:space="preserve"> in 1 Day!</v>
      </c>
      <c r="E207" t="str">
        <f>MID(טבלה1[[#This Row],[course_title]],2,10)</f>
        <v>inancial M</v>
      </c>
      <c r="F207" t="s">
        <v>1623</v>
      </c>
      <c r="G207" t="str">
        <f>REPLACE(טבלה1[[#This Row],[url]],19,3,"com")</f>
        <v>https://www.udemy.com/financial-modeling-for-professionals/</v>
      </c>
      <c r="H207" t="b">
        <v>1</v>
      </c>
      <c r="I207" s="4">
        <v>200</v>
      </c>
      <c r="J207" s="5">
        <v>226</v>
      </c>
      <c r="K207" s="5">
        <v>12</v>
      </c>
      <c r="L207" s="5">
        <v>29</v>
      </c>
      <c r="M207">
        <v>4</v>
      </c>
      <c r="N207" t="str">
        <f>VLOOKUP(טבלה1[[#This Row],[level_id]],Level_id!$A$2:$B$5,2)</f>
        <v>Intermediate Level</v>
      </c>
      <c r="O207" t="str">
        <f>LOWER(טבלה1[[#This Row],[level_desc]])</f>
        <v>intermediate level</v>
      </c>
      <c r="P207" s="3" t="str">
        <f>UPPER(טבלה1[[#This Row],[small letters]])</f>
        <v>INTERMEDIATE LEVEL</v>
      </c>
      <c r="Q207">
        <f>LEN(טבלה1[[#This Row],[no spaces]])</f>
        <v>18</v>
      </c>
      <c r="R207" t="str">
        <f>TRIM(טבלה1[[#This Row],[small letters]])</f>
        <v>intermediate level</v>
      </c>
      <c r="S207" s="6">
        <v>4.5</v>
      </c>
      <c r="T207" s="12">
        <v>42709</v>
      </c>
      <c r="U207" s="6">
        <f>DAY(טבלה1[[#This Row],[published_date]])</f>
        <v>5</v>
      </c>
      <c r="V207" s="6">
        <f>MONTH(טבלה1[[#This Row],[published_date]])</f>
        <v>12</v>
      </c>
      <c r="W207" s="6">
        <f>YEAR(טבלה1[[#This Row],[published_date]])</f>
        <v>2016</v>
      </c>
      <c r="X207">
        <v>1</v>
      </c>
      <c r="Y207" t="str">
        <f>VLOOKUP(טבלה1[[#This Row],[subject_id]],Subject_id!$A$2:$B$5,2)</f>
        <v>Business Finance</v>
      </c>
      <c r="Z207" s="7">
        <v>44114</v>
      </c>
      <c r="AA207">
        <f>_xlfn.DAYS(טבלה1[[#This Row],[Removal_date]],טבלה1[[#This Row],[published_date]])</f>
        <v>1405</v>
      </c>
      <c r="AB207" s="4">
        <f>טבלה1[[#This Row],[price]]*טבלה1[[#This Row],[num_subscribers]]</f>
        <v>45200</v>
      </c>
    </row>
    <row r="208" spans="1:28" x14ac:dyDescent="0.3">
      <c r="A208">
        <v>1023668</v>
      </c>
      <c r="B208" t="s">
        <v>5900</v>
      </c>
      <c r="C208" t="str">
        <f>LEFT(טבלה1[[#This Row],[course_title]],10)</f>
        <v>Supreme No</v>
      </c>
      <c r="D208" t="str">
        <f>RIGHT(טבלה1[[#This Row],[course_title]],10)</f>
        <v xml:space="preserve"> Beginners</v>
      </c>
      <c r="E208" t="str">
        <f>MID(טבלה1[[#This Row],[course_title]],2,10)</f>
        <v>upreme Nod</v>
      </c>
      <c r="F208" t="s">
        <v>5901</v>
      </c>
      <c r="G208" t="str">
        <f>REPLACE(טבלה1[[#This Row],[url]],19,3,"com")</f>
        <v>https://www.udemy.com/supreme-node-js-course/</v>
      </c>
      <c r="H208" t="b">
        <v>1</v>
      </c>
      <c r="I208" s="4">
        <v>200</v>
      </c>
      <c r="J208" s="5">
        <v>1080</v>
      </c>
      <c r="K208" s="5">
        <v>37</v>
      </c>
      <c r="L208" s="5">
        <v>76</v>
      </c>
      <c r="M208">
        <v>1</v>
      </c>
      <c r="N208" t="str">
        <f>VLOOKUP(טבלה1[[#This Row],[level_id]],Level_id!$A$2:$B$5,2)</f>
        <v>All levels</v>
      </c>
      <c r="O208" t="str">
        <f>LOWER(טבלה1[[#This Row],[level_desc]])</f>
        <v>all levels</v>
      </c>
      <c r="P208" s="3" t="str">
        <f>UPPER(טבלה1[[#This Row],[small letters]])</f>
        <v>ALL LEVELS</v>
      </c>
      <c r="Q208">
        <f>LEN(טבלה1[[#This Row],[no spaces]])</f>
        <v>10</v>
      </c>
      <c r="R208" t="str">
        <f>TRIM(טבלה1[[#This Row],[small letters]])</f>
        <v>all levels</v>
      </c>
      <c r="S208" s="6">
        <v>3.5</v>
      </c>
      <c r="T208" s="12">
        <v>42703</v>
      </c>
      <c r="U208" s="6">
        <f>DAY(טבלה1[[#This Row],[published_date]])</f>
        <v>29</v>
      </c>
      <c r="V208" s="6">
        <f>MONTH(טבלה1[[#This Row],[published_date]])</f>
        <v>11</v>
      </c>
      <c r="W208" s="6">
        <f>YEAR(טבלה1[[#This Row],[published_date]])</f>
        <v>2016</v>
      </c>
      <c r="X208">
        <v>4</v>
      </c>
      <c r="Y208" t="str">
        <f>VLOOKUP(טבלה1[[#This Row],[subject_id]],Subject_id!$A$2:$B$5,2)</f>
        <v>Web Development</v>
      </c>
      <c r="Z208" s="7">
        <v>43734</v>
      </c>
      <c r="AA208">
        <f>_xlfn.DAYS(טבלה1[[#This Row],[Removal_date]],טבלה1[[#This Row],[published_date]])</f>
        <v>1031</v>
      </c>
      <c r="AB208" s="4">
        <f>טבלה1[[#This Row],[price]]*טבלה1[[#This Row],[num_subscribers]]</f>
        <v>216000</v>
      </c>
    </row>
    <row r="209" spans="1:28" x14ac:dyDescent="0.3">
      <c r="A209">
        <v>1027016</v>
      </c>
      <c r="B209" t="s">
        <v>5094</v>
      </c>
      <c r="C209" t="str">
        <f>LEFT(טבלה1[[#This Row],[course_title]],10)</f>
        <v>Complete C</v>
      </c>
      <c r="D209" t="str">
        <f>RIGHT(טבלה1[[#This Row],[course_title]],10)</f>
        <v>o Advanced</v>
      </c>
      <c r="E209" t="str">
        <f>MID(טבלה1[[#This Row],[course_title]],2,10)</f>
        <v>omplete Co</v>
      </c>
      <c r="F209" t="s">
        <v>5095</v>
      </c>
      <c r="G209" t="str">
        <f>REPLACE(טבלה1[[#This Row],[url]],19,3,"com")</f>
        <v>https://www.udemy.com/complete-codeigniter-course-from-basic-to-advanced/</v>
      </c>
      <c r="H209" t="b">
        <v>1</v>
      </c>
      <c r="I209" s="4">
        <v>200</v>
      </c>
      <c r="J209" s="5">
        <v>2786</v>
      </c>
      <c r="K209" s="5">
        <v>31</v>
      </c>
      <c r="L209" s="5">
        <v>20</v>
      </c>
      <c r="M209">
        <v>1</v>
      </c>
      <c r="N209" t="str">
        <f>VLOOKUP(טבלה1[[#This Row],[level_id]],Level_id!$A$2:$B$5,2)</f>
        <v>All levels</v>
      </c>
      <c r="O209" t="str">
        <f>LOWER(טבלה1[[#This Row],[level_desc]])</f>
        <v>all levels</v>
      </c>
      <c r="P209" s="3" t="str">
        <f>UPPER(טבלה1[[#This Row],[small letters]])</f>
        <v>ALL LEVELS</v>
      </c>
      <c r="Q209">
        <f>LEN(טבלה1[[#This Row],[no spaces]])</f>
        <v>10</v>
      </c>
      <c r="R209" t="str">
        <f>TRIM(טבלה1[[#This Row],[small letters]])</f>
        <v>all levels</v>
      </c>
      <c r="S209" s="6">
        <v>3</v>
      </c>
      <c r="T209" s="12">
        <v>42759</v>
      </c>
      <c r="U209" s="6">
        <f>DAY(טבלה1[[#This Row],[published_date]])</f>
        <v>24</v>
      </c>
      <c r="V209" s="6">
        <f>MONTH(טבלה1[[#This Row],[published_date]])</f>
        <v>1</v>
      </c>
      <c r="W209" s="6">
        <f>YEAR(טבלה1[[#This Row],[published_date]])</f>
        <v>2017</v>
      </c>
      <c r="X209">
        <v>4</v>
      </c>
      <c r="Y209" t="str">
        <f>VLOOKUP(טבלה1[[#This Row],[subject_id]],Subject_id!$A$2:$B$5,2)</f>
        <v>Web Development</v>
      </c>
      <c r="Z209" s="7">
        <v>43734</v>
      </c>
      <c r="AA209">
        <f>_xlfn.DAYS(טבלה1[[#This Row],[Removal_date]],טבלה1[[#This Row],[published_date]])</f>
        <v>975</v>
      </c>
      <c r="AB209" s="4">
        <f>טבלה1[[#This Row],[price]]*טבלה1[[#This Row],[num_subscribers]]</f>
        <v>557200</v>
      </c>
    </row>
    <row r="210" spans="1:28" x14ac:dyDescent="0.3">
      <c r="A210">
        <v>1027342</v>
      </c>
      <c r="B210" t="s">
        <v>5000</v>
      </c>
      <c r="C210" t="str">
        <f>LEFT(טבלה1[[#This Row],[course_title]],10)</f>
        <v>Rapid Webs</v>
      </c>
      <c r="D210" t="str">
        <f>RIGHT(טבלה1[[#This Row],[course_title]],10)</f>
        <v xml:space="preserve"> Bootstrap</v>
      </c>
      <c r="E210" t="str">
        <f>MID(טבלה1[[#This Row],[course_title]],2,10)</f>
        <v>apid Websi</v>
      </c>
      <c r="F210" t="s">
        <v>5001</v>
      </c>
      <c r="G210" t="str">
        <f>REPLACE(טבלה1[[#This Row],[url]],19,3,"com")</f>
        <v>https://www.udemy.com/responsive-website-design/</v>
      </c>
      <c r="H210" t="b">
        <v>1</v>
      </c>
      <c r="I210" s="4">
        <v>200</v>
      </c>
      <c r="J210" s="5">
        <v>14842</v>
      </c>
      <c r="K210" s="5">
        <v>131</v>
      </c>
      <c r="L210" s="5">
        <v>17</v>
      </c>
      <c r="M210">
        <v>2</v>
      </c>
      <c r="N210" t="str">
        <f>VLOOKUP(טבלה1[[#This Row],[level_id]],Level_id!$A$2:$B$5,2)</f>
        <v>Beginner Level</v>
      </c>
      <c r="O210" t="str">
        <f>LOWER(טבלה1[[#This Row],[level_desc]])</f>
        <v>beginner level</v>
      </c>
      <c r="P210" s="3" t="str">
        <f>UPPER(טבלה1[[#This Row],[small letters]])</f>
        <v>BEGINNER LEVEL</v>
      </c>
      <c r="Q210">
        <f>LEN(טבלה1[[#This Row],[no spaces]])</f>
        <v>14</v>
      </c>
      <c r="R210" t="str">
        <f>TRIM(טבלה1[[#This Row],[small letters]])</f>
        <v>beginner level</v>
      </c>
      <c r="S210" s="6">
        <v>1</v>
      </c>
      <c r="T210" s="12">
        <v>42706</v>
      </c>
      <c r="U210" s="6">
        <f>DAY(טבלה1[[#This Row],[published_date]])</f>
        <v>2</v>
      </c>
      <c r="V210" s="6">
        <f>MONTH(טבלה1[[#This Row],[published_date]])</f>
        <v>12</v>
      </c>
      <c r="W210" s="6">
        <f>YEAR(טבלה1[[#This Row],[published_date]])</f>
        <v>2016</v>
      </c>
      <c r="X210">
        <v>4</v>
      </c>
      <c r="Y210" t="str">
        <f>VLOOKUP(טבלה1[[#This Row],[subject_id]],Subject_id!$A$2:$B$5,2)</f>
        <v>Web Development</v>
      </c>
      <c r="Z210" s="7">
        <v>43465</v>
      </c>
      <c r="AA210">
        <f>_xlfn.DAYS(טבלה1[[#This Row],[Removal_date]],טבלה1[[#This Row],[published_date]])</f>
        <v>759</v>
      </c>
      <c r="AB210" s="4">
        <f>טבלה1[[#This Row],[price]]*טבלה1[[#This Row],[num_subscribers]]</f>
        <v>2968400</v>
      </c>
    </row>
    <row r="211" spans="1:28" x14ac:dyDescent="0.3">
      <c r="A211">
        <v>1029322</v>
      </c>
      <c r="B211" t="s">
        <v>2180</v>
      </c>
      <c r="C211" t="str">
        <f>LEFT(טבלה1[[#This Row],[course_title]],10)</f>
        <v>Accounting</v>
      </c>
      <c r="D211" t="str">
        <f>RIGHT(טבלה1[[#This Row],[course_title]],10)</f>
        <v>ess Basics</v>
      </c>
      <c r="E211" t="str">
        <f>MID(טבלה1[[#This Row],[course_title]],2,10)</f>
        <v xml:space="preserve">ccounting </v>
      </c>
      <c r="F211" t="s">
        <v>2181</v>
      </c>
      <c r="G211" t="str">
        <f>REPLACE(טבלה1[[#This Row],[url]],19,3,"com")</f>
        <v>https://www.udemy.com/accounting-and-business-basics/</v>
      </c>
      <c r="H211" t="b">
        <v>1</v>
      </c>
      <c r="I211" s="4">
        <v>200</v>
      </c>
      <c r="J211" s="5">
        <v>5</v>
      </c>
      <c r="K211" s="5">
        <v>0</v>
      </c>
      <c r="L211" s="5">
        <v>10</v>
      </c>
      <c r="M211">
        <v>1</v>
      </c>
      <c r="N211" t="str">
        <f>VLOOKUP(טבלה1[[#This Row],[level_id]],Level_id!$A$2:$B$5,2)</f>
        <v>All levels</v>
      </c>
      <c r="O211" t="str">
        <f>LOWER(טבלה1[[#This Row],[level_desc]])</f>
        <v>all levels</v>
      </c>
      <c r="P211" s="3" t="str">
        <f>UPPER(טבלה1[[#This Row],[small letters]])</f>
        <v>ALL LEVELS</v>
      </c>
      <c r="Q211">
        <f>LEN(טבלה1[[#This Row],[no spaces]])</f>
        <v>10</v>
      </c>
      <c r="R211" t="str">
        <f>TRIM(טבלה1[[#This Row],[small letters]])</f>
        <v>all levels</v>
      </c>
      <c r="S211" s="6">
        <v>2</v>
      </c>
      <c r="T211" s="12">
        <v>42754</v>
      </c>
      <c r="U211" s="6">
        <f>DAY(טבלה1[[#This Row],[published_date]])</f>
        <v>19</v>
      </c>
      <c r="V211" s="6">
        <f>MONTH(טבלה1[[#This Row],[published_date]])</f>
        <v>1</v>
      </c>
      <c r="W211" s="6">
        <f>YEAR(טבלה1[[#This Row],[published_date]])</f>
        <v>2017</v>
      </c>
      <c r="X211">
        <v>1</v>
      </c>
      <c r="Y211" t="str">
        <f>VLOOKUP(טבלה1[[#This Row],[subject_id]],Subject_id!$A$2:$B$5,2)</f>
        <v>Business Finance</v>
      </c>
      <c r="Z211" s="7">
        <v>43734</v>
      </c>
      <c r="AA211">
        <f>_xlfn.DAYS(טבלה1[[#This Row],[Removal_date]],טבלה1[[#This Row],[published_date]])</f>
        <v>980</v>
      </c>
      <c r="AB211" s="4">
        <f>טבלה1[[#This Row],[price]]*טבלה1[[#This Row],[num_subscribers]]</f>
        <v>1000</v>
      </c>
    </row>
    <row r="212" spans="1:28" x14ac:dyDescent="0.3">
      <c r="A212">
        <v>1034636</v>
      </c>
      <c r="B212" t="s">
        <v>7159</v>
      </c>
      <c r="C212" t="str">
        <f>LEFT(טבלה1[[#This Row],[course_title]],10)</f>
        <v>Creating U</v>
      </c>
      <c r="D212" t="str">
        <f>RIGHT(טבלה1[[#This Row],[course_title]],10)</f>
        <v>odeIgniter</v>
      </c>
      <c r="E212" t="str">
        <f>MID(טבלה1[[#This Row],[course_title]],2,10)</f>
        <v>reating Us</v>
      </c>
      <c r="F212" t="s">
        <v>7160</v>
      </c>
      <c r="G212" t="str">
        <f>REPLACE(טבלה1[[#This Row],[url]],19,3,"com")</f>
        <v>https://www.udemy.com/codeigniter-user-authentication-system/</v>
      </c>
      <c r="H212" t="b">
        <v>1</v>
      </c>
      <c r="I212" s="4">
        <v>200</v>
      </c>
      <c r="J212" s="5">
        <v>2783</v>
      </c>
      <c r="K212" s="5">
        <v>9</v>
      </c>
      <c r="L212" s="5">
        <v>21</v>
      </c>
      <c r="M212">
        <v>1</v>
      </c>
      <c r="N212" t="str">
        <f>VLOOKUP(טבלה1[[#This Row],[level_id]],Level_id!$A$2:$B$5,2)</f>
        <v>All levels</v>
      </c>
      <c r="O212" t="str">
        <f>LOWER(טבלה1[[#This Row],[level_desc]])</f>
        <v>all levels</v>
      </c>
      <c r="P212" s="3" t="str">
        <f>UPPER(טבלה1[[#This Row],[small letters]])</f>
        <v>ALL LEVELS</v>
      </c>
      <c r="Q212">
        <f>LEN(טבלה1[[#This Row],[no spaces]])</f>
        <v>10</v>
      </c>
      <c r="R212" t="str">
        <f>TRIM(טבלה1[[#This Row],[small letters]])</f>
        <v>all levels</v>
      </c>
      <c r="S212" s="6">
        <v>1.5</v>
      </c>
      <c r="T212" s="12">
        <v>42726</v>
      </c>
      <c r="U212" s="6">
        <f>DAY(טבלה1[[#This Row],[published_date]])</f>
        <v>22</v>
      </c>
      <c r="V212" s="6">
        <f>MONTH(טבלה1[[#This Row],[published_date]])</f>
        <v>12</v>
      </c>
      <c r="W212" s="6">
        <f>YEAR(טבלה1[[#This Row],[published_date]])</f>
        <v>2016</v>
      </c>
      <c r="X212">
        <v>4</v>
      </c>
      <c r="Y212" t="str">
        <f>VLOOKUP(טבלה1[[#This Row],[subject_id]],Subject_id!$A$2:$B$5,2)</f>
        <v>Web Development</v>
      </c>
      <c r="Z212" s="7">
        <v>43734</v>
      </c>
      <c r="AA212">
        <f>_xlfn.DAYS(טבלה1[[#This Row],[Removal_date]],טבלה1[[#This Row],[published_date]])</f>
        <v>1008</v>
      </c>
      <c r="AB212" s="4">
        <f>טבלה1[[#This Row],[price]]*טבלה1[[#This Row],[num_subscribers]]</f>
        <v>556600</v>
      </c>
    </row>
    <row r="213" spans="1:28" x14ac:dyDescent="0.3">
      <c r="A213">
        <v>1042110</v>
      </c>
      <c r="B213" t="s">
        <v>5126</v>
      </c>
      <c r="C213" t="str">
        <f>LEFT(טבלה1[[#This Row],[course_title]],10)</f>
        <v>Beginner F</v>
      </c>
      <c r="D213" t="str">
        <f>RIGHT(טבלה1[[#This Row],[course_title]],10)</f>
        <v>act &amp; Node</v>
      </c>
      <c r="E213" t="str">
        <f>MID(טבלה1[[#This Row],[course_title]],2,10)</f>
        <v>eginner Fu</v>
      </c>
      <c r="F213" t="s">
        <v>5127</v>
      </c>
      <c r="G213" t="str">
        <f>REPLACE(טבלה1[[#This Row],[url]],19,3,"com")</f>
        <v>https://www.udemy.com/ultimate-web/</v>
      </c>
      <c r="H213" t="b">
        <v>1</v>
      </c>
      <c r="I213" s="4">
        <v>200</v>
      </c>
      <c r="J213" s="5">
        <v>2687</v>
      </c>
      <c r="K213" s="5">
        <v>331</v>
      </c>
      <c r="L213" s="5">
        <v>138</v>
      </c>
      <c r="M213">
        <v>2</v>
      </c>
      <c r="N213" t="str">
        <f>VLOOKUP(טבלה1[[#This Row],[level_id]],Level_id!$A$2:$B$5,2)</f>
        <v>Beginner Level</v>
      </c>
      <c r="O213" t="str">
        <f>LOWER(טבלה1[[#This Row],[level_desc]])</f>
        <v>beginner level</v>
      </c>
      <c r="P213" s="3" t="str">
        <f>UPPER(טבלה1[[#This Row],[small letters]])</f>
        <v>BEGINNER LEVEL</v>
      </c>
      <c r="Q213">
        <f>LEN(טבלה1[[#This Row],[no spaces]])</f>
        <v>14</v>
      </c>
      <c r="R213" t="str">
        <f>TRIM(טבלה1[[#This Row],[small letters]])</f>
        <v>beginner level</v>
      </c>
      <c r="S213" s="6">
        <v>25.5</v>
      </c>
      <c r="T213" s="12">
        <v>42825</v>
      </c>
      <c r="U213" s="6">
        <f>DAY(טבלה1[[#This Row],[published_date]])</f>
        <v>31</v>
      </c>
      <c r="V213" s="6">
        <f>MONTH(טבלה1[[#This Row],[published_date]])</f>
        <v>3</v>
      </c>
      <c r="W213" s="6">
        <f>YEAR(טבלה1[[#This Row],[published_date]])</f>
        <v>2017</v>
      </c>
      <c r="X213">
        <v>4</v>
      </c>
      <c r="Y213" t="str">
        <f>VLOOKUP(טבלה1[[#This Row],[subject_id]],Subject_id!$A$2:$B$5,2)</f>
        <v>Web Development</v>
      </c>
      <c r="Z213" s="7">
        <v>43465</v>
      </c>
      <c r="AA213">
        <f>_xlfn.DAYS(טבלה1[[#This Row],[Removal_date]],טבלה1[[#This Row],[published_date]])</f>
        <v>640</v>
      </c>
      <c r="AB213" s="4">
        <f>טבלה1[[#This Row],[price]]*טבלה1[[#This Row],[num_subscribers]]</f>
        <v>537400</v>
      </c>
    </row>
    <row r="214" spans="1:28" x14ac:dyDescent="0.3">
      <c r="A214">
        <v>1046722</v>
      </c>
      <c r="B214" t="s">
        <v>2430</v>
      </c>
      <c r="C214" t="str">
        <f>LEFT(טבלה1[[#This Row],[course_title]],10)</f>
        <v>Ultimate P</v>
      </c>
      <c r="D214" t="str">
        <f>RIGHT(טבלה1[[#This Row],[course_title]],10)</f>
        <v>ner to Pro</v>
      </c>
      <c r="E214" t="str">
        <f>MID(טבלה1[[#This Row],[course_title]],2,10)</f>
        <v>ltimate Ph</v>
      </c>
      <c r="F214" t="s">
        <v>2431</v>
      </c>
      <c r="G214" t="str">
        <f>REPLACE(טבלה1[[#This Row],[url]],19,3,"com")</f>
        <v>https://www.udemy.com/ultimate-photoshop-training-from-beginner-to-pro/</v>
      </c>
      <c r="H214" t="b">
        <v>1</v>
      </c>
      <c r="I214" s="4">
        <v>200</v>
      </c>
      <c r="J214" s="5">
        <v>5326</v>
      </c>
      <c r="K214" s="5">
        <v>447</v>
      </c>
      <c r="L214" s="5">
        <v>150</v>
      </c>
      <c r="M214">
        <v>2</v>
      </c>
      <c r="N214" t="str">
        <f>VLOOKUP(טבלה1[[#This Row],[level_id]],Level_id!$A$2:$B$5,2)</f>
        <v>Beginner Level</v>
      </c>
      <c r="O214" t="str">
        <f>LOWER(טבלה1[[#This Row],[level_desc]])</f>
        <v>beginner level</v>
      </c>
      <c r="P214" s="3" t="str">
        <f>UPPER(טבלה1[[#This Row],[small letters]])</f>
        <v>BEGINNER LEVEL</v>
      </c>
      <c r="Q214">
        <f>LEN(טבלה1[[#This Row],[no spaces]])</f>
        <v>14</v>
      </c>
      <c r="R214" t="str">
        <f>TRIM(טבלה1[[#This Row],[small letters]])</f>
        <v>beginner level</v>
      </c>
      <c r="S214" s="6">
        <v>11.5</v>
      </c>
      <c r="T214" s="12">
        <v>42747</v>
      </c>
      <c r="U214" s="6">
        <f>DAY(טבלה1[[#This Row],[published_date]])</f>
        <v>12</v>
      </c>
      <c r="V214" s="6">
        <f>MONTH(טבלה1[[#This Row],[published_date]])</f>
        <v>1</v>
      </c>
      <c r="W214" s="6">
        <f>YEAR(טבלה1[[#This Row],[published_date]])</f>
        <v>2017</v>
      </c>
      <c r="X214">
        <v>2</v>
      </c>
      <c r="Y214" t="str">
        <f>VLOOKUP(טבלה1[[#This Row],[subject_id]],Subject_id!$A$2:$B$5,2)</f>
        <v>Graphic Design</v>
      </c>
      <c r="Z214" s="7">
        <v>43465</v>
      </c>
      <c r="AA214">
        <f>_xlfn.DAYS(טבלה1[[#This Row],[Removal_date]],טבלה1[[#This Row],[published_date]])</f>
        <v>718</v>
      </c>
      <c r="AB214" s="4">
        <f>טבלה1[[#This Row],[price]]*טבלה1[[#This Row],[num_subscribers]]</f>
        <v>1065200</v>
      </c>
    </row>
    <row r="215" spans="1:28" x14ac:dyDescent="0.3">
      <c r="A215">
        <v>1046940</v>
      </c>
      <c r="B215" t="s">
        <v>1066</v>
      </c>
      <c r="C215" t="str">
        <f>LEFT(טבלה1[[#This Row],[course_title]],10)</f>
        <v xml:space="preserve">Trade RSI </v>
      </c>
      <c r="D215" t="str">
        <f>RIGHT(טבלה1[[#This Row],[course_title]],10)</f>
        <v>io (Forex)</v>
      </c>
      <c r="E215" t="str">
        <f>MID(טבלה1[[#This Row],[course_title]],2,10)</f>
        <v>rade RSI B</v>
      </c>
      <c r="F215" t="s">
        <v>1067</v>
      </c>
      <c r="G215" t="str">
        <f>REPLACE(טבלה1[[#This Row],[url]],19,3,"com")</f>
        <v>https://www.udemy.com/trade-rsi-breakout-strategy-great-riskreward-ratio-forex/</v>
      </c>
      <c r="H215" t="b">
        <v>1</v>
      </c>
      <c r="I215" s="4">
        <v>200</v>
      </c>
      <c r="J215" s="5">
        <v>66</v>
      </c>
      <c r="K215" s="5">
        <v>12</v>
      </c>
      <c r="L215" s="5">
        <v>19</v>
      </c>
      <c r="M215">
        <v>1</v>
      </c>
      <c r="N215" t="str">
        <f>VLOOKUP(טבלה1[[#This Row],[level_id]],Level_id!$A$2:$B$5,2)</f>
        <v>All levels</v>
      </c>
      <c r="O215" t="str">
        <f>LOWER(טבלה1[[#This Row],[level_desc]])</f>
        <v>all levels</v>
      </c>
      <c r="P215" s="3" t="str">
        <f>UPPER(טבלה1[[#This Row],[small letters]])</f>
        <v>ALL LEVELS</v>
      </c>
      <c r="Q215">
        <f>LEN(טבלה1[[#This Row],[no spaces]])</f>
        <v>10</v>
      </c>
      <c r="R215" t="str">
        <f>TRIM(טבלה1[[#This Row],[small letters]])</f>
        <v>all levels</v>
      </c>
      <c r="S215" s="6">
        <v>2</v>
      </c>
      <c r="T215" s="12">
        <v>42856</v>
      </c>
      <c r="U215" s="6">
        <f>DAY(טבלה1[[#This Row],[published_date]])</f>
        <v>1</v>
      </c>
      <c r="V215" s="6">
        <f>MONTH(טבלה1[[#This Row],[published_date]])</f>
        <v>5</v>
      </c>
      <c r="W215" s="6">
        <f>YEAR(טבלה1[[#This Row],[published_date]])</f>
        <v>2017</v>
      </c>
      <c r="X215">
        <v>1</v>
      </c>
      <c r="Y215" t="str">
        <f>VLOOKUP(טבלה1[[#This Row],[subject_id]],Subject_id!$A$2:$B$5,2)</f>
        <v>Business Finance</v>
      </c>
      <c r="Z215" s="7">
        <v>43318</v>
      </c>
      <c r="AA215">
        <f>_xlfn.DAYS(טבלה1[[#This Row],[Removal_date]],טבלה1[[#This Row],[published_date]])</f>
        <v>462</v>
      </c>
      <c r="AB215" s="4">
        <f>טבלה1[[#This Row],[price]]*טבלה1[[#This Row],[num_subscribers]]</f>
        <v>13200</v>
      </c>
    </row>
    <row r="216" spans="1:28" x14ac:dyDescent="0.3">
      <c r="A216">
        <v>1050168</v>
      </c>
      <c r="B216" t="s">
        <v>1262</v>
      </c>
      <c r="C216" t="str">
        <f>LEFT(טבלה1[[#This Row],[course_title]],10)</f>
        <v>Forex Trad</v>
      </c>
      <c r="D216" t="str">
        <f>RIGHT(טבלה1[[#This Row],[course_title]],10)</f>
        <v>g Averages</v>
      </c>
      <c r="E216" t="str">
        <f>MID(טבלה1[[#This Row],[course_title]],2,10)</f>
        <v>orex Tradi</v>
      </c>
      <c r="F216" t="s">
        <v>1263</v>
      </c>
      <c r="G216" t="str">
        <f>REPLACE(טבלה1[[#This Row],[url]],19,3,"com")</f>
        <v>https://www.udemy.com/forex-trading-learn-moving-averages-from-scratch-to-pro/</v>
      </c>
      <c r="H216" t="b">
        <v>1</v>
      </c>
      <c r="I216" s="4">
        <v>200</v>
      </c>
      <c r="J216" s="5">
        <v>100</v>
      </c>
      <c r="K216" s="5">
        <v>24</v>
      </c>
      <c r="L216" s="5">
        <v>33</v>
      </c>
      <c r="M216">
        <v>1</v>
      </c>
      <c r="N216" t="str">
        <f>VLOOKUP(טבלה1[[#This Row],[level_id]],Level_id!$A$2:$B$5,2)</f>
        <v>All levels</v>
      </c>
      <c r="O216" t="str">
        <f>LOWER(טבלה1[[#This Row],[level_desc]])</f>
        <v>all levels</v>
      </c>
      <c r="P216" s="3" t="str">
        <f>UPPER(טבלה1[[#This Row],[small letters]])</f>
        <v>ALL LEVELS</v>
      </c>
      <c r="Q216">
        <f>LEN(טבלה1[[#This Row],[no spaces]])</f>
        <v>10</v>
      </c>
      <c r="R216" t="str">
        <f>TRIM(טבלה1[[#This Row],[small letters]])</f>
        <v>all levels</v>
      </c>
      <c r="S216" s="6">
        <v>4</v>
      </c>
      <c r="T216" s="12">
        <v>42737</v>
      </c>
      <c r="U216" s="6">
        <f>DAY(טבלה1[[#This Row],[published_date]])</f>
        <v>2</v>
      </c>
      <c r="V216" s="6">
        <f>MONTH(טבלה1[[#This Row],[published_date]])</f>
        <v>1</v>
      </c>
      <c r="W216" s="6">
        <f>YEAR(טבלה1[[#This Row],[published_date]])</f>
        <v>2017</v>
      </c>
      <c r="X216">
        <v>1</v>
      </c>
      <c r="Y216" t="str">
        <f>VLOOKUP(טבלה1[[#This Row],[subject_id]],Subject_id!$A$2:$B$5,2)</f>
        <v>Business Finance</v>
      </c>
      <c r="Z216" s="7">
        <v>43318</v>
      </c>
      <c r="AA216">
        <f>_xlfn.DAYS(טבלה1[[#This Row],[Removal_date]],טבלה1[[#This Row],[published_date]])</f>
        <v>581</v>
      </c>
      <c r="AB216" s="4">
        <f>טבלה1[[#This Row],[price]]*טבלה1[[#This Row],[num_subscribers]]</f>
        <v>20000</v>
      </c>
    </row>
    <row r="217" spans="1:28" x14ac:dyDescent="0.3">
      <c r="A217">
        <v>1051430</v>
      </c>
      <c r="B217" t="s">
        <v>1812</v>
      </c>
      <c r="C217" t="str">
        <f>LEFT(טבלה1[[#This Row],[course_title]],10)</f>
        <v>Intermedia</v>
      </c>
      <c r="D217" t="str">
        <f>RIGHT(טבלה1[[#This Row],[course_title]],10)</f>
        <v>t. Simple!</v>
      </c>
      <c r="E217" t="str">
        <f>MID(טבלה1[[#This Row],[course_title]],2,10)</f>
        <v>ntermediat</v>
      </c>
      <c r="F217" t="s">
        <v>1813</v>
      </c>
      <c r="G217" t="str">
        <f>REPLACE(טבלה1[[#This Row],[url]],19,3,"com")</f>
        <v>https://www.udemy.com/intermediateaccounting/</v>
      </c>
      <c r="H217" t="b">
        <v>1</v>
      </c>
      <c r="I217" s="4">
        <v>200</v>
      </c>
      <c r="J217" s="5">
        <v>90</v>
      </c>
      <c r="K217" s="5">
        <v>12</v>
      </c>
      <c r="L217" s="5">
        <v>35</v>
      </c>
      <c r="M217">
        <v>4</v>
      </c>
      <c r="N217" t="str">
        <f>VLOOKUP(טבלה1[[#This Row],[level_id]],Level_id!$A$2:$B$5,2)</f>
        <v>Intermediate Level</v>
      </c>
      <c r="O217" t="str">
        <f>LOWER(טבלה1[[#This Row],[level_desc]])</f>
        <v>intermediate level</v>
      </c>
      <c r="P217" s="3" t="str">
        <f>UPPER(טבלה1[[#This Row],[small letters]])</f>
        <v>INTERMEDIATE LEVEL</v>
      </c>
      <c r="Q217">
        <f>LEN(טבלה1[[#This Row],[no spaces]])</f>
        <v>18</v>
      </c>
      <c r="R217" t="str">
        <f>TRIM(טבלה1[[#This Row],[small letters]])</f>
        <v>intermediate level</v>
      </c>
      <c r="S217" s="6">
        <v>2.5</v>
      </c>
      <c r="T217" s="12">
        <v>42733</v>
      </c>
      <c r="U217" s="6">
        <f>DAY(טבלה1[[#This Row],[published_date]])</f>
        <v>29</v>
      </c>
      <c r="V217" s="6">
        <f>MONTH(טבלה1[[#This Row],[published_date]])</f>
        <v>12</v>
      </c>
      <c r="W217" s="6">
        <f>YEAR(טבלה1[[#This Row],[published_date]])</f>
        <v>2016</v>
      </c>
      <c r="X217">
        <v>1</v>
      </c>
      <c r="Y217" t="str">
        <f>VLOOKUP(טבלה1[[#This Row],[subject_id]],Subject_id!$A$2:$B$5,2)</f>
        <v>Business Finance</v>
      </c>
      <c r="Z217" s="7">
        <v>44114</v>
      </c>
      <c r="AA217">
        <f>_xlfn.DAYS(טבלה1[[#This Row],[Removal_date]],טבלה1[[#This Row],[published_date]])</f>
        <v>1381</v>
      </c>
      <c r="AB217" s="4">
        <f>טבלה1[[#This Row],[price]]*טבלה1[[#This Row],[num_subscribers]]</f>
        <v>18000</v>
      </c>
    </row>
    <row r="218" spans="1:28" x14ac:dyDescent="0.3">
      <c r="A218">
        <v>1057242</v>
      </c>
      <c r="B218" t="s">
        <v>174</v>
      </c>
      <c r="C218" t="str">
        <f>LEFT(טבלה1[[#This Row],[course_title]],10)</f>
        <v xml:space="preserve">Learn How </v>
      </c>
      <c r="D218" t="str">
        <f>RIGHT(טבלה1[[#This Row],[course_title]],10)</f>
        <v>ep-by-Step</v>
      </c>
      <c r="E218" t="str">
        <f>MID(טבלה1[[#This Row],[course_title]],2,10)</f>
        <v>earn How t</v>
      </c>
      <c r="F218" t="s">
        <v>175</v>
      </c>
      <c r="G218" t="str">
        <f>REPLACE(טבלה1[[#This Row],[url]],19,3,"com")</f>
        <v>https://www.udemy.com/hedge-fund-startup/</v>
      </c>
      <c r="H218" t="b">
        <v>1</v>
      </c>
      <c r="I218" s="4">
        <v>200</v>
      </c>
      <c r="J218" s="5">
        <v>1406</v>
      </c>
      <c r="K218" s="5">
        <v>71</v>
      </c>
      <c r="L218" s="5">
        <v>54</v>
      </c>
      <c r="M218">
        <v>3</v>
      </c>
      <c r="N218" t="str">
        <f>VLOOKUP(טבלה1[[#This Row],[level_id]],Level_id!$A$2:$B$5,2)</f>
        <v>Expert Level</v>
      </c>
      <c r="O218" t="str">
        <f>LOWER(טבלה1[[#This Row],[level_desc]])</f>
        <v>expert level</v>
      </c>
      <c r="P218" s="3" t="str">
        <f>UPPER(טבלה1[[#This Row],[small letters]])</f>
        <v>EXPERT LEVEL</v>
      </c>
      <c r="Q218">
        <f>LEN(טבלה1[[#This Row],[no spaces]])</f>
        <v>12</v>
      </c>
      <c r="R218" t="str">
        <f>TRIM(טבלה1[[#This Row],[small letters]])</f>
        <v>expert level</v>
      </c>
      <c r="S218" s="6">
        <v>1.5</v>
      </c>
      <c r="T218" s="12">
        <v>42753</v>
      </c>
      <c r="U218" s="6">
        <f>DAY(טבלה1[[#This Row],[published_date]])</f>
        <v>18</v>
      </c>
      <c r="V218" s="6">
        <f>MONTH(טבלה1[[#This Row],[published_date]])</f>
        <v>1</v>
      </c>
      <c r="W218" s="6">
        <f>YEAR(טבלה1[[#This Row],[published_date]])</f>
        <v>2017</v>
      </c>
      <c r="X218">
        <v>1</v>
      </c>
      <c r="Y218" t="str">
        <f>VLOOKUP(טבלה1[[#This Row],[subject_id]],Subject_id!$A$2:$B$5,2)</f>
        <v>Business Finance</v>
      </c>
      <c r="Z218" s="7">
        <v>43701</v>
      </c>
      <c r="AA218">
        <f>_xlfn.DAYS(טבלה1[[#This Row],[Removal_date]],טבלה1[[#This Row],[published_date]])</f>
        <v>948</v>
      </c>
      <c r="AB218" s="4">
        <f>טבלה1[[#This Row],[price]]*טבלה1[[#This Row],[num_subscribers]]</f>
        <v>281200</v>
      </c>
    </row>
    <row r="219" spans="1:28" x14ac:dyDescent="0.3">
      <c r="A219">
        <v>1062092</v>
      </c>
      <c r="B219" t="s">
        <v>192</v>
      </c>
      <c r="C219" t="str">
        <f>LEFT(טבלה1[[#This Row],[course_title]],10)</f>
        <v>Emini ES F</v>
      </c>
      <c r="D219" t="str">
        <f>RIGHT(טבלה1[[#This Row],[course_title]],10)</f>
        <v>ns Trading</v>
      </c>
      <c r="E219" t="str">
        <f>MID(טבלה1[[#This Row],[course_title]],2,10)</f>
        <v>mini ES Fu</v>
      </c>
      <c r="F219" t="s">
        <v>193</v>
      </c>
      <c r="G219" t="str">
        <f>REPLACE(טבלה1[[#This Row],[url]],19,3,"com")</f>
        <v>https://www.udemy.com/emini-es-futures-advanced-non-directional-options-trading/</v>
      </c>
      <c r="H219" t="b">
        <v>1</v>
      </c>
      <c r="I219" s="4">
        <v>200</v>
      </c>
      <c r="J219" s="5">
        <v>1057</v>
      </c>
      <c r="K219" s="5">
        <v>15</v>
      </c>
      <c r="L219" s="5">
        <v>14</v>
      </c>
      <c r="M219">
        <v>1</v>
      </c>
      <c r="N219" t="str">
        <f>VLOOKUP(טבלה1[[#This Row],[level_id]],Level_id!$A$2:$B$5,2)</f>
        <v>All levels</v>
      </c>
      <c r="O219" t="str">
        <f>LOWER(טבלה1[[#This Row],[level_desc]])</f>
        <v>all levels</v>
      </c>
      <c r="P219" s="3" t="str">
        <f>UPPER(טבלה1[[#This Row],[small letters]])</f>
        <v>ALL LEVELS</v>
      </c>
      <c r="Q219">
        <f>LEN(טבלה1[[#This Row],[no spaces]])</f>
        <v>10</v>
      </c>
      <c r="R219" t="str">
        <f>TRIM(טבלה1[[#This Row],[small letters]])</f>
        <v>all levels</v>
      </c>
      <c r="S219" s="6">
        <v>1.5</v>
      </c>
      <c r="T219" s="12">
        <v>42746</v>
      </c>
      <c r="U219" s="6">
        <f>DAY(טבלה1[[#This Row],[published_date]])</f>
        <v>11</v>
      </c>
      <c r="V219" s="6">
        <f>MONTH(טבלה1[[#This Row],[published_date]])</f>
        <v>1</v>
      </c>
      <c r="W219" s="6">
        <f>YEAR(טבלה1[[#This Row],[published_date]])</f>
        <v>2017</v>
      </c>
      <c r="X219">
        <v>1</v>
      </c>
      <c r="Y219" t="str">
        <f>VLOOKUP(טבלה1[[#This Row],[subject_id]],Subject_id!$A$2:$B$5,2)</f>
        <v>Business Finance</v>
      </c>
      <c r="Z219" s="7">
        <v>43408</v>
      </c>
      <c r="AA219">
        <f>_xlfn.DAYS(טבלה1[[#This Row],[Removal_date]],טבלה1[[#This Row],[published_date]])</f>
        <v>662</v>
      </c>
      <c r="AB219" s="4">
        <f>טבלה1[[#This Row],[price]]*טבלה1[[#This Row],[num_subscribers]]</f>
        <v>211400</v>
      </c>
    </row>
    <row r="220" spans="1:28" x14ac:dyDescent="0.3">
      <c r="A220">
        <v>1064104</v>
      </c>
      <c r="B220" t="s">
        <v>6034</v>
      </c>
      <c r="C220" t="str">
        <f>LEFT(טבלה1[[#This Row],[course_title]],10)</f>
        <v>Laravel, t</v>
      </c>
      <c r="D220" t="str">
        <f>RIGHT(טבלה1[[#This Row],[course_title]],10)</f>
        <v>d projects</v>
      </c>
      <c r="E220" t="str">
        <f>MID(טבלה1[[#This Row],[course_title]],2,10)</f>
        <v>aravel, th</v>
      </c>
      <c r="F220" t="s">
        <v>6035</v>
      </c>
      <c r="G220" t="str">
        <f>REPLACE(טבלה1[[#This Row],[url]],19,3,"com")</f>
        <v>https://www.udemy.com/best-laravel/</v>
      </c>
      <c r="H220" t="b">
        <v>1</v>
      </c>
      <c r="I220" s="4">
        <v>200</v>
      </c>
      <c r="J220" s="5">
        <v>676</v>
      </c>
      <c r="K220" s="5">
        <v>119</v>
      </c>
      <c r="L220" s="5">
        <v>125</v>
      </c>
      <c r="M220">
        <v>1</v>
      </c>
      <c r="N220" t="str">
        <f>VLOOKUP(טבלה1[[#This Row],[level_id]],Level_id!$A$2:$B$5,2)</f>
        <v>All levels</v>
      </c>
      <c r="O220" t="str">
        <f>LOWER(טבלה1[[#This Row],[level_desc]])</f>
        <v>all levels</v>
      </c>
      <c r="P220" s="3" t="str">
        <f>UPPER(טבלה1[[#This Row],[small letters]])</f>
        <v>ALL LEVELS</v>
      </c>
      <c r="Q220">
        <f>LEN(טבלה1[[#This Row],[no spaces]])</f>
        <v>10</v>
      </c>
      <c r="R220" t="str">
        <f>TRIM(טבלה1[[#This Row],[small letters]])</f>
        <v>all levels</v>
      </c>
      <c r="S220" s="6">
        <v>14</v>
      </c>
      <c r="T220" s="12">
        <v>42769</v>
      </c>
      <c r="U220" s="6">
        <f>DAY(טבלה1[[#This Row],[published_date]])</f>
        <v>3</v>
      </c>
      <c r="V220" s="6">
        <f>MONTH(טבלה1[[#This Row],[published_date]])</f>
        <v>2</v>
      </c>
      <c r="W220" s="6">
        <f>YEAR(טבלה1[[#This Row],[published_date]])</f>
        <v>2017</v>
      </c>
      <c r="X220">
        <v>4</v>
      </c>
      <c r="Y220" t="str">
        <f>VLOOKUP(טבלה1[[#This Row],[subject_id]],Subject_id!$A$2:$B$5,2)</f>
        <v>Web Development</v>
      </c>
      <c r="Z220" s="7">
        <v>43734</v>
      </c>
      <c r="AA220">
        <f>_xlfn.DAYS(טבלה1[[#This Row],[Removal_date]],טבלה1[[#This Row],[published_date]])</f>
        <v>965</v>
      </c>
      <c r="AB220" s="4">
        <f>טבלה1[[#This Row],[price]]*טבלה1[[#This Row],[num_subscribers]]</f>
        <v>135200</v>
      </c>
    </row>
    <row r="221" spans="1:28" x14ac:dyDescent="0.3">
      <c r="A221">
        <v>1070886</v>
      </c>
      <c r="B221" t="s">
        <v>308</v>
      </c>
      <c r="C221" t="str">
        <f>LEFT(טבלה1[[#This Row],[course_title]],10)</f>
        <v>Python Alg</v>
      </c>
      <c r="D221" t="str">
        <f>RIGHT(טבלה1[[#This Row],[course_title]],10)</f>
        <v>with Oanda</v>
      </c>
      <c r="E221" t="str">
        <f>MID(טבלה1[[#This Row],[course_title]],2,10)</f>
        <v>ython Algo</v>
      </c>
      <c r="F221" t="s">
        <v>309</v>
      </c>
      <c r="G221" t="str">
        <f>REPLACE(טבלה1[[#This Row],[url]],19,3,"com")</f>
        <v>https://www.udemy.com/python-algo-trading-fx-trading-with-oanda/</v>
      </c>
      <c r="H221" t="b">
        <v>1</v>
      </c>
      <c r="I221" s="4">
        <v>200</v>
      </c>
      <c r="J221" s="5">
        <v>453</v>
      </c>
      <c r="K221" s="5">
        <v>42</v>
      </c>
      <c r="L221" s="5">
        <v>33</v>
      </c>
      <c r="M221">
        <v>4</v>
      </c>
      <c r="N221" t="str">
        <f>VLOOKUP(טבלה1[[#This Row],[level_id]],Level_id!$A$2:$B$5,2)</f>
        <v>Intermediate Level</v>
      </c>
      <c r="O221" t="str">
        <f>LOWER(טבלה1[[#This Row],[level_desc]])</f>
        <v>intermediate level</v>
      </c>
      <c r="P221" s="3" t="str">
        <f>UPPER(טבלה1[[#This Row],[small letters]])</f>
        <v>INTERMEDIATE LEVEL</v>
      </c>
      <c r="Q221">
        <f>LEN(טבלה1[[#This Row],[no spaces]])</f>
        <v>18</v>
      </c>
      <c r="R221" t="str">
        <f>TRIM(טבלה1[[#This Row],[small letters]])</f>
        <v>intermediate level</v>
      </c>
      <c r="S221" s="6">
        <v>3</v>
      </c>
      <c r="T221" s="12">
        <v>42808</v>
      </c>
      <c r="U221" s="6">
        <f>DAY(טבלה1[[#This Row],[published_date]])</f>
        <v>14</v>
      </c>
      <c r="V221" s="6">
        <f>MONTH(טבלה1[[#This Row],[published_date]])</f>
        <v>3</v>
      </c>
      <c r="W221" s="6">
        <f>YEAR(טבלה1[[#This Row],[published_date]])</f>
        <v>2017</v>
      </c>
      <c r="X221">
        <v>1</v>
      </c>
      <c r="Y221" t="str">
        <f>VLOOKUP(טבלה1[[#This Row],[subject_id]],Subject_id!$A$2:$B$5,2)</f>
        <v>Business Finance</v>
      </c>
      <c r="Z221" s="7">
        <v>44114</v>
      </c>
      <c r="AA221">
        <f>_xlfn.DAYS(טבלה1[[#This Row],[Removal_date]],טבלה1[[#This Row],[published_date]])</f>
        <v>1306</v>
      </c>
      <c r="AB221" s="4">
        <f>טבלה1[[#This Row],[price]]*טבלה1[[#This Row],[num_subscribers]]</f>
        <v>90600</v>
      </c>
    </row>
    <row r="222" spans="1:28" x14ac:dyDescent="0.3">
      <c r="A222">
        <v>1070968</v>
      </c>
      <c r="B222" t="s">
        <v>14</v>
      </c>
      <c r="C222" t="str">
        <f>LEFT(טבלה1[[#This Row],[course_title]],10)</f>
        <v>Ultimate I</v>
      </c>
      <c r="D222" t="str">
        <f>RIGHT(טבלה1[[#This Row],[course_title]],10)</f>
        <v>ing Course</v>
      </c>
      <c r="E222" t="str">
        <f>MID(טבלה1[[#This Row],[course_title]],2,10)</f>
        <v>ltimate In</v>
      </c>
      <c r="F222" t="s">
        <v>15</v>
      </c>
      <c r="G222" t="str">
        <f>REPLACE(טבלה1[[#This Row],[url]],19,3,"com")</f>
        <v>https://www.udemy.com/ultimate-investment-banking-course/</v>
      </c>
      <c r="H222" t="b">
        <v>1</v>
      </c>
      <c r="I222" s="4">
        <v>200</v>
      </c>
      <c r="J222" s="5">
        <v>2147</v>
      </c>
      <c r="K222" s="5">
        <v>23</v>
      </c>
      <c r="L222" s="5">
        <v>51</v>
      </c>
      <c r="M222">
        <v>1</v>
      </c>
      <c r="N222" t="str">
        <f>VLOOKUP(טבלה1[[#This Row],[level_id]],Level_id!$A$2:$B$5,2)</f>
        <v>All levels</v>
      </c>
      <c r="O222" t="str">
        <f>LOWER(טבלה1[[#This Row],[level_desc]])</f>
        <v>all levels</v>
      </c>
      <c r="P222" s="3" t="str">
        <f>UPPER(טבלה1[[#This Row],[small letters]])</f>
        <v>ALL LEVELS</v>
      </c>
      <c r="Q222">
        <f>LEN(טבלה1[[#This Row],[no spaces]])</f>
        <v>10</v>
      </c>
      <c r="R222" t="str">
        <f>TRIM(טבלה1[[#This Row],[small letters]])</f>
        <v>all levels</v>
      </c>
      <c r="S222" s="6">
        <v>1.5</v>
      </c>
      <c r="T222" s="12">
        <v>42753</v>
      </c>
      <c r="U222" s="6">
        <f>DAY(טבלה1[[#This Row],[published_date]])</f>
        <v>18</v>
      </c>
      <c r="V222" s="6">
        <f>MONTH(טבלה1[[#This Row],[published_date]])</f>
        <v>1</v>
      </c>
      <c r="W222" s="6">
        <f>YEAR(טבלה1[[#This Row],[published_date]])</f>
        <v>2017</v>
      </c>
      <c r="X222">
        <v>1</v>
      </c>
      <c r="Y222" t="str">
        <f>VLOOKUP(טבלה1[[#This Row],[subject_id]],Subject_id!$A$2:$B$5,2)</f>
        <v>Business Finance</v>
      </c>
      <c r="Z222" s="7">
        <v>43376</v>
      </c>
      <c r="AA222">
        <f>_xlfn.DAYS(טבלה1[[#This Row],[Removal_date]],טבלה1[[#This Row],[published_date]])</f>
        <v>623</v>
      </c>
      <c r="AB222" s="4">
        <f>טבלה1[[#This Row],[price]]*טבלה1[[#This Row],[num_subscribers]]</f>
        <v>429400</v>
      </c>
    </row>
    <row r="223" spans="1:28" x14ac:dyDescent="0.3">
      <c r="A223">
        <v>1075570</v>
      </c>
      <c r="B223" t="s">
        <v>6701</v>
      </c>
      <c r="C223" t="str">
        <f>LEFT(טבלה1[[#This Row],[course_title]],10)</f>
        <v>Perfect Re</v>
      </c>
      <c r="D223" t="str">
        <f>RIGHT(טבלה1[[#This Row],[course_title]],10)</f>
        <v>nt Details</v>
      </c>
      <c r="E223" t="str">
        <f>MID(טבלה1[[#This Row],[course_title]],2,10)</f>
        <v>erfect Rea</v>
      </c>
      <c r="F223" t="s">
        <v>6702</v>
      </c>
      <c r="G223" t="str">
        <f>REPLACE(טבלה1[[#This Row],[url]],19,3,"com")</f>
        <v>https://www.udemy.com/perfect-react-js-course/</v>
      </c>
      <c r="H223" t="b">
        <v>1</v>
      </c>
      <c r="I223" s="4">
        <v>200</v>
      </c>
      <c r="J223" s="5">
        <v>653</v>
      </c>
      <c r="K223" s="5">
        <v>20</v>
      </c>
      <c r="L223" s="5">
        <v>25</v>
      </c>
      <c r="M223">
        <v>2</v>
      </c>
      <c r="N223" t="str">
        <f>VLOOKUP(טבלה1[[#This Row],[level_id]],Level_id!$A$2:$B$5,2)</f>
        <v>Beginner Level</v>
      </c>
      <c r="O223" t="str">
        <f>LOWER(טבלה1[[#This Row],[level_desc]])</f>
        <v>beginner level</v>
      </c>
      <c r="P223" s="3" t="str">
        <f>UPPER(טבלה1[[#This Row],[small letters]])</f>
        <v>BEGINNER LEVEL</v>
      </c>
      <c r="Q223">
        <f>LEN(טבלה1[[#This Row],[no spaces]])</f>
        <v>14</v>
      </c>
      <c r="R223" t="str">
        <f>TRIM(טבלה1[[#This Row],[small letters]])</f>
        <v>beginner level</v>
      </c>
      <c r="S223" s="6">
        <v>1</v>
      </c>
      <c r="T223" s="12">
        <v>42752</v>
      </c>
      <c r="U223" s="6">
        <f>DAY(טבלה1[[#This Row],[published_date]])</f>
        <v>17</v>
      </c>
      <c r="V223" s="6">
        <f>MONTH(טבלה1[[#This Row],[published_date]])</f>
        <v>1</v>
      </c>
      <c r="W223" s="6">
        <f>YEAR(טבלה1[[#This Row],[published_date]])</f>
        <v>2017</v>
      </c>
      <c r="X223">
        <v>4</v>
      </c>
      <c r="Y223" t="str">
        <f>VLOOKUP(טבלה1[[#This Row],[subject_id]],Subject_id!$A$2:$B$5,2)</f>
        <v>Web Development</v>
      </c>
      <c r="Z223" s="7">
        <v>43465</v>
      </c>
      <c r="AA223">
        <f>_xlfn.DAYS(טבלה1[[#This Row],[Removal_date]],טבלה1[[#This Row],[published_date]])</f>
        <v>713</v>
      </c>
      <c r="AB223" s="4">
        <f>טבלה1[[#This Row],[price]]*טבלה1[[#This Row],[num_subscribers]]</f>
        <v>130600</v>
      </c>
    </row>
    <row r="224" spans="1:28" x14ac:dyDescent="0.3">
      <c r="A224">
        <v>1079040</v>
      </c>
      <c r="B224" t="s">
        <v>808</v>
      </c>
      <c r="C224" t="str">
        <f>LEFT(טבלה1[[#This Row],[course_title]],10)</f>
        <v>Leaps Opti</v>
      </c>
      <c r="D224" t="str">
        <f>RIGHT(טבלה1[[#This Row],[course_title]],10)</f>
        <v>ons Spread</v>
      </c>
      <c r="E224" t="str">
        <f>MID(טבלה1[[#This Row],[course_title]],2,10)</f>
        <v>eaps Optio</v>
      </c>
      <c r="F224" t="s">
        <v>809</v>
      </c>
      <c r="G224" t="str">
        <f>REPLACE(טבלה1[[#This Row],[url]],19,3,"com")</f>
        <v>https://www.udemy.com/leaps-options-trading-system-diagonal-leaps-options-spread/</v>
      </c>
      <c r="H224" t="b">
        <v>1</v>
      </c>
      <c r="I224" s="4">
        <v>200</v>
      </c>
      <c r="J224" s="5">
        <v>993</v>
      </c>
      <c r="K224" s="5">
        <v>19</v>
      </c>
      <c r="L224" s="5">
        <v>16</v>
      </c>
      <c r="M224">
        <v>1</v>
      </c>
      <c r="N224" t="str">
        <f>VLOOKUP(טבלה1[[#This Row],[level_id]],Level_id!$A$2:$B$5,2)</f>
        <v>All levels</v>
      </c>
      <c r="O224" t="str">
        <f>LOWER(טבלה1[[#This Row],[level_desc]])</f>
        <v>all levels</v>
      </c>
      <c r="P224" s="3" t="str">
        <f>UPPER(טבלה1[[#This Row],[small letters]])</f>
        <v>ALL LEVELS</v>
      </c>
      <c r="Q224">
        <f>LEN(טבלה1[[#This Row],[no spaces]])</f>
        <v>10</v>
      </c>
      <c r="R224" t="str">
        <f>TRIM(טבלה1[[#This Row],[small letters]])</f>
        <v>all levels</v>
      </c>
      <c r="S224" s="6">
        <v>1</v>
      </c>
      <c r="T224" s="12">
        <v>42754</v>
      </c>
      <c r="U224" s="6">
        <f>DAY(טבלה1[[#This Row],[published_date]])</f>
        <v>19</v>
      </c>
      <c r="V224" s="6">
        <f>MONTH(טבלה1[[#This Row],[published_date]])</f>
        <v>1</v>
      </c>
      <c r="W224" s="6">
        <f>YEAR(טבלה1[[#This Row],[published_date]])</f>
        <v>2017</v>
      </c>
      <c r="X224">
        <v>1</v>
      </c>
      <c r="Y224" t="str">
        <f>VLOOKUP(טבלה1[[#This Row],[subject_id]],Subject_id!$A$2:$B$5,2)</f>
        <v>Business Finance</v>
      </c>
      <c r="Z224" s="7">
        <v>43318</v>
      </c>
      <c r="AA224">
        <f>_xlfn.DAYS(טבלה1[[#This Row],[Removal_date]],טבלה1[[#This Row],[published_date]])</f>
        <v>564</v>
      </c>
      <c r="AB224" s="4">
        <f>טבלה1[[#This Row],[price]]*טבלה1[[#This Row],[num_subscribers]]</f>
        <v>198600</v>
      </c>
    </row>
    <row r="225" spans="1:28" x14ac:dyDescent="0.3">
      <c r="A225">
        <v>1083744</v>
      </c>
      <c r="B225" t="s">
        <v>1786</v>
      </c>
      <c r="C225" t="str">
        <f>LEFT(טבלה1[[#This Row],[course_title]],10)</f>
        <v>How to Inv</v>
      </c>
      <c r="D225" t="str">
        <f>RIGHT(טבלה1[[#This Row],[course_title]],10)</f>
        <v>eet Trader</v>
      </c>
      <c r="E225" t="str">
        <f>MID(טבלה1[[#This Row],[course_title]],2,10)</f>
        <v>ow to Inve</v>
      </c>
      <c r="F225" t="s">
        <v>1787</v>
      </c>
      <c r="G225" t="str">
        <f>REPLACE(טבלה1[[#This Row],[url]],19,3,"com")</f>
        <v>https://www.udemy.com/etf-master-class/</v>
      </c>
      <c r="H225" t="b">
        <v>1</v>
      </c>
      <c r="I225" s="4">
        <v>200</v>
      </c>
      <c r="J225" s="5">
        <v>0</v>
      </c>
      <c r="K225" s="5">
        <v>0</v>
      </c>
      <c r="L225" s="5">
        <v>10</v>
      </c>
      <c r="M225">
        <v>1</v>
      </c>
      <c r="N225" t="str">
        <f>VLOOKUP(טבלה1[[#This Row],[level_id]],Level_id!$A$2:$B$5,2)</f>
        <v>All levels</v>
      </c>
      <c r="O225" t="str">
        <f>LOWER(טבלה1[[#This Row],[level_desc]])</f>
        <v>all levels</v>
      </c>
      <c r="P225" s="3" t="str">
        <f>UPPER(טבלה1[[#This Row],[small letters]])</f>
        <v>ALL LEVELS</v>
      </c>
      <c r="Q225">
        <f>LEN(טבלה1[[#This Row],[no spaces]])</f>
        <v>10</v>
      </c>
      <c r="R225" t="str">
        <f>TRIM(טבלה1[[#This Row],[small letters]])</f>
        <v>all levels</v>
      </c>
      <c r="S225" s="6">
        <v>2</v>
      </c>
      <c r="T225" s="12">
        <v>42781</v>
      </c>
      <c r="U225" s="6">
        <f>DAY(טבלה1[[#This Row],[published_date]])</f>
        <v>15</v>
      </c>
      <c r="V225" s="6">
        <f>MONTH(טבלה1[[#This Row],[published_date]])</f>
        <v>2</v>
      </c>
      <c r="W225" s="6">
        <f>YEAR(טבלה1[[#This Row],[published_date]])</f>
        <v>2017</v>
      </c>
      <c r="X225">
        <v>1</v>
      </c>
      <c r="Y225" t="str">
        <f>VLOOKUP(טבלה1[[#This Row],[subject_id]],Subject_id!$A$2:$B$5,2)</f>
        <v>Business Finance</v>
      </c>
      <c r="Z225" s="7">
        <v>43318</v>
      </c>
      <c r="AA225">
        <f>_xlfn.DAYS(טבלה1[[#This Row],[Removal_date]],טבלה1[[#This Row],[published_date]])</f>
        <v>537</v>
      </c>
      <c r="AB225" s="4">
        <f>טבלה1[[#This Row],[price]]*טבלה1[[#This Row],[num_subscribers]]</f>
        <v>0</v>
      </c>
    </row>
    <row r="226" spans="1:28" x14ac:dyDescent="0.3">
      <c r="A226">
        <v>1084642</v>
      </c>
      <c r="B226" t="s">
        <v>798</v>
      </c>
      <c r="C226" t="str">
        <f>LEFT(טבלה1[[#This Row],[course_title]],10)</f>
        <v>Chart Patt</v>
      </c>
      <c r="D226" t="str">
        <f>RIGHT(טבלה1[[#This Row],[course_title]],10)</f>
        <v>emystified</v>
      </c>
      <c r="E226" t="str">
        <f>MID(טבלה1[[#This Row],[course_title]],2,10)</f>
        <v>hart Patte</v>
      </c>
      <c r="F226" t="s">
        <v>799</v>
      </c>
      <c r="G226" t="str">
        <f>REPLACE(טבלה1[[#This Row],[url]],19,3,"com")</f>
        <v>https://www.udemy.com/stock-chart-patterns-forecasting-explosive-gains-technical-analysis/</v>
      </c>
      <c r="H226" t="b">
        <v>1</v>
      </c>
      <c r="I226" s="4">
        <v>200</v>
      </c>
      <c r="J226" s="5">
        <v>1023</v>
      </c>
      <c r="K226" s="5">
        <v>8</v>
      </c>
      <c r="L226" s="5">
        <v>29</v>
      </c>
      <c r="M226">
        <v>1</v>
      </c>
      <c r="N226" t="str">
        <f>VLOOKUP(טבלה1[[#This Row],[level_id]],Level_id!$A$2:$B$5,2)</f>
        <v>All levels</v>
      </c>
      <c r="O226" t="str">
        <f>LOWER(טבלה1[[#This Row],[level_desc]])</f>
        <v>all levels</v>
      </c>
      <c r="P226" s="3" t="str">
        <f>UPPER(טבלה1[[#This Row],[small letters]])</f>
        <v>ALL LEVELS</v>
      </c>
      <c r="Q226">
        <f>LEN(טבלה1[[#This Row],[no spaces]])</f>
        <v>10</v>
      </c>
      <c r="R226" t="str">
        <f>TRIM(טבלה1[[#This Row],[small letters]])</f>
        <v>all levels</v>
      </c>
      <c r="S226" s="6">
        <v>2.5</v>
      </c>
      <c r="T226" s="12">
        <v>42774</v>
      </c>
      <c r="U226" s="6">
        <f>DAY(טבלה1[[#This Row],[published_date]])</f>
        <v>8</v>
      </c>
      <c r="V226" s="6">
        <f>MONTH(טבלה1[[#This Row],[published_date]])</f>
        <v>2</v>
      </c>
      <c r="W226" s="6">
        <f>YEAR(טבלה1[[#This Row],[published_date]])</f>
        <v>2017</v>
      </c>
      <c r="X226">
        <v>1</v>
      </c>
      <c r="Y226" t="str">
        <f>VLOOKUP(טבלה1[[#This Row],[subject_id]],Subject_id!$A$2:$B$5,2)</f>
        <v>Business Finance</v>
      </c>
      <c r="Z226" s="7">
        <v>43318</v>
      </c>
      <c r="AA226">
        <f>_xlfn.DAYS(טבלה1[[#This Row],[Removal_date]],טבלה1[[#This Row],[published_date]])</f>
        <v>544</v>
      </c>
      <c r="AB226" s="4">
        <f>טבלה1[[#This Row],[price]]*טבלה1[[#This Row],[num_subscribers]]</f>
        <v>204600</v>
      </c>
    </row>
    <row r="227" spans="1:28" x14ac:dyDescent="0.3">
      <c r="A227">
        <v>1085580</v>
      </c>
      <c r="B227" t="s">
        <v>324</v>
      </c>
      <c r="C227" t="str">
        <f>LEFT(טבלה1[[#This Row],[course_title]],10)</f>
        <v>RSI, Optio</v>
      </c>
      <c r="D227" t="str">
        <f>RIGHT(טבלה1[[#This Row],[course_title]],10)</f>
        <v>se Bundle)</v>
      </c>
      <c r="E227" t="str">
        <f>MID(טבלה1[[#This Row],[course_title]],2,10)</f>
        <v>SI, Option</v>
      </c>
      <c r="F227" t="s">
        <v>325</v>
      </c>
      <c r="G227" t="str">
        <f>REPLACE(טבלה1[[#This Row],[url]],19,3,"com")</f>
        <v>https://www.udemy.com/charting-rsi-options-stock-trading-for-beginners-newtechnical-analysis/</v>
      </c>
      <c r="H227" t="b">
        <v>1</v>
      </c>
      <c r="I227" s="4">
        <v>200</v>
      </c>
      <c r="J227" s="5">
        <v>1047</v>
      </c>
      <c r="K227" s="5">
        <v>9</v>
      </c>
      <c r="L227" s="5">
        <v>46</v>
      </c>
      <c r="M227">
        <v>1</v>
      </c>
      <c r="N227" t="str">
        <f>VLOOKUP(טבלה1[[#This Row],[level_id]],Level_id!$A$2:$B$5,2)</f>
        <v>All levels</v>
      </c>
      <c r="O227" t="str">
        <f>LOWER(טבלה1[[#This Row],[level_desc]])</f>
        <v>all levels</v>
      </c>
      <c r="P227" s="3" t="str">
        <f>UPPER(טבלה1[[#This Row],[small letters]])</f>
        <v>ALL LEVELS</v>
      </c>
      <c r="Q227">
        <f>LEN(טבלה1[[#This Row],[no spaces]])</f>
        <v>10</v>
      </c>
      <c r="R227" t="str">
        <f>TRIM(טבלה1[[#This Row],[small letters]])</f>
        <v>all levels</v>
      </c>
      <c r="S227" s="6">
        <v>3.5</v>
      </c>
      <c r="T227" s="12">
        <v>42761</v>
      </c>
      <c r="U227" s="6">
        <f>DAY(טבלה1[[#This Row],[published_date]])</f>
        <v>26</v>
      </c>
      <c r="V227" s="6">
        <f>MONTH(טבלה1[[#This Row],[published_date]])</f>
        <v>1</v>
      </c>
      <c r="W227" s="6">
        <f>YEAR(טבלה1[[#This Row],[published_date]])</f>
        <v>2017</v>
      </c>
      <c r="X227">
        <v>1</v>
      </c>
      <c r="Y227" t="str">
        <f>VLOOKUP(טבלה1[[#This Row],[subject_id]],Subject_id!$A$2:$B$5,2)</f>
        <v>Business Finance</v>
      </c>
      <c r="Z227" s="7">
        <v>43408</v>
      </c>
      <c r="AA227">
        <f>_xlfn.DAYS(טבלה1[[#This Row],[Removal_date]],טבלה1[[#This Row],[published_date]])</f>
        <v>647</v>
      </c>
      <c r="AB227" s="4">
        <f>טבלה1[[#This Row],[price]]*טבלה1[[#This Row],[num_subscribers]]</f>
        <v>209400</v>
      </c>
    </row>
    <row r="228" spans="1:28" x14ac:dyDescent="0.3">
      <c r="A228">
        <v>1089652</v>
      </c>
      <c r="B228" t="s">
        <v>5840</v>
      </c>
      <c r="C228" t="str">
        <f>LEFT(טבלה1[[#This Row],[course_title]],10)</f>
        <v>Web Applic</v>
      </c>
      <c r="D228" t="str">
        <f>RIGHT(טבלה1[[#This Row],[course_title]],10)</f>
        <v>and Socket</v>
      </c>
      <c r="E228" t="str">
        <f>MID(טבלה1[[#This Row],[course_title]],2,10)</f>
        <v>eb Applica</v>
      </c>
      <c r="F228" t="s">
        <v>5841</v>
      </c>
      <c r="G228" t="str">
        <f>REPLACE(טבלה1[[#This Row],[url]],19,3,"com")</f>
        <v>https://www.udemy.com/web-application-development-using-redis-express-and-socket/</v>
      </c>
      <c r="H228" t="b">
        <v>1</v>
      </c>
      <c r="I228" s="4">
        <v>200</v>
      </c>
      <c r="J228" s="5">
        <v>300</v>
      </c>
      <c r="K228" s="5">
        <v>16</v>
      </c>
      <c r="L228" s="5">
        <v>66</v>
      </c>
      <c r="M228">
        <v>2</v>
      </c>
      <c r="N228" t="str">
        <f>VLOOKUP(טבלה1[[#This Row],[level_id]],Level_id!$A$2:$B$5,2)</f>
        <v>Beginner Level</v>
      </c>
      <c r="O228" t="str">
        <f>LOWER(טבלה1[[#This Row],[level_desc]])</f>
        <v>beginner level</v>
      </c>
      <c r="P228" s="3" t="str">
        <f>UPPER(טבלה1[[#This Row],[small letters]])</f>
        <v>BEGINNER LEVEL</v>
      </c>
      <c r="Q228">
        <f>LEN(טבלה1[[#This Row],[no spaces]])</f>
        <v>14</v>
      </c>
      <c r="R228" t="str">
        <f>TRIM(טבלה1[[#This Row],[small letters]])</f>
        <v>beginner level</v>
      </c>
      <c r="S228" s="6">
        <v>6</v>
      </c>
      <c r="T228" s="12">
        <v>42775</v>
      </c>
      <c r="U228" s="6">
        <f>DAY(טבלה1[[#This Row],[published_date]])</f>
        <v>9</v>
      </c>
      <c r="V228" s="6">
        <f>MONTH(טבלה1[[#This Row],[published_date]])</f>
        <v>2</v>
      </c>
      <c r="W228" s="6">
        <f>YEAR(טבלה1[[#This Row],[published_date]])</f>
        <v>2017</v>
      </c>
      <c r="X228">
        <v>4</v>
      </c>
      <c r="Y228" t="str">
        <f>VLOOKUP(טבלה1[[#This Row],[subject_id]],Subject_id!$A$2:$B$5,2)</f>
        <v>Web Development</v>
      </c>
      <c r="Z228" s="7">
        <v>43465</v>
      </c>
      <c r="AA228">
        <f>_xlfn.DAYS(טבלה1[[#This Row],[Removal_date]],טבלה1[[#This Row],[published_date]])</f>
        <v>690</v>
      </c>
      <c r="AB228" s="4">
        <f>טבלה1[[#This Row],[price]]*טבלה1[[#This Row],[num_subscribers]]</f>
        <v>60000</v>
      </c>
    </row>
    <row r="229" spans="1:28" x14ac:dyDescent="0.3">
      <c r="A229">
        <v>1093608</v>
      </c>
      <c r="B229" t="s">
        <v>6484</v>
      </c>
      <c r="C229" t="str">
        <f>LEFT(טבלה1[[#This Row],[course_title]],10)</f>
        <v>The Most C</v>
      </c>
      <c r="D229" t="str">
        <f>RIGHT(טבלה1[[#This Row],[course_title]],10)</f>
        <v>ent Course</v>
      </c>
      <c r="E229" t="str">
        <f>MID(טבלה1[[#This Row],[course_title]],2,10)</f>
        <v>he Most Co</v>
      </c>
      <c r="F229" t="s">
        <v>6485</v>
      </c>
      <c r="G229" t="str">
        <f>REPLACE(טבלה1[[#This Row],[url]],19,3,"com")</f>
        <v>https://www.udemy.com/comprehensive-web-developer-course/</v>
      </c>
      <c r="H229" t="b">
        <v>1</v>
      </c>
      <c r="I229" s="4">
        <v>200</v>
      </c>
      <c r="J229" s="5">
        <v>333</v>
      </c>
      <c r="K229" s="5">
        <v>22</v>
      </c>
      <c r="L229" s="5">
        <v>353</v>
      </c>
      <c r="M229">
        <v>1</v>
      </c>
      <c r="N229" t="str">
        <f>VLOOKUP(טבלה1[[#This Row],[level_id]],Level_id!$A$2:$B$5,2)</f>
        <v>All levels</v>
      </c>
      <c r="O229" t="str">
        <f>LOWER(טבלה1[[#This Row],[level_desc]])</f>
        <v>all levels</v>
      </c>
      <c r="P229" s="3" t="str">
        <f>UPPER(טבלה1[[#This Row],[small letters]])</f>
        <v>ALL LEVELS</v>
      </c>
      <c r="Q229">
        <f>LEN(טבלה1[[#This Row],[no spaces]])</f>
        <v>10</v>
      </c>
      <c r="R229" t="str">
        <f>TRIM(טבלה1[[#This Row],[small letters]])</f>
        <v>all levels</v>
      </c>
      <c r="S229" s="6">
        <v>42</v>
      </c>
      <c r="T229" s="12">
        <v>42856</v>
      </c>
      <c r="U229" s="6">
        <f>DAY(טבלה1[[#This Row],[published_date]])</f>
        <v>1</v>
      </c>
      <c r="V229" s="6">
        <f>MONTH(טבלה1[[#This Row],[published_date]])</f>
        <v>5</v>
      </c>
      <c r="W229" s="6">
        <f>YEAR(טבלה1[[#This Row],[published_date]])</f>
        <v>2017</v>
      </c>
      <c r="X229">
        <v>4</v>
      </c>
      <c r="Y229" t="str">
        <f>VLOOKUP(טבלה1[[#This Row],[subject_id]],Subject_id!$A$2:$B$5,2)</f>
        <v>Web Development</v>
      </c>
      <c r="Z229" s="7">
        <v>43734</v>
      </c>
      <c r="AA229">
        <f>_xlfn.DAYS(טבלה1[[#This Row],[Removal_date]],טבלה1[[#This Row],[published_date]])</f>
        <v>878</v>
      </c>
      <c r="AB229" s="4">
        <f>טבלה1[[#This Row],[price]]*טבלה1[[#This Row],[num_subscribers]]</f>
        <v>66600</v>
      </c>
    </row>
    <row r="230" spans="1:28" x14ac:dyDescent="0.3">
      <c r="A230">
        <v>1093734</v>
      </c>
      <c r="B230" t="s">
        <v>5314</v>
      </c>
      <c r="C230" t="str">
        <f>LEFT(טבלה1[[#This Row],[course_title]],10)</f>
        <v xml:space="preserve">HTML5 and </v>
      </c>
      <c r="D230" t="str">
        <f>RIGHT(טבלה1[[#This Row],[course_title]],10)</f>
        <v>om Scratch</v>
      </c>
      <c r="E230" t="str">
        <f>MID(טבלה1[[#This Row],[course_title]],2,10)</f>
        <v>TML5 and C</v>
      </c>
      <c r="F230" t="s">
        <v>5315</v>
      </c>
      <c r="G230" t="str">
        <f>REPLACE(טבלה1[[#This Row],[url]],19,3,"com")</f>
        <v>https://www.udemy.com/html5-and-css3-for-beginners-create-a-website-from-scratch/</v>
      </c>
      <c r="H230" t="b">
        <v>1</v>
      </c>
      <c r="I230" s="4">
        <v>200</v>
      </c>
      <c r="J230" s="5">
        <v>9945</v>
      </c>
      <c r="K230" s="5">
        <v>101</v>
      </c>
      <c r="L230" s="5">
        <v>43</v>
      </c>
      <c r="M230">
        <v>2</v>
      </c>
      <c r="N230" t="str">
        <f>VLOOKUP(טבלה1[[#This Row],[level_id]],Level_id!$A$2:$B$5,2)</f>
        <v>Beginner Level</v>
      </c>
      <c r="O230" t="str">
        <f>LOWER(טבלה1[[#This Row],[level_desc]])</f>
        <v>beginner level</v>
      </c>
      <c r="P230" s="3" t="str">
        <f>UPPER(טבלה1[[#This Row],[small letters]])</f>
        <v>BEGINNER LEVEL</v>
      </c>
      <c r="Q230">
        <f>LEN(טבלה1[[#This Row],[no spaces]])</f>
        <v>14</v>
      </c>
      <c r="R230" t="str">
        <f>TRIM(טבלה1[[#This Row],[small letters]])</f>
        <v>beginner level</v>
      </c>
      <c r="S230" s="6">
        <v>2</v>
      </c>
      <c r="T230" s="12">
        <v>42783</v>
      </c>
      <c r="U230" s="6">
        <f>DAY(טבלה1[[#This Row],[published_date]])</f>
        <v>17</v>
      </c>
      <c r="V230" s="6">
        <f>MONTH(טבלה1[[#This Row],[published_date]])</f>
        <v>2</v>
      </c>
      <c r="W230" s="6">
        <f>YEAR(טבלה1[[#This Row],[published_date]])</f>
        <v>2017</v>
      </c>
      <c r="X230">
        <v>4</v>
      </c>
      <c r="Y230" t="str">
        <f>VLOOKUP(טבלה1[[#This Row],[subject_id]],Subject_id!$A$2:$B$5,2)</f>
        <v>Web Development</v>
      </c>
      <c r="Z230" s="7">
        <v>43465</v>
      </c>
      <c r="AA230">
        <f>_xlfn.DAYS(טבלה1[[#This Row],[Removal_date]],טבלה1[[#This Row],[published_date]])</f>
        <v>682</v>
      </c>
      <c r="AB230" s="4">
        <f>טבלה1[[#This Row],[price]]*טבלה1[[#This Row],[num_subscribers]]</f>
        <v>1989000</v>
      </c>
    </row>
    <row r="231" spans="1:28" x14ac:dyDescent="0.3">
      <c r="A231">
        <v>1094930</v>
      </c>
      <c r="B231" t="s">
        <v>2518</v>
      </c>
      <c r="C231" t="str">
        <f>LEFT(טבלה1[[#This Row],[course_title]],10)</f>
        <v>DIY Design</v>
      </c>
      <c r="D231" t="str">
        <f>RIGHT(טבלה1[[#This Row],[course_title]],10)</f>
        <v xml:space="preserve"> Beginners</v>
      </c>
      <c r="E231" t="str">
        <f>MID(טבלה1[[#This Row],[course_title]],2,10)</f>
        <v xml:space="preserve">IY Design </v>
      </c>
      <c r="F231" t="s">
        <v>2519</v>
      </c>
      <c r="G231" t="str">
        <f>REPLACE(טבלה1[[#This Row],[url]],19,3,"com")</f>
        <v>https://www.udemy.com/design-professional-web-banners-in-photoshop-for-beginners/</v>
      </c>
      <c r="H231" t="b">
        <v>1</v>
      </c>
      <c r="I231" s="4">
        <v>200</v>
      </c>
      <c r="J231" s="5">
        <v>6944</v>
      </c>
      <c r="K231" s="5">
        <v>30</v>
      </c>
      <c r="L231" s="5">
        <v>24</v>
      </c>
      <c r="M231">
        <v>2</v>
      </c>
      <c r="N231" t="str">
        <f>VLOOKUP(טבלה1[[#This Row],[level_id]],Level_id!$A$2:$B$5,2)</f>
        <v>Beginner Level</v>
      </c>
      <c r="O231" t="str">
        <f>LOWER(טבלה1[[#This Row],[level_desc]])</f>
        <v>beginner level</v>
      </c>
      <c r="P231" s="3" t="str">
        <f>UPPER(טבלה1[[#This Row],[small letters]])</f>
        <v>BEGINNER LEVEL</v>
      </c>
      <c r="Q231">
        <f>LEN(טבלה1[[#This Row],[no spaces]])</f>
        <v>14</v>
      </c>
      <c r="R231" t="str">
        <f>TRIM(טבלה1[[#This Row],[small letters]])</f>
        <v>beginner level</v>
      </c>
      <c r="S231" s="6">
        <v>1</v>
      </c>
      <c r="T231" s="12">
        <v>42767</v>
      </c>
      <c r="U231" s="6">
        <f>DAY(טבלה1[[#This Row],[published_date]])</f>
        <v>1</v>
      </c>
      <c r="V231" s="6">
        <f>MONTH(טבלה1[[#This Row],[published_date]])</f>
        <v>2</v>
      </c>
      <c r="W231" s="6">
        <f>YEAR(טבלה1[[#This Row],[published_date]])</f>
        <v>2017</v>
      </c>
      <c r="X231">
        <v>2</v>
      </c>
      <c r="Y231" t="str">
        <f>VLOOKUP(טבלה1[[#This Row],[subject_id]],Subject_id!$A$2:$B$5,2)</f>
        <v>Graphic Design</v>
      </c>
      <c r="Z231" s="7">
        <v>43465</v>
      </c>
      <c r="AA231">
        <f>_xlfn.DAYS(טבלה1[[#This Row],[Removal_date]],טבלה1[[#This Row],[published_date]])</f>
        <v>698</v>
      </c>
      <c r="AB231" s="4">
        <f>טבלה1[[#This Row],[price]]*טבלה1[[#This Row],[num_subscribers]]</f>
        <v>1388800</v>
      </c>
    </row>
    <row r="232" spans="1:28" x14ac:dyDescent="0.3">
      <c r="A232">
        <v>1095116</v>
      </c>
      <c r="B232" t="s">
        <v>818</v>
      </c>
      <c r="C232" t="str">
        <f>LEFT(טבלה1[[#This Row],[course_title]],10)</f>
        <v>Penny Stoc</v>
      </c>
      <c r="D232" t="str">
        <f>RIGHT(טבלה1[[#This Row],[course_title]],10)</f>
        <v xml:space="preserve"> (6 Hours)</v>
      </c>
      <c r="E232" t="str">
        <f>MID(טבלה1[[#This Row],[course_title]],2,10)</f>
        <v>enny Stock</v>
      </c>
      <c r="F232" t="s">
        <v>819</v>
      </c>
      <c r="G232" t="str">
        <f>REPLACE(טבלה1[[#This Row],[url]],19,3,"com")</f>
        <v>https://www.udemy.com/charting-for-penny-stocks-technical-analysis-best-penny-stocks-buy/</v>
      </c>
      <c r="H232" t="b">
        <v>1</v>
      </c>
      <c r="I232" s="4">
        <v>200</v>
      </c>
      <c r="J232" s="5">
        <v>1085</v>
      </c>
      <c r="K232" s="5">
        <v>17</v>
      </c>
      <c r="L232" s="5">
        <v>48</v>
      </c>
      <c r="M232">
        <v>1</v>
      </c>
      <c r="N232" t="str">
        <f>VLOOKUP(טבלה1[[#This Row],[level_id]],Level_id!$A$2:$B$5,2)</f>
        <v>All levels</v>
      </c>
      <c r="O232" t="str">
        <f>LOWER(טבלה1[[#This Row],[level_desc]])</f>
        <v>all levels</v>
      </c>
      <c r="P232" s="3" t="str">
        <f>UPPER(טבלה1[[#This Row],[small letters]])</f>
        <v>ALL LEVELS</v>
      </c>
      <c r="Q232">
        <f>LEN(טבלה1[[#This Row],[no spaces]])</f>
        <v>10</v>
      </c>
      <c r="R232" t="str">
        <f>TRIM(טבלה1[[#This Row],[small letters]])</f>
        <v>all levels</v>
      </c>
      <c r="S232" s="6">
        <v>6</v>
      </c>
      <c r="T232" s="12">
        <v>42769</v>
      </c>
      <c r="U232" s="6">
        <f>DAY(טבלה1[[#This Row],[published_date]])</f>
        <v>3</v>
      </c>
      <c r="V232" s="6">
        <f>MONTH(טבלה1[[#This Row],[published_date]])</f>
        <v>2</v>
      </c>
      <c r="W232" s="6">
        <f>YEAR(טבלה1[[#This Row],[published_date]])</f>
        <v>2017</v>
      </c>
      <c r="X232">
        <v>1</v>
      </c>
      <c r="Y232" t="str">
        <f>VLOOKUP(טבלה1[[#This Row],[subject_id]],Subject_id!$A$2:$B$5,2)</f>
        <v>Business Finance</v>
      </c>
      <c r="Z232" s="7">
        <v>43318</v>
      </c>
      <c r="AA232">
        <f>_xlfn.DAYS(טבלה1[[#This Row],[Removal_date]],טבלה1[[#This Row],[published_date]])</f>
        <v>549</v>
      </c>
      <c r="AB232" s="4">
        <f>טבלה1[[#This Row],[price]]*טבלה1[[#This Row],[num_subscribers]]</f>
        <v>217000</v>
      </c>
    </row>
    <row r="233" spans="1:28" x14ac:dyDescent="0.3">
      <c r="A233">
        <v>1100628</v>
      </c>
      <c r="B233" t="s">
        <v>3412</v>
      </c>
      <c r="C233" t="str">
        <f>LEFT(טבלה1[[#This Row],[course_title]],10)</f>
        <v>Canva: Des</v>
      </c>
      <c r="D233" t="str">
        <f>RIGHT(טבלה1[[#This Row],[course_title]],10)</f>
        <v>va Designs</v>
      </c>
      <c r="E233" t="str">
        <f>MID(טבלה1[[#This Row],[course_title]],2,10)</f>
        <v>anva: Desi</v>
      </c>
      <c r="F233" t="s">
        <v>3413</v>
      </c>
      <c r="G233" t="str">
        <f>REPLACE(טבלה1[[#This Row],[url]],19,3,"com")</f>
        <v>https://www.udemy.com/canva-design-and-sell-your-own-professional-graphic-designs/</v>
      </c>
      <c r="H233" t="b">
        <v>1</v>
      </c>
      <c r="I233" s="4">
        <v>200</v>
      </c>
      <c r="J233" s="5">
        <v>793</v>
      </c>
      <c r="K233" s="5">
        <v>26</v>
      </c>
      <c r="L233" s="5">
        <v>52</v>
      </c>
      <c r="M233">
        <v>1</v>
      </c>
      <c r="N233" t="str">
        <f>VLOOKUP(טבלה1[[#This Row],[level_id]],Level_id!$A$2:$B$5,2)</f>
        <v>All levels</v>
      </c>
      <c r="O233" t="str">
        <f>LOWER(טבלה1[[#This Row],[level_desc]])</f>
        <v>all levels</v>
      </c>
      <c r="P233" s="3" t="str">
        <f>UPPER(טבלה1[[#This Row],[small letters]])</f>
        <v>ALL LEVELS</v>
      </c>
      <c r="Q233">
        <f>LEN(טבלה1[[#This Row],[no spaces]])</f>
        <v>10</v>
      </c>
      <c r="R233" t="str">
        <f>TRIM(טבלה1[[#This Row],[small letters]])</f>
        <v>all levels</v>
      </c>
      <c r="S233" s="6">
        <v>3</v>
      </c>
      <c r="T233" s="12">
        <v>42796</v>
      </c>
      <c r="U233" s="6">
        <f>DAY(טבלה1[[#This Row],[published_date]])</f>
        <v>2</v>
      </c>
      <c r="V233" s="6">
        <f>MONTH(טבלה1[[#This Row],[published_date]])</f>
        <v>3</v>
      </c>
      <c r="W233" s="6">
        <f>YEAR(טבלה1[[#This Row],[published_date]])</f>
        <v>2017</v>
      </c>
      <c r="X233">
        <v>2</v>
      </c>
      <c r="Y233" t="str">
        <f>VLOOKUP(טבלה1[[#This Row],[subject_id]],Subject_id!$A$2:$B$5,2)</f>
        <v>Graphic Design</v>
      </c>
      <c r="Z233" s="7">
        <v>43734</v>
      </c>
      <c r="AA233">
        <f>_xlfn.DAYS(טבלה1[[#This Row],[Removal_date]],טבלה1[[#This Row],[published_date]])</f>
        <v>938</v>
      </c>
      <c r="AB233" s="4">
        <f>טבלה1[[#This Row],[price]]*טבלה1[[#This Row],[num_subscribers]]</f>
        <v>158600</v>
      </c>
    </row>
    <row r="234" spans="1:28" x14ac:dyDescent="0.3">
      <c r="A234">
        <v>1101382</v>
      </c>
      <c r="B234" t="s">
        <v>1694</v>
      </c>
      <c r="C234" t="str">
        <f>LEFT(טבלה1[[#This Row],[course_title]],10)</f>
        <v>Binary Opt</v>
      </c>
      <c r="D234" t="str">
        <f>RIGHT(טבלה1[[#This Row],[course_title]],10)</f>
        <v>asterclass</v>
      </c>
      <c r="E234" t="str">
        <f>MID(טבלה1[[#This Row],[course_title]],2,10)</f>
        <v>inary Opti</v>
      </c>
      <c r="F234" t="s">
        <v>1695</v>
      </c>
      <c r="G234" t="str">
        <f>REPLACE(טבלה1[[#This Row],[url]],19,3,"com")</f>
        <v>https://www.udemy.com/binary-options-masterclass/</v>
      </c>
      <c r="H234" t="b">
        <v>1</v>
      </c>
      <c r="I234" s="4">
        <v>200</v>
      </c>
      <c r="J234" s="5">
        <v>70</v>
      </c>
      <c r="K234" s="5">
        <v>11</v>
      </c>
      <c r="L234" s="5">
        <v>16</v>
      </c>
      <c r="M234">
        <v>1</v>
      </c>
      <c r="N234" t="str">
        <f>VLOOKUP(טבלה1[[#This Row],[level_id]],Level_id!$A$2:$B$5,2)</f>
        <v>All levels</v>
      </c>
      <c r="O234" t="str">
        <f>LOWER(טבלה1[[#This Row],[level_desc]])</f>
        <v>all levels</v>
      </c>
      <c r="P234" s="3" t="str">
        <f>UPPER(טבלה1[[#This Row],[small letters]])</f>
        <v>ALL LEVELS</v>
      </c>
      <c r="Q234">
        <f>LEN(טבלה1[[#This Row],[no spaces]])</f>
        <v>10</v>
      </c>
      <c r="R234" t="str">
        <f>TRIM(טבלה1[[#This Row],[small letters]])</f>
        <v>all levels</v>
      </c>
      <c r="S234" s="6">
        <v>2</v>
      </c>
      <c r="T234" s="12">
        <v>42779</v>
      </c>
      <c r="U234" s="6">
        <f>DAY(טבלה1[[#This Row],[published_date]])</f>
        <v>13</v>
      </c>
      <c r="V234" s="6">
        <f>MONTH(טבלה1[[#This Row],[published_date]])</f>
        <v>2</v>
      </c>
      <c r="W234" s="6">
        <f>YEAR(טבלה1[[#This Row],[published_date]])</f>
        <v>2017</v>
      </c>
      <c r="X234">
        <v>1</v>
      </c>
      <c r="Y234" t="str">
        <f>VLOOKUP(טבלה1[[#This Row],[subject_id]],Subject_id!$A$2:$B$5,2)</f>
        <v>Business Finance</v>
      </c>
      <c r="Z234" s="7">
        <v>43318</v>
      </c>
      <c r="AA234">
        <f>_xlfn.DAYS(טבלה1[[#This Row],[Removal_date]],טבלה1[[#This Row],[published_date]])</f>
        <v>539</v>
      </c>
      <c r="AB234" s="4">
        <f>טבלה1[[#This Row],[price]]*טבלה1[[#This Row],[num_subscribers]]</f>
        <v>14000</v>
      </c>
    </row>
    <row r="235" spans="1:28" x14ac:dyDescent="0.3">
      <c r="A235">
        <v>1103272</v>
      </c>
      <c r="B235" t="s">
        <v>344</v>
      </c>
      <c r="C235" t="str">
        <f>LEFT(טבלה1[[#This Row],[course_title]],10)</f>
        <v>How to rem</v>
      </c>
      <c r="D235" t="str">
        <f>RIGHT(טבלה1[[#This Row],[course_title]],10)</f>
        <v>s Trading"</v>
      </c>
      <c r="E235" t="str">
        <f>MID(טבלה1[[#This Row],[course_title]],2,10)</f>
        <v>ow to remo</v>
      </c>
      <c r="F235" t="s">
        <v>345</v>
      </c>
      <c r="G235" t="str">
        <f>REPLACE(טבלה1[[#This Row],[url]],19,3,"com")</f>
        <v>https://www.udemy.com/best-penny-stock-options-to-buy-hot-stocks-put-call-stock-options/</v>
      </c>
      <c r="H235" t="b">
        <v>1</v>
      </c>
      <c r="I235" s="4">
        <v>200</v>
      </c>
      <c r="J235" s="5">
        <v>668</v>
      </c>
      <c r="K235" s="5">
        <v>12</v>
      </c>
      <c r="L235" s="5">
        <v>22</v>
      </c>
      <c r="M235">
        <v>1</v>
      </c>
      <c r="N235" t="str">
        <f>VLOOKUP(טבלה1[[#This Row],[level_id]],Level_id!$A$2:$B$5,2)</f>
        <v>All levels</v>
      </c>
      <c r="O235" t="str">
        <f>LOWER(טבלה1[[#This Row],[level_desc]])</f>
        <v>all levels</v>
      </c>
      <c r="P235" s="3" t="str">
        <f>UPPER(טבלה1[[#This Row],[small letters]])</f>
        <v>ALL LEVELS</v>
      </c>
      <c r="Q235">
        <f>LEN(טבלה1[[#This Row],[no spaces]])</f>
        <v>10</v>
      </c>
      <c r="R235" t="str">
        <f>TRIM(טבלה1[[#This Row],[small letters]])</f>
        <v>all levels</v>
      </c>
      <c r="S235" s="6">
        <v>1</v>
      </c>
      <c r="T235" s="12">
        <v>42773</v>
      </c>
      <c r="U235" s="6">
        <f>DAY(טבלה1[[#This Row],[published_date]])</f>
        <v>7</v>
      </c>
      <c r="V235" s="6">
        <f>MONTH(טבלה1[[#This Row],[published_date]])</f>
        <v>2</v>
      </c>
      <c r="W235" s="6">
        <f>YEAR(טבלה1[[#This Row],[published_date]])</f>
        <v>2017</v>
      </c>
      <c r="X235">
        <v>1</v>
      </c>
      <c r="Y235" t="str">
        <f>VLOOKUP(טבלה1[[#This Row],[subject_id]],Subject_id!$A$2:$B$5,2)</f>
        <v>Business Finance</v>
      </c>
      <c r="Z235" s="7">
        <v>43408</v>
      </c>
      <c r="AA235">
        <f>_xlfn.DAYS(טבלה1[[#This Row],[Removal_date]],טבלה1[[#This Row],[published_date]])</f>
        <v>635</v>
      </c>
      <c r="AB235" s="4">
        <f>טבלה1[[#This Row],[price]]*טבלה1[[#This Row],[num_subscribers]]</f>
        <v>133600</v>
      </c>
    </row>
    <row r="236" spans="1:28" x14ac:dyDescent="0.3">
      <c r="A236">
        <v>1103718</v>
      </c>
      <c r="B236" t="s">
        <v>362</v>
      </c>
      <c r="C236" t="str">
        <f>LEFT(טבלה1[[#This Row],[course_title]],10)</f>
        <v xml:space="preserve">Naked Put </v>
      </c>
      <c r="D236" t="str">
        <f>RIGHT(טבלה1[[#This Row],[course_title]],10)</f>
        <v>vered Call</v>
      </c>
      <c r="E236" t="str">
        <f>MID(טבלה1[[#This Row],[course_title]],2,10)</f>
        <v>aked Put O</v>
      </c>
      <c r="F236" t="s">
        <v>363</v>
      </c>
      <c r="G236" t="str">
        <f>REPLACE(טבלה1[[#This Row],[url]],19,3,"com")</f>
        <v>https://www.udemy.com/naked-put-options-trade-covered-call-poor-man-covered-call/</v>
      </c>
      <c r="H236" t="b">
        <v>1</v>
      </c>
      <c r="I236" s="4">
        <v>200</v>
      </c>
      <c r="J236" s="5">
        <v>939</v>
      </c>
      <c r="K236" s="5">
        <v>7</v>
      </c>
      <c r="L236" s="5">
        <v>19</v>
      </c>
      <c r="M236">
        <v>1</v>
      </c>
      <c r="N236" t="str">
        <f>VLOOKUP(טבלה1[[#This Row],[level_id]],Level_id!$A$2:$B$5,2)</f>
        <v>All levels</v>
      </c>
      <c r="O236" t="str">
        <f>LOWER(טבלה1[[#This Row],[level_desc]])</f>
        <v>all levels</v>
      </c>
      <c r="P236" s="3" t="str">
        <f>UPPER(טבלה1[[#This Row],[small letters]])</f>
        <v>ALL LEVELS</v>
      </c>
      <c r="Q236">
        <f>LEN(טבלה1[[#This Row],[no spaces]])</f>
        <v>10</v>
      </c>
      <c r="R236" t="str">
        <f>TRIM(טבלה1[[#This Row],[small letters]])</f>
        <v>all levels</v>
      </c>
      <c r="S236" s="6">
        <v>1.5</v>
      </c>
      <c r="T236" s="12">
        <v>42776</v>
      </c>
      <c r="U236" s="6">
        <f>DAY(טבלה1[[#This Row],[published_date]])</f>
        <v>10</v>
      </c>
      <c r="V236" s="6">
        <f>MONTH(טבלה1[[#This Row],[published_date]])</f>
        <v>2</v>
      </c>
      <c r="W236" s="6">
        <f>YEAR(טבלה1[[#This Row],[published_date]])</f>
        <v>2017</v>
      </c>
      <c r="X236">
        <v>1</v>
      </c>
      <c r="Y236" t="str">
        <f>VLOOKUP(טבלה1[[#This Row],[subject_id]],Subject_id!$A$2:$B$5,2)</f>
        <v>Business Finance</v>
      </c>
      <c r="Z236" s="7">
        <v>43408</v>
      </c>
      <c r="AA236">
        <f>_xlfn.DAYS(טבלה1[[#This Row],[Removal_date]],טבלה1[[#This Row],[published_date]])</f>
        <v>632</v>
      </c>
      <c r="AB236" s="4">
        <f>טבלה1[[#This Row],[price]]*טבלה1[[#This Row],[num_subscribers]]</f>
        <v>187800</v>
      </c>
    </row>
    <row r="237" spans="1:28" x14ac:dyDescent="0.3">
      <c r="A237">
        <v>1109736</v>
      </c>
      <c r="B237" t="s">
        <v>6240</v>
      </c>
      <c r="C237" t="str">
        <f>LEFT(טבלה1[[#This Row],[course_title]],10)</f>
        <v xml:space="preserve">Beginners </v>
      </c>
      <c r="D237" t="str">
        <f>RIGHT(טבלה1[[#This Row],[course_title]],10)</f>
        <v>evelopment</v>
      </c>
      <c r="E237" t="str">
        <f>MID(טבלה1[[#This Row],[course_title]],2,10)</f>
        <v>eginners I</v>
      </c>
      <c r="F237" t="s">
        <v>6241</v>
      </c>
      <c r="G237" t="str">
        <f>REPLACE(טבלה1[[#This Row],[url]],19,3,"com")</f>
        <v>https://www.udemy.com/explore-web-development/</v>
      </c>
      <c r="H237" t="b">
        <v>1</v>
      </c>
      <c r="I237" s="4">
        <v>200</v>
      </c>
      <c r="J237" s="5">
        <v>7331</v>
      </c>
      <c r="K237" s="5">
        <v>55</v>
      </c>
      <c r="L237" s="5">
        <v>18</v>
      </c>
      <c r="M237">
        <v>2</v>
      </c>
      <c r="N237" t="str">
        <f>VLOOKUP(טבלה1[[#This Row],[level_id]],Level_id!$A$2:$B$5,2)</f>
        <v>Beginner Level</v>
      </c>
      <c r="O237" t="str">
        <f>LOWER(טבלה1[[#This Row],[level_desc]])</f>
        <v>beginner level</v>
      </c>
      <c r="P237" s="3" t="str">
        <f>UPPER(טבלה1[[#This Row],[small letters]])</f>
        <v>BEGINNER LEVEL</v>
      </c>
      <c r="Q237">
        <f>LEN(טבלה1[[#This Row],[no spaces]])</f>
        <v>14</v>
      </c>
      <c r="R237" t="str">
        <f>TRIM(טבלה1[[#This Row],[small letters]])</f>
        <v>beginner level</v>
      </c>
      <c r="S237" s="6">
        <v>1.5</v>
      </c>
      <c r="T237" s="12">
        <v>42779</v>
      </c>
      <c r="U237" s="6">
        <f>DAY(טבלה1[[#This Row],[published_date]])</f>
        <v>13</v>
      </c>
      <c r="V237" s="6">
        <f>MONTH(טבלה1[[#This Row],[published_date]])</f>
        <v>2</v>
      </c>
      <c r="W237" s="6">
        <f>YEAR(טבלה1[[#This Row],[published_date]])</f>
        <v>2017</v>
      </c>
      <c r="X237">
        <v>4</v>
      </c>
      <c r="Y237" t="str">
        <f>VLOOKUP(טבלה1[[#This Row],[subject_id]],Subject_id!$A$2:$B$5,2)</f>
        <v>Web Development</v>
      </c>
      <c r="Z237" s="7">
        <v>43465</v>
      </c>
      <c r="AA237">
        <f>_xlfn.DAYS(טבלה1[[#This Row],[Removal_date]],טבלה1[[#This Row],[published_date]])</f>
        <v>686</v>
      </c>
      <c r="AB237" s="4">
        <f>טבלה1[[#This Row],[price]]*טבלה1[[#This Row],[num_subscribers]]</f>
        <v>1466200</v>
      </c>
    </row>
    <row r="238" spans="1:28" x14ac:dyDescent="0.3">
      <c r="A238">
        <v>1110470</v>
      </c>
      <c r="B238" t="s">
        <v>782</v>
      </c>
      <c r="C238" t="str">
        <f>LEFT(טבלה1[[#This Row],[course_title]],10)</f>
        <v>The Passiv</v>
      </c>
      <c r="D238" t="str">
        <f>RIGHT(טבלה1[[#This Row],[course_title]],10)</f>
        <v xml:space="preserve"> Passively</v>
      </c>
      <c r="E238" t="str">
        <f>MID(טבלה1[[#This Row],[course_title]],2,10)</f>
        <v>he Passive</v>
      </c>
      <c r="F238" t="s">
        <v>783</v>
      </c>
      <c r="G238" t="str">
        <f>REPLACE(טבלה1[[#This Row],[url]],19,3,"com")</f>
        <v>https://www.udemy.com/how-to-start-passive-investing-in-1-day/</v>
      </c>
      <c r="H238" t="b">
        <v>1</v>
      </c>
      <c r="I238" s="4">
        <v>200</v>
      </c>
      <c r="J238" s="5">
        <v>338</v>
      </c>
      <c r="K238" s="5">
        <v>32</v>
      </c>
      <c r="L238" s="5">
        <v>66</v>
      </c>
      <c r="M238">
        <v>1</v>
      </c>
      <c r="N238" t="str">
        <f>VLOOKUP(טבלה1[[#This Row],[level_id]],Level_id!$A$2:$B$5,2)</f>
        <v>All levels</v>
      </c>
      <c r="O238" t="str">
        <f>LOWER(טבלה1[[#This Row],[level_desc]])</f>
        <v>all levels</v>
      </c>
      <c r="P238" s="3" t="str">
        <f>UPPER(טבלה1[[#This Row],[small letters]])</f>
        <v>ALL LEVELS</v>
      </c>
      <c r="Q238">
        <f>LEN(טבלה1[[#This Row],[no spaces]])</f>
        <v>10</v>
      </c>
      <c r="R238" t="str">
        <f>TRIM(טבלה1[[#This Row],[small letters]])</f>
        <v>all levels</v>
      </c>
      <c r="S238" s="6">
        <v>3.5</v>
      </c>
      <c r="T238" s="12">
        <v>42802</v>
      </c>
      <c r="U238" s="6">
        <f>DAY(טבלה1[[#This Row],[published_date]])</f>
        <v>8</v>
      </c>
      <c r="V238" s="6">
        <f>MONTH(טבלה1[[#This Row],[published_date]])</f>
        <v>3</v>
      </c>
      <c r="W238" s="6">
        <f>YEAR(טבלה1[[#This Row],[published_date]])</f>
        <v>2017</v>
      </c>
      <c r="X238">
        <v>1</v>
      </c>
      <c r="Y238" t="str">
        <f>VLOOKUP(טבלה1[[#This Row],[subject_id]],Subject_id!$A$2:$B$5,2)</f>
        <v>Business Finance</v>
      </c>
      <c r="Z238" s="7">
        <v>43318</v>
      </c>
      <c r="AA238">
        <f>_xlfn.DAYS(טבלה1[[#This Row],[Removal_date]],טבלה1[[#This Row],[published_date]])</f>
        <v>516</v>
      </c>
      <c r="AB238" s="4">
        <f>טבלה1[[#This Row],[price]]*טבלה1[[#This Row],[num_subscribers]]</f>
        <v>67600</v>
      </c>
    </row>
    <row r="239" spans="1:28" x14ac:dyDescent="0.3">
      <c r="A239">
        <v>1112604</v>
      </c>
      <c r="B239" t="s">
        <v>6026</v>
      </c>
      <c r="C239" t="str">
        <f>LEFT(טבלה1[[#This Row],[course_title]],10)</f>
        <v>Javascript</v>
      </c>
      <c r="D239" t="str">
        <f>RIGHT(טבלה1[[#This Row],[course_title]],10)</f>
        <v>Specialist</v>
      </c>
      <c r="E239" t="str">
        <f>MID(טבלה1[[#This Row],[course_title]],2,10)</f>
        <v xml:space="preserve">avascript </v>
      </c>
      <c r="F239" t="s">
        <v>6027</v>
      </c>
      <c r="G239" t="str">
        <f>REPLACE(טבלה1[[#This Row],[url]],19,3,"com")</f>
        <v>https://www.udemy.com/javascript-specialist/</v>
      </c>
      <c r="H239" t="b">
        <v>1</v>
      </c>
      <c r="I239" s="4">
        <v>200</v>
      </c>
      <c r="J239" s="5">
        <v>408</v>
      </c>
      <c r="K239" s="5">
        <v>39</v>
      </c>
      <c r="L239" s="5">
        <v>80</v>
      </c>
      <c r="M239">
        <v>2</v>
      </c>
      <c r="N239" t="str">
        <f>VLOOKUP(טבלה1[[#This Row],[level_id]],Level_id!$A$2:$B$5,2)</f>
        <v>Beginner Level</v>
      </c>
      <c r="O239" t="str">
        <f>LOWER(טבלה1[[#This Row],[level_desc]])</f>
        <v>beginner level</v>
      </c>
      <c r="P239" s="3" t="str">
        <f>UPPER(טבלה1[[#This Row],[small letters]])</f>
        <v>BEGINNER LEVEL</v>
      </c>
      <c r="Q239">
        <f>LEN(טבלה1[[#This Row],[no spaces]])</f>
        <v>14</v>
      </c>
      <c r="R239" t="str">
        <f>TRIM(טבלה1[[#This Row],[small letters]])</f>
        <v>beginner level</v>
      </c>
      <c r="S239" s="6">
        <v>8</v>
      </c>
      <c r="T239" s="12">
        <v>42789</v>
      </c>
      <c r="U239" s="6">
        <f>DAY(טבלה1[[#This Row],[published_date]])</f>
        <v>23</v>
      </c>
      <c r="V239" s="6">
        <f>MONTH(טבלה1[[#This Row],[published_date]])</f>
        <v>2</v>
      </c>
      <c r="W239" s="6">
        <f>YEAR(טבלה1[[#This Row],[published_date]])</f>
        <v>2017</v>
      </c>
      <c r="X239">
        <v>4</v>
      </c>
      <c r="Y239" t="str">
        <f>VLOOKUP(טבלה1[[#This Row],[subject_id]],Subject_id!$A$2:$B$5,2)</f>
        <v>Web Development</v>
      </c>
      <c r="Z239" s="7">
        <v>43465</v>
      </c>
      <c r="AA239">
        <f>_xlfn.DAYS(טבלה1[[#This Row],[Removal_date]],טבלה1[[#This Row],[published_date]])</f>
        <v>676</v>
      </c>
      <c r="AB239" s="4">
        <f>טבלה1[[#This Row],[price]]*טבלה1[[#This Row],[num_subscribers]]</f>
        <v>81600</v>
      </c>
    </row>
    <row r="240" spans="1:28" x14ac:dyDescent="0.3">
      <c r="A240">
        <v>1113442</v>
      </c>
      <c r="B240" t="s">
        <v>1944</v>
      </c>
      <c r="C240" t="str">
        <f>LEFT(טבלה1[[#This Row],[course_title]],10)</f>
        <v xml:space="preserve">Beginners </v>
      </c>
      <c r="D240" t="str">
        <f>RIGHT(טבלה1[[#This Row],[course_title]],10)</f>
        <v>nny Stocks</v>
      </c>
      <c r="E240" t="str">
        <f>MID(טבלה1[[#This Row],[course_title]],2,10)</f>
        <v>eginners C</v>
      </c>
      <c r="F240" t="s">
        <v>1945</v>
      </c>
      <c r="G240" t="str">
        <f>REPLACE(טבלה1[[#This Row],[url]],19,3,"com")</f>
        <v>https://www.udemy.com/beginners-chart-patterns-for-penny-stocks-part-2/</v>
      </c>
      <c r="H240" t="b">
        <v>1</v>
      </c>
      <c r="I240" s="4">
        <v>200</v>
      </c>
      <c r="J240" s="5">
        <v>40</v>
      </c>
      <c r="K240" s="5">
        <v>7</v>
      </c>
      <c r="L240" s="5">
        <v>26</v>
      </c>
      <c r="M240">
        <v>2</v>
      </c>
      <c r="N240" t="str">
        <f>VLOOKUP(טבלה1[[#This Row],[level_id]],Level_id!$A$2:$B$5,2)</f>
        <v>Beginner Level</v>
      </c>
      <c r="O240" t="str">
        <f>LOWER(טבלה1[[#This Row],[level_desc]])</f>
        <v>beginner level</v>
      </c>
      <c r="P240" s="3" t="str">
        <f>UPPER(טבלה1[[#This Row],[small letters]])</f>
        <v>BEGINNER LEVEL</v>
      </c>
      <c r="Q240">
        <f>LEN(טבלה1[[#This Row],[no spaces]])</f>
        <v>14</v>
      </c>
      <c r="R240" t="str">
        <f>TRIM(טבלה1[[#This Row],[small letters]])</f>
        <v>beginner level</v>
      </c>
      <c r="S240" s="6">
        <v>1.5</v>
      </c>
      <c r="T240" s="12">
        <v>42788</v>
      </c>
      <c r="U240" s="6">
        <f>DAY(טבלה1[[#This Row],[published_date]])</f>
        <v>22</v>
      </c>
      <c r="V240" s="6">
        <f>MONTH(טבלה1[[#This Row],[published_date]])</f>
        <v>2</v>
      </c>
      <c r="W240" s="6">
        <f>YEAR(טבלה1[[#This Row],[published_date]])</f>
        <v>2017</v>
      </c>
      <c r="X240">
        <v>1</v>
      </c>
      <c r="Y240" t="str">
        <f>VLOOKUP(טבלה1[[#This Row],[subject_id]],Subject_id!$A$2:$B$5,2)</f>
        <v>Business Finance</v>
      </c>
      <c r="Z240" s="7">
        <v>43465</v>
      </c>
      <c r="AA240">
        <f>_xlfn.DAYS(טבלה1[[#This Row],[Removal_date]],טבלה1[[#This Row],[published_date]])</f>
        <v>677</v>
      </c>
      <c r="AB240" s="4">
        <f>טבלה1[[#This Row],[price]]*טבלה1[[#This Row],[num_subscribers]]</f>
        <v>8000</v>
      </c>
    </row>
    <row r="241" spans="1:28" x14ac:dyDescent="0.3">
      <c r="A241">
        <v>1117834</v>
      </c>
      <c r="B241" t="s">
        <v>518</v>
      </c>
      <c r="C241" t="str">
        <f>LEFT(טבלה1[[#This Row],[course_title]],10)</f>
        <v xml:space="preserve">Learn How </v>
      </c>
      <c r="D241" t="str">
        <f>RIGHT(טבלה1[[#This Row],[course_title]],10)</f>
        <v>ld In 2017</v>
      </c>
      <c r="E241" t="str">
        <f>MID(טבלה1[[#This Row],[course_title]],2,10)</f>
        <v>earn How T</v>
      </c>
      <c r="F241" t="s">
        <v>519</v>
      </c>
      <c r="G241" t="str">
        <f>REPLACE(טבלה1[[#This Row],[url]],19,3,"com")</f>
        <v>https://www.udemy.com/learn-how-to-trade-gold-in-2017/</v>
      </c>
      <c r="H241" t="b">
        <v>1</v>
      </c>
      <c r="I241" s="4">
        <v>200</v>
      </c>
      <c r="J241" s="5">
        <v>2</v>
      </c>
      <c r="K241" s="5">
        <v>1</v>
      </c>
      <c r="L241" s="5">
        <v>16</v>
      </c>
      <c r="M241">
        <v>1</v>
      </c>
      <c r="N241" t="str">
        <f>VLOOKUP(טבלה1[[#This Row],[level_id]],Level_id!$A$2:$B$5,2)</f>
        <v>All levels</v>
      </c>
      <c r="O241" t="str">
        <f>LOWER(טבלה1[[#This Row],[level_desc]])</f>
        <v>all levels</v>
      </c>
      <c r="P241" s="3" t="str">
        <f>UPPER(טבלה1[[#This Row],[small letters]])</f>
        <v>ALL LEVELS</v>
      </c>
      <c r="Q241">
        <f>LEN(טבלה1[[#This Row],[no spaces]])</f>
        <v>10</v>
      </c>
      <c r="R241" t="str">
        <f>TRIM(טבלה1[[#This Row],[small letters]])</f>
        <v>all levels</v>
      </c>
      <c r="S241" s="6">
        <v>1</v>
      </c>
      <c r="T241" s="12">
        <v>42831</v>
      </c>
      <c r="U241" s="6">
        <f>DAY(טבלה1[[#This Row],[published_date]])</f>
        <v>6</v>
      </c>
      <c r="V241" s="6">
        <f>MONTH(טבלה1[[#This Row],[published_date]])</f>
        <v>4</v>
      </c>
      <c r="W241" s="6">
        <f>YEAR(טבלה1[[#This Row],[published_date]])</f>
        <v>2017</v>
      </c>
      <c r="X241">
        <v>1</v>
      </c>
      <c r="Y241" t="str">
        <f>VLOOKUP(טבלה1[[#This Row],[subject_id]],Subject_id!$A$2:$B$5,2)</f>
        <v>Business Finance</v>
      </c>
      <c r="Z241" s="7">
        <v>43318</v>
      </c>
      <c r="AA241">
        <f>_xlfn.DAYS(טבלה1[[#This Row],[Removal_date]],טבלה1[[#This Row],[published_date]])</f>
        <v>487</v>
      </c>
      <c r="AB241" s="4">
        <f>טבלה1[[#This Row],[price]]*טבלה1[[#This Row],[num_subscribers]]</f>
        <v>400</v>
      </c>
    </row>
    <row r="242" spans="1:28" x14ac:dyDescent="0.3">
      <c r="A242">
        <v>1120554</v>
      </c>
      <c r="B242" t="s">
        <v>2416</v>
      </c>
      <c r="C242" t="str">
        <f>LEFT(טבלה1[[#This Row],[course_title]],10)</f>
        <v>Canva Grap</v>
      </c>
      <c r="D242" t="str">
        <f>RIGHT(טבלה1[[#This Row],[course_title]],10)</f>
        <v>r Everyone</v>
      </c>
      <c r="E242" t="str">
        <f>MID(טבלה1[[#This Row],[course_title]],2,10)</f>
        <v>anva Graph</v>
      </c>
      <c r="F242" t="s">
        <v>2417</v>
      </c>
      <c r="G242" t="str">
        <f>REPLACE(טבלה1[[#This Row],[url]],19,3,"com")</f>
        <v>https://www.udemy.com/canva-graphics-design-essential-training/</v>
      </c>
      <c r="H242" t="b">
        <v>1</v>
      </c>
      <c r="I242" s="4">
        <v>200</v>
      </c>
      <c r="J242" s="5">
        <v>12340</v>
      </c>
      <c r="K242" s="5">
        <v>124</v>
      </c>
      <c r="L242" s="5">
        <v>46</v>
      </c>
      <c r="M242">
        <v>1</v>
      </c>
      <c r="N242" t="str">
        <f>VLOOKUP(טבלה1[[#This Row],[level_id]],Level_id!$A$2:$B$5,2)</f>
        <v>All levels</v>
      </c>
      <c r="O242" t="str">
        <f>LOWER(טבלה1[[#This Row],[level_desc]])</f>
        <v>all levels</v>
      </c>
      <c r="P242" s="3" t="str">
        <f>UPPER(טבלה1[[#This Row],[small letters]])</f>
        <v>ALL LEVELS</v>
      </c>
      <c r="Q242">
        <f>LEN(טבלה1[[#This Row],[no spaces]])</f>
        <v>10</v>
      </c>
      <c r="R242" t="str">
        <f>TRIM(טבלה1[[#This Row],[small letters]])</f>
        <v>all levels</v>
      </c>
      <c r="S242" s="6">
        <v>2.5</v>
      </c>
      <c r="T242" s="12">
        <v>42801</v>
      </c>
      <c r="U242" s="6">
        <f>DAY(טבלה1[[#This Row],[published_date]])</f>
        <v>7</v>
      </c>
      <c r="V242" s="6">
        <f>MONTH(טבלה1[[#This Row],[published_date]])</f>
        <v>3</v>
      </c>
      <c r="W242" s="6">
        <f>YEAR(טבלה1[[#This Row],[published_date]])</f>
        <v>2017</v>
      </c>
      <c r="X242">
        <v>2</v>
      </c>
      <c r="Y242" t="str">
        <f>VLOOKUP(טבלה1[[#This Row],[subject_id]],Subject_id!$A$2:$B$5,2)</f>
        <v>Graphic Design</v>
      </c>
      <c r="Z242" s="7">
        <v>43734</v>
      </c>
      <c r="AA242">
        <f>_xlfn.DAYS(טבלה1[[#This Row],[Removal_date]],טבלה1[[#This Row],[published_date]])</f>
        <v>933</v>
      </c>
      <c r="AB242" s="4">
        <f>טבלה1[[#This Row],[price]]*טבלה1[[#This Row],[num_subscribers]]</f>
        <v>2468000</v>
      </c>
    </row>
    <row r="243" spans="1:28" x14ac:dyDescent="0.3">
      <c r="A243">
        <v>1122146</v>
      </c>
      <c r="B243" t="s">
        <v>542</v>
      </c>
      <c r="C243" t="str">
        <f>LEFT(טבלה1[[#This Row],[course_title]],10)</f>
        <v>Penny Stoc</v>
      </c>
      <c r="D243" t="str">
        <f>RIGHT(טבלה1[[#This Row],[course_title]],10)</f>
        <v>se Bundle)</v>
      </c>
      <c r="E243" t="str">
        <f>MID(טבלה1[[#This Row],[course_title]],2,10)</f>
        <v>enny Stock</v>
      </c>
      <c r="F243" t="s">
        <v>543</v>
      </c>
      <c r="G243" t="str">
        <f>REPLACE(טבלה1[[#This Row],[url]],19,3,"com")</f>
        <v>https://www.udemy.com/basics-investing-penny-stocks-beginners-hot-best-penny-stocks-trading/</v>
      </c>
      <c r="H243" t="b">
        <v>1</v>
      </c>
      <c r="I243" s="4">
        <v>200</v>
      </c>
      <c r="J243" s="5">
        <v>1033</v>
      </c>
      <c r="K243" s="5">
        <v>2</v>
      </c>
      <c r="L243" s="5">
        <v>31</v>
      </c>
      <c r="M243">
        <v>2</v>
      </c>
      <c r="N243" t="str">
        <f>VLOOKUP(טבלה1[[#This Row],[level_id]],Level_id!$A$2:$B$5,2)</f>
        <v>Beginner Level</v>
      </c>
      <c r="O243" t="str">
        <f>LOWER(טבלה1[[#This Row],[level_desc]])</f>
        <v>beginner level</v>
      </c>
      <c r="P243" s="3" t="str">
        <f>UPPER(טבלה1[[#This Row],[small letters]])</f>
        <v>BEGINNER LEVEL</v>
      </c>
      <c r="Q243">
        <f>LEN(טבלה1[[#This Row],[no spaces]])</f>
        <v>14</v>
      </c>
      <c r="R243" t="str">
        <f>TRIM(טבלה1[[#This Row],[small letters]])</f>
        <v>beginner level</v>
      </c>
      <c r="S243" s="6">
        <v>1.5</v>
      </c>
      <c r="T243" s="12">
        <v>42788</v>
      </c>
      <c r="U243" s="6">
        <f>DAY(טבלה1[[#This Row],[published_date]])</f>
        <v>22</v>
      </c>
      <c r="V243" s="6">
        <f>MONTH(טבלה1[[#This Row],[published_date]])</f>
        <v>2</v>
      </c>
      <c r="W243" s="6">
        <f>YEAR(טבלה1[[#This Row],[published_date]])</f>
        <v>2017</v>
      </c>
      <c r="X243">
        <v>1</v>
      </c>
      <c r="Y243" t="str">
        <f>VLOOKUP(טבלה1[[#This Row],[subject_id]],Subject_id!$A$2:$B$5,2)</f>
        <v>Business Finance</v>
      </c>
      <c r="Z243" s="7">
        <v>43245</v>
      </c>
      <c r="AA243">
        <f>_xlfn.DAYS(טבלה1[[#This Row],[Removal_date]],טבלה1[[#This Row],[published_date]])</f>
        <v>457</v>
      </c>
      <c r="AB243" s="4">
        <f>טבלה1[[#This Row],[price]]*טבלה1[[#This Row],[num_subscribers]]</f>
        <v>206600</v>
      </c>
    </row>
    <row r="244" spans="1:28" x14ac:dyDescent="0.3">
      <c r="A244">
        <v>1122792</v>
      </c>
      <c r="B244" t="s">
        <v>158</v>
      </c>
      <c r="C244" t="str">
        <f>LEFT(טבלה1[[#This Row],[course_title]],10)</f>
        <v>The Almost</v>
      </c>
      <c r="D244" t="str">
        <f>RIGHT(טבלה1[[#This Row],[course_title]],10)</f>
        <v>m - Unique</v>
      </c>
      <c r="E244" t="str">
        <f>MID(טבלה1[[#This Row],[course_title]],2,10)</f>
        <v xml:space="preserve">he Almost </v>
      </c>
      <c r="F244" t="s">
        <v>159</v>
      </c>
      <c r="G244" t="str">
        <f>REPLACE(טבלה1[[#This Row],[url]],19,3,"com")</f>
        <v>https://www.udemy.com/the-almost-perfect-options-trading-strategy-system-unique/</v>
      </c>
      <c r="H244" t="b">
        <v>1</v>
      </c>
      <c r="I244" s="4">
        <v>200</v>
      </c>
      <c r="J244" s="5">
        <v>1793</v>
      </c>
      <c r="K244" s="5">
        <v>18</v>
      </c>
      <c r="L244" s="5">
        <v>15</v>
      </c>
      <c r="M244">
        <v>1</v>
      </c>
      <c r="N244" t="str">
        <f>VLOOKUP(טבלה1[[#This Row],[level_id]],Level_id!$A$2:$B$5,2)</f>
        <v>All levels</v>
      </c>
      <c r="O244" t="str">
        <f>LOWER(טבלה1[[#This Row],[level_desc]])</f>
        <v>all levels</v>
      </c>
      <c r="P244" s="3" t="str">
        <f>UPPER(טבלה1[[#This Row],[small letters]])</f>
        <v>ALL LEVELS</v>
      </c>
      <c r="Q244">
        <f>LEN(טבלה1[[#This Row],[no spaces]])</f>
        <v>10</v>
      </c>
      <c r="R244" t="str">
        <f>TRIM(טבלה1[[#This Row],[small letters]])</f>
        <v>all levels</v>
      </c>
      <c r="S244" s="6">
        <v>1</v>
      </c>
      <c r="T244" s="12">
        <v>42797</v>
      </c>
      <c r="U244" s="6">
        <f>DAY(טבלה1[[#This Row],[published_date]])</f>
        <v>3</v>
      </c>
      <c r="V244" s="6">
        <f>MONTH(טבלה1[[#This Row],[published_date]])</f>
        <v>3</v>
      </c>
      <c r="W244" s="6">
        <f>YEAR(טבלה1[[#This Row],[published_date]])</f>
        <v>2017</v>
      </c>
      <c r="X244">
        <v>1</v>
      </c>
      <c r="Y244" t="str">
        <f>VLOOKUP(טבלה1[[#This Row],[subject_id]],Subject_id!$A$2:$B$5,2)</f>
        <v>Business Finance</v>
      </c>
      <c r="Z244" s="7">
        <v>43408</v>
      </c>
      <c r="AA244">
        <f>_xlfn.DAYS(טבלה1[[#This Row],[Removal_date]],טבלה1[[#This Row],[published_date]])</f>
        <v>611</v>
      </c>
      <c r="AB244" s="4">
        <f>טבלה1[[#This Row],[price]]*טבלה1[[#This Row],[num_subscribers]]</f>
        <v>358600</v>
      </c>
    </row>
    <row r="245" spans="1:28" x14ac:dyDescent="0.3">
      <c r="A245">
        <v>1128050</v>
      </c>
      <c r="B245" t="s">
        <v>5130</v>
      </c>
      <c r="C245" t="str">
        <f>LEFT(טבלה1[[#This Row],[course_title]],10)</f>
        <v>Server API</v>
      </c>
      <c r="D245" t="str">
        <f>RIGHT(טבלה1[[#This Row],[course_title]],10)</f>
        <v xml:space="preserve"> &amp; Bluemix</v>
      </c>
      <c r="E245" t="str">
        <f>MID(טבלה1[[#This Row],[course_title]],2,10)</f>
        <v xml:space="preserve">erver API </v>
      </c>
      <c r="F245" t="s">
        <v>5131</v>
      </c>
      <c r="G245" t="str">
        <f>REPLACE(טבלה1[[#This Row],[url]],19,3,"com")</f>
        <v>https://www.udemy.com/swift-kitura/</v>
      </c>
      <c r="H245" t="b">
        <v>1</v>
      </c>
      <c r="I245" s="4">
        <v>200</v>
      </c>
      <c r="J245" s="5">
        <v>1827</v>
      </c>
      <c r="K245" s="5">
        <v>129</v>
      </c>
      <c r="L245" s="5">
        <v>66</v>
      </c>
      <c r="M245">
        <v>2</v>
      </c>
      <c r="N245" t="str">
        <f>VLOOKUP(טבלה1[[#This Row],[level_id]],Level_id!$A$2:$B$5,2)</f>
        <v>Beginner Level</v>
      </c>
      <c r="O245" t="str">
        <f>LOWER(טבלה1[[#This Row],[level_desc]])</f>
        <v>beginner level</v>
      </c>
      <c r="P245" s="3" t="str">
        <f>UPPER(טבלה1[[#This Row],[small letters]])</f>
        <v>BEGINNER LEVEL</v>
      </c>
      <c r="Q245">
        <f>LEN(טבלה1[[#This Row],[no spaces]])</f>
        <v>14</v>
      </c>
      <c r="R245" t="str">
        <f>TRIM(טבלה1[[#This Row],[small letters]])</f>
        <v>beginner level</v>
      </c>
      <c r="S245" s="6">
        <v>20.5</v>
      </c>
      <c r="T245" s="12">
        <v>42802</v>
      </c>
      <c r="U245" s="6">
        <f>DAY(טבלה1[[#This Row],[published_date]])</f>
        <v>8</v>
      </c>
      <c r="V245" s="6">
        <f>MONTH(טבלה1[[#This Row],[published_date]])</f>
        <v>3</v>
      </c>
      <c r="W245" s="6">
        <f>YEAR(טבלה1[[#This Row],[published_date]])</f>
        <v>2017</v>
      </c>
      <c r="X245">
        <v>4</v>
      </c>
      <c r="Y245" t="str">
        <f>VLOOKUP(טבלה1[[#This Row],[subject_id]],Subject_id!$A$2:$B$5,2)</f>
        <v>Web Development</v>
      </c>
      <c r="Z245" s="7">
        <v>43465</v>
      </c>
      <c r="AA245">
        <f>_xlfn.DAYS(טבלה1[[#This Row],[Removal_date]],טבלה1[[#This Row],[published_date]])</f>
        <v>663</v>
      </c>
      <c r="AB245" s="4">
        <f>טבלה1[[#This Row],[price]]*טבלה1[[#This Row],[num_subscribers]]</f>
        <v>365400</v>
      </c>
    </row>
    <row r="246" spans="1:28" x14ac:dyDescent="0.3">
      <c r="A246">
        <v>1132342</v>
      </c>
      <c r="B246" t="s">
        <v>3978</v>
      </c>
      <c r="C246" t="str">
        <f>LEFT(טבלה1[[#This Row],[course_title]],10)</f>
        <v>Ultimate B</v>
      </c>
      <c r="D246" t="str">
        <f>RIGHT(טבלה1[[#This Row],[course_title]],10)</f>
        <v>asterclass</v>
      </c>
      <c r="E246" t="str">
        <f>MID(טבלה1[[#This Row],[course_title]],2,10)</f>
        <v>ltimate Be</v>
      </c>
      <c r="F246" t="s">
        <v>3979</v>
      </c>
      <c r="G246" t="str">
        <f>REPLACE(טבלה1[[#This Row],[url]],19,3,"com")</f>
        <v>https://www.udemy.com/beginner-guitar-masterclass/</v>
      </c>
      <c r="H246" t="b">
        <v>1</v>
      </c>
      <c r="I246" s="4">
        <v>200</v>
      </c>
      <c r="J246" s="5">
        <v>8113</v>
      </c>
      <c r="K246" s="5">
        <v>79</v>
      </c>
      <c r="L246" s="5">
        <v>124</v>
      </c>
      <c r="M246">
        <v>2</v>
      </c>
      <c r="N246" t="str">
        <f>VLOOKUP(טבלה1[[#This Row],[level_id]],Level_id!$A$2:$B$5,2)</f>
        <v>Beginner Level</v>
      </c>
      <c r="O246" t="str">
        <f>LOWER(טבלה1[[#This Row],[level_desc]])</f>
        <v>beginner level</v>
      </c>
      <c r="P246" s="3" t="str">
        <f>UPPER(טבלה1[[#This Row],[small letters]])</f>
        <v>BEGINNER LEVEL</v>
      </c>
      <c r="Q246">
        <f>LEN(טבלה1[[#This Row],[no spaces]])</f>
        <v>14</v>
      </c>
      <c r="R246" t="str">
        <f>TRIM(טבלה1[[#This Row],[small letters]])</f>
        <v>beginner level</v>
      </c>
      <c r="S246" s="6">
        <v>11.5</v>
      </c>
      <c r="T246" s="12">
        <v>42870</v>
      </c>
      <c r="U246" s="6">
        <f>DAY(טבלה1[[#This Row],[published_date]])</f>
        <v>15</v>
      </c>
      <c r="V246" s="6">
        <f>MONTH(טבלה1[[#This Row],[published_date]])</f>
        <v>5</v>
      </c>
      <c r="W246" s="6">
        <f>YEAR(טבלה1[[#This Row],[published_date]])</f>
        <v>2017</v>
      </c>
      <c r="X246">
        <v>3</v>
      </c>
      <c r="Y246" t="str">
        <f>VLOOKUP(טבלה1[[#This Row],[subject_id]],Subject_id!$A$2:$B$5,2)</f>
        <v>Musical Instruments</v>
      </c>
      <c r="Z246" s="7">
        <v>43465</v>
      </c>
      <c r="AA246">
        <f>_xlfn.DAYS(טבלה1[[#This Row],[Removal_date]],טבלה1[[#This Row],[published_date]])</f>
        <v>595</v>
      </c>
      <c r="AB246" s="4">
        <f>טבלה1[[#This Row],[price]]*טבלה1[[#This Row],[num_subscribers]]</f>
        <v>1622600</v>
      </c>
    </row>
    <row r="247" spans="1:28" x14ac:dyDescent="0.3">
      <c r="A247">
        <v>1134390</v>
      </c>
      <c r="B247" t="s">
        <v>5100</v>
      </c>
      <c r="C247" t="str">
        <f>LEFT(טבלה1[[#This Row],[course_title]],10)</f>
        <v>Complete R</v>
      </c>
      <c r="D247" t="str">
        <f>RIGHT(טבלה1[[#This Row],[course_title]],10)</f>
        <v>0 projects</v>
      </c>
      <c r="E247" t="str">
        <f>MID(טבלה1[[#This Row],[course_title]],2,10)</f>
        <v>omplete Re</v>
      </c>
      <c r="F247" t="s">
        <v>5101</v>
      </c>
      <c r="G247" t="str">
        <f>REPLACE(טבלה1[[#This Row],[url]],19,3,"com")</f>
        <v>https://www.udemy.com/complete-react-js-course/</v>
      </c>
      <c r="H247" t="b">
        <v>1</v>
      </c>
      <c r="I247" s="4">
        <v>200</v>
      </c>
      <c r="J247" s="5">
        <v>952</v>
      </c>
      <c r="K247" s="5">
        <v>121</v>
      </c>
      <c r="L247" s="5">
        <v>75</v>
      </c>
      <c r="M247">
        <v>2</v>
      </c>
      <c r="N247" t="str">
        <f>VLOOKUP(טבלה1[[#This Row],[level_id]],Level_id!$A$2:$B$5,2)</f>
        <v>Beginner Level</v>
      </c>
      <c r="O247" t="str">
        <f>LOWER(טבלה1[[#This Row],[level_desc]])</f>
        <v>beginner level</v>
      </c>
      <c r="P247" s="3" t="str">
        <f>UPPER(טבלה1[[#This Row],[small letters]])</f>
        <v>BEGINNER LEVEL</v>
      </c>
      <c r="Q247">
        <f>LEN(טבלה1[[#This Row],[no spaces]])</f>
        <v>14</v>
      </c>
      <c r="R247" t="str">
        <f>TRIM(טבלה1[[#This Row],[small letters]])</f>
        <v>beginner level</v>
      </c>
      <c r="S247" s="6">
        <v>12</v>
      </c>
      <c r="T247" s="12">
        <v>42816</v>
      </c>
      <c r="U247" s="6">
        <f>DAY(טבלה1[[#This Row],[published_date]])</f>
        <v>22</v>
      </c>
      <c r="V247" s="6">
        <f>MONTH(טבלה1[[#This Row],[published_date]])</f>
        <v>3</v>
      </c>
      <c r="W247" s="6">
        <f>YEAR(טבלה1[[#This Row],[published_date]])</f>
        <v>2017</v>
      </c>
      <c r="X247">
        <v>4</v>
      </c>
      <c r="Y247" t="str">
        <f>VLOOKUP(טבלה1[[#This Row],[subject_id]],Subject_id!$A$2:$B$5,2)</f>
        <v>Web Development</v>
      </c>
      <c r="Z247" s="7">
        <v>43465</v>
      </c>
      <c r="AA247">
        <f>_xlfn.DAYS(טבלה1[[#This Row],[Removal_date]],טבלה1[[#This Row],[published_date]])</f>
        <v>649</v>
      </c>
      <c r="AB247" s="4">
        <f>טבלה1[[#This Row],[price]]*טבלה1[[#This Row],[num_subscribers]]</f>
        <v>190400</v>
      </c>
    </row>
    <row r="248" spans="1:28" x14ac:dyDescent="0.3">
      <c r="A248">
        <v>1134864</v>
      </c>
      <c r="B248" t="s">
        <v>802</v>
      </c>
      <c r="C248" t="str">
        <f>LEFT(טבלה1[[#This Row],[course_title]],10)</f>
        <v>Simple thi</v>
      </c>
      <c r="D248" t="str">
        <f>RIGHT(טבלה1[[#This Row],[course_title]],10)</f>
        <v>EX (OFFER)</v>
      </c>
      <c r="E248" t="str">
        <f>MID(טבלה1[[#This Row],[course_title]],2,10)</f>
        <v>imple thin</v>
      </c>
      <c r="F248" t="s">
        <v>803</v>
      </c>
      <c r="G248" t="str">
        <f>REPLACE(טבלה1[[#This Row],[url]],19,3,"com")</f>
        <v>https://www.udemy.com/forex-simple-things/</v>
      </c>
      <c r="H248" t="b">
        <v>1</v>
      </c>
      <c r="I248" s="4">
        <v>200</v>
      </c>
      <c r="J248" s="5">
        <v>1053</v>
      </c>
      <c r="K248" s="5">
        <v>20</v>
      </c>
      <c r="L248" s="5">
        <v>15</v>
      </c>
      <c r="M248">
        <v>2</v>
      </c>
      <c r="N248" t="str">
        <f>VLOOKUP(טבלה1[[#This Row],[level_id]],Level_id!$A$2:$B$5,2)</f>
        <v>Beginner Level</v>
      </c>
      <c r="O248" t="str">
        <f>LOWER(טבלה1[[#This Row],[level_desc]])</f>
        <v>beginner level</v>
      </c>
      <c r="P248" s="3" t="str">
        <f>UPPER(טבלה1[[#This Row],[small letters]])</f>
        <v>BEGINNER LEVEL</v>
      </c>
      <c r="Q248">
        <f>LEN(טבלה1[[#This Row],[no spaces]])</f>
        <v>14</v>
      </c>
      <c r="R248" t="str">
        <f>TRIM(טבלה1[[#This Row],[small letters]])</f>
        <v>beginner level</v>
      </c>
      <c r="S248" s="6">
        <v>0.73333333300000003</v>
      </c>
      <c r="T248" s="12">
        <v>42804</v>
      </c>
      <c r="U248" s="6">
        <f>DAY(טבלה1[[#This Row],[published_date]])</f>
        <v>10</v>
      </c>
      <c r="V248" s="6">
        <f>MONTH(טבלה1[[#This Row],[published_date]])</f>
        <v>3</v>
      </c>
      <c r="W248" s="6">
        <f>YEAR(טבלה1[[#This Row],[published_date]])</f>
        <v>2017</v>
      </c>
      <c r="X248">
        <v>1</v>
      </c>
      <c r="Y248" t="str">
        <f>VLOOKUP(טבלה1[[#This Row],[subject_id]],Subject_id!$A$2:$B$5,2)</f>
        <v>Business Finance</v>
      </c>
      <c r="Z248" s="7">
        <v>43245</v>
      </c>
      <c r="AA248">
        <f>_xlfn.DAYS(טבלה1[[#This Row],[Removal_date]],טבלה1[[#This Row],[published_date]])</f>
        <v>441</v>
      </c>
      <c r="AB248" s="4">
        <f>טבלה1[[#This Row],[price]]*טבלה1[[#This Row],[num_subscribers]]</f>
        <v>210600</v>
      </c>
    </row>
    <row r="249" spans="1:28" x14ac:dyDescent="0.3">
      <c r="A249">
        <v>1135126</v>
      </c>
      <c r="B249" t="s">
        <v>164</v>
      </c>
      <c r="C249" t="str">
        <f>LEFT(טבלה1[[#This Row],[course_title]],10)</f>
        <v>The Most P</v>
      </c>
      <c r="D249" t="str">
        <f>RIGHT(טבלה1[[#This Row],[course_title]],10)</f>
        <v>tio Spread</v>
      </c>
      <c r="E249" t="str">
        <f>MID(טבלה1[[#This Row],[course_title]],2,10)</f>
        <v>he Most Po</v>
      </c>
      <c r="F249" t="s">
        <v>165</v>
      </c>
      <c r="G249" t="str">
        <f>REPLACE(טבלה1[[#This Row],[url]],19,3,"com")</f>
        <v>https://www.udemy.com/the-most-powerful-options-spread-trading-front-ratio-spread/</v>
      </c>
      <c r="H249" t="b">
        <v>1</v>
      </c>
      <c r="I249" s="4">
        <v>200</v>
      </c>
      <c r="J249" s="5">
        <v>1487</v>
      </c>
      <c r="K249" s="5">
        <v>16</v>
      </c>
      <c r="L249" s="5">
        <v>18</v>
      </c>
      <c r="M249">
        <v>1</v>
      </c>
      <c r="N249" t="str">
        <f>VLOOKUP(טבלה1[[#This Row],[level_id]],Level_id!$A$2:$B$5,2)</f>
        <v>All levels</v>
      </c>
      <c r="O249" t="str">
        <f>LOWER(טבלה1[[#This Row],[level_desc]])</f>
        <v>all levels</v>
      </c>
      <c r="P249" s="3" t="str">
        <f>UPPER(טבלה1[[#This Row],[small letters]])</f>
        <v>ALL LEVELS</v>
      </c>
      <c r="Q249">
        <f>LEN(טבלה1[[#This Row],[no spaces]])</f>
        <v>10</v>
      </c>
      <c r="R249" t="str">
        <f>TRIM(טבלה1[[#This Row],[small letters]])</f>
        <v>all levels</v>
      </c>
      <c r="S249" s="6">
        <v>2</v>
      </c>
      <c r="T249" s="12">
        <v>42802</v>
      </c>
      <c r="U249" s="6">
        <f>DAY(טבלה1[[#This Row],[published_date]])</f>
        <v>8</v>
      </c>
      <c r="V249" s="6">
        <f>MONTH(טבלה1[[#This Row],[published_date]])</f>
        <v>3</v>
      </c>
      <c r="W249" s="6">
        <f>YEAR(טבלה1[[#This Row],[published_date]])</f>
        <v>2017</v>
      </c>
      <c r="X249">
        <v>1</v>
      </c>
      <c r="Y249" t="str">
        <f>VLOOKUP(טבלה1[[#This Row],[subject_id]],Subject_id!$A$2:$B$5,2)</f>
        <v>Business Finance</v>
      </c>
      <c r="Z249" s="7">
        <v>43408</v>
      </c>
      <c r="AA249">
        <f>_xlfn.DAYS(טבלה1[[#This Row],[Removal_date]],טבלה1[[#This Row],[published_date]])</f>
        <v>606</v>
      </c>
      <c r="AB249" s="4">
        <f>טבלה1[[#This Row],[price]]*טבלה1[[#This Row],[num_subscribers]]</f>
        <v>297400</v>
      </c>
    </row>
    <row r="250" spans="1:28" x14ac:dyDescent="0.3">
      <c r="A250">
        <v>1138162</v>
      </c>
      <c r="B250" t="s">
        <v>1844</v>
      </c>
      <c r="C250" t="str">
        <f>LEFT(טבלה1[[#This Row],[course_title]],10)</f>
        <v>Le basi de</v>
      </c>
      <c r="D250" t="str">
        <f>RIGHT(טבלה1[[#This Row],[course_title]],10)</f>
        <v>el Trading</v>
      </c>
      <c r="E250" t="str">
        <f>MID(טבלה1[[#This Row],[course_title]],2,10)</f>
        <v>e basi del</v>
      </c>
      <c r="F250" t="s">
        <v>1845</v>
      </c>
      <c r="G250" t="str">
        <f>REPLACE(טבלה1[[#This Row],[url]],19,3,"com")</f>
        <v>https://www.udemy.com/le-basi-del-trading/</v>
      </c>
      <c r="H250" t="b">
        <v>1</v>
      </c>
      <c r="I250" s="4">
        <v>200</v>
      </c>
      <c r="J250" s="5">
        <v>22</v>
      </c>
      <c r="K250" s="5">
        <v>5</v>
      </c>
      <c r="L250" s="5">
        <v>18</v>
      </c>
      <c r="M250">
        <v>1</v>
      </c>
      <c r="N250" t="str">
        <f>VLOOKUP(טבלה1[[#This Row],[level_id]],Level_id!$A$2:$B$5,2)</f>
        <v>All levels</v>
      </c>
      <c r="O250" t="str">
        <f>LOWER(טבלה1[[#This Row],[level_desc]])</f>
        <v>all levels</v>
      </c>
      <c r="P250" s="3" t="str">
        <f>UPPER(טבלה1[[#This Row],[small letters]])</f>
        <v>ALL LEVELS</v>
      </c>
      <c r="Q250">
        <f>LEN(טבלה1[[#This Row],[no spaces]])</f>
        <v>10</v>
      </c>
      <c r="R250" t="str">
        <f>TRIM(טבלה1[[#This Row],[small letters]])</f>
        <v>all levels</v>
      </c>
      <c r="S250" s="6">
        <v>3.5</v>
      </c>
      <c r="T250" s="12">
        <v>42805</v>
      </c>
      <c r="U250" s="6">
        <f>DAY(טבלה1[[#This Row],[published_date]])</f>
        <v>11</v>
      </c>
      <c r="V250" s="6">
        <f>MONTH(טבלה1[[#This Row],[published_date]])</f>
        <v>3</v>
      </c>
      <c r="W250" s="6">
        <f>YEAR(טבלה1[[#This Row],[published_date]])</f>
        <v>2017</v>
      </c>
      <c r="X250">
        <v>1</v>
      </c>
      <c r="Y250" t="str">
        <f>VLOOKUP(טבלה1[[#This Row],[subject_id]],Subject_id!$A$2:$B$5,2)</f>
        <v>Business Finance</v>
      </c>
      <c r="Z250" s="7">
        <v>43318</v>
      </c>
      <c r="AA250">
        <f>_xlfn.DAYS(טבלה1[[#This Row],[Removal_date]],טבלה1[[#This Row],[published_date]])</f>
        <v>513</v>
      </c>
      <c r="AB250" s="4">
        <f>טבלה1[[#This Row],[price]]*טבלה1[[#This Row],[num_subscribers]]</f>
        <v>4400</v>
      </c>
    </row>
    <row r="251" spans="1:28" x14ac:dyDescent="0.3">
      <c r="A251">
        <v>1139792</v>
      </c>
      <c r="B251" t="s">
        <v>3198</v>
      </c>
      <c r="C251" t="str">
        <f>LEFT(טבלה1[[#This Row],[course_title]],10)</f>
        <v>ä¼šå£°ä¼šå</v>
      </c>
      <c r="D251" t="str">
        <f>RIGHT(טבלה1[[#This Row],[course_title]],10)</f>
        <v>±åº¦æ•™å­¦</v>
      </c>
      <c r="E251" t="str">
        <f>MID(טבלה1[[#This Row],[course_title]],2,10)</f>
        <v>¼šå£°ä¼šå½</v>
      </c>
      <c r="F251" t="s">
        <v>3199</v>
      </c>
      <c r="G251" t="str">
        <f>REPLACE(טבלה1[[#This Row],[url]],19,3,"com")</f>
        <v>https://www.udemy.com/nice-ppt/</v>
      </c>
      <c r="H251" t="b">
        <v>1</v>
      </c>
      <c r="I251" s="4">
        <v>200</v>
      </c>
      <c r="J251" s="5">
        <v>3</v>
      </c>
      <c r="K251" s="5">
        <v>2</v>
      </c>
      <c r="L251" s="5">
        <v>12</v>
      </c>
      <c r="M251">
        <v>2</v>
      </c>
      <c r="N251" t="str">
        <f>VLOOKUP(טבלה1[[#This Row],[level_id]],Level_id!$A$2:$B$5,2)</f>
        <v>Beginner Level</v>
      </c>
      <c r="O251" t="str">
        <f>LOWER(טבלה1[[#This Row],[level_desc]])</f>
        <v>beginner level</v>
      </c>
      <c r="P251" s="3" t="str">
        <f>UPPER(טבלה1[[#This Row],[small letters]])</f>
        <v>BEGINNER LEVEL</v>
      </c>
      <c r="Q251">
        <f>LEN(טבלה1[[#This Row],[no spaces]])</f>
        <v>14</v>
      </c>
      <c r="R251" t="str">
        <f>TRIM(טבלה1[[#This Row],[small letters]])</f>
        <v>beginner level</v>
      </c>
      <c r="S251" s="6">
        <v>0.6</v>
      </c>
      <c r="T251" s="12">
        <v>42811</v>
      </c>
      <c r="U251" s="6">
        <f>DAY(טבלה1[[#This Row],[published_date]])</f>
        <v>17</v>
      </c>
      <c r="V251" s="6">
        <f>MONTH(טבלה1[[#This Row],[published_date]])</f>
        <v>3</v>
      </c>
      <c r="W251" s="6">
        <f>YEAR(טבלה1[[#This Row],[published_date]])</f>
        <v>2017</v>
      </c>
      <c r="X251">
        <v>2</v>
      </c>
      <c r="Y251" t="str">
        <f>VLOOKUP(טבלה1[[#This Row],[subject_id]],Subject_id!$A$2:$B$5,2)</f>
        <v>Graphic Design</v>
      </c>
      <c r="Z251" s="7">
        <v>43465</v>
      </c>
      <c r="AA251">
        <f>_xlfn.DAYS(טבלה1[[#This Row],[Removal_date]],טבלה1[[#This Row],[published_date]])</f>
        <v>654</v>
      </c>
      <c r="AB251" s="4">
        <f>טבלה1[[#This Row],[price]]*טבלה1[[#This Row],[num_subscribers]]</f>
        <v>600</v>
      </c>
    </row>
    <row r="252" spans="1:28" x14ac:dyDescent="0.3">
      <c r="A252">
        <v>1140532</v>
      </c>
      <c r="B252" t="s">
        <v>5643</v>
      </c>
      <c r="C252" t="str">
        <f>LEFT(טבלה1[[#This Row],[course_title]],10)</f>
        <v>Explore Ja</v>
      </c>
      <c r="D252" t="str">
        <f>RIGHT(טבלה1[[#This Row],[course_title]],10)</f>
        <v>JavaScript</v>
      </c>
      <c r="E252" t="str">
        <f>MID(טבלה1[[#This Row],[course_title]],2,10)</f>
        <v>xplore Jav</v>
      </c>
      <c r="F252" t="s">
        <v>5644</v>
      </c>
      <c r="G252" t="str">
        <f>REPLACE(טבלה1[[#This Row],[url]],19,3,"com")</f>
        <v>https://www.udemy.com/javascript-beginners-course/</v>
      </c>
      <c r="H252" t="b">
        <v>1</v>
      </c>
      <c r="I252" s="4">
        <v>200</v>
      </c>
      <c r="J252" s="5">
        <v>5739</v>
      </c>
      <c r="K252" s="5">
        <v>26</v>
      </c>
      <c r="L252" s="5">
        <v>29</v>
      </c>
      <c r="M252">
        <v>2</v>
      </c>
      <c r="N252" t="str">
        <f>VLOOKUP(טבלה1[[#This Row],[level_id]],Level_id!$A$2:$B$5,2)</f>
        <v>Beginner Level</v>
      </c>
      <c r="O252" t="str">
        <f>LOWER(טבלה1[[#This Row],[level_desc]])</f>
        <v>beginner level</v>
      </c>
      <c r="P252" s="3" t="str">
        <f>UPPER(טבלה1[[#This Row],[small letters]])</f>
        <v>BEGINNER LEVEL</v>
      </c>
      <c r="Q252">
        <f>LEN(טבלה1[[#This Row],[no spaces]])</f>
        <v>14</v>
      </c>
      <c r="R252" t="str">
        <f>TRIM(טבלה1[[#This Row],[small letters]])</f>
        <v>beginner level</v>
      </c>
      <c r="S252" s="6">
        <v>2.5</v>
      </c>
      <c r="T252" s="12">
        <v>42806</v>
      </c>
      <c r="U252" s="6">
        <f>DAY(טבלה1[[#This Row],[published_date]])</f>
        <v>12</v>
      </c>
      <c r="V252" s="6">
        <f>MONTH(טבלה1[[#This Row],[published_date]])</f>
        <v>3</v>
      </c>
      <c r="W252" s="6">
        <f>YEAR(טבלה1[[#This Row],[published_date]])</f>
        <v>2017</v>
      </c>
      <c r="X252">
        <v>4</v>
      </c>
      <c r="Y252" t="str">
        <f>VLOOKUP(טבלה1[[#This Row],[subject_id]],Subject_id!$A$2:$B$5,2)</f>
        <v>Web Development</v>
      </c>
      <c r="Z252" s="7">
        <v>43465</v>
      </c>
      <c r="AA252">
        <f>_xlfn.DAYS(טבלה1[[#This Row],[Removal_date]],טבלה1[[#This Row],[published_date]])</f>
        <v>659</v>
      </c>
      <c r="AB252" s="4">
        <f>טבלה1[[#This Row],[price]]*טבלה1[[#This Row],[num_subscribers]]</f>
        <v>1147800</v>
      </c>
    </row>
    <row r="253" spans="1:28" x14ac:dyDescent="0.3">
      <c r="A253">
        <v>1142570</v>
      </c>
      <c r="B253" t="s">
        <v>114</v>
      </c>
      <c r="C253" t="str">
        <f>LEFT(טבלה1[[#This Row],[course_title]],10)</f>
        <v>How I Lear</v>
      </c>
      <c r="D253" t="str">
        <f>RIGHT(טבלה1[[#This Row],[course_title]],10)</f>
        <v>u Can Too)</v>
      </c>
      <c r="E253" t="str">
        <f>MID(טבלה1[[#This Row],[course_title]],2,10)</f>
        <v>ow I Learn</v>
      </c>
      <c r="F253" t="s">
        <v>115</v>
      </c>
      <c r="G253" t="str">
        <f>REPLACE(טבלה1[[#This Row],[url]],19,3,"com")</f>
        <v>https://www.udemy.com/best-stock-traders/</v>
      </c>
      <c r="H253" t="b">
        <v>1</v>
      </c>
      <c r="I253" s="4">
        <v>200</v>
      </c>
      <c r="J253" s="5">
        <v>1580</v>
      </c>
      <c r="K253" s="5">
        <v>12</v>
      </c>
      <c r="L253" s="5">
        <v>53</v>
      </c>
      <c r="M253">
        <v>3</v>
      </c>
      <c r="N253" t="str">
        <f>VLOOKUP(טבלה1[[#This Row],[level_id]],Level_id!$A$2:$B$5,2)</f>
        <v>Expert Level</v>
      </c>
      <c r="O253" t="str">
        <f>LOWER(טבלה1[[#This Row],[level_desc]])</f>
        <v>expert level</v>
      </c>
      <c r="P253" s="3" t="str">
        <f>UPPER(טבלה1[[#This Row],[small letters]])</f>
        <v>EXPERT LEVEL</v>
      </c>
      <c r="Q253">
        <f>LEN(טבלה1[[#This Row],[no spaces]])</f>
        <v>12</v>
      </c>
      <c r="R253" t="str">
        <f>TRIM(טבלה1[[#This Row],[small letters]])</f>
        <v>expert level</v>
      </c>
      <c r="S253" s="6">
        <v>2</v>
      </c>
      <c r="T253" s="12">
        <v>42857</v>
      </c>
      <c r="U253" s="6">
        <f>DAY(טבלה1[[#This Row],[published_date]])</f>
        <v>2</v>
      </c>
      <c r="V253" s="6">
        <f>MONTH(טבלה1[[#This Row],[published_date]])</f>
        <v>5</v>
      </c>
      <c r="W253" s="6">
        <f>YEAR(טבלה1[[#This Row],[published_date]])</f>
        <v>2017</v>
      </c>
      <c r="X253">
        <v>1</v>
      </c>
      <c r="Y253" t="str">
        <f>VLOOKUP(טבלה1[[#This Row],[subject_id]],Subject_id!$A$2:$B$5,2)</f>
        <v>Business Finance</v>
      </c>
      <c r="Z253" s="7">
        <v>43701</v>
      </c>
      <c r="AA253">
        <f>_xlfn.DAYS(טבלה1[[#This Row],[Removal_date]],טבלה1[[#This Row],[published_date]])</f>
        <v>844</v>
      </c>
      <c r="AB253" s="4">
        <f>טבלה1[[#This Row],[price]]*טבלה1[[#This Row],[num_subscribers]]</f>
        <v>316000</v>
      </c>
    </row>
    <row r="254" spans="1:28" x14ac:dyDescent="0.3">
      <c r="A254">
        <v>1146014</v>
      </c>
      <c r="B254" t="s">
        <v>4978</v>
      </c>
      <c r="C254" t="str">
        <f>LEFT(טבלה1[[#This Row],[course_title]],10)</f>
        <v>Learn Java</v>
      </c>
      <c r="D254" t="str">
        <f>RIGHT(טבלה1[[#This Row],[course_title]],10)</f>
        <v xml:space="preserve"> beginners</v>
      </c>
      <c r="E254" t="str">
        <f>MID(טבלה1[[#This Row],[course_title]],2,10)</f>
        <v>earn JavaS</v>
      </c>
      <c r="F254" t="s">
        <v>4979</v>
      </c>
      <c r="G254" t="str">
        <f>REPLACE(טבלה1[[#This Row],[url]],19,3,"com")</f>
        <v>https://www.udemy.com/learn-javascript-course/</v>
      </c>
      <c r="H254" t="b">
        <v>1</v>
      </c>
      <c r="I254" s="4">
        <v>200</v>
      </c>
      <c r="J254" s="5">
        <v>15276</v>
      </c>
      <c r="K254" s="5">
        <v>167</v>
      </c>
      <c r="L254" s="5">
        <v>19</v>
      </c>
      <c r="M254">
        <v>2</v>
      </c>
      <c r="N254" t="str">
        <f>VLOOKUP(טבלה1[[#This Row],[level_id]],Level_id!$A$2:$B$5,2)</f>
        <v>Beginner Level</v>
      </c>
      <c r="O254" t="str">
        <f>LOWER(טבלה1[[#This Row],[level_desc]])</f>
        <v>beginner level</v>
      </c>
      <c r="P254" s="3" t="str">
        <f>UPPER(טבלה1[[#This Row],[small letters]])</f>
        <v>BEGINNER LEVEL</v>
      </c>
      <c r="Q254">
        <f>LEN(טבלה1[[#This Row],[no spaces]])</f>
        <v>14</v>
      </c>
      <c r="R254" t="str">
        <f>TRIM(טבלה1[[#This Row],[small letters]])</f>
        <v>beginner level</v>
      </c>
      <c r="S254" s="6">
        <v>1.5</v>
      </c>
      <c r="T254" s="12">
        <v>42810</v>
      </c>
      <c r="U254" s="6">
        <f>DAY(טבלה1[[#This Row],[published_date]])</f>
        <v>16</v>
      </c>
      <c r="V254" s="6">
        <f>MONTH(טבלה1[[#This Row],[published_date]])</f>
        <v>3</v>
      </c>
      <c r="W254" s="6">
        <f>YEAR(טבלה1[[#This Row],[published_date]])</f>
        <v>2017</v>
      </c>
      <c r="X254">
        <v>4</v>
      </c>
      <c r="Y254" t="str">
        <f>VLOOKUP(טבלה1[[#This Row],[subject_id]],Subject_id!$A$2:$B$5,2)</f>
        <v>Web Development</v>
      </c>
      <c r="Z254" s="7">
        <v>43465</v>
      </c>
      <c r="AA254">
        <f>_xlfn.DAYS(טבלה1[[#This Row],[Removal_date]],טבלה1[[#This Row],[published_date]])</f>
        <v>655</v>
      </c>
      <c r="AB254" s="4">
        <f>טבלה1[[#This Row],[price]]*טבלה1[[#This Row],[num_subscribers]]</f>
        <v>3055200</v>
      </c>
    </row>
    <row r="255" spans="1:28" x14ac:dyDescent="0.3">
      <c r="A255">
        <v>1147458</v>
      </c>
      <c r="B255" t="s">
        <v>284</v>
      </c>
      <c r="C255" t="str">
        <f>LEFT(טבלה1[[#This Row],[course_title]],10)</f>
        <v>Complete T</v>
      </c>
      <c r="D255" t="str">
        <f>RIGHT(טבלה1[[#This Row],[course_title]],10)</f>
        <v>(10 Hours)</v>
      </c>
      <c r="E255" t="str">
        <f>MID(טבלה1[[#This Row],[course_title]],2,10)</f>
        <v>omplete Tr</v>
      </c>
      <c r="F255" t="s">
        <v>285</v>
      </c>
      <c r="G255" t="str">
        <f>REPLACE(טבלה1[[#This Row],[url]],19,3,"com")</f>
        <v>https://www.udemy.com/killer-trading-plan-6-year-old-can-invest-10-hours-stocks-forex-etf/</v>
      </c>
      <c r="H255" t="b">
        <v>1</v>
      </c>
      <c r="I255" s="4">
        <v>200</v>
      </c>
      <c r="J255" s="5">
        <v>1087</v>
      </c>
      <c r="K255" s="5">
        <v>14</v>
      </c>
      <c r="L255" s="5">
        <v>61</v>
      </c>
      <c r="M255">
        <v>1</v>
      </c>
      <c r="N255" t="str">
        <f>VLOOKUP(טבלה1[[#This Row],[level_id]],Level_id!$A$2:$B$5,2)</f>
        <v>All levels</v>
      </c>
      <c r="O255" t="str">
        <f>LOWER(טבלה1[[#This Row],[level_desc]])</f>
        <v>all levels</v>
      </c>
      <c r="P255" s="3" t="str">
        <f>UPPER(טבלה1[[#This Row],[small letters]])</f>
        <v>ALL LEVELS</v>
      </c>
      <c r="Q255">
        <f>LEN(טבלה1[[#This Row],[no spaces]])</f>
        <v>10</v>
      </c>
      <c r="R255" t="str">
        <f>TRIM(טבלה1[[#This Row],[small letters]])</f>
        <v>all levels</v>
      </c>
      <c r="S255" s="6">
        <v>9.5</v>
      </c>
      <c r="T255" s="12">
        <v>42817</v>
      </c>
      <c r="U255" s="6">
        <f>DAY(טבלה1[[#This Row],[published_date]])</f>
        <v>23</v>
      </c>
      <c r="V255" s="6">
        <f>MONTH(טבלה1[[#This Row],[published_date]])</f>
        <v>3</v>
      </c>
      <c r="W255" s="6">
        <f>YEAR(טבלה1[[#This Row],[published_date]])</f>
        <v>2017</v>
      </c>
      <c r="X255">
        <v>1</v>
      </c>
      <c r="Y255" t="str">
        <f>VLOOKUP(טבלה1[[#This Row],[subject_id]],Subject_id!$A$2:$B$5,2)</f>
        <v>Business Finance</v>
      </c>
      <c r="Z255" s="7">
        <v>43408</v>
      </c>
      <c r="AA255">
        <f>_xlfn.DAYS(טבלה1[[#This Row],[Removal_date]],טבלה1[[#This Row],[published_date]])</f>
        <v>591</v>
      </c>
      <c r="AB255" s="4">
        <f>טבלה1[[#This Row],[price]]*טבלה1[[#This Row],[num_subscribers]]</f>
        <v>217400</v>
      </c>
    </row>
    <row r="256" spans="1:28" x14ac:dyDescent="0.3">
      <c r="A256">
        <v>1151092</v>
      </c>
      <c r="B256" t="s">
        <v>122</v>
      </c>
      <c r="C256" t="str">
        <f>LEFT(טבלה1[[#This Row],[course_title]],10)</f>
        <v>Options Tr</v>
      </c>
      <c r="D256" t="str">
        <f>RIGHT(טבלה1[[#This Row],[course_title]],10)</f>
        <v>ery Trader</v>
      </c>
      <c r="E256" t="str">
        <f>MID(טבלה1[[#This Row],[course_title]],2,10)</f>
        <v>ptions Tra</v>
      </c>
      <c r="F256" t="s">
        <v>123</v>
      </c>
      <c r="G256" t="str">
        <f>REPLACE(טבלה1[[#This Row],[url]],19,3,"com")</f>
        <v>https://www.udemy.com/options-trading-calendar-spread-course-for-every-trader/</v>
      </c>
      <c r="H256" t="b">
        <v>1</v>
      </c>
      <c r="I256" s="4">
        <v>200</v>
      </c>
      <c r="J256" s="5">
        <v>1113</v>
      </c>
      <c r="K256" s="5">
        <v>11</v>
      </c>
      <c r="L256" s="5">
        <v>17</v>
      </c>
      <c r="M256">
        <v>1</v>
      </c>
      <c r="N256" t="str">
        <f>VLOOKUP(טבלה1[[#This Row],[level_id]],Level_id!$A$2:$B$5,2)</f>
        <v>All levels</v>
      </c>
      <c r="O256" t="str">
        <f>LOWER(טבלה1[[#This Row],[level_desc]])</f>
        <v>all levels</v>
      </c>
      <c r="P256" s="3" t="str">
        <f>UPPER(טבלה1[[#This Row],[small letters]])</f>
        <v>ALL LEVELS</v>
      </c>
      <c r="Q256">
        <f>LEN(טבלה1[[#This Row],[no spaces]])</f>
        <v>10</v>
      </c>
      <c r="R256" t="str">
        <f>TRIM(טבלה1[[#This Row],[small letters]])</f>
        <v>all levels</v>
      </c>
      <c r="S256" s="6">
        <v>1.5</v>
      </c>
      <c r="T256" s="12">
        <v>42827</v>
      </c>
      <c r="U256" s="6">
        <f>DAY(טבלה1[[#This Row],[published_date]])</f>
        <v>2</v>
      </c>
      <c r="V256" s="6">
        <f>MONTH(טבלה1[[#This Row],[published_date]])</f>
        <v>4</v>
      </c>
      <c r="W256" s="6">
        <f>YEAR(טבלה1[[#This Row],[published_date]])</f>
        <v>2017</v>
      </c>
      <c r="X256">
        <v>1</v>
      </c>
      <c r="Y256" t="str">
        <f>VLOOKUP(טבלה1[[#This Row],[subject_id]],Subject_id!$A$2:$B$5,2)</f>
        <v>Business Finance</v>
      </c>
      <c r="Z256" s="7">
        <v>43408</v>
      </c>
      <c r="AA256">
        <f>_xlfn.DAYS(טבלה1[[#This Row],[Removal_date]],טבלה1[[#This Row],[published_date]])</f>
        <v>581</v>
      </c>
      <c r="AB256" s="4">
        <f>טבלה1[[#This Row],[price]]*טבלה1[[#This Row],[num_subscribers]]</f>
        <v>222600</v>
      </c>
    </row>
    <row r="257" spans="1:28" x14ac:dyDescent="0.3">
      <c r="A257">
        <v>1156530</v>
      </c>
      <c r="B257" t="s">
        <v>2036</v>
      </c>
      <c r="C257" t="str">
        <f>LEFT(טבלה1[[#This Row],[course_title]],10)</f>
        <v>How to tra</v>
      </c>
      <c r="D257" t="str">
        <f>RIGHT(טבלה1[[#This Row],[course_title]],10)</f>
        <v>rex market</v>
      </c>
      <c r="E257" t="str">
        <f>MID(טבלה1[[#This Row],[course_title]],2,10)</f>
        <v>ow to trad</v>
      </c>
      <c r="F257" t="s">
        <v>2037</v>
      </c>
      <c r="G257" t="str">
        <f>REPLACE(טבלה1[[#This Row],[url]],19,3,"com")</f>
        <v>https://www.udemy.com/forex-market/</v>
      </c>
      <c r="H257" t="b">
        <v>1</v>
      </c>
      <c r="I257" s="4">
        <v>200</v>
      </c>
      <c r="J257" s="5">
        <v>6</v>
      </c>
      <c r="K257" s="5">
        <v>0</v>
      </c>
      <c r="L257" s="5">
        <v>39</v>
      </c>
      <c r="M257">
        <v>4</v>
      </c>
      <c r="N257" t="str">
        <f>VLOOKUP(טבלה1[[#This Row],[level_id]],Level_id!$A$2:$B$5,2)</f>
        <v>Intermediate Level</v>
      </c>
      <c r="O257" t="str">
        <f>LOWER(טבלה1[[#This Row],[level_desc]])</f>
        <v>intermediate level</v>
      </c>
      <c r="P257" s="3" t="str">
        <f>UPPER(טבלה1[[#This Row],[small letters]])</f>
        <v>INTERMEDIATE LEVEL</v>
      </c>
      <c r="Q257">
        <f>LEN(טבלה1[[#This Row],[no spaces]])</f>
        <v>18</v>
      </c>
      <c r="R257" t="str">
        <f>TRIM(טבלה1[[#This Row],[small letters]])</f>
        <v>intermediate level</v>
      </c>
      <c r="S257" s="6">
        <v>2.5</v>
      </c>
      <c r="T257" s="12">
        <v>42823</v>
      </c>
      <c r="U257" s="6">
        <f>DAY(טבלה1[[#This Row],[published_date]])</f>
        <v>29</v>
      </c>
      <c r="V257" s="6">
        <f>MONTH(טבלה1[[#This Row],[published_date]])</f>
        <v>3</v>
      </c>
      <c r="W257" s="6">
        <f>YEAR(טבלה1[[#This Row],[published_date]])</f>
        <v>2017</v>
      </c>
      <c r="X257">
        <v>1</v>
      </c>
      <c r="Y257" t="str">
        <f>VLOOKUP(טבלה1[[#This Row],[subject_id]],Subject_id!$A$2:$B$5,2)</f>
        <v>Business Finance</v>
      </c>
      <c r="Z257" s="7">
        <v>44114</v>
      </c>
      <c r="AA257">
        <f>_xlfn.DAYS(טבלה1[[#This Row],[Removal_date]],טבלה1[[#This Row],[published_date]])</f>
        <v>1291</v>
      </c>
      <c r="AB257" s="4">
        <f>טבלה1[[#This Row],[price]]*טבלה1[[#This Row],[num_subscribers]]</f>
        <v>1200</v>
      </c>
    </row>
    <row r="258" spans="1:28" x14ac:dyDescent="0.3">
      <c r="A258">
        <v>1164570</v>
      </c>
      <c r="B258" t="s">
        <v>2654</v>
      </c>
      <c r="C258" t="str">
        <f>LEFT(טבלה1[[#This Row],[course_title]],10)</f>
        <v>è°ƒè‰²é«˜ç</v>
      </c>
      <c r="D258" t="str">
        <f>RIGHT(טבלה1[[#This Row],[course_title]],10)</f>
        <v>˜çº§è®²è§£</v>
      </c>
      <c r="E258" t="str">
        <f>MID(טבלה1[[#This Row],[course_title]],2,10)</f>
        <v>°ƒè‰²é«˜çº</v>
      </c>
      <c r="F258" t="s">
        <v>2655</v>
      </c>
      <c r="G258" t="str">
        <f>REPLACE(טבלה1[[#This Row],[url]],19,3,"com")</f>
        <v>https://www.udemy.com/dezepioy/</v>
      </c>
      <c r="H258" t="b">
        <v>1</v>
      </c>
      <c r="I258" s="4">
        <v>200</v>
      </c>
      <c r="J258" s="5">
        <v>4</v>
      </c>
      <c r="K258" s="5">
        <v>2</v>
      </c>
      <c r="L258" s="5">
        <v>8</v>
      </c>
      <c r="M258">
        <v>2</v>
      </c>
      <c r="N258" t="str">
        <f>VLOOKUP(טבלה1[[#This Row],[level_id]],Level_id!$A$2:$B$5,2)</f>
        <v>Beginner Level</v>
      </c>
      <c r="O258" t="str">
        <f>LOWER(טבלה1[[#This Row],[level_desc]])</f>
        <v>beginner level</v>
      </c>
      <c r="P258" s="3" t="str">
        <f>UPPER(טבלה1[[#This Row],[small letters]])</f>
        <v>BEGINNER LEVEL</v>
      </c>
      <c r="Q258">
        <f>LEN(טבלה1[[#This Row],[no spaces]])</f>
        <v>14</v>
      </c>
      <c r="R258" t="str">
        <f>TRIM(טבלה1[[#This Row],[small letters]])</f>
        <v>beginner level</v>
      </c>
      <c r="S258" s="6">
        <v>1</v>
      </c>
      <c r="T258" s="12">
        <v>42825</v>
      </c>
      <c r="U258" s="6">
        <f>DAY(טבלה1[[#This Row],[published_date]])</f>
        <v>31</v>
      </c>
      <c r="V258" s="6">
        <f>MONTH(טבלה1[[#This Row],[published_date]])</f>
        <v>3</v>
      </c>
      <c r="W258" s="6">
        <f>YEAR(טבלה1[[#This Row],[published_date]])</f>
        <v>2017</v>
      </c>
      <c r="X258">
        <v>2</v>
      </c>
      <c r="Y258" t="str">
        <f>VLOOKUP(טבלה1[[#This Row],[subject_id]],Subject_id!$A$2:$B$5,2)</f>
        <v>Graphic Design</v>
      </c>
      <c r="Z258" s="7">
        <v>43465</v>
      </c>
      <c r="AA258">
        <f>_xlfn.DAYS(טבלה1[[#This Row],[Removal_date]],טבלה1[[#This Row],[published_date]])</f>
        <v>640</v>
      </c>
      <c r="AB258" s="4">
        <f>טבלה1[[#This Row],[price]]*טבלה1[[#This Row],[num_subscribers]]</f>
        <v>800</v>
      </c>
    </row>
    <row r="259" spans="1:28" x14ac:dyDescent="0.3">
      <c r="A259">
        <v>1164720</v>
      </c>
      <c r="B259" t="s">
        <v>3342</v>
      </c>
      <c r="C259" t="str">
        <f>LEFT(טבלה1[[#This Row],[course_title]],10)</f>
        <v>è°ƒè‰²ä¸­ç</v>
      </c>
      <c r="D259" t="str">
        <f>RIGHT(טבלה1[[#This Row],[course_title]],10)</f>
        <v>­çº§è¯¾ç¨‹</v>
      </c>
      <c r="E259" t="str">
        <f>MID(טבלה1[[#This Row],[course_title]],2,10)</f>
        <v>°ƒè‰²ä¸­çº</v>
      </c>
      <c r="F259" t="s">
        <v>3343</v>
      </c>
      <c r="G259" t="str">
        <f>REPLACE(טבלה1[[#This Row],[url]],19,3,"com")</f>
        <v>https://www.udemy.com/ixlnjjvn/</v>
      </c>
      <c r="H259" t="b">
        <v>1</v>
      </c>
      <c r="I259" s="4">
        <v>200</v>
      </c>
      <c r="J259" s="5">
        <v>5</v>
      </c>
      <c r="K259" s="5">
        <v>3</v>
      </c>
      <c r="L259" s="5">
        <v>7</v>
      </c>
      <c r="M259">
        <v>2</v>
      </c>
      <c r="N259" t="str">
        <f>VLOOKUP(טבלה1[[#This Row],[level_id]],Level_id!$A$2:$B$5,2)</f>
        <v>Beginner Level</v>
      </c>
      <c r="O259" t="str">
        <f>LOWER(טבלה1[[#This Row],[level_desc]])</f>
        <v>beginner level</v>
      </c>
      <c r="P259" s="3" t="str">
        <f>UPPER(טבלה1[[#This Row],[small letters]])</f>
        <v>BEGINNER LEVEL</v>
      </c>
      <c r="Q259">
        <f>LEN(טבלה1[[#This Row],[no spaces]])</f>
        <v>14</v>
      </c>
      <c r="R259" t="str">
        <f>TRIM(טבלה1[[#This Row],[small letters]])</f>
        <v>beginner level</v>
      </c>
      <c r="S259" s="6">
        <v>1</v>
      </c>
      <c r="T259" s="12">
        <v>42825</v>
      </c>
      <c r="U259" s="6">
        <f>DAY(טבלה1[[#This Row],[published_date]])</f>
        <v>31</v>
      </c>
      <c r="V259" s="6">
        <f>MONTH(טבלה1[[#This Row],[published_date]])</f>
        <v>3</v>
      </c>
      <c r="W259" s="6">
        <f>YEAR(טבלה1[[#This Row],[published_date]])</f>
        <v>2017</v>
      </c>
      <c r="X259">
        <v>2</v>
      </c>
      <c r="Y259" t="str">
        <f>VLOOKUP(טבלה1[[#This Row],[subject_id]],Subject_id!$A$2:$B$5,2)</f>
        <v>Graphic Design</v>
      </c>
      <c r="Z259" s="7">
        <v>43465</v>
      </c>
      <c r="AA259">
        <f>_xlfn.DAYS(טבלה1[[#This Row],[Removal_date]],טבלה1[[#This Row],[published_date]])</f>
        <v>640</v>
      </c>
      <c r="AB259" s="4">
        <f>טבלה1[[#This Row],[price]]*טבלה1[[#This Row],[num_subscribers]]</f>
        <v>1000</v>
      </c>
    </row>
    <row r="260" spans="1:28" x14ac:dyDescent="0.3">
      <c r="A260">
        <v>1164832</v>
      </c>
      <c r="B260" t="s">
        <v>2970</v>
      </c>
      <c r="C260" t="str">
        <f>LEFT(טבלה1[[#This Row],[course_title]],10)</f>
        <v xml:space="preserve">Formation </v>
      </c>
      <c r="D260" t="str">
        <f>RIGHT(טבלה1[[#This Row],[course_title]],10)</f>
        <v xml:space="preserve"> Photoshop</v>
      </c>
      <c r="E260" t="str">
        <f>MID(טבלה1[[#This Row],[course_title]],2,10)</f>
        <v>ormation P</v>
      </c>
      <c r="F260" t="s">
        <v>2971</v>
      </c>
      <c r="G260" t="str">
        <f>REPLACE(טבלה1[[#This Row],[url]],19,3,"com")</f>
        <v>https://www.udemy.com/formation-photoshop/</v>
      </c>
      <c r="H260" t="b">
        <v>1</v>
      </c>
      <c r="I260" s="4">
        <v>200</v>
      </c>
      <c r="J260" s="5">
        <v>6</v>
      </c>
      <c r="K260" s="5">
        <v>0</v>
      </c>
      <c r="L260" s="5">
        <v>11</v>
      </c>
      <c r="M260">
        <v>2</v>
      </c>
      <c r="N260" t="str">
        <f>VLOOKUP(טבלה1[[#This Row],[level_id]],Level_id!$A$2:$B$5,2)</f>
        <v>Beginner Level</v>
      </c>
      <c r="O260" t="str">
        <f>LOWER(טבלה1[[#This Row],[level_desc]])</f>
        <v>beginner level</v>
      </c>
      <c r="P260" s="3" t="str">
        <f>UPPER(טבלה1[[#This Row],[small letters]])</f>
        <v>BEGINNER LEVEL</v>
      </c>
      <c r="Q260">
        <f>LEN(טבלה1[[#This Row],[no spaces]])</f>
        <v>14</v>
      </c>
      <c r="R260" t="str">
        <f>TRIM(טבלה1[[#This Row],[small letters]])</f>
        <v>beginner level</v>
      </c>
      <c r="S260" s="6">
        <v>1</v>
      </c>
      <c r="T260" s="12">
        <v>42870</v>
      </c>
      <c r="U260" s="6">
        <f>DAY(טבלה1[[#This Row],[published_date]])</f>
        <v>15</v>
      </c>
      <c r="V260" s="6">
        <f>MONTH(טבלה1[[#This Row],[published_date]])</f>
        <v>5</v>
      </c>
      <c r="W260" s="6">
        <f>YEAR(טבלה1[[#This Row],[published_date]])</f>
        <v>2017</v>
      </c>
      <c r="X260">
        <v>2</v>
      </c>
      <c r="Y260" t="str">
        <f>VLOOKUP(טבלה1[[#This Row],[subject_id]],Subject_id!$A$2:$B$5,2)</f>
        <v>Graphic Design</v>
      </c>
      <c r="Z260" s="7">
        <v>43465</v>
      </c>
      <c r="AA260">
        <f>_xlfn.DAYS(טבלה1[[#This Row],[Removal_date]],טבלה1[[#This Row],[published_date]])</f>
        <v>595</v>
      </c>
      <c r="AB260" s="4">
        <f>טבלה1[[#This Row],[price]]*טבלה1[[#This Row],[num_subscribers]]</f>
        <v>1200</v>
      </c>
    </row>
    <row r="261" spans="1:28" x14ac:dyDescent="0.3">
      <c r="A261">
        <v>1167710</v>
      </c>
      <c r="B261" t="s">
        <v>32</v>
      </c>
      <c r="C261" t="str">
        <f>LEFT(טבלה1[[#This Row],[course_title]],10)</f>
        <v>The Only I</v>
      </c>
      <c r="D261" t="str">
        <f>RIGHT(טבלה1[[#This Row],[course_title]],10)</f>
        <v>Retirement</v>
      </c>
      <c r="E261" t="str">
        <f>MID(טבלה1[[#This Row],[course_title]],2,10)</f>
        <v>he Only In</v>
      </c>
      <c r="F261" t="s">
        <v>33</v>
      </c>
      <c r="G261" t="str">
        <f>REPLACE(טבלה1[[#This Row],[url]],19,3,"com")</f>
        <v>https://www.udemy.com/the-only-investment-strategy-you-need-for-your-retirement/</v>
      </c>
      <c r="H261" t="b">
        <v>1</v>
      </c>
      <c r="I261" s="4">
        <v>200</v>
      </c>
      <c r="J261" s="5">
        <v>827</v>
      </c>
      <c r="K261" s="5">
        <v>14</v>
      </c>
      <c r="L261" s="5">
        <v>15</v>
      </c>
      <c r="M261">
        <v>1</v>
      </c>
      <c r="N261" t="str">
        <f>VLOOKUP(טבלה1[[#This Row],[level_id]],Level_id!$A$2:$B$5,2)</f>
        <v>All levels</v>
      </c>
      <c r="O261" t="str">
        <f>LOWER(טבלה1[[#This Row],[level_desc]])</f>
        <v>all levels</v>
      </c>
      <c r="P261" s="3" t="str">
        <f>UPPER(טבלה1[[#This Row],[small letters]])</f>
        <v>ALL LEVELS</v>
      </c>
      <c r="Q261">
        <f>LEN(טבלה1[[#This Row],[no spaces]])</f>
        <v>10</v>
      </c>
      <c r="R261" t="str">
        <f>TRIM(טבלה1[[#This Row],[small letters]])</f>
        <v>all levels</v>
      </c>
      <c r="S261" s="6">
        <v>1</v>
      </c>
      <c r="T261" s="12">
        <v>42843</v>
      </c>
      <c r="U261" s="6">
        <f>DAY(טבלה1[[#This Row],[published_date]])</f>
        <v>18</v>
      </c>
      <c r="V261" s="6">
        <f>MONTH(טבלה1[[#This Row],[published_date]])</f>
        <v>4</v>
      </c>
      <c r="W261" s="6">
        <f>YEAR(טבלה1[[#This Row],[published_date]])</f>
        <v>2017</v>
      </c>
      <c r="X261">
        <v>1</v>
      </c>
      <c r="Y261" t="str">
        <f>VLOOKUP(טבלה1[[#This Row],[subject_id]],Subject_id!$A$2:$B$5,2)</f>
        <v>Business Finance</v>
      </c>
      <c r="Z261" s="7">
        <v>43376</v>
      </c>
      <c r="AA261">
        <f>_xlfn.DAYS(טבלה1[[#This Row],[Removal_date]],טבלה1[[#This Row],[published_date]])</f>
        <v>533</v>
      </c>
      <c r="AB261" s="4">
        <f>טבלה1[[#This Row],[price]]*טבלה1[[#This Row],[num_subscribers]]</f>
        <v>165400</v>
      </c>
    </row>
    <row r="262" spans="1:28" x14ac:dyDescent="0.3">
      <c r="A262">
        <v>1171966</v>
      </c>
      <c r="B262" t="s">
        <v>5218</v>
      </c>
      <c r="C262" t="str">
        <f>LEFT(טבלה1[[#This Row],[course_title]],10)</f>
        <v>The Comple</v>
      </c>
      <c r="D262" t="str">
        <f>RIGHT(טבלה1[[#This Row],[course_title]],10)</f>
        <v>5 Projects</v>
      </c>
      <c r="E262" t="str">
        <f>MID(טבלה1[[#This Row],[course_title]],2,10)</f>
        <v>he Complet</v>
      </c>
      <c r="F262" t="s">
        <v>5219</v>
      </c>
      <c r="G262" t="str">
        <f>REPLACE(טבלה1[[#This Row],[url]],19,3,"com")</f>
        <v>https://www.udemy.com/the-complete-php-mysql-professional-course/</v>
      </c>
      <c r="H262" t="b">
        <v>1</v>
      </c>
      <c r="I262" s="4">
        <v>200</v>
      </c>
      <c r="J262" s="5">
        <v>16158</v>
      </c>
      <c r="K262" s="5">
        <v>159</v>
      </c>
      <c r="L262" s="5">
        <v>125</v>
      </c>
      <c r="M262">
        <v>1</v>
      </c>
      <c r="N262" t="str">
        <f>VLOOKUP(טבלה1[[#This Row],[level_id]],Level_id!$A$2:$B$5,2)</f>
        <v>All levels</v>
      </c>
      <c r="O262" t="str">
        <f>LOWER(טבלה1[[#This Row],[level_desc]])</f>
        <v>all levels</v>
      </c>
      <c r="P262" s="3" t="str">
        <f>UPPER(טבלה1[[#This Row],[small letters]])</f>
        <v>ALL LEVELS</v>
      </c>
      <c r="Q262">
        <f>LEN(טבלה1[[#This Row],[no spaces]])</f>
        <v>10</v>
      </c>
      <c r="R262" t="str">
        <f>TRIM(טבלה1[[#This Row],[small letters]])</f>
        <v>all levels</v>
      </c>
      <c r="S262" s="6">
        <v>19.5</v>
      </c>
      <c r="T262" s="12">
        <v>42893</v>
      </c>
      <c r="U262" s="6">
        <f>DAY(טבלה1[[#This Row],[published_date]])</f>
        <v>7</v>
      </c>
      <c r="V262" s="6">
        <f>MONTH(טבלה1[[#This Row],[published_date]])</f>
        <v>6</v>
      </c>
      <c r="W262" s="6">
        <f>YEAR(טבלה1[[#This Row],[published_date]])</f>
        <v>2017</v>
      </c>
      <c r="X262">
        <v>4</v>
      </c>
      <c r="Y262" t="str">
        <f>VLOOKUP(טבלה1[[#This Row],[subject_id]],Subject_id!$A$2:$B$5,2)</f>
        <v>Web Development</v>
      </c>
      <c r="Z262" s="7">
        <v>43734</v>
      </c>
      <c r="AA262">
        <f>_xlfn.DAYS(טבלה1[[#This Row],[Removal_date]],טבלה1[[#This Row],[published_date]])</f>
        <v>841</v>
      </c>
      <c r="AB262" s="4">
        <f>טבלה1[[#This Row],[price]]*טבלה1[[#This Row],[num_subscribers]]</f>
        <v>3231600</v>
      </c>
    </row>
    <row r="263" spans="1:28" x14ac:dyDescent="0.3">
      <c r="A263">
        <v>1178762</v>
      </c>
      <c r="B263" t="s">
        <v>6088</v>
      </c>
      <c r="C263" t="str">
        <f>LEFT(טבלה1[[#This Row],[course_title]],10)</f>
        <v xml:space="preserve">WordPress </v>
      </c>
      <c r="D263" t="str">
        <f>RIGHT(טבלה1[[#This Row],[course_title]],10)</f>
        <v>lete Guide</v>
      </c>
      <c r="E263" t="str">
        <f>MID(טבלה1[[#This Row],[course_title]],2,10)</f>
        <v>ordPress D</v>
      </c>
      <c r="F263" t="s">
        <v>6089</v>
      </c>
      <c r="G263" t="str">
        <f>REPLACE(טבלה1[[#This Row],[url]],19,3,"com")</f>
        <v>https://www.udemy.com/wordpress-theme-and-plugin-development-course/</v>
      </c>
      <c r="H263" t="b">
        <v>1</v>
      </c>
      <c r="I263" s="4">
        <v>200</v>
      </c>
      <c r="J263" s="5">
        <v>103</v>
      </c>
      <c r="K263" s="5">
        <v>11</v>
      </c>
      <c r="L263" s="5">
        <v>72</v>
      </c>
      <c r="M263">
        <v>1</v>
      </c>
      <c r="N263" t="str">
        <f>VLOOKUP(טבלה1[[#This Row],[level_id]],Level_id!$A$2:$B$5,2)</f>
        <v>All levels</v>
      </c>
      <c r="O263" t="str">
        <f>LOWER(טבלה1[[#This Row],[level_desc]])</f>
        <v>all levels</v>
      </c>
      <c r="P263" s="3" t="str">
        <f>UPPER(טבלה1[[#This Row],[small letters]])</f>
        <v>ALL LEVELS</v>
      </c>
      <c r="Q263">
        <f>LEN(טבלה1[[#This Row],[no spaces]])</f>
        <v>10</v>
      </c>
      <c r="R263" t="str">
        <f>TRIM(טבלה1[[#This Row],[small letters]])</f>
        <v>all levels</v>
      </c>
      <c r="S263" s="6">
        <v>5.5</v>
      </c>
      <c r="T263" s="12">
        <v>42916</v>
      </c>
      <c r="U263" s="6">
        <f>DAY(טבלה1[[#This Row],[published_date]])</f>
        <v>30</v>
      </c>
      <c r="V263" s="6">
        <f>MONTH(טבלה1[[#This Row],[published_date]])</f>
        <v>6</v>
      </c>
      <c r="W263" s="6">
        <f>YEAR(טבלה1[[#This Row],[published_date]])</f>
        <v>2017</v>
      </c>
      <c r="X263">
        <v>4</v>
      </c>
      <c r="Y263" t="str">
        <f>VLOOKUP(טבלה1[[#This Row],[subject_id]],Subject_id!$A$2:$B$5,2)</f>
        <v>Web Development</v>
      </c>
      <c r="Z263" s="7">
        <v>43734</v>
      </c>
      <c r="AA263">
        <f>_xlfn.DAYS(טבלה1[[#This Row],[Removal_date]],טבלה1[[#This Row],[published_date]])</f>
        <v>818</v>
      </c>
      <c r="AB263" s="4">
        <f>טבלה1[[#This Row],[price]]*טבלה1[[#This Row],[num_subscribers]]</f>
        <v>20600</v>
      </c>
    </row>
    <row r="264" spans="1:28" x14ac:dyDescent="0.3">
      <c r="A264">
        <v>1179104</v>
      </c>
      <c r="B264" t="s">
        <v>6547</v>
      </c>
      <c r="C264" t="str">
        <f>LEFT(טבלה1[[#This Row],[course_title]],10)</f>
        <v>Learning P</v>
      </c>
      <c r="D264" t="str">
        <f>RIGHT(טבלה1[[#This Row],[course_title]],10)</f>
        <v>t Websites</v>
      </c>
      <c r="E264" t="str">
        <f>MID(טבלה1[[#This Row],[course_title]],2,10)</f>
        <v>earning Pa</v>
      </c>
      <c r="F264" t="s">
        <v>6548</v>
      </c>
      <c r="G264" t="str">
        <f>REPLACE(טבלה1[[#This Row],[url]],19,3,"com")</f>
        <v>https://www.udemy.com/learning-path-react-make-stunning-react-websites/</v>
      </c>
      <c r="H264" t="b">
        <v>1</v>
      </c>
      <c r="I264" s="4">
        <v>200</v>
      </c>
      <c r="J264" s="5">
        <v>91</v>
      </c>
      <c r="K264" s="5">
        <v>5</v>
      </c>
      <c r="L264" s="5">
        <v>53</v>
      </c>
      <c r="M264">
        <v>3</v>
      </c>
      <c r="N264" t="str">
        <f>VLOOKUP(טבלה1[[#This Row],[level_id]],Level_id!$A$2:$B$5,2)</f>
        <v>Expert Level</v>
      </c>
      <c r="O264" t="str">
        <f>LOWER(טבלה1[[#This Row],[level_desc]])</f>
        <v>expert level</v>
      </c>
      <c r="P264" s="3" t="str">
        <f>UPPER(טבלה1[[#This Row],[small letters]])</f>
        <v>EXPERT LEVEL</v>
      </c>
      <c r="Q264">
        <f>LEN(טבלה1[[#This Row],[no spaces]])</f>
        <v>12</v>
      </c>
      <c r="R264" t="str">
        <f>TRIM(טבלה1[[#This Row],[small letters]])</f>
        <v>expert level</v>
      </c>
      <c r="S264" s="6">
        <v>6.5</v>
      </c>
      <c r="T264" s="12">
        <v>42843</v>
      </c>
      <c r="U264" s="6">
        <f>DAY(טבלה1[[#This Row],[published_date]])</f>
        <v>18</v>
      </c>
      <c r="V264" s="6">
        <f>MONTH(טבלה1[[#This Row],[published_date]])</f>
        <v>4</v>
      </c>
      <c r="W264" s="6">
        <f>YEAR(טבלה1[[#This Row],[published_date]])</f>
        <v>2017</v>
      </c>
      <c r="X264">
        <v>4</v>
      </c>
      <c r="Y264" t="str">
        <f>VLOOKUP(טבלה1[[#This Row],[subject_id]],Subject_id!$A$2:$B$5,2)</f>
        <v>Web Development</v>
      </c>
      <c r="Z264" s="7">
        <v>43701</v>
      </c>
      <c r="AA264">
        <f>_xlfn.DAYS(טבלה1[[#This Row],[Removal_date]],טבלה1[[#This Row],[published_date]])</f>
        <v>858</v>
      </c>
      <c r="AB264" s="4">
        <f>טבלה1[[#This Row],[price]]*טבלה1[[#This Row],[num_subscribers]]</f>
        <v>18200</v>
      </c>
    </row>
    <row r="265" spans="1:28" x14ac:dyDescent="0.3">
      <c r="A265">
        <v>1181900</v>
      </c>
      <c r="B265" t="s">
        <v>5258</v>
      </c>
      <c r="C265" t="str">
        <f>LEFT(טבלה1[[#This Row],[course_title]],10)</f>
        <v>Interactiv</v>
      </c>
      <c r="D265" t="str">
        <f>RIGHT(טבלה1[[#This Row],[course_title]],10)</f>
        <v>inners DOM</v>
      </c>
      <c r="E265" t="str">
        <f>MID(טבלה1[[#This Row],[course_title]],2,10)</f>
        <v>nteractive</v>
      </c>
      <c r="F265" t="s">
        <v>5259</v>
      </c>
      <c r="G265" t="str">
        <f>REPLACE(טבלה1[[#This Row],[url]],19,3,"com")</f>
        <v>https://www.udemy.com/javascript-dom/</v>
      </c>
      <c r="H265" t="b">
        <v>1</v>
      </c>
      <c r="I265" s="4">
        <v>200</v>
      </c>
      <c r="J265" s="5">
        <v>5559</v>
      </c>
      <c r="K265" s="5">
        <v>35</v>
      </c>
      <c r="L265" s="5">
        <v>21</v>
      </c>
      <c r="M265">
        <v>2</v>
      </c>
      <c r="N265" t="str">
        <f>VLOOKUP(טבלה1[[#This Row],[level_id]],Level_id!$A$2:$B$5,2)</f>
        <v>Beginner Level</v>
      </c>
      <c r="O265" t="str">
        <f>LOWER(טבלה1[[#This Row],[level_desc]])</f>
        <v>beginner level</v>
      </c>
      <c r="P265" s="3" t="str">
        <f>UPPER(טבלה1[[#This Row],[small letters]])</f>
        <v>BEGINNER LEVEL</v>
      </c>
      <c r="Q265">
        <f>LEN(טבלה1[[#This Row],[no spaces]])</f>
        <v>14</v>
      </c>
      <c r="R265" t="str">
        <f>TRIM(טבלה1[[#This Row],[small letters]])</f>
        <v>beginner level</v>
      </c>
      <c r="S265" s="6">
        <v>2</v>
      </c>
      <c r="T265" s="12">
        <v>42843</v>
      </c>
      <c r="U265" s="6">
        <f>DAY(טבלה1[[#This Row],[published_date]])</f>
        <v>18</v>
      </c>
      <c r="V265" s="6">
        <f>MONTH(טבלה1[[#This Row],[published_date]])</f>
        <v>4</v>
      </c>
      <c r="W265" s="6">
        <f>YEAR(טבלה1[[#This Row],[published_date]])</f>
        <v>2017</v>
      </c>
      <c r="X265">
        <v>4</v>
      </c>
      <c r="Y265" t="str">
        <f>VLOOKUP(טבלה1[[#This Row],[subject_id]],Subject_id!$A$2:$B$5,2)</f>
        <v>Web Development</v>
      </c>
      <c r="Z265" s="7">
        <v>43465</v>
      </c>
      <c r="AA265">
        <f>_xlfn.DAYS(טבלה1[[#This Row],[Removal_date]],טבלה1[[#This Row],[published_date]])</f>
        <v>622</v>
      </c>
      <c r="AB265" s="4">
        <f>טבלה1[[#This Row],[price]]*טבלה1[[#This Row],[num_subscribers]]</f>
        <v>1111800</v>
      </c>
    </row>
    <row r="266" spans="1:28" x14ac:dyDescent="0.3">
      <c r="A266">
        <v>1189288</v>
      </c>
      <c r="B266" t="s">
        <v>5244</v>
      </c>
      <c r="C266" t="str">
        <f>LEFT(טבלה1[[#This Row],[course_title]],10)</f>
        <v>Drupal Tut</v>
      </c>
      <c r="D266" t="str">
        <f>RIGHT(טבלה1[[#This Row],[course_title]],10)</f>
        <v>8 PROJECTS</v>
      </c>
      <c r="E266" t="str">
        <f>MID(טבלה1[[#This Row],[course_title]],2,10)</f>
        <v>rupal Tuto</v>
      </c>
      <c r="F266" t="s">
        <v>5245</v>
      </c>
      <c r="G266" t="str">
        <f>REPLACE(טבלה1[[#This Row],[url]],19,3,"com")</f>
        <v>https://www.udemy.com/drupal-tutorial/</v>
      </c>
      <c r="H266" t="b">
        <v>1</v>
      </c>
      <c r="I266" s="4">
        <v>200</v>
      </c>
      <c r="J266" s="5">
        <v>1270</v>
      </c>
      <c r="K266" s="5">
        <v>16</v>
      </c>
      <c r="L266" s="5">
        <v>73</v>
      </c>
      <c r="M266">
        <v>2</v>
      </c>
      <c r="N266" t="str">
        <f>VLOOKUP(טבלה1[[#This Row],[level_id]],Level_id!$A$2:$B$5,2)</f>
        <v>Beginner Level</v>
      </c>
      <c r="O266" t="str">
        <f>LOWER(טבלה1[[#This Row],[level_desc]])</f>
        <v>beginner level</v>
      </c>
      <c r="P266" s="3" t="str">
        <f>UPPER(טבלה1[[#This Row],[small letters]])</f>
        <v>BEGINNER LEVEL</v>
      </c>
      <c r="Q266">
        <f>LEN(טבלה1[[#This Row],[no spaces]])</f>
        <v>14</v>
      </c>
      <c r="R266" t="str">
        <f>TRIM(טבלה1[[#This Row],[small letters]])</f>
        <v>beginner level</v>
      </c>
      <c r="S266" s="6">
        <v>7</v>
      </c>
      <c r="T266" s="12">
        <v>42856</v>
      </c>
      <c r="U266" s="6">
        <f>DAY(טבלה1[[#This Row],[published_date]])</f>
        <v>1</v>
      </c>
      <c r="V266" s="6">
        <f>MONTH(טבלה1[[#This Row],[published_date]])</f>
        <v>5</v>
      </c>
      <c r="W266" s="6">
        <f>YEAR(טבלה1[[#This Row],[published_date]])</f>
        <v>2017</v>
      </c>
      <c r="X266">
        <v>4</v>
      </c>
      <c r="Y266" t="str">
        <f>VLOOKUP(טבלה1[[#This Row],[subject_id]],Subject_id!$A$2:$B$5,2)</f>
        <v>Web Development</v>
      </c>
      <c r="Z266" s="7">
        <v>43465</v>
      </c>
      <c r="AA266">
        <f>_xlfn.DAYS(טבלה1[[#This Row],[Removal_date]],טבלה1[[#This Row],[published_date]])</f>
        <v>609</v>
      </c>
      <c r="AB266" s="4">
        <f>טבלה1[[#This Row],[price]]*טבלה1[[#This Row],[num_subscribers]]</f>
        <v>254000</v>
      </c>
    </row>
    <row r="267" spans="1:28" x14ac:dyDescent="0.3">
      <c r="A267">
        <v>1194232</v>
      </c>
      <c r="B267" t="s">
        <v>6725</v>
      </c>
      <c r="C267" t="str">
        <f>LEFT(טבלה1[[#This Row],[course_title]],10)</f>
        <v>Learning P</v>
      </c>
      <c r="D267" t="str">
        <f>RIGHT(טבלה1[[#This Row],[course_title]],10)</f>
        <v>roservices</v>
      </c>
      <c r="E267" t="str">
        <f>MID(טבלה1[[#This Row],[course_title]],2,10)</f>
        <v>earning Pa</v>
      </c>
      <c r="F267" t="s">
        <v>6726</v>
      </c>
      <c r="G267" t="str">
        <f>REPLACE(טבלה1[[#This Row],[url]],19,3,"com")</f>
        <v>https://www.udemy.com/learning-path-akka-building-applications-and-microservices/</v>
      </c>
      <c r="H267" t="b">
        <v>1</v>
      </c>
      <c r="I267" s="4">
        <v>200</v>
      </c>
      <c r="J267" s="5">
        <v>88</v>
      </c>
      <c r="K267" s="5">
        <v>8</v>
      </c>
      <c r="L267" s="5">
        <v>55</v>
      </c>
      <c r="M267">
        <v>4</v>
      </c>
      <c r="N267" t="str">
        <f>VLOOKUP(טבלה1[[#This Row],[level_id]],Level_id!$A$2:$B$5,2)</f>
        <v>Intermediate Level</v>
      </c>
      <c r="O267" t="str">
        <f>LOWER(טבלה1[[#This Row],[level_desc]])</f>
        <v>intermediate level</v>
      </c>
      <c r="P267" s="3" t="str">
        <f>UPPER(טבלה1[[#This Row],[small letters]])</f>
        <v>INTERMEDIATE LEVEL</v>
      </c>
      <c r="Q267">
        <f>LEN(טבלה1[[#This Row],[no spaces]])</f>
        <v>18</v>
      </c>
      <c r="R267" t="str">
        <f>TRIM(טבלה1[[#This Row],[small letters]])</f>
        <v>intermediate level</v>
      </c>
      <c r="S267" s="6">
        <v>4.5</v>
      </c>
      <c r="T267" s="12">
        <v>42859</v>
      </c>
      <c r="U267" s="6">
        <f>DAY(טבלה1[[#This Row],[published_date]])</f>
        <v>4</v>
      </c>
      <c r="V267" s="6">
        <f>MONTH(טבלה1[[#This Row],[published_date]])</f>
        <v>5</v>
      </c>
      <c r="W267" s="6">
        <f>YEAR(טבלה1[[#This Row],[published_date]])</f>
        <v>2017</v>
      </c>
      <c r="X267">
        <v>4</v>
      </c>
      <c r="Y267" t="str">
        <f>VLOOKUP(טבלה1[[#This Row],[subject_id]],Subject_id!$A$2:$B$5,2)</f>
        <v>Web Development</v>
      </c>
      <c r="Z267" s="7">
        <v>44114</v>
      </c>
      <c r="AA267">
        <f>_xlfn.DAYS(טבלה1[[#This Row],[Removal_date]],טבלה1[[#This Row],[published_date]])</f>
        <v>1255</v>
      </c>
      <c r="AB267" s="4">
        <f>טבלה1[[#This Row],[price]]*טבלה1[[#This Row],[num_subscribers]]</f>
        <v>17600</v>
      </c>
    </row>
    <row r="268" spans="1:28" x14ac:dyDescent="0.3">
      <c r="A268">
        <v>1196544</v>
      </c>
      <c r="B268" t="s">
        <v>42</v>
      </c>
      <c r="C268" t="str">
        <f>LEFT(טבלה1[[#This Row],[course_title]],10)</f>
        <v>Python Alg</v>
      </c>
      <c r="D268" t="str">
        <f>RIGHT(טבלה1[[#This Row],[course_title]],10)</f>
        <v xml:space="preserve"> with News</v>
      </c>
      <c r="E268" t="str">
        <f>MID(טבלה1[[#This Row],[course_title]],2,10)</f>
        <v>ython Algo</v>
      </c>
      <c r="F268" t="s">
        <v>43</v>
      </c>
      <c r="G268" t="str">
        <f>REPLACE(טבלה1[[#This Row],[url]],19,3,"com")</f>
        <v>https://www.udemy.com/hedge-fund-strategy-trading-with-sentiment-analysis/</v>
      </c>
      <c r="H268" t="b">
        <v>1</v>
      </c>
      <c r="I268" s="4">
        <v>200</v>
      </c>
      <c r="J268" s="5">
        <v>294</v>
      </c>
      <c r="K268" s="5">
        <v>19</v>
      </c>
      <c r="L268" s="5">
        <v>42</v>
      </c>
      <c r="M268">
        <v>1</v>
      </c>
      <c r="N268" t="str">
        <f>VLOOKUP(טבלה1[[#This Row],[level_id]],Level_id!$A$2:$B$5,2)</f>
        <v>All levels</v>
      </c>
      <c r="O268" t="str">
        <f>LOWER(טבלה1[[#This Row],[level_desc]])</f>
        <v>all levels</v>
      </c>
      <c r="P268" s="3" t="str">
        <f>UPPER(טבלה1[[#This Row],[small letters]])</f>
        <v>ALL LEVELS</v>
      </c>
      <c r="Q268">
        <f>LEN(טבלה1[[#This Row],[no spaces]])</f>
        <v>10</v>
      </c>
      <c r="R268" t="str">
        <f>TRIM(טבלה1[[#This Row],[small letters]])</f>
        <v>all levels</v>
      </c>
      <c r="S268" s="6">
        <v>7</v>
      </c>
      <c r="T268" s="12">
        <v>42853</v>
      </c>
      <c r="U268" s="6">
        <f>DAY(טבלה1[[#This Row],[published_date]])</f>
        <v>28</v>
      </c>
      <c r="V268" s="6">
        <f>MONTH(טבלה1[[#This Row],[published_date]])</f>
        <v>4</v>
      </c>
      <c r="W268" s="6">
        <f>YEAR(טבלה1[[#This Row],[published_date]])</f>
        <v>2017</v>
      </c>
      <c r="X268">
        <v>1</v>
      </c>
      <c r="Y268" t="str">
        <f>VLOOKUP(טבלה1[[#This Row],[subject_id]],Subject_id!$A$2:$B$5,2)</f>
        <v>Business Finance</v>
      </c>
      <c r="Z268" s="7">
        <v>43376</v>
      </c>
      <c r="AA268">
        <f>_xlfn.DAYS(טבלה1[[#This Row],[Removal_date]],טבלה1[[#This Row],[published_date]])</f>
        <v>523</v>
      </c>
      <c r="AB268" s="4">
        <f>טבלה1[[#This Row],[price]]*טבלה1[[#This Row],[num_subscribers]]</f>
        <v>58800</v>
      </c>
    </row>
    <row r="269" spans="1:28" x14ac:dyDescent="0.3">
      <c r="A269">
        <v>1198654</v>
      </c>
      <c r="B269" t="s">
        <v>5216</v>
      </c>
      <c r="C269" t="str">
        <f>LEFT(טבלה1[[#This Row],[course_title]],10)</f>
        <v>How to set</v>
      </c>
      <c r="D269" t="str">
        <f>RIGHT(טבלה1[[#This Row],[course_title]],10)</f>
        <v>ly Managed</v>
      </c>
      <c r="E269" t="str">
        <f>MID(טבלה1[[#This Row],[course_title]],2,10)</f>
        <v xml:space="preserve">ow to set </v>
      </c>
      <c r="F269" t="s">
        <v>5217</v>
      </c>
      <c r="G269" t="str">
        <f>REPLACE(טבלה1[[#This Row],[url]],19,3,"com")</f>
        <v>https://www.udemy.com/how-to-setup-a-web-server/</v>
      </c>
      <c r="H269" t="b">
        <v>1</v>
      </c>
      <c r="I269" s="4">
        <v>200</v>
      </c>
      <c r="J269" s="5">
        <v>1673</v>
      </c>
      <c r="K269" s="5">
        <v>31</v>
      </c>
      <c r="L269" s="5">
        <v>24</v>
      </c>
      <c r="M269">
        <v>1</v>
      </c>
      <c r="N269" t="str">
        <f>VLOOKUP(טבלה1[[#This Row],[level_id]],Level_id!$A$2:$B$5,2)</f>
        <v>All levels</v>
      </c>
      <c r="O269" t="str">
        <f>LOWER(טבלה1[[#This Row],[level_desc]])</f>
        <v>all levels</v>
      </c>
      <c r="P269" s="3" t="str">
        <f>UPPER(טבלה1[[#This Row],[small letters]])</f>
        <v>ALL LEVELS</v>
      </c>
      <c r="Q269">
        <f>LEN(טבלה1[[#This Row],[no spaces]])</f>
        <v>10</v>
      </c>
      <c r="R269" t="str">
        <f>TRIM(טבלה1[[#This Row],[small letters]])</f>
        <v>all levels</v>
      </c>
      <c r="S269" s="6">
        <v>3</v>
      </c>
      <c r="T269" s="12">
        <v>42864</v>
      </c>
      <c r="U269" s="6">
        <f>DAY(טבלה1[[#This Row],[published_date]])</f>
        <v>9</v>
      </c>
      <c r="V269" s="6">
        <f>MONTH(טבלה1[[#This Row],[published_date]])</f>
        <v>5</v>
      </c>
      <c r="W269" s="6">
        <f>YEAR(טבלה1[[#This Row],[published_date]])</f>
        <v>2017</v>
      </c>
      <c r="X269">
        <v>4</v>
      </c>
      <c r="Y269" t="str">
        <f>VLOOKUP(טבלה1[[#This Row],[subject_id]],Subject_id!$A$2:$B$5,2)</f>
        <v>Web Development</v>
      </c>
      <c r="Z269" s="7">
        <v>43734</v>
      </c>
      <c r="AA269">
        <f>_xlfn.DAYS(טבלה1[[#This Row],[Removal_date]],טבלה1[[#This Row],[published_date]])</f>
        <v>870</v>
      </c>
      <c r="AB269" s="4">
        <f>טבלה1[[#This Row],[price]]*טבלה1[[#This Row],[num_subscribers]]</f>
        <v>334600</v>
      </c>
    </row>
    <row r="270" spans="1:28" x14ac:dyDescent="0.3">
      <c r="A270">
        <v>1198704</v>
      </c>
      <c r="B270" t="s">
        <v>6801</v>
      </c>
      <c r="C270" t="str">
        <f>LEFT(טבלה1[[#This Row],[course_title]],10)</f>
        <v>How to bec</v>
      </c>
      <c r="D270" t="str">
        <f>RIGHT(טבלה1[[#This Row],[course_title]],10)</f>
        <v xml:space="preserve"> Developer</v>
      </c>
      <c r="E270" t="str">
        <f>MID(טבלה1[[#This Row],[course_title]],2,10)</f>
        <v>ow to beco</v>
      </c>
      <c r="F270" t="s">
        <v>6802</v>
      </c>
      <c r="G270" t="str">
        <f>REPLACE(טבלה1[[#This Row],[url]],19,3,"com")</f>
        <v>https://www.udemy.com/how-to-become-an-app-developer/</v>
      </c>
      <c r="H270" t="b">
        <v>1</v>
      </c>
      <c r="I270" s="4">
        <v>200</v>
      </c>
      <c r="J270" s="5">
        <v>1935</v>
      </c>
      <c r="K270" s="5">
        <v>17</v>
      </c>
      <c r="L270" s="5">
        <v>10</v>
      </c>
      <c r="M270">
        <v>2</v>
      </c>
      <c r="N270" t="str">
        <f>VLOOKUP(טבלה1[[#This Row],[level_id]],Level_id!$A$2:$B$5,2)</f>
        <v>Beginner Level</v>
      </c>
      <c r="O270" t="str">
        <f>LOWER(טבלה1[[#This Row],[level_desc]])</f>
        <v>beginner level</v>
      </c>
      <c r="P270" s="3" t="str">
        <f>UPPER(טבלה1[[#This Row],[small letters]])</f>
        <v>BEGINNER LEVEL</v>
      </c>
      <c r="Q270">
        <f>LEN(טבלה1[[#This Row],[no spaces]])</f>
        <v>14</v>
      </c>
      <c r="R270" t="str">
        <f>TRIM(טבלה1[[#This Row],[small letters]])</f>
        <v>beginner level</v>
      </c>
      <c r="S270" s="6">
        <v>1</v>
      </c>
      <c r="T270" s="12">
        <v>42874</v>
      </c>
      <c r="U270" s="6">
        <f>DAY(טבלה1[[#This Row],[published_date]])</f>
        <v>19</v>
      </c>
      <c r="V270" s="6">
        <f>MONTH(טבלה1[[#This Row],[published_date]])</f>
        <v>5</v>
      </c>
      <c r="W270" s="6">
        <f>YEAR(טבלה1[[#This Row],[published_date]])</f>
        <v>2017</v>
      </c>
      <c r="X270">
        <v>4</v>
      </c>
      <c r="Y270" t="str">
        <f>VLOOKUP(טבלה1[[#This Row],[subject_id]],Subject_id!$A$2:$B$5,2)</f>
        <v>Web Development</v>
      </c>
      <c r="Z270" s="7">
        <v>43465</v>
      </c>
      <c r="AA270">
        <f>_xlfn.DAYS(טבלה1[[#This Row],[Removal_date]],טבלה1[[#This Row],[published_date]])</f>
        <v>591</v>
      </c>
      <c r="AB270" s="4">
        <f>טבלה1[[#This Row],[price]]*טבלה1[[#This Row],[num_subscribers]]</f>
        <v>387000</v>
      </c>
    </row>
    <row r="271" spans="1:28" x14ac:dyDescent="0.3">
      <c r="A271">
        <v>1199928</v>
      </c>
      <c r="B271" t="s">
        <v>2727</v>
      </c>
      <c r="C271" t="str">
        <f>LEFT(טבלה1[[#This Row],[course_title]],10)</f>
        <v>The Comple</v>
      </c>
      <c r="D271" t="str">
        <f>RIGHT(טבלה1[[#This Row],[course_title]],10)</f>
        <v>nva Course</v>
      </c>
      <c r="E271" t="str">
        <f>MID(טבלה1[[#This Row],[course_title]],2,10)</f>
        <v>he Complet</v>
      </c>
      <c r="F271" t="s">
        <v>2728</v>
      </c>
      <c r="G271" t="str">
        <f>REPLACE(טבלה1[[#This Row],[url]],19,3,"com")</f>
        <v>https://www.udemy.com/the-complete-canva-course-for-beginners/</v>
      </c>
      <c r="H271" t="b">
        <v>1</v>
      </c>
      <c r="I271" s="4">
        <v>200</v>
      </c>
      <c r="J271" s="5">
        <v>68</v>
      </c>
      <c r="K271" s="5">
        <v>11</v>
      </c>
      <c r="L271" s="5">
        <v>48</v>
      </c>
      <c r="M271">
        <v>1</v>
      </c>
      <c r="N271" t="str">
        <f>VLOOKUP(טבלה1[[#This Row],[level_id]],Level_id!$A$2:$B$5,2)</f>
        <v>All levels</v>
      </c>
      <c r="O271" t="str">
        <f>LOWER(טבלה1[[#This Row],[level_desc]])</f>
        <v>all levels</v>
      </c>
      <c r="P271" s="3" t="str">
        <f>UPPER(טבלה1[[#This Row],[small letters]])</f>
        <v>ALL LEVELS</v>
      </c>
      <c r="Q271">
        <f>LEN(טבלה1[[#This Row],[no spaces]])</f>
        <v>10</v>
      </c>
      <c r="R271" t="str">
        <f>TRIM(טבלה1[[#This Row],[small letters]])</f>
        <v>all levels</v>
      </c>
      <c r="S271" s="6">
        <v>4.5</v>
      </c>
      <c r="T271" s="12">
        <v>42865</v>
      </c>
      <c r="U271" s="6">
        <f>DAY(טבלה1[[#This Row],[published_date]])</f>
        <v>10</v>
      </c>
      <c r="V271" s="6">
        <f>MONTH(טבלה1[[#This Row],[published_date]])</f>
        <v>5</v>
      </c>
      <c r="W271" s="6">
        <f>YEAR(טבלה1[[#This Row],[published_date]])</f>
        <v>2017</v>
      </c>
      <c r="X271">
        <v>2</v>
      </c>
      <c r="Y271" t="str">
        <f>VLOOKUP(טבלה1[[#This Row],[subject_id]],Subject_id!$A$2:$B$5,2)</f>
        <v>Graphic Design</v>
      </c>
      <c r="Z271" s="7">
        <v>43734</v>
      </c>
      <c r="AA271">
        <f>_xlfn.DAYS(טבלה1[[#This Row],[Removal_date]],טבלה1[[#This Row],[published_date]])</f>
        <v>869</v>
      </c>
      <c r="AB271" s="4">
        <f>טבלה1[[#This Row],[price]]*טבלה1[[#This Row],[num_subscribers]]</f>
        <v>13600</v>
      </c>
    </row>
    <row r="272" spans="1:28" x14ac:dyDescent="0.3">
      <c r="A272">
        <v>1208148</v>
      </c>
      <c r="B272" t="s">
        <v>844</v>
      </c>
      <c r="C272" t="str">
        <f>LEFT(טבלה1[[#This Row],[course_title]],10)</f>
        <v>Coaching C</v>
      </c>
      <c r="D272" t="str">
        <f>RIGHT(טבלה1[[#This Row],[course_title]],10)</f>
        <v>ur clients</v>
      </c>
      <c r="E272" t="str">
        <f>MID(טבלה1[[#This Row],[course_title]],2,10)</f>
        <v>oaching Co</v>
      </c>
      <c r="F272" t="s">
        <v>845</v>
      </c>
      <c r="G272" t="str">
        <f>REPLACE(טבלה1[[#This Row],[url]],19,3,"com")</f>
        <v>https://www.udemy.com/coaching-courseinvestment-analysis-for-your-clientsjoanne/</v>
      </c>
      <c r="H272" t="b">
        <v>1</v>
      </c>
      <c r="I272" s="4">
        <v>200</v>
      </c>
      <c r="J272" s="5">
        <v>1</v>
      </c>
      <c r="K272" s="5">
        <v>0</v>
      </c>
      <c r="L272" s="5">
        <v>6</v>
      </c>
      <c r="M272">
        <v>4</v>
      </c>
      <c r="N272" t="str">
        <f>VLOOKUP(טבלה1[[#This Row],[level_id]],Level_id!$A$2:$B$5,2)</f>
        <v>Intermediate Level</v>
      </c>
      <c r="O272" t="str">
        <f>LOWER(טבלה1[[#This Row],[level_desc]])</f>
        <v>intermediate level</v>
      </c>
      <c r="P272" s="3" t="str">
        <f>UPPER(טבלה1[[#This Row],[small letters]])</f>
        <v>INTERMEDIATE LEVEL</v>
      </c>
      <c r="Q272">
        <f>LEN(טבלה1[[#This Row],[no spaces]])</f>
        <v>18</v>
      </c>
      <c r="R272" t="str">
        <f>TRIM(טבלה1[[#This Row],[small letters]])</f>
        <v>intermediate level</v>
      </c>
      <c r="S272" s="6">
        <v>0.56666666700000001</v>
      </c>
      <c r="T272" s="12">
        <v>42909</v>
      </c>
      <c r="U272" s="6">
        <f>DAY(טבלה1[[#This Row],[published_date]])</f>
        <v>23</v>
      </c>
      <c r="V272" s="6">
        <f>MONTH(טבלה1[[#This Row],[published_date]])</f>
        <v>6</v>
      </c>
      <c r="W272" s="6">
        <f>YEAR(טבלה1[[#This Row],[published_date]])</f>
        <v>2017</v>
      </c>
      <c r="X272">
        <v>1</v>
      </c>
      <c r="Y272" t="str">
        <f>VLOOKUP(טבלה1[[#This Row],[subject_id]],Subject_id!$A$2:$B$5,2)</f>
        <v>Business Finance</v>
      </c>
      <c r="Z272" s="7">
        <v>44114</v>
      </c>
      <c r="AA272">
        <f>_xlfn.DAYS(טבלה1[[#This Row],[Removal_date]],טבלה1[[#This Row],[published_date]])</f>
        <v>1205</v>
      </c>
      <c r="AB272" s="4">
        <f>טבלה1[[#This Row],[price]]*טבלה1[[#This Row],[num_subscribers]]</f>
        <v>200</v>
      </c>
    </row>
    <row r="273" spans="1:28" x14ac:dyDescent="0.3">
      <c r="A273">
        <v>1209556</v>
      </c>
      <c r="B273" t="s">
        <v>1600</v>
      </c>
      <c r="C273" t="str">
        <f>LEFT(טבלה1[[#This Row],[course_title]],10)</f>
        <v>Hedge Fund</v>
      </c>
      <c r="D273" t="str">
        <f>RIGHT(טבלה1[[#This Row],[course_title]],10)</f>
        <v>cks &amp; ETFs</v>
      </c>
      <c r="E273" t="str">
        <f>MID(טבלה1[[#This Row],[course_title]],2,10)</f>
        <v xml:space="preserve">edge Fund </v>
      </c>
      <c r="F273" t="s">
        <v>1601</v>
      </c>
      <c r="G273" t="str">
        <f>REPLACE(טבלה1[[#This Row],[url]],19,3,"com")</f>
        <v>https://www.udemy.com/hedge-fund-trading-systems-two/</v>
      </c>
      <c r="H273" t="b">
        <v>1</v>
      </c>
      <c r="I273" s="4">
        <v>200</v>
      </c>
      <c r="J273" s="5">
        <v>56</v>
      </c>
      <c r="K273" s="5">
        <v>10</v>
      </c>
      <c r="L273" s="5">
        <v>23</v>
      </c>
      <c r="M273">
        <v>3</v>
      </c>
      <c r="N273" t="str">
        <f>VLOOKUP(טבלה1[[#This Row],[level_id]],Level_id!$A$2:$B$5,2)</f>
        <v>Expert Level</v>
      </c>
      <c r="O273" t="str">
        <f>LOWER(טבלה1[[#This Row],[level_desc]])</f>
        <v>expert level</v>
      </c>
      <c r="P273" s="3" t="str">
        <f>UPPER(טבלה1[[#This Row],[small letters]])</f>
        <v>EXPERT LEVEL</v>
      </c>
      <c r="Q273">
        <f>LEN(טבלה1[[#This Row],[no spaces]])</f>
        <v>12</v>
      </c>
      <c r="R273" t="str">
        <f>TRIM(טבלה1[[#This Row],[small letters]])</f>
        <v>expert level</v>
      </c>
      <c r="S273" s="6">
        <v>2.5</v>
      </c>
      <c r="T273" s="12">
        <v>42871</v>
      </c>
      <c r="U273" s="6">
        <f>DAY(טבלה1[[#This Row],[published_date]])</f>
        <v>16</v>
      </c>
      <c r="V273" s="6">
        <f>MONTH(טבלה1[[#This Row],[published_date]])</f>
        <v>5</v>
      </c>
      <c r="W273" s="6">
        <f>YEAR(טבלה1[[#This Row],[published_date]])</f>
        <v>2017</v>
      </c>
      <c r="X273">
        <v>1</v>
      </c>
      <c r="Y273" t="str">
        <f>VLOOKUP(טבלה1[[#This Row],[subject_id]],Subject_id!$A$2:$B$5,2)</f>
        <v>Business Finance</v>
      </c>
      <c r="Z273" s="7">
        <v>43701</v>
      </c>
      <c r="AA273">
        <f>_xlfn.DAYS(טבלה1[[#This Row],[Removal_date]],טבלה1[[#This Row],[published_date]])</f>
        <v>830</v>
      </c>
      <c r="AB273" s="4">
        <f>טבלה1[[#This Row],[price]]*טבלה1[[#This Row],[num_subscribers]]</f>
        <v>11200</v>
      </c>
    </row>
    <row r="274" spans="1:28" x14ac:dyDescent="0.3">
      <c r="A274">
        <v>1210652</v>
      </c>
      <c r="B274" t="s">
        <v>6354</v>
      </c>
      <c r="C274" t="str">
        <f>LEFT(טבלה1[[#This Row],[course_title]],10)</f>
        <v xml:space="preserve">HTML5 and </v>
      </c>
      <c r="D274" t="str">
        <f>RIGHT(טבלה1[[#This Row],[course_title]],10)</f>
        <v xml:space="preserve"> Bootstrap</v>
      </c>
      <c r="E274" t="str">
        <f>MID(טבלה1[[#This Row],[course_title]],2,10)</f>
        <v>TML5 and C</v>
      </c>
      <c r="F274" t="s">
        <v>6355</v>
      </c>
      <c r="G274" t="str">
        <f>REPLACE(טבלה1[[#This Row],[url]],19,3,"com")</f>
        <v>https://www.udemy.com/html-css-bootstrap-build-your-first-website-today/</v>
      </c>
      <c r="H274" t="b">
        <v>1</v>
      </c>
      <c r="I274" s="4">
        <v>200</v>
      </c>
      <c r="J274" s="5">
        <v>346</v>
      </c>
      <c r="K274" s="5">
        <v>28</v>
      </c>
      <c r="L274" s="5">
        <v>74</v>
      </c>
      <c r="M274">
        <v>2</v>
      </c>
      <c r="N274" t="str">
        <f>VLOOKUP(טבלה1[[#This Row],[level_id]],Level_id!$A$2:$B$5,2)</f>
        <v>Beginner Level</v>
      </c>
      <c r="O274" t="str">
        <f>LOWER(טבלה1[[#This Row],[level_desc]])</f>
        <v>beginner level</v>
      </c>
      <c r="P274" s="3" t="str">
        <f>UPPER(טבלה1[[#This Row],[small letters]])</f>
        <v>BEGINNER LEVEL</v>
      </c>
      <c r="Q274">
        <f>LEN(טבלה1[[#This Row],[no spaces]])</f>
        <v>14</v>
      </c>
      <c r="R274" t="str">
        <f>TRIM(טבלה1[[#This Row],[small letters]])</f>
        <v>beginner level</v>
      </c>
      <c r="S274" s="6">
        <v>8.5</v>
      </c>
      <c r="T274" s="12">
        <v>42907</v>
      </c>
      <c r="U274" s="6">
        <f>DAY(טבלה1[[#This Row],[published_date]])</f>
        <v>21</v>
      </c>
      <c r="V274" s="6">
        <f>MONTH(טבלה1[[#This Row],[published_date]])</f>
        <v>6</v>
      </c>
      <c r="W274" s="6">
        <f>YEAR(טבלה1[[#This Row],[published_date]])</f>
        <v>2017</v>
      </c>
      <c r="X274">
        <v>4</v>
      </c>
      <c r="Y274" t="str">
        <f>VLOOKUP(טבלה1[[#This Row],[subject_id]],Subject_id!$A$2:$B$5,2)</f>
        <v>Web Development</v>
      </c>
      <c r="Z274" s="7">
        <v>43465</v>
      </c>
      <c r="AA274">
        <f>_xlfn.DAYS(טבלה1[[#This Row],[Removal_date]],טבלה1[[#This Row],[published_date]])</f>
        <v>558</v>
      </c>
      <c r="AB274" s="4">
        <f>טבלה1[[#This Row],[price]]*טבלה1[[#This Row],[num_subscribers]]</f>
        <v>69200</v>
      </c>
    </row>
    <row r="275" spans="1:28" x14ac:dyDescent="0.3">
      <c r="A275">
        <v>1216132</v>
      </c>
      <c r="B275" t="s">
        <v>2406</v>
      </c>
      <c r="C275" t="str">
        <f>LEFT(טבלה1[[#This Row],[course_title]],10)</f>
        <v>Learn Adob</v>
      </c>
      <c r="D275" t="str">
        <f>RIGHT(טבלה1[[#This Row],[course_title]],10)</f>
        <v>as Drawing</v>
      </c>
      <c r="E275" t="str">
        <f>MID(טבלה1[[#This Row],[course_title]],2,10)</f>
        <v>earn Adobe</v>
      </c>
      <c r="F275" t="s">
        <v>2407</v>
      </c>
      <c r="G275" t="str">
        <f>REPLACE(טבלה1[[#This Row],[url]],19,3,"com")</f>
        <v>https://www.udemy.com/learn-adobe-illustrator-semi-automatic-mandalas-drawing/</v>
      </c>
      <c r="H275" t="b">
        <v>1</v>
      </c>
      <c r="I275" s="4">
        <v>200</v>
      </c>
      <c r="J275" s="5">
        <v>1076</v>
      </c>
      <c r="K275" s="5">
        <v>15</v>
      </c>
      <c r="L275" s="5">
        <v>15</v>
      </c>
      <c r="M275">
        <v>1</v>
      </c>
      <c r="N275" t="str">
        <f>VLOOKUP(טבלה1[[#This Row],[level_id]],Level_id!$A$2:$B$5,2)</f>
        <v>All levels</v>
      </c>
      <c r="O275" t="str">
        <f>LOWER(טבלה1[[#This Row],[level_desc]])</f>
        <v>all levels</v>
      </c>
      <c r="P275" s="3" t="str">
        <f>UPPER(טבלה1[[#This Row],[small letters]])</f>
        <v>ALL LEVELS</v>
      </c>
      <c r="Q275">
        <f>LEN(טבלה1[[#This Row],[no spaces]])</f>
        <v>10</v>
      </c>
      <c r="R275" t="str">
        <f>TRIM(טבלה1[[#This Row],[small letters]])</f>
        <v>all levels</v>
      </c>
      <c r="S275" s="6">
        <v>1</v>
      </c>
      <c r="T275" s="12">
        <v>42877</v>
      </c>
      <c r="U275" s="6">
        <f>DAY(טבלה1[[#This Row],[published_date]])</f>
        <v>22</v>
      </c>
      <c r="V275" s="6">
        <f>MONTH(טבלה1[[#This Row],[published_date]])</f>
        <v>5</v>
      </c>
      <c r="W275" s="6">
        <f>YEAR(טבלה1[[#This Row],[published_date]])</f>
        <v>2017</v>
      </c>
      <c r="X275">
        <v>2</v>
      </c>
      <c r="Y275" t="str">
        <f>VLOOKUP(טבלה1[[#This Row],[subject_id]],Subject_id!$A$2:$B$5,2)</f>
        <v>Graphic Design</v>
      </c>
      <c r="Z275" s="7">
        <v>43734</v>
      </c>
      <c r="AA275">
        <f>_xlfn.DAYS(טבלה1[[#This Row],[Removal_date]],טבלה1[[#This Row],[published_date]])</f>
        <v>857</v>
      </c>
      <c r="AB275" s="4">
        <f>טבלה1[[#This Row],[price]]*טבלה1[[#This Row],[num_subscribers]]</f>
        <v>215200</v>
      </c>
    </row>
    <row r="276" spans="1:28" x14ac:dyDescent="0.3">
      <c r="A276">
        <v>1217778</v>
      </c>
      <c r="B276" t="s">
        <v>80</v>
      </c>
      <c r="C276" t="str">
        <f>LEFT(טבלה1[[#This Row],[course_title]],10)</f>
        <v xml:space="preserve">Mastering </v>
      </c>
      <c r="D276" t="str">
        <f>RIGHT(טבלה1[[#This Row],[course_title]],10)</f>
        <v>ns Trading</v>
      </c>
      <c r="E276" t="str">
        <f>MID(טבלה1[[#This Row],[course_title]],2,10)</f>
        <v>astering H</v>
      </c>
      <c r="F276" t="s">
        <v>81</v>
      </c>
      <c r="G276" t="str">
        <f>REPLACE(טבלה1[[#This Row],[url]],19,3,"com")</f>
        <v>https://www.udemy.com/mastering-high-probability-iron-condor-options-trading/</v>
      </c>
      <c r="H276" t="b">
        <v>1</v>
      </c>
      <c r="I276" s="4">
        <v>200</v>
      </c>
      <c r="J276" s="5">
        <v>1030</v>
      </c>
      <c r="K276" s="5">
        <v>11</v>
      </c>
      <c r="L276" s="5">
        <v>22</v>
      </c>
      <c r="M276">
        <v>1</v>
      </c>
      <c r="N276" t="str">
        <f>VLOOKUP(טבלה1[[#This Row],[level_id]],Level_id!$A$2:$B$5,2)</f>
        <v>All levels</v>
      </c>
      <c r="O276" t="str">
        <f>LOWER(טבלה1[[#This Row],[level_desc]])</f>
        <v>all levels</v>
      </c>
      <c r="P276" s="3" t="str">
        <f>UPPER(טבלה1[[#This Row],[small letters]])</f>
        <v>ALL LEVELS</v>
      </c>
      <c r="Q276">
        <f>LEN(טבלה1[[#This Row],[no spaces]])</f>
        <v>10</v>
      </c>
      <c r="R276" t="str">
        <f>TRIM(טבלה1[[#This Row],[small letters]])</f>
        <v>all levels</v>
      </c>
      <c r="S276" s="6">
        <v>2</v>
      </c>
      <c r="T276" s="12">
        <v>42887</v>
      </c>
      <c r="U276" s="6">
        <f>DAY(טבלה1[[#This Row],[published_date]])</f>
        <v>1</v>
      </c>
      <c r="V276" s="6">
        <f>MONTH(טבלה1[[#This Row],[published_date]])</f>
        <v>6</v>
      </c>
      <c r="W276" s="6">
        <f>YEAR(טבלה1[[#This Row],[published_date]])</f>
        <v>2017</v>
      </c>
      <c r="X276">
        <v>1</v>
      </c>
      <c r="Y276" t="str">
        <f>VLOOKUP(טבלה1[[#This Row],[subject_id]],Subject_id!$A$2:$B$5,2)</f>
        <v>Business Finance</v>
      </c>
      <c r="Z276" s="7">
        <v>43376</v>
      </c>
      <c r="AA276">
        <f>_xlfn.DAYS(טבלה1[[#This Row],[Removal_date]],טבלה1[[#This Row],[published_date]])</f>
        <v>489</v>
      </c>
      <c r="AB276" s="4">
        <f>טבלה1[[#This Row],[price]]*טבלה1[[#This Row],[num_subscribers]]</f>
        <v>206000</v>
      </c>
    </row>
    <row r="277" spans="1:28" x14ac:dyDescent="0.3">
      <c r="A277">
        <v>1217948</v>
      </c>
      <c r="B277" t="s">
        <v>6306</v>
      </c>
      <c r="C277" t="str">
        <f>LEFT(טבלה1[[#This Row],[course_title]],10)</f>
        <v xml:space="preserve">Learn How </v>
      </c>
      <c r="D277" t="str">
        <f>RIGHT(טבלה1[[#This Row],[course_title]],10)</f>
        <v>om Scratch</v>
      </c>
      <c r="E277" t="str">
        <f>MID(טבלה1[[#This Row],[course_title]],2,10)</f>
        <v>earn How T</v>
      </c>
      <c r="F277" t="s">
        <v>6307</v>
      </c>
      <c r="G277" t="str">
        <f>REPLACE(טבלה1[[#This Row],[url]],19,3,"com")</f>
        <v>https://www.udemy.com/learn-how-to-become-a-front-end-web-developer-from-scratch/</v>
      </c>
      <c r="H277" t="b">
        <v>1</v>
      </c>
      <c r="I277" s="4">
        <v>200</v>
      </c>
      <c r="J277" s="5">
        <v>7062</v>
      </c>
      <c r="K277" s="5">
        <v>72</v>
      </c>
      <c r="L277" s="5">
        <v>172</v>
      </c>
      <c r="M277">
        <v>2</v>
      </c>
      <c r="N277" t="str">
        <f>VLOOKUP(טבלה1[[#This Row],[level_id]],Level_id!$A$2:$B$5,2)</f>
        <v>Beginner Level</v>
      </c>
      <c r="O277" t="str">
        <f>LOWER(טבלה1[[#This Row],[level_desc]])</f>
        <v>beginner level</v>
      </c>
      <c r="P277" s="3" t="str">
        <f>UPPER(טבלה1[[#This Row],[small letters]])</f>
        <v>BEGINNER LEVEL</v>
      </c>
      <c r="Q277">
        <f>LEN(טבלה1[[#This Row],[no spaces]])</f>
        <v>14</v>
      </c>
      <c r="R277" t="str">
        <f>TRIM(טבלה1[[#This Row],[small letters]])</f>
        <v>beginner level</v>
      </c>
      <c r="S277" s="6">
        <v>11</v>
      </c>
      <c r="T277" s="12">
        <v>42883</v>
      </c>
      <c r="U277" s="6">
        <f>DAY(טבלה1[[#This Row],[published_date]])</f>
        <v>28</v>
      </c>
      <c r="V277" s="6">
        <f>MONTH(טבלה1[[#This Row],[published_date]])</f>
        <v>5</v>
      </c>
      <c r="W277" s="6">
        <f>YEAR(טבלה1[[#This Row],[published_date]])</f>
        <v>2017</v>
      </c>
      <c r="X277">
        <v>4</v>
      </c>
      <c r="Y277" t="str">
        <f>VLOOKUP(טבלה1[[#This Row],[subject_id]],Subject_id!$A$2:$B$5,2)</f>
        <v>Web Development</v>
      </c>
      <c r="Z277" s="7">
        <v>43465</v>
      </c>
      <c r="AA277">
        <f>_xlfn.DAYS(טבלה1[[#This Row],[Removal_date]],טבלה1[[#This Row],[published_date]])</f>
        <v>582</v>
      </c>
      <c r="AB277" s="4">
        <f>טבלה1[[#This Row],[price]]*טבלה1[[#This Row],[num_subscribers]]</f>
        <v>1412400</v>
      </c>
    </row>
    <row r="278" spans="1:28" x14ac:dyDescent="0.3">
      <c r="A278">
        <v>1219326</v>
      </c>
      <c r="B278" t="s">
        <v>2528</v>
      </c>
      <c r="C278" t="str">
        <f>LEFT(טבלה1[[#This Row],[course_title]],10)</f>
        <v>Diventa un</v>
      </c>
      <c r="D278" t="str">
        <f>RIGHT(טבלה1[[#This Row],[course_title]],10)</f>
        <v>hic Design</v>
      </c>
      <c r="E278" t="str">
        <f>MID(טבלה1[[#This Row],[course_title]],2,10)</f>
        <v xml:space="preserve">iventa un </v>
      </c>
      <c r="F278" t="s">
        <v>2529</v>
      </c>
      <c r="G278" t="str">
        <f>REPLACE(טבלה1[[#This Row],[url]],19,3,"com")</f>
        <v>https://www.udemy.com/diventa-un-professionista-del-graphic-design/</v>
      </c>
      <c r="H278" t="b">
        <v>1</v>
      </c>
      <c r="I278" s="4">
        <v>200</v>
      </c>
      <c r="J278" s="5">
        <v>185</v>
      </c>
      <c r="K278" s="5">
        <v>10</v>
      </c>
      <c r="L278" s="5">
        <v>94</v>
      </c>
      <c r="M278">
        <v>1</v>
      </c>
      <c r="N278" t="str">
        <f>VLOOKUP(טבלה1[[#This Row],[level_id]],Level_id!$A$2:$B$5,2)</f>
        <v>All levels</v>
      </c>
      <c r="O278" t="str">
        <f>LOWER(טבלה1[[#This Row],[level_desc]])</f>
        <v>all levels</v>
      </c>
      <c r="P278" s="3" t="str">
        <f>UPPER(טבלה1[[#This Row],[small letters]])</f>
        <v>ALL LEVELS</v>
      </c>
      <c r="Q278">
        <f>LEN(טבלה1[[#This Row],[no spaces]])</f>
        <v>10</v>
      </c>
      <c r="R278" t="str">
        <f>TRIM(טבלה1[[#This Row],[small letters]])</f>
        <v>all levels</v>
      </c>
      <c r="S278" s="6">
        <v>17.5</v>
      </c>
      <c r="T278" s="12">
        <v>42879</v>
      </c>
      <c r="U278" s="6">
        <f>DAY(טבלה1[[#This Row],[published_date]])</f>
        <v>24</v>
      </c>
      <c r="V278" s="6">
        <f>MONTH(טבלה1[[#This Row],[published_date]])</f>
        <v>5</v>
      </c>
      <c r="W278" s="6">
        <f>YEAR(טבלה1[[#This Row],[published_date]])</f>
        <v>2017</v>
      </c>
      <c r="X278">
        <v>2</v>
      </c>
      <c r="Y278" t="str">
        <f>VLOOKUP(טבלה1[[#This Row],[subject_id]],Subject_id!$A$2:$B$5,2)</f>
        <v>Graphic Design</v>
      </c>
      <c r="Z278" s="7">
        <v>43734</v>
      </c>
      <c r="AA278">
        <f>_xlfn.DAYS(טבלה1[[#This Row],[Removal_date]],טבלה1[[#This Row],[published_date]])</f>
        <v>855</v>
      </c>
      <c r="AB278" s="4">
        <f>טבלה1[[#This Row],[price]]*טבלה1[[#This Row],[num_subscribers]]</f>
        <v>37000</v>
      </c>
    </row>
    <row r="279" spans="1:28" x14ac:dyDescent="0.3">
      <c r="A279">
        <v>1220862</v>
      </c>
      <c r="B279" t="s">
        <v>954</v>
      </c>
      <c r="C279" t="str">
        <f>LEFT(טבלה1[[#This Row],[course_title]],10)</f>
        <v>The True '</v>
      </c>
      <c r="D279" t="str">
        <f>RIGHT(טבלה1[[#This Row],[course_title]],10)</f>
        <v>t Success"</v>
      </c>
      <c r="E279" t="str">
        <f>MID(טבלה1[[#This Row],[course_title]],2,10)</f>
        <v xml:space="preserve">he True ' </v>
      </c>
      <c r="F279" t="s">
        <v>955</v>
      </c>
      <c r="G279" t="str">
        <f>REPLACE(טבלה1[[#This Row],[url]],19,3,"com")</f>
        <v>https://www.udemy.com/stockmarketsuccesssecretsauce/</v>
      </c>
      <c r="H279" t="b">
        <v>1</v>
      </c>
      <c r="I279" s="4">
        <v>200</v>
      </c>
      <c r="J279" s="5">
        <v>23</v>
      </c>
      <c r="K279" s="5">
        <v>2</v>
      </c>
      <c r="L279" s="5">
        <v>30</v>
      </c>
      <c r="M279">
        <v>1</v>
      </c>
      <c r="N279" t="str">
        <f>VLOOKUP(טבלה1[[#This Row],[level_id]],Level_id!$A$2:$B$5,2)</f>
        <v>All levels</v>
      </c>
      <c r="O279" t="str">
        <f>LOWER(טבלה1[[#This Row],[level_desc]])</f>
        <v>all levels</v>
      </c>
      <c r="P279" s="3" t="str">
        <f>UPPER(טבלה1[[#This Row],[small letters]])</f>
        <v>ALL LEVELS</v>
      </c>
      <c r="Q279">
        <f>LEN(טבלה1[[#This Row],[no spaces]])</f>
        <v>10</v>
      </c>
      <c r="R279" t="str">
        <f>TRIM(טבלה1[[#This Row],[small letters]])</f>
        <v>all levels</v>
      </c>
      <c r="S279" s="6">
        <v>3</v>
      </c>
      <c r="T279" s="12">
        <v>42897</v>
      </c>
      <c r="U279" s="6">
        <f>DAY(טבלה1[[#This Row],[published_date]])</f>
        <v>11</v>
      </c>
      <c r="V279" s="6">
        <f>MONTH(טבלה1[[#This Row],[published_date]])</f>
        <v>6</v>
      </c>
      <c r="W279" s="6">
        <f>YEAR(טבלה1[[#This Row],[published_date]])</f>
        <v>2017</v>
      </c>
      <c r="X279">
        <v>1</v>
      </c>
      <c r="Y279" t="str">
        <f>VLOOKUP(טבלה1[[#This Row],[subject_id]],Subject_id!$A$2:$B$5,2)</f>
        <v>Business Finance</v>
      </c>
      <c r="Z279" s="7">
        <v>43318</v>
      </c>
      <c r="AA279">
        <f>_xlfn.DAYS(טבלה1[[#This Row],[Removal_date]],טבלה1[[#This Row],[published_date]])</f>
        <v>421</v>
      </c>
      <c r="AB279" s="4">
        <f>טבלה1[[#This Row],[price]]*טבלה1[[#This Row],[num_subscribers]]</f>
        <v>4600</v>
      </c>
    </row>
    <row r="280" spans="1:28" x14ac:dyDescent="0.3">
      <c r="A280">
        <v>1225030</v>
      </c>
      <c r="B280" t="s">
        <v>5497</v>
      </c>
      <c r="C280" t="str">
        <f>LEFT(טבלה1[[#This Row],[course_title]],10)</f>
        <v>Learning P</v>
      </c>
      <c r="D280" t="str">
        <f>RIGHT(טבלה1[[#This Row],[course_title]],10)</f>
        <v xml:space="preserve"> with Ease</v>
      </c>
      <c r="E280" t="str">
        <f>MID(טבלה1[[#This Row],[course_title]],2,10)</f>
        <v>earning Pa</v>
      </c>
      <c r="F280" t="s">
        <v>5498</v>
      </c>
      <c r="G280" t="str">
        <f>REPLACE(טבלה1[[#This Row],[url]],19,3,"com")</f>
        <v>https://www.udemy.com/learning-path-magento-master-and-test-magento-2-with-ease/</v>
      </c>
      <c r="H280" t="b">
        <v>1</v>
      </c>
      <c r="I280" s="4">
        <v>200</v>
      </c>
      <c r="J280" s="5">
        <v>155</v>
      </c>
      <c r="K280" s="5">
        <v>9</v>
      </c>
      <c r="L280" s="5">
        <v>37</v>
      </c>
      <c r="M280">
        <v>3</v>
      </c>
      <c r="N280" t="str">
        <f>VLOOKUP(טבלה1[[#This Row],[level_id]],Level_id!$A$2:$B$5,2)</f>
        <v>Expert Level</v>
      </c>
      <c r="O280" t="str">
        <f>LOWER(טבלה1[[#This Row],[level_desc]])</f>
        <v>expert level</v>
      </c>
      <c r="P280" s="3" t="str">
        <f>UPPER(טבלה1[[#This Row],[small letters]])</f>
        <v>EXPERT LEVEL</v>
      </c>
      <c r="Q280">
        <f>LEN(טבלה1[[#This Row],[no spaces]])</f>
        <v>12</v>
      </c>
      <c r="R280" t="str">
        <f>TRIM(טבלה1[[#This Row],[small letters]])</f>
        <v>expert level</v>
      </c>
      <c r="S280" s="6">
        <v>6</v>
      </c>
      <c r="T280" s="12">
        <v>42881</v>
      </c>
      <c r="U280" s="6">
        <f>DAY(טבלה1[[#This Row],[published_date]])</f>
        <v>26</v>
      </c>
      <c r="V280" s="6">
        <f>MONTH(טבלה1[[#This Row],[published_date]])</f>
        <v>5</v>
      </c>
      <c r="W280" s="6">
        <f>YEAR(טבלה1[[#This Row],[published_date]])</f>
        <v>2017</v>
      </c>
      <c r="X280">
        <v>4</v>
      </c>
      <c r="Y280" t="str">
        <f>VLOOKUP(טבלה1[[#This Row],[subject_id]],Subject_id!$A$2:$B$5,2)</f>
        <v>Web Development</v>
      </c>
      <c r="Z280" s="7">
        <v>43701</v>
      </c>
      <c r="AA280">
        <f>_xlfn.DAYS(טבלה1[[#This Row],[Removal_date]],טבלה1[[#This Row],[published_date]])</f>
        <v>820</v>
      </c>
      <c r="AB280" s="4">
        <f>טבלה1[[#This Row],[price]]*טבלה1[[#This Row],[num_subscribers]]</f>
        <v>31000</v>
      </c>
    </row>
    <row r="281" spans="1:28" x14ac:dyDescent="0.3">
      <c r="A281">
        <v>1227578</v>
      </c>
      <c r="B281" t="s">
        <v>7233</v>
      </c>
      <c r="C281" t="str">
        <f>LEFT(טבלה1[[#This Row],[course_title]],10)</f>
        <v>Learning P</v>
      </c>
      <c r="D281" t="str">
        <f>RIGHT(טבלה1[[#This Row],[course_title]],10)</f>
        <v>sticsearch</v>
      </c>
      <c r="E281" t="str">
        <f>MID(טבלה1[[#This Row],[course_title]],2,10)</f>
        <v>earning Pa</v>
      </c>
      <c r="F281" t="s">
        <v>7234</v>
      </c>
      <c r="G281" t="str">
        <f>REPLACE(טבלה1[[#This Row],[url]],19,3,"com")</f>
        <v>https://www.udemy.com/learning-path-the-road-to-elasticsearch/</v>
      </c>
      <c r="H281" t="b">
        <v>1</v>
      </c>
      <c r="I281" s="4">
        <v>200</v>
      </c>
      <c r="J281" s="5">
        <v>50</v>
      </c>
      <c r="K281" s="5">
        <v>5</v>
      </c>
      <c r="L281" s="5">
        <v>60</v>
      </c>
      <c r="M281">
        <v>2</v>
      </c>
      <c r="N281" t="str">
        <f>VLOOKUP(טבלה1[[#This Row],[level_id]],Level_id!$A$2:$B$5,2)</f>
        <v>Beginner Level</v>
      </c>
      <c r="O281" t="str">
        <f>LOWER(טבלה1[[#This Row],[level_desc]])</f>
        <v>beginner level</v>
      </c>
      <c r="P281" s="3" t="str">
        <f>UPPER(טבלה1[[#This Row],[small letters]])</f>
        <v>BEGINNER LEVEL</v>
      </c>
      <c r="Q281">
        <f>LEN(טבלה1[[#This Row],[no spaces]])</f>
        <v>14</v>
      </c>
      <c r="R281" t="str">
        <f>TRIM(טבלה1[[#This Row],[small letters]])</f>
        <v>beginner level</v>
      </c>
      <c r="S281" s="6">
        <v>5</v>
      </c>
      <c r="T281" s="12">
        <v>42884</v>
      </c>
      <c r="U281" s="6">
        <f>DAY(טבלה1[[#This Row],[published_date]])</f>
        <v>29</v>
      </c>
      <c r="V281" s="6">
        <f>MONTH(טבלה1[[#This Row],[published_date]])</f>
        <v>5</v>
      </c>
      <c r="W281" s="6">
        <f>YEAR(טבלה1[[#This Row],[published_date]])</f>
        <v>2017</v>
      </c>
      <c r="X281">
        <v>4</v>
      </c>
      <c r="Y281" t="str">
        <f>VLOOKUP(טבלה1[[#This Row],[subject_id]],Subject_id!$A$2:$B$5,2)</f>
        <v>Web Development</v>
      </c>
      <c r="Z281" s="7">
        <v>43465</v>
      </c>
      <c r="AA281">
        <f>_xlfn.DAYS(טבלה1[[#This Row],[Removal_date]],טבלה1[[#This Row],[published_date]])</f>
        <v>581</v>
      </c>
      <c r="AB281" s="4">
        <f>טבלה1[[#This Row],[price]]*טבלה1[[#This Row],[num_subscribers]]</f>
        <v>10000</v>
      </c>
    </row>
    <row r="282" spans="1:28" x14ac:dyDescent="0.3">
      <c r="A282">
        <v>1227792</v>
      </c>
      <c r="B282" t="s">
        <v>2098</v>
      </c>
      <c r="C282" t="str">
        <f>LEFT(טבלה1[[#This Row],[course_title]],10)</f>
        <v>Contabilit</v>
      </c>
      <c r="D282" t="str">
        <f>RIGHT(טבלה1[[#This Row],[course_title]],10)</f>
        <v>  Generale</v>
      </c>
      <c r="E282" t="str">
        <f>MID(טבלה1[[#This Row],[course_title]],2,10)</f>
        <v>ontabilitÃ</v>
      </c>
      <c r="F282" t="s">
        <v>2099</v>
      </c>
      <c r="G282" t="str">
        <f>REPLACE(טבלה1[[#This Row],[url]],19,3,"com")</f>
        <v>https://www.udemy.com/contabilita-generale/</v>
      </c>
      <c r="H282" t="b">
        <v>1</v>
      </c>
      <c r="I282" s="4">
        <v>200</v>
      </c>
      <c r="J282" s="5">
        <v>4</v>
      </c>
      <c r="K282" s="5">
        <v>1</v>
      </c>
      <c r="L282" s="5">
        <v>40</v>
      </c>
      <c r="M282">
        <v>1</v>
      </c>
      <c r="N282" t="str">
        <f>VLOOKUP(טבלה1[[#This Row],[level_id]],Level_id!$A$2:$B$5,2)</f>
        <v>All levels</v>
      </c>
      <c r="O282" t="str">
        <f>LOWER(טבלה1[[#This Row],[level_desc]])</f>
        <v>all levels</v>
      </c>
      <c r="P282" s="3" t="str">
        <f>UPPER(טבלה1[[#This Row],[small letters]])</f>
        <v>ALL LEVELS</v>
      </c>
      <c r="Q282">
        <f>LEN(טבלה1[[#This Row],[no spaces]])</f>
        <v>10</v>
      </c>
      <c r="R282" t="str">
        <f>TRIM(טבלה1[[#This Row],[small letters]])</f>
        <v>all levels</v>
      </c>
      <c r="S282" s="6">
        <v>8.5</v>
      </c>
      <c r="T282" s="12">
        <v>42884</v>
      </c>
      <c r="U282" s="6">
        <f>DAY(טבלה1[[#This Row],[published_date]])</f>
        <v>29</v>
      </c>
      <c r="V282" s="6">
        <f>MONTH(טבלה1[[#This Row],[published_date]])</f>
        <v>5</v>
      </c>
      <c r="W282" s="6">
        <f>YEAR(טבלה1[[#This Row],[published_date]])</f>
        <v>2017</v>
      </c>
      <c r="X282">
        <v>1</v>
      </c>
      <c r="Y282" t="str">
        <f>VLOOKUP(טבלה1[[#This Row],[subject_id]],Subject_id!$A$2:$B$5,2)</f>
        <v>Business Finance</v>
      </c>
      <c r="Z282" s="7">
        <v>43734</v>
      </c>
      <c r="AA282">
        <f>_xlfn.DAYS(טבלה1[[#This Row],[Removal_date]],טבלה1[[#This Row],[published_date]])</f>
        <v>850</v>
      </c>
      <c r="AB282" s="4">
        <f>טבלה1[[#This Row],[price]]*טבלה1[[#This Row],[num_subscribers]]</f>
        <v>800</v>
      </c>
    </row>
    <row r="283" spans="1:28" x14ac:dyDescent="0.3">
      <c r="A283">
        <v>1228900</v>
      </c>
      <c r="B283" t="s">
        <v>3052</v>
      </c>
      <c r="C283" t="str">
        <f>LEFT(טבלה1[[#This Row],[course_title]],10)</f>
        <v>Learn Prof</v>
      </c>
      <c r="D283" t="str">
        <f>RIGHT(טבלה1[[#This Row],[course_title]],10)</f>
        <v>4 Beginner</v>
      </c>
      <c r="E283" t="str">
        <f>MID(טבלה1[[#This Row],[course_title]],2,10)</f>
        <v>earn Profe</v>
      </c>
      <c r="F283" t="s">
        <v>3053</v>
      </c>
      <c r="G283" t="str">
        <f>REPLACE(טבלה1[[#This Row],[url]],19,3,"com")</f>
        <v>https://www.udemy.com/learn-professional-book-cover-designing-photoshop/</v>
      </c>
      <c r="H283" t="b">
        <v>1</v>
      </c>
      <c r="I283" s="4">
        <v>200</v>
      </c>
      <c r="J283" s="5">
        <v>6428</v>
      </c>
      <c r="K283" s="5">
        <v>21</v>
      </c>
      <c r="L283" s="5">
        <v>54</v>
      </c>
      <c r="M283">
        <v>2</v>
      </c>
      <c r="N283" t="str">
        <f>VLOOKUP(טבלה1[[#This Row],[level_id]],Level_id!$A$2:$B$5,2)</f>
        <v>Beginner Level</v>
      </c>
      <c r="O283" t="str">
        <f>LOWER(טבלה1[[#This Row],[level_desc]])</f>
        <v>beginner level</v>
      </c>
      <c r="P283" s="3" t="str">
        <f>UPPER(טבלה1[[#This Row],[small letters]])</f>
        <v>BEGINNER LEVEL</v>
      </c>
      <c r="Q283">
        <f>LEN(טבלה1[[#This Row],[no spaces]])</f>
        <v>14</v>
      </c>
      <c r="R283" t="str">
        <f>TRIM(טבלה1[[#This Row],[small letters]])</f>
        <v>beginner level</v>
      </c>
      <c r="S283" s="6">
        <v>3</v>
      </c>
      <c r="T283" s="12">
        <v>42899</v>
      </c>
      <c r="U283" s="6">
        <f>DAY(טבלה1[[#This Row],[published_date]])</f>
        <v>13</v>
      </c>
      <c r="V283" s="6">
        <f>MONTH(טבלה1[[#This Row],[published_date]])</f>
        <v>6</v>
      </c>
      <c r="W283" s="6">
        <f>YEAR(טבלה1[[#This Row],[published_date]])</f>
        <v>2017</v>
      </c>
      <c r="X283">
        <v>2</v>
      </c>
      <c r="Y283" t="str">
        <f>VLOOKUP(טבלה1[[#This Row],[subject_id]],Subject_id!$A$2:$B$5,2)</f>
        <v>Graphic Design</v>
      </c>
      <c r="Z283" s="7">
        <v>43465</v>
      </c>
      <c r="AA283">
        <f>_xlfn.DAYS(טבלה1[[#This Row],[Removal_date]],טבלה1[[#This Row],[published_date]])</f>
        <v>566</v>
      </c>
      <c r="AB283" s="4">
        <f>טבלה1[[#This Row],[price]]*טבלה1[[#This Row],[num_subscribers]]</f>
        <v>1285600</v>
      </c>
    </row>
    <row r="284" spans="1:28" x14ac:dyDescent="0.3">
      <c r="A284">
        <v>1229274</v>
      </c>
      <c r="B284" t="s">
        <v>5473</v>
      </c>
      <c r="C284" t="str">
        <f>LEFT(טבלה1[[#This Row],[course_title]],10)</f>
        <v xml:space="preserve">WP Plugin </v>
      </c>
      <c r="D284" t="str">
        <f>RIGHT(טבלה1[[#This Row],[course_title]],10)</f>
        <v>wn plugin!</v>
      </c>
      <c r="E284" t="str">
        <f>MID(טבלה1[[#This Row],[course_title]],2,10)</f>
        <v>P Plugin D</v>
      </c>
      <c r="F284" t="s">
        <v>5474</v>
      </c>
      <c r="G284" t="str">
        <f>REPLACE(טבלה1[[#This Row],[url]],19,3,"com")</f>
        <v>https://www.udemy.com/wp-plugin-development-build-your-own-plugin/</v>
      </c>
      <c r="H284" t="b">
        <v>1</v>
      </c>
      <c r="I284" s="4">
        <v>200</v>
      </c>
      <c r="J284" s="5">
        <v>5439</v>
      </c>
      <c r="K284" s="5">
        <v>22</v>
      </c>
      <c r="L284" s="5">
        <v>24</v>
      </c>
      <c r="M284">
        <v>2</v>
      </c>
      <c r="N284" t="str">
        <f>VLOOKUP(טבלה1[[#This Row],[level_id]],Level_id!$A$2:$B$5,2)</f>
        <v>Beginner Level</v>
      </c>
      <c r="O284" t="str">
        <f>LOWER(טבלה1[[#This Row],[level_desc]])</f>
        <v>beginner level</v>
      </c>
      <c r="P284" s="3" t="str">
        <f>UPPER(טבלה1[[#This Row],[small letters]])</f>
        <v>BEGINNER LEVEL</v>
      </c>
      <c r="Q284">
        <f>LEN(טבלה1[[#This Row],[no spaces]])</f>
        <v>14</v>
      </c>
      <c r="R284" t="str">
        <f>TRIM(טבלה1[[#This Row],[small letters]])</f>
        <v>beginner level</v>
      </c>
      <c r="S284" s="6">
        <v>4</v>
      </c>
      <c r="T284" s="12">
        <v>42899</v>
      </c>
      <c r="U284" s="6">
        <f>DAY(טבלה1[[#This Row],[published_date]])</f>
        <v>13</v>
      </c>
      <c r="V284" s="6">
        <f>MONTH(טבלה1[[#This Row],[published_date]])</f>
        <v>6</v>
      </c>
      <c r="W284" s="6">
        <f>YEAR(טבלה1[[#This Row],[published_date]])</f>
        <v>2017</v>
      </c>
      <c r="X284">
        <v>4</v>
      </c>
      <c r="Y284" t="str">
        <f>VLOOKUP(טבלה1[[#This Row],[subject_id]],Subject_id!$A$2:$B$5,2)</f>
        <v>Web Development</v>
      </c>
      <c r="Z284" s="7">
        <v>43465</v>
      </c>
      <c r="AA284">
        <f>_xlfn.DAYS(טבלה1[[#This Row],[Removal_date]],טבלה1[[#This Row],[published_date]])</f>
        <v>566</v>
      </c>
      <c r="AB284" s="4">
        <f>טבלה1[[#This Row],[price]]*טבלה1[[#This Row],[num_subscribers]]</f>
        <v>1087800</v>
      </c>
    </row>
    <row r="285" spans="1:28" x14ac:dyDescent="0.3">
      <c r="A285">
        <v>1236746</v>
      </c>
      <c r="B285" t="s">
        <v>5507</v>
      </c>
      <c r="C285" t="str">
        <f>LEFT(טבלה1[[#This Row],[course_title]],10)</f>
        <v xml:space="preserve">WordPress </v>
      </c>
      <c r="D285" t="str">
        <f>RIGHT(טבלה1[[#This Row],[course_title]],10)</f>
        <v>and Tricks</v>
      </c>
      <c r="E285" t="str">
        <f>MID(טבלה1[[#This Row],[course_title]],2,10)</f>
        <v>ordPress T</v>
      </c>
      <c r="F285" t="s">
        <v>5508</v>
      </c>
      <c r="G285" t="str">
        <f>REPLACE(טבלה1[[#This Row],[url]],19,3,"com")</f>
        <v>https://www.udemy.com/wordpress-tips-and-tricks/</v>
      </c>
      <c r="H285" t="b">
        <v>1</v>
      </c>
      <c r="I285" s="4">
        <v>200</v>
      </c>
      <c r="J285" s="5">
        <v>1117</v>
      </c>
      <c r="K285" s="5">
        <v>10</v>
      </c>
      <c r="L285" s="5">
        <v>37</v>
      </c>
      <c r="M285">
        <v>4</v>
      </c>
      <c r="N285" t="str">
        <f>VLOOKUP(טבלה1[[#This Row],[level_id]],Level_id!$A$2:$B$5,2)</f>
        <v>Intermediate Level</v>
      </c>
      <c r="O285" t="str">
        <f>LOWER(טבלה1[[#This Row],[level_desc]])</f>
        <v>intermediate level</v>
      </c>
      <c r="P285" s="3" t="str">
        <f>UPPER(טבלה1[[#This Row],[small letters]])</f>
        <v>INTERMEDIATE LEVEL</v>
      </c>
      <c r="Q285">
        <f>LEN(טבלה1[[#This Row],[no spaces]])</f>
        <v>18</v>
      </c>
      <c r="R285" t="str">
        <f>TRIM(טבלה1[[#This Row],[small letters]])</f>
        <v>intermediate level</v>
      </c>
      <c r="S285" s="6">
        <v>2.5</v>
      </c>
      <c r="T285" s="12">
        <v>42894</v>
      </c>
      <c r="U285" s="6">
        <f>DAY(טבלה1[[#This Row],[published_date]])</f>
        <v>8</v>
      </c>
      <c r="V285" s="6">
        <f>MONTH(טבלה1[[#This Row],[published_date]])</f>
        <v>6</v>
      </c>
      <c r="W285" s="6">
        <f>YEAR(טבלה1[[#This Row],[published_date]])</f>
        <v>2017</v>
      </c>
      <c r="X285">
        <v>4</v>
      </c>
      <c r="Y285" t="str">
        <f>VLOOKUP(טבלה1[[#This Row],[subject_id]],Subject_id!$A$2:$B$5,2)</f>
        <v>Web Development</v>
      </c>
      <c r="Z285" s="7">
        <v>44114</v>
      </c>
      <c r="AA285">
        <f>_xlfn.DAYS(טבלה1[[#This Row],[Removal_date]],טבלה1[[#This Row],[published_date]])</f>
        <v>1220</v>
      </c>
      <c r="AB285" s="4">
        <f>טבלה1[[#This Row],[price]]*טבלה1[[#This Row],[num_subscribers]]</f>
        <v>223400</v>
      </c>
    </row>
    <row r="286" spans="1:28" x14ac:dyDescent="0.3">
      <c r="A286">
        <v>1239068</v>
      </c>
      <c r="B286" t="s">
        <v>132</v>
      </c>
      <c r="C286" t="str">
        <f>LEFT(טבלה1[[#This Row],[course_title]],10)</f>
        <v>How to Buy</v>
      </c>
      <c r="D286" t="str">
        <f>RIGHT(טבלה1[[#This Row],[course_title]],10)</f>
        <v>cing Model</v>
      </c>
      <c r="E286" t="str">
        <f>MID(טבלה1[[#This Row],[course_title]],2,10)</f>
        <v xml:space="preserve">ow to Buy </v>
      </c>
      <c r="F286" t="s">
        <v>133</v>
      </c>
      <c r="G286" t="str">
        <f>REPLACE(טבלה1[[#This Row],[url]],19,3,"com")</f>
        <v>https://www.udemy.com/options-black-scholes-model/</v>
      </c>
      <c r="H286" t="b">
        <v>1</v>
      </c>
      <c r="I286" s="4">
        <v>200</v>
      </c>
      <c r="J286" s="5">
        <v>658</v>
      </c>
      <c r="K286" s="5">
        <v>2</v>
      </c>
      <c r="L286" s="5">
        <v>19</v>
      </c>
      <c r="M286">
        <v>1</v>
      </c>
      <c r="N286" t="str">
        <f>VLOOKUP(טבלה1[[#This Row],[level_id]],Level_id!$A$2:$B$5,2)</f>
        <v>All levels</v>
      </c>
      <c r="O286" t="str">
        <f>LOWER(טבלה1[[#This Row],[level_desc]])</f>
        <v>all levels</v>
      </c>
      <c r="P286" s="3" t="str">
        <f>UPPER(טבלה1[[#This Row],[small letters]])</f>
        <v>ALL LEVELS</v>
      </c>
      <c r="Q286">
        <f>LEN(טבלה1[[#This Row],[no spaces]])</f>
        <v>10</v>
      </c>
      <c r="R286" t="str">
        <f>TRIM(טבלה1[[#This Row],[small letters]])</f>
        <v>all levels</v>
      </c>
      <c r="S286" s="6">
        <v>1</v>
      </c>
      <c r="T286" s="12">
        <v>42888</v>
      </c>
      <c r="U286" s="6">
        <f>DAY(טבלה1[[#This Row],[published_date]])</f>
        <v>2</v>
      </c>
      <c r="V286" s="6">
        <f>MONTH(טבלה1[[#This Row],[published_date]])</f>
        <v>6</v>
      </c>
      <c r="W286" s="6">
        <f>YEAR(טבלה1[[#This Row],[published_date]])</f>
        <v>2017</v>
      </c>
      <c r="X286">
        <v>1</v>
      </c>
      <c r="Y286" t="str">
        <f>VLOOKUP(טבלה1[[#This Row],[subject_id]],Subject_id!$A$2:$B$5,2)</f>
        <v>Business Finance</v>
      </c>
      <c r="Z286" s="7">
        <v>43408</v>
      </c>
      <c r="AA286">
        <f>_xlfn.DAYS(טבלה1[[#This Row],[Removal_date]],טבלה1[[#This Row],[published_date]])</f>
        <v>520</v>
      </c>
      <c r="AB286" s="4">
        <f>טבלה1[[#This Row],[price]]*טבלה1[[#This Row],[num_subscribers]]</f>
        <v>131600</v>
      </c>
    </row>
    <row r="287" spans="1:28" x14ac:dyDescent="0.3">
      <c r="A287">
        <v>1239206</v>
      </c>
      <c r="B287" t="s">
        <v>1282</v>
      </c>
      <c r="C287" t="str">
        <f>LEFT(טבלה1[[#This Row],[course_title]],10)</f>
        <v>Win 90% of</v>
      </c>
      <c r="D287" t="str">
        <f>RIGHT(טבלה1[[#This Row],[course_title]],10)</f>
        <v>s in Excel</v>
      </c>
      <c r="E287" t="str">
        <f>MID(טבלה1[[#This Row],[course_title]],2,10)</f>
        <v xml:space="preserve">in 90% of </v>
      </c>
      <c r="F287" t="s">
        <v>1283</v>
      </c>
      <c r="G287" t="str">
        <f>REPLACE(טבלה1[[#This Row],[url]],19,3,"com")</f>
        <v>https://www.udemy.com/quantitative-investments/</v>
      </c>
      <c r="H287" t="b">
        <v>1</v>
      </c>
      <c r="I287" s="4">
        <v>200</v>
      </c>
      <c r="J287" s="5">
        <v>4</v>
      </c>
      <c r="K287" s="5">
        <v>1</v>
      </c>
      <c r="L287" s="5">
        <v>16</v>
      </c>
      <c r="M287">
        <v>2</v>
      </c>
      <c r="N287" t="str">
        <f>VLOOKUP(טבלה1[[#This Row],[level_id]],Level_id!$A$2:$B$5,2)</f>
        <v>Beginner Level</v>
      </c>
      <c r="O287" t="str">
        <f>LOWER(טבלה1[[#This Row],[level_desc]])</f>
        <v>beginner level</v>
      </c>
      <c r="P287" s="3" t="str">
        <f>UPPER(טבלה1[[#This Row],[small letters]])</f>
        <v>BEGINNER LEVEL</v>
      </c>
      <c r="Q287">
        <f>LEN(טבלה1[[#This Row],[no spaces]])</f>
        <v>14</v>
      </c>
      <c r="R287" t="str">
        <f>TRIM(טבלה1[[#This Row],[small letters]])</f>
        <v>beginner level</v>
      </c>
      <c r="S287" s="6">
        <v>1.5</v>
      </c>
      <c r="T287" s="12">
        <v>42914</v>
      </c>
      <c r="U287" s="6">
        <f>DAY(טבלה1[[#This Row],[published_date]])</f>
        <v>28</v>
      </c>
      <c r="V287" s="6">
        <f>MONTH(טבלה1[[#This Row],[published_date]])</f>
        <v>6</v>
      </c>
      <c r="W287" s="6">
        <f>YEAR(טבלה1[[#This Row],[published_date]])</f>
        <v>2017</v>
      </c>
      <c r="X287">
        <v>1</v>
      </c>
      <c r="Y287" t="str">
        <f>VLOOKUP(טבלה1[[#This Row],[subject_id]],Subject_id!$A$2:$B$5,2)</f>
        <v>Business Finance</v>
      </c>
      <c r="Z287" s="7">
        <v>43465</v>
      </c>
      <c r="AA287">
        <f>_xlfn.DAYS(טבלה1[[#This Row],[Removal_date]],טבלה1[[#This Row],[published_date]])</f>
        <v>551</v>
      </c>
      <c r="AB287" s="4">
        <f>טבלה1[[#This Row],[price]]*טבלה1[[#This Row],[num_subscribers]]</f>
        <v>800</v>
      </c>
    </row>
    <row r="288" spans="1:28" x14ac:dyDescent="0.3">
      <c r="A288">
        <v>1242604</v>
      </c>
      <c r="B288" t="s">
        <v>54</v>
      </c>
      <c r="C288" t="str">
        <f>LEFT(טבלה1[[#This Row],[course_title]],10)</f>
        <v>Winning Fo</v>
      </c>
      <c r="D288" t="str">
        <f>RIGHT(טבלה1[[#This Row],[course_title]],10)</f>
        <v>g Examples</v>
      </c>
      <c r="E288" t="str">
        <f>MID(טבלה1[[#This Row],[course_title]],2,10)</f>
        <v>inning For</v>
      </c>
      <c r="F288" t="s">
        <v>55</v>
      </c>
      <c r="G288" t="str">
        <f>REPLACE(טבלה1[[#This Row],[url]],19,3,"com")</f>
        <v>https://www.udemy.com/forexmacross/</v>
      </c>
      <c r="H288" t="b">
        <v>1</v>
      </c>
      <c r="I288" s="4">
        <v>200</v>
      </c>
      <c r="J288" s="5">
        <v>809</v>
      </c>
      <c r="K288" s="5">
        <v>3</v>
      </c>
      <c r="L288" s="5">
        <v>25</v>
      </c>
      <c r="M288">
        <v>1</v>
      </c>
      <c r="N288" t="str">
        <f>VLOOKUP(טבלה1[[#This Row],[level_id]],Level_id!$A$2:$B$5,2)</f>
        <v>All levels</v>
      </c>
      <c r="O288" t="str">
        <f>LOWER(טבלה1[[#This Row],[level_desc]])</f>
        <v>all levels</v>
      </c>
      <c r="P288" s="3" t="str">
        <f>UPPER(טבלה1[[#This Row],[small letters]])</f>
        <v>ALL LEVELS</v>
      </c>
      <c r="Q288">
        <f>LEN(טבלה1[[#This Row],[no spaces]])</f>
        <v>10</v>
      </c>
      <c r="R288" t="str">
        <f>TRIM(טבלה1[[#This Row],[small letters]])</f>
        <v>all levels</v>
      </c>
      <c r="S288" s="6">
        <v>2</v>
      </c>
      <c r="T288" s="12">
        <v>42892</v>
      </c>
      <c r="U288" s="6">
        <f>DAY(טבלה1[[#This Row],[published_date]])</f>
        <v>6</v>
      </c>
      <c r="V288" s="6">
        <f>MONTH(טבלה1[[#This Row],[published_date]])</f>
        <v>6</v>
      </c>
      <c r="W288" s="6">
        <f>YEAR(טבלה1[[#This Row],[published_date]])</f>
        <v>2017</v>
      </c>
      <c r="X288">
        <v>1</v>
      </c>
      <c r="Y288" t="str">
        <f>VLOOKUP(טבלה1[[#This Row],[subject_id]],Subject_id!$A$2:$B$5,2)</f>
        <v>Business Finance</v>
      </c>
      <c r="Z288" s="7">
        <v>43376</v>
      </c>
      <c r="AA288">
        <f>_xlfn.DAYS(טבלה1[[#This Row],[Removal_date]],טבלה1[[#This Row],[published_date]])</f>
        <v>484</v>
      </c>
      <c r="AB288" s="4">
        <f>טבלה1[[#This Row],[price]]*טבלה1[[#This Row],[num_subscribers]]</f>
        <v>161800</v>
      </c>
    </row>
    <row r="289" spans="1:28" x14ac:dyDescent="0.3">
      <c r="A289">
        <v>1243448</v>
      </c>
      <c r="B289" t="s">
        <v>286</v>
      </c>
      <c r="C289" t="str">
        <f>LEFT(טבלה1[[#This Row],[course_title]],10)</f>
        <v>Forex Trad</v>
      </c>
      <c r="D289" t="str">
        <f>RIGHT(טבלה1[[#This Row],[course_title]],10)</f>
        <v>s Trading"</v>
      </c>
      <c r="E289" t="str">
        <f>MID(טבלה1[[#This Row],[course_title]],2,10)</f>
        <v>orex Tradi</v>
      </c>
      <c r="F289" t="s">
        <v>287</v>
      </c>
      <c r="G289" t="str">
        <f>REPLACE(טבלה1[[#This Row],[url]],19,3,"com")</f>
        <v>https://www.udemy.com/forexoptions/</v>
      </c>
      <c r="H289" t="b">
        <v>1</v>
      </c>
      <c r="I289" s="4">
        <v>200</v>
      </c>
      <c r="J289" s="5">
        <v>611</v>
      </c>
      <c r="K289" s="5">
        <v>4</v>
      </c>
      <c r="L289" s="5">
        <v>26</v>
      </c>
      <c r="M289">
        <v>2</v>
      </c>
      <c r="N289" t="str">
        <f>VLOOKUP(טבלה1[[#This Row],[level_id]],Level_id!$A$2:$B$5,2)</f>
        <v>Beginner Level</v>
      </c>
      <c r="O289" t="str">
        <f>LOWER(טבלה1[[#This Row],[level_desc]])</f>
        <v>beginner level</v>
      </c>
      <c r="P289" s="3" t="str">
        <f>UPPER(טבלה1[[#This Row],[small letters]])</f>
        <v>BEGINNER LEVEL</v>
      </c>
      <c r="Q289">
        <f>LEN(טבלה1[[#This Row],[no spaces]])</f>
        <v>14</v>
      </c>
      <c r="R289" t="str">
        <f>TRIM(טבלה1[[#This Row],[small letters]])</f>
        <v>beginner level</v>
      </c>
      <c r="S289" s="6">
        <v>1</v>
      </c>
      <c r="T289" s="12">
        <v>42893</v>
      </c>
      <c r="U289" s="6">
        <f>DAY(טבלה1[[#This Row],[published_date]])</f>
        <v>7</v>
      </c>
      <c r="V289" s="6">
        <f>MONTH(טבלה1[[#This Row],[published_date]])</f>
        <v>6</v>
      </c>
      <c r="W289" s="6">
        <f>YEAR(טבלה1[[#This Row],[published_date]])</f>
        <v>2017</v>
      </c>
      <c r="X289">
        <v>1</v>
      </c>
      <c r="Y289" t="str">
        <f>VLOOKUP(טבלה1[[#This Row],[subject_id]],Subject_id!$A$2:$B$5,2)</f>
        <v>Business Finance</v>
      </c>
      <c r="Z289" s="7">
        <v>43245</v>
      </c>
      <c r="AA289">
        <f>_xlfn.DAYS(טבלה1[[#This Row],[Removal_date]],טבלה1[[#This Row],[published_date]])</f>
        <v>352</v>
      </c>
      <c r="AB289" s="4">
        <f>טבלה1[[#This Row],[price]]*טבלה1[[#This Row],[num_subscribers]]</f>
        <v>122200</v>
      </c>
    </row>
    <row r="290" spans="1:28" x14ac:dyDescent="0.3">
      <c r="A290">
        <v>1246208</v>
      </c>
      <c r="B290" t="s">
        <v>82</v>
      </c>
      <c r="C290" t="str">
        <f>LEFT(טבלה1[[#This Row],[course_title]],10)</f>
        <v>The Comple</v>
      </c>
      <c r="D290" t="str">
        <f>RIGHT(טבלה1[[#This Row],[course_title]],10)</f>
        <v>n Ethereum</v>
      </c>
      <c r="E290" t="str">
        <f>MID(טבלה1[[#This Row],[course_title]],2,10)</f>
        <v>he Complet</v>
      </c>
      <c r="F290" t="s">
        <v>83</v>
      </c>
      <c r="G290" t="str">
        <f>REPLACE(טבלה1[[#This Row],[url]],19,3,"com")</f>
        <v>https://www.udemy.com/ethereum1/</v>
      </c>
      <c r="H290" t="b">
        <v>1</v>
      </c>
      <c r="I290" s="4">
        <v>200</v>
      </c>
      <c r="J290" s="5">
        <v>1041</v>
      </c>
      <c r="K290" s="5">
        <v>12</v>
      </c>
      <c r="L290" s="5">
        <v>28</v>
      </c>
      <c r="M290">
        <v>1</v>
      </c>
      <c r="N290" t="str">
        <f>VLOOKUP(טבלה1[[#This Row],[level_id]],Level_id!$A$2:$B$5,2)</f>
        <v>All levels</v>
      </c>
      <c r="O290" t="str">
        <f>LOWER(טבלה1[[#This Row],[level_desc]])</f>
        <v>all levels</v>
      </c>
      <c r="P290" s="3" t="str">
        <f>UPPER(טבלה1[[#This Row],[small letters]])</f>
        <v>ALL LEVELS</v>
      </c>
      <c r="Q290">
        <f>LEN(טבלה1[[#This Row],[no spaces]])</f>
        <v>10</v>
      </c>
      <c r="R290" t="str">
        <f>TRIM(טבלה1[[#This Row],[small letters]])</f>
        <v>all levels</v>
      </c>
      <c r="S290" s="6">
        <v>1.5</v>
      </c>
      <c r="T290" s="12">
        <v>42897</v>
      </c>
      <c r="U290" s="6">
        <f>DAY(טבלה1[[#This Row],[published_date]])</f>
        <v>11</v>
      </c>
      <c r="V290" s="6">
        <f>MONTH(טבלה1[[#This Row],[published_date]])</f>
        <v>6</v>
      </c>
      <c r="W290" s="6">
        <f>YEAR(טבלה1[[#This Row],[published_date]])</f>
        <v>2017</v>
      </c>
      <c r="X290">
        <v>1</v>
      </c>
      <c r="Y290" t="str">
        <f>VLOOKUP(טבלה1[[#This Row],[subject_id]],Subject_id!$A$2:$B$5,2)</f>
        <v>Business Finance</v>
      </c>
      <c r="Z290" s="7">
        <v>43408</v>
      </c>
      <c r="AA290">
        <f>_xlfn.DAYS(טבלה1[[#This Row],[Removal_date]],טבלה1[[#This Row],[published_date]])</f>
        <v>511</v>
      </c>
      <c r="AB290" s="4">
        <f>טבלה1[[#This Row],[price]]*טבלה1[[#This Row],[num_subscribers]]</f>
        <v>208200</v>
      </c>
    </row>
    <row r="291" spans="1:28" x14ac:dyDescent="0.3">
      <c r="A291">
        <v>1253868</v>
      </c>
      <c r="B291" t="s">
        <v>2276</v>
      </c>
      <c r="C291" t="str">
        <f>LEFT(טבלה1[[#This Row],[course_title]],10)</f>
        <v>Complete S</v>
      </c>
      <c r="D291" t="str">
        <f>RIGHT(טבלה1[[#This Row],[course_title]],10)</f>
        <v>l Analysis</v>
      </c>
      <c r="E291" t="str">
        <f>MID(טבלה1[[#This Row],[course_title]],2,10)</f>
        <v>omplete Sh</v>
      </c>
      <c r="F291" t="s">
        <v>2277</v>
      </c>
      <c r="G291" t="str">
        <f>REPLACE(טבלה1[[#This Row],[url]],19,3,"com")</f>
        <v>https://www.udemy.com/financialratio/</v>
      </c>
      <c r="H291" t="b">
        <v>1</v>
      </c>
      <c r="I291" s="4">
        <v>200</v>
      </c>
      <c r="J291" s="5">
        <v>15</v>
      </c>
      <c r="K291" s="5">
        <v>1</v>
      </c>
      <c r="L291" s="5">
        <v>56</v>
      </c>
      <c r="M291">
        <v>1</v>
      </c>
      <c r="N291" t="str">
        <f>VLOOKUP(טבלה1[[#This Row],[level_id]],Level_id!$A$2:$B$5,2)</f>
        <v>All levels</v>
      </c>
      <c r="O291" t="str">
        <f>LOWER(טבלה1[[#This Row],[level_desc]])</f>
        <v>all levels</v>
      </c>
      <c r="P291" s="3" t="str">
        <f>UPPER(טבלה1[[#This Row],[small letters]])</f>
        <v>ALL LEVELS</v>
      </c>
      <c r="Q291">
        <f>LEN(טבלה1[[#This Row],[no spaces]])</f>
        <v>10</v>
      </c>
      <c r="R291" t="str">
        <f>TRIM(טבלה1[[#This Row],[small letters]])</f>
        <v>all levels</v>
      </c>
      <c r="S291" s="6">
        <v>3</v>
      </c>
      <c r="T291" s="12">
        <v>42914</v>
      </c>
      <c r="U291" s="6">
        <f>DAY(טבלה1[[#This Row],[published_date]])</f>
        <v>28</v>
      </c>
      <c r="V291" s="6">
        <f>MONTH(טבלה1[[#This Row],[published_date]])</f>
        <v>6</v>
      </c>
      <c r="W291" s="6">
        <f>YEAR(טבלה1[[#This Row],[published_date]])</f>
        <v>2017</v>
      </c>
      <c r="X291">
        <v>1</v>
      </c>
      <c r="Y291" t="str">
        <f>VLOOKUP(טבלה1[[#This Row],[subject_id]],Subject_id!$A$2:$B$5,2)</f>
        <v>Business Finance</v>
      </c>
      <c r="Z291" s="7">
        <v>43734</v>
      </c>
      <c r="AA291">
        <f>_xlfn.DAYS(טבלה1[[#This Row],[Removal_date]],טבלה1[[#This Row],[published_date]])</f>
        <v>820</v>
      </c>
      <c r="AB291" s="4">
        <f>טבלה1[[#This Row],[price]]*טבלה1[[#This Row],[num_subscribers]]</f>
        <v>3000</v>
      </c>
    </row>
    <row r="292" spans="1:28" x14ac:dyDescent="0.3">
      <c r="A292">
        <v>1261210</v>
      </c>
      <c r="B292" t="s">
        <v>4414</v>
      </c>
      <c r="C292" t="str">
        <f>LEFT(טבלה1[[#This Row],[course_title]],10)</f>
        <v>Suonare la</v>
      </c>
      <c r="D292" t="str">
        <f>RIGHT(טבלה1[[#This Row],[course_title]],10)</f>
        <v>a Chitarra</v>
      </c>
      <c r="E292" t="str">
        <f>MID(טבלה1[[#This Row],[course_title]],2,10)</f>
        <v xml:space="preserve">uonare la </v>
      </c>
      <c r="F292" t="s">
        <v>4415</v>
      </c>
      <c r="G292" t="str">
        <f>REPLACE(טבלה1[[#This Row],[url]],19,3,"com")</f>
        <v>https://www.udemy.com/suonare-la-chitarra/</v>
      </c>
      <c r="H292" t="b">
        <v>1</v>
      </c>
      <c r="I292" s="4">
        <v>200</v>
      </c>
      <c r="J292" s="5">
        <v>1</v>
      </c>
      <c r="K292" s="5">
        <v>1</v>
      </c>
      <c r="L292" s="5">
        <v>22</v>
      </c>
      <c r="M292">
        <v>1</v>
      </c>
      <c r="N292" t="str">
        <f>VLOOKUP(טבלה1[[#This Row],[level_id]],Level_id!$A$2:$B$5,2)</f>
        <v>All levels</v>
      </c>
      <c r="O292" t="str">
        <f>LOWER(טבלה1[[#This Row],[level_desc]])</f>
        <v>all levels</v>
      </c>
      <c r="P292" s="3" t="str">
        <f>UPPER(טבלה1[[#This Row],[small letters]])</f>
        <v>ALL LEVELS</v>
      </c>
      <c r="Q292">
        <f>LEN(טבלה1[[#This Row],[no spaces]])</f>
        <v>10</v>
      </c>
      <c r="R292" t="str">
        <f>TRIM(טבלה1[[#This Row],[small letters]])</f>
        <v>all levels</v>
      </c>
      <c r="S292" s="6">
        <v>1</v>
      </c>
      <c r="T292" s="12">
        <v>42907</v>
      </c>
      <c r="U292" s="6">
        <f>DAY(טבלה1[[#This Row],[published_date]])</f>
        <v>21</v>
      </c>
      <c r="V292" s="6">
        <f>MONTH(טבלה1[[#This Row],[published_date]])</f>
        <v>6</v>
      </c>
      <c r="W292" s="6">
        <f>YEAR(טבלה1[[#This Row],[published_date]])</f>
        <v>2017</v>
      </c>
      <c r="X292">
        <v>3</v>
      </c>
      <c r="Y292" t="str">
        <f>VLOOKUP(טבלה1[[#This Row],[subject_id]],Subject_id!$A$2:$B$5,2)</f>
        <v>Musical Instruments</v>
      </c>
      <c r="Z292" s="7">
        <v>43734</v>
      </c>
      <c r="AA292">
        <f>_xlfn.DAYS(טבלה1[[#This Row],[Removal_date]],טבלה1[[#This Row],[published_date]])</f>
        <v>827</v>
      </c>
      <c r="AB292" s="4">
        <f>טבלה1[[#This Row],[price]]*טבלה1[[#This Row],[num_subscribers]]</f>
        <v>200</v>
      </c>
    </row>
    <row r="293" spans="1:28" x14ac:dyDescent="0.3">
      <c r="A293">
        <v>1267892</v>
      </c>
      <c r="B293" t="s">
        <v>5627</v>
      </c>
      <c r="C293" t="str">
        <f>LEFT(טבלה1[[#This Row],[course_title]],10)</f>
        <v>Getting st</v>
      </c>
      <c r="D293" t="str">
        <f>RIGHT(טבלה1[[#This Row],[course_title]],10)</f>
        <v>JavaScript</v>
      </c>
      <c r="E293" t="str">
        <f>MID(טבלה1[[#This Row],[course_title]],2,10)</f>
        <v>etting sta</v>
      </c>
      <c r="F293" t="s">
        <v>5628</v>
      </c>
      <c r="G293" t="str">
        <f>REPLACE(טבלה1[[#This Row],[url]],19,3,"com")</f>
        <v>https://www.udemy.com/javascript-code/</v>
      </c>
      <c r="H293" t="b">
        <v>1</v>
      </c>
      <c r="I293" s="4">
        <v>200</v>
      </c>
      <c r="J293" s="5">
        <v>1415</v>
      </c>
      <c r="K293" s="5">
        <v>17</v>
      </c>
      <c r="L293" s="5">
        <v>23</v>
      </c>
      <c r="M293">
        <v>2</v>
      </c>
      <c r="N293" t="str">
        <f>VLOOKUP(טבלה1[[#This Row],[level_id]],Level_id!$A$2:$B$5,2)</f>
        <v>Beginner Level</v>
      </c>
      <c r="O293" t="str">
        <f>LOWER(טבלה1[[#This Row],[level_desc]])</f>
        <v>beginner level</v>
      </c>
      <c r="P293" s="3" t="str">
        <f>UPPER(טבלה1[[#This Row],[small letters]])</f>
        <v>BEGINNER LEVEL</v>
      </c>
      <c r="Q293">
        <f>LEN(טבלה1[[#This Row],[no spaces]])</f>
        <v>14</v>
      </c>
      <c r="R293" t="str">
        <f>TRIM(טבלה1[[#This Row],[small letters]])</f>
        <v>beginner level</v>
      </c>
      <c r="S293" s="6">
        <v>1.5</v>
      </c>
      <c r="T293" s="12">
        <v>42913</v>
      </c>
      <c r="U293" s="6">
        <f>DAY(טבלה1[[#This Row],[published_date]])</f>
        <v>27</v>
      </c>
      <c r="V293" s="6">
        <f>MONTH(טבלה1[[#This Row],[published_date]])</f>
        <v>6</v>
      </c>
      <c r="W293" s="6">
        <f>YEAR(טבלה1[[#This Row],[published_date]])</f>
        <v>2017</v>
      </c>
      <c r="X293">
        <v>4</v>
      </c>
      <c r="Y293" t="str">
        <f>VLOOKUP(טבלה1[[#This Row],[subject_id]],Subject_id!$A$2:$B$5,2)</f>
        <v>Web Development</v>
      </c>
      <c r="Z293" s="7">
        <v>43465</v>
      </c>
      <c r="AA293">
        <f>_xlfn.DAYS(טבלה1[[#This Row],[Removal_date]],טבלה1[[#This Row],[published_date]])</f>
        <v>552</v>
      </c>
      <c r="AB293" s="4">
        <f>טבלה1[[#This Row],[price]]*טבלה1[[#This Row],[num_subscribers]]</f>
        <v>283000</v>
      </c>
    </row>
    <row r="294" spans="1:28" x14ac:dyDescent="0.3">
      <c r="A294">
        <v>1270222</v>
      </c>
      <c r="B294" t="s">
        <v>6757</v>
      </c>
      <c r="C294" t="str">
        <f>LEFT(טבלה1[[#This Row],[course_title]],10)</f>
        <v>Learning P</v>
      </c>
      <c r="D294" t="str">
        <f>RIGHT(טבלה1[[#This Row],[course_title]],10)</f>
        <v>nd Angular</v>
      </c>
      <c r="E294" t="str">
        <f>MID(טבלה1[[#This Row],[course_title]],2,10)</f>
        <v>earning Pa</v>
      </c>
      <c r="F294" t="s">
        <v>6758</v>
      </c>
      <c r="G294" t="str">
        <f>REPLACE(טבלה1[[#This Row],[url]],19,3,"com")</f>
        <v>https://www.udemy.com/learning-path-web-applications-with-spring-and-angular/</v>
      </c>
      <c r="H294" t="b">
        <v>1</v>
      </c>
      <c r="I294" s="4">
        <v>200</v>
      </c>
      <c r="J294" s="5">
        <v>19</v>
      </c>
      <c r="K294" s="5">
        <v>2</v>
      </c>
      <c r="L294" s="5">
        <v>33</v>
      </c>
      <c r="M294">
        <v>3</v>
      </c>
      <c r="N294" t="str">
        <f>VLOOKUP(טבלה1[[#This Row],[level_id]],Level_id!$A$2:$B$5,2)</f>
        <v>Expert Level</v>
      </c>
      <c r="O294" t="str">
        <f>LOWER(טבלה1[[#This Row],[level_desc]])</f>
        <v>expert level</v>
      </c>
      <c r="P294" s="3" t="str">
        <f>UPPER(טבלה1[[#This Row],[small letters]])</f>
        <v>EXPERT LEVEL</v>
      </c>
      <c r="Q294">
        <f>LEN(טבלה1[[#This Row],[no spaces]])</f>
        <v>12</v>
      </c>
      <c r="R294" t="str">
        <f>TRIM(טבלה1[[#This Row],[small letters]])</f>
        <v>expert level</v>
      </c>
      <c r="S294" s="6">
        <v>4</v>
      </c>
      <c r="T294" s="12">
        <v>42914</v>
      </c>
      <c r="U294" s="6">
        <f>DAY(טבלה1[[#This Row],[published_date]])</f>
        <v>28</v>
      </c>
      <c r="V294" s="6">
        <f>MONTH(טבלה1[[#This Row],[published_date]])</f>
        <v>6</v>
      </c>
      <c r="W294" s="6">
        <f>YEAR(טבלה1[[#This Row],[published_date]])</f>
        <v>2017</v>
      </c>
      <c r="X294">
        <v>4</v>
      </c>
      <c r="Y294" t="str">
        <f>VLOOKUP(טבלה1[[#This Row],[subject_id]],Subject_id!$A$2:$B$5,2)</f>
        <v>Web Development</v>
      </c>
      <c r="Z294" s="7">
        <v>43701</v>
      </c>
      <c r="AA294">
        <f>_xlfn.DAYS(טבלה1[[#This Row],[Removal_date]],טבלה1[[#This Row],[published_date]])</f>
        <v>787</v>
      </c>
      <c r="AB294" s="4">
        <f>טבלה1[[#This Row],[price]]*טבלה1[[#This Row],[num_subscribers]]</f>
        <v>3800</v>
      </c>
    </row>
    <row r="295" spans="1:28" x14ac:dyDescent="0.3">
      <c r="A295">
        <v>1274210</v>
      </c>
      <c r="B295" t="s">
        <v>6969</v>
      </c>
      <c r="C295" t="str">
        <f>LEFT(טבלה1[[#This Row],[course_title]],10)</f>
        <v>Learn JSON</v>
      </c>
      <c r="D295" t="str">
        <f>RIGHT(טבלה1[[#This Row],[course_title]],10)</f>
        <v>JavaScript</v>
      </c>
      <c r="E295" t="str">
        <f>MID(טבלה1[[#This Row],[course_title]],2,10)</f>
        <v xml:space="preserve">earn JSON </v>
      </c>
      <c r="F295" t="s">
        <v>6970</v>
      </c>
      <c r="G295" t="str">
        <f>REPLACE(טבלה1[[#This Row],[url]],19,3,"com")</f>
        <v>https://www.udemy.com/json-javascript-course/</v>
      </c>
      <c r="H295" t="b">
        <v>1</v>
      </c>
      <c r="I295" s="4">
        <v>200</v>
      </c>
      <c r="J295" s="5">
        <v>3193</v>
      </c>
      <c r="K295" s="5">
        <v>10</v>
      </c>
      <c r="L295" s="5">
        <v>23</v>
      </c>
      <c r="M295">
        <v>2</v>
      </c>
      <c r="N295" t="str">
        <f>VLOOKUP(טבלה1[[#This Row],[level_id]],Level_id!$A$2:$B$5,2)</f>
        <v>Beginner Level</v>
      </c>
      <c r="O295" t="str">
        <f>LOWER(טבלה1[[#This Row],[level_desc]])</f>
        <v>beginner level</v>
      </c>
      <c r="P295" s="3" t="str">
        <f>UPPER(טבלה1[[#This Row],[small letters]])</f>
        <v>BEGINNER LEVEL</v>
      </c>
      <c r="Q295">
        <f>LEN(טבלה1[[#This Row],[no spaces]])</f>
        <v>14</v>
      </c>
      <c r="R295" t="str">
        <f>TRIM(טבלה1[[#This Row],[small letters]])</f>
        <v>beginner level</v>
      </c>
      <c r="S295" s="6">
        <v>1.5</v>
      </c>
      <c r="T295" s="12">
        <v>42916</v>
      </c>
      <c r="U295" s="6">
        <f>DAY(טבלה1[[#This Row],[published_date]])</f>
        <v>30</v>
      </c>
      <c r="V295" s="6">
        <f>MONTH(טבלה1[[#This Row],[published_date]])</f>
        <v>6</v>
      </c>
      <c r="W295" s="6">
        <f>YEAR(טבלה1[[#This Row],[published_date]])</f>
        <v>2017</v>
      </c>
      <c r="X295">
        <v>4</v>
      </c>
      <c r="Y295" t="str">
        <f>VLOOKUP(טבלה1[[#This Row],[subject_id]],Subject_id!$A$2:$B$5,2)</f>
        <v>Web Development</v>
      </c>
      <c r="Z295" s="7">
        <v>43465</v>
      </c>
      <c r="AA295">
        <f>_xlfn.DAYS(טבלה1[[#This Row],[Removal_date]],טבלה1[[#This Row],[published_date]])</f>
        <v>549</v>
      </c>
      <c r="AB295" s="4">
        <f>טבלה1[[#This Row],[price]]*טבלה1[[#This Row],[num_subscribers]]</f>
        <v>638600</v>
      </c>
    </row>
    <row r="296" spans="1:28" x14ac:dyDescent="0.3">
      <c r="A296">
        <v>1276364</v>
      </c>
      <c r="B296" t="s">
        <v>1290</v>
      </c>
      <c r="C296" t="str">
        <f>LEFT(טבלה1[[#This Row],[course_title]],10)</f>
        <v xml:space="preserve">Bitcoin &amp; </v>
      </c>
      <c r="D296" t="str">
        <f>RIGHT(טבלה1[[#This Row],[course_title]],10)</f>
        <v>se Bundle)</v>
      </c>
      <c r="E296" t="str">
        <f>MID(טבלה1[[#This Row],[course_title]],2,10)</f>
        <v>itcoin &amp; E</v>
      </c>
      <c r="F296" t="s">
        <v>1291</v>
      </c>
      <c r="G296" t="str">
        <f>REPLACE(טבלה1[[#This Row],[url]],19,3,"com")</f>
        <v>https://www.udemy.com/bitcoin-ethereum-bundle/</v>
      </c>
      <c r="H296" t="b">
        <v>1</v>
      </c>
      <c r="I296" s="4">
        <v>200</v>
      </c>
      <c r="J296" s="5">
        <v>1</v>
      </c>
      <c r="K296" s="5">
        <v>0</v>
      </c>
      <c r="L296" s="5">
        <v>52</v>
      </c>
      <c r="M296">
        <v>1</v>
      </c>
      <c r="N296" t="str">
        <f>VLOOKUP(טבלה1[[#This Row],[level_id]],Level_id!$A$2:$B$5,2)</f>
        <v>All levels</v>
      </c>
      <c r="O296" t="str">
        <f>LOWER(טבלה1[[#This Row],[level_desc]])</f>
        <v>all levels</v>
      </c>
      <c r="P296" s="3" t="str">
        <f>UPPER(טבלה1[[#This Row],[small letters]])</f>
        <v>ALL LEVELS</v>
      </c>
      <c r="Q296">
        <f>LEN(טבלה1[[#This Row],[no spaces]])</f>
        <v>10</v>
      </c>
      <c r="R296" t="str">
        <f>TRIM(טבלה1[[#This Row],[small letters]])</f>
        <v>all levels</v>
      </c>
      <c r="S296" s="6">
        <v>2.5</v>
      </c>
      <c r="T296" s="12">
        <v>42921</v>
      </c>
      <c r="U296" s="6">
        <f>DAY(טבלה1[[#This Row],[published_date]])</f>
        <v>5</v>
      </c>
      <c r="V296" s="6">
        <f>MONTH(טבלה1[[#This Row],[published_date]])</f>
        <v>7</v>
      </c>
      <c r="W296" s="6">
        <f>YEAR(טבלה1[[#This Row],[published_date]])</f>
        <v>2017</v>
      </c>
      <c r="X296">
        <v>1</v>
      </c>
      <c r="Y296" t="str">
        <f>VLOOKUP(טבלה1[[#This Row],[subject_id]],Subject_id!$A$2:$B$5,2)</f>
        <v>Business Finance</v>
      </c>
      <c r="Z296" s="7">
        <v>43318</v>
      </c>
      <c r="AA296">
        <f>_xlfn.DAYS(טבלה1[[#This Row],[Removal_date]],טבלה1[[#This Row],[published_date]])</f>
        <v>397</v>
      </c>
      <c r="AB296" s="4">
        <f>טבלה1[[#This Row],[price]]*טבלה1[[#This Row],[num_subscribers]]</f>
        <v>200</v>
      </c>
    </row>
    <row r="297" spans="1:28" x14ac:dyDescent="0.3">
      <c r="A297">
        <v>47963</v>
      </c>
      <c r="B297" t="s">
        <v>5136</v>
      </c>
      <c r="C297" t="str">
        <f>LEFT(טבלה1[[#This Row],[course_title]],10)</f>
        <v>Coding for</v>
      </c>
      <c r="D297" t="str">
        <f>RIGHT(טבלה1[[#This Row],[course_title]],10)</f>
        <v xml:space="preserve"> and More.</v>
      </c>
      <c r="E297" t="str">
        <f>MID(טבלה1[[#This Row],[course_title]],2,10)</f>
        <v xml:space="preserve">oding for </v>
      </c>
      <c r="F297" t="s">
        <v>5137</v>
      </c>
      <c r="G297" t="str">
        <f>REPLACE(טבלה1[[#This Row],[url]],19,3,"com")</f>
        <v>https://www.udemy.com/coding-for-entrepreneurs/</v>
      </c>
      <c r="H297" t="b">
        <v>1</v>
      </c>
      <c r="I297" s="4">
        <v>195</v>
      </c>
      <c r="J297" s="5">
        <v>23412</v>
      </c>
      <c r="K297" s="5">
        <v>799</v>
      </c>
      <c r="L297" s="5">
        <v>251</v>
      </c>
      <c r="M297">
        <v>1</v>
      </c>
      <c r="N297" t="str">
        <f>VLOOKUP(טבלה1[[#This Row],[level_id]],Level_id!$A$2:$B$5,2)</f>
        <v>All levels</v>
      </c>
      <c r="O297" t="str">
        <f>LOWER(טבלה1[[#This Row],[level_desc]])</f>
        <v>all levels</v>
      </c>
      <c r="P297" s="3" t="str">
        <f>UPPER(טבלה1[[#This Row],[small letters]])</f>
        <v>ALL LEVELS</v>
      </c>
      <c r="Q297">
        <f>LEN(טבלה1[[#This Row],[no spaces]])</f>
        <v>10</v>
      </c>
      <c r="R297" t="str">
        <f>TRIM(טבלה1[[#This Row],[small letters]])</f>
        <v>all levels</v>
      </c>
      <c r="S297" s="6">
        <v>45</v>
      </c>
      <c r="T297" s="12">
        <v>41372</v>
      </c>
      <c r="U297" s="6">
        <f>DAY(טבלה1[[#This Row],[published_date]])</f>
        <v>8</v>
      </c>
      <c r="V297" s="6">
        <f>MONTH(טבלה1[[#This Row],[published_date]])</f>
        <v>4</v>
      </c>
      <c r="W297" s="6">
        <f>YEAR(טבלה1[[#This Row],[published_date]])</f>
        <v>2013</v>
      </c>
      <c r="X297">
        <v>4</v>
      </c>
      <c r="Y297" t="str">
        <f>VLOOKUP(טבלה1[[#This Row],[subject_id]],Subject_id!$A$2:$B$5,2)</f>
        <v>Web Development</v>
      </c>
      <c r="Z297" s="7">
        <v>43734</v>
      </c>
      <c r="AA297">
        <f>_xlfn.DAYS(טבלה1[[#This Row],[Removal_date]],טבלה1[[#This Row],[published_date]])</f>
        <v>2362</v>
      </c>
      <c r="AB297" s="4">
        <f>טבלה1[[#This Row],[price]]*טבלה1[[#This Row],[num_subscribers]]</f>
        <v>4565340</v>
      </c>
    </row>
    <row r="298" spans="1:28" x14ac:dyDescent="0.3">
      <c r="A298">
        <v>70640</v>
      </c>
      <c r="B298" t="s">
        <v>6777</v>
      </c>
      <c r="C298" t="str">
        <f>LEFT(טבלה1[[#This Row],[course_title]],10)</f>
        <v>Python Pro</v>
      </c>
      <c r="D298" t="str">
        <f>RIGHT(טבלה1[[#This Row],[course_title]],10)</f>
        <v xml:space="preserve"> in Django</v>
      </c>
      <c r="E298" t="str">
        <f>MID(טבלה1[[#This Row],[course_title]],2,10)</f>
        <v>ython Prog</v>
      </c>
      <c r="F298" t="s">
        <v>6778</v>
      </c>
      <c r="G298" t="str">
        <f>REPLACE(טבלה1[[#This Row],[url]],19,3,"com")</f>
        <v>https://www.udemy.com/coding-for-entrepreneurs-marketplace-daily-deals/</v>
      </c>
      <c r="H298" t="b">
        <v>1</v>
      </c>
      <c r="I298" s="4">
        <v>195</v>
      </c>
      <c r="J298" s="5">
        <v>4198</v>
      </c>
      <c r="K298" s="5">
        <v>145</v>
      </c>
      <c r="L298" s="5">
        <v>161</v>
      </c>
      <c r="M298">
        <v>1</v>
      </c>
      <c r="N298" t="str">
        <f>VLOOKUP(טבלה1[[#This Row],[level_id]],Level_id!$A$2:$B$5,2)</f>
        <v>All levels</v>
      </c>
      <c r="O298" t="str">
        <f>LOWER(טבלה1[[#This Row],[level_desc]])</f>
        <v>all levels</v>
      </c>
      <c r="P298" s="3" t="str">
        <f>UPPER(טבלה1[[#This Row],[small letters]])</f>
        <v>ALL LEVELS</v>
      </c>
      <c r="Q298">
        <f>LEN(טבלה1[[#This Row],[no spaces]])</f>
        <v>10</v>
      </c>
      <c r="R298" t="str">
        <f>TRIM(טבלה1[[#This Row],[small letters]])</f>
        <v>all levels</v>
      </c>
      <c r="S298" s="6">
        <v>26</v>
      </c>
      <c r="T298" s="12">
        <v>41567</v>
      </c>
      <c r="U298" s="6">
        <f>DAY(טבלה1[[#This Row],[published_date]])</f>
        <v>20</v>
      </c>
      <c r="V298" s="6">
        <f>MONTH(טבלה1[[#This Row],[published_date]])</f>
        <v>10</v>
      </c>
      <c r="W298" s="6">
        <f>YEAR(טבלה1[[#This Row],[published_date]])</f>
        <v>2013</v>
      </c>
      <c r="X298">
        <v>4</v>
      </c>
      <c r="Y298" t="str">
        <f>VLOOKUP(טבלה1[[#This Row],[subject_id]],Subject_id!$A$2:$B$5,2)</f>
        <v>Web Development</v>
      </c>
      <c r="Z298" s="7">
        <v>43734</v>
      </c>
      <c r="AA298">
        <f>_xlfn.DAYS(טבלה1[[#This Row],[Removal_date]],טבלה1[[#This Row],[published_date]])</f>
        <v>2167</v>
      </c>
      <c r="AB298" s="4">
        <f>טבלה1[[#This Row],[price]]*טבלה1[[#This Row],[num_subscribers]]</f>
        <v>818610</v>
      </c>
    </row>
    <row r="299" spans="1:28" x14ac:dyDescent="0.3">
      <c r="A299">
        <v>140168</v>
      </c>
      <c r="B299" t="s">
        <v>4297</v>
      </c>
      <c r="C299" t="str">
        <f>LEFT(טבלה1[[#This Row],[course_title]],10)</f>
        <v>Learn to P</v>
      </c>
      <c r="D299" t="str">
        <f>RIGHT(טבלה1[[#This Row],[course_title]],10)</f>
        <v>cal Guitar</v>
      </c>
      <c r="E299" t="str">
        <f>MID(טבלה1[[#This Row],[course_title]],2,10)</f>
        <v>earn to Pl</v>
      </c>
      <c r="F299" t="s">
        <v>4298</v>
      </c>
      <c r="G299" t="str">
        <f>REPLACE(טבלה1[[#This Row],[url]],19,3,"com")</f>
        <v>https://www.udemy.com/guitar-pieces/</v>
      </c>
      <c r="H299" t="b">
        <v>1</v>
      </c>
      <c r="I299" s="4">
        <v>195</v>
      </c>
      <c r="J299" s="5">
        <v>556</v>
      </c>
      <c r="K299" s="5">
        <v>11</v>
      </c>
      <c r="L299" s="5">
        <v>27</v>
      </c>
      <c r="M299">
        <v>4</v>
      </c>
      <c r="N299" t="str">
        <f>VLOOKUP(טבלה1[[#This Row],[level_id]],Level_id!$A$2:$B$5,2)</f>
        <v>Intermediate Level</v>
      </c>
      <c r="O299" t="str">
        <f>LOWER(טבלה1[[#This Row],[level_desc]])</f>
        <v>intermediate level</v>
      </c>
      <c r="P299" s="3" t="str">
        <f>UPPER(טבלה1[[#This Row],[small letters]])</f>
        <v>INTERMEDIATE LEVEL</v>
      </c>
      <c r="Q299">
        <f>LEN(טבלה1[[#This Row],[no spaces]])</f>
        <v>18</v>
      </c>
      <c r="R299" t="str">
        <f>TRIM(טבלה1[[#This Row],[small letters]])</f>
        <v>intermediate level</v>
      </c>
      <c r="S299" s="6">
        <v>4</v>
      </c>
      <c r="T299" s="12">
        <v>41666</v>
      </c>
      <c r="U299" s="6">
        <f>DAY(טבלה1[[#This Row],[published_date]])</f>
        <v>27</v>
      </c>
      <c r="V299" s="6">
        <f>MONTH(טבלה1[[#This Row],[published_date]])</f>
        <v>1</v>
      </c>
      <c r="W299" s="6">
        <f>YEAR(טבלה1[[#This Row],[published_date]])</f>
        <v>2014</v>
      </c>
      <c r="X299">
        <v>3</v>
      </c>
      <c r="Y299" t="str">
        <f>VLOOKUP(טבלה1[[#This Row],[subject_id]],Subject_id!$A$2:$B$5,2)</f>
        <v>Musical Instruments</v>
      </c>
      <c r="Z299" s="7">
        <v>44114</v>
      </c>
      <c r="AA299">
        <f>_xlfn.DAYS(טבלה1[[#This Row],[Removal_date]],טבלה1[[#This Row],[published_date]])</f>
        <v>2448</v>
      </c>
      <c r="AB299" s="4">
        <f>טבלה1[[#This Row],[price]]*טבלה1[[#This Row],[num_subscribers]]</f>
        <v>108420</v>
      </c>
    </row>
    <row r="300" spans="1:28" x14ac:dyDescent="0.3">
      <c r="A300">
        <v>151956</v>
      </c>
      <c r="B300" t="s">
        <v>6044</v>
      </c>
      <c r="C300" t="str">
        <f>LEFT(טבלה1[[#This Row],[course_title]],10)</f>
        <v>Responsive</v>
      </c>
      <c r="D300" t="str">
        <f>RIGHT(טבלה1[[#This Row],[course_title]],10)</f>
        <v xml:space="preserve"> Made Easy</v>
      </c>
      <c r="E300" t="str">
        <f>MID(טבלה1[[#This Row],[course_title]],2,10)</f>
        <v xml:space="preserve">esponsive </v>
      </c>
      <c r="F300" t="s">
        <v>6045</v>
      </c>
      <c r="G300" t="str">
        <f>REPLACE(טבלה1[[#This Row],[url]],19,3,"com")</f>
        <v>https://www.udemy.com/responsive-web-design-made-easy/</v>
      </c>
      <c r="H300" t="b">
        <v>1</v>
      </c>
      <c r="I300" s="4">
        <v>195</v>
      </c>
      <c r="J300" s="5">
        <v>5085</v>
      </c>
      <c r="K300" s="5">
        <v>106</v>
      </c>
      <c r="L300" s="5">
        <v>27</v>
      </c>
      <c r="M300">
        <v>1</v>
      </c>
      <c r="N300" t="str">
        <f>VLOOKUP(טבלה1[[#This Row],[level_id]],Level_id!$A$2:$B$5,2)</f>
        <v>All levels</v>
      </c>
      <c r="O300" t="str">
        <f>LOWER(טבלה1[[#This Row],[level_desc]])</f>
        <v>all levels</v>
      </c>
      <c r="P300" s="3" t="str">
        <f>UPPER(טבלה1[[#This Row],[small letters]])</f>
        <v>ALL LEVELS</v>
      </c>
      <c r="Q300">
        <f>LEN(טבלה1[[#This Row],[no spaces]])</f>
        <v>10</v>
      </c>
      <c r="R300" t="str">
        <f>TRIM(טבלה1[[#This Row],[small letters]])</f>
        <v>all levels</v>
      </c>
      <c r="S300" s="6">
        <v>6.5</v>
      </c>
      <c r="T300" s="12">
        <v>41683</v>
      </c>
      <c r="U300" s="6">
        <f>DAY(טבלה1[[#This Row],[published_date]])</f>
        <v>13</v>
      </c>
      <c r="V300" s="6">
        <f>MONTH(טבלה1[[#This Row],[published_date]])</f>
        <v>2</v>
      </c>
      <c r="W300" s="6">
        <f>YEAR(טבלה1[[#This Row],[published_date]])</f>
        <v>2014</v>
      </c>
      <c r="X300">
        <v>4</v>
      </c>
      <c r="Y300" t="str">
        <f>VLOOKUP(טבלה1[[#This Row],[subject_id]],Subject_id!$A$2:$B$5,2)</f>
        <v>Web Development</v>
      </c>
      <c r="Z300" s="7">
        <v>43734</v>
      </c>
      <c r="AA300">
        <f>_xlfn.DAYS(טבלה1[[#This Row],[Removal_date]],טבלה1[[#This Row],[published_date]])</f>
        <v>2051</v>
      </c>
      <c r="AB300" s="4">
        <f>טבלה1[[#This Row],[price]]*טבלה1[[#This Row],[num_subscribers]]</f>
        <v>991575</v>
      </c>
    </row>
    <row r="301" spans="1:28" x14ac:dyDescent="0.3">
      <c r="A301">
        <v>169662</v>
      </c>
      <c r="B301" t="s">
        <v>1026</v>
      </c>
      <c r="C301" t="str">
        <f>LEFT(טבלה1[[#This Row],[course_title]],10)</f>
        <v>Capital Ma</v>
      </c>
      <c r="D301" t="str">
        <f>RIGHT(טבלה1[[#This Row],[course_title]],10)</f>
        <v xml:space="preserve"> Immersion</v>
      </c>
      <c r="E301" t="str">
        <f>MID(טבלה1[[#This Row],[course_title]],2,10)</f>
        <v>apital Mar</v>
      </c>
      <c r="F301" t="s">
        <v>1027</v>
      </c>
      <c r="G301" t="str">
        <f>REPLACE(טבלה1[[#This Row],[url]],19,3,"com")</f>
        <v>https://www.udemy.com/capital-market-immersion/</v>
      </c>
      <c r="H301" t="b">
        <v>1</v>
      </c>
      <c r="I301" s="4">
        <v>195</v>
      </c>
      <c r="J301" s="5">
        <v>613</v>
      </c>
      <c r="K301" s="5">
        <v>33</v>
      </c>
      <c r="L301" s="5">
        <v>142</v>
      </c>
      <c r="M301">
        <v>1</v>
      </c>
      <c r="N301" t="str">
        <f>VLOOKUP(טבלה1[[#This Row],[level_id]],Level_id!$A$2:$B$5,2)</f>
        <v>All levels</v>
      </c>
      <c r="O301" t="str">
        <f>LOWER(טבלה1[[#This Row],[level_desc]])</f>
        <v>all levels</v>
      </c>
      <c r="P301" s="3" t="str">
        <f>UPPER(טבלה1[[#This Row],[small letters]])</f>
        <v>ALL LEVELS</v>
      </c>
      <c r="Q301">
        <f>LEN(טבלה1[[#This Row],[no spaces]])</f>
        <v>10</v>
      </c>
      <c r="R301" t="str">
        <f>TRIM(טבלה1[[#This Row],[small letters]])</f>
        <v>all levels</v>
      </c>
      <c r="S301" s="6">
        <v>24.5</v>
      </c>
      <c r="T301" s="12">
        <v>41695</v>
      </c>
      <c r="U301" s="6">
        <f>DAY(טבלה1[[#This Row],[published_date]])</f>
        <v>25</v>
      </c>
      <c r="V301" s="6">
        <f>MONTH(טבלה1[[#This Row],[published_date]])</f>
        <v>2</v>
      </c>
      <c r="W301" s="6">
        <f>YEAR(טבלה1[[#This Row],[published_date]])</f>
        <v>2014</v>
      </c>
      <c r="X301">
        <v>1</v>
      </c>
      <c r="Y301" t="str">
        <f>VLOOKUP(טבלה1[[#This Row],[subject_id]],Subject_id!$A$2:$B$5,2)</f>
        <v>Business Finance</v>
      </c>
      <c r="Z301" s="7">
        <v>43318</v>
      </c>
      <c r="AA301">
        <f>_xlfn.DAYS(טבלה1[[#This Row],[Removal_date]],טבלה1[[#This Row],[published_date]])</f>
        <v>1623</v>
      </c>
      <c r="AB301" s="4">
        <f>טבלה1[[#This Row],[price]]*טבלה1[[#This Row],[num_subscribers]]</f>
        <v>119535</v>
      </c>
    </row>
    <row r="302" spans="1:28" x14ac:dyDescent="0.3">
      <c r="A302">
        <v>186096</v>
      </c>
      <c r="B302" t="s">
        <v>6645</v>
      </c>
      <c r="C302" t="str">
        <f>LEFT(טבלה1[[#This Row],[course_title]],10)</f>
        <v>Core: A We</v>
      </c>
      <c r="D302" t="str">
        <f>RIGHT(טבלה1[[#This Row],[course_title]],10)</f>
        <v>, and More</v>
      </c>
      <c r="E302" t="str">
        <f>MID(טבלה1[[#This Row],[course_title]],2,10)</f>
        <v>ore: A Web</v>
      </c>
      <c r="F302" t="s">
        <v>6646</v>
      </c>
      <c r="G302" t="str">
        <f>REPLACE(טבלה1[[#This Row],[url]],19,3,"com")</f>
        <v>https://www.udemy.com/coding-for-entrepreneurs-core/</v>
      </c>
      <c r="H302" t="b">
        <v>1</v>
      </c>
      <c r="I302" s="4">
        <v>195</v>
      </c>
      <c r="J302" s="5">
        <v>2497</v>
      </c>
      <c r="K302" s="5">
        <v>98</v>
      </c>
      <c r="L302" s="5">
        <v>154</v>
      </c>
      <c r="M302">
        <v>1</v>
      </c>
      <c r="N302" t="str">
        <f>VLOOKUP(טבלה1[[#This Row],[level_id]],Level_id!$A$2:$B$5,2)</f>
        <v>All levels</v>
      </c>
      <c r="O302" t="str">
        <f>LOWER(טבלה1[[#This Row],[level_desc]])</f>
        <v>all levels</v>
      </c>
      <c r="P302" s="3" t="str">
        <f>UPPER(טבלה1[[#This Row],[small letters]])</f>
        <v>ALL LEVELS</v>
      </c>
      <c r="Q302">
        <f>LEN(טבלה1[[#This Row],[no spaces]])</f>
        <v>10</v>
      </c>
      <c r="R302" t="str">
        <f>TRIM(טבלה1[[#This Row],[small letters]])</f>
        <v>all levels</v>
      </c>
      <c r="S302" s="6">
        <v>26</v>
      </c>
      <c r="T302" s="12">
        <v>41788</v>
      </c>
      <c r="U302" s="6">
        <f>DAY(טבלה1[[#This Row],[published_date]])</f>
        <v>29</v>
      </c>
      <c r="V302" s="6">
        <f>MONTH(טבלה1[[#This Row],[published_date]])</f>
        <v>5</v>
      </c>
      <c r="W302" s="6">
        <f>YEAR(טבלה1[[#This Row],[published_date]])</f>
        <v>2014</v>
      </c>
      <c r="X302">
        <v>4</v>
      </c>
      <c r="Y302" t="str">
        <f>VLOOKUP(טבלה1[[#This Row],[subject_id]],Subject_id!$A$2:$B$5,2)</f>
        <v>Web Development</v>
      </c>
      <c r="Z302" s="7">
        <v>43734</v>
      </c>
      <c r="AA302">
        <f>_xlfn.DAYS(טבלה1[[#This Row],[Removal_date]],טבלה1[[#This Row],[published_date]])</f>
        <v>1946</v>
      </c>
      <c r="AB302" s="4">
        <f>טבלה1[[#This Row],[price]]*טבלה1[[#This Row],[num_subscribers]]</f>
        <v>486915</v>
      </c>
    </row>
    <row r="303" spans="1:28" x14ac:dyDescent="0.3">
      <c r="A303">
        <v>188418</v>
      </c>
      <c r="B303" t="s">
        <v>2260</v>
      </c>
      <c r="C303" t="str">
        <f>LEFT(טבלה1[[#This Row],[course_title]],10)</f>
        <v>Tape Readi</v>
      </c>
      <c r="D303" t="str">
        <f>RIGHT(טבלה1[[#This Row],[course_title]],10)</f>
        <v>ay trading</v>
      </c>
      <c r="E303" t="str">
        <f>MID(טבלה1[[#This Row],[course_title]],2,10)</f>
        <v>ape Readin</v>
      </c>
      <c r="F303" t="s">
        <v>2261</v>
      </c>
      <c r="G303" t="str">
        <f>REPLACE(טבלה1[[#This Row],[url]],19,3,"com")</f>
        <v>https://www.udemy.com/tape-reading-101-learn-how-to-read-the-tape-for-day-trading/</v>
      </c>
      <c r="H303" t="b">
        <v>1</v>
      </c>
      <c r="I303" s="4">
        <v>195</v>
      </c>
      <c r="J303" s="5">
        <v>1013</v>
      </c>
      <c r="K303" s="5">
        <v>128</v>
      </c>
      <c r="L303" s="5">
        <v>32</v>
      </c>
      <c r="M303">
        <v>1</v>
      </c>
      <c r="N303" t="str">
        <f>VLOOKUP(טבלה1[[#This Row],[level_id]],Level_id!$A$2:$B$5,2)</f>
        <v>All levels</v>
      </c>
      <c r="O303" t="str">
        <f>LOWER(טבלה1[[#This Row],[level_desc]])</f>
        <v>all levels</v>
      </c>
      <c r="P303" s="3" t="str">
        <f>UPPER(טבלה1[[#This Row],[small letters]])</f>
        <v>ALL LEVELS</v>
      </c>
      <c r="Q303">
        <f>LEN(טבלה1[[#This Row],[no spaces]])</f>
        <v>10</v>
      </c>
      <c r="R303" t="str">
        <f>TRIM(טבלה1[[#This Row],[small letters]])</f>
        <v>all levels</v>
      </c>
      <c r="S303" s="6">
        <v>14</v>
      </c>
      <c r="T303" s="12">
        <v>41725</v>
      </c>
      <c r="U303" s="6">
        <f>DAY(טבלה1[[#This Row],[published_date]])</f>
        <v>27</v>
      </c>
      <c r="V303" s="6">
        <f>MONTH(טבלה1[[#This Row],[published_date]])</f>
        <v>3</v>
      </c>
      <c r="W303" s="6">
        <f>YEAR(טבלה1[[#This Row],[published_date]])</f>
        <v>2014</v>
      </c>
      <c r="X303">
        <v>1</v>
      </c>
      <c r="Y303" t="str">
        <f>VLOOKUP(טבלה1[[#This Row],[subject_id]],Subject_id!$A$2:$B$5,2)</f>
        <v>Business Finance</v>
      </c>
      <c r="Z303" s="7">
        <v>43734</v>
      </c>
      <c r="AA303">
        <f>_xlfn.DAYS(טבלה1[[#This Row],[Removal_date]],טבלה1[[#This Row],[published_date]])</f>
        <v>2009</v>
      </c>
      <c r="AB303" s="4">
        <f>טבלה1[[#This Row],[price]]*טבלה1[[#This Row],[num_subscribers]]</f>
        <v>197535</v>
      </c>
    </row>
    <row r="304" spans="1:28" x14ac:dyDescent="0.3">
      <c r="A304">
        <v>263672</v>
      </c>
      <c r="B304" t="s">
        <v>4890</v>
      </c>
      <c r="C304" t="str">
        <f>LEFT(טבלה1[[#This Row],[course_title]],10)</f>
        <v xml:space="preserve">Classical </v>
      </c>
      <c r="D304" t="str">
        <f>RIGHT(טבלה1[[#This Row],[course_title]],10)</f>
        <v xml:space="preserve"> Arpeggios</v>
      </c>
      <c r="E304" t="str">
        <f>MID(טבלה1[[#This Row],[course_title]],2,10)</f>
        <v>lassical G</v>
      </c>
      <c r="F304" t="s">
        <v>4891</v>
      </c>
      <c r="G304" t="str">
        <f>REPLACE(טבלה1[[#This Row],[url]],19,3,"com")</f>
        <v>https://www.udemy.com/guitar-lessons/</v>
      </c>
      <c r="H304" t="b">
        <v>1</v>
      </c>
      <c r="I304" s="4">
        <v>195</v>
      </c>
      <c r="J304" s="5">
        <v>200</v>
      </c>
      <c r="K304" s="5">
        <v>11</v>
      </c>
      <c r="L304" s="5">
        <v>19</v>
      </c>
      <c r="M304">
        <v>1</v>
      </c>
      <c r="N304" t="str">
        <f>VLOOKUP(טבלה1[[#This Row],[level_id]],Level_id!$A$2:$B$5,2)</f>
        <v>All levels</v>
      </c>
      <c r="O304" t="str">
        <f>LOWER(טבלה1[[#This Row],[level_desc]])</f>
        <v>all levels</v>
      </c>
      <c r="P304" s="3" t="str">
        <f>UPPER(טבלה1[[#This Row],[small letters]])</f>
        <v>ALL LEVELS</v>
      </c>
      <c r="Q304">
        <f>LEN(טבלה1[[#This Row],[no spaces]])</f>
        <v>10</v>
      </c>
      <c r="R304" t="str">
        <f>TRIM(טבלה1[[#This Row],[small letters]])</f>
        <v>all levels</v>
      </c>
      <c r="S304" s="6">
        <v>2</v>
      </c>
      <c r="T304" s="12">
        <v>41844</v>
      </c>
      <c r="U304" s="6">
        <f>DAY(טבלה1[[#This Row],[published_date]])</f>
        <v>24</v>
      </c>
      <c r="V304" s="6">
        <f>MONTH(טבלה1[[#This Row],[published_date]])</f>
        <v>7</v>
      </c>
      <c r="W304" s="6">
        <f>YEAR(טבלה1[[#This Row],[published_date]])</f>
        <v>2014</v>
      </c>
      <c r="X304">
        <v>3</v>
      </c>
      <c r="Y304" t="str">
        <f>VLOOKUP(טבלה1[[#This Row],[subject_id]],Subject_id!$A$2:$B$5,2)</f>
        <v>Musical Instruments</v>
      </c>
      <c r="Z304" s="7">
        <v>43734</v>
      </c>
      <c r="AA304">
        <f>_xlfn.DAYS(טבלה1[[#This Row],[Removal_date]],טבלה1[[#This Row],[published_date]])</f>
        <v>1890</v>
      </c>
      <c r="AB304" s="4">
        <f>טבלה1[[#This Row],[price]]*טבלה1[[#This Row],[num_subscribers]]</f>
        <v>39000</v>
      </c>
    </row>
    <row r="305" spans="1:28" x14ac:dyDescent="0.3">
      <c r="A305">
        <v>308690</v>
      </c>
      <c r="B305" t="s">
        <v>86</v>
      </c>
      <c r="C305" t="str">
        <f>LEFT(טבלה1[[#This Row],[course_title]],10)</f>
        <v>Forex Trad</v>
      </c>
      <c r="D305" t="str">
        <f>RIGHT(טבלה1[[#This Row],[course_title]],10)</f>
        <v>ex Trading</v>
      </c>
      <c r="E305" t="str">
        <f>MID(טבלה1[[#This Row],[course_title]],2,10)</f>
        <v>orex Tradi</v>
      </c>
      <c r="F305" t="s">
        <v>87</v>
      </c>
      <c r="G305" t="str">
        <f>REPLACE(טבלה1[[#This Row],[url]],19,3,"com")</f>
        <v>https://www.udemy.com/forex-trading/</v>
      </c>
      <c r="H305" t="b">
        <v>1</v>
      </c>
      <c r="I305" s="4">
        <v>195</v>
      </c>
      <c r="J305" s="5">
        <v>16900</v>
      </c>
      <c r="K305" s="5">
        <v>2476</v>
      </c>
      <c r="L305" s="5">
        <v>52</v>
      </c>
      <c r="M305">
        <v>2</v>
      </c>
      <c r="N305" t="str">
        <f>VLOOKUP(טבלה1[[#This Row],[level_id]],Level_id!$A$2:$B$5,2)</f>
        <v>Beginner Level</v>
      </c>
      <c r="O305" t="str">
        <f>LOWER(טבלה1[[#This Row],[level_desc]])</f>
        <v>beginner level</v>
      </c>
      <c r="P305" s="3" t="str">
        <f>UPPER(טבלה1[[#This Row],[small letters]])</f>
        <v>BEGINNER LEVEL</v>
      </c>
      <c r="Q305">
        <f>LEN(טבלה1[[#This Row],[no spaces]])</f>
        <v>14</v>
      </c>
      <c r="R305" t="str">
        <f>TRIM(טבלה1[[#This Row],[small letters]])</f>
        <v>beginner level</v>
      </c>
      <c r="S305" s="6">
        <v>5.5</v>
      </c>
      <c r="T305" s="12">
        <v>41985</v>
      </c>
      <c r="U305" s="6">
        <f>DAY(טבלה1[[#This Row],[published_date]])</f>
        <v>12</v>
      </c>
      <c r="V305" s="6">
        <f>MONTH(טבלה1[[#This Row],[published_date]])</f>
        <v>12</v>
      </c>
      <c r="W305" s="6">
        <f>YEAR(טבלה1[[#This Row],[published_date]])</f>
        <v>2014</v>
      </c>
      <c r="X305">
        <v>1</v>
      </c>
      <c r="Y305" t="str">
        <f>VLOOKUP(טבלה1[[#This Row],[subject_id]],Subject_id!$A$2:$B$5,2)</f>
        <v>Business Finance</v>
      </c>
      <c r="Z305" s="7">
        <v>43245</v>
      </c>
      <c r="AA305">
        <f>_xlfn.DAYS(טבלה1[[#This Row],[Removal_date]],טבלה1[[#This Row],[published_date]])</f>
        <v>1260</v>
      </c>
      <c r="AB305" s="4">
        <f>טבלה1[[#This Row],[price]]*טבלה1[[#This Row],[num_subscribers]]</f>
        <v>3295500</v>
      </c>
    </row>
    <row r="306" spans="1:28" x14ac:dyDescent="0.3">
      <c r="A306">
        <v>321410</v>
      </c>
      <c r="B306" t="s">
        <v>90</v>
      </c>
      <c r="C306" t="str">
        <f>LEFT(טבלה1[[#This Row],[course_title]],10)</f>
        <v>Beginner t</v>
      </c>
      <c r="D306" t="str">
        <f>RIGHT(טבלה1[[#This Row],[course_title]],10)</f>
        <v xml:space="preserve"> Valuation</v>
      </c>
      <c r="E306" t="str">
        <f>MID(טבלה1[[#This Row],[course_title]],2,10)</f>
        <v>eginner to</v>
      </c>
      <c r="F306" t="s">
        <v>91</v>
      </c>
      <c r="G306" t="str">
        <f>REPLACE(טבלה1[[#This Row],[url]],19,3,"com")</f>
        <v>https://www.udemy.com/beginner-to-pro-in-excel-financial-modeling-and-valuation/</v>
      </c>
      <c r="H306" t="b">
        <v>1</v>
      </c>
      <c r="I306" s="4">
        <v>195</v>
      </c>
      <c r="J306" s="5">
        <v>22257</v>
      </c>
      <c r="K306" s="5">
        <v>2697</v>
      </c>
      <c r="L306" s="5">
        <v>138</v>
      </c>
      <c r="M306">
        <v>1</v>
      </c>
      <c r="N306" t="str">
        <f>VLOOKUP(טבלה1[[#This Row],[level_id]],Level_id!$A$2:$B$5,2)</f>
        <v>All levels</v>
      </c>
      <c r="O306" t="str">
        <f>LOWER(טבלה1[[#This Row],[level_desc]])</f>
        <v>all levels</v>
      </c>
      <c r="P306" s="3" t="str">
        <f>UPPER(טבלה1[[#This Row],[small letters]])</f>
        <v>ALL LEVELS</v>
      </c>
      <c r="Q306">
        <f>LEN(טבלה1[[#This Row],[no spaces]])</f>
        <v>10</v>
      </c>
      <c r="R306" t="str">
        <f>TRIM(טבלה1[[#This Row],[small letters]])</f>
        <v>all levels</v>
      </c>
      <c r="S306" s="6">
        <v>7.5</v>
      </c>
      <c r="T306" s="12">
        <v>41968</v>
      </c>
      <c r="U306" s="6">
        <f>DAY(טבלה1[[#This Row],[published_date]])</f>
        <v>25</v>
      </c>
      <c r="V306" s="6">
        <f>MONTH(טבלה1[[#This Row],[published_date]])</f>
        <v>11</v>
      </c>
      <c r="W306" s="6">
        <f>YEAR(טבלה1[[#This Row],[published_date]])</f>
        <v>2014</v>
      </c>
      <c r="X306">
        <v>1</v>
      </c>
      <c r="Y306" t="str">
        <f>VLOOKUP(טבלה1[[#This Row],[subject_id]],Subject_id!$A$2:$B$5,2)</f>
        <v>Business Finance</v>
      </c>
      <c r="Z306" s="7">
        <v>43408</v>
      </c>
      <c r="AA306">
        <f>_xlfn.DAYS(טבלה1[[#This Row],[Removal_date]],טבלה1[[#This Row],[published_date]])</f>
        <v>1440</v>
      </c>
      <c r="AB306" s="4">
        <f>טבלה1[[#This Row],[price]]*טבלה1[[#This Row],[num_subscribers]]</f>
        <v>4340115</v>
      </c>
    </row>
    <row r="307" spans="1:28" x14ac:dyDescent="0.3">
      <c r="A307">
        <v>328476</v>
      </c>
      <c r="B307" t="s">
        <v>5411</v>
      </c>
      <c r="C307" t="str">
        <f>LEFT(טבלה1[[#This Row],[course_title]],10)</f>
        <v>Complete A</v>
      </c>
      <c r="D307" t="str">
        <f>RIGHT(טבלה1[[#This Row],[course_title]],10)</f>
        <v xml:space="preserve"> to Ninja!</v>
      </c>
      <c r="E307" t="str">
        <f>MID(טבלה1[[#This Row],[course_title]],2,10)</f>
        <v>omplete AS</v>
      </c>
      <c r="F307" t="s">
        <v>5412</v>
      </c>
      <c r="G307" t="str">
        <f>REPLACE(טבלה1[[#This Row],[url]],19,3,"com")</f>
        <v>https://www.udemy.com/better-web-development-pro-techniques-for-success/</v>
      </c>
      <c r="H307" t="b">
        <v>1</v>
      </c>
      <c r="I307" s="4">
        <v>195</v>
      </c>
      <c r="J307" s="5">
        <v>6073</v>
      </c>
      <c r="K307" s="5">
        <v>627</v>
      </c>
      <c r="L307" s="5">
        <v>66</v>
      </c>
      <c r="M307">
        <v>1</v>
      </c>
      <c r="N307" t="str">
        <f>VLOOKUP(טבלה1[[#This Row],[level_id]],Level_id!$A$2:$B$5,2)</f>
        <v>All levels</v>
      </c>
      <c r="O307" t="str">
        <f>LOWER(טבלה1[[#This Row],[level_desc]])</f>
        <v>all levels</v>
      </c>
      <c r="P307" s="3" t="str">
        <f>UPPER(טבלה1[[#This Row],[small letters]])</f>
        <v>ALL LEVELS</v>
      </c>
      <c r="Q307">
        <f>LEN(טבלה1[[#This Row],[no spaces]])</f>
        <v>10</v>
      </c>
      <c r="R307" t="str">
        <f>TRIM(טבלה1[[#This Row],[small letters]])</f>
        <v>all levels</v>
      </c>
      <c r="S307" s="6">
        <v>9</v>
      </c>
      <c r="T307" s="12">
        <v>41967</v>
      </c>
      <c r="U307" s="6">
        <f>DAY(טבלה1[[#This Row],[published_date]])</f>
        <v>24</v>
      </c>
      <c r="V307" s="6">
        <f>MONTH(טבלה1[[#This Row],[published_date]])</f>
        <v>11</v>
      </c>
      <c r="W307" s="6">
        <f>YEAR(טבלה1[[#This Row],[published_date]])</f>
        <v>2014</v>
      </c>
      <c r="X307">
        <v>4</v>
      </c>
      <c r="Y307" t="str">
        <f>VLOOKUP(טבלה1[[#This Row],[subject_id]],Subject_id!$A$2:$B$5,2)</f>
        <v>Web Development</v>
      </c>
      <c r="Z307" s="7">
        <v>43734</v>
      </c>
      <c r="AA307">
        <f>_xlfn.DAYS(טבלה1[[#This Row],[Removal_date]],טבלה1[[#This Row],[published_date]])</f>
        <v>1767</v>
      </c>
      <c r="AB307" s="4">
        <f>טבלה1[[#This Row],[price]]*טבלה1[[#This Row],[num_subscribers]]</f>
        <v>1184235</v>
      </c>
    </row>
    <row r="308" spans="1:28" x14ac:dyDescent="0.3">
      <c r="A308">
        <v>356840</v>
      </c>
      <c r="B308" t="s">
        <v>3418</v>
      </c>
      <c r="C308" t="str">
        <f>LEFT(טבלה1[[#This Row],[course_title]],10)</f>
        <v>Logo desig</v>
      </c>
      <c r="D308" t="str">
        <f>RIGHT(טבלה1[[#This Row],[course_title]],10)</f>
        <v>llustrator</v>
      </c>
      <c r="E308" t="str">
        <f>MID(טבלה1[[#This Row],[course_title]],2,10)</f>
        <v>ogo design</v>
      </c>
      <c r="F308" t="s">
        <v>3419</v>
      </c>
      <c r="G308" t="str">
        <f>REPLACE(טבלה1[[#This Row],[url]],19,3,"com")</f>
        <v>https://www.udemy.com/designing-logos-learning-illustrator/</v>
      </c>
      <c r="H308" t="b">
        <v>1</v>
      </c>
      <c r="I308" s="4">
        <v>195</v>
      </c>
      <c r="J308" s="5">
        <v>3131</v>
      </c>
      <c r="K308" s="5">
        <v>131</v>
      </c>
      <c r="L308" s="5">
        <v>56</v>
      </c>
      <c r="M308">
        <v>1</v>
      </c>
      <c r="N308" t="str">
        <f>VLOOKUP(טבלה1[[#This Row],[level_id]],Level_id!$A$2:$B$5,2)</f>
        <v>All levels</v>
      </c>
      <c r="O308" t="str">
        <f>LOWER(טבלה1[[#This Row],[level_desc]])</f>
        <v>all levels</v>
      </c>
      <c r="P308" s="3" t="str">
        <f>UPPER(טבלה1[[#This Row],[small letters]])</f>
        <v>ALL LEVELS</v>
      </c>
      <c r="Q308">
        <f>LEN(טבלה1[[#This Row],[no spaces]])</f>
        <v>10</v>
      </c>
      <c r="R308" t="str">
        <f>TRIM(טבלה1[[#This Row],[small letters]])</f>
        <v>all levels</v>
      </c>
      <c r="S308" s="6">
        <v>5.5</v>
      </c>
      <c r="T308" s="12">
        <v>41971</v>
      </c>
      <c r="U308" s="6">
        <f>DAY(טבלה1[[#This Row],[published_date]])</f>
        <v>28</v>
      </c>
      <c r="V308" s="6">
        <f>MONTH(טבלה1[[#This Row],[published_date]])</f>
        <v>11</v>
      </c>
      <c r="W308" s="6">
        <f>YEAR(טבלה1[[#This Row],[published_date]])</f>
        <v>2014</v>
      </c>
      <c r="X308">
        <v>2</v>
      </c>
      <c r="Y308" t="str">
        <f>VLOOKUP(טבלה1[[#This Row],[subject_id]],Subject_id!$A$2:$B$5,2)</f>
        <v>Graphic Design</v>
      </c>
      <c r="Z308" s="7">
        <v>43734</v>
      </c>
      <c r="AA308">
        <f>_xlfn.DAYS(טבלה1[[#This Row],[Removal_date]],טבלה1[[#This Row],[published_date]])</f>
        <v>1763</v>
      </c>
      <c r="AB308" s="4">
        <f>טבלה1[[#This Row],[price]]*טבלה1[[#This Row],[num_subscribers]]</f>
        <v>610545</v>
      </c>
    </row>
    <row r="309" spans="1:28" x14ac:dyDescent="0.3">
      <c r="A309">
        <v>372518</v>
      </c>
      <c r="B309" t="s">
        <v>5501</v>
      </c>
      <c r="C309" t="str">
        <f>LEFT(טבלה1[[#This Row],[course_title]],10)</f>
        <v>Ruby On Ra</v>
      </c>
      <c r="D309" t="str">
        <f>RIGHT(טבלה1[[#This Row],[course_title]],10)</f>
        <v>evelopment</v>
      </c>
      <c r="E309" t="str">
        <f>MID(טבלה1[[#This Row],[course_title]],2,10)</f>
        <v>uby On Rai</v>
      </c>
      <c r="F309" t="s">
        <v>5502</v>
      </c>
      <c r="G309" t="str">
        <f>REPLACE(טבלה1[[#This Row],[url]],19,3,"com")</f>
        <v>https://www.udemy.com/ruby-on-rails-for-web-development/</v>
      </c>
      <c r="H309" t="b">
        <v>1</v>
      </c>
      <c r="I309" s="4">
        <v>195</v>
      </c>
      <c r="J309" s="5">
        <v>2526</v>
      </c>
      <c r="K309" s="5">
        <v>185</v>
      </c>
      <c r="L309" s="5">
        <v>24</v>
      </c>
      <c r="M309">
        <v>2</v>
      </c>
      <c r="N309" t="str">
        <f>VLOOKUP(טבלה1[[#This Row],[level_id]],Level_id!$A$2:$B$5,2)</f>
        <v>Beginner Level</v>
      </c>
      <c r="O309" t="str">
        <f>LOWER(טבלה1[[#This Row],[level_desc]])</f>
        <v>beginner level</v>
      </c>
      <c r="P309" s="3" t="str">
        <f>UPPER(טבלה1[[#This Row],[small letters]])</f>
        <v>BEGINNER LEVEL</v>
      </c>
      <c r="Q309">
        <f>LEN(טבלה1[[#This Row],[no spaces]])</f>
        <v>14</v>
      </c>
      <c r="R309" t="str">
        <f>TRIM(טבלה1[[#This Row],[small letters]])</f>
        <v>beginner level</v>
      </c>
      <c r="S309" s="6">
        <v>5</v>
      </c>
      <c r="T309" s="12">
        <v>41990</v>
      </c>
      <c r="U309" s="6">
        <f>DAY(טבלה1[[#This Row],[published_date]])</f>
        <v>17</v>
      </c>
      <c r="V309" s="6">
        <f>MONTH(טבלה1[[#This Row],[published_date]])</f>
        <v>12</v>
      </c>
      <c r="W309" s="6">
        <f>YEAR(טבלה1[[#This Row],[published_date]])</f>
        <v>2014</v>
      </c>
      <c r="X309">
        <v>4</v>
      </c>
      <c r="Y309" t="str">
        <f>VLOOKUP(טבלה1[[#This Row],[subject_id]],Subject_id!$A$2:$B$5,2)</f>
        <v>Web Development</v>
      </c>
      <c r="Z309" s="7">
        <v>43465</v>
      </c>
      <c r="AA309">
        <f>_xlfn.DAYS(טבלה1[[#This Row],[Removal_date]],טבלה1[[#This Row],[published_date]])</f>
        <v>1475</v>
      </c>
      <c r="AB309" s="4">
        <f>טבלה1[[#This Row],[price]]*טבלה1[[#This Row],[num_subscribers]]</f>
        <v>492570</v>
      </c>
    </row>
    <row r="310" spans="1:28" x14ac:dyDescent="0.3">
      <c r="A310">
        <v>398224</v>
      </c>
      <c r="B310" t="s">
        <v>4430</v>
      </c>
      <c r="C310" t="str">
        <f>LEFT(טבלה1[[#This Row],[course_title]],10)</f>
        <v xml:space="preserve">Classical </v>
      </c>
      <c r="D310" t="str">
        <f>RIGHT(טבלה1[[#This Row],[course_title]],10)</f>
        <v xml:space="preserve"> 'Alman  "</v>
      </c>
      <c r="E310" t="str">
        <f>MID(טבלה1[[#This Row],[course_title]],2,10)</f>
        <v>lassical G</v>
      </c>
      <c r="F310" t="s">
        <v>4431</v>
      </c>
      <c r="G310" t="str">
        <f>REPLACE(טבלה1[[#This Row],[url]],19,3,"com")</f>
        <v>https://www.udemy.com/classical-guitar-master-class-alman/</v>
      </c>
      <c r="H310" t="b">
        <v>1</v>
      </c>
      <c r="I310" s="4">
        <v>195</v>
      </c>
      <c r="J310" s="5">
        <v>113</v>
      </c>
      <c r="K310" s="5">
        <v>2</v>
      </c>
      <c r="L310" s="5">
        <v>34</v>
      </c>
      <c r="M310">
        <v>4</v>
      </c>
      <c r="N310" t="str">
        <f>VLOOKUP(טבלה1[[#This Row],[level_id]],Level_id!$A$2:$B$5,2)</f>
        <v>Intermediate Level</v>
      </c>
      <c r="O310" t="str">
        <f>LOWER(טבלה1[[#This Row],[level_desc]])</f>
        <v>intermediate level</v>
      </c>
      <c r="P310" s="3" t="str">
        <f>UPPER(טבלה1[[#This Row],[small letters]])</f>
        <v>INTERMEDIATE LEVEL</v>
      </c>
      <c r="Q310">
        <f>LEN(טבלה1[[#This Row],[no spaces]])</f>
        <v>18</v>
      </c>
      <c r="R310" t="str">
        <f>TRIM(טבלה1[[#This Row],[small letters]])</f>
        <v>intermediate level</v>
      </c>
      <c r="S310" s="6">
        <v>2</v>
      </c>
      <c r="T310" s="12">
        <v>42115</v>
      </c>
      <c r="U310" s="6">
        <f>DAY(טבלה1[[#This Row],[published_date]])</f>
        <v>21</v>
      </c>
      <c r="V310" s="6">
        <f>MONTH(טבלה1[[#This Row],[published_date]])</f>
        <v>4</v>
      </c>
      <c r="W310" s="6">
        <f>YEAR(טבלה1[[#This Row],[published_date]])</f>
        <v>2015</v>
      </c>
      <c r="X310">
        <v>3</v>
      </c>
      <c r="Y310" t="str">
        <f>VLOOKUP(טבלה1[[#This Row],[subject_id]],Subject_id!$A$2:$B$5,2)</f>
        <v>Musical Instruments</v>
      </c>
      <c r="Z310" s="7">
        <v>44114</v>
      </c>
      <c r="AA310">
        <f>_xlfn.DAYS(טבלה1[[#This Row],[Removal_date]],טבלה1[[#This Row],[published_date]])</f>
        <v>1999</v>
      </c>
      <c r="AB310" s="4">
        <f>טבלה1[[#This Row],[price]]*טבלה1[[#This Row],[num_subscribers]]</f>
        <v>22035</v>
      </c>
    </row>
    <row r="311" spans="1:28" x14ac:dyDescent="0.3">
      <c r="A311">
        <v>420982</v>
      </c>
      <c r="B311" t="s">
        <v>6695</v>
      </c>
      <c r="C311" t="str">
        <f>LEFT(טבלה1[[#This Row],[course_title]],10)</f>
        <v>Learning 2</v>
      </c>
      <c r="D311" t="str">
        <f>RIGHT(טבלה1[[#This Row],[course_title]],10)</f>
        <v>0 Examples</v>
      </c>
      <c r="E311" t="str">
        <f>MID(טבלה1[[#This Row],[course_title]],2,10)</f>
        <v>earning 20</v>
      </c>
      <c r="F311" t="s">
        <v>6696</v>
      </c>
      <c r="G311" t="str">
        <f>REPLACE(טבלה1[[#This Row],[url]],19,3,"com")</f>
        <v>https://www.udemy.com/jquery-foundation/</v>
      </c>
      <c r="H311" t="b">
        <v>1</v>
      </c>
      <c r="I311" s="4">
        <v>195</v>
      </c>
      <c r="J311" s="5">
        <v>1766</v>
      </c>
      <c r="K311" s="5">
        <v>38</v>
      </c>
      <c r="L311" s="5">
        <v>118</v>
      </c>
      <c r="M311">
        <v>1</v>
      </c>
      <c r="N311" t="str">
        <f>VLOOKUP(טבלה1[[#This Row],[level_id]],Level_id!$A$2:$B$5,2)</f>
        <v>All levels</v>
      </c>
      <c r="O311" t="str">
        <f>LOWER(טבלה1[[#This Row],[level_desc]])</f>
        <v>all levels</v>
      </c>
      <c r="P311" s="3" t="str">
        <f>UPPER(טבלה1[[#This Row],[small letters]])</f>
        <v>ALL LEVELS</v>
      </c>
      <c r="Q311">
        <f>LEN(טבלה1[[#This Row],[no spaces]])</f>
        <v>10</v>
      </c>
      <c r="R311" t="str">
        <f>TRIM(טבלה1[[#This Row],[small letters]])</f>
        <v>all levels</v>
      </c>
      <c r="S311" s="6">
        <v>18.5</v>
      </c>
      <c r="T311" s="12">
        <v>42059</v>
      </c>
      <c r="U311" s="6">
        <f>DAY(טבלה1[[#This Row],[published_date]])</f>
        <v>24</v>
      </c>
      <c r="V311" s="6">
        <f>MONTH(טבלה1[[#This Row],[published_date]])</f>
        <v>2</v>
      </c>
      <c r="W311" s="6">
        <f>YEAR(טבלה1[[#This Row],[published_date]])</f>
        <v>2015</v>
      </c>
      <c r="X311">
        <v>4</v>
      </c>
      <c r="Y311" t="str">
        <f>VLOOKUP(טבלה1[[#This Row],[subject_id]],Subject_id!$A$2:$B$5,2)</f>
        <v>Web Development</v>
      </c>
      <c r="Z311" s="7">
        <v>43734</v>
      </c>
      <c r="AA311">
        <f>_xlfn.DAYS(טבלה1[[#This Row],[Removal_date]],טבלה1[[#This Row],[published_date]])</f>
        <v>1675</v>
      </c>
      <c r="AB311" s="4">
        <f>טבלה1[[#This Row],[price]]*טבלה1[[#This Row],[num_subscribers]]</f>
        <v>344370</v>
      </c>
    </row>
    <row r="312" spans="1:28" x14ac:dyDescent="0.3">
      <c r="A312">
        <v>434774</v>
      </c>
      <c r="B312" t="s">
        <v>84</v>
      </c>
      <c r="C312" t="str">
        <f>LEFT(טבלה1[[#This Row],[course_title]],10)</f>
        <v>Options Tr</v>
      </c>
      <c r="D312" t="str">
        <f>RIGHT(טבלה1[[#This Row],[course_title]],10)</f>
        <v>al Success</v>
      </c>
      <c r="E312" t="str">
        <f>MID(טבלה1[[#This Row],[course_title]],2,10)</f>
        <v>ptions Tra</v>
      </c>
      <c r="F312" t="s">
        <v>85</v>
      </c>
      <c r="G312" t="str">
        <f>REPLACE(טבלה1[[#This Row],[url]],19,3,"com")</f>
        <v>https://www.udemy.com/trading-stock-options-ii-simplified-strategies-for-success/</v>
      </c>
      <c r="H312" t="b">
        <v>1</v>
      </c>
      <c r="I312" s="4">
        <v>195</v>
      </c>
      <c r="J312" s="5">
        <v>7884</v>
      </c>
      <c r="K312" s="5">
        <v>118</v>
      </c>
      <c r="L312" s="5">
        <v>68</v>
      </c>
      <c r="M312">
        <v>4</v>
      </c>
      <c r="N312" t="str">
        <f>VLOOKUP(טבלה1[[#This Row],[level_id]],Level_id!$A$2:$B$5,2)</f>
        <v>Intermediate Level</v>
      </c>
      <c r="O312" t="str">
        <f>LOWER(טבלה1[[#This Row],[level_desc]])</f>
        <v>intermediate level</v>
      </c>
      <c r="P312" s="3" t="str">
        <f>UPPER(טבלה1[[#This Row],[small letters]])</f>
        <v>INTERMEDIATE LEVEL</v>
      </c>
      <c r="Q312">
        <f>LEN(טבלה1[[#This Row],[no spaces]])</f>
        <v>18</v>
      </c>
      <c r="R312" t="str">
        <f>TRIM(טבלה1[[#This Row],[small letters]])</f>
        <v>intermediate level</v>
      </c>
      <c r="S312" s="6">
        <v>10</v>
      </c>
      <c r="T312" s="12">
        <v>42143</v>
      </c>
      <c r="U312" s="6">
        <f>DAY(טבלה1[[#This Row],[published_date]])</f>
        <v>19</v>
      </c>
      <c r="V312" s="6">
        <f>MONTH(טבלה1[[#This Row],[published_date]])</f>
        <v>5</v>
      </c>
      <c r="W312" s="6">
        <f>YEAR(טבלה1[[#This Row],[published_date]])</f>
        <v>2015</v>
      </c>
      <c r="X312">
        <v>1</v>
      </c>
      <c r="Y312" t="str">
        <f>VLOOKUP(טבלה1[[#This Row],[subject_id]],Subject_id!$A$2:$B$5,2)</f>
        <v>Business Finance</v>
      </c>
      <c r="Z312" s="7">
        <v>44114</v>
      </c>
      <c r="AA312">
        <f>_xlfn.DAYS(טבלה1[[#This Row],[Removal_date]],טבלה1[[#This Row],[published_date]])</f>
        <v>1971</v>
      </c>
      <c r="AB312" s="4">
        <f>טבלה1[[#This Row],[price]]*טבלה1[[#This Row],[num_subscribers]]</f>
        <v>1537380</v>
      </c>
    </row>
    <row r="313" spans="1:28" x14ac:dyDescent="0.3">
      <c r="A313">
        <v>437398</v>
      </c>
      <c r="B313" t="s">
        <v>6492</v>
      </c>
      <c r="C313" t="str">
        <f>LEFT(טבלה1[[#This Row],[course_title]],10)</f>
        <v>Build Resp</v>
      </c>
      <c r="D313" t="str">
        <f>RIGHT(טבלה1[[#This Row],[course_title]],10)</f>
        <v>5 and CSS3</v>
      </c>
      <c r="E313" t="str">
        <f>MID(טבלה1[[#This Row],[course_title]],2,10)</f>
        <v>uild Respo</v>
      </c>
      <c r="F313" t="s">
        <v>6493</v>
      </c>
      <c r="G313" t="str">
        <f>REPLACE(טבלה1[[#This Row],[url]],19,3,"com")</f>
        <v>https://www.udemy.com/design-and-develop-a-killer-website-with-html5-and-css3/</v>
      </c>
      <c r="H313" t="b">
        <v>1</v>
      </c>
      <c r="I313" s="4">
        <v>195</v>
      </c>
      <c r="J313" s="5">
        <v>43977</v>
      </c>
      <c r="K313" s="5">
        <v>7106</v>
      </c>
      <c r="L313" s="5">
        <v>77</v>
      </c>
      <c r="M313">
        <v>1</v>
      </c>
      <c r="N313" t="str">
        <f>VLOOKUP(טבלה1[[#This Row],[level_id]],Level_id!$A$2:$B$5,2)</f>
        <v>All levels</v>
      </c>
      <c r="O313" t="str">
        <f>LOWER(טבלה1[[#This Row],[level_desc]])</f>
        <v>all levels</v>
      </c>
      <c r="P313" s="3" t="str">
        <f>UPPER(טבלה1[[#This Row],[small letters]])</f>
        <v>ALL LEVELS</v>
      </c>
      <c r="Q313">
        <f>LEN(טבלה1[[#This Row],[no spaces]])</f>
        <v>10</v>
      </c>
      <c r="R313" t="str">
        <f>TRIM(טבלה1[[#This Row],[small letters]])</f>
        <v>all levels</v>
      </c>
      <c r="S313" s="6">
        <v>12</v>
      </c>
      <c r="T313" s="12">
        <v>42087</v>
      </c>
      <c r="U313" s="6">
        <f>DAY(טבלה1[[#This Row],[published_date]])</f>
        <v>24</v>
      </c>
      <c r="V313" s="6">
        <f>MONTH(טבלה1[[#This Row],[published_date]])</f>
        <v>3</v>
      </c>
      <c r="W313" s="6">
        <f>YEAR(טבלה1[[#This Row],[published_date]])</f>
        <v>2015</v>
      </c>
      <c r="X313">
        <v>4</v>
      </c>
      <c r="Y313" t="str">
        <f>VLOOKUP(טבלה1[[#This Row],[subject_id]],Subject_id!$A$2:$B$5,2)</f>
        <v>Web Development</v>
      </c>
      <c r="Z313" s="7">
        <v>43734</v>
      </c>
      <c r="AA313">
        <f>_xlfn.DAYS(טבלה1[[#This Row],[Removal_date]],טבלה1[[#This Row],[published_date]])</f>
        <v>1647</v>
      </c>
      <c r="AB313" s="4">
        <f>טבלה1[[#This Row],[price]]*טבלה1[[#This Row],[num_subscribers]]</f>
        <v>8575515</v>
      </c>
    </row>
    <row r="314" spans="1:28" x14ac:dyDescent="0.3">
      <c r="A314">
        <v>443584</v>
      </c>
      <c r="B314" t="s">
        <v>704</v>
      </c>
      <c r="C314" t="str">
        <f>LEFT(טבלה1[[#This Row],[course_title]],10)</f>
        <v>Option sel</v>
      </c>
      <c r="D314" t="str">
        <f>RIGHT(טבלה1[[#This Row],[course_title]],10)</f>
        <v>s friendly</v>
      </c>
      <c r="E314" t="str">
        <f>MID(טבלה1[[#This Row],[course_title]],2,10)</f>
        <v>ption sell</v>
      </c>
      <c r="F314" t="s">
        <v>705</v>
      </c>
      <c r="G314" t="str">
        <f>REPLACE(טבלה1[[#This Row],[url]],19,3,"com")</f>
        <v>https://www.udemy.com/option-trading/</v>
      </c>
      <c r="H314" t="b">
        <v>1</v>
      </c>
      <c r="I314" s="4">
        <v>195</v>
      </c>
      <c r="J314" s="5">
        <v>1276</v>
      </c>
      <c r="K314" s="5">
        <v>46</v>
      </c>
      <c r="L314" s="5">
        <v>61</v>
      </c>
      <c r="M314">
        <v>1</v>
      </c>
      <c r="N314" t="str">
        <f>VLOOKUP(טבלה1[[#This Row],[level_id]],Level_id!$A$2:$B$5,2)</f>
        <v>All levels</v>
      </c>
      <c r="O314" t="str">
        <f>LOWER(טבלה1[[#This Row],[level_desc]])</f>
        <v>all levels</v>
      </c>
      <c r="P314" s="3" t="str">
        <f>UPPER(טבלה1[[#This Row],[small letters]])</f>
        <v>ALL LEVELS</v>
      </c>
      <c r="Q314">
        <f>LEN(טבלה1[[#This Row],[no spaces]])</f>
        <v>10</v>
      </c>
      <c r="R314" t="str">
        <f>TRIM(טבלה1[[#This Row],[small letters]])</f>
        <v>all levels</v>
      </c>
      <c r="S314" s="6">
        <v>6</v>
      </c>
      <c r="T314" s="12">
        <v>42100</v>
      </c>
      <c r="U314" s="6">
        <f>DAY(טבלה1[[#This Row],[published_date]])</f>
        <v>6</v>
      </c>
      <c r="V314" s="6">
        <f>MONTH(טבלה1[[#This Row],[published_date]])</f>
        <v>4</v>
      </c>
      <c r="W314" s="6">
        <f>YEAR(טבלה1[[#This Row],[published_date]])</f>
        <v>2015</v>
      </c>
      <c r="X314">
        <v>1</v>
      </c>
      <c r="Y314" t="str">
        <f>VLOOKUP(טבלה1[[#This Row],[subject_id]],Subject_id!$A$2:$B$5,2)</f>
        <v>Business Finance</v>
      </c>
      <c r="Z314" s="7">
        <v>43318</v>
      </c>
      <c r="AA314">
        <f>_xlfn.DAYS(טבלה1[[#This Row],[Removal_date]],טבלה1[[#This Row],[published_date]])</f>
        <v>1218</v>
      </c>
      <c r="AB314" s="4">
        <f>טבלה1[[#This Row],[price]]*טבלה1[[#This Row],[num_subscribers]]</f>
        <v>248820</v>
      </c>
    </row>
    <row r="315" spans="1:28" x14ac:dyDescent="0.3">
      <c r="A315">
        <v>455120</v>
      </c>
      <c r="B315" t="s">
        <v>2342</v>
      </c>
      <c r="C315" t="str">
        <f>LEFT(טבלה1[[#This Row],[course_title]],10)</f>
        <v>Life Coach</v>
      </c>
      <c r="D315" t="str">
        <f>RIGHT(טבלה1[[#This Row],[course_title]],10)</f>
        <v>Operations</v>
      </c>
      <c r="E315" t="str">
        <f>MID(טבלה1[[#This Row],[course_title]],2,10)</f>
        <v xml:space="preserve">ife Coach </v>
      </c>
      <c r="F315" t="s">
        <v>2343</v>
      </c>
      <c r="G315" t="str">
        <f>REPLACE(טבלה1[[#This Row],[url]],19,3,"com")</f>
        <v>https://www.udemy.com/how-to-run-a-business-business-finance-operations/</v>
      </c>
      <c r="H315" t="b">
        <v>1</v>
      </c>
      <c r="I315" s="4">
        <v>195</v>
      </c>
      <c r="J315" s="5">
        <v>397</v>
      </c>
      <c r="K315" s="5">
        <v>4</v>
      </c>
      <c r="L315" s="5">
        <v>54</v>
      </c>
      <c r="M315">
        <v>1</v>
      </c>
      <c r="N315" t="str">
        <f>VLOOKUP(טבלה1[[#This Row],[level_id]],Level_id!$A$2:$B$5,2)</f>
        <v>All levels</v>
      </c>
      <c r="O315" t="str">
        <f>LOWER(טבלה1[[#This Row],[level_desc]])</f>
        <v>all levels</v>
      </c>
      <c r="P315" s="3" t="str">
        <f>UPPER(טבלה1[[#This Row],[small letters]])</f>
        <v>ALL LEVELS</v>
      </c>
      <c r="Q315">
        <f>LEN(טבלה1[[#This Row],[no spaces]])</f>
        <v>10</v>
      </c>
      <c r="R315" t="str">
        <f>TRIM(טבלה1[[#This Row],[small letters]])</f>
        <v>all levels</v>
      </c>
      <c r="S315" s="6">
        <v>3.5</v>
      </c>
      <c r="T315" s="12">
        <v>42243</v>
      </c>
      <c r="U315" s="6">
        <f>DAY(טבלה1[[#This Row],[published_date]])</f>
        <v>27</v>
      </c>
      <c r="V315" s="6">
        <f>MONTH(טבלה1[[#This Row],[published_date]])</f>
        <v>8</v>
      </c>
      <c r="W315" s="6">
        <f>YEAR(טבלה1[[#This Row],[published_date]])</f>
        <v>2015</v>
      </c>
      <c r="X315">
        <v>1</v>
      </c>
      <c r="Y315" t="str">
        <f>VLOOKUP(טבלה1[[#This Row],[subject_id]],Subject_id!$A$2:$B$5,2)</f>
        <v>Business Finance</v>
      </c>
      <c r="Z315" s="7">
        <v>43734</v>
      </c>
      <c r="AA315">
        <f>_xlfn.DAYS(טבלה1[[#This Row],[Removal_date]],טבלה1[[#This Row],[published_date]])</f>
        <v>1491</v>
      </c>
      <c r="AB315" s="4">
        <f>טבלה1[[#This Row],[price]]*טבלה1[[#This Row],[num_subscribers]]</f>
        <v>77415</v>
      </c>
    </row>
    <row r="316" spans="1:28" x14ac:dyDescent="0.3">
      <c r="A316">
        <v>461160</v>
      </c>
      <c r="B316" t="s">
        <v>6496</v>
      </c>
      <c r="C316" t="str">
        <f>LEFT(טבלה1[[#This Row],[course_title]],10)</f>
        <v xml:space="preserve">Learn and </v>
      </c>
      <c r="D316" t="str">
        <f>RIGHT(טבלה1[[#This Row],[course_title]],10)</f>
        <v>and NodeJS</v>
      </c>
      <c r="E316" t="str">
        <f>MID(טבלה1[[#This Row],[course_title]],2,10)</f>
        <v>earn and U</v>
      </c>
      <c r="F316" t="s">
        <v>6497</v>
      </c>
      <c r="G316" t="str">
        <f>REPLACE(טבלה1[[#This Row],[url]],19,3,"com")</f>
        <v>https://www.udemy.com/understand-nodejs/</v>
      </c>
      <c r="H316" t="b">
        <v>1</v>
      </c>
      <c r="I316" s="4">
        <v>195</v>
      </c>
      <c r="J316" s="5">
        <v>58208</v>
      </c>
      <c r="K316" s="5">
        <v>11123</v>
      </c>
      <c r="L316" s="5">
        <v>98</v>
      </c>
      <c r="M316">
        <v>1</v>
      </c>
      <c r="N316" t="str">
        <f>VLOOKUP(טבלה1[[#This Row],[level_id]],Level_id!$A$2:$B$5,2)</f>
        <v>All levels</v>
      </c>
      <c r="O316" t="str">
        <f>LOWER(טבלה1[[#This Row],[level_desc]])</f>
        <v>all levels</v>
      </c>
      <c r="P316" s="3" t="str">
        <f>UPPER(טבלה1[[#This Row],[small letters]])</f>
        <v>ALL LEVELS</v>
      </c>
      <c r="Q316">
        <f>LEN(טבלה1[[#This Row],[no spaces]])</f>
        <v>10</v>
      </c>
      <c r="R316" t="str">
        <f>TRIM(טבלה1[[#This Row],[small letters]])</f>
        <v>all levels</v>
      </c>
      <c r="S316" s="6">
        <v>13</v>
      </c>
      <c r="T316" s="12">
        <v>42247</v>
      </c>
      <c r="U316" s="6">
        <f>DAY(טבלה1[[#This Row],[published_date]])</f>
        <v>31</v>
      </c>
      <c r="V316" s="6">
        <f>MONTH(טבלה1[[#This Row],[published_date]])</f>
        <v>8</v>
      </c>
      <c r="W316" s="6">
        <f>YEAR(טבלה1[[#This Row],[published_date]])</f>
        <v>2015</v>
      </c>
      <c r="X316">
        <v>4</v>
      </c>
      <c r="Y316" t="str">
        <f>VLOOKUP(טבלה1[[#This Row],[subject_id]],Subject_id!$A$2:$B$5,2)</f>
        <v>Web Development</v>
      </c>
      <c r="Z316" s="7">
        <v>43734</v>
      </c>
      <c r="AA316">
        <f>_xlfn.DAYS(טבלה1[[#This Row],[Removal_date]],טבלה1[[#This Row],[published_date]])</f>
        <v>1487</v>
      </c>
      <c r="AB316" s="4">
        <f>טבלה1[[#This Row],[price]]*טבלה1[[#This Row],[num_subscribers]]</f>
        <v>11350560</v>
      </c>
    </row>
    <row r="317" spans="1:28" x14ac:dyDescent="0.3">
      <c r="A317">
        <v>464184</v>
      </c>
      <c r="B317" t="s">
        <v>2976</v>
      </c>
      <c r="C317" t="str">
        <f>LEFT(טבלה1[[#This Row],[course_title]],10)</f>
        <v>Expert Gui</v>
      </c>
      <c r="D317" t="str">
        <f>RIGHT(טבלה1[[#This Row],[course_title]],10)</f>
        <v>in depth !</v>
      </c>
      <c r="E317" t="str">
        <f>MID(טבלה1[[#This Row],[course_title]],2,10)</f>
        <v>xpert Guid</v>
      </c>
      <c r="F317" t="s">
        <v>2977</v>
      </c>
      <c r="G317" t="str">
        <f>REPLACE(טבלה1[[#This Row],[url]],19,3,"com")</f>
        <v>https://www.udemy.com/a-genius-guide-become-photoshop-smarty-with-smart-objects/</v>
      </c>
      <c r="H317" t="b">
        <v>1</v>
      </c>
      <c r="I317" s="4">
        <v>195</v>
      </c>
      <c r="J317" s="5">
        <v>3360</v>
      </c>
      <c r="K317" s="5">
        <v>26</v>
      </c>
      <c r="L317" s="5">
        <v>16</v>
      </c>
      <c r="M317">
        <v>1</v>
      </c>
      <c r="N317" t="str">
        <f>VLOOKUP(טבלה1[[#This Row],[level_id]],Level_id!$A$2:$B$5,2)</f>
        <v>All levels</v>
      </c>
      <c r="O317" t="str">
        <f>LOWER(טבלה1[[#This Row],[level_desc]])</f>
        <v>all levels</v>
      </c>
      <c r="P317" s="3" t="str">
        <f>UPPER(טבלה1[[#This Row],[small letters]])</f>
        <v>ALL LEVELS</v>
      </c>
      <c r="Q317">
        <f>LEN(טבלה1[[#This Row],[no spaces]])</f>
        <v>10</v>
      </c>
      <c r="R317" t="str">
        <f>TRIM(טבלה1[[#This Row],[small letters]])</f>
        <v>all levels</v>
      </c>
      <c r="S317" s="6">
        <v>2</v>
      </c>
      <c r="T317" s="12">
        <v>42101</v>
      </c>
      <c r="U317" s="6">
        <f>DAY(טבלה1[[#This Row],[published_date]])</f>
        <v>7</v>
      </c>
      <c r="V317" s="6">
        <f>MONTH(טבלה1[[#This Row],[published_date]])</f>
        <v>4</v>
      </c>
      <c r="W317" s="6">
        <f>YEAR(טבלה1[[#This Row],[published_date]])</f>
        <v>2015</v>
      </c>
      <c r="X317">
        <v>2</v>
      </c>
      <c r="Y317" t="str">
        <f>VLOOKUP(טבלה1[[#This Row],[subject_id]],Subject_id!$A$2:$B$5,2)</f>
        <v>Graphic Design</v>
      </c>
      <c r="Z317" s="7">
        <v>43734</v>
      </c>
      <c r="AA317">
        <f>_xlfn.DAYS(טבלה1[[#This Row],[Removal_date]],טבלה1[[#This Row],[published_date]])</f>
        <v>1633</v>
      </c>
      <c r="AB317" s="4">
        <f>טבלה1[[#This Row],[price]]*טבלה1[[#This Row],[num_subscribers]]</f>
        <v>655200</v>
      </c>
    </row>
    <row r="318" spans="1:28" x14ac:dyDescent="0.3">
      <c r="A318">
        <v>474076</v>
      </c>
      <c r="B318" t="s">
        <v>2791</v>
      </c>
      <c r="C318" t="str">
        <f>LEFT(טבלה1[[#This Row],[course_title]],10)</f>
        <v>Expert Ret</v>
      </c>
      <c r="D318" t="str">
        <f>RIGHT(טבלה1[[#This Row],[course_title]],10)</f>
        <v>llustrator</v>
      </c>
      <c r="E318" t="str">
        <f>MID(טבלה1[[#This Row],[course_title]],2,10)</f>
        <v>xpert Reti</v>
      </c>
      <c r="F318" t="s">
        <v>2792</v>
      </c>
      <c r="G318" t="str">
        <f>REPLACE(טבלה1[[#This Row],[url]],19,3,"com")</f>
        <v>https://www.udemy.com/mastering-retina-graphics/</v>
      </c>
      <c r="H318" t="b">
        <v>1</v>
      </c>
      <c r="I318" s="4">
        <v>195</v>
      </c>
      <c r="J318" s="5">
        <v>2067</v>
      </c>
      <c r="K318" s="5">
        <v>8</v>
      </c>
      <c r="L318" s="5">
        <v>18</v>
      </c>
      <c r="M318">
        <v>1</v>
      </c>
      <c r="N318" t="str">
        <f>VLOOKUP(טבלה1[[#This Row],[level_id]],Level_id!$A$2:$B$5,2)</f>
        <v>All levels</v>
      </c>
      <c r="O318" t="str">
        <f>LOWER(טבלה1[[#This Row],[level_desc]])</f>
        <v>all levels</v>
      </c>
      <c r="P318" s="3" t="str">
        <f>UPPER(טבלה1[[#This Row],[small letters]])</f>
        <v>ALL LEVELS</v>
      </c>
      <c r="Q318">
        <f>LEN(טבלה1[[#This Row],[no spaces]])</f>
        <v>10</v>
      </c>
      <c r="R318" t="str">
        <f>TRIM(טבלה1[[#This Row],[small letters]])</f>
        <v>all levels</v>
      </c>
      <c r="S318" s="6">
        <v>1.5</v>
      </c>
      <c r="T318" s="12">
        <v>42120</v>
      </c>
      <c r="U318" s="6">
        <f>DAY(טבלה1[[#This Row],[published_date]])</f>
        <v>26</v>
      </c>
      <c r="V318" s="6">
        <f>MONTH(טבלה1[[#This Row],[published_date]])</f>
        <v>4</v>
      </c>
      <c r="W318" s="6">
        <f>YEAR(טבלה1[[#This Row],[published_date]])</f>
        <v>2015</v>
      </c>
      <c r="X318">
        <v>2</v>
      </c>
      <c r="Y318" t="str">
        <f>VLOOKUP(טבלה1[[#This Row],[subject_id]],Subject_id!$A$2:$B$5,2)</f>
        <v>Graphic Design</v>
      </c>
      <c r="Z318" s="7">
        <v>43734</v>
      </c>
      <c r="AA318">
        <f>_xlfn.DAYS(טבלה1[[#This Row],[Removal_date]],טבלה1[[#This Row],[published_date]])</f>
        <v>1614</v>
      </c>
      <c r="AB318" s="4">
        <f>טבלה1[[#This Row],[price]]*טבלה1[[#This Row],[num_subscribers]]</f>
        <v>403065</v>
      </c>
    </row>
    <row r="319" spans="1:28" x14ac:dyDescent="0.3">
      <c r="A319">
        <v>476268</v>
      </c>
      <c r="B319" t="s">
        <v>30</v>
      </c>
      <c r="C319" t="str">
        <f>LEFT(טבלה1[[#This Row],[course_title]],10)</f>
        <v>Options Tr</v>
      </c>
      <c r="D319" t="str">
        <f>RIGHT(טבלה1[[#This Row],[course_title]],10)</f>
        <v>ess Method</v>
      </c>
      <c r="E319" t="str">
        <f>MID(טבלה1[[#This Row],[course_title]],2,10)</f>
        <v>ptions Tra</v>
      </c>
      <c r="F319" t="s">
        <v>31</v>
      </c>
      <c r="G319" t="str">
        <f>REPLACE(טבלה1[[#This Row],[url]],19,3,"com")</f>
        <v>https://www.udemy.com/day-trading-stock-options-3/</v>
      </c>
      <c r="H319" t="b">
        <v>1</v>
      </c>
      <c r="I319" s="4">
        <v>195</v>
      </c>
      <c r="J319" s="5">
        <v>5172</v>
      </c>
      <c r="K319" s="5">
        <v>34</v>
      </c>
      <c r="L319" s="5">
        <v>38</v>
      </c>
      <c r="M319">
        <v>3</v>
      </c>
      <c r="N319" t="str">
        <f>VLOOKUP(טבלה1[[#This Row],[level_id]],Level_id!$A$2:$B$5,2)</f>
        <v>Expert Level</v>
      </c>
      <c r="O319" t="str">
        <f>LOWER(טבלה1[[#This Row],[level_desc]])</f>
        <v>expert level</v>
      </c>
      <c r="P319" s="3" t="str">
        <f>UPPER(טבלה1[[#This Row],[small letters]])</f>
        <v>EXPERT LEVEL</v>
      </c>
      <c r="Q319">
        <f>LEN(טבלה1[[#This Row],[no spaces]])</f>
        <v>12</v>
      </c>
      <c r="R319" t="str">
        <f>TRIM(טבלה1[[#This Row],[small letters]])</f>
        <v>expert level</v>
      </c>
      <c r="S319" s="6">
        <v>2.5</v>
      </c>
      <c r="T319" s="12">
        <v>42152</v>
      </c>
      <c r="U319" s="6">
        <f>DAY(טבלה1[[#This Row],[published_date]])</f>
        <v>28</v>
      </c>
      <c r="V319" s="6">
        <f>MONTH(טבלה1[[#This Row],[published_date]])</f>
        <v>5</v>
      </c>
      <c r="W319" s="6">
        <f>YEAR(טבלה1[[#This Row],[published_date]])</f>
        <v>2015</v>
      </c>
      <c r="X319">
        <v>1</v>
      </c>
      <c r="Y319" t="str">
        <f>VLOOKUP(טבלה1[[#This Row],[subject_id]],Subject_id!$A$2:$B$5,2)</f>
        <v>Business Finance</v>
      </c>
      <c r="Z319" s="7">
        <v>43701</v>
      </c>
      <c r="AA319">
        <f>_xlfn.DAYS(טבלה1[[#This Row],[Removal_date]],טבלה1[[#This Row],[published_date]])</f>
        <v>1549</v>
      </c>
      <c r="AB319" s="4">
        <f>טבלה1[[#This Row],[price]]*טבלה1[[#This Row],[num_subscribers]]</f>
        <v>1008540</v>
      </c>
    </row>
    <row r="320" spans="1:28" x14ac:dyDescent="0.3">
      <c r="A320">
        <v>482404</v>
      </c>
      <c r="B320" t="s">
        <v>5902</v>
      </c>
      <c r="C320" t="str">
        <f>LEFT(טבלה1[[#This Row],[course_title]],10)</f>
        <v>CSS3 for b</v>
      </c>
      <c r="D320" t="str">
        <f>RIGHT(טבלה1[[#This Row],[course_title]],10)</f>
        <v xml:space="preserve"> beginners</v>
      </c>
      <c r="E320" t="str">
        <f>MID(טבלה1[[#This Row],[course_title]],2,10)</f>
        <v>SS3 for be</v>
      </c>
      <c r="F320" t="s">
        <v>5903</v>
      </c>
      <c r="G320" t="str">
        <f>REPLACE(טבלה1[[#This Row],[url]],19,3,"com")</f>
        <v>https://www.udemy.com/css-learn-css-from-scratch/</v>
      </c>
      <c r="H320" t="b">
        <v>1</v>
      </c>
      <c r="I320" s="4">
        <v>195</v>
      </c>
      <c r="J320" s="5">
        <v>3831</v>
      </c>
      <c r="K320" s="5">
        <v>15</v>
      </c>
      <c r="L320" s="5">
        <v>25</v>
      </c>
      <c r="M320">
        <v>2</v>
      </c>
      <c r="N320" t="str">
        <f>VLOOKUP(טבלה1[[#This Row],[level_id]],Level_id!$A$2:$B$5,2)</f>
        <v>Beginner Level</v>
      </c>
      <c r="O320" t="str">
        <f>LOWER(טבלה1[[#This Row],[level_desc]])</f>
        <v>beginner level</v>
      </c>
      <c r="P320" s="3" t="str">
        <f>UPPER(טבלה1[[#This Row],[small letters]])</f>
        <v>BEGINNER LEVEL</v>
      </c>
      <c r="Q320">
        <f>LEN(טבלה1[[#This Row],[no spaces]])</f>
        <v>14</v>
      </c>
      <c r="R320" t="str">
        <f>TRIM(טבלה1[[#This Row],[small letters]])</f>
        <v>beginner level</v>
      </c>
      <c r="S320" s="6">
        <v>1.5</v>
      </c>
      <c r="T320" s="12">
        <v>42117</v>
      </c>
      <c r="U320" s="6">
        <f>DAY(טבלה1[[#This Row],[published_date]])</f>
        <v>23</v>
      </c>
      <c r="V320" s="6">
        <f>MONTH(טבלה1[[#This Row],[published_date]])</f>
        <v>4</v>
      </c>
      <c r="W320" s="6">
        <f>YEAR(טבלה1[[#This Row],[published_date]])</f>
        <v>2015</v>
      </c>
      <c r="X320">
        <v>4</v>
      </c>
      <c r="Y320" t="str">
        <f>VLOOKUP(טבלה1[[#This Row],[subject_id]],Subject_id!$A$2:$B$5,2)</f>
        <v>Web Development</v>
      </c>
      <c r="Z320" s="7">
        <v>43465</v>
      </c>
      <c r="AA320">
        <f>_xlfn.DAYS(טבלה1[[#This Row],[Removal_date]],טבלה1[[#This Row],[published_date]])</f>
        <v>1348</v>
      </c>
      <c r="AB320" s="4">
        <f>טבלה1[[#This Row],[price]]*טבלה1[[#This Row],[num_subscribers]]</f>
        <v>747045</v>
      </c>
    </row>
    <row r="321" spans="1:28" x14ac:dyDescent="0.3">
      <c r="A321">
        <v>482834</v>
      </c>
      <c r="B321" t="s">
        <v>6983</v>
      </c>
      <c r="C321" t="str">
        <f>LEFT(טבלה1[[#This Row],[course_title]],10)</f>
        <v xml:space="preserve">HTML5 for </v>
      </c>
      <c r="D321" t="str">
        <f>RIGHT(טבלה1[[#This Row],[course_title]],10)</f>
        <v xml:space="preserve"> beginners</v>
      </c>
      <c r="E321" t="str">
        <f>MID(טבלה1[[#This Row],[course_title]],2,10)</f>
        <v>TML5 for b</v>
      </c>
      <c r="F321" t="s">
        <v>6984</v>
      </c>
      <c r="G321" t="str">
        <f>REPLACE(טבלה1[[#This Row],[url]],19,3,"com")</f>
        <v>https://www.udemy.com/html-complete-html-course-for-beginners/</v>
      </c>
      <c r="H321" t="b">
        <v>1</v>
      </c>
      <c r="I321" s="4">
        <v>195</v>
      </c>
      <c r="J321" s="5">
        <v>9687</v>
      </c>
      <c r="K321" s="5">
        <v>59</v>
      </c>
      <c r="L321" s="5">
        <v>59</v>
      </c>
      <c r="M321">
        <v>2</v>
      </c>
      <c r="N321" t="str">
        <f>VLOOKUP(טבלה1[[#This Row],[level_id]],Level_id!$A$2:$B$5,2)</f>
        <v>Beginner Level</v>
      </c>
      <c r="O321" t="str">
        <f>LOWER(טבלה1[[#This Row],[level_desc]])</f>
        <v>beginner level</v>
      </c>
      <c r="P321" s="3" t="str">
        <f>UPPER(טבלה1[[#This Row],[small letters]])</f>
        <v>BEGINNER LEVEL</v>
      </c>
      <c r="Q321">
        <f>LEN(טבלה1[[#This Row],[no spaces]])</f>
        <v>14</v>
      </c>
      <c r="R321" t="str">
        <f>TRIM(טבלה1[[#This Row],[small letters]])</f>
        <v>beginner level</v>
      </c>
      <c r="S321" s="6">
        <v>5</v>
      </c>
      <c r="T321" s="12">
        <v>42118</v>
      </c>
      <c r="U321" s="6">
        <f>DAY(טבלה1[[#This Row],[published_date]])</f>
        <v>24</v>
      </c>
      <c r="V321" s="6">
        <f>MONTH(טבלה1[[#This Row],[published_date]])</f>
        <v>4</v>
      </c>
      <c r="W321" s="6">
        <f>YEAR(טבלה1[[#This Row],[published_date]])</f>
        <v>2015</v>
      </c>
      <c r="X321">
        <v>4</v>
      </c>
      <c r="Y321" t="str">
        <f>VLOOKUP(טבלה1[[#This Row],[subject_id]],Subject_id!$A$2:$B$5,2)</f>
        <v>Web Development</v>
      </c>
      <c r="Z321" s="7">
        <v>43465</v>
      </c>
      <c r="AA321">
        <f>_xlfn.DAYS(טבלה1[[#This Row],[Removal_date]],טבלה1[[#This Row],[published_date]])</f>
        <v>1347</v>
      </c>
      <c r="AB321" s="4">
        <f>טבלה1[[#This Row],[price]]*טבלה1[[#This Row],[num_subscribers]]</f>
        <v>1888965</v>
      </c>
    </row>
    <row r="322" spans="1:28" x14ac:dyDescent="0.3">
      <c r="A322">
        <v>489114</v>
      </c>
      <c r="B322" t="s">
        <v>3554</v>
      </c>
      <c r="C322" t="str">
        <f>LEFT(טבלה1[[#This Row],[course_title]],10)</f>
        <v>The Comple</v>
      </c>
      <c r="D322" t="str">
        <f>RIGHT(טבלה1[[#This Row],[course_title]],10)</f>
        <v>ideo Tools</v>
      </c>
      <c r="E322" t="str">
        <f>MID(טבלה1[[#This Row],[course_title]],2,10)</f>
        <v>he Complet</v>
      </c>
      <c r="F322" t="s">
        <v>3555</v>
      </c>
      <c r="G322" t="str">
        <f>REPLACE(טבלה1[[#This Row],[url]],19,3,"com")</f>
        <v>https://www.udemy.com/video-production-guide-learn-top-video-tools-to-create-awesome-videos/</v>
      </c>
      <c r="H322" t="b">
        <v>1</v>
      </c>
      <c r="I322" s="4">
        <v>195</v>
      </c>
      <c r="J322" s="5">
        <v>121</v>
      </c>
      <c r="K322" s="5">
        <v>9</v>
      </c>
      <c r="L322" s="5">
        <v>77</v>
      </c>
      <c r="M322">
        <v>1</v>
      </c>
      <c r="N322" t="str">
        <f>VLOOKUP(טבלה1[[#This Row],[level_id]],Level_id!$A$2:$B$5,2)</f>
        <v>All levels</v>
      </c>
      <c r="O322" t="str">
        <f>LOWER(טבלה1[[#This Row],[level_desc]])</f>
        <v>all levels</v>
      </c>
      <c r="P322" s="3" t="str">
        <f>UPPER(טבלה1[[#This Row],[small letters]])</f>
        <v>ALL LEVELS</v>
      </c>
      <c r="Q322">
        <f>LEN(טבלה1[[#This Row],[no spaces]])</f>
        <v>10</v>
      </c>
      <c r="R322" t="str">
        <f>TRIM(טבלה1[[#This Row],[small letters]])</f>
        <v>all levels</v>
      </c>
      <c r="S322" s="6">
        <v>7.5</v>
      </c>
      <c r="T322" s="12">
        <v>42149</v>
      </c>
      <c r="U322" s="6">
        <f>DAY(טבלה1[[#This Row],[published_date]])</f>
        <v>25</v>
      </c>
      <c r="V322" s="6">
        <f>MONTH(טבלה1[[#This Row],[published_date]])</f>
        <v>5</v>
      </c>
      <c r="W322" s="6">
        <f>YEAR(טבלה1[[#This Row],[published_date]])</f>
        <v>2015</v>
      </c>
      <c r="X322">
        <v>2</v>
      </c>
      <c r="Y322" t="str">
        <f>VLOOKUP(טבלה1[[#This Row],[subject_id]],Subject_id!$A$2:$B$5,2)</f>
        <v>Graphic Design</v>
      </c>
      <c r="Z322" s="7">
        <v>43734</v>
      </c>
      <c r="AA322">
        <f>_xlfn.DAYS(טבלה1[[#This Row],[Removal_date]],טבלה1[[#This Row],[published_date]])</f>
        <v>1585</v>
      </c>
      <c r="AB322" s="4">
        <f>טבלה1[[#This Row],[price]]*טבלה1[[#This Row],[num_subscribers]]</f>
        <v>23595</v>
      </c>
    </row>
    <row r="323" spans="1:28" x14ac:dyDescent="0.3">
      <c r="A323">
        <v>494078</v>
      </c>
      <c r="B323" t="s">
        <v>5308</v>
      </c>
      <c r="C323" t="str">
        <f>LEFT(טבלה1[[#This Row],[course_title]],10)</f>
        <v>Expert Gui</v>
      </c>
      <c r="D323" t="str">
        <f>RIGHT(טבלה1[[#This Row],[course_title]],10)</f>
        <v>vaScript !</v>
      </c>
      <c r="E323" t="str">
        <f>MID(טבלה1[[#This Row],[course_title]],2,10)</f>
        <v>xpert Guid</v>
      </c>
      <c r="F323" t="s">
        <v>5309</v>
      </c>
      <c r="G323" t="str">
        <f>REPLACE(טבלה1[[#This Row],[url]],19,3,"com")</f>
        <v>https://www.udemy.com/functions-in-javascript/</v>
      </c>
      <c r="H323" t="b">
        <v>1</v>
      </c>
      <c r="I323" s="4">
        <v>195</v>
      </c>
      <c r="J323" s="5">
        <v>3015</v>
      </c>
      <c r="K323" s="5">
        <v>30</v>
      </c>
      <c r="L323" s="5">
        <v>19</v>
      </c>
      <c r="M323">
        <v>1</v>
      </c>
      <c r="N323" t="str">
        <f>VLOOKUP(טבלה1[[#This Row],[level_id]],Level_id!$A$2:$B$5,2)</f>
        <v>All levels</v>
      </c>
      <c r="O323" t="str">
        <f>LOWER(טבלה1[[#This Row],[level_desc]])</f>
        <v>all levels</v>
      </c>
      <c r="P323" s="3" t="str">
        <f>UPPER(טבלה1[[#This Row],[small letters]])</f>
        <v>ALL LEVELS</v>
      </c>
      <c r="Q323">
        <f>LEN(טבלה1[[#This Row],[no spaces]])</f>
        <v>10</v>
      </c>
      <c r="R323" t="str">
        <f>TRIM(טבלה1[[#This Row],[small letters]])</f>
        <v>all levels</v>
      </c>
      <c r="S323" s="6">
        <v>2.5</v>
      </c>
      <c r="T323" s="12">
        <v>42174</v>
      </c>
      <c r="U323" s="6">
        <f>DAY(טבלה1[[#This Row],[published_date]])</f>
        <v>19</v>
      </c>
      <c r="V323" s="6">
        <f>MONTH(טבלה1[[#This Row],[published_date]])</f>
        <v>6</v>
      </c>
      <c r="W323" s="6">
        <f>YEAR(טבלה1[[#This Row],[published_date]])</f>
        <v>2015</v>
      </c>
      <c r="X323">
        <v>4</v>
      </c>
      <c r="Y323" t="str">
        <f>VLOOKUP(טבלה1[[#This Row],[subject_id]],Subject_id!$A$2:$B$5,2)</f>
        <v>Web Development</v>
      </c>
      <c r="Z323" s="7">
        <v>43734</v>
      </c>
      <c r="AA323">
        <f>_xlfn.DAYS(טבלה1[[#This Row],[Removal_date]],טבלה1[[#This Row],[published_date]])</f>
        <v>1560</v>
      </c>
      <c r="AB323" s="4">
        <f>טבלה1[[#This Row],[price]]*טבלה1[[#This Row],[num_subscribers]]</f>
        <v>587925</v>
      </c>
    </row>
    <row r="324" spans="1:28" x14ac:dyDescent="0.3">
      <c r="A324">
        <v>495484</v>
      </c>
      <c r="B324" t="s">
        <v>6016</v>
      </c>
      <c r="C324" t="str">
        <f>LEFT(טבלה1[[#This Row],[course_title]],10)</f>
        <v>JavaScript</v>
      </c>
      <c r="D324" t="str">
        <f>RIGHT(טבלה1[[#This Row],[course_title]],10)</f>
        <v>e examples</v>
      </c>
      <c r="E324" t="str">
        <f>MID(טבלה1[[#This Row],[course_title]],2,10)</f>
        <v xml:space="preserve">avaScript </v>
      </c>
      <c r="F324" t="s">
        <v>6017</v>
      </c>
      <c r="G324" t="str">
        <f>REPLACE(טבלה1[[#This Row],[url]],19,3,"com")</f>
        <v>https://www.udemy.com/javascript-from-basic-fundamentals-to-advanced/</v>
      </c>
      <c r="H324" t="b">
        <v>1</v>
      </c>
      <c r="I324" s="4">
        <v>195</v>
      </c>
      <c r="J324" s="5">
        <v>4587</v>
      </c>
      <c r="K324" s="5">
        <v>46</v>
      </c>
      <c r="L324" s="5">
        <v>49</v>
      </c>
      <c r="M324">
        <v>2</v>
      </c>
      <c r="N324" t="str">
        <f>VLOOKUP(טבלה1[[#This Row],[level_id]],Level_id!$A$2:$B$5,2)</f>
        <v>Beginner Level</v>
      </c>
      <c r="O324" t="str">
        <f>LOWER(טבלה1[[#This Row],[level_desc]])</f>
        <v>beginner level</v>
      </c>
      <c r="P324" s="3" t="str">
        <f>UPPER(טבלה1[[#This Row],[small letters]])</f>
        <v>BEGINNER LEVEL</v>
      </c>
      <c r="Q324">
        <f>LEN(טבלה1[[#This Row],[no spaces]])</f>
        <v>14</v>
      </c>
      <c r="R324" t="str">
        <f>TRIM(טבלה1[[#This Row],[small letters]])</f>
        <v>beginner level</v>
      </c>
      <c r="S324" s="6">
        <v>4</v>
      </c>
      <c r="T324" s="12">
        <v>42276</v>
      </c>
      <c r="U324" s="6">
        <f>DAY(טבלה1[[#This Row],[published_date]])</f>
        <v>29</v>
      </c>
      <c r="V324" s="6">
        <f>MONTH(טבלה1[[#This Row],[published_date]])</f>
        <v>9</v>
      </c>
      <c r="W324" s="6">
        <f>YEAR(טבלה1[[#This Row],[published_date]])</f>
        <v>2015</v>
      </c>
      <c r="X324">
        <v>4</v>
      </c>
      <c r="Y324" t="str">
        <f>VLOOKUP(טבלה1[[#This Row],[subject_id]],Subject_id!$A$2:$B$5,2)</f>
        <v>Web Development</v>
      </c>
      <c r="Z324" s="7">
        <v>43465</v>
      </c>
      <c r="AA324">
        <f>_xlfn.DAYS(טבלה1[[#This Row],[Removal_date]],טבלה1[[#This Row],[published_date]])</f>
        <v>1189</v>
      </c>
      <c r="AB324" s="4">
        <f>טבלה1[[#This Row],[price]]*טבלה1[[#This Row],[num_subscribers]]</f>
        <v>894465</v>
      </c>
    </row>
    <row r="325" spans="1:28" x14ac:dyDescent="0.3">
      <c r="A325">
        <v>516394</v>
      </c>
      <c r="B325" t="s">
        <v>3058</v>
      </c>
      <c r="C325" t="str">
        <f>LEFT(טבלה1[[#This Row],[course_title]],10)</f>
        <v>Book Cover</v>
      </c>
      <c r="D325" t="str">
        <f>RIGHT(טבלה1[[#This Row],[course_title]],10)</f>
        <v>3/2016/365</v>
      </c>
      <c r="E325" t="str">
        <f>MID(טבלה1[[#This Row],[course_title]],2,10)</f>
        <v>ook Covers</v>
      </c>
      <c r="F325" t="s">
        <v>3059</v>
      </c>
      <c r="G325" t="str">
        <f>REPLACE(טבלה1[[#This Row],[url]],19,3,"com")</f>
        <v>https://www.udemy.com/book-cover-design-with-microsoft-powerpoint-2013/</v>
      </c>
      <c r="H325" t="b">
        <v>1</v>
      </c>
      <c r="I325" s="4">
        <v>195</v>
      </c>
      <c r="J325" s="5">
        <v>5840</v>
      </c>
      <c r="K325" s="5">
        <v>57</v>
      </c>
      <c r="L325" s="5">
        <v>30</v>
      </c>
      <c r="M325">
        <v>2</v>
      </c>
      <c r="N325" t="str">
        <f>VLOOKUP(טבלה1[[#This Row],[level_id]],Level_id!$A$2:$B$5,2)</f>
        <v>Beginner Level</v>
      </c>
      <c r="O325" t="str">
        <f>LOWER(טבלה1[[#This Row],[level_desc]])</f>
        <v>beginner level</v>
      </c>
      <c r="P325" s="3" t="str">
        <f>UPPER(טבלה1[[#This Row],[small letters]])</f>
        <v>BEGINNER LEVEL</v>
      </c>
      <c r="Q325">
        <f>LEN(טבלה1[[#This Row],[no spaces]])</f>
        <v>14</v>
      </c>
      <c r="R325" t="str">
        <f>TRIM(טבלה1[[#This Row],[small letters]])</f>
        <v>beginner level</v>
      </c>
      <c r="S325" s="6">
        <v>4</v>
      </c>
      <c r="T325" s="12">
        <v>42158</v>
      </c>
      <c r="U325" s="6">
        <f>DAY(טבלה1[[#This Row],[published_date]])</f>
        <v>3</v>
      </c>
      <c r="V325" s="6">
        <f>MONTH(טבלה1[[#This Row],[published_date]])</f>
        <v>6</v>
      </c>
      <c r="W325" s="6">
        <f>YEAR(טבלה1[[#This Row],[published_date]])</f>
        <v>2015</v>
      </c>
      <c r="X325">
        <v>2</v>
      </c>
      <c r="Y325" t="str">
        <f>VLOOKUP(טבלה1[[#This Row],[subject_id]],Subject_id!$A$2:$B$5,2)</f>
        <v>Graphic Design</v>
      </c>
      <c r="Z325" s="7">
        <v>43465</v>
      </c>
      <c r="AA325">
        <f>_xlfn.DAYS(טבלה1[[#This Row],[Removal_date]],טבלה1[[#This Row],[published_date]])</f>
        <v>1307</v>
      </c>
      <c r="AB325" s="4">
        <f>טבלה1[[#This Row],[price]]*טבלה1[[#This Row],[num_subscribers]]</f>
        <v>1138800</v>
      </c>
    </row>
    <row r="326" spans="1:28" x14ac:dyDescent="0.3">
      <c r="A326">
        <v>518870</v>
      </c>
      <c r="B326" t="s">
        <v>2853</v>
      </c>
      <c r="C326" t="str">
        <f>LEFT(טבלה1[[#This Row],[course_title]],10)</f>
        <v>How to cre</v>
      </c>
      <c r="D326" t="str">
        <f>RIGHT(טבלה1[[#This Row],[course_title]],10)</f>
        <v>llustrator</v>
      </c>
      <c r="E326" t="str">
        <f>MID(טבלה1[[#This Row],[course_title]],2,10)</f>
        <v>ow to crea</v>
      </c>
      <c r="F326" t="s">
        <v>2854</v>
      </c>
      <c r="G326" t="str">
        <f>REPLACE(טבלה1[[#This Row],[url]],19,3,"com")</f>
        <v>https://www.udemy.com/how-to-create-flat-design-interface-icons-in-illustrator/</v>
      </c>
      <c r="H326" t="b">
        <v>1</v>
      </c>
      <c r="I326" s="4">
        <v>195</v>
      </c>
      <c r="J326" s="5">
        <v>2228</v>
      </c>
      <c r="K326" s="5">
        <v>96</v>
      </c>
      <c r="L326" s="5">
        <v>51</v>
      </c>
      <c r="M326">
        <v>1</v>
      </c>
      <c r="N326" t="str">
        <f>VLOOKUP(טבלה1[[#This Row],[level_id]],Level_id!$A$2:$B$5,2)</f>
        <v>All levels</v>
      </c>
      <c r="O326" t="str">
        <f>LOWER(טבלה1[[#This Row],[level_desc]])</f>
        <v>all levels</v>
      </c>
      <c r="P326" s="3" t="str">
        <f>UPPER(טבלה1[[#This Row],[small letters]])</f>
        <v>ALL LEVELS</v>
      </c>
      <c r="Q326">
        <f>LEN(טבלה1[[#This Row],[no spaces]])</f>
        <v>10</v>
      </c>
      <c r="R326" t="str">
        <f>TRIM(טבלה1[[#This Row],[small letters]])</f>
        <v>all levels</v>
      </c>
      <c r="S326" s="6">
        <v>4.5</v>
      </c>
      <c r="T326" s="12">
        <v>42177</v>
      </c>
      <c r="U326" s="6">
        <f>DAY(טבלה1[[#This Row],[published_date]])</f>
        <v>22</v>
      </c>
      <c r="V326" s="6">
        <f>MONTH(טבלה1[[#This Row],[published_date]])</f>
        <v>6</v>
      </c>
      <c r="W326" s="6">
        <f>YEAR(טבלה1[[#This Row],[published_date]])</f>
        <v>2015</v>
      </c>
      <c r="X326">
        <v>2</v>
      </c>
      <c r="Y326" t="str">
        <f>VLOOKUP(טבלה1[[#This Row],[subject_id]],Subject_id!$A$2:$B$5,2)</f>
        <v>Graphic Design</v>
      </c>
      <c r="Z326" s="7">
        <v>43734</v>
      </c>
      <c r="AA326">
        <f>_xlfn.DAYS(טבלה1[[#This Row],[Removal_date]],טבלה1[[#This Row],[published_date]])</f>
        <v>1557</v>
      </c>
      <c r="AB326" s="4">
        <f>טבלה1[[#This Row],[price]]*טבלה1[[#This Row],[num_subscribers]]</f>
        <v>434460</v>
      </c>
    </row>
    <row r="327" spans="1:28" x14ac:dyDescent="0.3">
      <c r="A327">
        <v>519442</v>
      </c>
      <c r="B327" t="s">
        <v>6410</v>
      </c>
      <c r="C327" t="str">
        <f>LEFT(טבלה1[[#This Row],[course_title]],10)</f>
        <v>The Comple</v>
      </c>
      <c r="D327" t="str">
        <f>RIGHT(טבלה1[[#This Row],[course_title]],10)</f>
        <v>per Course</v>
      </c>
      <c r="E327" t="str">
        <f>MID(טבלה1[[#This Row],[course_title]],2,10)</f>
        <v>he Complet</v>
      </c>
      <c r="F327" t="s">
        <v>6411</v>
      </c>
      <c r="G327" t="str">
        <f>REPLACE(טבלה1[[#This Row],[url]],19,3,"com")</f>
        <v>https://www.udemy.com/the-complete-ruby-on-rails-developer-course/</v>
      </c>
      <c r="H327" t="b">
        <v>1</v>
      </c>
      <c r="I327" s="4">
        <v>195</v>
      </c>
      <c r="J327" s="5">
        <v>33677</v>
      </c>
      <c r="K327" s="5">
        <v>3809</v>
      </c>
      <c r="L327" s="5">
        <v>283</v>
      </c>
      <c r="M327">
        <v>1</v>
      </c>
      <c r="N327" t="str">
        <f>VLOOKUP(טבלה1[[#This Row],[level_id]],Level_id!$A$2:$B$5,2)</f>
        <v>All levels</v>
      </c>
      <c r="O327" t="str">
        <f>LOWER(טבלה1[[#This Row],[level_desc]])</f>
        <v>all levels</v>
      </c>
      <c r="P327" s="3" t="str">
        <f>UPPER(טבלה1[[#This Row],[small letters]])</f>
        <v>ALL LEVELS</v>
      </c>
      <c r="Q327">
        <f>LEN(טבלה1[[#This Row],[no spaces]])</f>
        <v>10</v>
      </c>
      <c r="R327" t="str">
        <f>TRIM(טבלה1[[#This Row],[small letters]])</f>
        <v>all levels</v>
      </c>
      <c r="S327" s="6">
        <v>31.5</v>
      </c>
      <c r="T327" s="12">
        <v>42300</v>
      </c>
      <c r="U327" s="6">
        <f>DAY(טבלה1[[#This Row],[published_date]])</f>
        <v>23</v>
      </c>
      <c r="V327" s="6">
        <f>MONTH(טבלה1[[#This Row],[published_date]])</f>
        <v>10</v>
      </c>
      <c r="W327" s="6">
        <f>YEAR(טבלה1[[#This Row],[published_date]])</f>
        <v>2015</v>
      </c>
      <c r="X327">
        <v>4</v>
      </c>
      <c r="Y327" t="str">
        <f>VLOOKUP(טבלה1[[#This Row],[subject_id]],Subject_id!$A$2:$B$5,2)</f>
        <v>Web Development</v>
      </c>
      <c r="Z327" s="7">
        <v>43734</v>
      </c>
      <c r="AA327">
        <f>_xlfn.DAYS(טבלה1[[#This Row],[Removal_date]],טבלה1[[#This Row],[published_date]])</f>
        <v>1434</v>
      </c>
      <c r="AB327" s="4">
        <f>טבלה1[[#This Row],[price]]*טבלה1[[#This Row],[num_subscribers]]</f>
        <v>6567015</v>
      </c>
    </row>
    <row r="328" spans="1:28" x14ac:dyDescent="0.3">
      <c r="A328">
        <v>556248</v>
      </c>
      <c r="B328" t="s">
        <v>5319</v>
      </c>
      <c r="C328" t="str">
        <f>LEFT(טבלה1[[#This Row],[course_title]],10)</f>
        <v>The Comple</v>
      </c>
      <c r="D328" t="str">
        <f>RIGHT(טבלה1[[#This Row],[course_title]],10)</f>
        <v>ofessional</v>
      </c>
      <c r="E328" t="str">
        <f>MID(טבלה1[[#This Row],[course_title]],2,10)</f>
        <v>he Complet</v>
      </c>
      <c r="F328" t="s">
        <v>5320</v>
      </c>
      <c r="G328" t="str">
        <f>REPLACE(טבלה1[[#This Row],[url]],19,3,"com")</f>
        <v>https://www.udemy.com/htmlwebsite/</v>
      </c>
      <c r="H328" t="b">
        <v>1</v>
      </c>
      <c r="I328" s="4">
        <v>195</v>
      </c>
      <c r="J328" s="5">
        <v>57422</v>
      </c>
      <c r="K328" s="5">
        <v>874</v>
      </c>
      <c r="L328" s="5">
        <v>84</v>
      </c>
      <c r="M328">
        <v>1</v>
      </c>
      <c r="N328" t="str">
        <f>VLOOKUP(טבלה1[[#This Row],[level_id]],Level_id!$A$2:$B$5,2)</f>
        <v>All levels</v>
      </c>
      <c r="O328" t="str">
        <f>LOWER(טבלה1[[#This Row],[level_desc]])</f>
        <v>all levels</v>
      </c>
      <c r="P328" s="3" t="str">
        <f>UPPER(טבלה1[[#This Row],[small letters]])</f>
        <v>ALL LEVELS</v>
      </c>
      <c r="Q328">
        <f>LEN(טבלה1[[#This Row],[no spaces]])</f>
        <v>10</v>
      </c>
      <c r="R328" t="str">
        <f>TRIM(טבלה1[[#This Row],[small letters]])</f>
        <v>all levels</v>
      </c>
      <c r="S328" s="6">
        <v>7.5</v>
      </c>
      <c r="T328" s="12">
        <v>42212</v>
      </c>
      <c r="U328" s="6">
        <f>DAY(טבלה1[[#This Row],[published_date]])</f>
        <v>27</v>
      </c>
      <c r="V328" s="6">
        <f>MONTH(טבלה1[[#This Row],[published_date]])</f>
        <v>7</v>
      </c>
      <c r="W328" s="6">
        <f>YEAR(טבלה1[[#This Row],[published_date]])</f>
        <v>2015</v>
      </c>
      <c r="X328">
        <v>4</v>
      </c>
      <c r="Y328" t="str">
        <f>VLOOKUP(טבלה1[[#This Row],[subject_id]],Subject_id!$A$2:$B$5,2)</f>
        <v>Web Development</v>
      </c>
      <c r="Z328" s="7">
        <v>43734</v>
      </c>
      <c r="AA328">
        <f>_xlfn.DAYS(טבלה1[[#This Row],[Removal_date]],טבלה1[[#This Row],[published_date]])</f>
        <v>1522</v>
      </c>
      <c r="AB328" s="4">
        <f>טבלה1[[#This Row],[price]]*טבלה1[[#This Row],[num_subscribers]]</f>
        <v>11197290</v>
      </c>
    </row>
    <row r="329" spans="1:28" x14ac:dyDescent="0.3">
      <c r="A329">
        <v>559512</v>
      </c>
      <c r="B329" t="s">
        <v>5343</v>
      </c>
      <c r="C329" t="str">
        <f>LEFT(טבלה1[[#This Row],[course_title]],10)</f>
        <v>The Comple</v>
      </c>
      <c r="D329" t="str">
        <f>RIGHT(טבלה1[[#This Row],[course_title]],10)</f>
        <v>l Websites</v>
      </c>
      <c r="E329" t="str">
        <f>MID(טבלה1[[#This Row],[course_title]],2,10)</f>
        <v>he Complet</v>
      </c>
      <c r="F329" t="s">
        <v>5344</v>
      </c>
      <c r="G329" t="str">
        <f>REPLACE(טבלה1[[#This Row],[url]],19,3,"com")</f>
        <v>https://www.udemy.com/html5css3/</v>
      </c>
      <c r="H329" t="b">
        <v>1</v>
      </c>
      <c r="I329" s="4">
        <v>195</v>
      </c>
      <c r="J329" s="5">
        <v>10518</v>
      </c>
      <c r="K329" s="5">
        <v>129</v>
      </c>
      <c r="L329" s="5">
        <v>57</v>
      </c>
      <c r="M329">
        <v>1</v>
      </c>
      <c r="N329" t="str">
        <f>VLOOKUP(טבלה1[[#This Row],[level_id]],Level_id!$A$2:$B$5,2)</f>
        <v>All levels</v>
      </c>
      <c r="O329" t="str">
        <f>LOWER(טבלה1[[#This Row],[level_desc]])</f>
        <v>all levels</v>
      </c>
      <c r="P329" s="3" t="str">
        <f>UPPER(טבלה1[[#This Row],[small letters]])</f>
        <v>ALL LEVELS</v>
      </c>
      <c r="Q329">
        <f>LEN(טבלה1[[#This Row],[no spaces]])</f>
        <v>10</v>
      </c>
      <c r="R329" t="str">
        <f>TRIM(טבלה1[[#This Row],[small letters]])</f>
        <v>all levels</v>
      </c>
      <c r="S329" s="6">
        <v>4.5</v>
      </c>
      <c r="T329" s="12">
        <v>42227</v>
      </c>
      <c r="U329" s="6">
        <f>DAY(טבלה1[[#This Row],[published_date]])</f>
        <v>11</v>
      </c>
      <c r="V329" s="6">
        <f>MONTH(טבלה1[[#This Row],[published_date]])</f>
        <v>8</v>
      </c>
      <c r="W329" s="6">
        <f>YEAR(טבלה1[[#This Row],[published_date]])</f>
        <v>2015</v>
      </c>
      <c r="X329">
        <v>4</v>
      </c>
      <c r="Y329" t="str">
        <f>VLOOKUP(טבלה1[[#This Row],[subject_id]],Subject_id!$A$2:$B$5,2)</f>
        <v>Web Development</v>
      </c>
      <c r="Z329" s="7">
        <v>43734</v>
      </c>
      <c r="AA329">
        <f>_xlfn.DAYS(טבלה1[[#This Row],[Removal_date]],טבלה1[[#This Row],[published_date]])</f>
        <v>1507</v>
      </c>
      <c r="AB329" s="4">
        <f>טבלה1[[#This Row],[price]]*טבלה1[[#This Row],[num_subscribers]]</f>
        <v>2051010</v>
      </c>
    </row>
    <row r="330" spans="1:28" x14ac:dyDescent="0.3">
      <c r="A330">
        <v>565282</v>
      </c>
      <c r="B330" t="s">
        <v>5782</v>
      </c>
      <c r="C330" t="str">
        <f>LEFT(טבלה1[[#This Row],[course_title]],10)</f>
        <v>Learn To C</v>
      </c>
      <c r="D330" t="str">
        <f>RIGHT(טבלה1[[#This Row],[course_title]],10)</f>
        <v xml:space="preserve">a Queries </v>
      </c>
      <c r="E330" t="str">
        <f>MID(טבלה1[[#This Row],[course_title]],2,10)</f>
        <v>earn To Cr</v>
      </c>
      <c r="F330" t="s">
        <v>5783</v>
      </c>
      <c r="G330" t="str">
        <f>REPLACE(טבלה1[[#This Row],[url]],19,3,"com")</f>
        <v>https://www.udemy.com/websitelayouts/</v>
      </c>
      <c r="H330" t="b">
        <v>1</v>
      </c>
      <c r="I330" s="4">
        <v>195</v>
      </c>
      <c r="J330" s="5">
        <v>6510</v>
      </c>
      <c r="K330" s="5">
        <v>45</v>
      </c>
      <c r="L330" s="5">
        <v>22</v>
      </c>
      <c r="M330">
        <v>1</v>
      </c>
      <c r="N330" t="str">
        <f>VLOOKUP(טבלה1[[#This Row],[level_id]],Level_id!$A$2:$B$5,2)</f>
        <v>All levels</v>
      </c>
      <c r="O330" t="str">
        <f>LOWER(טבלה1[[#This Row],[level_desc]])</f>
        <v>all levels</v>
      </c>
      <c r="P330" s="3" t="str">
        <f>UPPER(טבלה1[[#This Row],[small letters]])</f>
        <v>ALL LEVELS</v>
      </c>
      <c r="Q330">
        <f>LEN(טבלה1[[#This Row],[no spaces]])</f>
        <v>10</v>
      </c>
      <c r="R330" t="str">
        <f>TRIM(טבלה1[[#This Row],[small letters]])</f>
        <v>all levels</v>
      </c>
      <c r="S330" s="6">
        <v>2</v>
      </c>
      <c r="T330" s="12">
        <v>42227</v>
      </c>
      <c r="U330" s="6">
        <f>DAY(טבלה1[[#This Row],[published_date]])</f>
        <v>11</v>
      </c>
      <c r="V330" s="6">
        <f>MONTH(טבלה1[[#This Row],[published_date]])</f>
        <v>8</v>
      </c>
      <c r="W330" s="6">
        <f>YEAR(טבלה1[[#This Row],[published_date]])</f>
        <v>2015</v>
      </c>
      <c r="X330">
        <v>4</v>
      </c>
      <c r="Y330" t="str">
        <f>VLOOKUP(טבלה1[[#This Row],[subject_id]],Subject_id!$A$2:$B$5,2)</f>
        <v>Web Development</v>
      </c>
      <c r="Z330" s="7">
        <v>43734</v>
      </c>
      <c r="AA330">
        <f>_xlfn.DAYS(טבלה1[[#This Row],[Removal_date]],טבלה1[[#This Row],[published_date]])</f>
        <v>1507</v>
      </c>
      <c r="AB330" s="4">
        <f>טבלה1[[#This Row],[price]]*טבלה1[[#This Row],[num_subscribers]]</f>
        <v>1269450</v>
      </c>
    </row>
    <row r="331" spans="1:28" x14ac:dyDescent="0.3">
      <c r="A331">
        <v>572992</v>
      </c>
      <c r="B331" t="s">
        <v>1116</v>
      </c>
      <c r="C331" t="str">
        <f>LEFT(טבלה1[[#This Row],[course_title]],10)</f>
        <v>Investing:</v>
      </c>
      <c r="D331" t="str">
        <f>RIGHT(טבלה1[[#This Row],[course_title]],10)</f>
        <v xml:space="preserve"> Portfolio</v>
      </c>
      <c r="E331" t="str">
        <f>MID(טבלה1[[#This Row],[course_title]],2,10)</f>
        <v xml:space="preserve">nvesting: </v>
      </c>
      <c r="F331" t="s">
        <v>1117</v>
      </c>
      <c r="G331" t="str">
        <f>REPLACE(טבלה1[[#This Row],[url]],19,3,"com")</f>
        <v>https://www.udemy.com/investing-how-to-fix-hidden-flaws-inside-your-portfolio/</v>
      </c>
      <c r="H331" t="b">
        <v>1</v>
      </c>
      <c r="I331" s="4">
        <v>195</v>
      </c>
      <c r="J331" s="5">
        <v>58</v>
      </c>
      <c r="K331" s="5">
        <v>8</v>
      </c>
      <c r="L331" s="5">
        <v>14</v>
      </c>
      <c r="M331">
        <v>1</v>
      </c>
      <c r="N331" t="str">
        <f>VLOOKUP(טבלה1[[#This Row],[level_id]],Level_id!$A$2:$B$5,2)</f>
        <v>All levels</v>
      </c>
      <c r="O331" t="str">
        <f>LOWER(טבלה1[[#This Row],[level_desc]])</f>
        <v>all levels</v>
      </c>
      <c r="P331" s="3" t="str">
        <f>UPPER(טבלה1[[#This Row],[small letters]])</f>
        <v>ALL LEVELS</v>
      </c>
      <c r="Q331">
        <f>LEN(טבלה1[[#This Row],[no spaces]])</f>
        <v>10</v>
      </c>
      <c r="R331" t="str">
        <f>TRIM(טבלה1[[#This Row],[small letters]])</f>
        <v>all levels</v>
      </c>
      <c r="S331" s="6">
        <v>1</v>
      </c>
      <c r="T331" s="12">
        <v>42341</v>
      </c>
      <c r="U331" s="6">
        <f>DAY(טבלה1[[#This Row],[published_date]])</f>
        <v>3</v>
      </c>
      <c r="V331" s="6">
        <f>MONTH(טבלה1[[#This Row],[published_date]])</f>
        <v>12</v>
      </c>
      <c r="W331" s="6">
        <f>YEAR(טבלה1[[#This Row],[published_date]])</f>
        <v>2015</v>
      </c>
      <c r="X331">
        <v>1</v>
      </c>
      <c r="Y331" t="str">
        <f>VLOOKUP(טבלה1[[#This Row],[subject_id]],Subject_id!$A$2:$B$5,2)</f>
        <v>Business Finance</v>
      </c>
      <c r="Z331" s="7">
        <v>43318</v>
      </c>
      <c r="AA331">
        <f>_xlfn.DAYS(טבלה1[[#This Row],[Removal_date]],טבלה1[[#This Row],[published_date]])</f>
        <v>977</v>
      </c>
      <c r="AB331" s="4">
        <f>טבלה1[[#This Row],[price]]*טבלה1[[#This Row],[num_subscribers]]</f>
        <v>11310</v>
      </c>
    </row>
    <row r="332" spans="1:28" x14ac:dyDescent="0.3">
      <c r="A332">
        <v>575880</v>
      </c>
      <c r="B332" t="s">
        <v>5026</v>
      </c>
      <c r="C332" t="str">
        <f>LEFT(טבלה1[[#This Row],[course_title]],10)</f>
        <v>The Comple</v>
      </c>
      <c r="D332" t="str">
        <f>RIGHT(טבלה1[[#This Row],[course_title]],10)</f>
        <v>site Today</v>
      </c>
      <c r="E332" t="str">
        <f>MID(טבלה1[[#This Row],[course_title]],2,10)</f>
        <v>he Complet</v>
      </c>
      <c r="F332" t="s">
        <v>5027</v>
      </c>
      <c r="G332" t="str">
        <f>REPLACE(טבלה1[[#This Row],[url]],19,3,"com")</f>
        <v>https://www.udemy.com/wordpresscourse/</v>
      </c>
      <c r="H332" t="b">
        <v>1</v>
      </c>
      <c r="I332" s="4">
        <v>195</v>
      </c>
      <c r="J332" s="5">
        <v>9421</v>
      </c>
      <c r="K332" s="5">
        <v>73</v>
      </c>
      <c r="L332" s="5">
        <v>36</v>
      </c>
      <c r="M332">
        <v>1</v>
      </c>
      <c r="N332" t="str">
        <f>VLOOKUP(טבלה1[[#This Row],[level_id]],Level_id!$A$2:$B$5,2)</f>
        <v>All levels</v>
      </c>
      <c r="O332" t="str">
        <f>LOWER(טבלה1[[#This Row],[level_desc]])</f>
        <v>all levels</v>
      </c>
      <c r="P332" s="3" t="str">
        <f>UPPER(טבלה1[[#This Row],[small letters]])</f>
        <v>ALL LEVELS</v>
      </c>
      <c r="Q332">
        <f>LEN(טבלה1[[#This Row],[no spaces]])</f>
        <v>10</v>
      </c>
      <c r="R332" t="str">
        <f>TRIM(טבלה1[[#This Row],[small letters]])</f>
        <v>all levels</v>
      </c>
      <c r="S332" s="6">
        <v>3.5</v>
      </c>
      <c r="T332" s="12">
        <v>42241</v>
      </c>
      <c r="U332" s="6">
        <f>DAY(טבלה1[[#This Row],[published_date]])</f>
        <v>25</v>
      </c>
      <c r="V332" s="6">
        <f>MONTH(טבלה1[[#This Row],[published_date]])</f>
        <v>8</v>
      </c>
      <c r="W332" s="6">
        <f>YEAR(טבלה1[[#This Row],[published_date]])</f>
        <v>2015</v>
      </c>
      <c r="X332">
        <v>4</v>
      </c>
      <c r="Y332" t="str">
        <f>VLOOKUP(טבלה1[[#This Row],[subject_id]],Subject_id!$A$2:$B$5,2)</f>
        <v>Web Development</v>
      </c>
      <c r="Z332" s="7">
        <v>43734</v>
      </c>
      <c r="AA332">
        <f>_xlfn.DAYS(טבלה1[[#This Row],[Removal_date]],טבלה1[[#This Row],[published_date]])</f>
        <v>1493</v>
      </c>
      <c r="AB332" s="4">
        <f>טבלה1[[#This Row],[price]]*טבלה1[[#This Row],[num_subscribers]]</f>
        <v>1837095</v>
      </c>
    </row>
    <row r="333" spans="1:28" x14ac:dyDescent="0.3">
      <c r="A333">
        <v>580466</v>
      </c>
      <c r="B333" t="s">
        <v>6344</v>
      </c>
      <c r="C333" t="str">
        <f>LEFT(טבלה1[[#This Row],[course_title]],10)</f>
        <v>Complete P</v>
      </c>
      <c r="D333" t="str">
        <f>RIGHT(טבלה1[[#This Row],[course_title]],10)</f>
        <v>dmin Panel</v>
      </c>
      <c r="E333" t="str">
        <f>MID(טבלה1[[#This Row],[course_title]],2,10)</f>
        <v>omplete PH</v>
      </c>
      <c r="F333" t="s">
        <v>6345</v>
      </c>
      <c r="G333" t="str">
        <f>REPLACE(טבלה1[[#This Row],[url]],19,3,"com")</f>
        <v>https://www.udemy.com/complete-php-course/</v>
      </c>
      <c r="H333" t="b">
        <v>1</v>
      </c>
      <c r="I333" s="4">
        <v>195</v>
      </c>
      <c r="J333" s="5">
        <v>55332</v>
      </c>
      <c r="K333" s="5">
        <v>1225</v>
      </c>
      <c r="L333" s="5">
        <v>144</v>
      </c>
      <c r="M333">
        <v>1</v>
      </c>
      <c r="N333" t="str">
        <f>VLOOKUP(טבלה1[[#This Row],[level_id]],Level_id!$A$2:$B$5,2)</f>
        <v>All levels</v>
      </c>
      <c r="O333" t="str">
        <f>LOWER(טבלה1[[#This Row],[level_desc]])</f>
        <v>all levels</v>
      </c>
      <c r="P333" s="3" t="str">
        <f>UPPER(טבלה1[[#This Row],[small letters]])</f>
        <v>ALL LEVELS</v>
      </c>
      <c r="Q333">
        <f>LEN(טבלה1[[#This Row],[no spaces]])</f>
        <v>10</v>
      </c>
      <c r="R333" t="str">
        <f>TRIM(טבלה1[[#This Row],[small letters]])</f>
        <v>all levels</v>
      </c>
      <c r="S333" s="6">
        <v>20</v>
      </c>
      <c r="T333" s="12">
        <v>42269</v>
      </c>
      <c r="U333" s="6">
        <f>DAY(טבלה1[[#This Row],[published_date]])</f>
        <v>22</v>
      </c>
      <c r="V333" s="6">
        <f>MONTH(טבלה1[[#This Row],[published_date]])</f>
        <v>9</v>
      </c>
      <c r="W333" s="6">
        <f>YEAR(טבלה1[[#This Row],[published_date]])</f>
        <v>2015</v>
      </c>
      <c r="X333">
        <v>4</v>
      </c>
      <c r="Y333" t="str">
        <f>VLOOKUP(טבלה1[[#This Row],[subject_id]],Subject_id!$A$2:$B$5,2)</f>
        <v>Web Development</v>
      </c>
      <c r="Z333" s="7">
        <v>43734</v>
      </c>
      <c r="AA333">
        <f>_xlfn.DAYS(טבלה1[[#This Row],[Removal_date]],טבלה1[[#This Row],[published_date]])</f>
        <v>1465</v>
      </c>
      <c r="AB333" s="4">
        <f>טבלה1[[#This Row],[price]]*טבלה1[[#This Row],[num_subscribers]]</f>
        <v>10789740</v>
      </c>
    </row>
    <row r="334" spans="1:28" x14ac:dyDescent="0.3">
      <c r="A334">
        <v>584522</v>
      </c>
      <c r="B334" t="s">
        <v>6318</v>
      </c>
      <c r="C334" t="str">
        <f>LEFT(טבלה1[[#This Row],[course_title]],10)</f>
        <v xml:space="preserve">Voiceover </v>
      </c>
      <c r="D334" t="str">
        <f>RIGHT(טבלה1[[#This Row],[course_title]],10)</f>
        <v>io Quality</v>
      </c>
      <c r="E334" t="str">
        <f>MID(טבלה1[[#This Row],[course_title]],2,10)</f>
        <v>oiceover A</v>
      </c>
      <c r="F334" t="s">
        <v>6319</v>
      </c>
      <c r="G334" t="str">
        <f>REPLACE(טבלה1[[#This Row],[url]],19,3,"com")</f>
        <v>https://www.udemy.com/professional-audio-recording-processing-for-course-creation/</v>
      </c>
      <c r="H334" t="b">
        <v>1</v>
      </c>
      <c r="I334" s="4">
        <v>195</v>
      </c>
      <c r="J334" s="5">
        <v>918</v>
      </c>
      <c r="K334" s="5">
        <v>8</v>
      </c>
      <c r="L334" s="5">
        <v>39</v>
      </c>
      <c r="M334">
        <v>2</v>
      </c>
      <c r="N334" t="str">
        <f>VLOOKUP(טבלה1[[#This Row],[level_id]],Level_id!$A$2:$B$5,2)</f>
        <v>Beginner Level</v>
      </c>
      <c r="O334" t="str">
        <f>LOWER(טבלה1[[#This Row],[level_desc]])</f>
        <v>beginner level</v>
      </c>
      <c r="P334" s="3" t="str">
        <f>UPPER(טבלה1[[#This Row],[small letters]])</f>
        <v>BEGINNER LEVEL</v>
      </c>
      <c r="Q334">
        <f>LEN(טבלה1[[#This Row],[no spaces]])</f>
        <v>14</v>
      </c>
      <c r="R334" t="str">
        <f>TRIM(טבלה1[[#This Row],[small letters]])</f>
        <v>beginner level</v>
      </c>
      <c r="S334" s="6">
        <v>2.5</v>
      </c>
      <c r="T334" s="12">
        <v>42319</v>
      </c>
      <c r="U334" s="6">
        <f>DAY(טבלה1[[#This Row],[published_date]])</f>
        <v>11</v>
      </c>
      <c r="V334" s="6">
        <f>MONTH(טבלה1[[#This Row],[published_date]])</f>
        <v>11</v>
      </c>
      <c r="W334" s="6">
        <f>YEAR(טבלה1[[#This Row],[published_date]])</f>
        <v>2015</v>
      </c>
      <c r="X334">
        <v>4</v>
      </c>
      <c r="Y334" t="str">
        <f>VLOOKUP(טבלה1[[#This Row],[subject_id]],Subject_id!$A$2:$B$5,2)</f>
        <v>Web Development</v>
      </c>
      <c r="Z334" s="7">
        <v>43465</v>
      </c>
      <c r="AA334">
        <f>_xlfn.DAYS(טבלה1[[#This Row],[Removal_date]],טבלה1[[#This Row],[published_date]])</f>
        <v>1146</v>
      </c>
      <c r="AB334" s="4">
        <f>טבלה1[[#This Row],[price]]*טבלה1[[#This Row],[num_subscribers]]</f>
        <v>179010</v>
      </c>
    </row>
    <row r="335" spans="1:28" x14ac:dyDescent="0.3">
      <c r="A335">
        <v>594936</v>
      </c>
      <c r="B335" t="s">
        <v>1012</v>
      </c>
      <c r="C335" t="str">
        <f>LEFT(טבלה1[[#This Row],[course_title]],10)</f>
        <v>Algorithmi</v>
      </c>
      <c r="D335" t="str">
        <f>RIGHT(טבלה1[[#This Row],[course_title]],10)</f>
        <v>experience</v>
      </c>
      <c r="E335" t="str">
        <f>MID(טבלה1[[#This Row],[course_title]],2,10)</f>
        <v>lgorithmic</v>
      </c>
      <c r="F335" t="s">
        <v>1013</v>
      </c>
      <c r="G335" t="str">
        <f>REPLACE(טבלה1[[#This Row],[url]],19,3,"com")</f>
        <v>https://www.udemy.com/algorithmic-futures-trading/</v>
      </c>
      <c r="H335" t="b">
        <v>1</v>
      </c>
      <c r="I335" s="4">
        <v>195</v>
      </c>
      <c r="J335" s="5">
        <v>1512</v>
      </c>
      <c r="K335" s="5">
        <v>23</v>
      </c>
      <c r="L335" s="5">
        <v>19</v>
      </c>
      <c r="M335">
        <v>1</v>
      </c>
      <c r="N335" t="str">
        <f>VLOOKUP(טבלה1[[#This Row],[level_id]],Level_id!$A$2:$B$5,2)</f>
        <v>All levels</v>
      </c>
      <c r="O335" t="str">
        <f>LOWER(טבלה1[[#This Row],[level_desc]])</f>
        <v>all levels</v>
      </c>
      <c r="P335" s="3" t="str">
        <f>UPPER(טבלה1[[#This Row],[small letters]])</f>
        <v>ALL LEVELS</v>
      </c>
      <c r="Q335">
        <f>LEN(טבלה1[[#This Row],[no spaces]])</f>
        <v>10</v>
      </c>
      <c r="R335" t="str">
        <f>TRIM(טבלה1[[#This Row],[small letters]])</f>
        <v>all levels</v>
      </c>
      <c r="S335" s="6">
        <v>1.5</v>
      </c>
      <c r="T335" s="12">
        <v>42261</v>
      </c>
      <c r="U335" s="6">
        <f>DAY(טבלה1[[#This Row],[published_date]])</f>
        <v>14</v>
      </c>
      <c r="V335" s="6">
        <f>MONTH(טבלה1[[#This Row],[published_date]])</f>
        <v>9</v>
      </c>
      <c r="W335" s="6">
        <f>YEAR(טבלה1[[#This Row],[published_date]])</f>
        <v>2015</v>
      </c>
      <c r="X335">
        <v>1</v>
      </c>
      <c r="Y335" t="str">
        <f>VLOOKUP(טבלה1[[#This Row],[subject_id]],Subject_id!$A$2:$B$5,2)</f>
        <v>Business Finance</v>
      </c>
      <c r="Z335" s="7">
        <v>43318</v>
      </c>
      <c r="AA335">
        <f>_xlfn.DAYS(טבלה1[[#This Row],[Removal_date]],טבלה1[[#This Row],[published_date]])</f>
        <v>1057</v>
      </c>
      <c r="AB335" s="4">
        <f>טבלה1[[#This Row],[price]]*טבלה1[[#This Row],[num_subscribers]]</f>
        <v>294840</v>
      </c>
    </row>
    <row r="336" spans="1:28" x14ac:dyDescent="0.3">
      <c r="A336">
        <v>598722</v>
      </c>
      <c r="B336" t="s">
        <v>896</v>
      </c>
      <c r="C336" t="str">
        <f>LEFT(טבלה1[[#This Row],[course_title]],10)</f>
        <v>Build, Gro</v>
      </c>
      <c r="D336" t="str">
        <f>RIGHT(טבלה1[[#This Row],[course_title]],10)</f>
        <v>Step Guide</v>
      </c>
      <c r="E336" t="str">
        <f>MID(טבלה1[[#This Row],[course_title]],2,10)</f>
        <v>uild, Grow</v>
      </c>
      <c r="F336" t="s">
        <v>897</v>
      </c>
      <c r="G336" t="str">
        <f>REPLACE(טבלה1[[#This Row],[url]],19,3,"com")</f>
        <v>https://www.udemy.com/ron-delegges-crash-course-for-investors/</v>
      </c>
      <c r="H336" t="b">
        <v>1</v>
      </c>
      <c r="I336" s="4">
        <v>195</v>
      </c>
      <c r="J336" s="5">
        <v>226</v>
      </c>
      <c r="K336" s="5">
        <v>26</v>
      </c>
      <c r="L336" s="5">
        <v>26</v>
      </c>
      <c r="M336">
        <v>1</v>
      </c>
      <c r="N336" t="str">
        <f>VLOOKUP(טבלה1[[#This Row],[level_id]],Level_id!$A$2:$B$5,2)</f>
        <v>All levels</v>
      </c>
      <c r="O336" t="str">
        <f>LOWER(טבלה1[[#This Row],[level_desc]])</f>
        <v>all levels</v>
      </c>
      <c r="P336" s="3" t="str">
        <f>UPPER(טבלה1[[#This Row],[small letters]])</f>
        <v>ALL LEVELS</v>
      </c>
      <c r="Q336">
        <f>LEN(טבלה1[[#This Row],[no spaces]])</f>
        <v>10</v>
      </c>
      <c r="R336" t="str">
        <f>TRIM(טבלה1[[#This Row],[small letters]])</f>
        <v>all levels</v>
      </c>
      <c r="S336" s="6">
        <v>3.5</v>
      </c>
      <c r="T336" s="12">
        <v>42270</v>
      </c>
      <c r="U336" s="6">
        <f>DAY(טבלה1[[#This Row],[published_date]])</f>
        <v>23</v>
      </c>
      <c r="V336" s="6">
        <f>MONTH(טבלה1[[#This Row],[published_date]])</f>
        <v>9</v>
      </c>
      <c r="W336" s="6">
        <f>YEAR(טבלה1[[#This Row],[published_date]])</f>
        <v>2015</v>
      </c>
      <c r="X336">
        <v>1</v>
      </c>
      <c r="Y336" t="str">
        <f>VLOOKUP(טבלה1[[#This Row],[subject_id]],Subject_id!$A$2:$B$5,2)</f>
        <v>Business Finance</v>
      </c>
      <c r="Z336" s="7">
        <v>43318</v>
      </c>
      <c r="AA336">
        <f>_xlfn.DAYS(טבלה1[[#This Row],[Removal_date]],טבלה1[[#This Row],[published_date]])</f>
        <v>1048</v>
      </c>
      <c r="AB336" s="4">
        <f>טבלה1[[#This Row],[price]]*טבלה1[[#This Row],[num_subscribers]]</f>
        <v>44070</v>
      </c>
    </row>
    <row r="337" spans="1:28" x14ac:dyDescent="0.3">
      <c r="A337">
        <v>599684</v>
      </c>
      <c r="B337" t="s">
        <v>386</v>
      </c>
      <c r="C337" t="str">
        <f>LEFT(טבלה1[[#This Row],[course_title]],10)</f>
        <v>Profitable</v>
      </c>
      <c r="D337" t="str">
        <f>RIGHT(טבלה1[[#This Row],[course_title]],10)</f>
        <v>g strategy</v>
      </c>
      <c r="E337" t="str">
        <f>MID(טבלה1[[#This Row],[course_title]],2,10)</f>
        <v xml:space="preserve">rofitable </v>
      </c>
      <c r="F337" t="s">
        <v>387</v>
      </c>
      <c r="G337" t="str">
        <f>REPLACE(טבלה1[[#This Row],[url]],19,3,"com")</f>
        <v>https://www.udemy.com/binaryoptions/</v>
      </c>
      <c r="H337" t="b">
        <v>1</v>
      </c>
      <c r="I337" s="4">
        <v>195</v>
      </c>
      <c r="J337" s="5">
        <v>1096</v>
      </c>
      <c r="K337" s="5">
        <v>24</v>
      </c>
      <c r="L337" s="5">
        <v>24</v>
      </c>
      <c r="M337">
        <v>1</v>
      </c>
      <c r="N337" t="str">
        <f>VLOOKUP(טבלה1[[#This Row],[level_id]],Level_id!$A$2:$B$5,2)</f>
        <v>All levels</v>
      </c>
      <c r="O337" t="str">
        <f>LOWER(טבלה1[[#This Row],[level_desc]])</f>
        <v>all levels</v>
      </c>
      <c r="P337" s="3" t="str">
        <f>UPPER(טבלה1[[#This Row],[small letters]])</f>
        <v>ALL LEVELS</v>
      </c>
      <c r="Q337">
        <f>LEN(טבלה1[[#This Row],[no spaces]])</f>
        <v>10</v>
      </c>
      <c r="R337" t="str">
        <f>TRIM(טבלה1[[#This Row],[small letters]])</f>
        <v>all levels</v>
      </c>
      <c r="S337" s="6">
        <v>1.5</v>
      </c>
      <c r="T337" s="12">
        <v>42306</v>
      </c>
      <c r="U337" s="6">
        <f>DAY(טבלה1[[#This Row],[published_date]])</f>
        <v>29</v>
      </c>
      <c r="V337" s="6">
        <f>MONTH(טבלה1[[#This Row],[published_date]])</f>
        <v>10</v>
      </c>
      <c r="W337" s="6">
        <f>YEAR(טבלה1[[#This Row],[published_date]])</f>
        <v>2015</v>
      </c>
      <c r="X337">
        <v>1</v>
      </c>
      <c r="Y337" t="str">
        <f>VLOOKUP(טבלה1[[#This Row],[subject_id]],Subject_id!$A$2:$B$5,2)</f>
        <v>Business Finance</v>
      </c>
      <c r="Z337" s="7">
        <v>43408</v>
      </c>
      <c r="AA337">
        <f>_xlfn.DAYS(טבלה1[[#This Row],[Removal_date]],טבלה1[[#This Row],[published_date]])</f>
        <v>1102</v>
      </c>
      <c r="AB337" s="4">
        <f>טבלה1[[#This Row],[price]]*טבלה1[[#This Row],[num_subscribers]]</f>
        <v>213720</v>
      </c>
    </row>
    <row r="338" spans="1:28" x14ac:dyDescent="0.3">
      <c r="A338">
        <v>615226</v>
      </c>
      <c r="B338" t="s">
        <v>4620</v>
      </c>
      <c r="C338" t="str">
        <f>LEFT(טבלה1[[#This Row],[course_title]],10)</f>
        <v>Play Leyen</v>
      </c>
      <c r="D338" t="str">
        <f>RIGHT(טבלה1[[#This Row],[course_title]],10)</f>
        <v>cal Guitar</v>
      </c>
      <c r="E338" t="str">
        <f>MID(טבלה1[[#This Row],[course_title]],2,10)</f>
        <v>lay Leyend</v>
      </c>
      <c r="F338" t="s">
        <v>4621</v>
      </c>
      <c r="G338" t="str">
        <f>REPLACE(טבלה1[[#This Row],[url]],19,3,"com")</f>
        <v>https://www.udemy.com/play-leyenda-canarios-and-bach-on-classical-guitar/</v>
      </c>
      <c r="H338" t="b">
        <v>1</v>
      </c>
      <c r="I338" s="4">
        <v>195</v>
      </c>
      <c r="J338" s="5">
        <v>185</v>
      </c>
      <c r="K338" s="5">
        <v>8</v>
      </c>
      <c r="L338" s="5">
        <v>70</v>
      </c>
      <c r="M338">
        <v>4</v>
      </c>
      <c r="N338" t="str">
        <f>VLOOKUP(טבלה1[[#This Row],[level_id]],Level_id!$A$2:$B$5,2)</f>
        <v>Intermediate Level</v>
      </c>
      <c r="O338" t="str">
        <f>LOWER(טבלה1[[#This Row],[level_desc]])</f>
        <v>intermediate level</v>
      </c>
      <c r="P338" s="3" t="str">
        <f>UPPER(טבלה1[[#This Row],[small letters]])</f>
        <v>INTERMEDIATE LEVEL</v>
      </c>
      <c r="Q338">
        <f>LEN(טבלה1[[#This Row],[no spaces]])</f>
        <v>18</v>
      </c>
      <c r="R338" t="str">
        <f>TRIM(טבלה1[[#This Row],[small letters]])</f>
        <v>intermediate level</v>
      </c>
      <c r="S338" s="6">
        <v>7.5</v>
      </c>
      <c r="T338" s="12">
        <v>42313</v>
      </c>
      <c r="U338" s="6">
        <f>DAY(טבלה1[[#This Row],[published_date]])</f>
        <v>5</v>
      </c>
      <c r="V338" s="6">
        <f>MONTH(טבלה1[[#This Row],[published_date]])</f>
        <v>11</v>
      </c>
      <c r="W338" s="6">
        <f>YEAR(טבלה1[[#This Row],[published_date]])</f>
        <v>2015</v>
      </c>
      <c r="X338">
        <v>3</v>
      </c>
      <c r="Y338" t="str">
        <f>VLOOKUP(טבלה1[[#This Row],[subject_id]],Subject_id!$A$2:$B$5,2)</f>
        <v>Musical Instruments</v>
      </c>
      <c r="Z338" s="7">
        <v>44114</v>
      </c>
      <c r="AA338">
        <f>_xlfn.DAYS(טבלה1[[#This Row],[Removal_date]],טבלה1[[#This Row],[published_date]])</f>
        <v>1801</v>
      </c>
      <c r="AB338" s="4">
        <f>טבלה1[[#This Row],[price]]*טבלה1[[#This Row],[num_subscribers]]</f>
        <v>36075</v>
      </c>
    </row>
    <row r="339" spans="1:28" x14ac:dyDescent="0.3">
      <c r="A339">
        <v>619786</v>
      </c>
      <c r="B339" t="s">
        <v>2008</v>
      </c>
      <c r="C339" t="str">
        <f>LEFT(טבלה1[[#This Row],[course_title]],10)</f>
        <v>Profit Dur</v>
      </c>
      <c r="D339" t="str">
        <f>RIGHT(טבלה1[[#This Row],[course_title]],10)</f>
        <v>Step Guide</v>
      </c>
      <c r="E339" t="str">
        <f>MID(טבלה1[[#This Row],[course_title]],2,10)</f>
        <v>rofit Duri</v>
      </c>
      <c r="F339" t="s">
        <v>2009</v>
      </c>
      <c r="G339" t="str">
        <f>REPLACE(טבלה1[[#This Row],[url]],19,3,"com")</f>
        <v>https://www.udemy.com/profit-during-crashing-markets-a-step-by-step-guide/</v>
      </c>
      <c r="H339" t="b">
        <v>1</v>
      </c>
      <c r="I339" s="4">
        <v>195</v>
      </c>
      <c r="J339" s="5">
        <v>57</v>
      </c>
      <c r="K339" s="5">
        <v>11</v>
      </c>
      <c r="L339" s="5">
        <v>18</v>
      </c>
      <c r="M339">
        <v>1</v>
      </c>
      <c r="N339" t="str">
        <f>VLOOKUP(טבלה1[[#This Row],[level_id]],Level_id!$A$2:$B$5,2)</f>
        <v>All levels</v>
      </c>
      <c r="O339" t="str">
        <f>LOWER(טבלה1[[#This Row],[level_desc]])</f>
        <v>all levels</v>
      </c>
      <c r="P339" s="3" t="str">
        <f>UPPER(טבלה1[[#This Row],[small letters]])</f>
        <v>ALL LEVELS</v>
      </c>
      <c r="Q339">
        <f>LEN(טבלה1[[#This Row],[no spaces]])</f>
        <v>10</v>
      </c>
      <c r="R339" t="str">
        <f>TRIM(טבלה1[[#This Row],[small letters]])</f>
        <v>all levels</v>
      </c>
      <c r="S339" s="6">
        <v>1</v>
      </c>
      <c r="T339" s="12">
        <v>42506</v>
      </c>
      <c r="U339" s="6">
        <f>DAY(טבלה1[[#This Row],[published_date]])</f>
        <v>16</v>
      </c>
      <c r="V339" s="6">
        <f>MONTH(טבלה1[[#This Row],[published_date]])</f>
        <v>5</v>
      </c>
      <c r="W339" s="6">
        <f>YEAR(טבלה1[[#This Row],[published_date]])</f>
        <v>2016</v>
      </c>
      <c r="X339">
        <v>1</v>
      </c>
      <c r="Y339" t="str">
        <f>VLOOKUP(טבלה1[[#This Row],[subject_id]],Subject_id!$A$2:$B$5,2)</f>
        <v>Business Finance</v>
      </c>
      <c r="Z339" s="7">
        <v>43318</v>
      </c>
      <c r="AA339">
        <f>_xlfn.DAYS(טבלה1[[#This Row],[Removal_date]],טבלה1[[#This Row],[published_date]])</f>
        <v>812</v>
      </c>
      <c r="AB339" s="4">
        <f>טבלה1[[#This Row],[price]]*טבלה1[[#This Row],[num_subscribers]]</f>
        <v>11115</v>
      </c>
    </row>
    <row r="340" spans="1:28" x14ac:dyDescent="0.3">
      <c r="A340">
        <v>624016</v>
      </c>
      <c r="B340" t="s">
        <v>2228</v>
      </c>
      <c r="C340" t="str">
        <f>LEFT(טבלה1[[#This Row],[course_title]],10)</f>
        <v>TRADING FO</v>
      </c>
      <c r="D340" t="str">
        <f>RIGHT(טבלה1[[#This Row],[course_title]],10)</f>
        <v>tion Guide</v>
      </c>
      <c r="E340" t="str">
        <f>MID(טבלה1[[#This Row],[course_title]],2,10)</f>
        <v>RADING FOR</v>
      </c>
      <c r="F340" t="s">
        <v>2229</v>
      </c>
      <c r="G340" t="str">
        <f>REPLACE(טבלה1[[#This Row],[url]],19,3,"com")</f>
        <v>https://www.udemy.com/trading-for-a-living-full-time-trader/</v>
      </c>
      <c r="H340" t="b">
        <v>1</v>
      </c>
      <c r="I340" s="4">
        <v>195</v>
      </c>
      <c r="J340" s="5">
        <v>483</v>
      </c>
      <c r="K340" s="5">
        <v>10</v>
      </c>
      <c r="L340" s="5">
        <v>40</v>
      </c>
      <c r="M340">
        <v>4</v>
      </c>
      <c r="N340" t="str">
        <f>VLOOKUP(טבלה1[[#This Row],[level_id]],Level_id!$A$2:$B$5,2)</f>
        <v>Intermediate Level</v>
      </c>
      <c r="O340" t="str">
        <f>LOWER(טבלה1[[#This Row],[level_desc]])</f>
        <v>intermediate level</v>
      </c>
      <c r="P340" s="3" t="str">
        <f>UPPER(טבלה1[[#This Row],[small letters]])</f>
        <v>INTERMEDIATE LEVEL</v>
      </c>
      <c r="Q340">
        <f>LEN(טבלה1[[#This Row],[no spaces]])</f>
        <v>18</v>
      </c>
      <c r="R340" t="str">
        <f>TRIM(טבלה1[[#This Row],[small letters]])</f>
        <v>intermediate level</v>
      </c>
      <c r="S340" s="6">
        <v>3.5</v>
      </c>
      <c r="T340" s="12">
        <v>42314</v>
      </c>
      <c r="U340" s="6">
        <f>DAY(טבלה1[[#This Row],[published_date]])</f>
        <v>6</v>
      </c>
      <c r="V340" s="6">
        <f>MONTH(טבלה1[[#This Row],[published_date]])</f>
        <v>11</v>
      </c>
      <c r="W340" s="6">
        <f>YEAR(טבלה1[[#This Row],[published_date]])</f>
        <v>2015</v>
      </c>
      <c r="X340">
        <v>1</v>
      </c>
      <c r="Y340" t="str">
        <f>VLOOKUP(טבלה1[[#This Row],[subject_id]],Subject_id!$A$2:$B$5,2)</f>
        <v>Business Finance</v>
      </c>
      <c r="Z340" s="7">
        <v>44114</v>
      </c>
      <c r="AA340">
        <f>_xlfn.DAYS(טבלה1[[#This Row],[Removal_date]],טבלה1[[#This Row],[published_date]])</f>
        <v>1800</v>
      </c>
      <c r="AB340" s="4">
        <f>טבלה1[[#This Row],[price]]*טבלה1[[#This Row],[num_subscribers]]</f>
        <v>94185</v>
      </c>
    </row>
    <row r="341" spans="1:28" x14ac:dyDescent="0.3">
      <c r="A341">
        <v>636418</v>
      </c>
      <c r="B341" t="s">
        <v>5541</v>
      </c>
      <c r="C341" t="str">
        <f>LEFT(טבלה1[[#This Row],[course_title]],10)</f>
        <v>Learn Ruby</v>
      </c>
      <c r="D341" t="str">
        <f>RIGHT(טבלה1[[#This Row],[course_title]],10)</f>
        <v xml:space="preserve"> Beginners</v>
      </c>
      <c r="E341" t="str">
        <f>MID(טבלה1[[#This Row],[course_title]],2,10)</f>
        <v xml:space="preserve">earn Ruby </v>
      </c>
      <c r="F341" t="s">
        <v>5542</v>
      </c>
      <c r="G341" t="str">
        <f>REPLACE(טבלה1[[#This Row],[url]],19,3,"com")</f>
        <v>https://www.udemy.com/learn-ruby-on-rails-for-absolute-beginners/</v>
      </c>
      <c r="H341" t="b">
        <v>1</v>
      </c>
      <c r="I341" s="4">
        <v>195</v>
      </c>
      <c r="J341" s="5">
        <v>2875</v>
      </c>
      <c r="K341" s="5">
        <v>20</v>
      </c>
      <c r="L341" s="5">
        <v>36</v>
      </c>
      <c r="M341">
        <v>1</v>
      </c>
      <c r="N341" t="str">
        <f>VLOOKUP(טבלה1[[#This Row],[level_id]],Level_id!$A$2:$B$5,2)</f>
        <v>All levels</v>
      </c>
      <c r="O341" t="str">
        <f>LOWER(טבלה1[[#This Row],[level_desc]])</f>
        <v>all levels</v>
      </c>
      <c r="P341" s="3" t="str">
        <f>UPPER(טבלה1[[#This Row],[small letters]])</f>
        <v>ALL LEVELS</v>
      </c>
      <c r="Q341">
        <f>LEN(טבלה1[[#This Row],[no spaces]])</f>
        <v>10</v>
      </c>
      <c r="R341" t="str">
        <f>TRIM(טבלה1[[#This Row],[small letters]])</f>
        <v>all levels</v>
      </c>
      <c r="S341" s="6">
        <v>4.5</v>
      </c>
      <c r="T341" s="12">
        <v>42291</v>
      </c>
      <c r="U341" s="6">
        <f>DAY(טבלה1[[#This Row],[published_date]])</f>
        <v>14</v>
      </c>
      <c r="V341" s="6">
        <f>MONTH(טבלה1[[#This Row],[published_date]])</f>
        <v>10</v>
      </c>
      <c r="W341" s="6">
        <f>YEAR(טבלה1[[#This Row],[published_date]])</f>
        <v>2015</v>
      </c>
      <c r="X341">
        <v>4</v>
      </c>
      <c r="Y341" t="str">
        <f>VLOOKUP(טבלה1[[#This Row],[subject_id]],Subject_id!$A$2:$B$5,2)</f>
        <v>Web Development</v>
      </c>
      <c r="Z341" s="7">
        <v>43734</v>
      </c>
      <c r="AA341">
        <f>_xlfn.DAYS(טבלה1[[#This Row],[Removal_date]],טבלה1[[#This Row],[published_date]])</f>
        <v>1443</v>
      </c>
      <c r="AB341" s="4">
        <f>טבלה1[[#This Row],[price]]*טבלה1[[#This Row],[num_subscribers]]</f>
        <v>560625</v>
      </c>
    </row>
    <row r="342" spans="1:28" x14ac:dyDescent="0.3">
      <c r="A342">
        <v>642410</v>
      </c>
      <c r="B342" t="s">
        <v>4974</v>
      </c>
      <c r="C342" t="str">
        <f>LEFT(טבלה1[[#This Row],[course_title]],10)</f>
        <v>The Comple</v>
      </c>
      <c r="D342" t="str">
        <f>RIGHT(טבלה1[[#This Row],[course_title]],10)</f>
        <v>4 Projects</v>
      </c>
      <c r="E342" t="str">
        <f>MID(טבלה1[[#This Row],[course_title]],2,10)</f>
        <v>he Complet</v>
      </c>
      <c r="F342" t="s">
        <v>4975</v>
      </c>
      <c r="G342" t="str">
        <f>REPLACE(טבלה1[[#This Row],[url]],19,3,"com")</f>
        <v>https://www.udemy.com/bootstrapcourse/</v>
      </c>
      <c r="H342" t="b">
        <v>1</v>
      </c>
      <c r="I342" s="4">
        <v>195</v>
      </c>
      <c r="J342" s="5">
        <v>24978</v>
      </c>
      <c r="K342" s="5">
        <v>540</v>
      </c>
      <c r="L342" s="5">
        <v>67</v>
      </c>
      <c r="M342">
        <v>1</v>
      </c>
      <c r="N342" t="str">
        <f>VLOOKUP(טבלה1[[#This Row],[level_id]],Level_id!$A$2:$B$5,2)</f>
        <v>All levels</v>
      </c>
      <c r="O342" t="str">
        <f>LOWER(טבלה1[[#This Row],[level_desc]])</f>
        <v>all levels</v>
      </c>
      <c r="P342" s="3" t="str">
        <f>UPPER(טבלה1[[#This Row],[small letters]])</f>
        <v>ALL LEVELS</v>
      </c>
      <c r="Q342">
        <f>LEN(טבלה1[[#This Row],[no spaces]])</f>
        <v>10</v>
      </c>
      <c r="R342" t="str">
        <f>TRIM(טבלה1[[#This Row],[small letters]])</f>
        <v>all levels</v>
      </c>
      <c r="S342" s="6">
        <v>7</v>
      </c>
      <c r="T342" s="12">
        <v>42304</v>
      </c>
      <c r="U342" s="6">
        <f>DAY(טבלה1[[#This Row],[published_date]])</f>
        <v>27</v>
      </c>
      <c r="V342" s="6">
        <f>MONTH(טבלה1[[#This Row],[published_date]])</f>
        <v>10</v>
      </c>
      <c r="W342" s="6">
        <f>YEAR(טבלה1[[#This Row],[published_date]])</f>
        <v>2015</v>
      </c>
      <c r="X342">
        <v>4</v>
      </c>
      <c r="Y342" t="str">
        <f>VLOOKUP(טבלה1[[#This Row],[subject_id]],Subject_id!$A$2:$B$5,2)</f>
        <v>Web Development</v>
      </c>
      <c r="Z342" s="7">
        <v>43734</v>
      </c>
      <c r="AA342">
        <f>_xlfn.DAYS(טבלה1[[#This Row],[Removal_date]],טבלה1[[#This Row],[published_date]])</f>
        <v>1430</v>
      </c>
      <c r="AB342" s="4">
        <f>טבלה1[[#This Row],[price]]*טבלה1[[#This Row],[num_subscribers]]</f>
        <v>4870710</v>
      </c>
    </row>
    <row r="343" spans="1:28" x14ac:dyDescent="0.3">
      <c r="A343">
        <v>648826</v>
      </c>
      <c r="B343" t="s">
        <v>94</v>
      </c>
      <c r="C343" t="str">
        <f>LEFT(טבלה1[[#This Row],[course_title]],10)</f>
        <v>The Comple</v>
      </c>
      <c r="D343" t="str">
        <f>RIGHT(טבלה1[[#This Row],[course_title]],10)</f>
        <v>ourse 2017</v>
      </c>
      <c r="E343" t="str">
        <f>MID(טבלה1[[#This Row],[course_title]],2,10)</f>
        <v>he Complet</v>
      </c>
      <c r="F343" t="s">
        <v>95</v>
      </c>
      <c r="G343" t="str">
        <f>REPLACE(טבלה1[[#This Row],[url]],19,3,"com")</f>
        <v>https://www.udemy.com/the-complete-financial-analyst-course/</v>
      </c>
      <c r="H343" t="b">
        <v>1</v>
      </c>
      <c r="I343" s="4">
        <v>195</v>
      </c>
      <c r="J343" s="5">
        <v>24481</v>
      </c>
      <c r="K343" s="5">
        <v>2347</v>
      </c>
      <c r="L343" s="5">
        <v>174</v>
      </c>
      <c r="M343">
        <v>1</v>
      </c>
      <c r="N343" t="str">
        <f>VLOOKUP(טבלה1[[#This Row],[level_id]],Level_id!$A$2:$B$5,2)</f>
        <v>All levels</v>
      </c>
      <c r="O343" t="str">
        <f>LOWER(טבלה1[[#This Row],[level_desc]])</f>
        <v>all levels</v>
      </c>
      <c r="P343" s="3" t="str">
        <f>UPPER(טבלה1[[#This Row],[small letters]])</f>
        <v>ALL LEVELS</v>
      </c>
      <c r="Q343">
        <f>LEN(טבלה1[[#This Row],[no spaces]])</f>
        <v>10</v>
      </c>
      <c r="R343" t="str">
        <f>TRIM(טבלה1[[#This Row],[small letters]])</f>
        <v>all levels</v>
      </c>
      <c r="S343" s="6">
        <v>10</v>
      </c>
      <c r="T343" s="12">
        <v>42390</v>
      </c>
      <c r="U343" s="6">
        <f>DAY(טבלה1[[#This Row],[published_date]])</f>
        <v>21</v>
      </c>
      <c r="V343" s="6">
        <f>MONTH(טבלה1[[#This Row],[published_date]])</f>
        <v>1</v>
      </c>
      <c r="W343" s="6">
        <f>YEAR(טבלה1[[#This Row],[published_date]])</f>
        <v>2016</v>
      </c>
      <c r="X343">
        <v>1</v>
      </c>
      <c r="Y343" t="str">
        <f>VLOOKUP(טבלה1[[#This Row],[subject_id]],Subject_id!$A$2:$B$5,2)</f>
        <v>Business Finance</v>
      </c>
      <c r="Z343" s="7">
        <v>43408</v>
      </c>
      <c r="AA343">
        <f>_xlfn.DAYS(טבלה1[[#This Row],[Removal_date]],טבלה1[[#This Row],[published_date]])</f>
        <v>1018</v>
      </c>
      <c r="AB343" s="4">
        <f>טבלה1[[#This Row],[price]]*טבלה1[[#This Row],[num_subscribers]]</f>
        <v>4773795</v>
      </c>
    </row>
    <row r="344" spans="1:28" x14ac:dyDescent="0.3">
      <c r="A344">
        <v>652438</v>
      </c>
      <c r="B344" t="s">
        <v>5246</v>
      </c>
      <c r="C344" t="str">
        <f>LEFT(טבלה1[[#This Row],[course_title]],10)</f>
        <v>The Comple</v>
      </c>
      <c r="D344" t="str">
        <f>RIGHT(טבלה1[[#This Row],[course_title]],10)</f>
        <v>o Advanced</v>
      </c>
      <c r="E344" t="str">
        <f>MID(טבלה1[[#This Row],[course_title]],2,10)</f>
        <v>he Complet</v>
      </c>
      <c r="F344" t="s">
        <v>5247</v>
      </c>
      <c r="G344" t="str">
        <f>REPLACE(טבלה1[[#This Row],[url]],19,3,"com")</f>
        <v>https://www.udemy.com/codeignitercourse/</v>
      </c>
      <c r="H344" t="b">
        <v>1</v>
      </c>
      <c r="I344" s="4">
        <v>195</v>
      </c>
      <c r="J344" s="5">
        <v>17895</v>
      </c>
      <c r="K344" s="5">
        <v>212</v>
      </c>
      <c r="L344" s="5">
        <v>30</v>
      </c>
      <c r="M344">
        <v>1</v>
      </c>
      <c r="N344" t="str">
        <f>VLOOKUP(טבלה1[[#This Row],[level_id]],Level_id!$A$2:$B$5,2)</f>
        <v>All levels</v>
      </c>
      <c r="O344" t="str">
        <f>LOWER(טבלה1[[#This Row],[level_desc]])</f>
        <v>all levels</v>
      </c>
      <c r="P344" s="3" t="str">
        <f>UPPER(טבלה1[[#This Row],[small letters]])</f>
        <v>ALL LEVELS</v>
      </c>
      <c r="Q344">
        <f>LEN(טבלה1[[#This Row],[no spaces]])</f>
        <v>10</v>
      </c>
      <c r="R344" t="str">
        <f>TRIM(טבלה1[[#This Row],[small letters]])</f>
        <v>all levels</v>
      </c>
      <c r="S344" s="6">
        <v>4</v>
      </c>
      <c r="T344" s="12">
        <v>42367</v>
      </c>
      <c r="U344" s="6">
        <f>DAY(טבלה1[[#This Row],[published_date]])</f>
        <v>29</v>
      </c>
      <c r="V344" s="6">
        <f>MONTH(טבלה1[[#This Row],[published_date]])</f>
        <v>12</v>
      </c>
      <c r="W344" s="6">
        <f>YEAR(טבלה1[[#This Row],[published_date]])</f>
        <v>2015</v>
      </c>
      <c r="X344">
        <v>4</v>
      </c>
      <c r="Y344" t="str">
        <f>VLOOKUP(טבלה1[[#This Row],[subject_id]],Subject_id!$A$2:$B$5,2)</f>
        <v>Web Development</v>
      </c>
      <c r="Z344" s="7">
        <v>43734</v>
      </c>
      <c r="AA344">
        <f>_xlfn.DAYS(טבלה1[[#This Row],[Removal_date]],טבלה1[[#This Row],[published_date]])</f>
        <v>1367</v>
      </c>
      <c r="AB344" s="4">
        <f>טבלה1[[#This Row],[price]]*טבלה1[[#This Row],[num_subscribers]]</f>
        <v>3489525</v>
      </c>
    </row>
    <row r="345" spans="1:28" x14ac:dyDescent="0.3">
      <c r="A345">
        <v>653846</v>
      </c>
      <c r="B345" t="s">
        <v>6350</v>
      </c>
      <c r="C345" t="str">
        <f>LEFT(טבלה1[[#This Row],[course_title]],10)</f>
        <v>Master the</v>
      </c>
      <c r="D345" t="str">
        <f>RIGHT(טבלה1[[#This Row],[course_title]],10)</f>
        <v>By Example</v>
      </c>
      <c r="E345" t="str">
        <f>MID(טבלה1[[#This Row],[course_title]],2,10)</f>
        <v xml:space="preserve">aster the </v>
      </c>
      <c r="F345" t="s">
        <v>6351</v>
      </c>
      <c r="G345" t="str">
        <f>REPLACE(טבלה1[[#This Row],[url]],19,3,"com")</f>
        <v>https://www.udemy.com/master-the-mean-stack/</v>
      </c>
      <c r="H345" t="b">
        <v>1</v>
      </c>
      <c r="I345" s="4">
        <v>195</v>
      </c>
      <c r="J345" s="5">
        <v>25799</v>
      </c>
      <c r="K345" s="5">
        <v>382</v>
      </c>
      <c r="L345" s="5">
        <v>42</v>
      </c>
      <c r="M345">
        <v>4</v>
      </c>
      <c r="N345" t="str">
        <f>VLOOKUP(טבלה1[[#This Row],[level_id]],Level_id!$A$2:$B$5,2)</f>
        <v>Intermediate Level</v>
      </c>
      <c r="O345" t="str">
        <f>LOWER(טבלה1[[#This Row],[level_desc]])</f>
        <v>intermediate level</v>
      </c>
      <c r="P345" s="3" t="str">
        <f>UPPER(טבלה1[[#This Row],[small letters]])</f>
        <v>INTERMEDIATE LEVEL</v>
      </c>
      <c r="Q345">
        <f>LEN(טבלה1[[#This Row],[no spaces]])</f>
        <v>18</v>
      </c>
      <c r="R345" t="str">
        <f>TRIM(טבלה1[[#This Row],[small letters]])</f>
        <v>intermediate level</v>
      </c>
      <c r="S345" s="6">
        <v>4.5</v>
      </c>
      <c r="T345" s="12">
        <v>42372</v>
      </c>
      <c r="U345" s="6">
        <f>DAY(טבלה1[[#This Row],[published_date]])</f>
        <v>3</v>
      </c>
      <c r="V345" s="6">
        <f>MONTH(טבלה1[[#This Row],[published_date]])</f>
        <v>1</v>
      </c>
      <c r="W345" s="6">
        <f>YEAR(טבלה1[[#This Row],[published_date]])</f>
        <v>2016</v>
      </c>
      <c r="X345">
        <v>4</v>
      </c>
      <c r="Y345" t="str">
        <f>VLOOKUP(טבלה1[[#This Row],[subject_id]],Subject_id!$A$2:$B$5,2)</f>
        <v>Web Development</v>
      </c>
      <c r="Z345" s="7">
        <v>44114</v>
      </c>
      <c r="AA345">
        <f>_xlfn.DAYS(טבלה1[[#This Row],[Removal_date]],טבלה1[[#This Row],[published_date]])</f>
        <v>1742</v>
      </c>
      <c r="AB345" s="4">
        <f>טבלה1[[#This Row],[price]]*טבלה1[[#This Row],[num_subscribers]]</f>
        <v>5030805</v>
      </c>
    </row>
    <row r="346" spans="1:28" x14ac:dyDescent="0.3">
      <c r="A346">
        <v>657734</v>
      </c>
      <c r="B346" t="s">
        <v>6140</v>
      </c>
      <c r="C346" t="str">
        <f>LEFT(טבלה1[[#This Row],[course_title]],10)</f>
        <v>Complete A</v>
      </c>
      <c r="D346" t="str">
        <f>RIGHT(טבלה1[[#This Row],[course_title]],10)</f>
        <v xml:space="preserve"> Bootstrap</v>
      </c>
      <c r="E346" t="str">
        <f>MID(טבלה1[[#This Row],[course_title]],2,10)</f>
        <v>omplete AJ</v>
      </c>
      <c r="F346" t="s">
        <v>6141</v>
      </c>
      <c r="G346" t="str">
        <f>REPLACE(טבלה1[[#This Row],[url]],19,3,"com")</f>
        <v>https://www.udemy.com/ajaxcourse/</v>
      </c>
      <c r="H346" t="b">
        <v>1</v>
      </c>
      <c r="I346" s="4">
        <v>195</v>
      </c>
      <c r="J346" s="5">
        <v>12368</v>
      </c>
      <c r="K346" s="5">
        <v>89</v>
      </c>
      <c r="L346" s="5">
        <v>26</v>
      </c>
      <c r="M346">
        <v>1</v>
      </c>
      <c r="N346" t="str">
        <f>VLOOKUP(טבלה1[[#This Row],[level_id]],Level_id!$A$2:$B$5,2)</f>
        <v>All levels</v>
      </c>
      <c r="O346" t="str">
        <f>LOWER(טבלה1[[#This Row],[level_desc]])</f>
        <v>all levels</v>
      </c>
      <c r="P346" s="3" t="str">
        <f>UPPER(טבלה1[[#This Row],[small letters]])</f>
        <v>ALL LEVELS</v>
      </c>
      <c r="Q346">
        <f>LEN(טבלה1[[#This Row],[no spaces]])</f>
        <v>10</v>
      </c>
      <c r="R346" t="str">
        <f>TRIM(טבלה1[[#This Row],[small letters]])</f>
        <v>all levels</v>
      </c>
      <c r="S346" s="6">
        <v>3.5</v>
      </c>
      <c r="T346" s="12">
        <v>42321</v>
      </c>
      <c r="U346" s="6">
        <f>DAY(טבלה1[[#This Row],[published_date]])</f>
        <v>13</v>
      </c>
      <c r="V346" s="6">
        <f>MONTH(טבלה1[[#This Row],[published_date]])</f>
        <v>11</v>
      </c>
      <c r="W346" s="6">
        <f>YEAR(טבלה1[[#This Row],[published_date]])</f>
        <v>2015</v>
      </c>
      <c r="X346">
        <v>4</v>
      </c>
      <c r="Y346" t="str">
        <f>VLOOKUP(טבלה1[[#This Row],[subject_id]],Subject_id!$A$2:$B$5,2)</f>
        <v>Web Development</v>
      </c>
      <c r="Z346" s="7">
        <v>43734</v>
      </c>
      <c r="AA346">
        <f>_xlfn.DAYS(טבלה1[[#This Row],[Removal_date]],טבלה1[[#This Row],[published_date]])</f>
        <v>1413</v>
      </c>
      <c r="AB346" s="4">
        <f>טבלה1[[#This Row],[price]]*טבלה1[[#This Row],[num_subscribers]]</f>
        <v>2411760</v>
      </c>
    </row>
    <row r="347" spans="1:28" x14ac:dyDescent="0.3">
      <c r="A347">
        <v>674040</v>
      </c>
      <c r="B347" t="s">
        <v>6516</v>
      </c>
      <c r="C347" t="str">
        <f>LEFT(טבלה1[[#This Row],[course_title]],10)</f>
        <v xml:space="preserve">Bootstrap </v>
      </c>
      <c r="D347" t="str">
        <f>RIGHT(טבלה1[[#This Row],[course_title]],10)</f>
        <v>o Advanced</v>
      </c>
      <c r="E347" t="str">
        <f>MID(טבלה1[[#This Row],[course_title]],2,10)</f>
        <v>ootstrap T</v>
      </c>
      <c r="F347" t="s">
        <v>6517</v>
      </c>
      <c r="G347" t="str">
        <f>REPLACE(טבלה1[[#This Row],[url]],19,3,"com")</f>
        <v>https://www.udemy.com/bootstrap-tutorial-essentials-from-basic-to-advanced/</v>
      </c>
      <c r="H347" t="b">
        <v>1</v>
      </c>
      <c r="I347" s="4">
        <v>195</v>
      </c>
      <c r="J347" s="5">
        <v>1494</v>
      </c>
      <c r="K347" s="5">
        <v>23</v>
      </c>
      <c r="L347" s="5">
        <v>62</v>
      </c>
      <c r="M347">
        <v>1</v>
      </c>
      <c r="N347" t="str">
        <f>VLOOKUP(טבלה1[[#This Row],[level_id]],Level_id!$A$2:$B$5,2)</f>
        <v>All levels</v>
      </c>
      <c r="O347" t="str">
        <f>LOWER(טבלה1[[#This Row],[level_desc]])</f>
        <v>all levels</v>
      </c>
      <c r="P347" s="3" t="str">
        <f>UPPER(טבלה1[[#This Row],[small letters]])</f>
        <v>ALL LEVELS</v>
      </c>
      <c r="Q347">
        <f>LEN(טבלה1[[#This Row],[no spaces]])</f>
        <v>10</v>
      </c>
      <c r="R347" t="str">
        <f>TRIM(טבלה1[[#This Row],[small letters]])</f>
        <v>all levels</v>
      </c>
      <c r="S347" s="6">
        <v>7.5</v>
      </c>
      <c r="T347" s="12">
        <v>42337</v>
      </c>
      <c r="U347" s="6">
        <f>DAY(טבלה1[[#This Row],[published_date]])</f>
        <v>29</v>
      </c>
      <c r="V347" s="6">
        <f>MONTH(טבלה1[[#This Row],[published_date]])</f>
        <v>11</v>
      </c>
      <c r="W347" s="6">
        <f>YEAR(טבלה1[[#This Row],[published_date]])</f>
        <v>2015</v>
      </c>
      <c r="X347">
        <v>4</v>
      </c>
      <c r="Y347" t="str">
        <f>VLOOKUP(טבלה1[[#This Row],[subject_id]],Subject_id!$A$2:$B$5,2)</f>
        <v>Web Development</v>
      </c>
      <c r="Z347" s="7">
        <v>43734</v>
      </c>
      <c r="AA347">
        <f>_xlfn.DAYS(טבלה1[[#This Row],[Removal_date]],טבלה1[[#This Row],[published_date]])</f>
        <v>1397</v>
      </c>
      <c r="AB347" s="4">
        <f>טבלה1[[#This Row],[price]]*טבלה1[[#This Row],[num_subscribers]]</f>
        <v>291330</v>
      </c>
    </row>
    <row r="348" spans="1:28" x14ac:dyDescent="0.3">
      <c r="A348">
        <v>674608</v>
      </c>
      <c r="B348" t="s">
        <v>5607</v>
      </c>
      <c r="C348" t="str">
        <f>LEFT(טבלה1[[#This Row],[course_title]],10)</f>
        <v>The Comple</v>
      </c>
      <c r="D348" t="str">
        <f>RIGHT(טבלה1[[#This Row],[course_title]],10)</f>
        <v>o Advanced</v>
      </c>
      <c r="E348" t="str">
        <f>MID(טבלה1[[#This Row],[course_title]],2,10)</f>
        <v>he Complet</v>
      </c>
      <c r="F348" t="s">
        <v>5608</v>
      </c>
      <c r="G348" t="str">
        <f>REPLACE(טבלה1[[#This Row],[url]],19,3,"com")</f>
        <v>https://www.udemy.com/webdevelopercourse/</v>
      </c>
      <c r="H348" t="b">
        <v>1</v>
      </c>
      <c r="I348" s="4">
        <v>195</v>
      </c>
      <c r="J348" s="5">
        <v>37141</v>
      </c>
      <c r="K348" s="5">
        <v>1813</v>
      </c>
      <c r="L348" s="5">
        <v>316</v>
      </c>
      <c r="M348">
        <v>1</v>
      </c>
      <c r="N348" t="str">
        <f>VLOOKUP(טבלה1[[#This Row],[level_id]],Level_id!$A$2:$B$5,2)</f>
        <v>All levels</v>
      </c>
      <c r="O348" t="str">
        <f>LOWER(טבלה1[[#This Row],[level_desc]])</f>
        <v>all levels</v>
      </c>
      <c r="P348" s="3" t="str">
        <f>UPPER(טבלה1[[#This Row],[small letters]])</f>
        <v>ALL LEVELS</v>
      </c>
      <c r="Q348">
        <f>LEN(טבלה1[[#This Row],[no spaces]])</f>
        <v>10</v>
      </c>
      <c r="R348" t="str">
        <f>TRIM(טבלה1[[#This Row],[small letters]])</f>
        <v>all levels</v>
      </c>
      <c r="S348" s="6">
        <v>51</v>
      </c>
      <c r="T348" s="12">
        <v>42508</v>
      </c>
      <c r="U348" s="6">
        <f>DAY(טבלה1[[#This Row],[published_date]])</f>
        <v>18</v>
      </c>
      <c r="V348" s="6">
        <f>MONTH(טבלה1[[#This Row],[published_date]])</f>
        <v>5</v>
      </c>
      <c r="W348" s="6">
        <f>YEAR(טבלה1[[#This Row],[published_date]])</f>
        <v>2016</v>
      </c>
      <c r="X348">
        <v>4</v>
      </c>
      <c r="Y348" t="str">
        <f>VLOOKUP(טבלה1[[#This Row],[subject_id]],Subject_id!$A$2:$B$5,2)</f>
        <v>Web Development</v>
      </c>
      <c r="Z348" s="7">
        <v>43734</v>
      </c>
      <c r="AA348">
        <f>_xlfn.DAYS(טבלה1[[#This Row],[Removal_date]],טבלה1[[#This Row],[published_date]])</f>
        <v>1226</v>
      </c>
      <c r="AB348" s="4">
        <f>טבלה1[[#This Row],[price]]*טבלה1[[#This Row],[num_subscribers]]</f>
        <v>7242495</v>
      </c>
    </row>
    <row r="349" spans="1:28" x14ac:dyDescent="0.3">
      <c r="A349">
        <v>680044</v>
      </c>
      <c r="B349" t="s">
        <v>228</v>
      </c>
      <c r="C349" t="str">
        <f>LEFT(טבלה1[[#This Row],[course_title]],10)</f>
        <v>Binary Opt</v>
      </c>
      <c r="D349" t="str">
        <f>RIGHT(טבלה1[[#This Row],[course_title]],10)</f>
        <v>nd Signals</v>
      </c>
      <c r="E349" t="str">
        <f>MID(טבלה1[[#This Row],[course_title]],2,10)</f>
        <v>inary Opti</v>
      </c>
      <c r="F349" t="s">
        <v>229</v>
      </c>
      <c r="G349" t="str">
        <f>REPLACE(טבלה1[[#This Row],[url]],19,3,"com")</f>
        <v>https://www.udemy.com/learn-trading-binary-options-from-scratch-and-3-strategies/</v>
      </c>
      <c r="H349" t="b">
        <v>1</v>
      </c>
      <c r="I349" s="4">
        <v>195</v>
      </c>
      <c r="J349" s="5">
        <v>1723</v>
      </c>
      <c r="K349" s="5">
        <v>38</v>
      </c>
      <c r="L349" s="5">
        <v>24</v>
      </c>
      <c r="M349">
        <v>2</v>
      </c>
      <c r="N349" t="str">
        <f>VLOOKUP(טבלה1[[#This Row],[level_id]],Level_id!$A$2:$B$5,2)</f>
        <v>Beginner Level</v>
      </c>
      <c r="O349" t="str">
        <f>LOWER(טבלה1[[#This Row],[level_desc]])</f>
        <v>beginner level</v>
      </c>
      <c r="P349" s="3" t="str">
        <f>UPPER(טבלה1[[#This Row],[small letters]])</f>
        <v>BEGINNER LEVEL</v>
      </c>
      <c r="Q349">
        <f>LEN(טבלה1[[#This Row],[no spaces]])</f>
        <v>14</v>
      </c>
      <c r="R349" t="str">
        <f>TRIM(טבלה1[[#This Row],[small letters]])</f>
        <v>beginner level</v>
      </c>
      <c r="S349" s="6">
        <v>1</v>
      </c>
      <c r="T349" s="12">
        <v>42352</v>
      </c>
      <c r="U349" s="6">
        <f>DAY(טבלה1[[#This Row],[published_date]])</f>
        <v>14</v>
      </c>
      <c r="V349" s="6">
        <f>MONTH(טבלה1[[#This Row],[published_date]])</f>
        <v>12</v>
      </c>
      <c r="W349" s="6">
        <f>YEAR(טבלה1[[#This Row],[published_date]])</f>
        <v>2015</v>
      </c>
      <c r="X349">
        <v>1</v>
      </c>
      <c r="Y349" t="str">
        <f>VLOOKUP(טבלה1[[#This Row],[subject_id]],Subject_id!$A$2:$B$5,2)</f>
        <v>Business Finance</v>
      </c>
      <c r="Z349" s="7">
        <v>43245</v>
      </c>
      <c r="AA349">
        <f>_xlfn.DAYS(טבלה1[[#This Row],[Removal_date]],טבלה1[[#This Row],[published_date]])</f>
        <v>893</v>
      </c>
      <c r="AB349" s="4">
        <f>טבלה1[[#This Row],[price]]*טבלה1[[#This Row],[num_subscribers]]</f>
        <v>335985</v>
      </c>
    </row>
    <row r="350" spans="1:28" x14ac:dyDescent="0.3">
      <c r="A350">
        <v>688244</v>
      </c>
      <c r="B350" t="s">
        <v>1256</v>
      </c>
      <c r="C350" t="str">
        <f>LEFT(טבלה1[[#This Row],[course_title]],10)</f>
        <v>How I Make</v>
      </c>
      <c r="D350" t="str">
        <f>RIGHT(טבלה1[[#This Row],[course_title]],10)</f>
        <v>cks Online</v>
      </c>
      <c r="E350" t="str">
        <f>MID(טבלה1[[#This Row],[course_title]],2,10)</f>
        <v xml:space="preserve">ow I Make </v>
      </c>
      <c r="F350" t="s">
        <v>1257</v>
      </c>
      <c r="G350" t="str">
        <f>REPLACE(טבלה1[[#This Row],[url]],19,3,"com")</f>
        <v>https://www.udemy.com/seeking-alpha-how-to-write-about-stocks-online/</v>
      </c>
      <c r="H350" t="b">
        <v>1</v>
      </c>
      <c r="I350" s="4">
        <v>195</v>
      </c>
      <c r="J350" s="5">
        <v>360</v>
      </c>
      <c r="K350" s="5">
        <v>24</v>
      </c>
      <c r="L350" s="5">
        <v>12</v>
      </c>
      <c r="M350">
        <v>2</v>
      </c>
      <c r="N350" t="str">
        <f>VLOOKUP(טבלה1[[#This Row],[level_id]],Level_id!$A$2:$B$5,2)</f>
        <v>Beginner Level</v>
      </c>
      <c r="O350" t="str">
        <f>LOWER(טבלה1[[#This Row],[level_desc]])</f>
        <v>beginner level</v>
      </c>
      <c r="P350" s="3" t="str">
        <f>UPPER(טבלה1[[#This Row],[small letters]])</f>
        <v>BEGINNER LEVEL</v>
      </c>
      <c r="Q350">
        <f>LEN(טבלה1[[#This Row],[no spaces]])</f>
        <v>14</v>
      </c>
      <c r="R350" t="str">
        <f>TRIM(טבלה1[[#This Row],[small letters]])</f>
        <v>beginner level</v>
      </c>
      <c r="S350" s="6">
        <v>2.5</v>
      </c>
      <c r="T350" s="12">
        <v>42356</v>
      </c>
      <c r="U350" s="6">
        <f>DAY(טבלה1[[#This Row],[published_date]])</f>
        <v>18</v>
      </c>
      <c r="V350" s="6">
        <f>MONTH(טבלה1[[#This Row],[published_date]])</f>
        <v>12</v>
      </c>
      <c r="W350" s="6">
        <f>YEAR(טבלה1[[#This Row],[published_date]])</f>
        <v>2015</v>
      </c>
      <c r="X350">
        <v>1</v>
      </c>
      <c r="Y350" t="str">
        <f>VLOOKUP(טבלה1[[#This Row],[subject_id]],Subject_id!$A$2:$B$5,2)</f>
        <v>Business Finance</v>
      </c>
      <c r="Z350" s="7">
        <v>43465</v>
      </c>
      <c r="AA350">
        <f>_xlfn.DAYS(טבלה1[[#This Row],[Removal_date]],טבלה1[[#This Row],[published_date]])</f>
        <v>1109</v>
      </c>
      <c r="AB350" s="4">
        <f>טבלה1[[#This Row],[price]]*טבלה1[[#This Row],[num_subscribers]]</f>
        <v>70200</v>
      </c>
    </row>
    <row r="351" spans="1:28" x14ac:dyDescent="0.3">
      <c r="A351">
        <v>695656</v>
      </c>
      <c r="B351" t="s">
        <v>5623</v>
      </c>
      <c r="C351" t="str">
        <f>LEFT(טבלה1[[#This Row],[course_title]],10)</f>
        <v>The Comple</v>
      </c>
      <c r="D351" t="str">
        <f>RIGHT(טבלה1[[#This Row],[course_title]],10)</f>
        <v xml:space="preserve"> Beginners</v>
      </c>
      <c r="E351" t="str">
        <f>MID(טבלה1[[#This Row],[course_title]],2,10)</f>
        <v>he Complet</v>
      </c>
      <c r="F351" t="s">
        <v>5624</v>
      </c>
      <c r="G351" t="str">
        <f>REPLACE(טבלה1[[#This Row],[url]],19,3,"com")</f>
        <v>https://www.udemy.com/javascriptcourse/</v>
      </c>
      <c r="H351" t="b">
        <v>1</v>
      </c>
      <c r="I351" s="4">
        <v>195</v>
      </c>
      <c r="J351" s="5">
        <v>31499</v>
      </c>
      <c r="K351" s="5">
        <v>450</v>
      </c>
      <c r="L351" s="5">
        <v>46</v>
      </c>
      <c r="M351">
        <v>1</v>
      </c>
      <c r="N351" t="str">
        <f>VLOOKUP(טבלה1[[#This Row],[level_id]],Level_id!$A$2:$B$5,2)</f>
        <v>All levels</v>
      </c>
      <c r="O351" t="str">
        <f>LOWER(טבלה1[[#This Row],[level_desc]])</f>
        <v>all levels</v>
      </c>
      <c r="P351" s="3" t="str">
        <f>UPPER(טבלה1[[#This Row],[small letters]])</f>
        <v>ALL LEVELS</v>
      </c>
      <c r="Q351">
        <f>LEN(טבלה1[[#This Row],[no spaces]])</f>
        <v>10</v>
      </c>
      <c r="R351" t="str">
        <f>TRIM(טבלה1[[#This Row],[small letters]])</f>
        <v>all levels</v>
      </c>
      <c r="S351" s="6">
        <v>4</v>
      </c>
      <c r="T351" s="12">
        <v>42367</v>
      </c>
      <c r="U351" s="6">
        <f>DAY(טבלה1[[#This Row],[published_date]])</f>
        <v>29</v>
      </c>
      <c r="V351" s="6">
        <f>MONTH(טבלה1[[#This Row],[published_date]])</f>
        <v>12</v>
      </c>
      <c r="W351" s="6">
        <f>YEAR(טבלה1[[#This Row],[published_date]])</f>
        <v>2015</v>
      </c>
      <c r="X351">
        <v>4</v>
      </c>
      <c r="Y351" t="str">
        <f>VLOOKUP(טבלה1[[#This Row],[subject_id]],Subject_id!$A$2:$B$5,2)</f>
        <v>Web Development</v>
      </c>
      <c r="Z351" s="7">
        <v>43734</v>
      </c>
      <c r="AA351">
        <f>_xlfn.DAYS(טבלה1[[#This Row],[Removal_date]],טבלה1[[#This Row],[published_date]])</f>
        <v>1367</v>
      </c>
      <c r="AB351" s="4">
        <f>טבלה1[[#This Row],[price]]*טבלה1[[#This Row],[num_subscribers]]</f>
        <v>6142305</v>
      </c>
    </row>
    <row r="352" spans="1:28" x14ac:dyDescent="0.3">
      <c r="A352">
        <v>701570</v>
      </c>
      <c r="B352" t="s">
        <v>6799</v>
      </c>
      <c r="C352" t="str">
        <f>LEFT(טבלה1[[#This Row],[course_title]],10)</f>
        <v>Build Real</v>
      </c>
      <c r="D352" t="str">
        <f>RIGHT(טבלה1[[#This Row],[course_title]],10)</f>
        <v>5 and CSS3</v>
      </c>
      <c r="E352" t="str">
        <f>MID(טבלה1[[#This Row],[course_title]],2,10)</f>
        <v xml:space="preserve">uild Real </v>
      </c>
      <c r="F352" t="s">
        <v>6800</v>
      </c>
      <c r="G352" t="str">
        <f>REPLACE(טבלה1[[#This Row],[url]],19,3,"com")</f>
        <v>https://www.udemy.com/web-development-html5-css3/</v>
      </c>
      <c r="H352" t="b">
        <v>1</v>
      </c>
      <c r="I352" s="4">
        <v>195</v>
      </c>
      <c r="J352" s="5">
        <v>10874</v>
      </c>
      <c r="K352" s="5">
        <v>114</v>
      </c>
      <c r="L352" s="5">
        <v>59</v>
      </c>
      <c r="M352">
        <v>2</v>
      </c>
      <c r="N352" t="str">
        <f>VLOOKUP(טבלה1[[#This Row],[level_id]],Level_id!$A$2:$B$5,2)</f>
        <v>Beginner Level</v>
      </c>
      <c r="O352" t="str">
        <f>LOWER(טבלה1[[#This Row],[level_desc]])</f>
        <v>beginner level</v>
      </c>
      <c r="P352" s="3" t="str">
        <f>UPPER(טבלה1[[#This Row],[small letters]])</f>
        <v>BEGINNER LEVEL</v>
      </c>
      <c r="Q352">
        <f>LEN(טבלה1[[#This Row],[no spaces]])</f>
        <v>14</v>
      </c>
      <c r="R352" t="str">
        <f>TRIM(טבלה1[[#This Row],[small letters]])</f>
        <v>beginner level</v>
      </c>
      <c r="S352" s="6">
        <v>7.5</v>
      </c>
      <c r="T352" s="12">
        <v>42394</v>
      </c>
      <c r="U352" s="6">
        <f>DAY(טבלה1[[#This Row],[published_date]])</f>
        <v>25</v>
      </c>
      <c r="V352" s="6">
        <f>MONTH(טבלה1[[#This Row],[published_date]])</f>
        <v>1</v>
      </c>
      <c r="W352" s="6">
        <f>YEAR(טבלה1[[#This Row],[published_date]])</f>
        <v>2016</v>
      </c>
      <c r="X352">
        <v>4</v>
      </c>
      <c r="Y352" t="str">
        <f>VLOOKUP(טבלה1[[#This Row],[subject_id]],Subject_id!$A$2:$B$5,2)</f>
        <v>Web Development</v>
      </c>
      <c r="Z352" s="7">
        <v>43465</v>
      </c>
      <c r="AA352">
        <f>_xlfn.DAYS(טבלה1[[#This Row],[Removal_date]],טבלה1[[#This Row],[published_date]])</f>
        <v>1071</v>
      </c>
      <c r="AB352" s="4">
        <f>טבלה1[[#This Row],[price]]*טבלה1[[#This Row],[num_subscribers]]</f>
        <v>2120430</v>
      </c>
    </row>
    <row r="353" spans="1:28" x14ac:dyDescent="0.3">
      <c r="A353">
        <v>703770</v>
      </c>
      <c r="B353" t="s">
        <v>1138</v>
      </c>
      <c r="C353" t="str">
        <f>LEFT(טבלה1[[#This Row],[course_title]],10)</f>
        <v>MQL4 Progr</v>
      </c>
      <c r="D353" t="str">
        <f>RIGHT(טבלה1[[#This Row],[course_title]],10)</f>
        <v>ng Robots!</v>
      </c>
      <c r="E353" t="str">
        <f>MID(טבלה1[[#This Row],[course_title]],2,10)</f>
        <v>QL4 Progra</v>
      </c>
      <c r="F353" t="s">
        <v>1139</v>
      </c>
      <c r="G353" t="str">
        <f>REPLACE(טבלה1[[#This Row],[url]],19,3,"com")</f>
        <v>https://www.udemy.com/algorithmic-trading-bootcamp-metatrader4/</v>
      </c>
      <c r="H353" t="b">
        <v>1</v>
      </c>
      <c r="I353" s="4">
        <v>195</v>
      </c>
      <c r="J353" s="5">
        <v>1367</v>
      </c>
      <c r="K353" s="5">
        <v>33</v>
      </c>
      <c r="L353" s="5">
        <v>74</v>
      </c>
      <c r="M353">
        <v>1</v>
      </c>
      <c r="N353" t="str">
        <f>VLOOKUP(טבלה1[[#This Row],[level_id]],Level_id!$A$2:$B$5,2)</f>
        <v>All levels</v>
      </c>
      <c r="O353" t="str">
        <f>LOWER(טבלה1[[#This Row],[level_desc]])</f>
        <v>all levels</v>
      </c>
      <c r="P353" s="3" t="str">
        <f>UPPER(טבלה1[[#This Row],[small letters]])</f>
        <v>ALL LEVELS</v>
      </c>
      <c r="Q353">
        <f>LEN(טבלה1[[#This Row],[no spaces]])</f>
        <v>10</v>
      </c>
      <c r="R353" t="str">
        <f>TRIM(טבלה1[[#This Row],[small letters]])</f>
        <v>all levels</v>
      </c>
      <c r="S353" s="6">
        <v>7</v>
      </c>
      <c r="T353" s="12">
        <v>42422</v>
      </c>
      <c r="U353" s="6">
        <f>DAY(טבלה1[[#This Row],[published_date]])</f>
        <v>22</v>
      </c>
      <c r="V353" s="6">
        <f>MONTH(טבלה1[[#This Row],[published_date]])</f>
        <v>2</v>
      </c>
      <c r="W353" s="6">
        <f>YEAR(טבלה1[[#This Row],[published_date]])</f>
        <v>2016</v>
      </c>
      <c r="X353">
        <v>1</v>
      </c>
      <c r="Y353" t="str">
        <f>VLOOKUP(טבלה1[[#This Row],[subject_id]],Subject_id!$A$2:$B$5,2)</f>
        <v>Business Finance</v>
      </c>
      <c r="Z353" s="7">
        <v>43318</v>
      </c>
      <c r="AA353">
        <f>_xlfn.DAYS(טבלה1[[#This Row],[Removal_date]],טבלה1[[#This Row],[published_date]])</f>
        <v>896</v>
      </c>
      <c r="AB353" s="4">
        <f>טבלה1[[#This Row],[price]]*טבלה1[[#This Row],[num_subscribers]]</f>
        <v>266565</v>
      </c>
    </row>
    <row r="354" spans="1:28" x14ac:dyDescent="0.3">
      <c r="A354">
        <v>707682</v>
      </c>
      <c r="B354" t="s">
        <v>6825</v>
      </c>
      <c r="C354" t="str">
        <f>LEFT(טבלה1[[#This Row],[course_title]],10)</f>
        <v xml:space="preserve">Mastering </v>
      </c>
      <c r="D354" t="str">
        <f>RIGHT(טבלה1[[#This Row],[course_title]],10)</f>
        <v xml:space="preserve"> Dev Tools</v>
      </c>
      <c r="E354" t="str">
        <f>MID(טבלה1[[#This Row],[course_title]],2,10)</f>
        <v>astering W</v>
      </c>
      <c r="F354" t="s">
        <v>6826</v>
      </c>
      <c r="G354" t="str">
        <f>REPLACE(טבלה1[[#This Row],[url]],19,3,"com")</f>
        <v>https://www.udemy.com/mastering-web-and-mobile-debugging-using-chrome-dev-tools/</v>
      </c>
      <c r="H354" t="b">
        <v>1</v>
      </c>
      <c r="I354" s="4">
        <v>195</v>
      </c>
      <c r="J354" s="5">
        <v>1102</v>
      </c>
      <c r="K354" s="5">
        <v>12</v>
      </c>
      <c r="L354" s="5">
        <v>21</v>
      </c>
      <c r="M354">
        <v>1</v>
      </c>
      <c r="N354" t="str">
        <f>VLOOKUP(טבלה1[[#This Row],[level_id]],Level_id!$A$2:$B$5,2)</f>
        <v>All levels</v>
      </c>
      <c r="O354" t="str">
        <f>LOWER(טבלה1[[#This Row],[level_desc]])</f>
        <v>all levels</v>
      </c>
      <c r="P354" s="3" t="str">
        <f>UPPER(טבלה1[[#This Row],[small letters]])</f>
        <v>ALL LEVELS</v>
      </c>
      <c r="Q354">
        <f>LEN(טבלה1[[#This Row],[no spaces]])</f>
        <v>10</v>
      </c>
      <c r="R354" t="str">
        <f>TRIM(טבלה1[[#This Row],[small letters]])</f>
        <v>all levels</v>
      </c>
      <c r="S354" s="6">
        <v>2</v>
      </c>
      <c r="T354" s="12">
        <v>42398</v>
      </c>
      <c r="U354" s="6">
        <f>DAY(טבלה1[[#This Row],[published_date]])</f>
        <v>29</v>
      </c>
      <c r="V354" s="6">
        <f>MONTH(טבלה1[[#This Row],[published_date]])</f>
        <v>1</v>
      </c>
      <c r="W354" s="6">
        <f>YEAR(טבלה1[[#This Row],[published_date]])</f>
        <v>2016</v>
      </c>
      <c r="X354">
        <v>4</v>
      </c>
      <c r="Y354" t="str">
        <f>VLOOKUP(טבלה1[[#This Row],[subject_id]],Subject_id!$A$2:$B$5,2)</f>
        <v>Web Development</v>
      </c>
      <c r="Z354" s="7">
        <v>43734</v>
      </c>
      <c r="AA354">
        <f>_xlfn.DAYS(טבלה1[[#This Row],[Removal_date]],טבלה1[[#This Row],[published_date]])</f>
        <v>1336</v>
      </c>
      <c r="AB354" s="4">
        <f>טבלה1[[#This Row],[price]]*טבלה1[[#This Row],[num_subscribers]]</f>
        <v>214890</v>
      </c>
    </row>
    <row r="355" spans="1:28" x14ac:dyDescent="0.3">
      <c r="A355">
        <v>720356</v>
      </c>
      <c r="B355" t="s">
        <v>6466</v>
      </c>
      <c r="C355" t="str">
        <f>LEFT(טבלה1[[#This Row],[course_title]],10)</f>
        <v>Projects i</v>
      </c>
      <c r="D355" t="str">
        <f>RIGHT(טבלה1[[#This Row],[course_title]],10)</f>
        <v>by Example</v>
      </c>
      <c r="E355" t="str">
        <f>MID(טבלה1[[#This Row],[course_title]],2,10)</f>
        <v>rojects in</v>
      </c>
      <c r="F355" t="s">
        <v>6467</v>
      </c>
      <c r="G355" t="str">
        <f>REPLACE(טבלה1[[#This Row],[url]],19,3,"com")</f>
        <v>https://www.udemy.com/projects-in-nodejs/</v>
      </c>
      <c r="H355" t="b">
        <v>1</v>
      </c>
      <c r="I355" s="4">
        <v>195</v>
      </c>
      <c r="J355" s="5">
        <v>869</v>
      </c>
      <c r="K355" s="5">
        <v>99</v>
      </c>
      <c r="L355" s="5">
        <v>38</v>
      </c>
      <c r="M355">
        <v>1</v>
      </c>
      <c r="N355" t="str">
        <f>VLOOKUP(טבלה1[[#This Row],[level_id]],Level_id!$A$2:$B$5,2)</f>
        <v>All levels</v>
      </c>
      <c r="O355" t="str">
        <f>LOWER(טבלה1[[#This Row],[level_desc]])</f>
        <v>all levels</v>
      </c>
      <c r="P355" s="3" t="str">
        <f>UPPER(טבלה1[[#This Row],[small letters]])</f>
        <v>ALL LEVELS</v>
      </c>
      <c r="Q355">
        <f>LEN(טבלה1[[#This Row],[no spaces]])</f>
        <v>10</v>
      </c>
      <c r="R355" t="str">
        <f>TRIM(טבלה1[[#This Row],[small letters]])</f>
        <v>all levels</v>
      </c>
      <c r="S355" s="6">
        <v>5</v>
      </c>
      <c r="T355" s="12">
        <v>42484</v>
      </c>
      <c r="U355" s="6">
        <f>DAY(טבלה1[[#This Row],[published_date]])</f>
        <v>24</v>
      </c>
      <c r="V355" s="6">
        <f>MONTH(טבלה1[[#This Row],[published_date]])</f>
        <v>4</v>
      </c>
      <c r="W355" s="6">
        <f>YEAR(טבלה1[[#This Row],[published_date]])</f>
        <v>2016</v>
      </c>
      <c r="X355">
        <v>4</v>
      </c>
      <c r="Y355" t="str">
        <f>VLOOKUP(טבלה1[[#This Row],[subject_id]],Subject_id!$A$2:$B$5,2)</f>
        <v>Web Development</v>
      </c>
      <c r="Z355" s="7">
        <v>43734</v>
      </c>
      <c r="AA355">
        <f>_xlfn.DAYS(טבלה1[[#This Row],[Removal_date]],טבלה1[[#This Row],[published_date]])</f>
        <v>1250</v>
      </c>
      <c r="AB355" s="4">
        <f>טבלה1[[#This Row],[price]]*טבלה1[[#This Row],[num_subscribers]]</f>
        <v>169455</v>
      </c>
    </row>
    <row r="356" spans="1:28" x14ac:dyDescent="0.3">
      <c r="A356">
        <v>723522</v>
      </c>
      <c r="B356" t="s">
        <v>5256</v>
      </c>
      <c r="C356" t="str">
        <f>LEFT(טבלה1[[#This Row],[course_title]],10)</f>
        <v>PHP Fundam</v>
      </c>
      <c r="D356" t="str">
        <f>RIGHT(טבלה1[[#This Row],[course_title]],10)</f>
        <v>ou Deserve</v>
      </c>
      <c r="E356" t="str">
        <f>MID(טבלה1[[#This Row],[course_title]],2,10)</f>
        <v>HP Fundame</v>
      </c>
      <c r="F356" t="s">
        <v>5257</v>
      </c>
      <c r="G356" t="str">
        <f>REPLACE(טבלה1[[#This Row],[url]],19,3,"com")</f>
        <v>https://www.udemy.com/php-fundamentals/</v>
      </c>
      <c r="H356" t="b">
        <v>1</v>
      </c>
      <c r="I356" s="4">
        <v>195</v>
      </c>
      <c r="J356" s="5">
        <v>12068</v>
      </c>
      <c r="K356" s="5">
        <v>81</v>
      </c>
      <c r="L356" s="5">
        <v>12</v>
      </c>
      <c r="M356">
        <v>1</v>
      </c>
      <c r="N356" t="str">
        <f>VLOOKUP(טבלה1[[#This Row],[level_id]],Level_id!$A$2:$B$5,2)</f>
        <v>All levels</v>
      </c>
      <c r="O356" t="str">
        <f>LOWER(טבלה1[[#This Row],[level_desc]])</f>
        <v>all levels</v>
      </c>
      <c r="P356" s="3" t="str">
        <f>UPPER(טבלה1[[#This Row],[small letters]])</f>
        <v>ALL LEVELS</v>
      </c>
      <c r="Q356">
        <f>LEN(טבלה1[[#This Row],[no spaces]])</f>
        <v>10</v>
      </c>
      <c r="R356" t="str">
        <f>TRIM(טבלה1[[#This Row],[small letters]])</f>
        <v>all levels</v>
      </c>
      <c r="S356" s="6">
        <v>1.5</v>
      </c>
      <c r="T356" s="12">
        <v>42465</v>
      </c>
      <c r="U356" s="6">
        <f>DAY(טבלה1[[#This Row],[published_date]])</f>
        <v>5</v>
      </c>
      <c r="V356" s="6">
        <f>MONTH(טבלה1[[#This Row],[published_date]])</f>
        <v>4</v>
      </c>
      <c r="W356" s="6">
        <f>YEAR(טבלה1[[#This Row],[published_date]])</f>
        <v>2016</v>
      </c>
      <c r="X356">
        <v>4</v>
      </c>
      <c r="Y356" t="str">
        <f>VLOOKUP(טבלה1[[#This Row],[subject_id]],Subject_id!$A$2:$B$5,2)</f>
        <v>Web Development</v>
      </c>
      <c r="Z356" s="7">
        <v>43734</v>
      </c>
      <c r="AA356">
        <f>_xlfn.DAYS(טבלה1[[#This Row],[Removal_date]],טבלה1[[#This Row],[published_date]])</f>
        <v>1269</v>
      </c>
      <c r="AB356" s="4">
        <f>טבלה1[[#This Row],[price]]*טבלה1[[#This Row],[num_subscribers]]</f>
        <v>2353260</v>
      </c>
    </row>
    <row r="357" spans="1:28" x14ac:dyDescent="0.3">
      <c r="A357">
        <v>735550</v>
      </c>
      <c r="B357" t="s">
        <v>1418</v>
      </c>
      <c r="C357" t="str">
        <f>LEFT(טבלה1[[#This Row],[course_title]],10)</f>
        <v>How to Tra</v>
      </c>
      <c r="D357" t="str">
        <f>RIGHT(טבלה1[[#This Row],[course_title]],10)</f>
        <v>All Levels</v>
      </c>
      <c r="E357" t="str">
        <f>MID(טבלה1[[#This Row],[course_title]],2,10)</f>
        <v>ow to Trad</v>
      </c>
      <c r="F357" t="s">
        <v>1419</v>
      </c>
      <c r="G357" t="str">
        <f>REPLACE(טבלה1[[#This Row],[url]],19,3,"com")</f>
        <v>https://www.udemy.com/trade-binary-options/</v>
      </c>
      <c r="H357" t="b">
        <v>1</v>
      </c>
      <c r="I357" s="4">
        <v>195</v>
      </c>
      <c r="J357" s="5">
        <v>1680</v>
      </c>
      <c r="K357" s="5">
        <v>39</v>
      </c>
      <c r="L357" s="5">
        <v>17</v>
      </c>
      <c r="M357">
        <v>1</v>
      </c>
      <c r="N357" t="str">
        <f>VLOOKUP(טבלה1[[#This Row],[level_id]],Level_id!$A$2:$B$5,2)</f>
        <v>All levels</v>
      </c>
      <c r="O357" t="str">
        <f>LOWER(טבלה1[[#This Row],[level_desc]])</f>
        <v>all levels</v>
      </c>
      <c r="P357" s="3" t="str">
        <f>UPPER(טבלה1[[#This Row],[small letters]])</f>
        <v>ALL LEVELS</v>
      </c>
      <c r="Q357">
        <f>LEN(טבלה1[[#This Row],[no spaces]])</f>
        <v>10</v>
      </c>
      <c r="R357" t="str">
        <f>TRIM(טבלה1[[#This Row],[small letters]])</f>
        <v>all levels</v>
      </c>
      <c r="S357" s="6">
        <v>1</v>
      </c>
      <c r="T357" s="12">
        <v>42396</v>
      </c>
      <c r="U357" s="6">
        <f>DAY(טבלה1[[#This Row],[published_date]])</f>
        <v>27</v>
      </c>
      <c r="V357" s="6">
        <f>MONTH(טבלה1[[#This Row],[published_date]])</f>
        <v>1</v>
      </c>
      <c r="W357" s="6">
        <f>YEAR(טבלה1[[#This Row],[published_date]])</f>
        <v>2016</v>
      </c>
      <c r="X357">
        <v>1</v>
      </c>
      <c r="Y357" t="str">
        <f>VLOOKUP(טבלה1[[#This Row],[subject_id]],Subject_id!$A$2:$B$5,2)</f>
        <v>Business Finance</v>
      </c>
      <c r="Z357" s="7">
        <v>43318</v>
      </c>
      <c r="AA357">
        <f>_xlfn.DAYS(טבלה1[[#This Row],[Removal_date]],טבלה1[[#This Row],[published_date]])</f>
        <v>922</v>
      </c>
      <c r="AB357" s="4">
        <f>טבלה1[[#This Row],[price]]*טבלה1[[#This Row],[num_subscribers]]</f>
        <v>327600</v>
      </c>
    </row>
    <row r="358" spans="1:28" x14ac:dyDescent="0.3">
      <c r="A358">
        <v>737642</v>
      </c>
      <c r="B358" t="s">
        <v>3312</v>
      </c>
      <c r="C358" t="str">
        <f>LEFT(טבלה1[[#This Row],[course_title]],10)</f>
        <v>How To Des</v>
      </c>
      <c r="D358" t="str">
        <f>RIGHT(טבלה1[[#This Row],[course_title]],10)</f>
        <v>llustrator</v>
      </c>
      <c r="E358" t="str">
        <f>MID(טבלה1[[#This Row],[course_title]],2,10)</f>
        <v>ow To Desi</v>
      </c>
      <c r="F358" t="s">
        <v>3313</v>
      </c>
      <c r="G358" t="str">
        <f>REPLACE(טבלה1[[#This Row],[url]],19,3,"com")</f>
        <v>https://www.udemy.com/logo-logo-design-logos-logo-maker-graphic-design-logo-creator/</v>
      </c>
      <c r="H358" t="b">
        <v>1</v>
      </c>
      <c r="I358" s="4">
        <v>195</v>
      </c>
      <c r="J358" s="5">
        <v>3599</v>
      </c>
      <c r="K358" s="5">
        <v>43</v>
      </c>
      <c r="L358" s="5">
        <v>72</v>
      </c>
      <c r="M358">
        <v>4</v>
      </c>
      <c r="N358" t="str">
        <f>VLOOKUP(טבלה1[[#This Row],[level_id]],Level_id!$A$2:$B$5,2)</f>
        <v>Intermediate Level</v>
      </c>
      <c r="O358" t="str">
        <f>LOWER(טבלה1[[#This Row],[level_desc]])</f>
        <v>intermediate level</v>
      </c>
      <c r="P358" s="3" t="str">
        <f>UPPER(טבלה1[[#This Row],[small letters]])</f>
        <v>INTERMEDIATE LEVEL</v>
      </c>
      <c r="Q358">
        <f>LEN(טבלה1[[#This Row],[no spaces]])</f>
        <v>18</v>
      </c>
      <c r="R358" t="str">
        <f>TRIM(טבלה1[[#This Row],[small letters]])</f>
        <v>intermediate level</v>
      </c>
      <c r="S358" s="6">
        <v>5</v>
      </c>
      <c r="T358" s="12">
        <v>42393</v>
      </c>
      <c r="U358" s="6">
        <f>DAY(טבלה1[[#This Row],[published_date]])</f>
        <v>24</v>
      </c>
      <c r="V358" s="6">
        <f>MONTH(טבלה1[[#This Row],[published_date]])</f>
        <v>1</v>
      </c>
      <c r="W358" s="6">
        <f>YEAR(טבלה1[[#This Row],[published_date]])</f>
        <v>2016</v>
      </c>
      <c r="X358">
        <v>2</v>
      </c>
      <c r="Y358" t="str">
        <f>VLOOKUP(טבלה1[[#This Row],[subject_id]],Subject_id!$A$2:$B$5,2)</f>
        <v>Graphic Design</v>
      </c>
      <c r="Z358" s="7">
        <v>44114</v>
      </c>
      <c r="AA358">
        <f>_xlfn.DAYS(טבלה1[[#This Row],[Removal_date]],טבלה1[[#This Row],[published_date]])</f>
        <v>1721</v>
      </c>
      <c r="AB358" s="4">
        <f>טבלה1[[#This Row],[price]]*טבלה1[[#This Row],[num_subscribers]]</f>
        <v>701805</v>
      </c>
    </row>
    <row r="359" spans="1:28" x14ac:dyDescent="0.3">
      <c r="A359">
        <v>746014</v>
      </c>
      <c r="B359" t="s">
        <v>5393</v>
      </c>
      <c r="C359" t="str">
        <f>LEFT(טבלה1[[#This Row],[course_title]],10)</f>
        <v>The Comple</v>
      </c>
      <c r="D359" t="str">
        <f>RIGHT(טבלה1[[#This Row],[course_title]],10)</f>
        <v>o Advanced</v>
      </c>
      <c r="E359" t="str">
        <f>MID(טבלה1[[#This Row],[course_title]],2,10)</f>
        <v>he Complet</v>
      </c>
      <c r="F359" t="s">
        <v>5394</v>
      </c>
      <c r="G359" t="str">
        <f>REPLACE(טבלה1[[#This Row],[url]],19,3,"com")</f>
        <v>https://www.udemy.com/sasscourse/</v>
      </c>
      <c r="H359" t="b">
        <v>1</v>
      </c>
      <c r="I359" s="4">
        <v>195</v>
      </c>
      <c r="J359" s="5">
        <v>12021</v>
      </c>
      <c r="K359" s="5">
        <v>660</v>
      </c>
      <c r="L359" s="5">
        <v>41</v>
      </c>
      <c r="M359">
        <v>1</v>
      </c>
      <c r="N359" t="str">
        <f>VLOOKUP(טבלה1[[#This Row],[level_id]],Level_id!$A$2:$B$5,2)</f>
        <v>All levels</v>
      </c>
      <c r="O359" t="str">
        <f>LOWER(טבלה1[[#This Row],[level_desc]])</f>
        <v>all levels</v>
      </c>
      <c r="P359" s="3" t="str">
        <f>UPPER(טבלה1[[#This Row],[small letters]])</f>
        <v>ALL LEVELS</v>
      </c>
      <c r="Q359">
        <f>LEN(טבלה1[[#This Row],[no spaces]])</f>
        <v>10</v>
      </c>
      <c r="R359" t="str">
        <f>TRIM(טבלה1[[#This Row],[small letters]])</f>
        <v>all levels</v>
      </c>
      <c r="S359" s="6">
        <v>4</v>
      </c>
      <c r="T359" s="12">
        <v>42424</v>
      </c>
      <c r="U359" s="6">
        <f>DAY(טבלה1[[#This Row],[published_date]])</f>
        <v>24</v>
      </c>
      <c r="V359" s="6">
        <f>MONTH(טבלה1[[#This Row],[published_date]])</f>
        <v>2</v>
      </c>
      <c r="W359" s="6">
        <f>YEAR(טבלה1[[#This Row],[published_date]])</f>
        <v>2016</v>
      </c>
      <c r="X359">
        <v>4</v>
      </c>
      <c r="Y359" t="str">
        <f>VLOOKUP(טבלה1[[#This Row],[subject_id]],Subject_id!$A$2:$B$5,2)</f>
        <v>Web Development</v>
      </c>
      <c r="Z359" s="7">
        <v>43734</v>
      </c>
      <c r="AA359">
        <f>_xlfn.DAYS(טבלה1[[#This Row],[Removal_date]],טבלה1[[#This Row],[published_date]])</f>
        <v>1310</v>
      </c>
      <c r="AB359" s="4">
        <f>טבלה1[[#This Row],[price]]*טבלה1[[#This Row],[num_subscribers]]</f>
        <v>2344095</v>
      </c>
    </row>
    <row r="360" spans="1:28" x14ac:dyDescent="0.3">
      <c r="A360">
        <v>751100</v>
      </c>
      <c r="B360" t="s">
        <v>5202</v>
      </c>
      <c r="C360" t="str">
        <f>LEFT(טבלה1[[#This Row],[course_title]],10)</f>
        <v>Scrape Web</v>
      </c>
      <c r="D360" t="str">
        <f>RIGHT(טבלה1[[#This Row],[course_title]],10)</f>
        <v>d CasperJS</v>
      </c>
      <c r="E360" t="str">
        <f>MID(טבלה1[[#This Row],[course_title]],2,10)</f>
        <v>crape Webs</v>
      </c>
      <c r="F360" t="s">
        <v>5203</v>
      </c>
      <c r="G360" t="str">
        <f>REPLACE(טבלה1[[#This Row],[url]],19,3,"com")</f>
        <v>https://www.udemy.com/scrape-websites-phantomjs-casperjs/</v>
      </c>
      <c r="H360" t="b">
        <v>1</v>
      </c>
      <c r="I360" s="4">
        <v>195</v>
      </c>
      <c r="J360" s="5">
        <v>960</v>
      </c>
      <c r="K360" s="5">
        <v>110</v>
      </c>
      <c r="L360" s="5">
        <v>32</v>
      </c>
      <c r="M360">
        <v>4</v>
      </c>
      <c r="N360" t="str">
        <f>VLOOKUP(טבלה1[[#This Row],[level_id]],Level_id!$A$2:$B$5,2)</f>
        <v>Intermediate Level</v>
      </c>
      <c r="O360" t="str">
        <f>LOWER(טבלה1[[#This Row],[level_desc]])</f>
        <v>intermediate level</v>
      </c>
      <c r="P360" s="3" t="str">
        <f>UPPER(טבלה1[[#This Row],[small letters]])</f>
        <v>INTERMEDIATE LEVEL</v>
      </c>
      <c r="Q360">
        <f>LEN(טבלה1[[#This Row],[no spaces]])</f>
        <v>18</v>
      </c>
      <c r="R360" t="str">
        <f>TRIM(טבלה1[[#This Row],[small letters]])</f>
        <v>intermediate level</v>
      </c>
      <c r="S360" s="6">
        <v>2</v>
      </c>
      <c r="T360" s="12">
        <v>42426</v>
      </c>
      <c r="U360" s="6">
        <f>DAY(טבלה1[[#This Row],[published_date]])</f>
        <v>26</v>
      </c>
      <c r="V360" s="6">
        <f>MONTH(טבלה1[[#This Row],[published_date]])</f>
        <v>2</v>
      </c>
      <c r="W360" s="6">
        <f>YEAR(טבלה1[[#This Row],[published_date]])</f>
        <v>2016</v>
      </c>
      <c r="X360">
        <v>4</v>
      </c>
      <c r="Y360" t="str">
        <f>VLOOKUP(טבלה1[[#This Row],[subject_id]],Subject_id!$A$2:$B$5,2)</f>
        <v>Web Development</v>
      </c>
      <c r="Z360" s="7">
        <v>44114</v>
      </c>
      <c r="AA360">
        <f>_xlfn.DAYS(טבלה1[[#This Row],[Removal_date]],טבלה1[[#This Row],[published_date]])</f>
        <v>1688</v>
      </c>
      <c r="AB360" s="4">
        <f>טבלה1[[#This Row],[price]]*טבלה1[[#This Row],[num_subscribers]]</f>
        <v>187200</v>
      </c>
    </row>
    <row r="361" spans="1:28" x14ac:dyDescent="0.3">
      <c r="A361">
        <v>752432</v>
      </c>
      <c r="B361" t="s">
        <v>5683</v>
      </c>
      <c r="C361" t="str">
        <f>LEFT(טבלה1[[#This Row],[course_title]],10)</f>
        <v>How to Cre</v>
      </c>
      <c r="D361" t="str">
        <f>RIGHT(טבלה1[[#This Row],[course_title]],10)</f>
        <v>Press 2016</v>
      </c>
      <c r="E361" t="str">
        <f>MID(טבלה1[[#This Row],[course_title]],2,10)</f>
        <v>ow to Crea</v>
      </c>
      <c r="F361" t="s">
        <v>5684</v>
      </c>
      <c r="G361" t="str">
        <f>REPLACE(טבלה1[[#This Row],[url]],19,3,"com")</f>
        <v>https://www.udemy.com/how-to-create-a-website-wordpress-2016/</v>
      </c>
      <c r="H361" t="b">
        <v>1</v>
      </c>
      <c r="I361" s="4">
        <v>195</v>
      </c>
      <c r="J361" s="5">
        <v>9056</v>
      </c>
      <c r="K361" s="5">
        <v>96</v>
      </c>
      <c r="L361" s="5">
        <v>31</v>
      </c>
      <c r="M361">
        <v>2</v>
      </c>
      <c r="N361" t="str">
        <f>VLOOKUP(טבלה1[[#This Row],[level_id]],Level_id!$A$2:$B$5,2)</f>
        <v>Beginner Level</v>
      </c>
      <c r="O361" t="str">
        <f>LOWER(טבלה1[[#This Row],[level_desc]])</f>
        <v>beginner level</v>
      </c>
      <c r="P361" s="3" t="str">
        <f>UPPER(טבלה1[[#This Row],[small letters]])</f>
        <v>BEGINNER LEVEL</v>
      </c>
      <c r="Q361">
        <f>LEN(טבלה1[[#This Row],[no spaces]])</f>
        <v>14</v>
      </c>
      <c r="R361" t="str">
        <f>TRIM(טבלה1[[#This Row],[small letters]])</f>
        <v>beginner level</v>
      </c>
      <c r="S361" s="6">
        <v>1.5</v>
      </c>
      <c r="T361" s="12">
        <v>42404</v>
      </c>
      <c r="U361" s="6">
        <f>DAY(טבלה1[[#This Row],[published_date]])</f>
        <v>4</v>
      </c>
      <c r="V361" s="6">
        <f>MONTH(טבלה1[[#This Row],[published_date]])</f>
        <v>2</v>
      </c>
      <c r="W361" s="6">
        <f>YEAR(טבלה1[[#This Row],[published_date]])</f>
        <v>2016</v>
      </c>
      <c r="X361">
        <v>4</v>
      </c>
      <c r="Y361" t="str">
        <f>VLOOKUP(טבלה1[[#This Row],[subject_id]],Subject_id!$A$2:$B$5,2)</f>
        <v>Web Development</v>
      </c>
      <c r="Z361" s="7">
        <v>43465</v>
      </c>
      <c r="AA361">
        <f>_xlfn.DAYS(טבלה1[[#This Row],[Removal_date]],טבלה1[[#This Row],[published_date]])</f>
        <v>1061</v>
      </c>
      <c r="AB361" s="4">
        <f>טבלה1[[#This Row],[price]]*טבלה1[[#This Row],[num_subscribers]]</f>
        <v>1765920</v>
      </c>
    </row>
    <row r="362" spans="1:28" x14ac:dyDescent="0.3">
      <c r="A362">
        <v>792232</v>
      </c>
      <c r="B362" t="s">
        <v>3424</v>
      </c>
      <c r="C362" t="str">
        <f>LEFT(טבלה1[[#This Row],[course_title]],10)</f>
        <v>Most Wante</v>
      </c>
      <c r="D362" t="str">
        <f>RIGHT(טבלה1[[#This Row],[course_title]],10)</f>
        <v>Techniques</v>
      </c>
      <c r="E362" t="str">
        <f>MID(טבלה1[[#This Row],[course_title]],2,10)</f>
        <v>ost Wanted</v>
      </c>
      <c r="F362" t="s">
        <v>3425</v>
      </c>
      <c r="G362" t="str">
        <f>REPLACE(טבלה1[[#This Row],[url]],19,3,"com")</f>
        <v>https://www.udemy.com/flat-design-flat-ui-design-flat-colors-flat-design-illustrator/</v>
      </c>
      <c r="H362" t="b">
        <v>1</v>
      </c>
      <c r="I362" s="4">
        <v>195</v>
      </c>
      <c r="J362" s="5">
        <v>2081</v>
      </c>
      <c r="K362" s="5">
        <v>35</v>
      </c>
      <c r="L362" s="5">
        <v>61</v>
      </c>
      <c r="M362">
        <v>4</v>
      </c>
      <c r="N362" t="str">
        <f>VLOOKUP(טבלה1[[#This Row],[level_id]],Level_id!$A$2:$B$5,2)</f>
        <v>Intermediate Level</v>
      </c>
      <c r="O362" t="str">
        <f>LOWER(טבלה1[[#This Row],[level_desc]])</f>
        <v>intermediate level</v>
      </c>
      <c r="P362" s="3" t="str">
        <f>UPPER(טבלה1[[#This Row],[small letters]])</f>
        <v>INTERMEDIATE LEVEL</v>
      </c>
      <c r="Q362">
        <f>LEN(טבלה1[[#This Row],[no spaces]])</f>
        <v>18</v>
      </c>
      <c r="R362" t="str">
        <f>TRIM(טבלה1[[#This Row],[small letters]])</f>
        <v>intermediate level</v>
      </c>
      <c r="S362" s="6">
        <v>4.5</v>
      </c>
      <c r="T362" s="12">
        <v>42446</v>
      </c>
      <c r="U362" s="6">
        <f>DAY(טבלה1[[#This Row],[published_date]])</f>
        <v>17</v>
      </c>
      <c r="V362" s="6">
        <f>MONTH(טבלה1[[#This Row],[published_date]])</f>
        <v>3</v>
      </c>
      <c r="W362" s="6">
        <f>YEAR(טבלה1[[#This Row],[published_date]])</f>
        <v>2016</v>
      </c>
      <c r="X362">
        <v>2</v>
      </c>
      <c r="Y362" t="str">
        <f>VLOOKUP(טבלה1[[#This Row],[subject_id]],Subject_id!$A$2:$B$5,2)</f>
        <v>Graphic Design</v>
      </c>
      <c r="Z362" s="7">
        <v>44114</v>
      </c>
      <c r="AA362">
        <f>_xlfn.DAYS(טבלה1[[#This Row],[Removal_date]],טבלה1[[#This Row],[published_date]])</f>
        <v>1668</v>
      </c>
      <c r="AB362" s="4">
        <f>טבלה1[[#This Row],[price]]*טבלה1[[#This Row],[num_subscribers]]</f>
        <v>405795</v>
      </c>
    </row>
    <row r="363" spans="1:28" x14ac:dyDescent="0.3">
      <c r="A363">
        <v>794151</v>
      </c>
      <c r="B363" t="s">
        <v>40</v>
      </c>
      <c r="C363" t="str">
        <f>LEFT(טבלה1[[#This Row],[course_title]],10)</f>
        <v>Forex Trad</v>
      </c>
      <c r="D363" t="str">
        <f>RIGHT(טבלה1[[#This Row],[course_title]],10)</f>
        <v>en Results</v>
      </c>
      <c r="E363" t="str">
        <f>MID(טבלה1[[#This Row],[course_title]],2,10)</f>
        <v>orex Tradi</v>
      </c>
      <c r="F363" t="s">
        <v>41</v>
      </c>
      <c r="G363" t="str">
        <f>REPLACE(טבלה1[[#This Row],[url]],19,3,"com")</f>
        <v>https://www.udemy.com/the-complete-trading-course/</v>
      </c>
      <c r="H363" t="b">
        <v>1</v>
      </c>
      <c r="I363" s="4">
        <v>195</v>
      </c>
      <c r="J363" s="5">
        <v>4061</v>
      </c>
      <c r="K363" s="5">
        <v>52</v>
      </c>
      <c r="L363" s="5">
        <v>16</v>
      </c>
      <c r="M363">
        <v>1</v>
      </c>
      <c r="N363" t="str">
        <f>VLOOKUP(טבלה1[[#This Row],[level_id]],Level_id!$A$2:$B$5,2)</f>
        <v>All levels</v>
      </c>
      <c r="O363" t="str">
        <f>LOWER(טבלה1[[#This Row],[level_desc]])</f>
        <v>all levels</v>
      </c>
      <c r="P363" s="3" t="str">
        <f>UPPER(טבלה1[[#This Row],[small letters]])</f>
        <v>ALL LEVELS</v>
      </c>
      <c r="Q363">
        <f>LEN(טבלה1[[#This Row],[no spaces]])</f>
        <v>10</v>
      </c>
      <c r="R363" t="str">
        <f>TRIM(טבלה1[[#This Row],[small letters]])</f>
        <v>all levels</v>
      </c>
      <c r="S363" s="6">
        <v>2</v>
      </c>
      <c r="T363" s="12">
        <v>42445</v>
      </c>
      <c r="U363" s="6">
        <f>DAY(טבלה1[[#This Row],[published_date]])</f>
        <v>16</v>
      </c>
      <c r="V363" s="6">
        <f>MONTH(טבלה1[[#This Row],[published_date]])</f>
        <v>3</v>
      </c>
      <c r="W363" s="6">
        <f>YEAR(טבלה1[[#This Row],[published_date]])</f>
        <v>2016</v>
      </c>
      <c r="X363">
        <v>1</v>
      </c>
      <c r="Y363" t="str">
        <f>VLOOKUP(טבלה1[[#This Row],[subject_id]],Subject_id!$A$2:$B$5,2)</f>
        <v>Business Finance</v>
      </c>
      <c r="Z363" s="7">
        <v>43376</v>
      </c>
      <c r="AA363">
        <f>_xlfn.DAYS(טבלה1[[#This Row],[Removal_date]],טבלה1[[#This Row],[published_date]])</f>
        <v>931</v>
      </c>
      <c r="AB363" s="4">
        <f>טבלה1[[#This Row],[price]]*טבלה1[[#This Row],[num_subscribers]]</f>
        <v>791895</v>
      </c>
    </row>
    <row r="364" spans="1:28" x14ac:dyDescent="0.3">
      <c r="A364">
        <v>801702</v>
      </c>
      <c r="B364" t="s">
        <v>2076</v>
      </c>
      <c r="C364" t="str">
        <f>LEFT(טבלה1[[#This Row],[course_title]],10)</f>
        <v>Geld verdi</v>
      </c>
      <c r="D364" t="str">
        <f>RIGHT(טבלה1[[#This Row],[course_title]],10)</f>
        <v>n Buffett!</v>
      </c>
      <c r="E364" t="str">
        <f>MID(טבלה1[[#This Row],[course_title]],2,10)</f>
        <v>eld verdie</v>
      </c>
      <c r="F364" t="s">
        <v>2077</v>
      </c>
      <c r="G364" t="str">
        <f>REPLACE(טבלה1[[#This Row],[url]],19,3,"com")</f>
        <v>https://www.udemy.com/optionen-kompass-ihr-navi-fur-konstanten-borsenerfolg/</v>
      </c>
      <c r="H364" t="b">
        <v>1</v>
      </c>
      <c r="I364" s="4">
        <v>195</v>
      </c>
      <c r="J364" s="5">
        <v>225</v>
      </c>
      <c r="K364" s="5">
        <v>41</v>
      </c>
      <c r="L364" s="5">
        <v>33</v>
      </c>
      <c r="M364">
        <v>1</v>
      </c>
      <c r="N364" t="str">
        <f>VLOOKUP(טבלה1[[#This Row],[level_id]],Level_id!$A$2:$B$5,2)</f>
        <v>All levels</v>
      </c>
      <c r="O364" t="str">
        <f>LOWER(טבלה1[[#This Row],[level_desc]])</f>
        <v>all levels</v>
      </c>
      <c r="P364" s="3" t="str">
        <f>UPPER(טבלה1[[#This Row],[small letters]])</f>
        <v>ALL LEVELS</v>
      </c>
      <c r="Q364">
        <f>LEN(טבלה1[[#This Row],[no spaces]])</f>
        <v>10</v>
      </c>
      <c r="R364" t="str">
        <f>TRIM(טבלה1[[#This Row],[small letters]])</f>
        <v>all levels</v>
      </c>
      <c r="S364" s="6">
        <v>5</v>
      </c>
      <c r="T364" s="12">
        <v>42459</v>
      </c>
      <c r="U364" s="6">
        <f>DAY(טבלה1[[#This Row],[published_date]])</f>
        <v>30</v>
      </c>
      <c r="V364" s="6">
        <f>MONTH(טבלה1[[#This Row],[published_date]])</f>
        <v>3</v>
      </c>
      <c r="W364" s="6">
        <f>YEAR(טבלה1[[#This Row],[published_date]])</f>
        <v>2016</v>
      </c>
      <c r="X364">
        <v>1</v>
      </c>
      <c r="Y364" t="str">
        <f>VLOOKUP(טבלה1[[#This Row],[subject_id]],Subject_id!$A$2:$B$5,2)</f>
        <v>Business Finance</v>
      </c>
      <c r="Z364" s="7">
        <v>43734</v>
      </c>
      <c r="AA364">
        <f>_xlfn.DAYS(טבלה1[[#This Row],[Removal_date]],טבלה1[[#This Row],[published_date]])</f>
        <v>1275</v>
      </c>
      <c r="AB364" s="4">
        <f>טבלה1[[#This Row],[price]]*טבלה1[[#This Row],[num_subscribers]]</f>
        <v>43875</v>
      </c>
    </row>
    <row r="365" spans="1:28" x14ac:dyDescent="0.3">
      <c r="A365">
        <v>812588</v>
      </c>
      <c r="B365" t="s">
        <v>5278</v>
      </c>
      <c r="C365" t="str">
        <f>LEFT(טבלה1[[#This Row],[course_title]],10)</f>
        <v>The Comple</v>
      </c>
      <c r="D365" t="str">
        <f>RIGHT(טבלה1[[#This Row],[course_title]],10)</f>
        <v xml:space="preserve"> Advanced!</v>
      </c>
      <c r="E365" t="str">
        <f>MID(טבלה1[[#This Row],[course_title]],2,10)</f>
        <v>he Complet</v>
      </c>
      <c r="F365" t="s">
        <v>5279</v>
      </c>
      <c r="G365" t="str">
        <f>REPLACE(טבלה1[[#This Row],[url]],19,3,"com")</f>
        <v>https://www.udemy.com/jquery-tutorial/</v>
      </c>
      <c r="H365" t="b">
        <v>1</v>
      </c>
      <c r="I365" s="4">
        <v>195</v>
      </c>
      <c r="J365" s="5">
        <v>6636</v>
      </c>
      <c r="K365" s="5">
        <v>302</v>
      </c>
      <c r="L365" s="5">
        <v>50</v>
      </c>
      <c r="M365">
        <v>1</v>
      </c>
      <c r="N365" t="str">
        <f>VLOOKUP(טבלה1[[#This Row],[level_id]],Level_id!$A$2:$B$5,2)</f>
        <v>All levels</v>
      </c>
      <c r="O365" t="str">
        <f>LOWER(טבלה1[[#This Row],[level_desc]])</f>
        <v>all levels</v>
      </c>
      <c r="P365" s="3" t="str">
        <f>UPPER(טבלה1[[#This Row],[small letters]])</f>
        <v>ALL LEVELS</v>
      </c>
      <c r="Q365">
        <f>LEN(טבלה1[[#This Row],[no spaces]])</f>
        <v>10</v>
      </c>
      <c r="R365" t="str">
        <f>TRIM(טבלה1[[#This Row],[small letters]])</f>
        <v>all levels</v>
      </c>
      <c r="S365" s="6">
        <v>6</v>
      </c>
      <c r="T365" s="12">
        <v>42516</v>
      </c>
      <c r="U365" s="6">
        <f>DAY(טבלה1[[#This Row],[published_date]])</f>
        <v>26</v>
      </c>
      <c r="V365" s="6">
        <f>MONTH(טבלה1[[#This Row],[published_date]])</f>
        <v>5</v>
      </c>
      <c r="W365" s="6">
        <f>YEAR(טבלה1[[#This Row],[published_date]])</f>
        <v>2016</v>
      </c>
      <c r="X365">
        <v>4</v>
      </c>
      <c r="Y365" t="str">
        <f>VLOOKUP(טבלה1[[#This Row],[subject_id]],Subject_id!$A$2:$B$5,2)</f>
        <v>Web Development</v>
      </c>
      <c r="Z365" s="7">
        <v>43734</v>
      </c>
      <c r="AA365">
        <f>_xlfn.DAYS(טבלה1[[#This Row],[Removal_date]],טבלה1[[#This Row],[published_date]])</f>
        <v>1218</v>
      </c>
      <c r="AB365" s="4">
        <f>טבלה1[[#This Row],[price]]*טבלה1[[#This Row],[num_subscribers]]</f>
        <v>1294020</v>
      </c>
    </row>
    <row r="366" spans="1:28" x14ac:dyDescent="0.3">
      <c r="A366">
        <v>812798</v>
      </c>
      <c r="B366" t="s">
        <v>1702</v>
      </c>
      <c r="C366" t="str">
        <f>LEFT(טבלה1[[#This Row],[course_title]],10)</f>
        <v>Value Inve</v>
      </c>
      <c r="D366" t="str">
        <f>RIGHT(טבלה1[[#This Row],[course_title]],10)</f>
        <v>ndamentals</v>
      </c>
      <c r="E366" t="str">
        <f>MID(טבלה1[[#This Row],[course_title]],2,10)</f>
        <v>alue Inves</v>
      </c>
      <c r="F366" t="s">
        <v>1703</v>
      </c>
      <c r="G366" t="str">
        <f>REPLACE(טבלה1[[#This Row],[url]],19,3,"com")</f>
        <v>https://www.udemy.com/value-investing-and-stock-market-fundamentals/</v>
      </c>
      <c r="H366" t="b">
        <v>1</v>
      </c>
      <c r="I366" s="4">
        <v>195</v>
      </c>
      <c r="J366" s="5">
        <v>74</v>
      </c>
      <c r="K366" s="5">
        <v>8</v>
      </c>
      <c r="L366" s="5">
        <v>17</v>
      </c>
      <c r="M366">
        <v>2</v>
      </c>
      <c r="N366" t="str">
        <f>VLOOKUP(טבלה1[[#This Row],[level_id]],Level_id!$A$2:$B$5,2)</f>
        <v>Beginner Level</v>
      </c>
      <c r="O366" t="str">
        <f>LOWER(טבלה1[[#This Row],[level_desc]])</f>
        <v>beginner level</v>
      </c>
      <c r="P366" s="3" t="str">
        <f>UPPER(טבלה1[[#This Row],[small letters]])</f>
        <v>BEGINNER LEVEL</v>
      </c>
      <c r="Q366">
        <f>LEN(טבלה1[[#This Row],[no spaces]])</f>
        <v>14</v>
      </c>
      <c r="R366" t="str">
        <f>TRIM(טבלה1[[#This Row],[small letters]])</f>
        <v>beginner level</v>
      </c>
      <c r="S366" s="6">
        <v>3</v>
      </c>
      <c r="T366" s="12">
        <v>42467</v>
      </c>
      <c r="U366" s="6">
        <f>DAY(טבלה1[[#This Row],[published_date]])</f>
        <v>7</v>
      </c>
      <c r="V366" s="6">
        <f>MONTH(טבלה1[[#This Row],[published_date]])</f>
        <v>4</v>
      </c>
      <c r="W366" s="6">
        <f>YEAR(טבלה1[[#This Row],[published_date]])</f>
        <v>2016</v>
      </c>
      <c r="X366">
        <v>1</v>
      </c>
      <c r="Y366" t="str">
        <f>VLOOKUP(טבלה1[[#This Row],[subject_id]],Subject_id!$A$2:$B$5,2)</f>
        <v>Business Finance</v>
      </c>
      <c r="Z366" s="7">
        <v>43465</v>
      </c>
      <c r="AA366">
        <f>_xlfn.DAYS(טבלה1[[#This Row],[Removal_date]],טבלה1[[#This Row],[published_date]])</f>
        <v>998</v>
      </c>
      <c r="AB366" s="4">
        <f>טבלה1[[#This Row],[price]]*טבלה1[[#This Row],[num_subscribers]]</f>
        <v>14430</v>
      </c>
    </row>
    <row r="367" spans="1:28" x14ac:dyDescent="0.3">
      <c r="A367">
        <v>814068</v>
      </c>
      <c r="B367" t="s">
        <v>340</v>
      </c>
      <c r="C367" t="str">
        <f>LEFT(טבלה1[[#This Row],[course_title]],10)</f>
        <v>Get Acquir</v>
      </c>
      <c r="D367" t="str">
        <f>RIGHT(טבלה1[[#This Row],[course_title]],10)</f>
        <v>s For eBay</v>
      </c>
      <c r="E367" t="str">
        <f>MID(טבלה1[[#This Row],[course_title]],2,10)</f>
        <v>et Acquire</v>
      </c>
      <c r="F367" t="s">
        <v>341</v>
      </c>
      <c r="G367" t="str">
        <f>REPLACE(טבלה1[[#This Row],[url]],19,3,"com")</f>
        <v>https://www.udemy.com/entrepreneurship-buy-and-sell-your-startup-or-business/</v>
      </c>
      <c r="H367" t="b">
        <v>1</v>
      </c>
      <c r="I367" s="4">
        <v>195</v>
      </c>
      <c r="J367" s="5">
        <v>1420</v>
      </c>
      <c r="K367" s="5">
        <v>70</v>
      </c>
      <c r="L367" s="5">
        <v>29</v>
      </c>
      <c r="M367">
        <v>1</v>
      </c>
      <c r="N367" t="str">
        <f>VLOOKUP(טבלה1[[#This Row],[level_id]],Level_id!$A$2:$B$5,2)</f>
        <v>All levels</v>
      </c>
      <c r="O367" t="str">
        <f>LOWER(טבלה1[[#This Row],[level_desc]])</f>
        <v>all levels</v>
      </c>
      <c r="P367" s="3" t="str">
        <f>UPPER(טבלה1[[#This Row],[small letters]])</f>
        <v>ALL LEVELS</v>
      </c>
      <c r="Q367">
        <f>LEN(טבלה1[[#This Row],[no spaces]])</f>
        <v>10</v>
      </c>
      <c r="R367" t="str">
        <f>TRIM(טבלה1[[#This Row],[small letters]])</f>
        <v>all levels</v>
      </c>
      <c r="S367" s="6">
        <v>2.5</v>
      </c>
      <c r="T367" s="12">
        <v>42488</v>
      </c>
      <c r="U367" s="6">
        <f>DAY(טבלה1[[#This Row],[published_date]])</f>
        <v>28</v>
      </c>
      <c r="V367" s="6">
        <f>MONTH(טבלה1[[#This Row],[published_date]])</f>
        <v>4</v>
      </c>
      <c r="W367" s="6">
        <f>YEAR(טבלה1[[#This Row],[published_date]])</f>
        <v>2016</v>
      </c>
      <c r="X367">
        <v>1</v>
      </c>
      <c r="Y367" t="str">
        <f>VLOOKUP(טבלה1[[#This Row],[subject_id]],Subject_id!$A$2:$B$5,2)</f>
        <v>Business Finance</v>
      </c>
      <c r="Z367" s="7">
        <v>43408</v>
      </c>
      <c r="AA367">
        <f>_xlfn.DAYS(טבלה1[[#This Row],[Removal_date]],טבלה1[[#This Row],[published_date]])</f>
        <v>920</v>
      </c>
      <c r="AB367" s="4">
        <f>טבלה1[[#This Row],[price]]*טבלה1[[#This Row],[num_subscribers]]</f>
        <v>276900</v>
      </c>
    </row>
    <row r="368" spans="1:28" x14ac:dyDescent="0.3">
      <c r="A368">
        <v>822808</v>
      </c>
      <c r="B368" t="s">
        <v>2250</v>
      </c>
      <c r="C368" t="str">
        <f>LEFT(טבלה1[[#This Row],[course_title]],10)</f>
        <v>Tax Strate</v>
      </c>
      <c r="D368" t="str">
        <f>RIGHT(טבלה1[[#This Row],[course_title]],10)</f>
        <v>he Wealthy</v>
      </c>
      <c r="E368" t="str">
        <f>MID(טבלה1[[#This Row],[course_title]],2,10)</f>
        <v>ax Strateg</v>
      </c>
      <c r="F368" t="s">
        <v>2251</v>
      </c>
      <c r="G368" t="str">
        <f>REPLACE(טבלה1[[#This Row],[url]],19,3,"com")</f>
        <v>https://www.udemy.com/everything-you-need-to-know-about-taxes/</v>
      </c>
      <c r="H368" t="b">
        <v>1</v>
      </c>
      <c r="I368" s="4">
        <v>195</v>
      </c>
      <c r="J368" s="5">
        <v>207</v>
      </c>
      <c r="K368" s="5">
        <v>19</v>
      </c>
      <c r="L368" s="5">
        <v>11</v>
      </c>
      <c r="M368">
        <v>2</v>
      </c>
      <c r="N368" t="str">
        <f>VLOOKUP(טבלה1[[#This Row],[level_id]],Level_id!$A$2:$B$5,2)</f>
        <v>Beginner Level</v>
      </c>
      <c r="O368" t="str">
        <f>LOWER(טבלה1[[#This Row],[level_desc]])</f>
        <v>beginner level</v>
      </c>
      <c r="P368" s="3" t="str">
        <f>UPPER(טבלה1[[#This Row],[small letters]])</f>
        <v>BEGINNER LEVEL</v>
      </c>
      <c r="Q368">
        <f>LEN(טבלה1[[#This Row],[no spaces]])</f>
        <v>14</v>
      </c>
      <c r="R368" t="str">
        <f>TRIM(טבלה1[[#This Row],[small letters]])</f>
        <v>beginner level</v>
      </c>
      <c r="S368" s="6">
        <v>1.5</v>
      </c>
      <c r="T368" s="12">
        <v>42489</v>
      </c>
      <c r="U368" s="6">
        <f>DAY(טבלה1[[#This Row],[published_date]])</f>
        <v>29</v>
      </c>
      <c r="V368" s="6">
        <f>MONTH(טבלה1[[#This Row],[published_date]])</f>
        <v>4</v>
      </c>
      <c r="W368" s="6">
        <f>YEAR(טבלה1[[#This Row],[published_date]])</f>
        <v>2016</v>
      </c>
      <c r="X368">
        <v>1</v>
      </c>
      <c r="Y368" t="str">
        <f>VLOOKUP(טבלה1[[#This Row],[subject_id]],Subject_id!$A$2:$B$5,2)</f>
        <v>Business Finance</v>
      </c>
      <c r="Z368" s="7">
        <v>43465</v>
      </c>
      <c r="AA368">
        <f>_xlfn.DAYS(טבלה1[[#This Row],[Removal_date]],טבלה1[[#This Row],[published_date]])</f>
        <v>976</v>
      </c>
      <c r="AB368" s="4">
        <f>טבלה1[[#This Row],[price]]*טבלה1[[#This Row],[num_subscribers]]</f>
        <v>40365</v>
      </c>
    </row>
    <row r="369" spans="1:28" x14ac:dyDescent="0.3">
      <c r="A369">
        <v>828042</v>
      </c>
      <c r="B369" t="s">
        <v>6791</v>
      </c>
      <c r="C369" t="str">
        <f>LEFT(טבלה1[[#This Row],[course_title]],10)</f>
        <v>SAP - Lear</v>
      </c>
      <c r="D369" t="str">
        <f>RIGHT(טבלה1[[#This Row],[course_title]],10)</f>
        <v>evelopment</v>
      </c>
      <c r="E369" t="str">
        <f>MID(טבלה1[[#This Row],[course_title]],2,10)</f>
        <v>AP - Learn</v>
      </c>
      <c r="F369" t="s">
        <v>6792</v>
      </c>
      <c r="G369" t="str">
        <f>REPLACE(טבלה1[[#This Row],[url]],19,3,"com")</f>
        <v>https://www.udemy.com/learn-sapui5/</v>
      </c>
      <c r="H369" t="b">
        <v>1</v>
      </c>
      <c r="I369" s="4">
        <v>195</v>
      </c>
      <c r="J369" s="5">
        <v>860</v>
      </c>
      <c r="K369" s="5">
        <v>201</v>
      </c>
      <c r="L369" s="5">
        <v>56</v>
      </c>
      <c r="M369">
        <v>1</v>
      </c>
      <c r="N369" t="str">
        <f>VLOOKUP(טבלה1[[#This Row],[level_id]],Level_id!$A$2:$B$5,2)</f>
        <v>All levels</v>
      </c>
      <c r="O369" t="str">
        <f>LOWER(טבלה1[[#This Row],[level_desc]])</f>
        <v>all levels</v>
      </c>
      <c r="P369" s="3" t="str">
        <f>UPPER(טבלה1[[#This Row],[small letters]])</f>
        <v>ALL LEVELS</v>
      </c>
      <c r="Q369">
        <f>LEN(טבלה1[[#This Row],[no spaces]])</f>
        <v>10</v>
      </c>
      <c r="R369" t="str">
        <f>TRIM(טבלה1[[#This Row],[small letters]])</f>
        <v>all levels</v>
      </c>
      <c r="S369" s="6">
        <v>7</v>
      </c>
      <c r="T369" s="12">
        <v>42485</v>
      </c>
      <c r="U369" s="6">
        <f>DAY(טבלה1[[#This Row],[published_date]])</f>
        <v>25</v>
      </c>
      <c r="V369" s="6">
        <f>MONTH(טבלה1[[#This Row],[published_date]])</f>
        <v>4</v>
      </c>
      <c r="W369" s="6">
        <f>YEAR(טבלה1[[#This Row],[published_date]])</f>
        <v>2016</v>
      </c>
      <c r="X369">
        <v>4</v>
      </c>
      <c r="Y369" t="str">
        <f>VLOOKUP(טבלה1[[#This Row],[subject_id]],Subject_id!$A$2:$B$5,2)</f>
        <v>Web Development</v>
      </c>
      <c r="Z369" s="7">
        <v>43734</v>
      </c>
      <c r="AA369">
        <f>_xlfn.DAYS(טבלה1[[#This Row],[Removal_date]],טבלה1[[#This Row],[published_date]])</f>
        <v>1249</v>
      </c>
      <c r="AB369" s="4">
        <f>טבלה1[[#This Row],[price]]*טבלה1[[#This Row],[num_subscribers]]</f>
        <v>167700</v>
      </c>
    </row>
    <row r="370" spans="1:28" x14ac:dyDescent="0.3">
      <c r="A370">
        <v>842728</v>
      </c>
      <c r="B370" t="s">
        <v>5178</v>
      </c>
      <c r="C370" t="str">
        <f>LEFT(טבלה1[[#This Row],[course_title]],10)</f>
        <v>Getting St</v>
      </c>
      <c r="D370" t="str">
        <f>RIGHT(טבלה1[[#This Row],[course_title]],10)</f>
        <v xml:space="preserve"> Beginners</v>
      </c>
      <c r="E370" t="str">
        <f>MID(טבלה1[[#This Row],[course_title]],2,10)</f>
        <v>etting Sta</v>
      </c>
      <c r="F370" t="s">
        <v>5179</v>
      </c>
      <c r="G370" t="str">
        <f>REPLACE(טבלה1[[#This Row],[url]],19,3,"com")</f>
        <v>https://www.udemy.com/getting-started-with-nodejs-for-beginners/</v>
      </c>
      <c r="H370" t="b">
        <v>1</v>
      </c>
      <c r="I370" s="4">
        <v>195</v>
      </c>
      <c r="J370" s="5">
        <v>1645</v>
      </c>
      <c r="K370" s="5">
        <v>75</v>
      </c>
      <c r="L370" s="5">
        <v>12</v>
      </c>
      <c r="M370">
        <v>1</v>
      </c>
      <c r="N370" t="str">
        <f>VLOOKUP(טבלה1[[#This Row],[level_id]],Level_id!$A$2:$B$5,2)</f>
        <v>All levels</v>
      </c>
      <c r="O370" t="str">
        <f>LOWER(טבלה1[[#This Row],[level_desc]])</f>
        <v>all levels</v>
      </c>
      <c r="P370" s="3" t="str">
        <f>UPPER(טבלה1[[#This Row],[small letters]])</f>
        <v>ALL LEVELS</v>
      </c>
      <c r="Q370">
        <f>LEN(טבלה1[[#This Row],[no spaces]])</f>
        <v>10</v>
      </c>
      <c r="R370" t="str">
        <f>TRIM(טבלה1[[#This Row],[small letters]])</f>
        <v>all levels</v>
      </c>
      <c r="S370" s="6">
        <v>1</v>
      </c>
      <c r="T370" s="12">
        <v>42513</v>
      </c>
      <c r="U370" s="6">
        <f>DAY(טבלה1[[#This Row],[published_date]])</f>
        <v>23</v>
      </c>
      <c r="V370" s="6">
        <f>MONTH(טבלה1[[#This Row],[published_date]])</f>
        <v>5</v>
      </c>
      <c r="W370" s="6">
        <f>YEAR(טבלה1[[#This Row],[published_date]])</f>
        <v>2016</v>
      </c>
      <c r="X370">
        <v>4</v>
      </c>
      <c r="Y370" t="str">
        <f>VLOOKUP(טבלה1[[#This Row],[subject_id]],Subject_id!$A$2:$B$5,2)</f>
        <v>Web Development</v>
      </c>
      <c r="Z370" s="7">
        <v>43734</v>
      </c>
      <c r="AA370">
        <f>_xlfn.DAYS(טבלה1[[#This Row],[Removal_date]],טבלה1[[#This Row],[published_date]])</f>
        <v>1221</v>
      </c>
      <c r="AB370" s="4">
        <f>טבלה1[[#This Row],[price]]*טבלה1[[#This Row],[num_subscribers]]</f>
        <v>320775</v>
      </c>
    </row>
    <row r="371" spans="1:28" x14ac:dyDescent="0.3">
      <c r="A371">
        <v>851712</v>
      </c>
      <c r="B371" t="s">
        <v>6446</v>
      </c>
      <c r="C371" t="str">
        <f>LEFT(טבלה1[[#This Row],[course_title]],10)</f>
        <v>The Comple</v>
      </c>
      <c r="D371" t="str">
        <f>RIGHT(טבלה1[[#This Row],[course_title]],10)</f>
        <v>ld Project</v>
      </c>
      <c r="E371" t="str">
        <f>MID(טבלה1[[#This Row],[course_title]],2,10)</f>
        <v>he Complet</v>
      </c>
      <c r="F371" t="s">
        <v>6447</v>
      </c>
      <c r="G371" t="str">
        <f>REPLACE(טבלה1[[#This Row],[url]],19,3,"com")</f>
        <v>https://www.udemy.com/the-complete-javascript-course/</v>
      </c>
      <c r="H371" t="b">
        <v>1</v>
      </c>
      <c r="I371" s="4">
        <v>195</v>
      </c>
      <c r="J371" s="5">
        <v>27801</v>
      </c>
      <c r="K371" s="5">
        <v>4340</v>
      </c>
      <c r="L371" s="5">
        <v>113</v>
      </c>
      <c r="M371">
        <v>1</v>
      </c>
      <c r="N371" t="str">
        <f>VLOOKUP(טבלה1[[#This Row],[level_id]],Level_id!$A$2:$B$5,2)</f>
        <v>All levels</v>
      </c>
      <c r="O371" t="str">
        <f>LOWER(טבלה1[[#This Row],[level_desc]])</f>
        <v>all levels</v>
      </c>
      <c r="P371" s="3" t="str">
        <f>UPPER(טבלה1[[#This Row],[small letters]])</f>
        <v>ALL LEVELS</v>
      </c>
      <c r="Q371">
        <f>LEN(טבלה1[[#This Row],[no spaces]])</f>
        <v>10</v>
      </c>
      <c r="R371" t="str">
        <f>TRIM(טבלה1[[#This Row],[small letters]])</f>
        <v>all levels</v>
      </c>
      <c r="S371" s="6">
        <v>17.5</v>
      </c>
      <c r="T371" s="12">
        <v>42657</v>
      </c>
      <c r="U371" s="6">
        <f>DAY(טבלה1[[#This Row],[published_date]])</f>
        <v>14</v>
      </c>
      <c r="V371" s="6">
        <f>MONTH(טבלה1[[#This Row],[published_date]])</f>
        <v>10</v>
      </c>
      <c r="W371" s="6">
        <f>YEAR(טבלה1[[#This Row],[published_date]])</f>
        <v>2016</v>
      </c>
      <c r="X371">
        <v>4</v>
      </c>
      <c r="Y371" t="str">
        <f>VLOOKUP(טבלה1[[#This Row],[subject_id]],Subject_id!$A$2:$B$5,2)</f>
        <v>Web Development</v>
      </c>
      <c r="Z371" s="7">
        <v>43734</v>
      </c>
      <c r="AA371">
        <f>_xlfn.DAYS(טבלה1[[#This Row],[Removal_date]],טבלה1[[#This Row],[published_date]])</f>
        <v>1077</v>
      </c>
      <c r="AB371" s="4">
        <f>טבלה1[[#This Row],[price]]*טבלה1[[#This Row],[num_subscribers]]</f>
        <v>5421195</v>
      </c>
    </row>
    <row r="372" spans="1:28" x14ac:dyDescent="0.3">
      <c r="A372">
        <v>854746</v>
      </c>
      <c r="B372" t="s">
        <v>3152</v>
      </c>
      <c r="C372" t="str">
        <f>LEFT(טבלה1[[#This Row],[course_title]],10)</f>
        <v>Freelancin</v>
      </c>
      <c r="D372" t="str">
        <f>RIGHT(טבלה1[[#This Row],[course_title]],10)</f>
        <v>nce Career</v>
      </c>
      <c r="E372" t="str">
        <f>MID(טבלה1[[#This Row],[course_title]],2,10)</f>
        <v>reelancing</v>
      </c>
      <c r="F372" t="s">
        <v>3153</v>
      </c>
      <c r="G372" t="str">
        <f>REPLACE(טבלה1[[#This Row],[url]],19,3,"com")</f>
        <v>https://www.udemy.com/freelance-freelancer-freelancing-freelance-web-designer/</v>
      </c>
      <c r="H372" t="b">
        <v>1</v>
      </c>
      <c r="I372" s="4">
        <v>195</v>
      </c>
      <c r="J372" s="5">
        <v>2267</v>
      </c>
      <c r="K372" s="5">
        <v>28</v>
      </c>
      <c r="L372" s="5">
        <v>81</v>
      </c>
      <c r="M372">
        <v>1</v>
      </c>
      <c r="N372" t="str">
        <f>VLOOKUP(טבלה1[[#This Row],[level_id]],Level_id!$A$2:$B$5,2)</f>
        <v>All levels</v>
      </c>
      <c r="O372" t="str">
        <f>LOWER(טבלה1[[#This Row],[level_desc]])</f>
        <v>all levels</v>
      </c>
      <c r="P372" s="3" t="str">
        <f>UPPER(טבלה1[[#This Row],[small letters]])</f>
        <v>ALL LEVELS</v>
      </c>
      <c r="Q372">
        <f>LEN(טבלה1[[#This Row],[no spaces]])</f>
        <v>10</v>
      </c>
      <c r="R372" t="str">
        <f>TRIM(טבלה1[[#This Row],[small letters]])</f>
        <v>all levels</v>
      </c>
      <c r="S372" s="6">
        <v>5</v>
      </c>
      <c r="T372" s="12">
        <v>42514</v>
      </c>
      <c r="U372" s="6">
        <f>DAY(טבלה1[[#This Row],[published_date]])</f>
        <v>24</v>
      </c>
      <c r="V372" s="6">
        <f>MONTH(טבלה1[[#This Row],[published_date]])</f>
        <v>5</v>
      </c>
      <c r="W372" s="6">
        <f>YEAR(טבלה1[[#This Row],[published_date]])</f>
        <v>2016</v>
      </c>
      <c r="X372">
        <v>2</v>
      </c>
      <c r="Y372" t="str">
        <f>VLOOKUP(טבלה1[[#This Row],[subject_id]],Subject_id!$A$2:$B$5,2)</f>
        <v>Graphic Design</v>
      </c>
      <c r="Z372" s="7">
        <v>43734</v>
      </c>
      <c r="AA372">
        <f>_xlfn.DAYS(טבלה1[[#This Row],[Removal_date]],טבלה1[[#This Row],[published_date]])</f>
        <v>1220</v>
      </c>
      <c r="AB372" s="4">
        <f>טבלה1[[#This Row],[price]]*טבלה1[[#This Row],[num_subscribers]]</f>
        <v>442065</v>
      </c>
    </row>
    <row r="373" spans="1:28" x14ac:dyDescent="0.3">
      <c r="A373">
        <v>866460</v>
      </c>
      <c r="B373" t="s">
        <v>6360</v>
      </c>
      <c r="C373" t="str">
        <f>LEFT(טבלה1[[#This Row],[course_title]],10)</f>
        <v>Angular 2+</v>
      </c>
      <c r="D373" t="str">
        <f>RIGHT(טבלה1[[#This Row],[course_title]],10)</f>
        <v>l Training</v>
      </c>
      <c r="E373" t="str">
        <f>MID(טבלה1[[#This Row],[course_title]],2,10)</f>
        <v xml:space="preserve">ngular 2+ </v>
      </c>
      <c r="F373" t="s">
        <v>6361</v>
      </c>
      <c r="G373" t="str">
        <f>REPLACE(טבלה1[[#This Row],[url]],19,3,"com")</f>
        <v>https://www.udemy.com/angular-2-training/</v>
      </c>
      <c r="H373" t="b">
        <v>1</v>
      </c>
      <c r="I373" s="4">
        <v>195</v>
      </c>
      <c r="J373" s="5">
        <v>29348</v>
      </c>
      <c r="K373" s="5">
        <v>780</v>
      </c>
      <c r="L373" s="5">
        <v>66</v>
      </c>
      <c r="M373">
        <v>2</v>
      </c>
      <c r="N373" t="str">
        <f>VLOOKUP(טבלה1[[#This Row],[level_id]],Level_id!$A$2:$B$5,2)</f>
        <v>Beginner Level</v>
      </c>
      <c r="O373" t="str">
        <f>LOWER(טבלה1[[#This Row],[level_desc]])</f>
        <v>beginner level</v>
      </c>
      <c r="P373" s="3" t="str">
        <f>UPPER(טבלה1[[#This Row],[small letters]])</f>
        <v>BEGINNER LEVEL</v>
      </c>
      <c r="Q373">
        <f>LEN(טבלה1[[#This Row],[no spaces]])</f>
        <v>14</v>
      </c>
      <c r="R373" t="str">
        <f>TRIM(טבלה1[[#This Row],[small letters]])</f>
        <v>beginner level</v>
      </c>
      <c r="S373" s="6">
        <v>3</v>
      </c>
      <c r="T373" s="12">
        <v>42703</v>
      </c>
      <c r="U373" s="6">
        <f>DAY(טבלה1[[#This Row],[published_date]])</f>
        <v>29</v>
      </c>
      <c r="V373" s="6">
        <f>MONTH(טבלה1[[#This Row],[published_date]])</f>
        <v>11</v>
      </c>
      <c r="W373" s="6">
        <f>YEAR(טבלה1[[#This Row],[published_date]])</f>
        <v>2016</v>
      </c>
      <c r="X373">
        <v>4</v>
      </c>
      <c r="Y373" t="str">
        <f>VLOOKUP(טבלה1[[#This Row],[subject_id]],Subject_id!$A$2:$B$5,2)</f>
        <v>Web Development</v>
      </c>
      <c r="Z373" s="7">
        <v>43465</v>
      </c>
      <c r="AA373">
        <f>_xlfn.DAYS(טבלה1[[#This Row],[Removal_date]],טבלה1[[#This Row],[published_date]])</f>
        <v>762</v>
      </c>
      <c r="AB373" s="4">
        <f>טבלה1[[#This Row],[price]]*טבלה1[[#This Row],[num_subscribers]]</f>
        <v>5722860</v>
      </c>
    </row>
    <row r="374" spans="1:28" x14ac:dyDescent="0.3">
      <c r="A374">
        <v>876444</v>
      </c>
      <c r="B374" t="s">
        <v>3532</v>
      </c>
      <c r="C374" t="str">
        <f>LEFT(טבלה1[[#This Row],[course_title]],10)</f>
        <v>Inkscape 1</v>
      </c>
      <c r="D374" t="str">
        <f>RIGHT(טבלה1[[#This Row],[course_title]],10)</f>
        <v>r Graphics</v>
      </c>
      <c r="E374" t="str">
        <f>MID(טבלה1[[#This Row],[course_title]],2,10)</f>
        <v>nkscape 10</v>
      </c>
      <c r="F374" t="s">
        <v>3533</v>
      </c>
      <c r="G374" t="str">
        <f>REPLACE(טבלה1[[#This Row],[url]],19,3,"com")</f>
        <v>https://www.udemy.com/inkscape-101-for-beginners-design-vector-graphics/</v>
      </c>
      <c r="H374" t="b">
        <v>1</v>
      </c>
      <c r="I374" s="4">
        <v>195</v>
      </c>
      <c r="J374" s="5">
        <v>13</v>
      </c>
      <c r="K374" s="5">
        <v>5</v>
      </c>
      <c r="L374" s="5">
        <v>26</v>
      </c>
      <c r="M374">
        <v>2</v>
      </c>
      <c r="N374" t="str">
        <f>VLOOKUP(טבלה1[[#This Row],[level_id]],Level_id!$A$2:$B$5,2)</f>
        <v>Beginner Level</v>
      </c>
      <c r="O374" t="str">
        <f>LOWER(טבלה1[[#This Row],[level_desc]])</f>
        <v>beginner level</v>
      </c>
      <c r="P374" s="3" t="str">
        <f>UPPER(טבלה1[[#This Row],[small letters]])</f>
        <v>BEGINNER LEVEL</v>
      </c>
      <c r="Q374">
        <f>LEN(טבלה1[[#This Row],[no spaces]])</f>
        <v>14</v>
      </c>
      <c r="R374" t="str">
        <f>TRIM(טבלה1[[#This Row],[small letters]])</f>
        <v>beginner level</v>
      </c>
      <c r="S374" s="6">
        <v>1</v>
      </c>
      <c r="T374" s="12">
        <v>42534</v>
      </c>
      <c r="U374" s="6">
        <f>DAY(טבלה1[[#This Row],[published_date]])</f>
        <v>13</v>
      </c>
      <c r="V374" s="6">
        <f>MONTH(טבלה1[[#This Row],[published_date]])</f>
        <v>6</v>
      </c>
      <c r="W374" s="6">
        <f>YEAR(טבלה1[[#This Row],[published_date]])</f>
        <v>2016</v>
      </c>
      <c r="X374">
        <v>2</v>
      </c>
      <c r="Y374" t="str">
        <f>VLOOKUP(טבלה1[[#This Row],[subject_id]],Subject_id!$A$2:$B$5,2)</f>
        <v>Graphic Design</v>
      </c>
      <c r="Z374" s="7">
        <v>43465</v>
      </c>
      <c r="AA374">
        <f>_xlfn.DAYS(טבלה1[[#This Row],[Removal_date]],טבלה1[[#This Row],[published_date]])</f>
        <v>931</v>
      </c>
      <c r="AB374" s="4">
        <f>טבלה1[[#This Row],[price]]*טבלה1[[#This Row],[num_subscribers]]</f>
        <v>2535</v>
      </c>
    </row>
    <row r="375" spans="1:28" x14ac:dyDescent="0.3">
      <c r="A375">
        <v>882128</v>
      </c>
      <c r="B375" t="s">
        <v>7111</v>
      </c>
      <c r="C375" t="str">
        <f>LEFT(טבלה1[[#This Row],[course_title]],10)</f>
        <v>The Comple</v>
      </c>
      <c r="D375" t="str">
        <f>RIGHT(טבלה1[[#This Row],[course_title]],10)</f>
        <v>t Bootcamp</v>
      </c>
      <c r="E375" t="str">
        <f>MID(טבלה1[[#This Row],[course_title]],2,10)</f>
        <v>he Complet</v>
      </c>
      <c r="F375" t="s">
        <v>7112</v>
      </c>
      <c r="G375" t="str">
        <f>REPLACE(טבלה1[[#This Row],[url]],19,3,"com")</f>
        <v>https://www.udemy.com/the-complete-javascript-bootcamp/</v>
      </c>
      <c r="H375" t="b">
        <v>1</v>
      </c>
      <c r="I375" s="4">
        <v>195</v>
      </c>
      <c r="J375" s="5">
        <v>1839</v>
      </c>
      <c r="K375" s="5">
        <v>91</v>
      </c>
      <c r="L375" s="5">
        <v>47</v>
      </c>
      <c r="M375">
        <v>1</v>
      </c>
      <c r="N375" t="str">
        <f>VLOOKUP(טבלה1[[#This Row],[level_id]],Level_id!$A$2:$B$5,2)</f>
        <v>All levels</v>
      </c>
      <c r="O375" t="str">
        <f>LOWER(טבלה1[[#This Row],[level_desc]])</f>
        <v>all levels</v>
      </c>
      <c r="P375" s="3" t="str">
        <f>UPPER(טבלה1[[#This Row],[small letters]])</f>
        <v>ALL LEVELS</v>
      </c>
      <c r="Q375">
        <f>LEN(טבלה1[[#This Row],[no spaces]])</f>
        <v>10</v>
      </c>
      <c r="R375" t="str">
        <f>TRIM(טבלה1[[#This Row],[small letters]])</f>
        <v>all levels</v>
      </c>
      <c r="S375" s="6">
        <v>5</v>
      </c>
      <c r="T375" s="12">
        <v>42541</v>
      </c>
      <c r="U375" s="6">
        <f>DAY(טבלה1[[#This Row],[published_date]])</f>
        <v>20</v>
      </c>
      <c r="V375" s="6">
        <f>MONTH(טבלה1[[#This Row],[published_date]])</f>
        <v>6</v>
      </c>
      <c r="W375" s="6">
        <f>YEAR(טבלה1[[#This Row],[published_date]])</f>
        <v>2016</v>
      </c>
      <c r="X375">
        <v>4</v>
      </c>
      <c r="Y375" t="str">
        <f>VLOOKUP(טבלה1[[#This Row],[subject_id]],Subject_id!$A$2:$B$5,2)</f>
        <v>Web Development</v>
      </c>
      <c r="Z375" s="7">
        <v>43734</v>
      </c>
      <c r="AA375">
        <f>_xlfn.DAYS(טבלה1[[#This Row],[Removal_date]],טבלה1[[#This Row],[published_date]])</f>
        <v>1193</v>
      </c>
      <c r="AB375" s="4">
        <f>טבלה1[[#This Row],[price]]*טבלה1[[#This Row],[num_subscribers]]</f>
        <v>358605</v>
      </c>
    </row>
    <row r="376" spans="1:28" x14ac:dyDescent="0.3">
      <c r="A376">
        <v>903140</v>
      </c>
      <c r="B376" t="s">
        <v>5499</v>
      </c>
      <c r="C376" t="str">
        <f>LEFT(טבלה1[[#This Row],[course_title]],10)</f>
        <v>The Comple</v>
      </c>
      <c r="D376" t="str">
        <f>RIGHT(טבלה1[[#This Row],[course_title]],10)</f>
        <v xml:space="preserve"> Advanced!</v>
      </c>
      <c r="E376" t="str">
        <f>MID(טבלה1[[#This Row],[course_title]],2,10)</f>
        <v>he Complet</v>
      </c>
      <c r="F376" t="s">
        <v>5500</v>
      </c>
      <c r="G376" t="str">
        <f>REPLACE(טבלה1[[#This Row],[url]],19,3,"com")</f>
        <v>https://www.udemy.com/hapijs-course/</v>
      </c>
      <c r="H376" t="b">
        <v>1</v>
      </c>
      <c r="I376" s="4">
        <v>195</v>
      </c>
      <c r="J376" s="5">
        <v>1697</v>
      </c>
      <c r="K376" s="5">
        <v>64</v>
      </c>
      <c r="L376" s="5">
        <v>54</v>
      </c>
      <c r="M376">
        <v>1</v>
      </c>
      <c r="N376" t="str">
        <f>VLOOKUP(טבלה1[[#This Row],[level_id]],Level_id!$A$2:$B$5,2)</f>
        <v>All levels</v>
      </c>
      <c r="O376" t="str">
        <f>LOWER(טבלה1[[#This Row],[level_desc]])</f>
        <v>all levels</v>
      </c>
      <c r="P376" s="3" t="str">
        <f>UPPER(טבלה1[[#This Row],[small letters]])</f>
        <v>ALL LEVELS</v>
      </c>
      <c r="Q376">
        <f>LEN(טבלה1[[#This Row],[no spaces]])</f>
        <v>10</v>
      </c>
      <c r="R376" t="str">
        <f>TRIM(טבלה1[[#This Row],[small letters]])</f>
        <v>all levels</v>
      </c>
      <c r="S376" s="6">
        <v>6</v>
      </c>
      <c r="T376" s="12">
        <v>42564</v>
      </c>
      <c r="U376" s="6">
        <f>DAY(טבלה1[[#This Row],[published_date]])</f>
        <v>13</v>
      </c>
      <c r="V376" s="6">
        <f>MONTH(טבלה1[[#This Row],[published_date]])</f>
        <v>7</v>
      </c>
      <c r="W376" s="6">
        <f>YEAR(טבלה1[[#This Row],[published_date]])</f>
        <v>2016</v>
      </c>
      <c r="X376">
        <v>4</v>
      </c>
      <c r="Y376" t="str">
        <f>VLOOKUP(טבלה1[[#This Row],[subject_id]],Subject_id!$A$2:$B$5,2)</f>
        <v>Web Development</v>
      </c>
      <c r="Z376" s="7">
        <v>43734</v>
      </c>
      <c r="AA376">
        <f>_xlfn.DAYS(טבלה1[[#This Row],[Removal_date]],טבלה1[[#This Row],[published_date]])</f>
        <v>1170</v>
      </c>
      <c r="AB376" s="4">
        <f>טבלה1[[#This Row],[price]]*טבלה1[[#This Row],[num_subscribers]]</f>
        <v>330915</v>
      </c>
    </row>
    <row r="377" spans="1:28" x14ac:dyDescent="0.3">
      <c r="A377">
        <v>914164</v>
      </c>
      <c r="B377" t="s">
        <v>2158</v>
      </c>
      <c r="C377" t="str">
        <f>LEFT(טבלה1[[#This Row],[course_title]],10)</f>
        <v>Forex Basi</v>
      </c>
      <c r="D377" t="str">
        <f>RIGHT(טבלה1[[#This Row],[course_title]],10)</f>
        <v>rex charts</v>
      </c>
      <c r="E377" t="str">
        <f>MID(טבלה1[[#This Row],[course_title]],2,10)</f>
        <v>orex Basic</v>
      </c>
      <c r="F377" t="s">
        <v>2159</v>
      </c>
      <c r="G377" t="str">
        <f>REPLACE(טבלה1[[#This Row],[url]],19,3,"com")</f>
        <v>https://www.udemy.com/forex-basics-c/</v>
      </c>
      <c r="H377" t="b">
        <v>1</v>
      </c>
      <c r="I377" s="4">
        <v>195</v>
      </c>
      <c r="J377" s="5">
        <v>11</v>
      </c>
      <c r="K377" s="5">
        <v>0</v>
      </c>
      <c r="L377" s="5">
        <v>45</v>
      </c>
      <c r="M377">
        <v>2</v>
      </c>
      <c r="N377" t="str">
        <f>VLOOKUP(טבלה1[[#This Row],[level_id]],Level_id!$A$2:$B$5,2)</f>
        <v>Beginner Level</v>
      </c>
      <c r="O377" t="str">
        <f>LOWER(טבלה1[[#This Row],[level_desc]])</f>
        <v>beginner level</v>
      </c>
      <c r="P377" s="3" t="str">
        <f>UPPER(טבלה1[[#This Row],[small letters]])</f>
        <v>BEGINNER LEVEL</v>
      </c>
      <c r="Q377">
        <f>LEN(טבלה1[[#This Row],[no spaces]])</f>
        <v>14</v>
      </c>
      <c r="R377" t="str">
        <f>TRIM(טבלה1[[#This Row],[small letters]])</f>
        <v>beginner level</v>
      </c>
      <c r="S377" s="6">
        <v>4.5</v>
      </c>
      <c r="T377" s="12">
        <v>42635</v>
      </c>
      <c r="U377" s="6">
        <f>DAY(טבלה1[[#This Row],[published_date]])</f>
        <v>22</v>
      </c>
      <c r="V377" s="6">
        <f>MONTH(טבלה1[[#This Row],[published_date]])</f>
        <v>9</v>
      </c>
      <c r="W377" s="6">
        <f>YEAR(טבלה1[[#This Row],[published_date]])</f>
        <v>2016</v>
      </c>
      <c r="X377">
        <v>1</v>
      </c>
      <c r="Y377" t="str">
        <f>VLOOKUP(טבלה1[[#This Row],[subject_id]],Subject_id!$A$2:$B$5,2)</f>
        <v>Business Finance</v>
      </c>
      <c r="Z377" s="7">
        <v>43465</v>
      </c>
      <c r="AA377">
        <f>_xlfn.DAYS(טבלה1[[#This Row],[Removal_date]],טבלה1[[#This Row],[published_date]])</f>
        <v>830</v>
      </c>
      <c r="AB377" s="4">
        <f>טבלה1[[#This Row],[price]]*טבלה1[[#This Row],[num_subscribers]]</f>
        <v>2145</v>
      </c>
    </row>
    <row r="378" spans="1:28" x14ac:dyDescent="0.3">
      <c r="A378">
        <v>916902</v>
      </c>
      <c r="B378" t="s">
        <v>6813</v>
      </c>
      <c r="C378" t="str">
        <f>LEFT(טבלה1[[#This Row],[course_title]],10)</f>
        <v>The Comple</v>
      </c>
      <c r="D378" t="str">
        <f>RIGHT(טבלה1[[#This Row],[course_title]],10)</f>
        <v>Course 5.0</v>
      </c>
      <c r="E378" t="str">
        <f>MID(טבלה1[[#This Row],[course_title]],2,10)</f>
        <v>he Complet</v>
      </c>
      <c r="F378" t="s">
        <v>6814</v>
      </c>
      <c r="G378" t="str">
        <f>REPLACE(טבלה1[[#This Row],[url]],19,3,"com")</f>
        <v>https://www.udemy.com/e-commerce-web-developer-course/</v>
      </c>
      <c r="H378" t="b">
        <v>1</v>
      </c>
      <c r="I378" s="4">
        <v>195</v>
      </c>
      <c r="J378" s="5">
        <v>3209</v>
      </c>
      <c r="K378" s="5">
        <v>58</v>
      </c>
      <c r="L378" s="5">
        <v>96</v>
      </c>
      <c r="M378">
        <v>1</v>
      </c>
      <c r="N378" t="str">
        <f>VLOOKUP(טבלה1[[#This Row],[level_id]],Level_id!$A$2:$B$5,2)</f>
        <v>All levels</v>
      </c>
      <c r="O378" t="str">
        <f>LOWER(טבלה1[[#This Row],[level_desc]])</f>
        <v>all levels</v>
      </c>
      <c r="P378" s="3" t="str">
        <f>UPPER(טבלה1[[#This Row],[small letters]])</f>
        <v>ALL LEVELS</v>
      </c>
      <c r="Q378">
        <f>LEN(טבלה1[[#This Row],[no spaces]])</f>
        <v>10</v>
      </c>
      <c r="R378" t="str">
        <f>TRIM(טבלה1[[#This Row],[small letters]])</f>
        <v>all levels</v>
      </c>
      <c r="S378" s="6">
        <v>12.5</v>
      </c>
      <c r="T378" s="12">
        <v>42626</v>
      </c>
      <c r="U378" s="6">
        <f>DAY(טבלה1[[#This Row],[published_date]])</f>
        <v>13</v>
      </c>
      <c r="V378" s="6">
        <f>MONTH(טבלה1[[#This Row],[published_date]])</f>
        <v>9</v>
      </c>
      <c r="W378" s="6">
        <f>YEAR(טבלה1[[#This Row],[published_date]])</f>
        <v>2016</v>
      </c>
      <c r="X378">
        <v>4</v>
      </c>
      <c r="Y378" t="str">
        <f>VLOOKUP(טבלה1[[#This Row],[subject_id]],Subject_id!$A$2:$B$5,2)</f>
        <v>Web Development</v>
      </c>
      <c r="Z378" s="7">
        <v>43734</v>
      </c>
      <c r="AA378">
        <f>_xlfn.DAYS(טבלה1[[#This Row],[Removal_date]],טבלה1[[#This Row],[published_date]])</f>
        <v>1108</v>
      </c>
      <c r="AB378" s="4">
        <f>טבלה1[[#This Row],[price]]*טבלה1[[#This Row],[num_subscribers]]</f>
        <v>625755</v>
      </c>
    </row>
    <row r="379" spans="1:28" x14ac:dyDescent="0.3">
      <c r="A379">
        <v>921474</v>
      </c>
      <c r="B379" t="s">
        <v>5413</v>
      </c>
      <c r="C379" t="str">
        <f>LEFT(טבלה1[[#This Row],[course_title]],10)</f>
        <v>The Comple</v>
      </c>
      <c r="D379" t="str">
        <f>RIGHT(טבלה1[[#This Row],[course_title]],10)</f>
        <v>Kubernetes</v>
      </c>
      <c r="E379" t="str">
        <f>MID(טבלה1[[#This Row],[course_title]],2,10)</f>
        <v>he Complet</v>
      </c>
      <c r="F379" t="s">
        <v>5414</v>
      </c>
      <c r="G379" t="str">
        <f>REPLACE(טבלה1[[#This Row],[url]],19,3,"com")</f>
        <v>https://www.udemy.com/the-complete-devops-engineer-course-20-java-kubernetes/</v>
      </c>
      <c r="H379" t="b">
        <v>1</v>
      </c>
      <c r="I379" s="4">
        <v>195</v>
      </c>
      <c r="J379" s="5">
        <v>5335</v>
      </c>
      <c r="K379" s="5">
        <v>105</v>
      </c>
      <c r="L379" s="5">
        <v>117</v>
      </c>
      <c r="M379">
        <v>1</v>
      </c>
      <c r="N379" t="str">
        <f>VLOOKUP(טבלה1[[#This Row],[level_id]],Level_id!$A$2:$B$5,2)</f>
        <v>All levels</v>
      </c>
      <c r="O379" t="str">
        <f>LOWER(טבלה1[[#This Row],[level_desc]])</f>
        <v>all levels</v>
      </c>
      <c r="P379" s="3" t="str">
        <f>UPPER(טבלה1[[#This Row],[small letters]])</f>
        <v>ALL LEVELS</v>
      </c>
      <c r="Q379">
        <f>LEN(טבלה1[[#This Row],[no spaces]])</f>
        <v>10</v>
      </c>
      <c r="R379" t="str">
        <f>TRIM(טבלה1[[#This Row],[small letters]])</f>
        <v>all levels</v>
      </c>
      <c r="S379" s="6">
        <v>14</v>
      </c>
      <c r="T379" s="12">
        <v>42588</v>
      </c>
      <c r="U379" s="6">
        <f>DAY(טבלה1[[#This Row],[published_date]])</f>
        <v>6</v>
      </c>
      <c r="V379" s="6">
        <f>MONTH(טבלה1[[#This Row],[published_date]])</f>
        <v>8</v>
      </c>
      <c r="W379" s="6">
        <f>YEAR(טבלה1[[#This Row],[published_date]])</f>
        <v>2016</v>
      </c>
      <c r="X379">
        <v>4</v>
      </c>
      <c r="Y379" t="str">
        <f>VLOOKUP(טבלה1[[#This Row],[subject_id]],Subject_id!$A$2:$B$5,2)</f>
        <v>Web Development</v>
      </c>
      <c r="Z379" s="7">
        <v>43734</v>
      </c>
      <c r="AA379">
        <f>_xlfn.DAYS(טבלה1[[#This Row],[Removal_date]],טבלה1[[#This Row],[published_date]])</f>
        <v>1146</v>
      </c>
      <c r="AB379" s="4">
        <f>טבלה1[[#This Row],[price]]*טבלה1[[#This Row],[num_subscribers]]</f>
        <v>1040325</v>
      </c>
    </row>
    <row r="380" spans="1:28" x14ac:dyDescent="0.3">
      <c r="A380">
        <v>926206</v>
      </c>
      <c r="B380" t="s">
        <v>6366</v>
      </c>
      <c r="C380" t="str">
        <f>LEFT(טבלה1[[#This Row],[course_title]],10)</f>
        <v xml:space="preserve">HTML5 and </v>
      </c>
      <c r="D380" t="str">
        <f>RIGHT(טבלה1[[#This Row],[course_title]],10)</f>
        <v>neurs 2016</v>
      </c>
      <c r="E380" t="str">
        <f>MID(טבלה1[[#This Row],[course_title]],2,10)</f>
        <v>TML5 and C</v>
      </c>
      <c r="F380" t="s">
        <v>6367</v>
      </c>
      <c r="G380" t="str">
        <f>REPLACE(טבלה1[[#This Row],[url]],19,3,"com")</f>
        <v>https://www.udemy.com/landing-pages-for-entrepreneurs/</v>
      </c>
      <c r="H380" t="b">
        <v>1</v>
      </c>
      <c r="I380" s="4">
        <v>195</v>
      </c>
      <c r="J380" s="5">
        <v>2354</v>
      </c>
      <c r="K380" s="5">
        <v>16</v>
      </c>
      <c r="L380" s="5">
        <v>45</v>
      </c>
      <c r="M380">
        <v>1</v>
      </c>
      <c r="N380" t="str">
        <f>VLOOKUP(טבלה1[[#This Row],[level_id]],Level_id!$A$2:$B$5,2)</f>
        <v>All levels</v>
      </c>
      <c r="O380" t="str">
        <f>LOWER(טבלה1[[#This Row],[level_desc]])</f>
        <v>all levels</v>
      </c>
      <c r="P380" s="3" t="str">
        <f>UPPER(טבלה1[[#This Row],[small letters]])</f>
        <v>ALL LEVELS</v>
      </c>
      <c r="Q380">
        <f>LEN(טבלה1[[#This Row],[no spaces]])</f>
        <v>10</v>
      </c>
      <c r="R380" t="str">
        <f>TRIM(טבלה1[[#This Row],[small letters]])</f>
        <v>all levels</v>
      </c>
      <c r="S380" s="6">
        <v>4</v>
      </c>
      <c r="T380" s="12">
        <v>42594</v>
      </c>
      <c r="U380" s="6">
        <f>DAY(טבלה1[[#This Row],[published_date]])</f>
        <v>12</v>
      </c>
      <c r="V380" s="6">
        <f>MONTH(טבלה1[[#This Row],[published_date]])</f>
        <v>8</v>
      </c>
      <c r="W380" s="6">
        <f>YEAR(טבלה1[[#This Row],[published_date]])</f>
        <v>2016</v>
      </c>
      <c r="X380">
        <v>4</v>
      </c>
      <c r="Y380" t="str">
        <f>VLOOKUP(טבלה1[[#This Row],[subject_id]],Subject_id!$A$2:$B$5,2)</f>
        <v>Web Development</v>
      </c>
      <c r="Z380" s="7">
        <v>43734</v>
      </c>
      <c r="AA380">
        <f>_xlfn.DAYS(טבלה1[[#This Row],[Removal_date]],טבלה1[[#This Row],[published_date]])</f>
        <v>1140</v>
      </c>
      <c r="AB380" s="4">
        <f>טבלה1[[#This Row],[price]]*טבלה1[[#This Row],[num_subscribers]]</f>
        <v>459030</v>
      </c>
    </row>
    <row r="381" spans="1:28" x14ac:dyDescent="0.3">
      <c r="A381">
        <v>938560</v>
      </c>
      <c r="B381" t="s">
        <v>5104</v>
      </c>
      <c r="C381" t="str">
        <f>LEFT(טבלה1[[#This Row],[course_title]],10)</f>
        <v>The Comple</v>
      </c>
      <c r="D381" t="str">
        <f>RIGHT(טבלה1[[#This Row],[course_title]],10)</f>
        <v>Kali Linux</v>
      </c>
      <c r="E381" t="str">
        <f>MID(טבלה1[[#This Row],[course_title]],2,10)</f>
        <v>he Complet</v>
      </c>
      <c r="F381" t="s">
        <v>5105</v>
      </c>
      <c r="G381" t="str">
        <f>REPLACE(טבלה1[[#This Row],[url]],19,3,"com")</f>
        <v>https://www.udemy.com/penetration-testing-ethical-hacking-course-python-kali-linux/</v>
      </c>
      <c r="H381" t="b">
        <v>1</v>
      </c>
      <c r="I381" s="4">
        <v>195</v>
      </c>
      <c r="J381" s="5">
        <v>7827</v>
      </c>
      <c r="K381" s="5">
        <v>268</v>
      </c>
      <c r="L381" s="5">
        <v>66</v>
      </c>
      <c r="M381">
        <v>1</v>
      </c>
      <c r="N381" t="str">
        <f>VLOOKUP(טבלה1[[#This Row],[level_id]],Level_id!$A$2:$B$5,2)</f>
        <v>All levels</v>
      </c>
      <c r="O381" t="str">
        <f>LOWER(טבלה1[[#This Row],[level_desc]])</f>
        <v>all levels</v>
      </c>
      <c r="P381" s="3" t="str">
        <f>UPPER(טבלה1[[#This Row],[small letters]])</f>
        <v>ALL LEVELS</v>
      </c>
      <c r="Q381">
        <f>LEN(טבלה1[[#This Row],[no spaces]])</f>
        <v>10</v>
      </c>
      <c r="R381" t="str">
        <f>TRIM(טבלה1[[#This Row],[small letters]])</f>
        <v>all levels</v>
      </c>
      <c r="S381" s="6">
        <v>11</v>
      </c>
      <c r="T381" s="12">
        <v>42639</v>
      </c>
      <c r="U381" s="6">
        <f>DAY(טבלה1[[#This Row],[published_date]])</f>
        <v>26</v>
      </c>
      <c r="V381" s="6">
        <f>MONTH(טבלה1[[#This Row],[published_date]])</f>
        <v>9</v>
      </c>
      <c r="W381" s="6">
        <f>YEAR(טבלה1[[#This Row],[published_date]])</f>
        <v>2016</v>
      </c>
      <c r="X381">
        <v>4</v>
      </c>
      <c r="Y381" t="str">
        <f>VLOOKUP(טבלה1[[#This Row],[subject_id]],Subject_id!$A$2:$B$5,2)</f>
        <v>Web Development</v>
      </c>
      <c r="Z381" s="7">
        <v>43734</v>
      </c>
      <c r="AA381">
        <f>_xlfn.DAYS(טבלה1[[#This Row],[Removal_date]],טבלה1[[#This Row],[published_date]])</f>
        <v>1095</v>
      </c>
      <c r="AB381" s="4">
        <f>טבלה1[[#This Row],[price]]*טבלה1[[#This Row],[num_subscribers]]</f>
        <v>1526265</v>
      </c>
    </row>
    <row r="382" spans="1:28" x14ac:dyDescent="0.3">
      <c r="A382">
        <v>949282</v>
      </c>
      <c r="B382" t="s">
        <v>6362</v>
      </c>
      <c r="C382" t="str">
        <f>LEFT(טבלה1[[#This Row],[course_title]],10)</f>
        <v>Learn Angu</v>
      </c>
      <c r="D382" t="str">
        <f>RIGHT(טבלה1[[#This Row],[course_title]],10)</f>
        <v>o Advanced</v>
      </c>
      <c r="E382" t="str">
        <f>MID(טבלה1[[#This Row],[course_title]],2,10)</f>
        <v>earn Angul</v>
      </c>
      <c r="F382" t="s">
        <v>6363</v>
      </c>
      <c r="G382" t="str">
        <f>REPLACE(טבלה1[[#This Row],[url]],19,3,"com")</f>
        <v>https://www.udemy.com/learn-angular-2-from-beginner-to-advanced/</v>
      </c>
      <c r="H382" t="b">
        <v>1</v>
      </c>
      <c r="I382" s="4">
        <v>195</v>
      </c>
      <c r="J382" s="5">
        <v>32696</v>
      </c>
      <c r="K382" s="5">
        <v>526</v>
      </c>
      <c r="L382" s="5">
        <v>67</v>
      </c>
      <c r="M382">
        <v>2</v>
      </c>
      <c r="N382" t="str">
        <f>VLOOKUP(טבלה1[[#This Row],[level_id]],Level_id!$A$2:$B$5,2)</f>
        <v>Beginner Level</v>
      </c>
      <c r="O382" t="str">
        <f>LOWER(טבלה1[[#This Row],[level_desc]])</f>
        <v>beginner level</v>
      </c>
      <c r="P382" s="3" t="str">
        <f>UPPER(טבלה1[[#This Row],[small letters]])</f>
        <v>BEGINNER LEVEL</v>
      </c>
      <c r="Q382">
        <f>LEN(טבלה1[[#This Row],[no spaces]])</f>
        <v>14</v>
      </c>
      <c r="R382" t="str">
        <f>TRIM(טבלה1[[#This Row],[small letters]])</f>
        <v>beginner level</v>
      </c>
      <c r="S382" s="6">
        <v>10</v>
      </c>
      <c r="T382" s="12">
        <v>42650</v>
      </c>
      <c r="U382" s="6">
        <f>DAY(טבלה1[[#This Row],[published_date]])</f>
        <v>7</v>
      </c>
      <c r="V382" s="6">
        <f>MONTH(טבלה1[[#This Row],[published_date]])</f>
        <v>10</v>
      </c>
      <c r="W382" s="6">
        <f>YEAR(טבלה1[[#This Row],[published_date]])</f>
        <v>2016</v>
      </c>
      <c r="X382">
        <v>4</v>
      </c>
      <c r="Y382" t="str">
        <f>VLOOKUP(טבלה1[[#This Row],[subject_id]],Subject_id!$A$2:$B$5,2)</f>
        <v>Web Development</v>
      </c>
      <c r="Z382" s="7">
        <v>43465</v>
      </c>
      <c r="AA382">
        <f>_xlfn.DAYS(טבלה1[[#This Row],[Removal_date]],טבלה1[[#This Row],[published_date]])</f>
        <v>815</v>
      </c>
      <c r="AB382" s="4">
        <f>טבלה1[[#This Row],[price]]*טבלה1[[#This Row],[num_subscribers]]</f>
        <v>6375720</v>
      </c>
    </row>
    <row r="383" spans="1:28" x14ac:dyDescent="0.3">
      <c r="A383">
        <v>959586</v>
      </c>
      <c r="B383" t="s">
        <v>5333</v>
      </c>
      <c r="C383" t="str">
        <f>LEFT(טבלה1[[#This Row],[course_title]],10)</f>
        <v>Javascript</v>
      </c>
      <c r="D383" t="str">
        <f>RIGHT(טבלה1[[#This Row],[course_title]],10)</f>
        <v>nced Level</v>
      </c>
      <c r="E383" t="str">
        <f>MID(טבלה1[[#This Row],[course_title]],2,10)</f>
        <v xml:space="preserve">avascript </v>
      </c>
      <c r="F383" t="s">
        <v>5334</v>
      </c>
      <c r="G383" t="str">
        <f>REPLACE(טבלה1[[#This Row],[url]],19,3,"com")</f>
        <v>https://www.udemy.com/javascript-from-beginner-to-advanced-level/</v>
      </c>
      <c r="H383" t="b">
        <v>1</v>
      </c>
      <c r="I383" s="4">
        <v>195</v>
      </c>
      <c r="J383" s="5">
        <v>6134</v>
      </c>
      <c r="K383" s="5">
        <v>160</v>
      </c>
      <c r="L383" s="5">
        <v>50</v>
      </c>
      <c r="M383">
        <v>2</v>
      </c>
      <c r="N383" t="str">
        <f>VLOOKUP(טבלה1[[#This Row],[level_id]],Level_id!$A$2:$B$5,2)</f>
        <v>Beginner Level</v>
      </c>
      <c r="O383" t="str">
        <f>LOWER(טבלה1[[#This Row],[level_desc]])</f>
        <v>beginner level</v>
      </c>
      <c r="P383" s="3" t="str">
        <f>UPPER(טבלה1[[#This Row],[small letters]])</f>
        <v>BEGINNER LEVEL</v>
      </c>
      <c r="Q383">
        <f>LEN(טבלה1[[#This Row],[no spaces]])</f>
        <v>14</v>
      </c>
      <c r="R383" t="str">
        <f>TRIM(טבלה1[[#This Row],[small letters]])</f>
        <v>beginner level</v>
      </c>
      <c r="S383" s="6">
        <v>6.5</v>
      </c>
      <c r="T383" s="12">
        <v>42723</v>
      </c>
      <c r="U383" s="6">
        <f>DAY(טבלה1[[#This Row],[published_date]])</f>
        <v>19</v>
      </c>
      <c r="V383" s="6">
        <f>MONTH(טבלה1[[#This Row],[published_date]])</f>
        <v>12</v>
      </c>
      <c r="W383" s="6">
        <f>YEAR(טבלה1[[#This Row],[published_date]])</f>
        <v>2016</v>
      </c>
      <c r="X383">
        <v>4</v>
      </c>
      <c r="Y383" t="str">
        <f>VLOOKUP(טבלה1[[#This Row],[subject_id]],Subject_id!$A$2:$B$5,2)</f>
        <v>Web Development</v>
      </c>
      <c r="Z383" s="7">
        <v>43465</v>
      </c>
      <c r="AA383">
        <f>_xlfn.DAYS(טבלה1[[#This Row],[Removal_date]],טבלה1[[#This Row],[published_date]])</f>
        <v>742</v>
      </c>
      <c r="AB383" s="4">
        <f>טבלה1[[#This Row],[price]]*טבלה1[[#This Row],[num_subscribers]]</f>
        <v>1196130</v>
      </c>
    </row>
    <row r="384" spans="1:28" x14ac:dyDescent="0.3">
      <c r="A384">
        <v>959604</v>
      </c>
      <c r="B384" t="s">
        <v>5836</v>
      </c>
      <c r="C384" t="str">
        <f>LEFT(טבלה1[[#This Row],[course_title]],10)</f>
        <v>Angular JS</v>
      </c>
      <c r="D384" t="str">
        <f>RIGHT(טבלה1[[#This Row],[course_title]],10)</f>
        <v>Essentials</v>
      </c>
      <c r="E384" t="str">
        <f>MID(טבלה1[[#This Row],[course_title]],2,10)</f>
        <v xml:space="preserve">ngular JS </v>
      </c>
      <c r="F384" t="s">
        <v>5837</v>
      </c>
      <c r="G384" t="str">
        <f>REPLACE(טבלה1[[#This Row],[url]],19,3,"com")</f>
        <v>https://www.udemy.com/angular-js-crash-course/</v>
      </c>
      <c r="H384" t="b">
        <v>1</v>
      </c>
      <c r="I384" s="4">
        <v>195</v>
      </c>
      <c r="J384" s="5">
        <v>4687</v>
      </c>
      <c r="K384" s="5">
        <v>99</v>
      </c>
      <c r="L384" s="5">
        <v>24</v>
      </c>
      <c r="M384">
        <v>2</v>
      </c>
      <c r="N384" t="str">
        <f>VLOOKUP(טבלה1[[#This Row],[level_id]],Level_id!$A$2:$B$5,2)</f>
        <v>Beginner Level</v>
      </c>
      <c r="O384" t="str">
        <f>LOWER(טבלה1[[#This Row],[level_desc]])</f>
        <v>beginner level</v>
      </c>
      <c r="P384" s="3" t="str">
        <f>UPPER(טבלה1[[#This Row],[small letters]])</f>
        <v>BEGINNER LEVEL</v>
      </c>
      <c r="Q384">
        <f>LEN(טבלה1[[#This Row],[no spaces]])</f>
        <v>14</v>
      </c>
      <c r="R384" t="str">
        <f>TRIM(טבלה1[[#This Row],[small letters]])</f>
        <v>beginner level</v>
      </c>
      <c r="S384" s="6">
        <v>4</v>
      </c>
      <c r="T384" s="12">
        <v>42738</v>
      </c>
      <c r="U384" s="6">
        <f>DAY(טבלה1[[#This Row],[published_date]])</f>
        <v>3</v>
      </c>
      <c r="V384" s="6">
        <f>MONTH(טבלה1[[#This Row],[published_date]])</f>
        <v>1</v>
      </c>
      <c r="W384" s="6">
        <f>YEAR(טבלה1[[#This Row],[published_date]])</f>
        <v>2017</v>
      </c>
      <c r="X384">
        <v>4</v>
      </c>
      <c r="Y384" t="str">
        <f>VLOOKUP(טבלה1[[#This Row],[subject_id]],Subject_id!$A$2:$B$5,2)</f>
        <v>Web Development</v>
      </c>
      <c r="Z384" s="7">
        <v>43465</v>
      </c>
      <c r="AA384">
        <f>_xlfn.DAYS(טבלה1[[#This Row],[Removal_date]],טבלה1[[#This Row],[published_date]])</f>
        <v>727</v>
      </c>
      <c r="AB384" s="4">
        <f>טבלה1[[#This Row],[price]]*טבלה1[[#This Row],[num_subscribers]]</f>
        <v>913965</v>
      </c>
    </row>
    <row r="385" spans="1:28" x14ac:dyDescent="0.3">
      <c r="A385">
        <v>960898</v>
      </c>
      <c r="B385" t="s">
        <v>2721</v>
      </c>
      <c r="C385" t="str">
        <f>LEFT(טבלה1[[#This Row],[course_title]],10)</f>
        <v xml:space="preserve">Photoshop </v>
      </c>
      <c r="D385" t="str">
        <f>RIGHT(טבלה1[[#This Row],[course_title]],10)</f>
        <v>Essentials</v>
      </c>
      <c r="E385" t="str">
        <f>MID(טבלה1[[#This Row],[course_title]],2,10)</f>
        <v>hotoshop C</v>
      </c>
      <c r="F385" t="s">
        <v>2722</v>
      </c>
      <c r="G385" t="str">
        <f>REPLACE(טבלה1[[#This Row],[url]],19,3,"com")</f>
        <v>https://www.udemy.com/adobe-photoshop-cc-for-beginners/</v>
      </c>
      <c r="H385" t="b">
        <v>1</v>
      </c>
      <c r="I385" s="4">
        <v>195</v>
      </c>
      <c r="J385" s="5">
        <v>389</v>
      </c>
      <c r="K385" s="5">
        <v>20</v>
      </c>
      <c r="L385" s="5">
        <v>43</v>
      </c>
      <c r="M385">
        <v>2</v>
      </c>
      <c r="N385" t="str">
        <f>VLOOKUP(טבלה1[[#This Row],[level_id]],Level_id!$A$2:$B$5,2)</f>
        <v>Beginner Level</v>
      </c>
      <c r="O385" t="str">
        <f>LOWER(טבלה1[[#This Row],[level_desc]])</f>
        <v>beginner level</v>
      </c>
      <c r="P385" s="3" t="str">
        <f>UPPER(טבלה1[[#This Row],[small letters]])</f>
        <v>BEGINNER LEVEL</v>
      </c>
      <c r="Q385">
        <f>LEN(טבלה1[[#This Row],[no spaces]])</f>
        <v>14</v>
      </c>
      <c r="R385" t="str">
        <f>TRIM(טבלה1[[#This Row],[small letters]])</f>
        <v>beginner level</v>
      </c>
      <c r="S385" s="6">
        <v>3</v>
      </c>
      <c r="T385" s="12">
        <v>42679</v>
      </c>
      <c r="U385" s="6">
        <f>DAY(טבלה1[[#This Row],[published_date]])</f>
        <v>5</v>
      </c>
      <c r="V385" s="6">
        <f>MONTH(טבלה1[[#This Row],[published_date]])</f>
        <v>11</v>
      </c>
      <c r="W385" s="6">
        <f>YEAR(טבלה1[[#This Row],[published_date]])</f>
        <v>2016</v>
      </c>
      <c r="X385">
        <v>2</v>
      </c>
      <c r="Y385" t="str">
        <f>VLOOKUP(טבלה1[[#This Row],[subject_id]],Subject_id!$A$2:$B$5,2)</f>
        <v>Graphic Design</v>
      </c>
      <c r="Z385" s="7">
        <v>43465</v>
      </c>
      <c r="AA385">
        <f>_xlfn.DAYS(טבלה1[[#This Row],[Removal_date]],טבלה1[[#This Row],[published_date]])</f>
        <v>786</v>
      </c>
      <c r="AB385" s="4">
        <f>טבלה1[[#This Row],[price]]*טבלה1[[#This Row],[num_subscribers]]</f>
        <v>75855</v>
      </c>
    </row>
    <row r="386" spans="1:28" x14ac:dyDescent="0.3">
      <c r="A386">
        <v>965832</v>
      </c>
      <c r="B386" t="s">
        <v>92</v>
      </c>
      <c r="C386" t="str">
        <f>LEFT(טבלה1[[#This Row],[course_title]],10)</f>
        <v>The Comple</v>
      </c>
      <c r="D386" t="str">
        <f>RIGHT(טבלה1[[#This Row],[course_title]],10)</f>
        <v>ourse 2017</v>
      </c>
      <c r="E386" t="str">
        <f>MID(טבלה1[[#This Row],[course_title]],2,10)</f>
        <v>he Complet</v>
      </c>
      <c r="F386" t="s">
        <v>93</v>
      </c>
      <c r="G386" t="str">
        <f>REPLACE(טבלה1[[#This Row],[url]],19,3,"com")</f>
        <v>https://www.udemy.com/the-complete-investment-banking-course-2016/</v>
      </c>
      <c r="H386" t="b">
        <v>1</v>
      </c>
      <c r="I386" s="4">
        <v>195</v>
      </c>
      <c r="J386" s="5">
        <v>8575</v>
      </c>
      <c r="K386" s="5">
        <v>809</v>
      </c>
      <c r="L386" s="5">
        <v>110</v>
      </c>
      <c r="M386">
        <v>1</v>
      </c>
      <c r="N386" t="str">
        <f>VLOOKUP(טבלה1[[#This Row],[level_id]],Level_id!$A$2:$B$5,2)</f>
        <v>All levels</v>
      </c>
      <c r="O386" t="str">
        <f>LOWER(טבלה1[[#This Row],[level_desc]])</f>
        <v>all levels</v>
      </c>
      <c r="P386" s="3" t="str">
        <f>UPPER(טבלה1[[#This Row],[small letters]])</f>
        <v>ALL LEVELS</v>
      </c>
      <c r="Q386">
        <f>LEN(טבלה1[[#This Row],[no spaces]])</f>
        <v>10</v>
      </c>
      <c r="R386" t="str">
        <f>TRIM(טבלה1[[#This Row],[small letters]])</f>
        <v>all levels</v>
      </c>
      <c r="S386" s="6">
        <v>5.5</v>
      </c>
      <c r="T386" s="12">
        <v>42653</v>
      </c>
      <c r="U386" s="6">
        <f>DAY(טבלה1[[#This Row],[published_date]])</f>
        <v>10</v>
      </c>
      <c r="V386" s="6">
        <f>MONTH(טבלה1[[#This Row],[published_date]])</f>
        <v>10</v>
      </c>
      <c r="W386" s="6">
        <f>YEAR(טבלה1[[#This Row],[published_date]])</f>
        <v>2016</v>
      </c>
      <c r="X386">
        <v>1</v>
      </c>
      <c r="Y386" t="str">
        <f>VLOOKUP(טבלה1[[#This Row],[subject_id]],Subject_id!$A$2:$B$5,2)</f>
        <v>Business Finance</v>
      </c>
      <c r="Z386" s="7">
        <v>43408</v>
      </c>
      <c r="AA386">
        <f>_xlfn.DAYS(טבלה1[[#This Row],[Removal_date]],טבלה1[[#This Row],[published_date]])</f>
        <v>755</v>
      </c>
      <c r="AB386" s="4">
        <f>טבלה1[[#This Row],[price]]*טבלה1[[#This Row],[num_subscribers]]</f>
        <v>1672125</v>
      </c>
    </row>
    <row r="387" spans="1:28" x14ac:dyDescent="0.3">
      <c r="A387">
        <v>967058</v>
      </c>
      <c r="B387" t="s">
        <v>6274</v>
      </c>
      <c r="C387" t="str">
        <f>LEFT(טבלה1[[#This Row],[course_title]],10)</f>
        <v>Ethereum D</v>
      </c>
      <c r="D387" t="str">
        <f>RIGHT(טבלה1[[#This Row],[course_title]],10)</f>
        <v>kchain App</v>
      </c>
      <c r="E387" t="str">
        <f>MID(טבלה1[[#This Row],[course_title]],2,10)</f>
        <v>thereum De</v>
      </c>
      <c r="F387" t="s">
        <v>6275</v>
      </c>
      <c r="G387" t="str">
        <f>REPLACE(טבלה1[[#This Row],[url]],19,3,"com")</f>
        <v>https://www.udemy.com/ethereum-developer/</v>
      </c>
      <c r="H387" t="b">
        <v>1</v>
      </c>
      <c r="I387" s="4">
        <v>195</v>
      </c>
      <c r="J387" s="5">
        <v>3169</v>
      </c>
      <c r="K387" s="5">
        <v>527</v>
      </c>
      <c r="L387" s="5">
        <v>38</v>
      </c>
      <c r="M387">
        <v>1</v>
      </c>
      <c r="N387" t="str">
        <f>VLOOKUP(טבלה1[[#This Row],[level_id]],Level_id!$A$2:$B$5,2)</f>
        <v>All levels</v>
      </c>
      <c r="O387" t="str">
        <f>LOWER(טבלה1[[#This Row],[level_desc]])</f>
        <v>all levels</v>
      </c>
      <c r="P387" s="3" t="str">
        <f>UPPER(טבלה1[[#This Row],[small letters]])</f>
        <v>ALL LEVELS</v>
      </c>
      <c r="Q387">
        <f>LEN(טבלה1[[#This Row],[no spaces]])</f>
        <v>10</v>
      </c>
      <c r="R387" t="str">
        <f>TRIM(טבלה1[[#This Row],[small letters]])</f>
        <v>all levels</v>
      </c>
      <c r="S387" s="6">
        <v>3.5</v>
      </c>
      <c r="T387" s="12">
        <v>42639</v>
      </c>
      <c r="U387" s="6">
        <f>DAY(טבלה1[[#This Row],[published_date]])</f>
        <v>26</v>
      </c>
      <c r="V387" s="6">
        <f>MONTH(טבלה1[[#This Row],[published_date]])</f>
        <v>9</v>
      </c>
      <c r="W387" s="6">
        <f>YEAR(טבלה1[[#This Row],[published_date]])</f>
        <v>2016</v>
      </c>
      <c r="X387">
        <v>4</v>
      </c>
      <c r="Y387" t="str">
        <f>VLOOKUP(טבלה1[[#This Row],[subject_id]],Subject_id!$A$2:$B$5,2)</f>
        <v>Web Development</v>
      </c>
      <c r="Z387" s="7">
        <v>43734</v>
      </c>
      <c r="AA387">
        <f>_xlfn.DAYS(טבלה1[[#This Row],[Removal_date]],טבלה1[[#This Row],[published_date]])</f>
        <v>1095</v>
      </c>
      <c r="AB387" s="4">
        <f>טבלה1[[#This Row],[price]]*טבלה1[[#This Row],[num_subscribers]]</f>
        <v>617955</v>
      </c>
    </row>
    <row r="388" spans="1:28" x14ac:dyDescent="0.3">
      <c r="A388">
        <v>970874</v>
      </c>
      <c r="B388" t="s">
        <v>5072</v>
      </c>
      <c r="C388" t="str">
        <f>LEFT(טבלה1[[#This Row],[course_title]],10)</f>
        <v>Complete A</v>
      </c>
      <c r="D388" t="str">
        <f>RIGHT(טבלה1[[#This Row],[course_title]],10)</f>
        <v xml:space="preserve"> Advanced.</v>
      </c>
      <c r="E388" t="str">
        <f>MID(טבלה1[[#This Row],[course_title]],2,10)</f>
        <v>omplete AJ</v>
      </c>
      <c r="F388" t="s">
        <v>5073</v>
      </c>
      <c r="G388" t="str">
        <f>REPLACE(טבלה1[[#This Row],[url]],19,3,"com")</f>
        <v>https://www.udemy.com/complete-ajax-using-bootstrap-php-from-basic-to-advanced/</v>
      </c>
      <c r="H388" t="b">
        <v>1</v>
      </c>
      <c r="I388" s="4">
        <v>195</v>
      </c>
      <c r="J388" s="5">
        <v>4708</v>
      </c>
      <c r="K388" s="5">
        <v>111</v>
      </c>
      <c r="L388" s="5">
        <v>18</v>
      </c>
      <c r="M388">
        <v>1</v>
      </c>
      <c r="N388" t="str">
        <f>VLOOKUP(טבלה1[[#This Row],[level_id]],Level_id!$A$2:$B$5,2)</f>
        <v>All levels</v>
      </c>
      <c r="O388" t="str">
        <f>LOWER(טבלה1[[#This Row],[level_desc]])</f>
        <v>all levels</v>
      </c>
      <c r="P388" s="3" t="str">
        <f>UPPER(טבלה1[[#This Row],[small letters]])</f>
        <v>ALL LEVELS</v>
      </c>
      <c r="Q388">
        <f>LEN(טבלה1[[#This Row],[no spaces]])</f>
        <v>10</v>
      </c>
      <c r="R388" t="str">
        <f>TRIM(טבלה1[[#This Row],[small letters]])</f>
        <v>all levels</v>
      </c>
      <c r="S388" s="6">
        <v>2.5</v>
      </c>
      <c r="T388" s="12">
        <v>42649</v>
      </c>
      <c r="U388" s="6">
        <f>DAY(טבלה1[[#This Row],[published_date]])</f>
        <v>6</v>
      </c>
      <c r="V388" s="6">
        <f>MONTH(טבלה1[[#This Row],[published_date]])</f>
        <v>10</v>
      </c>
      <c r="W388" s="6">
        <f>YEAR(טבלה1[[#This Row],[published_date]])</f>
        <v>2016</v>
      </c>
      <c r="X388">
        <v>4</v>
      </c>
      <c r="Y388" t="str">
        <f>VLOOKUP(טבלה1[[#This Row],[subject_id]],Subject_id!$A$2:$B$5,2)</f>
        <v>Web Development</v>
      </c>
      <c r="Z388" s="7">
        <v>43734</v>
      </c>
      <c r="AA388">
        <f>_xlfn.DAYS(טבלה1[[#This Row],[Removal_date]],טבלה1[[#This Row],[published_date]])</f>
        <v>1085</v>
      </c>
      <c r="AB388" s="4">
        <f>טבלה1[[#This Row],[price]]*טבלה1[[#This Row],[num_subscribers]]</f>
        <v>918060</v>
      </c>
    </row>
    <row r="389" spans="1:28" x14ac:dyDescent="0.3">
      <c r="A389">
        <v>991094</v>
      </c>
      <c r="B389" t="s">
        <v>5621</v>
      </c>
      <c r="C389" t="str">
        <f>LEFT(טבלה1[[#This Row],[course_title]],10)</f>
        <v>Build Mode</v>
      </c>
      <c r="D389" t="str">
        <f>RIGHT(טבלה1[[#This Row],[course_title]],10)</f>
        <v xml:space="preserve"> Bootstrap</v>
      </c>
      <c r="E389" t="str">
        <f>MID(טבלה1[[#This Row],[course_title]],2,10)</f>
        <v>uild Moder</v>
      </c>
      <c r="F389" t="s">
        <v>5622</v>
      </c>
      <c r="G389" t="str">
        <f>REPLACE(טבלה1[[#This Row],[url]],19,3,"com")</f>
        <v>https://www.udemy.com/build-modern-responsive-website-with-html5-css3-bootstrap/</v>
      </c>
      <c r="H389" t="b">
        <v>1</v>
      </c>
      <c r="I389" s="4">
        <v>195</v>
      </c>
      <c r="J389" s="5">
        <v>1472</v>
      </c>
      <c r="K389" s="5">
        <v>210</v>
      </c>
      <c r="L389" s="5">
        <v>110</v>
      </c>
      <c r="M389">
        <v>1</v>
      </c>
      <c r="N389" t="str">
        <f>VLOOKUP(טבלה1[[#This Row],[level_id]],Level_id!$A$2:$B$5,2)</f>
        <v>All levels</v>
      </c>
      <c r="O389" t="str">
        <f>LOWER(טבלה1[[#This Row],[level_desc]])</f>
        <v>all levels</v>
      </c>
      <c r="P389" s="3" t="str">
        <f>UPPER(טבלה1[[#This Row],[small letters]])</f>
        <v>ALL LEVELS</v>
      </c>
      <c r="Q389">
        <f>LEN(טבלה1[[#This Row],[no spaces]])</f>
        <v>10</v>
      </c>
      <c r="R389" t="str">
        <f>TRIM(טבלה1[[#This Row],[small letters]])</f>
        <v>all levels</v>
      </c>
      <c r="S389" s="6">
        <v>13</v>
      </c>
      <c r="T389" s="12">
        <v>42774</v>
      </c>
      <c r="U389" s="6">
        <f>DAY(טבלה1[[#This Row],[published_date]])</f>
        <v>8</v>
      </c>
      <c r="V389" s="6">
        <f>MONTH(טבלה1[[#This Row],[published_date]])</f>
        <v>2</v>
      </c>
      <c r="W389" s="6">
        <f>YEAR(טבלה1[[#This Row],[published_date]])</f>
        <v>2017</v>
      </c>
      <c r="X389">
        <v>4</v>
      </c>
      <c r="Y389" t="str">
        <f>VLOOKUP(טבלה1[[#This Row],[subject_id]],Subject_id!$A$2:$B$5,2)</f>
        <v>Web Development</v>
      </c>
      <c r="Z389" s="7">
        <v>43734</v>
      </c>
      <c r="AA389">
        <f>_xlfn.DAYS(טבלה1[[#This Row],[Removal_date]],טבלה1[[#This Row],[published_date]])</f>
        <v>960</v>
      </c>
      <c r="AB389" s="4">
        <f>טבלה1[[#This Row],[price]]*טבלה1[[#This Row],[num_subscribers]]</f>
        <v>287040</v>
      </c>
    </row>
    <row r="390" spans="1:28" x14ac:dyDescent="0.3">
      <c r="A390">
        <v>993148</v>
      </c>
      <c r="B390" t="s">
        <v>5798</v>
      </c>
      <c r="C390" t="str">
        <f>LEFT(טבלה1[[#This Row],[course_title]],10)</f>
        <v>Learn jQue</v>
      </c>
      <c r="D390" t="str">
        <f>RIGHT(טבלה1[[#This Row],[course_title]],10)</f>
        <v xml:space="preserve"> in 1 hour</v>
      </c>
      <c r="E390" t="str">
        <f>MID(טבלה1[[#This Row],[course_title]],2,10)</f>
        <v>earn jQuer</v>
      </c>
      <c r="F390" t="s">
        <v>5799</v>
      </c>
      <c r="G390" t="str">
        <f>REPLACE(טבלה1[[#This Row],[url]],19,3,"com")</f>
        <v>https://www.udemy.com/jquery-ajax-course/</v>
      </c>
      <c r="H390" t="b">
        <v>1</v>
      </c>
      <c r="I390" s="4">
        <v>195</v>
      </c>
      <c r="J390" s="5">
        <v>2547</v>
      </c>
      <c r="K390" s="5">
        <v>62</v>
      </c>
      <c r="L390" s="5">
        <v>18</v>
      </c>
      <c r="M390">
        <v>4</v>
      </c>
      <c r="N390" t="str">
        <f>VLOOKUP(טבלה1[[#This Row],[level_id]],Level_id!$A$2:$B$5,2)</f>
        <v>Intermediate Level</v>
      </c>
      <c r="O390" t="str">
        <f>LOWER(טבלה1[[#This Row],[level_desc]])</f>
        <v>intermediate level</v>
      </c>
      <c r="P390" s="3" t="str">
        <f>UPPER(טבלה1[[#This Row],[small letters]])</f>
        <v>INTERMEDIATE LEVEL</v>
      </c>
      <c r="Q390">
        <f>LEN(טבלה1[[#This Row],[no spaces]])</f>
        <v>18</v>
      </c>
      <c r="R390" t="str">
        <f>TRIM(טבלה1[[#This Row],[small letters]])</f>
        <v>intermediate level</v>
      </c>
      <c r="S390" s="6">
        <v>1</v>
      </c>
      <c r="T390" s="12">
        <v>42670</v>
      </c>
      <c r="U390" s="6">
        <f>DAY(טבלה1[[#This Row],[published_date]])</f>
        <v>27</v>
      </c>
      <c r="V390" s="6">
        <f>MONTH(טבלה1[[#This Row],[published_date]])</f>
        <v>10</v>
      </c>
      <c r="W390" s="6">
        <f>YEAR(טבלה1[[#This Row],[published_date]])</f>
        <v>2016</v>
      </c>
      <c r="X390">
        <v>4</v>
      </c>
      <c r="Y390" t="str">
        <f>VLOOKUP(טבלה1[[#This Row],[subject_id]],Subject_id!$A$2:$B$5,2)</f>
        <v>Web Development</v>
      </c>
      <c r="Z390" s="7">
        <v>44114</v>
      </c>
      <c r="AA390">
        <f>_xlfn.DAYS(טבלה1[[#This Row],[Removal_date]],טבלה1[[#This Row],[published_date]])</f>
        <v>1444</v>
      </c>
      <c r="AB390" s="4">
        <f>טבלה1[[#This Row],[price]]*טבלה1[[#This Row],[num_subscribers]]</f>
        <v>496665</v>
      </c>
    </row>
    <row r="391" spans="1:28" x14ac:dyDescent="0.3">
      <c r="A391">
        <v>993754</v>
      </c>
      <c r="B391" t="s">
        <v>5272</v>
      </c>
      <c r="C391" t="str">
        <f>LEFT(טבלה1[[#This Row],[course_title]],10)</f>
        <v>Django Cor</v>
      </c>
      <c r="D391" t="str">
        <f>RIGHT(טבלה1[[#This Row],[course_title]],10)</f>
        <v>o Concepts</v>
      </c>
      <c r="E391" t="str">
        <f>MID(טבלה1[[#This Row],[course_title]],2,10)</f>
        <v>jango Core</v>
      </c>
      <c r="F391" t="s">
        <v>5273</v>
      </c>
      <c r="G391" t="str">
        <f>REPLACE(טבלה1[[#This Row],[url]],19,3,"com")</f>
        <v>https://www.udemy.com/django-core/</v>
      </c>
      <c r="H391" t="b">
        <v>1</v>
      </c>
      <c r="I391" s="4">
        <v>195</v>
      </c>
      <c r="J391" s="5">
        <v>16282</v>
      </c>
      <c r="K391" s="5">
        <v>303</v>
      </c>
      <c r="L391" s="5">
        <v>159</v>
      </c>
      <c r="M391">
        <v>4</v>
      </c>
      <c r="N391" t="str">
        <f>VLOOKUP(טבלה1[[#This Row],[level_id]],Level_id!$A$2:$B$5,2)</f>
        <v>Intermediate Level</v>
      </c>
      <c r="O391" t="str">
        <f>LOWER(טבלה1[[#This Row],[level_desc]])</f>
        <v>intermediate level</v>
      </c>
      <c r="P391" s="3" t="str">
        <f>UPPER(טבלה1[[#This Row],[small letters]])</f>
        <v>INTERMEDIATE LEVEL</v>
      </c>
      <c r="Q391">
        <f>LEN(טבלה1[[#This Row],[no spaces]])</f>
        <v>18</v>
      </c>
      <c r="R391" t="str">
        <f>TRIM(טבלה1[[#This Row],[small letters]])</f>
        <v>intermediate level</v>
      </c>
      <c r="S391" s="6">
        <v>18.5</v>
      </c>
      <c r="T391" s="12">
        <v>42672</v>
      </c>
      <c r="U391" s="6">
        <f>DAY(טבלה1[[#This Row],[published_date]])</f>
        <v>29</v>
      </c>
      <c r="V391" s="6">
        <f>MONTH(טבלה1[[#This Row],[published_date]])</f>
        <v>10</v>
      </c>
      <c r="W391" s="6">
        <f>YEAR(טבלה1[[#This Row],[published_date]])</f>
        <v>2016</v>
      </c>
      <c r="X391">
        <v>4</v>
      </c>
      <c r="Y391" t="str">
        <f>VLOOKUP(טבלה1[[#This Row],[subject_id]],Subject_id!$A$2:$B$5,2)</f>
        <v>Web Development</v>
      </c>
      <c r="Z391" s="7">
        <v>44114</v>
      </c>
      <c r="AA391">
        <f>_xlfn.DAYS(טבלה1[[#This Row],[Removal_date]],טבלה1[[#This Row],[published_date]])</f>
        <v>1442</v>
      </c>
      <c r="AB391" s="4">
        <f>טבלה1[[#This Row],[price]]*טבלה1[[#This Row],[num_subscribers]]</f>
        <v>3174990</v>
      </c>
    </row>
    <row r="392" spans="1:28" x14ac:dyDescent="0.3">
      <c r="A392">
        <v>997964</v>
      </c>
      <c r="B392" t="s">
        <v>5276</v>
      </c>
      <c r="C392" t="str">
        <f>LEFT(טבלה1[[#This Row],[course_title]],10)</f>
        <v>Build An O</v>
      </c>
      <c r="D392" t="str">
        <f>RIGHT(טבלה1[[#This Row],[course_title]],10)</f>
        <v>g and More</v>
      </c>
      <c r="E392" t="str">
        <f>MID(טבלה1[[#This Row],[course_title]],2,10)</f>
        <v>uild An On</v>
      </c>
      <c r="F392" t="s">
        <v>5277</v>
      </c>
      <c r="G392" t="str">
        <f>REPLACE(טבלה1[[#This Row],[url]],19,3,"com")</f>
        <v>https://www.udemy.com/build-an-online-bank-with-java-angular-2-spring-and-more/</v>
      </c>
      <c r="H392" t="b">
        <v>1</v>
      </c>
      <c r="I392" s="4">
        <v>195</v>
      </c>
      <c r="J392" s="5">
        <v>1995</v>
      </c>
      <c r="K392" s="5">
        <v>286</v>
      </c>
      <c r="L392" s="5">
        <v>45</v>
      </c>
      <c r="M392">
        <v>2</v>
      </c>
      <c r="N392" t="str">
        <f>VLOOKUP(טבלה1[[#This Row],[level_id]],Level_id!$A$2:$B$5,2)</f>
        <v>Beginner Level</v>
      </c>
      <c r="O392" t="str">
        <f>LOWER(טבלה1[[#This Row],[level_desc]])</f>
        <v>beginner level</v>
      </c>
      <c r="P392" s="3" t="str">
        <f>UPPER(טבלה1[[#This Row],[small letters]])</f>
        <v>BEGINNER LEVEL</v>
      </c>
      <c r="Q392">
        <f>LEN(טבלה1[[#This Row],[no spaces]])</f>
        <v>14</v>
      </c>
      <c r="R392" t="str">
        <f>TRIM(טבלה1[[#This Row],[small letters]])</f>
        <v>beginner level</v>
      </c>
      <c r="S392" s="6">
        <v>6.5</v>
      </c>
      <c r="T392" s="12">
        <v>42675</v>
      </c>
      <c r="U392" s="6">
        <f>DAY(טבלה1[[#This Row],[published_date]])</f>
        <v>1</v>
      </c>
      <c r="V392" s="6">
        <f>MONTH(טבלה1[[#This Row],[published_date]])</f>
        <v>11</v>
      </c>
      <c r="W392" s="6">
        <f>YEAR(טבלה1[[#This Row],[published_date]])</f>
        <v>2016</v>
      </c>
      <c r="X392">
        <v>4</v>
      </c>
      <c r="Y392" t="str">
        <f>VLOOKUP(טבלה1[[#This Row],[subject_id]],Subject_id!$A$2:$B$5,2)</f>
        <v>Web Development</v>
      </c>
      <c r="Z392" s="7">
        <v>43465</v>
      </c>
      <c r="AA392">
        <f>_xlfn.DAYS(טבלה1[[#This Row],[Removal_date]],טבלה1[[#This Row],[published_date]])</f>
        <v>790</v>
      </c>
      <c r="AB392" s="4">
        <f>טבלה1[[#This Row],[price]]*טבלה1[[#This Row],[num_subscribers]]</f>
        <v>389025</v>
      </c>
    </row>
    <row r="393" spans="1:28" x14ac:dyDescent="0.3">
      <c r="A393">
        <v>1008100</v>
      </c>
      <c r="B393" t="s">
        <v>2450</v>
      </c>
      <c r="C393" t="str">
        <f>LEFT(טבלה1[[#This Row],[course_title]],10)</f>
        <v>How To Cre</v>
      </c>
      <c r="D393" t="str">
        <f>RIGHT(טבלה1[[#This Row],[course_title]],10)</f>
        <v>e Pen Tool</v>
      </c>
      <c r="E393" t="str">
        <f>MID(טבלה1[[#This Row],[course_title]],2,10)</f>
        <v>ow To Crea</v>
      </c>
      <c r="F393" t="s">
        <v>2451</v>
      </c>
      <c r="G393" t="str">
        <f>REPLACE(טבלה1[[#This Row],[url]],19,3,"com")</f>
        <v>https://www.udemy.com/how-to-create-a-low-poly-portrait-with-the-pen-tool-adobe-illustrator/</v>
      </c>
      <c r="H393" t="b">
        <v>1</v>
      </c>
      <c r="I393" s="4">
        <v>195</v>
      </c>
      <c r="J393" s="5">
        <v>293</v>
      </c>
      <c r="K393" s="5">
        <v>5</v>
      </c>
      <c r="L393" s="5">
        <v>18</v>
      </c>
      <c r="M393">
        <v>2</v>
      </c>
      <c r="N393" t="str">
        <f>VLOOKUP(טבלה1[[#This Row],[level_id]],Level_id!$A$2:$B$5,2)</f>
        <v>Beginner Level</v>
      </c>
      <c r="O393" t="str">
        <f>LOWER(טבלה1[[#This Row],[level_desc]])</f>
        <v>beginner level</v>
      </c>
      <c r="P393" s="3" t="str">
        <f>UPPER(טבלה1[[#This Row],[small letters]])</f>
        <v>BEGINNER LEVEL</v>
      </c>
      <c r="Q393">
        <f>LEN(טבלה1[[#This Row],[no spaces]])</f>
        <v>14</v>
      </c>
      <c r="R393" t="str">
        <f>TRIM(טבלה1[[#This Row],[small letters]])</f>
        <v>beginner level</v>
      </c>
      <c r="S393" s="6">
        <v>1</v>
      </c>
      <c r="T393" s="12">
        <v>42689</v>
      </c>
      <c r="U393" s="6">
        <f>DAY(טבלה1[[#This Row],[published_date]])</f>
        <v>15</v>
      </c>
      <c r="V393" s="6">
        <f>MONTH(טבלה1[[#This Row],[published_date]])</f>
        <v>11</v>
      </c>
      <c r="W393" s="6">
        <f>YEAR(טבלה1[[#This Row],[published_date]])</f>
        <v>2016</v>
      </c>
      <c r="X393">
        <v>2</v>
      </c>
      <c r="Y393" t="str">
        <f>VLOOKUP(טבלה1[[#This Row],[subject_id]],Subject_id!$A$2:$B$5,2)</f>
        <v>Graphic Design</v>
      </c>
      <c r="Z393" s="7">
        <v>43465</v>
      </c>
      <c r="AA393">
        <f>_xlfn.DAYS(טבלה1[[#This Row],[Removal_date]],טבלה1[[#This Row],[published_date]])</f>
        <v>776</v>
      </c>
      <c r="AB393" s="4">
        <f>טבלה1[[#This Row],[price]]*טבלה1[[#This Row],[num_subscribers]]</f>
        <v>57135</v>
      </c>
    </row>
    <row r="394" spans="1:28" x14ac:dyDescent="0.3">
      <c r="A394">
        <v>1012096</v>
      </c>
      <c r="B394" t="s">
        <v>5669</v>
      </c>
      <c r="C394" t="str">
        <f>LEFT(טבלה1[[#This Row],[course_title]],10)</f>
        <v>Become A F</v>
      </c>
      <c r="D394" t="str">
        <f>RIGHT(טבלה1[[#This Row],[course_title]],10)</f>
        <v>in 14 Days</v>
      </c>
      <c r="E394" t="str">
        <f>MID(טבלה1[[#This Row],[course_title]],2,10)</f>
        <v>ecome A Fu</v>
      </c>
      <c r="F394" t="s">
        <v>5670</v>
      </c>
      <c r="G394" t="str">
        <f>REPLACE(טבלה1[[#This Row],[url]],19,3,"com")</f>
        <v>https://www.udemy.com/become-a-full-stack-web-developer-in-14-days/</v>
      </c>
      <c r="H394" t="b">
        <v>1</v>
      </c>
      <c r="I394" s="4">
        <v>195</v>
      </c>
      <c r="J394" s="5">
        <v>467</v>
      </c>
      <c r="K394" s="5">
        <v>20</v>
      </c>
      <c r="L394" s="5">
        <v>126</v>
      </c>
      <c r="M394">
        <v>1</v>
      </c>
      <c r="N394" t="str">
        <f>VLOOKUP(טבלה1[[#This Row],[level_id]],Level_id!$A$2:$B$5,2)</f>
        <v>All levels</v>
      </c>
      <c r="O394" t="str">
        <f>LOWER(טבלה1[[#This Row],[level_desc]])</f>
        <v>all levels</v>
      </c>
      <c r="P394" s="3" t="str">
        <f>UPPER(טבלה1[[#This Row],[small letters]])</f>
        <v>ALL LEVELS</v>
      </c>
      <c r="Q394">
        <f>LEN(טבלה1[[#This Row],[no spaces]])</f>
        <v>10</v>
      </c>
      <c r="R394" t="str">
        <f>TRIM(טבלה1[[#This Row],[small letters]])</f>
        <v>all levels</v>
      </c>
      <c r="S394" s="6">
        <v>13.5</v>
      </c>
      <c r="T394" s="12">
        <v>42697</v>
      </c>
      <c r="U394" s="6">
        <f>DAY(טבלה1[[#This Row],[published_date]])</f>
        <v>23</v>
      </c>
      <c r="V394" s="6">
        <f>MONTH(טבלה1[[#This Row],[published_date]])</f>
        <v>11</v>
      </c>
      <c r="W394" s="6">
        <f>YEAR(טבלה1[[#This Row],[published_date]])</f>
        <v>2016</v>
      </c>
      <c r="X394">
        <v>4</v>
      </c>
      <c r="Y394" t="str">
        <f>VLOOKUP(טבלה1[[#This Row],[subject_id]],Subject_id!$A$2:$B$5,2)</f>
        <v>Web Development</v>
      </c>
      <c r="Z394" s="7">
        <v>43734</v>
      </c>
      <c r="AA394">
        <f>_xlfn.DAYS(טבלה1[[#This Row],[Removal_date]],טבלה1[[#This Row],[published_date]])</f>
        <v>1037</v>
      </c>
      <c r="AB394" s="4">
        <f>טבלה1[[#This Row],[price]]*טבלה1[[#This Row],[num_subscribers]]</f>
        <v>91065</v>
      </c>
    </row>
    <row r="395" spans="1:28" x14ac:dyDescent="0.3">
      <c r="A395">
        <v>1013676</v>
      </c>
      <c r="B395" t="s">
        <v>3280</v>
      </c>
      <c r="C395" t="str">
        <f>LEFT(טבלה1[[#This Row],[course_title]],10)</f>
        <v>Adobe Illu</v>
      </c>
      <c r="D395" t="str">
        <f>RIGHT(טבלה1[[#This Row],[course_title]],10)</f>
        <v xml:space="preserve"> beginners</v>
      </c>
      <c r="E395" t="str">
        <f>MID(טבלה1[[#This Row],[course_title]],2,10)</f>
        <v>dobe Illus</v>
      </c>
      <c r="F395" t="s">
        <v>3281</v>
      </c>
      <c r="G395" t="str">
        <f>REPLACE(טבלה1[[#This Row],[url]],19,3,"com")</f>
        <v>https://www.udemy.com/adobe-illustrator-cc-2017/</v>
      </c>
      <c r="H395" t="b">
        <v>1</v>
      </c>
      <c r="I395" s="4">
        <v>195</v>
      </c>
      <c r="J395" s="5">
        <v>2489</v>
      </c>
      <c r="K395" s="5">
        <v>39</v>
      </c>
      <c r="L395" s="5">
        <v>12</v>
      </c>
      <c r="M395">
        <v>2</v>
      </c>
      <c r="N395" t="str">
        <f>VLOOKUP(טבלה1[[#This Row],[level_id]],Level_id!$A$2:$B$5,2)</f>
        <v>Beginner Level</v>
      </c>
      <c r="O395" t="str">
        <f>LOWER(טבלה1[[#This Row],[level_desc]])</f>
        <v>beginner level</v>
      </c>
      <c r="P395" s="3" t="str">
        <f>UPPER(טבלה1[[#This Row],[small letters]])</f>
        <v>BEGINNER LEVEL</v>
      </c>
      <c r="Q395">
        <f>LEN(טבלה1[[#This Row],[no spaces]])</f>
        <v>14</v>
      </c>
      <c r="R395" t="str">
        <f>TRIM(טבלה1[[#This Row],[small letters]])</f>
        <v>beginner level</v>
      </c>
      <c r="S395" s="6">
        <v>1.5</v>
      </c>
      <c r="T395" s="12">
        <v>42766</v>
      </c>
      <c r="U395" s="6">
        <f>DAY(טבלה1[[#This Row],[published_date]])</f>
        <v>31</v>
      </c>
      <c r="V395" s="6">
        <f>MONTH(טבלה1[[#This Row],[published_date]])</f>
        <v>1</v>
      </c>
      <c r="W395" s="6">
        <f>YEAR(טבלה1[[#This Row],[published_date]])</f>
        <v>2017</v>
      </c>
      <c r="X395">
        <v>2</v>
      </c>
      <c r="Y395" t="str">
        <f>VLOOKUP(טבלה1[[#This Row],[subject_id]],Subject_id!$A$2:$B$5,2)</f>
        <v>Graphic Design</v>
      </c>
      <c r="Z395" s="7">
        <v>43465</v>
      </c>
      <c r="AA395">
        <f>_xlfn.DAYS(טבלה1[[#This Row],[Removal_date]],טבלה1[[#This Row],[published_date]])</f>
        <v>699</v>
      </c>
      <c r="AB395" s="4">
        <f>טבלה1[[#This Row],[price]]*טבלה1[[#This Row],[num_subscribers]]</f>
        <v>485355</v>
      </c>
    </row>
    <row r="396" spans="1:28" x14ac:dyDescent="0.3">
      <c r="A396">
        <v>1015308</v>
      </c>
      <c r="B396" t="s">
        <v>3164</v>
      </c>
      <c r="C396" t="str">
        <f>LEFT(טבלה1[[#This Row],[course_title]],10)</f>
        <v>Mobile App</v>
      </c>
      <c r="D396" t="str">
        <f>RIGHT(טבלה1[[#This Row],[course_title]],10)</f>
        <v xml:space="preserve"> UX DESIGN</v>
      </c>
      <c r="E396" t="str">
        <f>MID(טבלה1[[#This Row],[course_title]],2,10)</f>
        <v xml:space="preserve">obile App </v>
      </c>
      <c r="F396" t="s">
        <v>3165</v>
      </c>
      <c r="G396" t="str">
        <f>REPLACE(טבלה1[[#This Row],[url]],19,3,"com")</f>
        <v>https://www.udemy.com/mobile-app-design-in-photoshop-complete-music-app-design/</v>
      </c>
      <c r="H396" t="b">
        <v>1</v>
      </c>
      <c r="I396" s="4">
        <v>195</v>
      </c>
      <c r="J396" s="5">
        <v>1282</v>
      </c>
      <c r="K396" s="5">
        <v>17</v>
      </c>
      <c r="L396" s="5">
        <v>19</v>
      </c>
      <c r="M396">
        <v>1</v>
      </c>
      <c r="N396" t="str">
        <f>VLOOKUP(טבלה1[[#This Row],[level_id]],Level_id!$A$2:$B$5,2)</f>
        <v>All levels</v>
      </c>
      <c r="O396" t="str">
        <f>LOWER(טבלה1[[#This Row],[level_desc]])</f>
        <v>all levels</v>
      </c>
      <c r="P396" s="3" t="str">
        <f>UPPER(טבלה1[[#This Row],[small letters]])</f>
        <v>ALL LEVELS</v>
      </c>
      <c r="Q396">
        <f>LEN(טבלה1[[#This Row],[no spaces]])</f>
        <v>10</v>
      </c>
      <c r="R396" t="str">
        <f>TRIM(טבלה1[[#This Row],[small letters]])</f>
        <v>all levels</v>
      </c>
      <c r="S396" s="6">
        <v>2.5</v>
      </c>
      <c r="T396" s="12">
        <v>42732</v>
      </c>
      <c r="U396" s="6">
        <f>DAY(טבלה1[[#This Row],[published_date]])</f>
        <v>28</v>
      </c>
      <c r="V396" s="6">
        <f>MONTH(טבלה1[[#This Row],[published_date]])</f>
        <v>12</v>
      </c>
      <c r="W396" s="6">
        <f>YEAR(טבלה1[[#This Row],[published_date]])</f>
        <v>2016</v>
      </c>
      <c r="X396">
        <v>2</v>
      </c>
      <c r="Y396" t="str">
        <f>VLOOKUP(טבלה1[[#This Row],[subject_id]],Subject_id!$A$2:$B$5,2)</f>
        <v>Graphic Design</v>
      </c>
      <c r="Z396" s="7">
        <v>43734</v>
      </c>
      <c r="AA396">
        <f>_xlfn.DAYS(טבלה1[[#This Row],[Removal_date]],טבלה1[[#This Row],[published_date]])</f>
        <v>1002</v>
      </c>
      <c r="AB396" s="4">
        <f>טבלה1[[#This Row],[price]]*טבלה1[[#This Row],[num_subscribers]]</f>
        <v>249990</v>
      </c>
    </row>
    <row r="397" spans="1:28" x14ac:dyDescent="0.3">
      <c r="A397">
        <v>1017568</v>
      </c>
      <c r="B397" t="s">
        <v>5032</v>
      </c>
      <c r="C397" t="str">
        <f>LEFT(טבלה1[[#This Row],[course_title]],10)</f>
        <v>The Comple</v>
      </c>
      <c r="D397" t="str">
        <f>RIGHT(טבלה1[[#This Row],[course_title]],10)</f>
        <v>ng Project</v>
      </c>
      <c r="E397" t="str">
        <f>MID(טבלה1[[#This Row],[course_title]],2,10)</f>
        <v>he Complet</v>
      </c>
      <c r="F397" t="s">
        <v>5033</v>
      </c>
      <c r="G397" t="str">
        <f>REPLACE(טבלה1[[#This Row],[url]],19,3,"com")</f>
        <v>https://www.udemy.com/php-bootcamp/</v>
      </c>
      <c r="H397" t="b">
        <v>1</v>
      </c>
      <c r="I397" s="4">
        <v>195</v>
      </c>
      <c r="J397" s="5">
        <v>9831</v>
      </c>
      <c r="K397" s="5">
        <v>56</v>
      </c>
      <c r="L397" s="5">
        <v>74</v>
      </c>
      <c r="M397">
        <v>2</v>
      </c>
      <c r="N397" t="str">
        <f>VLOOKUP(טבלה1[[#This Row],[level_id]],Level_id!$A$2:$B$5,2)</f>
        <v>Beginner Level</v>
      </c>
      <c r="O397" t="str">
        <f>LOWER(טבלה1[[#This Row],[level_desc]])</f>
        <v>beginner level</v>
      </c>
      <c r="P397" s="3" t="str">
        <f>UPPER(טבלה1[[#This Row],[small letters]])</f>
        <v>BEGINNER LEVEL</v>
      </c>
      <c r="Q397">
        <f>LEN(טבלה1[[#This Row],[no spaces]])</f>
        <v>14</v>
      </c>
      <c r="R397" t="str">
        <f>TRIM(טבלה1[[#This Row],[small letters]])</f>
        <v>beginner level</v>
      </c>
      <c r="S397" s="6">
        <v>14.5</v>
      </c>
      <c r="T397" s="12">
        <v>42815</v>
      </c>
      <c r="U397" s="6">
        <f>DAY(טבלה1[[#This Row],[published_date]])</f>
        <v>21</v>
      </c>
      <c r="V397" s="6">
        <f>MONTH(טבלה1[[#This Row],[published_date]])</f>
        <v>3</v>
      </c>
      <c r="W397" s="6">
        <f>YEAR(טבלה1[[#This Row],[published_date]])</f>
        <v>2017</v>
      </c>
      <c r="X397">
        <v>4</v>
      </c>
      <c r="Y397" t="str">
        <f>VLOOKUP(טבלה1[[#This Row],[subject_id]],Subject_id!$A$2:$B$5,2)</f>
        <v>Web Development</v>
      </c>
      <c r="Z397" s="7">
        <v>43465</v>
      </c>
      <c r="AA397">
        <f>_xlfn.DAYS(טבלה1[[#This Row],[Removal_date]],טבלה1[[#This Row],[published_date]])</f>
        <v>650</v>
      </c>
      <c r="AB397" s="4">
        <f>טבלה1[[#This Row],[price]]*טבלה1[[#This Row],[num_subscribers]]</f>
        <v>1917045</v>
      </c>
    </row>
    <row r="398" spans="1:28" x14ac:dyDescent="0.3">
      <c r="A398">
        <v>1018380</v>
      </c>
      <c r="B398" t="s">
        <v>352</v>
      </c>
      <c r="C398" t="str">
        <f>LEFT(טבלה1[[#This Row],[course_title]],10)</f>
        <v>Forex Trad</v>
      </c>
      <c r="D398" t="str">
        <f>RIGHT(טבלה1[[#This Row],[course_title]],10)</f>
        <v>e Examples</v>
      </c>
      <c r="E398" t="str">
        <f>MID(טבלה1[[#This Row],[course_title]],2,10)</f>
        <v>orex Tradi</v>
      </c>
      <c r="F398" t="s">
        <v>353</v>
      </c>
      <c r="G398" t="str">
        <f>REPLACE(טבלה1[[#This Row],[url]],19,3,"com")</f>
        <v>https://www.udemy.com/forex-trading-like-banks-step-by-step-with-live-examples/</v>
      </c>
      <c r="H398" t="b">
        <v>1</v>
      </c>
      <c r="I398" s="4">
        <v>195</v>
      </c>
      <c r="J398" s="5">
        <v>677</v>
      </c>
      <c r="K398" s="5">
        <v>45</v>
      </c>
      <c r="L398" s="5">
        <v>40</v>
      </c>
      <c r="M398">
        <v>1</v>
      </c>
      <c r="N398" t="str">
        <f>VLOOKUP(טבלה1[[#This Row],[level_id]],Level_id!$A$2:$B$5,2)</f>
        <v>All levels</v>
      </c>
      <c r="O398" t="str">
        <f>LOWER(טבלה1[[#This Row],[level_desc]])</f>
        <v>all levels</v>
      </c>
      <c r="P398" s="3" t="str">
        <f>UPPER(טבלה1[[#This Row],[small letters]])</f>
        <v>ALL LEVELS</v>
      </c>
      <c r="Q398">
        <f>LEN(טבלה1[[#This Row],[no spaces]])</f>
        <v>10</v>
      </c>
      <c r="R398" t="str">
        <f>TRIM(טבלה1[[#This Row],[small letters]])</f>
        <v>all levels</v>
      </c>
      <c r="S398" s="6">
        <v>4.5</v>
      </c>
      <c r="T398" s="12">
        <v>42722</v>
      </c>
      <c r="U398" s="6">
        <f>DAY(טבלה1[[#This Row],[published_date]])</f>
        <v>18</v>
      </c>
      <c r="V398" s="6">
        <f>MONTH(טבלה1[[#This Row],[published_date]])</f>
        <v>12</v>
      </c>
      <c r="W398" s="6">
        <f>YEAR(טבלה1[[#This Row],[published_date]])</f>
        <v>2016</v>
      </c>
      <c r="X398">
        <v>1</v>
      </c>
      <c r="Y398" t="str">
        <f>VLOOKUP(טבלה1[[#This Row],[subject_id]],Subject_id!$A$2:$B$5,2)</f>
        <v>Business Finance</v>
      </c>
      <c r="Z398" s="7">
        <v>43408</v>
      </c>
      <c r="AA398">
        <f>_xlfn.DAYS(טבלה1[[#This Row],[Removal_date]],טבלה1[[#This Row],[published_date]])</f>
        <v>686</v>
      </c>
      <c r="AB398" s="4">
        <f>טבלה1[[#This Row],[price]]*טבלה1[[#This Row],[num_subscribers]]</f>
        <v>132015</v>
      </c>
    </row>
    <row r="399" spans="1:28" x14ac:dyDescent="0.3">
      <c r="A399">
        <v>1022582</v>
      </c>
      <c r="B399" t="s">
        <v>5282</v>
      </c>
      <c r="C399" t="str">
        <f>LEFT(טבלה1[[#This Row],[course_title]],10)</f>
        <v>The Ultima</v>
      </c>
      <c r="D399" t="str">
        <f>RIGHT(טבלה1[[#This Row],[course_title]],10)</f>
        <v>ers Course</v>
      </c>
      <c r="E399" t="str">
        <f>MID(טבלה1[[#This Row],[course_title]],2,10)</f>
        <v>he Ultimat</v>
      </c>
      <c r="F399" t="s">
        <v>5283</v>
      </c>
      <c r="G399" t="str">
        <f>REPLACE(טבלה1[[#This Row],[url]],19,3,"com")</f>
        <v>https://www.udemy.com/vuejs-2-essentials/</v>
      </c>
      <c r="H399" t="b">
        <v>1</v>
      </c>
      <c r="I399" s="4">
        <v>195</v>
      </c>
      <c r="J399" s="5">
        <v>1703</v>
      </c>
      <c r="K399" s="5">
        <v>292</v>
      </c>
      <c r="L399" s="5">
        <v>178</v>
      </c>
      <c r="M399">
        <v>1</v>
      </c>
      <c r="N399" t="str">
        <f>VLOOKUP(טבלה1[[#This Row],[level_id]],Level_id!$A$2:$B$5,2)</f>
        <v>All levels</v>
      </c>
      <c r="O399" t="str">
        <f>LOWER(טבלה1[[#This Row],[level_desc]])</f>
        <v>all levels</v>
      </c>
      <c r="P399" s="3" t="str">
        <f>UPPER(טבלה1[[#This Row],[small letters]])</f>
        <v>ALL LEVELS</v>
      </c>
      <c r="Q399">
        <f>LEN(טבלה1[[#This Row],[no spaces]])</f>
        <v>10</v>
      </c>
      <c r="R399" t="str">
        <f>TRIM(טבלה1[[#This Row],[small letters]])</f>
        <v>all levels</v>
      </c>
      <c r="S399" s="6">
        <v>13</v>
      </c>
      <c r="T399" s="12">
        <v>42720</v>
      </c>
      <c r="U399" s="6">
        <f>DAY(טבלה1[[#This Row],[published_date]])</f>
        <v>16</v>
      </c>
      <c r="V399" s="6">
        <f>MONTH(טבלה1[[#This Row],[published_date]])</f>
        <v>12</v>
      </c>
      <c r="W399" s="6">
        <f>YEAR(טבלה1[[#This Row],[published_date]])</f>
        <v>2016</v>
      </c>
      <c r="X399">
        <v>4</v>
      </c>
      <c r="Y399" t="str">
        <f>VLOOKUP(טבלה1[[#This Row],[subject_id]],Subject_id!$A$2:$B$5,2)</f>
        <v>Web Development</v>
      </c>
      <c r="Z399" s="7">
        <v>43734</v>
      </c>
      <c r="AA399">
        <f>_xlfn.DAYS(טבלה1[[#This Row],[Removal_date]],טבלה1[[#This Row],[published_date]])</f>
        <v>1014</v>
      </c>
      <c r="AB399" s="4">
        <f>טבלה1[[#This Row],[price]]*טבלה1[[#This Row],[num_subscribers]]</f>
        <v>332085</v>
      </c>
    </row>
    <row r="400" spans="1:28" x14ac:dyDescent="0.3">
      <c r="A400">
        <v>1025026</v>
      </c>
      <c r="B400" t="s">
        <v>6280</v>
      </c>
      <c r="C400" t="str">
        <f>LEFT(טבלה1[[#This Row],[course_title]],10)</f>
        <v>Javascript</v>
      </c>
      <c r="D400" t="str">
        <f>RIGHT(טבלה1[[#This Row],[course_title]],10)</f>
        <v>ld JS apps</v>
      </c>
      <c r="E400" t="str">
        <f>MID(טבלה1[[#This Row],[course_title]],2,10)</f>
        <v xml:space="preserve">avascript </v>
      </c>
      <c r="F400" t="s">
        <v>6281</v>
      </c>
      <c r="G400" t="str">
        <f>REPLACE(טבלה1[[#This Row],[url]],19,3,"com")</f>
        <v>https://www.udemy.com/javascript-from-beginner-to-pro-best-course/</v>
      </c>
      <c r="H400" t="b">
        <v>1</v>
      </c>
      <c r="I400" s="4">
        <v>195</v>
      </c>
      <c r="J400" s="5">
        <v>28694</v>
      </c>
      <c r="K400" s="5">
        <v>688</v>
      </c>
      <c r="L400" s="5">
        <v>77</v>
      </c>
      <c r="M400">
        <v>2</v>
      </c>
      <c r="N400" t="str">
        <f>VLOOKUP(טבלה1[[#This Row],[level_id]],Level_id!$A$2:$B$5,2)</f>
        <v>Beginner Level</v>
      </c>
      <c r="O400" t="str">
        <f>LOWER(טבלה1[[#This Row],[level_desc]])</f>
        <v>beginner level</v>
      </c>
      <c r="P400" s="3" t="str">
        <f>UPPER(טבלה1[[#This Row],[small letters]])</f>
        <v>BEGINNER LEVEL</v>
      </c>
      <c r="Q400">
        <f>LEN(טבלה1[[#This Row],[no spaces]])</f>
        <v>14</v>
      </c>
      <c r="R400" t="str">
        <f>TRIM(טבלה1[[#This Row],[small letters]])</f>
        <v>beginner level</v>
      </c>
      <c r="S400" s="6">
        <v>11.5</v>
      </c>
      <c r="T400" s="12">
        <v>42715</v>
      </c>
      <c r="U400" s="6">
        <f>DAY(טבלה1[[#This Row],[published_date]])</f>
        <v>11</v>
      </c>
      <c r="V400" s="6">
        <f>MONTH(טבלה1[[#This Row],[published_date]])</f>
        <v>12</v>
      </c>
      <c r="W400" s="6">
        <f>YEAR(טבלה1[[#This Row],[published_date]])</f>
        <v>2016</v>
      </c>
      <c r="X400">
        <v>4</v>
      </c>
      <c r="Y400" t="str">
        <f>VLOOKUP(טבלה1[[#This Row],[subject_id]],Subject_id!$A$2:$B$5,2)</f>
        <v>Web Development</v>
      </c>
      <c r="Z400" s="7">
        <v>43465</v>
      </c>
      <c r="AA400">
        <f>_xlfn.DAYS(טבלה1[[#This Row],[Removal_date]],טבלה1[[#This Row],[published_date]])</f>
        <v>750</v>
      </c>
      <c r="AB400" s="4">
        <f>טבלה1[[#This Row],[price]]*טבלה1[[#This Row],[num_subscribers]]</f>
        <v>5595330</v>
      </c>
    </row>
    <row r="401" spans="1:28" x14ac:dyDescent="0.3">
      <c r="A401">
        <v>1035472</v>
      </c>
      <c r="B401" t="s">
        <v>96</v>
      </c>
      <c r="C401" t="str">
        <f>LEFT(טבלה1[[#This Row],[course_title]],10)</f>
        <v>Python for</v>
      </c>
      <c r="D401" t="str">
        <f>RIGHT(טבלה1[[#This Row],[course_title]],10)</f>
        <v xml:space="preserve"> Analytics</v>
      </c>
      <c r="E401" t="str">
        <f>MID(טבלה1[[#This Row],[course_title]],2,10)</f>
        <v xml:space="preserve">ython for </v>
      </c>
      <c r="F401" t="s">
        <v>97</v>
      </c>
      <c r="G401" t="str">
        <f>REPLACE(טבלה1[[#This Row],[url]],19,3,"com")</f>
        <v>https://www.udemy.com/python-for-finance-investment-fundamentals-data-analytics/</v>
      </c>
      <c r="H401" t="b">
        <v>1</v>
      </c>
      <c r="I401" s="4">
        <v>195</v>
      </c>
      <c r="J401" s="5">
        <v>3811</v>
      </c>
      <c r="K401" s="5">
        <v>278</v>
      </c>
      <c r="L401" s="5">
        <v>103</v>
      </c>
      <c r="M401">
        <v>1</v>
      </c>
      <c r="N401" t="str">
        <f>VLOOKUP(טבלה1[[#This Row],[level_id]],Level_id!$A$2:$B$5,2)</f>
        <v>All levels</v>
      </c>
      <c r="O401" t="str">
        <f>LOWER(טבלה1[[#This Row],[level_desc]])</f>
        <v>all levels</v>
      </c>
      <c r="P401" s="3" t="str">
        <f>UPPER(טבלה1[[#This Row],[small letters]])</f>
        <v>ALL LEVELS</v>
      </c>
      <c r="Q401">
        <f>LEN(טבלה1[[#This Row],[no spaces]])</f>
        <v>10</v>
      </c>
      <c r="R401" t="str">
        <f>TRIM(טבלה1[[#This Row],[small letters]])</f>
        <v>all levels</v>
      </c>
      <c r="S401" s="6">
        <v>6.5</v>
      </c>
      <c r="T401" s="12">
        <v>42824</v>
      </c>
      <c r="U401" s="6">
        <f>DAY(טבלה1[[#This Row],[published_date]])</f>
        <v>30</v>
      </c>
      <c r="V401" s="6">
        <f>MONTH(טבלה1[[#This Row],[published_date]])</f>
        <v>3</v>
      </c>
      <c r="W401" s="6">
        <f>YEAR(טבלה1[[#This Row],[published_date]])</f>
        <v>2017</v>
      </c>
      <c r="X401">
        <v>1</v>
      </c>
      <c r="Y401" t="str">
        <f>VLOOKUP(טבלה1[[#This Row],[subject_id]],Subject_id!$A$2:$B$5,2)</f>
        <v>Business Finance</v>
      </c>
      <c r="Z401" s="7">
        <v>43408</v>
      </c>
      <c r="AA401">
        <f>_xlfn.DAYS(טבלה1[[#This Row],[Removal_date]],טבלה1[[#This Row],[published_date]])</f>
        <v>584</v>
      </c>
      <c r="AB401" s="4">
        <f>טבלה1[[#This Row],[price]]*טבלה1[[#This Row],[num_subscribers]]</f>
        <v>743145</v>
      </c>
    </row>
    <row r="402" spans="1:28" x14ac:dyDescent="0.3">
      <c r="A402">
        <v>1036400</v>
      </c>
      <c r="B402" t="s">
        <v>4203</v>
      </c>
      <c r="C402" t="str">
        <f>LEFT(טבלה1[[#This Row],[course_title]],10)</f>
        <v>Piano Unbo</v>
      </c>
      <c r="D402" t="str">
        <f>RIGHT(טבלה1[[#This Row],[course_title]],10)</f>
        <v xml:space="preserve"> beginners</v>
      </c>
      <c r="E402" t="str">
        <f>MID(טבלה1[[#This Row],[course_title]],2,10)</f>
        <v>iano Unbou</v>
      </c>
      <c r="F402" t="s">
        <v>4204</v>
      </c>
      <c r="G402" t="str">
        <f>REPLACE(טבלה1[[#This Row],[url]],19,3,"com")</f>
        <v>https://www.udemy.com/piano-unbound/</v>
      </c>
      <c r="H402" t="b">
        <v>1</v>
      </c>
      <c r="I402" s="4">
        <v>195</v>
      </c>
      <c r="J402" s="5">
        <v>32</v>
      </c>
      <c r="K402" s="5">
        <v>1</v>
      </c>
      <c r="L402" s="5">
        <v>39</v>
      </c>
      <c r="M402">
        <v>1</v>
      </c>
      <c r="N402" t="str">
        <f>VLOOKUP(טבלה1[[#This Row],[level_id]],Level_id!$A$2:$B$5,2)</f>
        <v>All levels</v>
      </c>
      <c r="O402" t="str">
        <f>LOWER(טבלה1[[#This Row],[level_desc]])</f>
        <v>all levels</v>
      </c>
      <c r="P402" s="3" t="str">
        <f>UPPER(טבלה1[[#This Row],[small letters]])</f>
        <v>ALL LEVELS</v>
      </c>
      <c r="Q402">
        <f>LEN(טבלה1[[#This Row],[no spaces]])</f>
        <v>10</v>
      </c>
      <c r="R402" t="str">
        <f>TRIM(טבלה1[[#This Row],[small letters]])</f>
        <v>all levels</v>
      </c>
      <c r="S402" s="6">
        <v>2.5</v>
      </c>
      <c r="T402" s="12">
        <v>42850</v>
      </c>
      <c r="U402" s="6">
        <f>DAY(טבלה1[[#This Row],[published_date]])</f>
        <v>25</v>
      </c>
      <c r="V402" s="6">
        <f>MONTH(טבלה1[[#This Row],[published_date]])</f>
        <v>4</v>
      </c>
      <c r="W402" s="6">
        <f>YEAR(טבלה1[[#This Row],[published_date]])</f>
        <v>2017</v>
      </c>
      <c r="X402">
        <v>3</v>
      </c>
      <c r="Y402" t="str">
        <f>VLOOKUP(טבלה1[[#This Row],[subject_id]],Subject_id!$A$2:$B$5,2)</f>
        <v>Musical Instruments</v>
      </c>
      <c r="Z402" s="7">
        <v>43734</v>
      </c>
      <c r="AA402">
        <f>_xlfn.DAYS(טבלה1[[#This Row],[Removal_date]],טבלה1[[#This Row],[published_date]])</f>
        <v>884</v>
      </c>
      <c r="AB402" s="4">
        <f>טבלה1[[#This Row],[price]]*טבלה1[[#This Row],[num_subscribers]]</f>
        <v>6240</v>
      </c>
    </row>
    <row r="403" spans="1:28" x14ac:dyDescent="0.3">
      <c r="A403">
        <v>1038786</v>
      </c>
      <c r="B403" t="s">
        <v>5858</v>
      </c>
      <c r="C403" t="str">
        <f>LEFT(טבלה1[[#This Row],[course_title]],10)</f>
        <v>JavaScript</v>
      </c>
      <c r="D403" t="str">
        <f>RIGHT(טבלה1[[#This Row],[course_title]],10)</f>
        <v>o Advanced</v>
      </c>
      <c r="E403" t="str">
        <f>MID(טבלה1[[#This Row],[course_title]],2,10)</f>
        <v xml:space="preserve">avaScript </v>
      </c>
      <c r="F403" t="s">
        <v>5859</v>
      </c>
      <c r="G403" t="str">
        <f>REPLACE(טבלה1[[#This Row],[url]],19,3,"com")</f>
        <v>https://www.udemy.com/javascript-from-beginner-to-advanced/</v>
      </c>
      <c r="H403" t="b">
        <v>1</v>
      </c>
      <c r="I403" s="4">
        <v>195</v>
      </c>
      <c r="J403" s="5">
        <v>395</v>
      </c>
      <c r="K403" s="5">
        <v>18</v>
      </c>
      <c r="L403" s="5">
        <v>57</v>
      </c>
      <c r="M403">
        <v>1</v>
      </c>
      <c r="N403" t="str">
        <f>VLOOKUP(טבלה1[[#This Row],[level_id]],Level_id!$A$2:$B$5,2)</f>
        <v>All levels</v>
      </c>
      <c r="O403" t="str">
        <f>LOWER(טבלה1[[#This Row],[level_desc]])</f>
        <v>all levels</v>
      </c>
      <c r="P403" s="3" t="str">
        <f>UPPER(טבלה1[[#This Row],[small letters]])</f>
        <v>ALL LEVELS</v>
      </c>
      <c r="Q403">
        <f>LEN(טבלה1[[#This Row],[no spaces]])</f>
        <v>10</v>
      </c>
      <c r="R403" t="str">
        <f>TRIM(טבלה1[[#This Row],[small letters]])</f>
        <v>all levels</v>
      </c>
      <c r="S403" s="6">
        <v>17</v>
      </c>
      <c r="T403" s="12">
        <v>42724</v>
      </c>
      <c r="U403" s="6">
        <f>DAY(טבלה1[[#This Row],[published_date]])</f>
        <v>20</v>
      </c>
      <c r="V403" s="6">
        <f>MONTH(טבלה1[[#This Row],[published_date]])</f>
        <v>12</v>
      </c>
      <c r="W403" s="6">
        <f>YEAR(טבלה1[[#This Row],[published_date]])</f>
        <v>2016</v>
      </c>
      <c r="X403">
        <v>4</v>
      </c>
      <c r="Y403" t="str">
        <f>VLOOKUP(טבלה1[[#This Row],[subject_id]],Subject_id!$A$2:$B$5,2)</f>
        <v>Web Development</v>
      </c>
      <c r="Z403" s="7">
        <v>43734</v>
      </c>
      <c r="AA403">
        <f>_xlfn.DAYS(טבלה1[[#This Row],[Removal_date]],טבלה1[[#This Row],[published_date]])</f>
        <v>1010</v>
      </c>
      <c r="AB403" s="4">
        <f>טבלה1[[#This Row],[price]]*טבלה1[[#This Row],[num_subscribers]]</f>
        <v>77025</v>
      </c>
    </row>
    <row r="404" spans="1:28" x14ac:dyDescent="0.3">
      <c r="A404">
        <v>1052118</v>
      </c>
      <c r="B404" t="s">
        <v>5024</v>
      </c>
      <c r="C404" t="str">
        <f>LEFT(טבלה1[[#This Row],[course_title]],10)</f>
        <v>Dissecting</v>
      </c>
      <c r="D404" t="str">
        <f>RIGHT(טבלה1[[#This Row],[course_title]],10)</f>
        <v xml:space="preserve"> Developer</v>
      </c>
      <c r="E404" t="str">
        <f>MID(טבלה1[[#This Row],[course_title]],2,10)</f>
        <v xml:space="preserve">issecting </v>
      </c>
      <c r="F404" t="s">
        <v>5025</v>
      </c>
      <c r="G404" t="str">
        <f>REPLACE(טבלה1[[#This Row],[url]],19,3,"com")</f>
        <v>https://www.udemy.com/professional-rails-5-development-course/</v>
      </c>
      <c r="H404" t="b">
        <v>1</v>
      </c>
      <c r="I404" s="4">
        <v>195</v>
      </c>
      <c r="J404" s="5">
        <v>2804</v>
      </c>
      <c r="K404" s="5">
        <v>418</v>
      </c>
      <c r="L404" s="5">
        <v>212</v>
      </c>
      <c r="M404">
        <v>1</v>
      </c>
      <c r="N404" t="str">
        <f>VLOOKUP(טבלה1[[#This Row],[level_id]],Level_id!$A$2:$B$5,2)</f>
        <v>All levels</v>
      </c>
      <c r="O404" t="str">
        <f>LOWER(טבלה1[[#This Row],[level_desc]])</f>
        <v>all levels</v>
      </c>
      <c r="P404" s="3" t="str">
        <f>UPPER(טבלה1[[#This Row],[small letters]])</f>
        <v>ALL LEVELS</v>
      </c>
      <c r="Q404">
        <f>LEN(טבלה1[[#This Row],[no spaces]])</f>
        <v>10</v>
      </c>
      <c r="R404" t="str">
        <f>TRIM(טבלה1[[#This Row],[small letters]])</f>
        <v>all levels</v>
      </c>
      <c r="S404" s="6">
        <v>37.5</v>
      </c>
      <c r="T404" s="12">
        <v>42773</v>
      </c>
      <c r="U404" s="6">
        <f>DAY(טבלה1[[#This Row],[published_date]])</f>
        <v>7</v>
      </c>
      <c r="V404" s="6">
        <f>MONTH(טבלה1[[#This Row],[published_date]])</f>
        <v>2</v>
      </c>
      <c r="W404" s="6">
        <f>YEAR(טבלה1[[#This Row],[published_date]])</f>
        <v>2017</v>
      </c>
      <c r="X404">
        <v>4</v>
      </c>
      <c r="Y404" t="str">
        <f>VLOOKUP(טבלה1[[#This Row],[subject_id]],Subject_id!$A$2:$B$5,2)</f>
        <v>Web Development</v>
      </c>
      <c r="Z404" s="7">
        <v>43734</v>
      </c>
      <c r="AA404">
        <f>_xlfn.DAYS(טבלה1[[#This Row],[Removal_date]],טבלה1[[#This Row],[published_date]])</f>
        <v>961</v>
      </c>
      <c r="AB404" s="4">
        <f>טבלה1[[#This Row],[price]]*טבלה1[[#This Row],[num_subscribers]]</f>
        <v>546780</v>
      </c>
    </row>
    <row r="405" spans="1:28" x14ac:dyDescent="0.3">
      <c r="A405">
        <v>1052304</v>
      </c>
      <c r="B405" t="s">
        <v>5248</v>
      </c>
      <c r="C405" t="str">
        <f>LEFT(טבלה1[[#This Row],[course_title]],10)</f>
        <v>JavaScript</v>
      </c>
      <c r="D405" t="str">
        <f>RIGHT(טבלה1[[#This Row],[course_title]],10)</f>
        <v>om Scratch</v>
      </c>
      <c r="E405" t="str">
        <f>MID(טבלה1[[#This Row],[course_title]],2,10)</f>
        <v xml:space="preserve">avaScript </v>
      </c>
      <c r="F405" t="s">
        <v>5249</v>
      </c>
      <c r="G405" t="str">
        <f>REPLACE(טבלה1[[#This Row],[url]],19,3,"com")</f>
        <v>https://www.udemy.com/javascript-course-for-beginners/</v>
      </c>
      <c r="H405" t="b">
        <v>1</v>
      </c>
      <c r="I405" s="4">
        <v>195</v>
      </c>
      <c r="J405" s="5">
        <v>11285</v>
      </c>
      <c r="K405" s="5">
        <v>102</v>
      </c>
      <c r="L405" s="5">
        <v>77</v>
      </c>
      <c r="M405">
        <v>1</v>
      </c>
      <c r="N405" t="str">
        <f>VLOOKUP(טבלה1[[#This Row],[level_id]],Level_id!$A$2:$B$5,2)</f>
        <v>All levels</v>
      </c>
      <c r="O405" t="str">
        <f>LOWER(טבלה1[[#This Row],[level_desc]])</f>
        <v>all levels</v>
      </c>
      <c r="P405" s="3" t="str">
        <f>UPPER(טבלה1[[#This Row],[small letters]])</f>
        <v>ALL LEVELS</v>
      </c>
      <c r="Q405">
        <f>LEN(טבלה1[[#This Row],[no spaces]])</f>
        <v>10</v>
      </c>
      <c r="R405" t="str">
        <f>TRIM(טבלה1[[#This Row],[small letters]])</f>
        <v>all levels</v>
      </c>
      <c r="S405" s="6">
        <v>5.5</v>
      </c>
      <c r="T405" s="12">
        <v>42773</v>
      </c>
      <c r="U405" s="6">
        <f>DAY(טבלה1[[#This Row],[published_date]])</f>
        <v>7</v>
      </c>
      <c r="V405" s="6">
        <f>MONTH(טבלה1[[#This Row],[published_date]])</f>
        <v>2</v>
      </c>
      <c r="W405" s="6">
        <f>YEAR(טבלה1[[#This Row],[published_date]])</f>
        <v>2017</v>
      </c>
      <c r="X405">
        <v>4</v>
      </c>
      <c r="Y405" t="str">
        <f>VLOOKUP(טבלה1[[#This Row],[subject_id]],Subject_id!$A$2:$B$5,2)</f>
        <v>Web Development</v>
      </c>
      <c r="Z405" s="7">
        <v>43734</v>
      </c>
      <c r="AA405">
        <f>_xlfn.DAYS(טבלה1[[#This Row],[Removal_date]],טבלה1[[#This Row],[published_date]])</f>
        <v>961</v>
      </c>
      <c r="AB405" s="4">
        <f>טבלה1[[#This Row],[price]]*טבלה1[[#This Row],[num_subscribers]]</f>
        <v>2200575</v>
      </c>
    </row>
    <row r="406" spans="1:28" x14ac:dyDescent="0.3">
      <c r="A406">
        <v>1070976</v>
      </c>
      <c r="B406" t="s">
        <v>5114</v>
      </c>
      <c r="C406" t="str">
        <f>LEFT(טבלה1[[#This Row],[course_title]],10)</f>
        <v>Complete E</v>
      </c>
      <c r="D406" t="str">
        <f>RIGHT(טבלה1[[#This Row],[course_title]],10)</f>
        <v xml:space="preserve"> and MySQL</v>
      </c>
      <c r="E406" t="str">
        <f>MID(טבלה1[[#This Row],[course_title]],2,10)</f>
        <v>omplete E-</v>
      </c>
      <c r="F406" t="s">
        <v>5115</v>
      </c>
      <c r="G406" t="str">
        <f>REPLACE(טבלה1[[#This Row],[url]],19,3,"com")</f>
        <v>https://www.udemy.com/complete-e-commerce-course-javaspringhibernate-and-mysql/</v>
      </c>
      <c r="H406" t="b">
        <v>1</v>
      </c>
      <c r="I406" s="4">
        <v>195</v>
      </c>
      <c r="J406" s="5">
        <v>1371</v>
      </c>
      <c r="K406" s="5">
        <v>165</v>
      </c>
      <c r="L406" s="5">
        <v>83</v>
      </c>
      <c r="M406">
        <v>1</v>
      </c>
      <c r="N406" t="str">
        <f>VLOOKUP(טבלה1[[#This Row],[level_id]],Level_id!$A$2:$B$5,2)</f>
        <v>All levels</v>
      </c>
      <c r="O406" t="str">
        <f>LOWER(טבלה1[[#This Row],[level_desc]])</f>
        <v>all levels</v>
      </c>
      <c r="P406" s="3" t="str">
        <f>UPPER(טבלה1[[#This Row],[small letters]])</f>
        <v>ALL LEVELS</v>
      </c>
      <c r="Q406">
        <f>LEN(טבלה1[[#This Row],[no spaces]])</f>
        <v>10</v>
      </c>
      <c r="R406" t="str">
        <f>TRIM(טבלה1[[#This Row],[small letters]])</f>
        <v>all levels</v>
      </c>
      <c r="S406" s="6">
        <v>20</v>
      </c>
      <c r="T406" s="12">
        <v>42751</v>
      </c>
      <c r="U406" s="6">
        <f>DAY(טבלה1[[#This Row],[published_date]])</f>
        <v>16</v>
      </c>
      <c r="V406" s="6">
        <f>MONTH(טבלה1[[#This Row],[published_date]])</f>
        <v>1</v>
      </c>
      <c r="W406" s="6">
        <f>YEAR(טבלה1[[#This Row],[published_date]])</f>
        <v>2017</v>
      </c>
      <c r="X406">
        <v>4</v>
      </c>
      <c r="Y406" t="str">
        <f>VLOOKUP(טבלה1[[#This Row],[subject_id]],Subject_id!$A$2:$B$5,2)</f>
        <v>Web Development</v>
      </c>
      <c r="Z406" s="7">
        <v>43734</v>
      </c>
      <c r="AA406">
        <f>_xlfn.DAYS(טבלה1[[#This Row],[Removal_date]],טבלה1[[#This Row],[published_date]])</f>
        <v>983</v>
      </c>
      <c r="AB406" s="4">
        <f>טבלה1[[#This Row],[price]]*טבלה1[[#This Row],[num_subscribers]]</f>
        <v>267345</v>
      </c>
    </row>
    <row r="407" spans="1:28" x14ac:dyDescent="0.3">
      <c r="A407">
        <v>1078520</v>
      </c>
      <c r="B407" t="s">
        <v>1034</v>
      </c>
      <c r="C407" t="str">
        <f>LEFT(טבלה1[[#This Row],[course_title]],10)</f>
        <v>Internal C</v>
      </c>
      <c r="D407" t="str">
        <f>RIGHT(טבלה1[[#This Row],[course_title]],10)</f>
        <v>Monitoring</v>
      </c>
      <c r="E407" t="str">
        <f>MID(טבלה1[[#This Row],[course_title]],2,10)</f>
        <v>nternal Co</v>
      </c>
      <c r="F407" t="s">
        <v>1035</v>
      </c>
      <c r="G407" t="str">
        <f>REPLACE(טבלה1[[#This Row],[url]],19,3,"com")</f>
        <v>https://www.udemy.com/internal-controls/</v>
      </c>
      <c r="H407" t="b">
        <v>1</v>
      </c>
      <c r="I407" s="4">
        <v>195</v>
      </c>
      <c r="J407" s="5">
        <v>62</v>
      </c>
      <c r="K407" s="5">
        <v>6</v>
      </c>
      <c r="L407" s="5">
        <v>27</v>
      </c>
      <c r="M407">
        <v>2</v>
      </c>
      <c r="N407" t="str">
        <f>VLOOKUP(טבלה1[[#This Row],[level_id]],Level_id!$A$2:$B$5,2)</f>
        <v>Beginner Level</v>
      </c>
      <c r="O407" t="str">
        <f>LOWER(טבלה1[[#This Row],[level_desc]])</f>
        <v>beginner level</v>
      </c>
      <c r="P407" s="3" t="str">
        <f>UPPER(טבלה1[[#This Row],[small letters]])</f>
        <v>BEGINNER LEVEL</v>
      </c>
      <c r="Q407">
        <f>LEN(טבלה1[[#This Row],[no spaces]])</f>
        <v>14</v>
      </c>
      <c r="R407" t="str">
        <f>TRIM(טבלה1[[#This Row],[small letters]])</f>
        <v>beginner level</v>
      </c>
      <c r="S407" s="6">
        <v>6.5</v>
      </c>
      <c r="T407" s="12">
        <v>42814</v>
      </c>
      <c r="U407" s="6">
        <f>DAY(טבלה1[[#This Row],[published_date]])</f>
        <v>20</v>
      </c>
      <c r="V407" s="6">
        <f>MONTH(טבלה1[[#This Row],[published_date]])</f>
        <v>3</v>
      </c>
      <c r="W407" s="6">
        <f>YEAR(טבלה1[[#This Row],[published_date]])</f>
        <v>2017</v>
      </c>
      <c r="X407">
        <v>1</v>
      </c>
      <c r="Y407" t="str">
        <f>VLOOKUP(טבלה1[[#This Row],[subject_id]],Subject_id!$A$2:$B$5,2)</f>
        <v>Business Finance</v>
      </c>
      <c r="Z407" s="7">
        <v>43465</v>
      </c>
      <c r="AA407">
        <f>_xlfn.DAYS(טבלה1[[#This Row],[Removal_date]],טבלה1[[#This Row],[published_date]])</f>
        <v>651</v>
      </c>
      <c r="AB407" s="4">
        <f>טבלה1[[#This Row],[price]]*טבלה1[[#This Row],[num_subscribers]]</f>
        <v>12090</v>
      </c>
    </row>
    <row r="408" spans="1:28" x14ac:dyDescent="0.3">
      <c r="A408">
        <v>1102462</v>
      </c>
      <c r="B408" t="s">
        <v>190</v>
      </c>
      <c r="C408" t="str">
        <f>LEFT(טבלה1[[#This Row],[course_title]],10)</f>
        <v>FOREX Trad</v>
      </c>
      <c r="D408" t="str">
        <f>RIGHT(טבלה1[[#This Row],[course_title]],10)</f>
        <v>ice Action</v>
      </c>
      <c r="E408" t="str">
        <f>MID(טבלה1[[#This Row],[course_title]],2,10)</f>
        <v>OREX Tradi</v>
      </c>
      <c r="F408" t="s">
        <v>191</v>
      </c>
      <c r="G408" t="str">
        <f>REPLACE(טבלה1[[#This Row],[url]],19,3,"com")</f>
        <v>https://www.udemy.com/forex-trading-system/</v>
      </c>
      <c r="H408" t="b">
        <v>1</v>
      </c>
      <c r="I408" s="4">
        <v>195</v>
      </c>
      <c r="J408" s="5">
        <v>484</v>
      </c>
      <c r="K408" s="5">
        <v>57</v>
      </c>
      <c r="L408" s="5">
        <v>19</v>
      </c>
      <c r="M408">
        <v>2</v>
      </c>
      <c r="N408" t="str">
        <f>VLOOKUP(טבלה1[[#This Row],[level_id]],Level_id!$A$2:$B$5,2)</f>
        <v>Beginner Level</v>
      </c>
      <c r="O408" t="str">
        <f>LOWER(טבלה1[[#This Row],[level_desc]])</f>
        <v>beginner level</v>
      </c>
      <c r="P408" s="3" t="str">
        <f>UPPER(טבלה1[[#This Row],[small letters]])</f>
        <v>BEGINNER LEVEL</v>
      </c>
      <c r="Q408">
        <f>LEN(טבלה1[[#This Row],[no spaces]])</f>
        <v>14</v>
      </c>
      <c r="R408" t="str">
        <f>TRIM(טבלה1[[#This Row],[small letters]])</f>
        <v>beginner level</v>
      </c>
      <c r="S408" s="6">
        <v>1</v>
      </c>
      <c r="T408" s="12">
        <v>42808</v>
      </c>
      <c r="U408" s="6">
        <f>DAY(טבלה1[[#This Row],[published_date]])</f>
        <v>14</v>
      </c>
      <c r="V408" s="6">
        <f>MONTH(טבלה1[[#This Row],[published_date]])</f>
        <v>3</v>
      </c>
      <c r="W408" s="6">
        <f>YEAR(טבלה1[[#This Row],[published_date]])</f>
        <v>2017</v>
      </c>
      <c r="X408">
        <v>1</v>
      </c>
      <c r="Y408" t="str">
        <f>VLOOKUP(טבלה1[[#This Row],[subject_id]],Subject_id!$A$2:$B$5,2)</f>
        <v>Business Finance</v>
      </c>
      <c r="Z408" s="7">
        <v>43245</v>
      </c>
      <c r="AA408">
        <f>_xlfn.DAYS(טבלה1[[#This Row],[Removal_date]],טבלה1[[#This Row],[published_date]])</f>
        <v>437</v>
      </c>
      <c r="AB408" s="4">
        <f>טבלה1[[#This Row],[price]]*טבלה1[[#This Row],[num_subscribers]]</f>
        <v>94380</v>
      </c>
    </row>
    <row r="409" spans="1:28" x14ac:dyDescent="0.3">
      <c r="A409">
        <v>1107524</v>
      </c>
      <c r="B409" t="s">
        <v>6348</v>
      </c>
      <c r="C409" t="str">
        <f>LEFT(טבלה1[[#This Row],[course_title]],10)</f>
        <v>The Comple</v>
      </c>
      <c r="D409" t="str">
        <f>RIGHT(טבלה1[[#This Row],[course_title]],10)</f>
        <v>Rating App</v>
      </c>
      <c r="E409" t="str">
        <f>MID(טבלה1[[#This Row],[course_title]],2,10)</f>
        <v>he Complet</v>
      </c>
      <c r="F409" t="s">
        <v>6349</v>
      </c>
      <c r="G409" t="str">
        <f>REPLACE(טבלה1[[#This Row],[url]],19,3,"com")</f>
        <v>https://www.udemy.com/learn-nodejs-by-building-an-employee-to-business-rating-app/</v>
      </c>
      <c r="H409" t="b">
        <v>1</v>
      </c>
      <c r="I409" s="4">
        <v>195</v>
      </c>
      <c r="J409" s="5">
        <v>17784</v>
      </c>
      <c r="K409" s="5">
        <v>260</v>
      </c>
      <c r="L409" s="5">
        <v>61</v>
      </c>
      <c r="M409">
        <v>1</v>
      </c>
      <c r="N409" t="str">
        <f>VLOOKUP(טבלה1[[#This Row],[level_id]],Level_id!$A$2:$B$5,2)</f>
        <v>All levels</v>
      </c>
      <c r="O409" t="str">
        <f>LOWER(טבלה1[[#This Row],[level_desc]])</f>
        <v>all levels</v>
      </c>
      <c r="P409" s="3" t="str">
        <f>UPPER(טבלה1[[#This Row],[small letters]])</f>
        <v>ALL LEVELS</v>
      </c>
      <c r="Q409">
        <f>LEN(טבלה1[[#This Row],[no spaces]])</f>
        <v>10</v>
      </c>
      <c r="R409" t="str">
        <f>TRIM(טבלה1[[#This Row],[small letters]])</f>
        <v>all levels</v>
      </c>
      <c r="S409" s="6">
        <v>12.5</v>
      </c>
      <c r="T409" s="12">
        <v>42779</v>
      </c>
      <c r="U409" s="6">
        <f>DAY(טבלה1[[#This Row],[published_date]])</f>
        <v>13</v>
      </c>
      <c r="V409" s="6">
        <f>MONTH(טבלה1[[#This Row],[published_date]])</f>
        <v>2</v>
      </c>
      <c r="W409" s="6">
        <f>YEAR(טבלה1[[#This Row],[published_date]])</f>
        <v>2017</v>
      </c>
      <c r="X409">
        <v>4</v>
      </c>
      <c r="Y409" t="str">
        <f>VLOOKUP(טבלה1[[#This Row],[subject_id]],Subject_id!$A$2:$B$5,2)</f>
        <v>Web Development</v>
      </c>
      <c r="Z409" s="7">
        <v>43734</v>
      </c>
      <c r="AA409">
        <f>_xlfn.DAYS(טבלה1[[#This Row],[Removal_date]],טבלה1[[#This Row],[published_date]])</f>
        <v>955</v>
      </c>
      <c r="AB409" s="4">
        <f>טבלה1[[#This Row],[price]]*טבלה1[[#This Row],[num_subscribers]]</f>
        <v>3467880</v>
      </c>
    </row>
    <row r="410" spans="1:28" x14ac:dyDescent="0.3">
      <c r="A410">
        <v>1115348</v>
      </c>
      <c r="B410" t="s">
        <v>6292</v>
      </c>
      <c r="C410" t="str">
        <f>LEFT(טבלה1[[#This Row],[course_title]],10)</f>
        <v>Full stack</v>
      </c>
      <c r="D410" t="str">
        <f>RIGHT(טבלה1[[#This Row],[course_title]],10)</f>
        <v>nd MongoDB</v>
      </c>
      <c r="E410" t="str">
        <f>MID(טבלה1[[#This Row],[course_title]],2,10)</f>
        <v xml:space="preserve">ull stack </v>
      </c>
      <c r="F410" t="s">
        <v>6293</v>
      </c>
      <c r="G410" t="str">
        <f>REPLACE(טבלה1[[#This Row],[url]],19,3,"com")</f>
        <v>https://www.udemy.com/full-stack-universal-react-with-redux-express-and-mongodb/</v>
      </c>
      <c r="H410" t="b">
        <v>1</v>
      </c>
      <c r="I410" s="4">
        <v>195</v>
      </c>
      <c r="J410" s="5">
        <v>1121</v>
      </c>
      <c r="K410" s="5">
        <v>174</v>
      </c>
      <c r="L410" s="5">
        <v>62</v>
      </c>
      <c r="M410">
        <v>4</v>
      </c>
      <c r="N410" t="str">
        <f>VLOOKUP(טבלה1[[#This Row],[level_id]],Level_id!$A$2:$B$5,2)</f>
        <v>Intermediate Level</v>
      </c>
      <c r="O410" t="str">
        <f>LOWER(טבלה1[[#This Row],[level_desc]])</f>
        <v>intermediate level</v>
      </c>
      <c r="P410" s="3" t="str">
        <f>UPPER(טבלה1[[#This Row],[small letters]])</f>
        <v>INTERMEDIATE LEVEL</v>
      </c>
      <c r="Q410">
        <f>LEN(טבלה1[[#This Row],[no spaces]])</f>
        <v>18</v>
      </c>
      <c r="R410" t="str">
        <f>TRIM(טבלה1[[#This Row],[small letters]])</f>
        <v>intermediate level</v>
      </c>
      <c r="S410" s="6">
        <v>5</v>
      </c>
      <c r="T410" s="12">
        <v>42863</v>
      </c>
      <c r="U410" s="6">
        <f>DAY(טבלה1[[#This Row],[published_date]])</f>
        <v>8</v>
      </c>
      <c r="V410" s="6">
        <f>MONTH(טבלה1[[#This Row],[published_date]])</f>
        <v>5</v>
      </c>
      <c r="W410" s="6">
        <f>YEAR(טבלה1[[#This Row],[published_date]])</f>
        <v>2017</v>
      </c>
      <c r="X410">
        <v>4</v>
      </c>
      <c r="Y410" t="str">
        <f>VLOOKUP(טבלה1[[#This Row],[subject_id]],Subject_id!$A$2:$B$5,2)</f>
        <v>Web Development</v>
      </c>
      <c r="Z410" s="7">
        <v>44114</v>
      </c>
      <c r="AA410">
        <f>_xlfn.DAYS(טבלה1[[#This Row],[Removal_date]],טבלה1[[#This Row],[published_date]])</f>
        <v>1251</v>
      </c>
      <c r="AB410" s="4">
        <f>טבלה1[[#This Row],[price]]*טבלה1[[#This Row],[num_subscribers]]</f>
        <v>218595</v>
      </c>
    </row>
    <row r="411" spans="1:28" x14ac:dyDescent="0.3">
      <c r="A411">
        <v>1123226</v>
      </c>
      <c r="B411" t="s">
        <v>1520</v>
      </c>
      <c r="C411" t="str">
        <f>LEFT(טבלה1[[#This Row],[course_title]],10)</f>
        <v>MasterClas</v>
      </c>
      <c r="D411" t="str">
        <f>RIGHT(טבלה1[[#This Row],[course_title]],10)</f>
        <v>k Patterns</v>
      </c>
      <c r="E411" t="str">
        <f>MID(טבלה1[[#This Row],[course_title]],2,10)</f>
        <v>asterClass</v>
      </c>
      <c r="F411" t="s">
        <v>1521</v>
      </c>
      <c r="G411" t="str">
        <f>REPLACE(טבלה1[[#This Row],[url]],19,3,"com")</f>
        <v>https://www.udemy.com/power-of-engulfing-candlestick-patterns-in-forex-trading/</v>
      </c>
      <c r="H411" t="b">
        <v>1</v>
      </c>
      <c r="I411" s="4">
        <v>195</v>
      </c>
      <c r="J411" s="5">
        <v>375</v>
      </c>
      <c r="K411" s="5">
        <v>10</v>
      </c>
      <c r="L411" s="5">
        <v>26</v>
      </c>
      <c r="M411">
        <v>1</v>
      </c>
      <c r="N411" t="str">
        <f>VLOOKUP(טבלה1[[#This Row],[level_id]],Level_id!$A$2:$B$5,2)</f>
        <v>All levels</v>
      </c>
      <c r="O411" t="str">
        <f>LOWER(טבלה1[[#This Row],[level_desc]])</f>
        <v>all levels</v>
      </c>
      <c r="P411" s="3" t="str">
        <f>UPPER(טבלה1[[#This Row],[small letters]])</f>
        <v>ALL LEVELS</v>
      </c>
      <c r="Q411">
        <f>LEN(טבלה1[[#This Row],[no spaces]])</f>
        <v>10</v>
      </c>
      <c r="R411" t="str">
        <f>TRIM(טבלה1[[#This Row],[small letters]])</f>
        <v>all levels</v>
      </c>
      <c r="S411" s="6">
        <v>3.5</v>
      </c>
      <c r="T411" s="12">
        <v>42806</v>
      </c>
      <c r="U411" s="6">
        <f>DAY(טבלה1[[#This Row],[published_date]])</f>
        <v>12</v>
      </c>
      <c r="V411" s="6">
        <f>MONTH(טבלה1[[#This Row],[published_date]])</f>
        <v>3</v>
      </c>
      <c r="W411" s="6">
        <f>YEAR(טבלה1[[#This Row],[published_date]])</f>
        <v>2017</v>
      </c>
      <c r="X411">
        <v>1</v>
      </c>
      <c r="Y411" t="str">
        <f>VLOOKUP(טבלה1[[#This Row],[subject_id]],Subject_id!$A$2:$B$5,2)</f>
        <v>Business Finance</v>
      </c>
      <c r="Z411" s="7">
        <v>43318</v>
      </c>
      <c r="AA411">
        <f>_xlfn.DAYS(טבלה1[[#This Row],[Removal_date]],טבלה1[[#This Row],[published_date]])</f>
        <v>512</v>
      </c>
      <c r="AB411" s="4">
        <f>טבלה1[[#This Row],[price]]*טבלה1[[#This Row],[num_subscribers]]</f>
        <v>73125</v>
      </c>
    </row>
    <row r="412" spans="1:28" x14ac:dyDescent="0.3">
      <c r="A412">
        <v>1135712</v>
      </c>
      <c r="B412" t="s">
        <v>7127</v>
      </c>
      <c r="C412" t="str">
        <f>LEFT(טבלה1[[#This Row],[course_title]],10)</f>
        <v xml:space="preserve">Mastering </v>
      </c>
      <c r="D412" t="str">
        <f>RIGHT(טבלה1[[#This Row],[course_title]],10)</f>
        <v>sing React</v>
      </c>
      <c r="E412" t="str">
        <f>MID(טבלה1[[#This Row],[course_title]],2,10)</f>
        <v>astering M</v>
      </c>
      <c r="F412" t="s">
        <v>7128</v>
      </c>
      <c r="G412" t="str">
        <f>REPLACE(טבלה1[[#This Row],[url]],19,3,"com")</f>
        <v>https://www.udemy.com/mastering-modern-web-development-using-react/</v>
      </c>
      <c r="H412" t="b">
        <v>1</v>
      </c>
      <c r="I412" s="4">
        <v>195</v>
      </c>
      <c r="J412" s="5">
        <v>1537</v>
      </c>
      <c r="K412" s="5">
        <v>8</v>
      </c>
      <c r="L412" s="5">
        <v>29</v>
      </c>
      <c r="M412">
        <v>1</v>
      </c>
      <c r="N412" t="str">
        <f>VLOOKUP(טבלה1[[#This Row],[level_id]],Level_id!$A$2:$B$5,2)</f>
        <v>All levels</v>
      </c>
      <c r="O412" t="str">
        <f>LOWER(טבלה1[[#This Row],[level_desc]])</f>
        <v>all levels</v>
      </c>
      <c r="P412" s="3" t="str">
        <f>UPPER(טבלה1[[#This Row],[small letters]])</f>
        <v>ALL LEVELS</v>
      </c>
      <c r="Q412">
        <f>LEN(טבלה1[[#This Row],[no spaces]])</f>
        <v>10</v>
      </c>
      <c r="R412" t="str">
        <f>TRIM(טבלה1[[#This Row],[small letters]])</f>
        <v>all levels</v>
      </c>
      <c r="S412" s="6">
        <v>2.5</v>
      </c>
      <c r="T412" s="12">
        <v>42807</v>
      </c>
      <c r="U412" s="6">
        <f>DAY(טבלה1[[#This Row],[published_date]])</f>
        <v>13</v>
      </c>
      <c r="V412" s="6">
        <f>MONTH(טבלה1[[#This Row],[published_date]])</f>
        <v>3</v>
      </c>
      <c r="W412" s="6">
        <f>YEAR(טבלה1[[#This Row],[published_date]])</f>
        <v>2017</v>
      </c>
      <c r="X412">
        <v>4</v>
      </c>
      <c r="Y412" t="str">
        <f>VLOOKUP(טבלה1[[#This Row],[subject_id]],Subject_id!$A$2:$B$5,2)</f>
        <v>Web Development</v>
      </c>
      <c r="Z412" s="7">
        <v>43734</v>
      </c>
      <c r="AA412">
        <f>_xlfn.DAYS(טבלה1[[#This Row],[Removal_date]],טבלה1[[#This Row],[published_date]])</f>
        <v>927</v>
      </c>
      <c r="AB412" s="4">
        <f>טבלה1[[#This Row],[price]]*טבלה1[[#This Row],[num_subscribers]]</f>
        <v>299715</v>
      </c>
    </row>
    <row r="413" spans="1:28" x14ac:dyDescent="0.3">
      <c r="A413">
        <v>1142202</v>
      </c>
      <c r="B413" t="s">
        <v>6112</v>
      </c>
      <c r="C413" t="str">
        <f>LEFT(טבלה1[[#This Row],[course_title]],10)</f>
        <v>Master Ang</v>
      </c>
      <c r="D413" t="str">
        <f>RIGHT(טבלה1[[#This Row],[course_title]],10)</f>
        <v>some Apps!</v>
      </c>
      <c r="E413" t="str">
        <f>MID(טבלה1[[#This Row],[course_title]],2,10)</f>
        <v>aster Angu</v>
      </c>
      <c r="F413" t="s">
        <v>6113</v>
      </c>
      <c r="G413" t="str">
        <f>REPLACE(טבלה1[[#This Row],[url]],19,3,"com")</f>
        <v>https://www.udemy.com/learn-angular-4/</v>
      </c>
      <c r="H413" t="b">
        <v>1</v>
      </c>
      <c r="I413" s="4">
        <v>195</v>
      </c>
      <c r="J413" s="5">
        <v>596</v>
      </c>
      <c r="K413" s="5">
        <v>32</v>
      </c>
      <c r="L413" s="5">
        <v>84</v>
      </c>
      <c r="M413">
        <v>1</v>
      </c>
      <c r="N413" t="str">
        <f>VLOOKUP(טבלה1[[#This Row],[level_id]],Level_id!$A$2:$B$5,2)</f>
        <v>All levels</v>
      </c>
      <c r="O413" t="str">
        <f>LOWER(טבלה1[[#This Row],[level_desc]])</f>
        <v>all levels</v>
      </c>
      <c r="P413" s="3" t="str">
        <f>UPPER(טבלה1[[#This Row],[small letters]])</f>
        <v>ALL LEVELS</v>
      </c>
      <c r="Q413">
        <f>LEN(טבלה1[[#This Row],[no spaces]])</f>
        <v>10</v>
      </c>
      <c r="R413" t="str">
        <f>TRIM(טבלה1[[#This Row],[small letters]])</f>
        <v>all levels</v>
      </c>
      <c r="S413" s="6">
        <v>8</v>
      </c>
      <c r="T413" s="12">
        <v>42856</v>
      </c>
      <c r="U413" s="6">
        <f>DAY(טבלה1[[#This Row],[published_date]])</f>
        <v>1</v>
      </c>
      <c r="V413" s="6">
        <f>MONTH(טבלה1[[#This Row],[published_date]])</f>
        <v>5</v>
      </c>
      <c r="W413" s="6">
        <f>YEAR(טבלה1[[#This Row],[published_date]])</f>
        <v>2017</v>
      </c>
      <c r="X413">
        <v>4</v>
      </c>
      <c r="Y413" t="str">
        <f>VLOOKUP(טבלה1[[#This Row],[subject_id]],Subject_id!$A$2:$B$5,2)</f>
        <v>Web Development</v>
      </c>
      <c r="Z413" s="7">
        <v>43734</v>
      </c>
      <c r="AA413">
        <f>_xlfn.DAYS(טבלה1[[#This Row],[Removal_date]],טבלה1[[#This Row],[published_date]])</f>
        <v>878</v>
      </c>
      <c r="AB413" s="4">
        <f>טבלה1[[#This Row],[price]]*טבלה1[[#This Row],[num_subscribers]]</f>
        <v>116220</v>
      </c>
    </row>
    <row r="414" spans="1:28" x14ac:dyDescent="0.3">
      <c r="A414">
        <v>1151326</v>
      </c>
      <c r="B414" t="s">
        <v>2418</v>
      </c>
      <c r="C414" t="str">
        <f>LEFT(טבלה1[[#This Row],[course_title]],10)</f>
        <v>Triangulat</v>
      </c>
      <c r="D414" t="str">
        <f>RIGHT(טבלה1[[#This Row],[course_title]],10)</f>
        <v>llustrator</v>
      </c>
      <c r="E414" t="str">
        <f>MID(טבלה1[[#This Row],[course_title]],2,10)</f>
        <v>riangulate</v>
      </c>
      <c r="F414" t="s">
        <v>2419</v>
      </c>
      <c r="G414" t="str">
        <f>REPLACE(טבלה1[[#This Row],[url]],19,3,"com")</f>
        <v>https://www.udemy.com/triangulated-bird-origami-styled-bird-in-adobe-illustrator/</v>
      </c>
      <c r="H414" t="b">
        <v>1</v>
      </c>
      <c r="I414" s="4">
        <v>195</v>
      </c>
      <c r="J414" s="5">
        <v>2027</v>
      </c>
      <c r="K414" s="5">
        <v>11</v>
      </c>
      <c r="L414" s="5">
        <v>9</v>
      </c>
      <c r="M414">
        <v>4</v>
      </c>
      <c r="N414" t="str">
        <f>VLOOKUP(טבלה1[[#This Row],[level_id]],Level_id!$A$2:$B$5,2)</f>
        <v>Intermediate Level</v>
      </c>
      <c r="O414" t="str">
        <f>LOWER(טבלה1[[#This Row],[level_desc]])</f>
        <v>intermediate level</v>
      </c>
      <c r="P414" s="3" t="str">
        <f>UPPER(טבלה1[[#This Row],[small letters]])</f>
        <v>INTERMEDIATE LEVEL</v>
      </c>
      <c r="Q414">
        <f>LEN(טבלה1[[#This Row],[no spaces]])</f>
        <v>18</v>
      </c>
      <c r="R414" t="str">
        <f>TRIM(טבלה1[[#This Row],[small letters]])</f>
        <v>intermediate level</v>
      </c>
      <c r="S414" s="6">
        <v>0.5</v>
      </c>
      <c r="T414" s="12">
        <v>42843</v>
      </c>
      <c r="U414" s="6">
        <f>DAY(טבלה1[[#This Row],[published_date]])</f>
        <v>18</v>
      </c>
      <c r="V414" s="6">
        <f>MONTH(טבלה1[[#This Row],[published_date]])</f>
        <v>4</v>
      </c>
      <c r="W414" s="6">
        <f>YEAR(טבלה1[[#This Row],[published_date]])</f>
        <v>2017</v>
      </c>
      <c r="X414">
        <v>2</v>
      </c>
      <c r="Y414" t="str">
        <f>VLOOKUP(טבלה1[[#This Row],[subject_id]],Subject_id!$A$2:$B$5,2)</f>
        <v>Graphic Design</v>
      </c>
      <c r="Z414" s="7">
        <v>44114</v>
      </c>
      <c r="AA414">
        <f>_xlfn.DAYS(טבלה1[[#This Row],[Removal_date]],טבלה1[[#This Row],[published_date]])</f>
        <v>1271</v>
      </c>
      <c r="AB414" s="4">
        <f>טבלה1[[#This Row],[price]]*טבלה1[[#This Row],[num_subscribers]]</f>
        <v>395265</v>
      </c>
    </row>
    <row r="415" spans="1:28" x14ac:dyDescent="0.3">
      <c r="A415">
        <v>1154754</v>
      </c>
      <c r="B415" t="s">
        <v>98</v>
      </c>
      <c r="C415" t="str">
        <f>LEFT(טבלה1[[#This Row],[course_title]],10)</f>
        <v xml:space="preserve">Financial </v>
      </c>
      <c r="D415" t="str">
        <f>RIGHT(טבלה1[[#This Row],[course_title]],10)</f>
        <v>Businesses</v>
      </c>
      <c r="E415" t="str">
        <f>MID(טבלה1[[#This Row],[course_title]],2,10)</f>
        <v>inancial M</v>
      </c>
      <c r="F415" t="s">
        <v>99</v>
      </c>
      <c r="G415" t="str">
        <f>REPLACE(טבלה1[[#This Row],[url]],19,3,"com")</f>
        <v>https://www.udemy.com/financial-modeling-for-startups-small-businesses/</v>
      </c>
      <c r="H415" t="b">
        <v>1</v>
      </c>
      <c r="I415" s="4">
        <v>195</v>
      </c>
      <c r="J415" s="5">
        <v>4991</v>
      </c>
      <c r="K415" s="5">
        <v>137</v>
      </c>
      <c r="L415" s="5">
        <v>79</v>
      </c>
      <c r="M415">
        <v>2</v>
      </c>
      <c r="N415" t="str">
        <f>VLOOKUP(טבלה1[[#This Row],[level_id]],Level_id!$A$2:$B$5,2)</f>
        <v>Beginner Level</v>
      </c>
      <c r="O415" t="str">
        <f>LOWER(טבלה1[[#This Row],[level_desc]])</f>
        <v>beginner level</v>
      </c>
      <c r="P415" s="3" t="str">
        <f>UPPER(טבלה1[[#This Row],[small letters]])</f>
        <v>BEGINNER LEVEL</v>
      </c>
      <c r="Q415">
        <f>LEN(טבלה1[[#This Row],[no spaces]])</f>
        <v>14</v>
      </c>
      <c r="R415" t="str">
        <f>TRIM(טבלה1[[#This Row],[small letters]])</f>
        <v>beginner level</v>
      </c>
      <c r="S415" s="6">
        <v>11.5</v>
      </c>
      <c r="T415" s="12">
        <v>42823</v>
      </c>
      <c r="U415" s="6">
        <f>DAY(טבלה1[[#This Row],[published_date]])</f>
        <v>29</v>
      </c>
      <c r="V415" s="6">
        <f>MONTH(טבלה1[[#This Row],[published_date]])</f>
        <v>3</v>
      </c>
      <c r="W415" s="6">
        <f>YEAR(טבלה1[[#This Row],[published_date]])</f>
        <v>2017</v>
      </c>
      <c r="X415">
        <v>1</v>
      </c>
      <c r="Y415" t="str">
        <f>VLOOKUP(טבלה1[[#This Row],[subject_id]],Subject_id!$A$2:$B$5,2)</f>
        <v>Business Finance</v>
      </c>
      <c r="Z415" s="7">
        <v>43245</v>
      </c>
      <c r="AA415">
        <f>_xlfn.DAYS(טבלה1[[#This Row],[Removal_date]],טבלה1[[#This Row],[published_date]])</f>
        <v>422</v>
      </c>
      <c r="AB415" s="4">
        <f>טבלה1[[#This Row],[price]]*טבלה1[[#This Row],[num_subscribers]]</f>
        <v>973245</v>
      </c>
    </row>
    <row r="416" spans="1:28" x14ac:dyDescent="0.3">
      <c r="A416">
        <v>1155262</v>
      </c>
      <c r="B416" t="s">
        <v>5274</v>
      </c>
      <c r="C416" t="str">
        <f>LEFT(טבלה1[[#This Row],[course_title]],10)</f>
        <v xml:space="preserve">Angular 2 </v>
      </c>
      <c r="D416" t="str">
        <f>RIGHT(טבלה1[[#This Row],[course_title]],10)</f>
        <v>ring,MySQL</v>
      </c>
      <c r="E416" t="str">
        <f>MID(טבלה1[[#This Row],[course_title]],2,10)</f>
        <v>ngular 2 C</v>
      </c>
      <c r="F416" t="s">
        <v>5275</v>
      </c>
      <c r="G416" t="str">
        <f>REPLACE(טבלה1[[#This Row],[url]],19,3,"com")</f>
        <v>https://www.udemy.com/build-angular-2-complete-e-comerce-app-java-spring-mysql/</v>
      </c>
      <c r="H416" t="b">
        <v>1</v>
      </c>
      <c r="I416" s="4">
        <v>195</v>
      </c>
      <c r="J416" s="5">
        <v>949</v>
      </c>
      <c r="K416" s="5">
        <v>129</v>
      </c>
      <c r="L416" s="5">
        <v>89</v>
      </c>
      <c r="M416">
        <v>1</v>
      </c>
      <c r="N416" t="str">
        <f>VLOOKUP(טבלה1[[#This Row],[level_id]],Level_id!$A$2:$B$5,2)</f>
        <v>All levels</v>
      </c>
      <c r="O416" t="str">
        <f>LOWER(טבלה1[[#This Row],[level_desc]])</f>
        <v>all levels</v>
      </c>
      <c r="P416" s="3" t="str">
        <f>UPPER(טבלה1[[#This Row],[small letters]])</f>
        <v>ALL LEVELS</v>
      </c>
      <c r="Q416">
        <f>LEN(טבלה1[[#This Row],[no spaces]])</f>
        <v>10</v>
      </c>
      <c r="R416" t="str">
        <f>TRIM(טבלה1[[#This Row],[small letters]])</f>
        <v>all levels</v>
      </c>
      <c r="S416" s="6">
        <v>20.5</v>
      </c>
      <c r="T416" s="12">
        <v>42821</v>
      </c>
      <c r="U416" s="6">
        <f>DAY(טבלה1[[#This Row],[published_date]])</f>
        <v>27</v>
      </c>
      <c r="V416" s="6">
        <f>MONTH(טבלה1[[#This Row],[published_date]])</f>
        <v>3</v>
      </c>
      <c r="W416" s="6">
        <f>YEAR(טבלה1[[#This Row],[published_date]])</f>
        <v>2017</v>
      </c>
      <c r="X416">
        <v>4</v>
      </c>
      <c r="Y416" t="str">
        <f>VLOOKUP(טבלה1[[#This Row],[subject_id]],Subject_id!$A$2:$B$5,2)</f>
        <v>Web Development</v>
      </c>
      <c r="Z416" s="7">
        <v>43734</v>
      </c>
      <c r="AA416">
        <f>_xlfn.DAYS(טבלה1[[#This Row],[Removal_date]],טבלה1[[#This Row],[published_date]])</f>
        <v>913</v>
      </c>
      <c r="AB416" s="4">
        <f>טבלה1[[#This Row],[price]]*טבלה1[[#This Row],[num_subscribers]]</f>
        <v>185055</v>
      </c>
    </row>
    <row r="417" spans="1:28" x14ac:dyDescent="0.3">
      <c r="A417">
        <v>1167536</v>
      </c>
      <c r="B417" t="s">
        <v>900</v>
      </c>
      <c r="C417" t="str">
        <f>LEFT(טבלה1[[#This Row],[course_title]],10)</f>
        <v>Learn to T</v>
      </c>
      <c r="D417" t="str">
        <f>RIGHT(טבלה1[[#This Row],[course_title]],10)</f>
        <v>ofessional</v>
      </c>
      <c r="E417" t="str">
        <f>MID(טבלה1[[#This Row],[course_title]],2,10)</f>
        <v>earn to Tr</v>
      </c>
      <c r="F417" t="s">
        <v>901</v>
      </c>
      <c r="G417" t="str">
        <f>REPLACE(טבלה1[[#This Row],[url]],19,3,"com")</f>
        <v>https://www.udemy.com/learn-to-trade-forex-from-only-10-minutes-a-day/</v>
      </c>
      <c r="H417" t="b">
        <v>1</v>
      </c>
      <c r="I417" s="4">
        <v>195</v>
      </c>
      <c r="J417" s="5">
        <v>89</v>
      </c>
      <c r="K417" s="5">
        <v>7</v>
      </c>
      <c r="L417" s="5">
        <v>64</v>
      </c>
      <c r="M417">
        <v>1</v>
      </c>
      <c r="N417" t="str">
        <f>VLOOKUP(טבלה1[[#This Row],[level_id]],Level_id!$A$2:$B$5,2)</f>
        <v>All levels</v>
      </c>
      <c r="O417" t="str">
        <f>LOWER(טבלה1[[#This Row],[level_desc]])</f>
        <v>all levels</v>
      </c>
      <c r="P417" s="3" t="str">
        <f>UPPER(טבלה1[[#This Row],[small letters]])</f>
        <v>ALL LEVELS</v>
      </c>
      <c r="Q417">
        <f>LEN(טבלה1[[#This Row],[no spaces]])</f>
        <v>10</v>
      </c>
      <c r="R417" t="str">
        <f>TRIM(טבלה1[[#This Row],[small letters]])</f>
        <v>all levels</v>
      </c>
      <c r="S417" s="6">
        <v>12.5</v>
      </c>
      <c r="T417" s="12">
        <v>42831</v>
      </c>
      <c r="U417" s="6">
        <f>DAY(טבלה1[[#This Row],[published_date]])</f>
        <v>6</v>
      </c>
      <c r="V417" s="6">
        <f>MONTH(טבלה1[[#This Row],[published_date]])</f>
        <v>4</v>
      </c>
      <c r="W417" s="6">
        <f>YEAR(טבלה1[[#This Row],[published_date]])</f>
        <v>2017</v>
      </c>
      <c r="X417">
        <v>1</v>
      </c>
      <c r="Y417" t="str">
        <f>VLOOKUP(טבלה1[[#This Row],[subject_id]],Subject_id!$A$2:$B$5,2)</f>
        <v>Business Finance</v>
      </c>
      <c r="Z417" s="7">
        <v>43318</v>
      </c>
      <c r="AA417">
        <f>_xlfn.DAYS(טבלה1[[#This Row],[Removal_date]],טבלה1[[#This Row],[published_date]])</f>
        <v>487</v>
      </c>
      <c r="AB417" s="4">
        <f>טבלה1[[#This Row],[price]]*טבלה1[[#This Row],[num_subscribers]]</f>
        <v>17355</v>
      </c>
    </row>
    <row r="418" spans="1:28" x14ac:dyDescent="0.3">
      <c r="A418">
        <v>1172166</v>
      </c>
      <c r="B418" t="s">
        <v>6899</v>
      </c>
      <c r="C418" t="str">
        <f>LEFT(טבלה1[[#This Row],[course_title]],10)</f>
        <v xml:space="preserve">WordPress </v>
      </c>
      <c r="D418" t="str">
        <f>RIGHT(טבלה1[[#This Row],[course_title]],10)</f>
        <v>ementation</v>
      </c>
      <c r="E418" t="str">
        <f>MID(טבלה1[[#This Row],[course_title]],2,10)</f>
        <v>ordPress f</v>
      </c>
      <c r="F418" t="s">
        <v>6900</v>
      </c>
      <c r="G418" t="str">
        <f>REPLACE(טבלה1[[#This Row],[url]],19,3,"com")</f>
        <v>https://www.udemy.com/wordpress-tutorial-for-beginners-and-google-adsense-implementation/</v>
      </c>
      <c r="H418" t="b">
        <v>1</v>
      </c>
      <c r="I418" s="4">
        <v>195</v>
      </c>
      <c r="J418" s="5">
        <v>2225</v>
      </c>
      <c r="K418" s="5">
        <v>14</v>
      </c>
      <c r="L418" s="5">
        <v>64</v>
      </c>
      <c r="M418">
        <v>1</v>
      </c>
      <c r="N418" t="str">
        <f>VLOOKUP(טבלה1[[#This Row],[level_id]],Level_id!$A$2:$B$5,2)</f>
        <v>All levels</v>
      </c>
      <c r="O418" t="str">
        <f>LOWER(טבלה1[[#This Row],[level_desc]])</f>
        <v>all levels</v>
      </c>
      <c r="P418" s="3" t="str">
        <f>UPPER(טבלה1[[#This Row],[small letters]])</f>
        <v>ALL LEVELS</v>
      </c>
      <c r="Q418">
        <f>LEN(טבלה1[[#This Row],[no spaces]])</f>
        <v>10</v>
      </c>
      <c r="R418" t="str">
        <f>TRIM(טבלה1[[#This Row],[small letters]])</f>
        <v>all levels</v>
      </c>
      <c r="S418" s="6">
        <v>6.5</v>
      </c>
      <c r="T418" s="12">
        <v>42891</v>
      </c>
      <c r="U418" s="6">
        <f>DAY(טבלה1[[#This Row],[published_date]])</f>
        <v>5</v>
      </c>
      <c r="V418" s="6">
        <f>MONTH(טבלה1[[#This Row],[published_date]])</f>
        <v>6</v>
      </c>
      <c r="W418" s="6">
        <f>YEAR(טבלה1[[#This Row],[published_date]])</f>
        <v>2017</v>
      </c>
      <c r="X418">
        <v>4</v>
      </c>
      <c r="Y418" t="str">
        <f>VLOOKUP(טבלה1[[#This Row],[subject_id]],Subject_id!$A$2:$B$5,2)</f>
        <v>Web Development</v>
      </c>
      <c r="Z418" s="7">
        <v>43734</v>
      </c>
      <c r="AA418">
        <f>_xlfn.DAYS(טבלה1[[#This Row],[Removal_date]],טבלה1[[#This Row],[published_date]])</f>
        <v>843</v>
      </c>
      <c r="AB418" s="4">
        <f>טבלה1[[#This Row],[price]]*טבלה1[[#This Row],[num_subscribers]]</f>
        <v>433875</v>
      </c>
    </row>
    <row r="419" spans="1:28" x14ac:dyDescent="0.3">
      <c r="A419">
        <v>1200874</v>
      </c>
      <c r="B419" t="s">
        <v>6965</v>
      </c>
      <c r="C419" t="str">
        <f>LEFT(טבלה1[[#This Row],[course_title]],10)</f>
        <v>Become PHP</v>
      </c>
      <c r="D419" t="str">
        <f>RIGHT(טבלה1[[#This Row],[course_title]],10)</f>
        <v>entication</v>
      </c>
      <c r="E419" t="str">
        <f>MID(טבלה1[[#This Row],[course_title]],2,10)</f>
        <v xml:space="preserve">ecome PHP </v>
      </c>
      <c r="F419" t="s">
        <v>6966</v>
      </c>
      <c r="G419" t="str">
        <f>REPLACE(טבלה1[[#This Row],[url]],19,3,"com")</f>
        <v>https://www.udemy.com/php-facebook-developer-password-less-authentication/</v>
      </c>
      <c r="H419" t="b">
        <v>1</v>
      </c>
      <c r="I419" s="4">
        <v>195</v>
      </c>
      <c r="J419" s="5">
        <v>4001</v>
      </c>
      <c r="K419" s="5">
        <v>8</v>
      </c>
      <c r="L419" s="5">
        <v>37</v>
      </c>
      <c r="M419">
        <v>1</v>
      </c>
      <c r="N419" t="str">
        <f>VLOOKUP(טבלה1[[#This Row],[level_id]],Level_id!$A$2:$B$5,2)</f>
        <v>All levels</v>
      </c>
      <c r="O419" t="str">
        <f>LOWER(טבלה1[[#This Row],[level_desc]])</f>
        <v>all levels</v>
      </c>
      <c r="P419" s="3" t="str">
        <f>UPPER(טבלה1[[#This Row],[small letters]])</f>
        <v>ALL LEVELS</v>
      </c>
      <c r="Q419">
        <f>LEN(טבלה1[[#This Row],[no spaces]])</f>
        <v>10</v>
      </c>
      <c r="R419" t="str">
        <f>TRIM(טבלה1[[#This Row],[small letters]])</f>
        <v>all levels</v>
      </c>
      <c r="S419" s="6">
        <v>4</v>
      </c>
      <c r="T419" s="12">
        <v>42862</v>
      </c>
      <c r="U419" s="6">
        <f>DAY(טבלה1[[#This Row],[published_date]])</f>
        <v>7</v>
      </c>
      <c r="V419" s="6">
        <f>MONTH(טבלה1[[#This Row],[published_date]])</f>
        <v>5</v>
      </c>
      <c r="W419" s="6">
        <f>YEAR(טבלה1[[#This Row],[published_date]])</f>
        <v>2017</v>
      </c>
      <c r="X419">
        <v>4</v>
      </c>
      <c r="Y419" t="str">
        <f>VLOOKUP(טבלה1[[#This Row],[subject_id]],Subject_id!$A$2:$B$5,2)</f>
        <v>Web Development</v>
      </c>
      <c r="Z419" s="7">
        <v>43734</v>
      </c>
      <c r="AA419">
        <f>_xlfn.DAYS(טבלה1[[#This Row],[Removal_date]],טבלה1[[#This Row],[published_date]])</f>
        <v>872</v>
      </c>
      <c r="AB419" s="4">
        <f>טבלה1[[#This Row],[price]]*טבלה1[[#This Row],[num_subscribers]]</f>
        <v>780195</v>
      </c>
    </row>
    <row r="420" spans="1:28" x14ac:dyDescent="0.3">
      <c r="A420">
        <v>1204208</v>
      </c>
      <c r="B420" t="s">
        <v>5609</v>
      </c>
      <c r="C420" t="str">
        <f>LEFT(טבלה1[[#This Row],[course_title]],10)</f>
        <v xml:space="preserve">Mastering </v>
      </c>
      <c r="D420" t="str">
        <f>RIGHT(טבלה1[[#This Row],[course_title]],10)</f>
        <v>pring Boot</v>
      </c>
      <c r="E420" t="str">
        <f>MID(טבלה1[[#This Row],[course_title]],2,10)</f>
        <v>astering M</v>
      </c>
      <c r="F420" t="s">
        <v>5610</v>
      </c>
      <c r="G420" t="str">
        <f>REPLACE(טבלה1[[#This Row],[url]],19,3,"com")</f>
        <v>https://www.udemy.com/mastering-micro-services-using-java-sprint-boot/</v>
      </c>
      <c r="H420" t="b">
        <v>1</v>
      </c>
      <c r="I420" s="4">
        <v>195</v>
      </c>
      <c r="J420" s="5">
        <v>1649</v>
      </c>
      <c r="K420" s="5">
        <v>34</v>
      </c>
      <c r="L420" s="5">
        <v>25</v>
      </c>
      <c r="M420">
        <v>1</v>
      </c>
      <c r="N420" t="str">
        <f>VLOOKUP(טבלה1[[#This Row],[level_id]],Level_id!$A$2:$B$5,2)</f>
        <v>All levels</v>
      </c>
      <c r="O420" t="str">
        <f>LOWER(טבלה1[[#This Row],[level_desc]])</f>
        <v>all levels</v>
      </c>
      <c r="P420" s="3" t="str">
        <f>UPPER(טבלה1[[#This Row],[small letters]])</f>
        <v>ALL LEVELS</v>
      </c>
      <c r="Q420">
        <f>LEN(טבלה1[[#This Row],[no spaces]])</f>
        <v>10</v>
      </c>
      <c r="R420" t="str">
        <f>TRIM(טבלה1[[#This Row],[small letters]])</f>
        <v>all levels</v>
      </c>
      <c r="S420" s="6">
        <v>2</v>
      </c>
      <c r="T420" s="12">
        <v>42872</v>
      </c>
      <c r="U420" s="6">
        <f>DAY(טבלה1[[#This Row],[published_date]])</f>
        <v>17</v>
      </c>
      <c r="V420" s="6">
        <f>MONTH(טבלה1[[#This Row],[published_date]])</f>
        <v>5</v>
      </c>
      <c r="W420" s="6">
        <f>YEAR(טבלה1[[#This Row],[published_date]])</f>
        <v>2017</v>
      </c>
      <c r="X420">
        <v>4</v>
      </c>
      <c r="Y420" t="str">
        <f>VLOOKUP(טבלה1[[#This Row],[subject_id]],Subject_id!$A$2:$B$5,2)</f>
        <v>Web Development</v>
      </c>
      <c r="Z420" s="7">
        <v>43734</v>
      </c>
      <c r="AA420">
        <f>_xlfn.DAYS(טבלה1[[#This Row],[Removal_date]],טבלה1[[#This Row],[published_date]])</f>
        <v>862</v>
      </c>
      <c r="AB420" s="4">
        <f>טבלה1[[#This Row],[price]]*טבלה1[[#This Row],[num_subscribers]]</f>
        <v>321555</v>
      </c>
    </row>
    <row r="421" spans="1:28" x14ac:dyDescent="0.3">
      <c r="A421">
        <v>1216164</v>
      </c>
      <c r="B421" t="s">
        <v>2964</v>
      </c>
      <c r="C421" t="str">
        <f>LEFT(טבלה1[[#This Row],[course_title]],10)</f>
        <v xml:space="preserve">Photoshop </v>
      </c>
      <c r="D421" t="str">
        <f>RIGHT(טבלה1[[#This Row],[course_title]],10)</f>
        <v>obe Script</v>
      </c>
      <c r="E421" t="str">
        <f>MID(טבלה1[[#This Row],[course_title]],2,10)</f>
        <v>hotoshop -</v>
      </c>
      <c r="F421" t="s">
        <v>2965</v>
      </c>
      <c r="G421" t="str">
        <f>REPLACE(טבלה1[[#This Row],[url]],19,3,"com")</f>
        <v>https://www.udemy.com/adobe-photoshop-scripting/</v>
      </c>
      <c r="H421" t="b">
        <v>1</v>
      </c>
      <c r="I421" s="4">
        <v>195</v>
      </c>
      <c r="J421" s="5">
        <v>7</v>
      </c>
      <c r="K421" s="5">
        <v>0</v>
      </c>
      <c r="L421" s="5">
        <v>87</v>
      </c>
      <c r="M421">
        <v>4</v>
      </c>
      <c r="N421" t="str">
        <f>VLOOKUP(טבלה1[[#This Row],[level_id]],Level_id!$A$2:$B$5,2)</f>
        <v>Intermediate Level</v>
      </c>
      <c r="O421" t="str">
        <f>LOWER(טבלה1[[#This Row],[level_desc]])</f>
        <v>intermediate level</v>
      </c>
      <c r="P421" s="3" t="str">
        <f>UPPER(טבלה1[[#This Row],[small letters]])</f>
        <v>INTERMEDIATE LEVEL</v>
      </c>
      <c r="Q421">
        <f>LEN(טבלה1[[#This Row],[no spaces]])</f>
        <v>18</v>
      </c>
      <c r="R421" t="str">
        <f>TRIM(טבלה1[[#This Row],[small letters]])</f>
        <v>intermediate level</v>
      </c>
      <c r="S421" s="6">
        <v>8.5</v>
      </c>
      <c r="T421" s="12">
        <v>42870</v>
      </c>
      <c r="U421" s="6">
        <f>DAY(טבלה1[[#This Row],[published_date]])</f>
        <v>15</v>
      </c>
      <c r="V421" s="6">
        <f>MONTH(טבלה1[[#This Row],[published_date]])</f>
        <v>5</v>
      </c>
      <c r="W421" s="6">
        <f>YEAR(טבלה1[[#This Row],[published_date]])</f>
        <v>2017</v>
      </c>
      <c r="X421">
        <v>2</v>
      </c>
      <c r="Y421" t="str">
        <f>VLOOKUP(טבלה1[[#This Row],[subject_id]],Subject_id!$A$2:$B$5,2)</f>
        <v>Graphic Design</v>
      </c>
      <c r="Z421" s="7">
        <v>44114</v>
      </c>
      <c r="AA421">
        <f>_xlfn.DAYS(טבלה1[[#This Row],[Removal_date]],טבלה1[[#This Row],[published_date]])</f>
        <v>1244</v>
      </c>
      <c r="AB421" s="4">
        <f>טבלה1[[#This Row],[price]]*טבלה1[[#This Row],[num_subscribers]]</f>
        <v>1365</v>
      </c>
    </row>
    <row r="422" spans="1:28" x14ac:dyDescent="0.3">
      <c r="A422">
        <v>1223012</v>
      </c>
      <c r="B422" t="s">
        <v>5250</v>
      </c>
      <c r="C422" t="str">
        <f>LEFT(טבלה1[[#This Row],[course_title]],10)</f>
        <v xml:space="preserve">Mastering </v>
      </c>
      <c r="D422" t="str">
        <f>RIGHT(טבלה1[[#This Row],[course_title]],10)</f>
        <v>Web Pages"</v>
      </c>
      <c r="E422" t="str">
        <f>MID(טבלה1[[#This Row],[course_title]],2,10)</f>
        <v>astering '</v>
      </c>
      <c r="F422" t="s">
        <v>5251</v>
      </c>
      <c r="G422" t="str">
        <f>REPLACE(טבלה1[[#This Row],[url]],19,3,"com")</f>
        <v>https://www.udemy.com/mastering-native-css-shapes/</v>
      </c>
      <c r="H422" t="b">
        <v>1</v>
      </c>
      <c r="I422" s="4">
        <v>195</v>
      </c>
      <c r="J422" s="5">
        <v>1040</v>
      </c>
      <c r="K422" s="5">
        <v>5</v>
      </c>
      <c r="L422" s="5">
        <v>30</v>
      </c>
      <c r="M422">
        <v>1</v>
      </c>
      <c r="N422" t="str">
        <f>VLOOKUP(טבלה1[[#This Row],[level_id]],Level_id!$A$2:$B$5,2)</f>
        <v>All levels</v>
      </c>
      <c r="O422" t="str">
        <f>LOWER(טבלה1[[#This Row],[level_desc]])</f>
        <v>all levels</v>
      </c>
      <c r="P422" s="3" t="str">
        <f>UPPER(טבלה1[[#This Row],[small letters]])</f>
        <v>ALL LEVELS</v>
      </c>
      <c r="Q422">
        <f>LEN(טבלה1[[#This Row],[no spaces]])</f>
        <v>10</v>
      </c>
      <c r="R422" t="str">
        <f>TRIM(טבלה1[[#This Row],[small letters]])</f>
        <v>all levels</v>
      </c>
      <c r="S422" s="6">
        <v>3.5</v>
      </c>
      <c r="T422" s="12">
        <v>42884</v>
      </c>
      <c r="U422" s="6">
        <f>DAY(טבלה1[[#This Row],[published_date]])</f>
        <v>29</v>
      </c>
      <c r="V422" s="6">
        <f>MONTH(טבלה1[[#This Row],[published_date]])</f>
        <v>5</v>
      </c>
      <c r="W422" s="6">
        <f>YEAR(טבלה1[[#This Row],[published_date]])</f>
        <v>2017</v>
      </c>
      <c r="X422">
        <v>4</v>
      </c>
      <c r="Y422" t="str">
        <f>VLOOKUP(טבלה1[[#This Row],[subject_id]],Subject_id!$A$2:$B$5,2)</f>
        <v>Web Development</v>
      </c>
      <c r="Z422" s="7">
        <v>43734</v>
      </c>
      <c r="AA422">
        <f>_xlfn.DAYS(טבלה1[[#This Row],[Removal_date]],טבלה1[[#This Row],[published_date]])</f>
        <v>850</v>
      </c>
      <c r="AB422" s="4">
        <f>טבלה1[[#This Row],[price]]*טבלה1[[#This Row],[num_subscribers]]</f>
        <v>202800</v>
      </c>
    </row>
    <row r="423" spans="1:28" x14ac:dyDescent="0.3">
      <c r="A423">
        <v>1240730</v>
      </c>
      <c r="B423" t="s">
        <v>3540</v>
      </c>
      <c r="C423" t="str">
        <f>LEFT(טבלה1[[#This Row],[course_title]],10)</f>
        <v>Architectu</v>
      </c>
      <c r="D423" t="str">
        <f>RIGHT(טבלה1[[#This Row],[course_title]],10)</f>
        <v xml:space="preserve"> Creatives</v>
      </c>
      <c r="E423" t="str">
        <f>MID(טבלה1[[#This Row],[course_title]],2,10)</f>
        <v>rchitectur</v>
      </c>
      <c r="F423" t="s">
        <v>3541</v>
      </c>
      <c r="G423" t="str">
        <f>REPLACE(טבלה1[[#This Row],[url]],19,3,"com")</f>
        <v>https://www.udemy.com/architectural-drawing-for-website-and-logo-designers/</v>
      </c>
      <c r="H423" t="b">
        <v>1</v>
      </c>
      <c r="I423" s="4">
        <v>195</v>
      </c>
      <c r="J423" s="5">
        <v>5</v>
      </c>
      <c r="K423" s="5">
        <v>0</v>
      </c>
      <c r="L423" s="5">
        <v>156</v>
      </c>
      <c r="M423">
        <v>1</v>
      </c>
      <c r="N423" t="str">
        <f>VLOOKUP(טבלה1[[#This Row],[level_id]],Level_id!$A$2:$B$5,2)</f>
        <v>All levels</v>
      </c>
      <c r="O423" t="str">
        <f>LOWER(טבלה1[[#This Row],[level_desc]])</f>
        <v>all levels</v>
      </c>
      <c r="P423" s="3" t="str">
        <f>UPPER(טבלה1[[#This Row],[small letters]])</f>
        <v>ALL LEVELS</v>
      </c>
      <c r="Q423">
        <f>LEN(טבלה1[[#This Row],[no spaces]])</f>
        <v>10</v>
      </c>
      <c r="R423" t="str">
        <f>TRIM(טבלה1[[#This Row],[small letters]])</f>
        <v>all levels</v>
      </c>
      <c r="S423" s="6">
        <v>24</v>
      </c>
      <c r="T423" s="12">
        <v>42907</v>
      </c>
      <c r="U423" s="6">
        <f>DAY(טבלה1[[#This Row],[published_date]])</f>
        <v>21</v>
      </c>
      <c r="V423" s="6">
        <f>MONTH(טבלה1[[#This Row],[published_date]])</f>
        <v>6</v>
      </c>
      <c r="W423" s="6">
        <f>YEAR(טבלה1[[#This Row],[published_date]])</f>
        <v>2017</v>
      </c>
      <c r="X423">
        <v>2</v>
      </c>
      <c r="Y423" t="str">
        <f>VLOOKUP(טבלה1[[#This Row],[subject_id]],Subject_id!$A$2:$B$5,2)</f>
        <v>Graphic Design</v>
      </c>
      <c r="Z423" s="7">
        <v>43734</v>
      </c>
      <c r="AA423">
        <f>_xlfn.DAYS(טבלה1[[#This Row],[Removal_date]],טבלה1[[#This Row],[published_date]])</f>
        <v>827</v>
      </c>
      <c r="AB423" s="4">
        <f>טבלה1[[#This Row],[price]]*טבלה1[[#This Row],[num_subscribers]]</f>
        <v>975</v>
      </c>
    </row>
    <row r="424" spans="1:28" x14ac:dyDescent="0.3">
      <c r="A424">
        <v>130366</v>
      </c>
      <c r="B424" t="s">
        <v>888</v>
      </c>
      <c r="C424" t="str">
        <f>LEFT(טבלה1[[#This Row],[course_title]],10)</f>
        <v>Trading: H</v>
      </c>
      <c r="D424" t="str">
        <f>RIGHT(טבלה1[[#This Row],[course_title]],10)</f>
        <v>OI Trading</v>
      </c>
      <c r="E424" t="str">
        <f>MID(טבלה1[[#This Row],[course_title]],2,10)</f>
        <v>rading: Hi</v>
      </c>
      <c r="F424" t="s">
        <v>889</v>
      </c>
      <c r="G424" t="str">
        <f>REPLACE(טבלה1[[#This Row],[url]],19,3,"com")</f>
        <v>https://www.udemy.com/the-high-roi-trading-video-course/</v>
      </c>
      <c r="H424" t="b">
        <v>1</v>
      </c>
      <c r="I424" s="4">
        <v>190</v>
      </c>
      <c r="J424" s="5">
        <v>126</v>
      </c>
      <c r="K424" s="5">
        <v>20</v>
      </c>
      <c r="L424" s="5">
        <v>47</v>
      </c>
      <c r="M424">
        <v>4</v>
      </c>
      <c r="N424" t="str">
        <f>VLOOKUP(טבלה1[[#This Row],[level_id]],Level_id!$A$2:$B$5,2)</f>
        <v>Intermediate Level</v>
      </c>
      <c r="O424" t="str">
        <f>LOWER(טבלה1[[#This Row],[level_desc]])</f>
        <v>intermediate level</v>
      </c>
      <c r="P424" s="3" t="str">
        <f>UPPER(טבלה1[[#This Row],[small letters]])</f>
        <v>INTERMEDIATE LEVEL</v>
      </c>
      <c r="Q424">
        <f>LEN(טבלה1[[#This Row],[no spaces]])</f>
        <v>18</v>
      </c>
      <c r="R424" t="str">
        <f>TRIM(טבלה1[[#This Row],[small letters]])</f>
        <v>intermediate level</v>
      </c>
      <c r="S424" s="6">
        <v>12.5</v>
      </c>
      <c r="T424" s="12">
        <v>41675</v>
      </c>
      <c r="U424" s="6">
        <f>DAY(טבלה1[[#This Row],[published_date]])</f>
        <v>5</v>
      </c>
      <c r="V424" s="6">
        <f>MONTH(טבלה1[[#This Row],[published_date]])</f>
        <v>2</v>
      </c>
      <c r="W424" s="6">
        <f>YEAR(טבלה1[[#This Row],[published_date]])</f>
        <v>2014</v>
      </c>
      <c r="X424">
        <v>1</v>
      </c>
      <c r="Y424" t="str">
        <f>VLOOKUP(טבלה1[[#This Row],[subject_id]],Subject_id!$A$2:$B$5,2)</f>
        <v>Business Finance</v>
      </c>
      <c r="Z424" s="7">
        <v>44114</v>
      </c>
      <c r="AA424">
        <f>_xlfn.DAYS(טבלה1[[#This Row],[Removal_date]],טבלה1[[#This Row],[published_date]])</f>
        <v>2439</v>
      </c>
      <c r="AB424" s="4">
        <f>טבלה1[[#This Row],[price]]*טבלה1[[#This Row],[num_subscribers]]</f>
        <v>23940</v>
      </c>
    </row>
    <row r="425" spans="1:28" x14ac:dyDescent="0.3">
      <c r="A425">
        <v>375594</v>
      </c>
      <c r="B425" t="s">
        <v>1136</v>
      </c>
      <c r="C425" t="str">
        <f>LEFT(טבלה1[[#This Row],[course_title]],10)</f>
        <v xml:space="preserve">Financial </v>
      </c>
      <c r="D425" t="str">
        <f>RIGHT(טבלה1[[#This Row],[course_title]],10)</f>
        <v>lete Study</v>
      </c>
      <c r="E425" t="str">
        <f>MID(טבלה1[[#This Row],[course_title]],2,10)</f>
        <v>inancial M</v>
      </c>
      <c r="F425" t="s">
        <v>1137</v>
      </c>
      <c r="G425" t="str">
        <f>REPLACE(טבלה1[[#This Row],[url]],19,3,"com")</f>
        <v>https://www.udemy.com/financial-management-a-complete-study/</v>
      </c>
      <c r="H425" t="b">
        <v>1</v>
      </c>
      <c r="I425" s="4">
        <v>190</v>
      </c>
      <c r="J425" s="5">
        <v>1941</v>
      </c>
      <c r="K425" s="5">
        <v>128</v>
      </c>
      <c r="L425" s="5">
        <v>527</v>
      </c>
      <c r="M425">
        <v>1</v>
      </c>
      <c r="N425" t="str">
        <f>VLOOKUP(טבלה1[[#This Row],[level_id]],Level_id!$A$2:$B$5,2)</f>
        <v>All levels</v>
      </c>
      <c r="O425" t="str">
        <f>LOWER(טבלה1[[#This Row],[level_desc]])</f>
        <v>all levels</v>
      </c>
      <c r="P425" s="3" t="str">
        <f>UPPER(טבלה1[[#This Row],[small letters]])</f>
        <v>ALL LEVELS</v>
      </c>
      <c r="Q425">
        <f>LEN(טבלה1[[#This Row],[no spaces]])</f>
        <v>10</v>
      </c>
      <c r="R425" t="str">
        <f>TRIM(טבלה1[[#This Row],[small letters]])</f>
        <v>all levels</v>
      </c>
      <c r="S425" s="6">
        <v>71.5</v>
      </c>
      <c r="T425" s="12">
        <v>41995</v>
      </c>
      <c r="U425" s="6">
        <f>DAY(טבלה1[[#This Row],[published_date]])</f>
        <v>22</v>
      </c>
      <c r="V425" s="6">
        <f>MONTH(טבלה1[[#This Row],[published_date]])</f>
        <v>12</v>
      </c>
      <c r="W425" s="6">
        <f>YEAR(טבלה1[[#This Row],[published_date]])</f>
        <v>2014</v>
      </c>
      <c r="X425">
        <v>1</v>
      </c>
      <c r="Y425" t="str">
        <f>VLOOKUP(טבלה1[[#This Row],[subject_id]],Subject_id!$A$2:$B$5,2)</f>
        <v>Business Finance</v>
      </c>
      <c r="Z425" s="7">
        <v>43318</v>
      </c>
      <c r="AA425">
        <f>_xlfn.DAYS(טבלה1[[#This Row],[Removal_date]],טבלה1[[#This Row],[published_date]])</f>
        <v>1323</v>
      </c>
      <c r="AB425" s="4">
        <f>טבלה1[[#This Row],[price]]*טבלה1[[#This Row],[num_subscribers]]</f>
        <v>368790</v>
      </c>
    </row>
    <row r="426" spans="1:28" x14ac:dyDescent="0.3">
      <c r="A426">
        <v>390866</v>
      </c>
      <c r="B426" t="s">
        <v>5387</v>
      </c>
      <c r="C426" t="str">
        <f>LEFT(טבלה1[[#This Row],[course_title]],10)</f>
        <v>The Comple</v>
      </c>
      <c r="D426" t="str">
        <f>RIGHT(טבלה1[[#This Row],[course_title]],10)</f>
        <v xml:space="preserve"> to Expert</v>
      </c>
      <c r="E426" t="str">
        <f>MID(טבלה1[[#This Row],[course_title]],2,10)</f>
        <v>he Complet</v>
      </c>
      <c r="F426" t="s">
        <v>5388</v>
      </c>
      <c r="G426" t="str">
        <f>REPLACE(טבלה1[[#This Row],[url]],19,3,"com")</f>
        <v>https://www.udemy.com/job-ready-web-developer/</v>
      </c>
      <c r="H426" t="b">
        <v>1</v>
      </c>
      <c r="I426" s="4">
        <v>190</v>
      </c>
      <c r="J426" s="5">
        <v>14103</v>
      </c>
      <c r="K426" s="5">
        <v>1548</v>
      </c>
      <c r="L426" s="5">
        <v>197</v>
      </c>
      <c r="M426">
        <v>1</v>
      </c>
      <c r="N426" t="str">
        <f>VLOOKUP(טבלה1[[#This Row],[level_id]],Level_id!$A$2:$B$5,2)</f>
        <v>All levels</v>
      </c>
      <c r="O426" t="str">
        <f>LOWER(טבלה1[[#This Row],[level_desc]])</f>
        <v>all levels</v>
      </c>
      <c r="P426" s="3" t="str">
        <f>UPPER(טבלה1[[#This Row],[small letters]])</f>
        <v>ALL LEVELS</v>
      </c>
      <c r="Q426">
        <f>LEN(טבלה1[[#This Row],[no spaces]])</f>
        <v>10</v>
      </c>
      <c r="R426" t="str">
        <f>TRIM(טבלה1[[#This Row],[small letters]])</f>
        <v>all levels</v>
      </c>
      <c r="S426" s="6">
        <v>21.5</v>
      </c>
      <c r="T426" s="12">
        <v>42023</v>
      </c>
      <c r="U426" s="6">
        <f>DAY(טבלה1[[#This Row],[published_date]])</f>
        <v>19</v>
      </c>
      <c r="V426" s="6">
        <f>MONTH(טבלה1[[#This Row],[published_date]])</f>
        <v>1</v>
      </c>
      <c r="W426" s="6">
        <f>YEAR(טבלה1[[#This Row],[published_date]])</f>
        <v>2015</v>
      </c>
      <c r="X426">
        <v>4</v>
      </c>
      <c r="Y426" t="str">
        <f>VLOOKUP(טבלה1[[#This Row],[subject_id]],Subject_id!$A$2:$B$5,2)</f>
        <v>Web Development</v>
      </c>
      <c r="Z426" s="7">
        <v>43734</v>
      </c>
      <c r="AA426">
        <f>_xlfn.DAYS(טבלה1[[#This Row],[Removal_date]],טבלה1[[#This Row],[published_date]])</f>
        <v>1711</v>
      </c>
      <c r="AB426" s="4">
        <f>טבלה1[[#This Row],[price]]*טבלה1[[#This Row],[num_subscribers]]</f>
        <v>2679570</v>
      </c>
    </row>
    <row r="427" spans="1:28" x14ac:dyDescent="0.3">
      <c r="A427">
        <v>519968</v>
      </c>
      <c r="B427" t="s">
        <v>2546</v>
      </c>
      <c r="C427" t="str">
        <f>LEFT(טבלה1[[#This Row],[course_title]],10)</f>
        <v>Expert Gui</v>
      </c>
      <c r="D427" t="str">
        <f>RIGHT(טבלה1[[#This Row],[course_title]],10)</f>
        <v>ustrator !</v>
      </c>
      <c r="E427" t="str">
        <f>MID(טבלה1[[#This Row],[course_title]],2,10)</f>
        <v>xpert Guid</v>
      </c>
      <c r="F427" t="s">
        <v>2547</v>
      </c>
      <c r="G427" t="str">
        <f>REPLACE(טבלה1[[#This Row],[url]],19,3,"com")</f>
        <v>https://www.udemy.com/mastering-types-in-illustrator/</v>
      </c>
      <c r="H427" t="b">
        <v>1</v>
      </c>
      <c r="I427" s="4">
        <v>190</v>
      </c>
      <c r="J427" s="5">
        <v>1552</v>
      </c>
      <c r="K427" s="5">
        <v>11</v>
      </c>
      <c r="L427" s="5">
        <v>27</v>
      </c>
      <c r="M427">
        <v>1</v>
      </c>
      <c r="N427" t="str">
        <f>VLOOKUP(טבלה1[[#This Row],[level_id]],Level_id!$A$2:$B$5,2)</f>
        <v>All levels</v>
      </c>
      <c r="O427" t="str">
        <f>LOWER(טבלה1[[#This Row],[level_desc]])</f>
        <v>all levels</v>
      </c>
      <c r="P427" s="3" t="str">
        <f>UPPER(טבלה1[[#This Row],[small letters]])</f>
        <v>ALL LEVELS</v>
      </c>
      <c r="Q427">
        <f>LEN(טבלה1[[#This Row],[no spaces]])</f>
        <v>10</v>
      </c>
      <c r="R427" t="str">
        <f>TRIM(טבלה1[[#This Row],[small letters]])</f>
        <v>all levels</v>
      </c>
      <c r="S427" s="6">
        <v>2.5</v>
      </c>
      <c r="T427" s="12">
        <v>42312</v>
      </c>
      <c r="U427" s="6">
        <f>DAY(טבלה1[[#This Row],[published_date]])</f>
        <v>4</v>
      </c>
      <c r="V427" s="6">
        <f>MONTH(טבלה1[[#This Row],[published_date]])</f>
        <v>11</v>
      </c>
      <c r="W427" s="6">
        <f>YEAR(טבלה1[[#This Row],[published_date]])</f>
        <v>2015</v>
      </c>
      <c r="X427">
        <v>2</v>
      </c>
      <c r="Y427" t="str">
        <f>VLOOKUP(טבלה1[[#This Row],[subject_id]],Subject_id!$A$2:$B$5,2)</f>
        <v>Graphic Design</v>
      </c>
      <c r="Z427" s="7">
        <v>43734</v>
      </c>
      <c r="AA427">
        <f>_xlfn.DAYS(טבלה1[[#This Row],[Removal_date]],טבלה1[[#This Row],[published_date]])</f>
        <v>1422</v>
      </c>
      <c r="AB427" s="4">
        <f>טבלה1[[#This Row],[price]]*טבלה1[[#This Row],[num_subscribers]]</f>
        <v>294880</v>
      </c>
    </row>
    <row r="428" spans="1:28" x14ac:dyDescent="0.3">
      <c r="A428">
        <v>756150</v>
      </c>
      <c r="B428" t="s">
        <v>6402</v>
      </c>
      <c r="C428" t="str">
        <f>LEFT(טבלה1[[#This Row],[course_title]],10)</f>
        <v xml:space="preserve">Angular 4 </v>
      </c>
      <c r="D428" t="str">
        <f>RIGHT(טבלה1[[#This Row],[course_title]],10)</f>
        <v>lete Guide</v>
      </c>
      <c r="E428" t="str">
        <f>MID(טבלה1[[#This Row],[course_title]],2,10)</f>
        <v>ngular 4 (</v>
      </c>
      <c r="F428" t="s">
        <v>6403</v>
      </c>
      <c r="G428" t="str">
        <f>REPLACE(טבלה1[[#This Row],[url]],19,3,"com")</f>
        <v>https://www.udemy.com/the-complete-guide-to-angular-2/</v>
      </c>
      <c r="H428" t="b">
        <v>1</v>
      </c>
      <c r="I428" s="4">
        <v>190</v>
      </c>
      <c r="J428" s="5">
        <v>73783</v>
      </c>
      <c r="K428" s="5">
        <v>19649</v>
      </c>
      <c r="L428" s="5">
        <v>329</v>
      </c>
      <c r="M428">
        <v>1</v>
      </c>
      <c r="N428" t="str">
        <f>VLOOKUP(טבלה1[[#This Row],[level_id]],Level_id!$A$2:$B$5,2)</f>
        <v>All levels</v>
      </c>
      <c r="O428" t="str">
        <f>LOWER(טבלה1[[#This Row],[level_desc]])</f>
        <v>all levels</v>
      </c>
      <c r="P428" s="3" t="str">
        <f>UPPER(טבלה1[[#This Row],[small letters]])</f>
        <v>ALL LEVELS</v>
      </c>
      <c r="Q428">
        <f>LEN(טבלה1[[#This Row],[no spaces]])</f>
        <v>10</v>
      </c>
      <c r="R428" t="str">
        <f>TRIM(טבלה1[[#This Row],[small letters]])</f>
        <v>all levels</v>
      </c>
      <c r="S428" s="6">
        <v>22</v>
      </c>
      <c r="T428" s="12">
        <v>42411</v>
      </c>
      <c r="U428" s="6">
        <f>DAY(טבלה1[[#This Row],[published_date]])</f>
        <v>11</v>
      </c>
      <c r="V428" s="6">
        <f>MONTH(טבלה1[[#This Row],[published_date]])</f>
        <v>2</v>
      </c>
      <c r="W428" s="6">
        <f>YEAR(טבלה1[[#This Row],[published_date]])</f>
        <v>2016</v>
      </c>
      <c r="X428">
        <v>4</v>
      </c>
      <c r="Y428" t="str">
        <f>VLOOKUP(טבלה1[[#This Row],[subject_id]],Subject_id!$A$2:$B$5,2)</f>
        <v>Web Development</v>
      </c>
      <c r="Z428" s="7">
        <v>43734</v>
      </c>
      <c r="AA428">
        <f>_xlfn.DAYS(טבלה1[[#This Row],[Removal_date]],טבלה1[[#This Row],[published_date]])</f>
        <v>1323</v>
      </c>
      <c r="AB428" s="4">
        <f>טבלה1[[#This Row],[price]]*טבלה1[[#This Row],[num_subscribers]]</f>
        <v>14018770</v>
      </c>
    </row>
    <row r="429" spans="1:28" x14ac:dyDescent="0.3">
      <c r="A429">
        <v>806922</v>
      </c>
      <c r="B429" t="s">
        <v>6506</v>
      </c>
      <c r="C429" t="str">
        <f>LEFT(טבלה1[[#This Row],[course_title]],10)</f>
        <v>The Comple</v>
      </c>
      <c r="D429" t="str">
        <f>RIGHT(טבלה1[[#This Row],[course_title]],10)</f>
        <v>C 5 Course</v>
      </c>
      <c r="E429" t="str">
        <f>MID(טבלה1[[#This Row],[course_title]],2,10)</f>
        <v>he Complet</v>
      </c>
      <c r="F429" t="s">
        <v>6507</v>
      </c>
      <c r="G429" t="str">
        <f>REPLACE(טבלה1[[#This Row],[url]],19,3,"com")</f>
        <v>https://www.udemy.com/the-complete-aspnet-mvc-5-course/</v>
      </c>
      <c r="H429" t="b">
        <v>1</v>
      </c>
      <c r="I429" s="4">
        <v>190</v>
      </c>
      <c r="J429" s="5">
        <v>20652</v>
      </c>
      <c r="K429" s="5">
        <v>6357</v>
      </c>
      <c r="L429" s="5">
        <v>138</v>
      </c>
      <c r="M429">
        <v>1</v>
      </c>
      <c r="N429" t="str">
        <f>VLOOKUP(טבלה1[[#This Row],[level_id]],Level_id!$A$2:$B$5,2)</f>
        <v>All levels</v>
      </c>
      <c r="O429" t="str">
        <f>LOWER(טבלה1[[#This Row],[level_desc]])</f>
        <v>all levels</v>
      </c>
      <c r="P429" s="3" t="str">
        <f>UPPER(טבלה1[[#This Row],[small letters]])</f>
        <v>ALL LEVELS</v>
      </c>
      <c r="Q429">
        <f>LEN(טבלה1[[#This Row],[no spaces]])</f>
        <v>10</v>
      </c>
      <c r="R429" t="str">
        <f>TRIM(טבלה1[[#This Row],[small letters]])</f>
        <v>all levels</v>
      </c>
      <c r="S429" s="6">
        <v>7.5</v>
      </c>
      <c r="T429" s="12">
        <v>42506</v>
      </c>
      <c r="U429" s="6">
        <f>DAY(טבלה1[[#This Row],[published_date]])</f>
        <v>16</v>
      </c>
      <c r="V429" s="6">
        <f>MONTH(טבלה1[[#This Row],[published_date]])</f>
        <v>5</v>
      </c>
      <c r="W429" s="6">
        <f>YEAR(טבלה1[[#This Row],[published_date]])</f>
        <v>2016</v>
      </c>
      <c r="X429">
        <v>4</v>
      </c>
      <c r="Y429" t="str">
        <f>VLOOKUP(טבלה1[[#This Row],[subject_id]],Subject_id!$A$2:$B$5,2)</f>
        <v>Web Development</v>
      </c>
      <c r="Z429" s="7">
        <v>43734</v>
      </c>
      <c r="AA429">
        <f>_xlfn.DAYS(טבלה1[[#This Row],[Removal_date]],טבלה1[[#This Row],[published_date]])</f>
        <v>1228</v>
      </c>
      <c r="AB429" s="4">
        <f>טבלה1[[#This Row],[price]]*טבלה1[[#This Row],[num_subscribers]]</f>
        <v>3923880</v>
      </c>
    </row>
    <row r="430" spans="1:28" x14ac:dyDescent="0.3">
      <c r="A430">
        <v>995016</v>
      </c>
      <c r="B430" t="s">
        <v>6442</v>
      </c>
      <c r="C430" t="str">
        <f>LEFT(טבלה1[[#This Row],[course_title]],10)</f>
        <v>Vue JS 2 -</v>
      </c>
      <c r="D430" t="str">
        <f>RIGHT(טבלה1[[#This Row],[course_title]],10)</f>
        <v>er &amp; Vuex)</v>
      </c>
      <c r="E430" t="str">
        <f>MID(טבלה1[[#This Row],[course_title]],2,10)</f>
        <v xml:space="preserve">ue JS 2 - </v>
      </c>
      <c r="F430" t="s">
        <v>6443</v>
      </c>
      <c r="G430" t="str">
        <f>REPLACE(טבלה1[[#This Row],[url]],19,3,"com")</f>
        <v>https://www.udemy.com/vuejs-2-the-complete-guide/</v>
      </c>
      <c r="H430" t="b">
        <v>1</v>
      </c>
      <c r="I430" s="4">
        <v>190</v>
      </c>
      <c r="J430" s="5">
        <v>17671</v>
      </c>
      <c r="K430" s="5">
        <v>4675</v>
      </c>
      <c r="L430" s="5">
        <v>329</v>
      </c>
      <c r="M430">
        <v>1</v>
      </c>
      <c r="N430" t="str">
        <f>VLOOKUP(טבלה1[[#This Row],[level_id]],Level_id!$A$2:$B$5,2)</f>
        <v>All levels</v>
      </c>
      <c r="O430" t="str">
        <f>LOWER(טבלה1[[#This Row],[level_desc]])</f>
        <v>all levels</v>
      </c>
      <c r="P430" s="3" t="str">
        <f>UPPER(טבלה1[[#This Row],[small letters]])</f>
        <v>ALL LEVELS</v>
      </c>
      <c r="Q430">
        <f>LEN(טבלה1[[#This Row],[no spaces]])</f>
        <v>10</v>
      </c>
      <c r="R430" t="str">
        <f>TRIM(טבלה1[[#This Row],[small letters]])</f>
        <v>all levels</v>
      </c>
      <c r="S430" s="6">
        <v>18</v>
      </c>
      <c r="T430" s="12">
        <v>42682</v>
      </c>
      <c r="U430" s="6">
        <f>DAY(טבלה1[[#This Row],[published_date]])</f>
        <v>8</v>
      </c>
      <c r="V430" s="6">
        <f>MONTH(טבלה1[[#This Row],[published_date]])</f>
        <v>11</v>
      </c>
      <c r="W430" s="6">
        <f>YEAR(טבלה1[[#This Row],[published_date]])</f>
        <v>2016</v>
      </c>
      <c r="X430">
        <v>4</v>
      </c>
      <c r="Y430" t="str">
        <f>VLOOKUP(טבלה1[[#This Row],[subject_id]],Subject_id!$A$2:$B$5,2)</f>
        <v>Web Development</v>
      </c>
      <c r="Z430" s="7">
        <v>43734</v>
      </c>
      <c r="AA430">
        <f>_xlfn.DAYS(טבלה1[[#This Row],[Removal_date]],טבלה1[[#This Row],[published_date]])</f>
        <v>1052</v>
      </c>
      <c r="AB430" s="4">
        <f>טבלה1[[#This Row],[price]]*טבלה1[[#This Row],[num_subscribers]]</f>
        <v>3357490</v>
      </c>
    </row>
    <row r="431" spans="1:28" x14ac:dyDescent="0.3">
      <c r="A431">
        <v>1009452</v>
      </c>
      <c r="B431" t="s">
        <v>5002</v>
      </c>
      <c r="C431" t="str">
        <f>LEFT(טבלה1[[#This Row],[course_title]],10)</f>
        <v>Build Ente</v>
      </c>
      <c r="D431" t="str">
        <f>RIGHT(טבלה1[[#This Row],[course_title]],10)</f>
        <v>Angular 4)</v>
      </c>
      <c r="E431" t="str">
        <f>MID(טבלה1[[#This Row],[course_title]],2,10)</f>
        <v>uild Enter</v>
      </c>
      <c r="F431" t="s">
        <v>5003</v>
      </c>
      <c r="G431" t="str">
        <f>REPLACE(טבלה1[[#This Row],[url]],19,3,"com")</f>
        <v>https://www.udemy.com/angular2-advanced/</v>
      </c>
      <c r="H431" t="b">
        <v>1</v>
      </c>
      <c r="I431" s="4">
        <v>190</v>
      </c>
      <c r="J431" s="5">
        <v>6082</v>
      </c>
      <c r="K431" s="5">
        <v>848</v>
      </c>
      <c r="L431" s="5">
        <v>135</v>
      </c>
      <c r="M431">
        <v>4</v>
      </c>
      <c r="N431" t="str">
        <f>VLOOKUP(טבלה1[[#This Row],[level_id]],Level_id!$A$2:$B$5,2)</f>
        <v>Intermediate Level</v>
      </c>
      <c r="O431" t="str">
        <f>LOWER(טבלה1[[#This Row],[level_desc]])</f>
        <v>intermediate level</v>
      </c>
      <c r="P431" s="3" t="str">
        <f>UPPER(טבלה1[[#This Row],[small letters]])</f>
        <v>INTERMEDIATE LEVEL</v>
      </c>
      <c r="Q431">
        <f>LEN(טבלה1[[#This Row],[no spaces]])</f>
        <v>18</v>
      </c>
      <c r="R431" t="str">
        <f>TRIM(טבלה1[[#This Row],[small letters]])</f>
        <v>intermediate level</v>
      </c>
      <c r="S431" s="6">
        <v>9.5</v>
      </c>
      <c r="T431" s="12">
        <v>42696</v>
      </c>
      <c r="U431" s="6">
        <f>DAY(טבלה1[[#This Row],[published_date]])</f>
        <v>22</v>
      </c>
      <c r="V431" s="6">
        <f>MONTH(טבלה1[[#This Row],[published_date]])</f>
        <v>11</v>
      </c>
      <c r="W431" s="6">
        <f>YEAR(טבלה1[[#This Row],[published_date]])</f>
        <v>2016</v>
      </c>
      <c r="X431">
        <v>4</v>
      </c>
      <c r="Y431" t="str">
        <f>VLOOKUP(טבלה1[[#This Row],[subject_id]],Subject_id!$A$2:$B$5,2)</f>
        <v>Web Development</v>
      </c>
      <c r="Z431" s="7">
        <v>44114</v>
      </c>
      <c r="AA431">
        <f>_xlfn.DAYS(טבלה1[[#This Row],[Removal_date]],טבלה1[[#This Row],[published_date]])</f>
        <v>1418</v>
      </c>
      <c r="AB431" s="4">
        <f>טבלה1[[#This Row],[price]]*טבלה1[[#This Row],[num_subscribers]]</f>
        <v>1155580</v>
      </c>
    </row>
    <row r="432" spans="1:28" x14ac:dyDescent="0.3">
      <c r="A432">
        <v>1144726</v>
      </c>
      <c r="B432" t="s">
        <v>6398</v>
      </c>
      <c r="C432" t="str">
        <f>LEFT(טבלה1[[#This Row],[course_title]],10)</f>
        <v>Build a Re</v>
      </c>
      <c r="D432" t="str">
        <f>RIGHT(טבלה1[[#This Row],[course_title]],10)</f>
        <v>lar 2 (4+)</v>
      </c>
      <c r="E432" t="str">
        <f>MID(טבלה1[[#This Row],[course_title]],2,10)</f>
        <v>uild a Rea</v>
      </c>
      <c r="F432" t="s">
        <v>6399</v>
      </c>
      <c r="G432" t="str">
        <f>REPLACE(טבלה1[[#This Row],[url]],19,3,"com")</f>
        <v>https://www.udemy.com/aspnet-core-angular/</v>
      </c>
      <c r="H432" t="b">
        <v>1</v>
      </c>
      <c r="I432" s="4">
        <v>190</v>
      </c>
      <c r="J432" s="5">
        <v>5332</v>
      </c>
      <c r="K432" s="5">
        <v>828</v>
      </c>
      <c r="L432" s="5">
        <v>160</v>
      </c>
      <c r="M432">
        <v>4</v>
      </c>
      <c r="N432" t="str">
        <f>VLOOKUP(טבלה1[[#This Row],[level_id]],Level_id!$A$2:$B$5,2)</f>
        <v>Intermediate Level</v>
      </c>
      <c r="O432" t="str">
        <f>LOWER(טבלה1[[#This Row],[level_desc]])</f>
        <v>intermediate level</v>
      </c>
      <c r="P432" s="3" t="str">
        <f>UPPER(טבלה1[[#This Row],[small letters]])</f>
        <v>INTERMEDIATE LEVEL</v>
      </c>
      <c r="Q432">
        <f>LEN(טבלה1[[#This Row],[no spaces]])</f>
        <v>18</v>
      </c>
      <c r="R432" t="str">
        <f>TRIM(טבלה1[[#This Row],[small letters]])</f>
        <v>intermediate level</v>
      </c>
      <c r="S432" s="6">
        <v>10.5</v>
      </c>
      <c r="T432" s="12">
        <v>42821</v>
      </c>
      <c r="U432" s="6">
        <f>DAY(טבלה1[[#This Row],[published_date]])</f>
        <v>27</v>
      </c>
      <c r="V432" s="6">
        <f>MONTH(טבלה1[[#This Row],[published_date]])</f>
        <v>3</v>
      </c>
      <c r="W432" s="6">
        <f>YEAR(טבלה1[[#This Row],[published_date]])</f>
        <v>2017</v>
      </c>
      <c r="X432">
        <v>4</v>
      </c>
      <c r="Y432" t="str">
        <f>VLOOKUP(טבלה1[[#This Row],[subject_id]],Subject_id!$A$2:$B$5,2)</f>
        <v>Web Development</v>
      </c>
      <c r="Z432" s="7">
        <v>44114</v>
      </c>
      <c r="AA432">
        <f>_xlfn.DAYS(טבלה1[[#This Row],[Removal_date]],טבלה1[[#This Row],[published_date]])</f>
        <v>1293</v>
      </c>
      <c r="AB432" s="4">
        <f>טבלה1[[#This Row],[price]]*טבלה1[[#This Row],[num_subscribers]]</f>
        <v>1013080</v>
      </c>
    </row>
    <row r="433" spans="1:28" x14ac:dyDescent="0.3">
      <c r="A433">
        <v>1214702</v>
      </c>
      <c r="B433" t="s">
        <v>110</v>
      </c>
      <c r="C433" t="str">
        <f>LEFT(טבלה1[[#This Row],[course_title]],10)</f>
        <v>Three Step</v>
      </c>
      <c r="D433" t="str">
        <f>RIGHT(טבלה1[[#This Row],[course_title]],10)</f>
        <v>al Account</v>
      </c>
      <c r="E433" t="str">
        <f>MID(טבלה1[[#This Row],[course_title]],2,10)</f>
        <v>hree Steps</v>
      </c>
      <c r="F433" t="s">
        <v>111</v>
      </c>
      <c r="G433" t="str">
        <f>REPLACE(טבלה1[[#This Row],[url]],19,3,"com")</f>
        <v>https://www.udemy.com/three-steps-trading-live-trading-real-account/</v>
      </c>
      <c r="H433" t="b">
        <v>1</v>
      </c>
      <c r="I433" s="4">
        <v>190</v>
      </c>
      <c r="J433" s="5">
        <v>1197</v>
      </c>
      <c r="K433" s="5">
        <v>11</v>
      </c>
      <c r="L433" s="5">
        <v>46</v>
      </c>
      <c r="M433">
        <v>1</v>
      </c>
      <c r="N433" t="str">
        <f>VLOOKUP(טבלה1[[#This Row],[level_id]],Level_id!$A$2:$B$5,2)</f>
        <v>All levels</v>
      </c>
      <c r="O433" t="str">
        <f>LOWER(טבלה1[[#This Row],[level_desc]])</f>
        <v>all levels</v>
      </c>
      <c r="P433" s="3" t="str">
        <f>UPPER(טבלה1[[#This Row],[small letters]])</f>
        <v>ALL LEVELS</v>
      </c>
      <c r="Q433">
        <f>LEN(טבלה1[[#This Row],[no spaces]])</f>
        <v>10</v>
      </c>
      <c r="R433" t="str">
        <f>TRIM(טבלה1[[#This Row],[small letters]])</f>
        <v>all levels</v>
      </c>
      <c r="S433" s="6">
        <v>5</v>
      </c>
      <c r="T433" s="12">
        <v>42879</v>
      </c>
      <c r="U433" s="6">
        <f>DAY(טבלה1[[#This Row],[published_date]])</f>
        <v>24</v>
      </c>
      <c r="V433" s="6">
        <f>MONTH(טבלה1[[#This Row],[published_date]])</f>
        <v>5</v>
      </c>
      <c r="W433" s="6">
        <f>YEAR(טבלה1[[#This Row],[published_date]])</f>
        <v>2017</v>
      </c>
      <c r="X433">
        <v>1</v>
      </c>
      <c r="Y433" t="str">
        <f>VLOOKUP(טבלה1[[#This Row],[subject_id]],Subject_id!$A$2:$B$5,2)</f>
        <v>Business Finance</v>
      </c>
      <c r="Z433" s="7">
        <v>43408</v>
      </c>
      <c r="AA433">
        <f>_xlfn.DAYS(טבלה1[[#This Row],[Removal_date]],טבלה1[[#This Row],[published_date]])</f>
        <v>529</v>
      </c>
      <c r="AB433" s="4">
        <f>טבלה1[[#This Row],[price]]*טבלה1[[#This Row],[num_subscribers]]</f>
        <v>227430</v>
      </c>
    </row>
    <row r="434" spans="1:28" x14ac:dyDescent="0.3">
      <c r="A434">
        <v>258232</v>
      </c>
      <c r="B434" t="s">
        <v>142</v>
      </c>
      <c r="C434" t="str">
        <f>LEFT(טבלה1[[#This Row],[course_title]],10)</f>
        <v>Algorithmi</v>
      </c>
      <c r="D434" t="str">
        <f>RIGHT(טבלה1[[#This Row],[course_title]],10)</f>
        <v>rex Robot!</v>
      </c>
      <c r="E434" t="str">
        <f>MID(טבלה1[[#This Row],[course_title]],2,10)</f>
        <v>lgorithmic</v>
      </c>
      <c r="F434" t="s">
        <v>143</v>
      </c>
      <c r="G434" t="str">
        <f>REPLACE(טבלה1[[#This Row],[url]],19,3,"com")</f>
        <v>https://www.udemy.com/learn-mql4/</v>
      </c>
      <c r="H434" t="b">
        <v>1</v>
      </c>
      <c r="I434" s="4">
        <v>185</v>
      </c>
      <c r="J434" s="5">
        <v>7941</v>
      </c>
      <c r="K434" s="5">
        <v>713</v>
      </c>
      <c r="L434" s="5">
        <v>40</v>
      </c>
      <c r="M434">
        <v>1</v>
      </c>
      <c r="N434" t="str">
        <f>VLOOKUP(טבלה1[[#This Row],[level_id]],Level_id!$A$2:$B$5,2)</f>
        <v>All levels</v>
      </c>
      <c r="O434" t="str">
        <f>LOWER(טבלה1[[#This Row],[level_desc]])</f>
        <v>all levels</v>
      </c>
      <c r="P434" s="3" t="str">
        <f>UPPER(טבלה1[[#This Row],[small letters]])</f>
        <v>ALL LEVELS</v>
      </c>
      <c r="Q434">
        <f>LEN(טבלה1[[#This Row],[no spaces]])</f>
        <v>10</v>
      </c>
      <c r="R434" t="str">
        <f>TRIM(טבלה1[[#This Row],[small letters]])</f>
        <v>all levels</v>
      </c>
      <c r="S434" s="6">
        <v>6.5</v>
      </c>
      <c r="T434" s="12">
        <v>41862</v>
      </c>
      <c r="U434" s="6">
        <f>DAY(טבלה1[[#This Row],[published_date]])</f>
        <v>11</v>
      </c>
      <c r="V434" s="6">
        <f>MONTH(טבלה1[[#This Row],[published_date]])</f>
        <v>8</v>
      </c>
      <c r="W434" s="6">
        <f>YEAR(טבלה1[[#This Row],[published_date]])</f>
        <v>2014</v>
      </c>
      <c r="X434">
        <v>1</v>
      </c>
      <c r="Y434" t="str">
        <f>VLOOKUP(טבלה1[[#This Row],[subject_id]],Subject_id!$A$2:$B$5,2)</f>
        <v>Business Finance</v>
      </c>
      <c r="Z434" s="7">
        <v>43408</v>
      </c>
      <c r="AA434">
        <f>_xlfn.DAYS(טבלה1[[#This Row],[Removal_date]],טבלה1[[#This Row],[published_date]])</f>
        <v>1546</v>
      </c>
      <c r="AB434" s="4">
        <f>טבלה1[[#This Row],[price]]*טבלה1[[#This Row],[num_subscribers]]</f>
        <v>1469085</v>
      </c>
    </row>
    <row r="435" spans="1:28" x14ac:dyDescent="0.3">
      <c r="A435">
        <v>308694</v>
      </c>
      <c r="B435" t="s">
        <v>152</v>
      </c>
      <c r="C435" t="str">
        <f>LEFT(טבלה1[[#This Row],[course_title]],10)</f>
        <v>Forex Stra</v>
      </c>
      <c r="D435" t="str">
        <f>RIGHT(טבלה1[[#This Row],[course_title]],10)</f>
        <v xml:space="preserve"> and more!</v>
      </c>
      <c r="E435" t="str">
        <f>MID(טבלה1[[#This Row],[course_title]],2,10)</f>
        <v>orex Strat</v>
      </c>
      <c r="F435" t="s">
        <v>153</v>
      </c>
      <c r="G435" t="str">
        <f>REPLACE(טבלה1[[#This Row],[url]],19,3,"com")</f>
        <v>https://www.udemy.com/money-management/</v>
      </c>
      <c r="H435" t="b">
        <v>1</v>
      </c>
      <c r="I435" s="4">
        <v>185</v>
      </c>
      <c r="J435" s="5">
        <v>5528</v>
      </c>
      <c r="K435" s="5">
        <v>506</v>
      </c>
      <c r="L435" s="5">
        <v>32</v>
      </c>
      <c r="M435">
        <v>1</v>
      </c>
      <c r="N435" t="str">
        <f>VLOOKUP(טבלה1[[#This Row],[level_id]],Level_id!$A$2:$B$5,2)</f>
        <v>All levels</v>
      </c>
      <c r="O435" t="str">
        <f>LOWER(טבלה1[[#This Row],[level_desc]])</f>
        <v>all levels</v>
      </c>
      <c r="P435" s="3" t="str">
        <f>UPPER(טבלה1[[#This Row],[small letters]])</f>
        <v>ALL LEVELS</v>
      </c>
      <c r="Q435">
        <f>LEN(טבלה1[[#This Row],[no spaces]])</f>
        <v>10</v>
      </c>
      <c r="R435" t="str">
        <f>TRIM(טבלה1[[#This Row],[small letters]])</f>
        <v>all levels</v>
      </c>
      <c r="S435" s="6">
        <v>3</v>
      </c>
      <c r="T435" s="12">
        <v>42054</v>
      </c>
      <c r="U435" s="6">
        <f>DAY(טבלה1[[#This Row],[published_date]])</f>
        <v>19</v>
      </c>
      <c r="V435" s="6">
        <f>MONTH(טבלה1[[#This Row],[published_date]])</f>
        <v>2</v>
      </c>
      <c r="W435" s="6">
        <f>YEAR(טבלה1[[#This Row],[published_date]])</f>
        <v>2015</v>
      </c>
      <c r="X435">
        <v>1</v>
      </c>
      <c r="Y435" t="str">
        <f>VLOOKUP(טבלה1[[#This Row],[subject_id]],Subject_id!$A$2:$B$5,2)</f>
        <v>Business Finance</v>
      </c>
      <c r="Z435" s="7">
        <v>43408</v>
      </c>
      <c r="AA435">
        <f>_xlfn.DAYS(טבלה1[[#This Row],[Removal_date]],טבלה1[[#This Row],[published_date]])</f>
        <v>1354</v>
      </c>
      <c r="AB435" s="4">
        <f>טבלה1[[#This Row],[price]]*טבלה1[[#This Row],[num_subscribers]]</f>
        <v>1022680</v>
      </c>
    </row>
    <row r="436" spans="1:28" x14ac:dyDescent="0.3">
      <c r="A436">
        <v>905244</v>
      </c>
      <c r="B436" t="s">
        <v>2889</v>
      </c>
      <c r="C436" t="str">
        <f>LEFT(טבלה1[[#This Row],[course_title]],10)</f>
        <v>Adobe Illu</v>
      </c>
      <c r="D436" t="str">
        <f>RIGHT(טבלה1[[#This Row],[course_title]],10)</f>
        <v>ctor Image</v>
      </c>
      <c r="E436" t="str">
        <f>MID(טבלה1[[#This Row],[course_title]],2,10)</f>
        <v>dobe Illus</v>
      </c>
      <c r="F436" t="s">
        <v>2890</v>
      </c>
      <c r="G436" t="str">
        <f>REPLACE(טבלה1[[#This Row],[url]],19,3,"com")</f>
        <v>https://www.udemy.com/how-to-create-your-own-steampunk-vehicle-part-1/</v>
      </c>
      <c r="H436" t="b">
        <v>1</v>
      </c>
      <c r="I436" s="4">
        <v>185</v>
      </c>
      <c r="J436" s="5">
        <v>165</v>
      </c>
      <c r="K436" s="5">
        <v>17</v>
      </c>
      <c r="L436" s="5">
        <v>11</v>
      </c>
      <c r="M436">
        <v>1</v>
      </c>
      <c r="N436" t="str">
        <f>VLOOKUP(טבלה1[[#This Row],[level_id]],Level_id!$A$2:$B$5,2)</f>
        <v>All levels</v>
      </c>
      <c r="O436" t="str">
        <f>LOWER(טבלה1[[#This Row],[level_desc]])</f>
        <v>all levels</v>
      </c>
      <c r="P436" s="3" t="str">
        <f>UPPER(טבלה1[[#This Row],[small letters]])</f>
        <v>ALL LEVELS</v>
      </c>
      <c r="Q436">
        <f>LEN(טבלה1[[#This Row],[no spaces]])</f>
        <v>10</v>
      </c>
      <c r="R436" t="str">
        <f>TRIM(טבלה1[[#This Row],[small letters]])</f>
        <v>all levels</v>
      </c>
      <c r="S436" s="6">
        <v>1.5</v>
      </c>
      <c r="T436" s="12">
        <v>42591</v>
      </c>
      <c r="U436" s="6">
        <f>DAY(טבלה1[[#This Row],[published_date]])</f>
        <v>9</v>
      </c>
      <c r="V436" s="6">
        <f>MONTH(טבלה1[[#This Row],[published_date]])</f>
        <v>8</v>
      </c>
      <c r="W436" s="6">
        <f>YEAR(טבלה1[[#This Row],[published_date]])</f>
        <v>2016</v>
      </c>
      <c r="X436">
        <v>2</v>
      </c>
      <c r="Y436" t="str">
        <f>VLOOKUP(טבלה1[[#This Row],[subject_id]],Subject_id!$A$2:$B$5,2)</f>
        <v>Graphic Design</v>
      </c>
      <c r="Z436" s="7">
        <v>43734</v>
      </c>
      <c r="AA436">
        <f>_xlfn.DAYS(טבלה1[[#This Row],[Removal_date]],טבלה1[[#This Row],[published_date]])</f>
        <v>1143</v>
      </c>
      <c r="AB436" s="4">
        <f>טבלה1[[#This Row],[price]]*טבלה1[[#This Row],[num_subscribers]]</f>
        <v>30525</v>
      </c>
    </row>
    <row r="437" spans="1:28" x14ac:dyDescent="0.3">
      <c r="A437">
        <v>975916</v>
      </c>
      <c r="B437" t="s">
        <v>7287</v>
      </c>
      <c r="C437" t="str">
        <f>LEFT(טבלה1[[#This Row],[course_title]],10)</f>
        <v>17 Complet</v>
      </c>
      <c r="D437" t="str">
        <f>RIGHT(טבלה1[[#This Row],[course_title]],10)</f>
        <v>ep by step</v>
      </c>
      <c r="E437" t="str">
        <f>MID(טבלה1[[#This Row],[course_title]],2,10)</f>
        <v>7 Complete</v>
      </c>
      <c r="F437" t="s">
        <v>7288</v>
      </c>
      <c r="G437" t="str">
        <f>REPLACE(טבלה1[[#This Row],[url]],19,3,"com")</f>
        <v>https://www.udemy.com/17-complete-javascript-projects-explained-step-by-step/</v>
      </c>
      <c r="H437" t="b">
        <v>1</v>
      </c>
      <c r="I437" s="4">
        <v>185</v>
      </c>
      <c r="J437" s="5">
        <v>327</v>
      </c>
      <c r="K437" s="5">
        <v>26</v>
      </c>
      <c r="L437" s="5">
        <v>106</v>
      </c>
      <c r="M437">
        <v>2</v>
      </c>
      <c r="N437" t="str">
        <f>VLOOKUP(טבלה1[[#This Row],[level_id]],Level_id!$A$2:$B$5,2)</f>
        <v>Beginner Level</v>
      </c>
      <c r="O437" t="str">
        <f>LOWER(טבלה1[[#This Row],[level_desc]])</f>
        <v>beginner level</v>
      </c>
      <c r="P437" s="3" t="str">
        <f>UPPER(טבלה1[[#This Row],[small letters]])</f>
        <v>BEGINNER LEVEL</v>
      </c>
      <c r="Q437">
        <f>LEN(טבלה1[[#This Row],[no spaces]])</f>
        <v>14</v>
      </c>
      <c r="R437" t="str">
        <f>TRIM(טבלה1[[#This Row],[small letters]])</f>
        <v>beginner level</v>
      </c>
      <c r="S437" s="6">
        <v>9.5</v>
      </c>
      <c r="T437" s="12">
        <v>42669</v>
      </c>
      <c r="U437" s="6">
        <f>DAY(טבלה1[[#This Row],[published_date]])</f>
        <v>26</v>
      </c>
      <c r="V437" s="6">
        <f>MONTH(טבלה1[[#This Row],[published_date]])</f>
        <v>10</v>
      </c>
      <c r="W437" s="6">
        <f>YEAR(טבלה1[[#This Row],[published_date]])</f>
        <v>2016</v>
      </c>
      <c r="X437">
        <v>4</v>
      </c>
      <c r="Y437" t="str">
        <f>VLOOKUP(טבלה1[[#This Row],[subject_id]],Subject_id!$A$2:$B$5,2)</f>
        <v>Web Development</v>
      </c>
      <c r="Z437" s="7">
        <v>43465</v>
      </c>
      <c r="AA437">
        <f>_xlfn.DAYS(טבלה1[[#This Row],[Removal_date]],טבלה1[[#This Row],[published_date]])</f>
        <v>796</v>
      </c>
      <c r="AB437" s="4">
        <f>טבלה1[[#This Row],[price]]*טבלה1[[#This Row],[num_subscribers]]</f>
        <v>60495</v>
      </c>
    </row>
    <row r="438" spans="1:28" x14ac:dyDescent="0.3">
      <c r="A438">
        <v>1009166</v>
      </c>
      <c r="B438" t="s">
        <v>5950</v>
      </c>
      <c r="C438" t="str">
        <f>LEFT(טבלה1[[#This Row],[course_title]],10)</f>
        <v>Lerning PH</v>
      </c>
      <c r="D438" t="str">
        <f>RIGHT(טבלה1[[#This Row],[course_title]],10)</f>
        <v>ng website</v>
      </c>
      <c r="E438" t="str">
        <f>MID(טבלה1[[#This Row],[course_title]],2,10)</f>
        <v>erning PHP</v>
      </c>
      <c r="F438" t="s">
        <v>5951</v>
      </c>
      <c r="G438" t="str">
        <f>REPLACE(טבלה1[[#This Row],[url]],19,3,"com")</f>
        <v>https://www.udemy.com/lerning-php-by-building-website/</v>
      </c>
      <c r="H438" t="b">
        <v>1</v>
      </c>
      <c r="I438" s="4">
        <v>185</v>
      </c>
      <c r="J438" s="5">
        <v>567</v>
      </c>
      <c r="K438" s="5">
        <v>63</v>
      </c>
      <c r="L438" s="5">
        <v>34</v>
      </c>
      <c r="M438">
        <v>1</v>
      </c>
      <c r="N438" t="str">
        <f>VLOOKUP(טבלה1[[#This Row],[level_id]],Level_id!$A$2:$B$5,2)</f>
        <v>All levels</v>
      </c>
      <c r="O438" t="str">
        <f>LOWER(טבלה1[[#This Row],[level_desc]])</f>
        <v>all levels</v>
      </c>
      <c r="P438" s="3" t="str">
        <f>UPPER(טבלה1[[#This Row],[small letters]])</f>
        <v>ALL LEVELS</v>
      </c>
      <c r="Q438">
        <f>LEN(טבלה1[[#This Row],[no spaces]])</f>
        <v>10</v>
      </c>
      <c r="R438" t="str">
        <f>TRIM(טבלה1[[#This Row],[small letters]])</f>
        <v>all levels</v>
      </c>
      <c r="S438" s="6">
        <v>8</v>
      </c>
      <c r="T438" s="12">
        <v>42691</v>
      </c>
      <c r="U438" s="6">
        <f>DAY(טבלה1[[#This Row],[published_date]])</f>
        <v>17</v>
      </c>
      <c r="V438" s="6">
        <f>MONTH(טבלה1[[#This Row],[published_date]])</f>
        <v>11</v>
      </c>
      <c r="W438" s="6">
        <f>YEAR(טבלה1[[#This Row],[published_date]])</f>
        <v>2016</v>
      </c>
      <c r="X438">
        <v>4</v>
      </c>
      <c r="Y438" t="str">
        <f>VLOOKUP(טבלה1[[#This Row],[subject_id]],Subject_id!$A$2:$B$5,2)</f>
        <v>Web Development</v>
      </c>
      <c r="Z438" s="7">
        <v>43734</v>
      </c>
      <c r="AA438">
        <f>_xlfn.DAYS(טבלה1[[#This Row],[Removal_date]],טבלה1[[#This Row],[published_date]])</f>
        <v>1043</v>
      </c>
      <c r="AB438" s="4">
        <f>טבלה1[[#This Row],[price]]*טבלה1[[#This Row],[num_subscribers]]</f>
        <v>104895</v>
      </c>
    </row>
    <row r="439" spans="1:28" x14ac:dyDescent="0.3">
      <c r="A439">
        <v>1085646</v>
      </c>
      <c r="B439" t="s">
        <v>2498</v>
      </c>
      <c r="C439" t="str">
        <f>LEFT(טבלה1[[#This Row],[course_title]],10)</f>
        <v>How to Doo</v>
      </c>
      <c r="D439" t="str">
        <f>RIGHT(טבלה1[[#This Row],[course_title]],10)</f>
        <v xml:space="preserve"> Lettering</v>
      </c>
      <c r="E439" t="str">
        <f>MID(טבלה1[[#This Row],[course_title]],2,10)</f>
        <v>ow to Dood</v>
      </c>
      <c r="F439" t="s">
        <v>2499</v>
      </c>
      <c r="G439" t="str">
        <f>REPLACE(טבלה1[[#This Row],[url]],19,3,"com")</f>
        <v>https://www.udemy.com/how-to-doodle-basics-and-lettering/</v>
      </c>
      <c r="H439" t="b">
        <v>1</v>
      </c>
      <c r="I439" s="4">
        <v>185</v>
      </c>
      <c r="J439" s="5">
        <v>2358</v>
      </c>
      <c r="K439" s="5">
        <v>28</v>
      </c>
      <c r="L439" s="5">
        <v>12</v>
      </c>
      <c r="M439">
        <v>1</v>
      </c>
      <c r="N439" t="str">
        <f>VLOOKUP(טבלה1[[#This Row],[level_id]],Level_id!$A$2:$B$5,2)</f>
        <v>All levels</v>
      </c>
      <c r="O439" t="str">
        <f>LOWER(טבלה1[[#This Row],[level_desc]])</f>
        <v>all levels</v>
      </c>
      <c r="P439" s="3" t="str">
        <f>UPPER(טבלה1[[#This Row],[small letters]])</f>
        <v>ALL LEVELS</v>
      </c>
      <c r="Q439">
        <f>LEN(טבלה1[[#This Row],[no spaces]])</f>
        <v>10</v>
      </c>
      <c r="R439" t="str">
        <f>TRIM(טבלה1[[#This Row],[small letters]])</f>
        <v>all levels</v>
      </c>
      <c r="S439" s="6">
        <v>1</v>
      </c>
      <c r="T439" s="12">
        <v>42787</v>
      </c>
      <c r="U439" s="6">
        <f>DAY(טבלה1[[#This Row],[published_date]])</f>
        <v>21</v>
      </c>
      <c r="V439" s="6">
        <f>MONTH(טבלה1[[#This Row],[published_date]])</f>
        <v>2</v>
      </c>
      <c r="W439" s="6">
        <f>YEAR(טבלה1[[#This Row],[published_date]])</f>
        <v>2017</v>
      </c>
      <c r="X439">
        <v>2</v>
      </c>
      <c r="Y439" t="str">
        <f>VLOOKUP(טבלה1[[#This Row],[subject_id]],Subject_id!$A$2:$B$5,2)</f>
        <v>Graphic Design</v>
      </c>
      <c r="Z439" s="7">
        <v>43734</v>
      </c>
      <c r="AA439">
        <f>_xlfn.DAYS(טבלה1[[#This Row],[Removal_date]],טבלה1[[#This Row],[published_date]])</f>
        <v>947</v>
      </c>
      <c r="AB439" s="4">
        <f>טבלה1[[#This Row],[price]]*טבלה1[[#This Row],[num_subscribers]]</f>
        <v>436230</v>
      </c>
    </row>
    <row r="440" spans="1:28" x14ac:dyDescent="0.3">
      <c r="A440">
        <v>43319</v>
      </c>
      <c r="B440" t="s">
        <v>146</v>
      </c>
      <c r="C440" t="str">
        <f>LEFT(טבלה1[[#This Row],[course_title]],10)</f>
        <v>Options Tr</v>
      </c>
      <c r="D440" t="str">
        <f>RIGHT(טבלה1[[#This Row],[course_title]],10)</f>
        <v>se Bundle)</v>
      </c>
      <c r="E440" t="str">
        <f>MID(טבלה1[[#This Row],[course_title]],2,10)</f>
        <v>ptions Tra</v>
      </c>
      <c r="F440" t="s">
        <v>147</v>
      </c>
      <c r="G440" t="str">
        <f>REPLACE(טבלה1[[#This Row],[url]],19,3,"com")</f>
        <v>https://www.udemy.com/learn-options-trading-courses/</v>
      </c>
      <c r="H440" t="b">
        <v>1</v>
      </c>
      <c r="I440" s="4">
        <v>180</v>
      </c>
      <c r="J440" s="5">
        <v>10100</v>
      </c>
      <c r="K440" s="5">
        <v>985</v>
      </c>
      <c r="L440" s="5">
        <v>45</v>
      </c>
      <c r="M440">
        <v>2</v>
      </c>
      <c r="N440" t="str">
        <f>VLOOKUP(טבלה1[[#This Row],[level_id]],Level_id!$A$2:$B$5,2)</f>
        <v>Beginner Level</v>
      </c>
      <c r="O440" t="str">
        <f>LOWER(טבלה1[[#This Row],[level_desc]])</f>
        <v>beginner level</v>
      </c>
      <c r="P440" s="3" t="str">
        <f>UPPER(טבלה1[[#This Row],[small letters]])</f>
        <v>BEGINNER LEVEL</v>
      </c>
      <c r="Q440">
        <f>LEN(טבלה1[[#This Row],[no spaces]])</f>
        <v>14</v>
      </c>
      <c r="R440" t="str">
        <f>TRIM(טבלה1[[#This Row],[small letters]])</f>
        <v>beginner level</v>
      </c>
      <c r="S440" s="6">
        <v>11</v>
      </c>
      <c r="T440" s="12">
        <v>41330</v>
      </c>
      <c r="U440" s="6">
        <f>DAY(טבלה1[[#This Row],[published_date]])</f>
        <v>25</v>
      </c>
      <c r="V440" s="6">
        <f>MONTH(טבלה1[[#This Row],[published_date]])</f>
        <v>2</v>
      </c>
      <c r="W440" s="6">
        <f>YEAR(טבלה1[[#This Row],[published_date]])</f>
        <v>2013</v>
      </c>
      <c r="X440">
        <v>1</v>
      </c>
      <c r="Y440" t="str">
        <f>VLOOKUP(טבלה1[[#This Row],[subject_id]],Subject_id!$A$2:$B$5,2)</f>
        <v>Business Finance</v>
      </c>
      <c r="Z440" s="7">
        <v>43245</v>
      </c>
      <c r="AA440">
        <f>_xlfn.DAYS(טבלה1[[#This Row],[Removal_date]],טבלה1[[#This Row],[published_date]])</f>
        <v>1915</v>
      </c>
      <c r="AB440" s="4">
        <f>טבלה1[[#This Row],[price]]*טבלה1[[#This Row],[num_subscribers]]</f>
        <v>1818000</v>
      </c>
    </row>
    <row r="441" spans="1:28" x14ac:dyDescent="0.3">
      <c r="A441">
        <v>44836</v>
      </c>
      <c r="B441" t="s">
        <v>256</v>
      </c>
      <c r="C441" t="str">
        <f>LEFT(טבלה1[[#This Row],[course_title]],10)</f>
        <v>Option Spr</v>
      </c>
      <c r="D441" t="str">
        <f>RIGHT(טבלה1[[#This Row],[course_title]],10)</f>
        <v>ads Bundle</v>
      </c>
      <c r="E441" t="str">
        <f>MID(טבלה1[[#This Row],[course_title]],2,10)</f>
        <v>ption Spre</v>
      </c>
      <c r="F441" t="s">
        <v>257</v>
      </c>
      <c r="G441" t="str">
        <f>REPLACE(טבלה1[[#This Row],[url]],19,3,"com")</f>
        <v>https://www.udemy.com/option-spreads-and-credit-spreads-bundle/</v>
      </c>
      <c r="H441" t="b">
        <v>1</v>
      </c>
      <c r="I441" s="4">
        <v>180</v>
      </c>
      <c r="J441" s="5">
        <v>2212</v>
      </c>
      <c r="K441" s="5">
        <v>194</v>
      </c>
      <c r="L441" s="5">
        <v>24</v>
      </c>
      <c r="M441">
        <v>3</v>
      </c>
      <c r="N441" t="str">
        <f>VLOOKUP(טבלה1[[#This Row],[level_id]],Level_id!$A$2:$B$5,2)</f>
        <v>Expert Level</v>
      </c>
      <c r="O441" t="str">
        <f>LOWER(טבלה1[[#This Row],[level_desc]])</f>
        <v>expert level</v>
      </c>
      <c r="P441" s="3" t="str">
        <f>UPPER(טבלה1[[#This Row],[small letters]])</f>
        <v>EXPERT LEVEL</v>
      </c>
      <c r="Q441">
        <f>LEN(טבלה1[[#This Row],[no spaces]])</f>
        <v>12</v>
      </c>
      <c r="R441" t="str">
        <f>TRIM(טבלה1[[#This Row],[small letters]])</f>
        <v>expert level</v>
      </c>
      <c r="S441" s="6">
        <v>4.5</v>
      </c>
      <c r="T441" s="12">
        <v>41338</v>
      </c>
      <c r="U441" s="6">
        <f>DAY(טבלה1[[#This Row],[published_date]])</f>
        <v>5</v>
      </c>
      <c r="V441" s="6">
        <f>MONTH(טבלה1[[#This Row],[published_date]])</f>
        <v>3</v>
      </c>
      <c r="W441" s="6">
        <f>YEAR(טבלה1[[#This Row],[published_date]])</f>
        <v>2013</v>
      </c>
      <c r="X441">
        <v>1</v>
      </c>
      <c r="Y441" t="str">
        <f>VLOOKUP(טבלה1[[#This Row],[subject_id]],Subject_id!$A$2:$B$5,2)</f>
        <v>Business Finance</v>
      </c>
      <c r="Z441" s="7">
        <v>43701</v>
      </c>
      <c r="AA441">
        <f>_xlfn.DAYS(טבלה1[[#This Row],[Removal_date]],טבלה1[[#This Row],[published_date]])</f>
        <v>2363</v>
      </c>
      <c r="AB441" s="4">
        <f>טבלה1[[#This Row],[price]]*טבלה1[[#This Row],[num_subscribers]]</f>
        <v>398160</v>
      </c>
    </row>
    <row r="442" spans="1:28" x14ac:dyDescent="0.3">
      <c r="A442">
        <v>249934</v>
      </c>
      <c r="B442" t="s">
        <v>2380</v>
      </c>
      <c r="C442" t="str">
        <f>LEFT(טבלה1[[#This Row],[course_title]],10)</f>
        <v>Finance fo</v>
      </c>
      <c r="D442" t="str">
        <f>RIGHT(טבלה1[[#This Row],[course_title]],10)</f>
        <v>Executives</v>
      </c>
      <c r="E442" t="str">
        <f>MID(טבלה1[[#This Row],[course_title]],2,10)</f>
        <v>inance for</v>
      </c>
      <c r="F442" t="s">
        <v>2381</v>
      </c>
      <c r="G442" t="str">
        <f>REPLACE(טבלה1[[#This Row],[url]],19,3,"com")</f>
        <v>https://www.udemy.com/finance-for-non-finance-executives/</v>
      </c>
      <c r="H442" t="b">
        <v>1</v>
      </c>
      <c r="I442" s="4">
        <v>180</v>
      </c>
      <c r="J442" s="5">
        <v>944</v>
      </c>
      <c r="K442" s="5">
        <v>44</v>
      </c>
      <c r="L442" s="5">
        <v>187</v>
      </c>
      <c r="M442">
        <v>2</v>
      </c>
      <c r="N442" t="str">
        <f>VLOOKUP(טבלה1[[#This Row],[level_id]],Level_id!$A$2:$B$5,2)</f>
        <v>Beginner Level</v>
      </c>
      <c r="O442" t="str">
        <f>LOWER(טבלה1[[#This Row],[level_desc]])</f>
        <v>beginner level</v>
      </c>
      <c r="P442" s="3" t="str">
        <f>UPPER(טבלה1[[#This Row],[small letters]])</f>
        <v>BEGINNER LEVEL</v>
      </c>
      <c r="Q442">
        <f>LEN(טבלה1[[#This Row],[no spaces]])</f>
        <v>14</v>
      </c>
      <c r="R442" t="str">
        <f>TRIM(טבלה1[[#This Row],[small letters]])</f>
        <v>beginner level</v>
      </c>
      <c r="S442" s="6">
        <v>13</v>
      </c>
      <c r="T442" s="12">
        <v>41815</v>
      </c>
      <c r="U442" s="6">
        <f>DAY(טבלה1[[#This Row],[published_date]])</f>
        <v>25</v>
      </c>
      <c r="V442" s="6">
        <f>MONTH(טבלה1[[#This Row],[published_date]])</f>
        <v>6</v>
      </c>
      <c r="W442" s="6">
        <f>YEAR(טבלה1[[#This Row],[published_date]])</f>
        <v>2014</v>
      </c>
      <c r="X442">
        <v>1</v>
      </c>
      <c r="Y442" t="str">
        <f>VLOOKUP(טבלה1[[#This Row],[subject_id]],Subject_id!$A$2:$B$5,2)</f>
        <v>Business Finance</v>
      </c>
      <c r="Z442" s="7">
        <v>43465</v>
      </c>
      <c r="AA442">
        <f>_xlfn.DAYS(טבלה1[[#This Row],[Removal_date]],טבלה1[[#This Row],[published_date]])</f>
        <v>1650</v>
      </c>
      <c r="AB442" s="4">
        <f>טבלה1[[#This Row],[price]]*טבלה1[[#This Row],[num_subscribers]]</f>
        <v>169920</v>
      </c>
    </row>
    <row r="443" spans="1:28" x14ac:dyDescent="0.3">
      <c r="A443">
        <v>260066</v>
      </c>
      <c r="B443" t="s">
        <v>2302</v>
      </c>
      <c r="C443" t="str">
        <f>LEFT(טבלה1[[#This Row],[course_title]],10)</f>
        <v>Banking Cr</v>
      </c>
      <c r="D443" t="str">
        <f>RIGHT(טבלה1[[#This Row],[course_title]],10)</f>
        <v>r Bankers)</v>
      </c>
      <c r="E443" t="str">
        <f>MID(טבלה1[[#This Row],[course_title]],2,10)</f>
        <v>anking Cre</v>
      </c>
      <c r="F443" t="s">
        <v>2303</v>
      </c>
      <c r="G443" t="str">
        <f>REPLACE(טבלה1[[#This Row],[url]],19,3,"com")</f>
        <v>https://www.udemy.com/credit-analysis-process/</v>
      </c>
      <c r="H443" t="b">
        <v>1</v>
      </c>
      <c r="I443" s="4">
        <v>180</v>
      </c>
      <c r="J443" s="5">
        <v>894</v>
      </c>
      <c r="K443" s="5">
        <v>62</v>
      </c>
      <c r="L443" s="5">
        <v>241</v>
      </c>
      <c r="M443">
        <v>2</v>
      </c>
      <c r="N443" t="str">
        <f>VLOOKUP(טבלה1[[#This Row],[level_id]],Level_id!$A$2:$B$5,2)</f>
        <v>Beginner Level</v>
      </c>
      <c r="O443" t="str">
        <f>LOWER(טבלה1[[#This Row],[level_desc]])</f>
        <v>beginner level</v>
      </c>
      <c r="P443" s="3" t="str">
        <f>UPPER(טבלה1[[#This Row],[small letters]])</f>
        <v>BEGINNER LEVEL</v>
      </c>
      <c r="Q443">
        <f>LEN(טבלה1[[#This Row],[no spaces]])</f>
        <v>14</v>
      </c>
      <c r="R443" t="str">
        <f>TRIM(טבלה1[[#This Row],[small letters]])</f>
        <v>beginner level</v>
      </c>
      <c r="S443" s="6">
        <v>17.5</v>
      </c>
      <c r="T443" s="12">
        <v>41832</v>
      </c>
      <c r="U443" s="6">
        <f>DAY(טבלה1[[#This Row],[published_date]])</f>
        <v>12</v>
      </c>
      <c r="V443" s="6">
        <f>MONTH(טבלה1[[#This Row],[published_date]])</f>
        <v>7</v>
      </c>
      <c r="W443" s="6">
        <f>YEAR(טבלה1[[#This Row],[published_date]])</f>
        <v>2014</v>
      </c>
      <c r="X443">
        <v>1</v>
      </c>
      <c r="Y443" t="str">
        <f>VLOOKUP(טבלה1[[#This Row],[subject_id]],Subject_id!$A$2:$B$5,2)</f>
        <v>Business Finance</v>
      </c>
      <c r="Z443" s="7">
        <v>43465</v>
      </c>
      <c r="AA443">
        <f>_xlfn.DAYS(טבלה1[[#This Row],[Removal_date]],טבלה1[[#This Row],[published_date]])</f>
        <v>1633</v>
      </c>
      <c r="AB443" s="4">
        <f>טבלה1[[#This Row],[price]]*טבלה1[[#This Row],[num_subscribers]]</f>
        <v>160920</v>
      </c>
    </row>
    <row r="444" spans="1:28" x14ac:dyDescent="0.3">
      <c r="A444">
        <v>364428</v>
      </c>
      <c r="B444" t="s">
        <v>1390</v>
      </c>
      <c r="C444" t="str">
        <f>LEFT(טבלה1[[#This Row],[course_title]],10)</f>
        <v>CFA Corpor</v>
      </c>
      <c r="D444" t="str">
        <f>RIGHT(טבלה1[[#This Row],[course_title]],10)</f>
        <v>1 (Part 1)</v>
      </c>
      <c r="E444" t="str">
        <f>MID(טבלה1[[#This Row],[course_title]],2,10)</f>
        <v>FA Corpora</v>
      </c>
      <c r="F444" t="s">
        <v>1391</v>
      </c>
      <c r="G444" t="str">
        <f>REPLACE(טבלה1[[#This Row],[url]],19,3,"com")</f>
        <v>https://www.udemy.com/learn-cost-of-capital-of-business/</v>
      </c>
      <c r="H444" t="b">
        <v>1</v>
      </c>
      <c r="I444" s="4">
        <v>180</v>
      </c>
      <c r="J444" s="5">
        <v>621</v>
      </c>
      <c r="K444" s="5">
        <v>1</v>
      </c>
      <c r="L444" s="5">
        <v>107</v>
      </c>
      <c r="M444">
        <v>1</v>
      </c>
      <c r="N444" t="str">
        <f>VLOOKUP(טבלה1[[#This Row],[level_id]],Level_id!$A$2:$B$5,2)</f>
        <v>All levels</v>
      </c>
      <c r="O444" t="str">
        <f>LOWER(טבלה1[[#This Row],[level_desc]])</f>
        <v>all levels</v>
      </c>
      <c r="P444" s="3" t="str">
        <f>UPPER(טבלה1[[#This Row],[small letters]])</f>
        <v>ALL LEVELS</v>
      </c>
      <c r="Q444">
        <f>LEN(טבלה1[[#This Row],[no spaces]])</f>
        <v>10</v>
      </c>
      <c r="R444" t="str">
        <f>TRIM(טבלה1[[#This Row],[small letters]])</f>
        <v>all levels</v>
      </c>
      <c r="S444" s="6">
        <v>14.5</v>
      </c>
      <c r="T444" s="12">
        <v>41979</v>
      </c>
      <c r="U444" s="6">
        <f>DAY(טבלה1[[#This Row],[published_date]])</f>
        <v>6</v>
      </c>
      <c r="V444" s="6">
        <f>MONTH(טבלה1[[#This Row],[published_date]])</f>
        <v>12</v>
      </c>
      <c r="W444" s="6">
        <f>YEAR(טבלה1[[#This Row],[published_date]])</f>
        <v>2014</v>
      </c>
      <c r="X444">
        <v>1</v>
      </c>
      <c r="Y444" t="str">
        <f>VLOOKUP(טבלה1[[#This Row],[subject_id]],Subject_id!$A$2:$B$5,2)</f>
        <v>Business Finance</v>
      </c>
      <c r="Z444" s="7">
        <v>43318</v>
      </c>
      <c r="AA444">
        <f>_xlfn.DAYS(טבלה1[[#This Row],[Removal_date]],טבלה1[[#This Row],[published_date]])</f>
        <v>1339</v>
      </c>
      <c r="AB444" s="4">
        <f>טבלה1[[#This Row],[price]]*טבלה1[[#This Row],[num_subscribers]]</f>
        <v>111780</v>
      </c>
    </row>
    <row r="445" spans="1:28" x14ac:dyDescent="0.3">
      <c r="A445">
        <v>364566</v>
      </c>
      <c r="B445" t="s">
        <v>1324</v>
      </c>
      <c r="C445" t="str">
        <f>LEFT(טבלה1[[#This Row],[course_title]],10)</f>
        <v>MCA Accoun</v>
      </c>
      <c r="D445" t="str">
        <f>RIGHT(טבלה1[[#This Row],[course_title]],10)</f>
        <v>S 35 IGNOU</v>
      </c>
      <c r="E445" t="str">
        <f>MID(טבלה1[[#This Row],[course_title]],2,10)</f>
        <v>CA Account</v>
      </c>
      <c r="F445" t="s">
        <v>1325</v>
      </c>
      <c r="G445" t="str">
        <f>REPLACE(טבלה1[[#This Row],[url]],19,3,"com")</f>
        <v>https://www.udemy.com/time-value-of-money/</v>
      </c>
      <c r="H445" t="b">
        <v>1</v>
      </c>
      <c r="I445" s="4">
        <v>180</v>
      </c>
      <c r="J445" s="5">
        <v>3667</v>
      </c>
      <c r="K445" s="5">
        <v>4</v>
      </c>
      <c r="L445" s="5">
        <v>460</v>
      </c>
      <c r="M445">
        <v>1</v>
      </c>
      <c r="N445" t="str">
        <f>VLOOKUP(טבלה1[[#This Row],[level_id]],Level_id!$A$2:$B$5,2)</f>
        <v>All levels</v>
      </c>
      <c r="O445" t="str">
        <f>LOWER(טבלה1[[#This Row],[level_desc]])</f>
        <v>all levels</v>
      </c>
      <c r="P445" s="3" t="str">
        <f>UPPER(טבלה1[[#This Row],[small letters]])</f>
        <v>ALL LEVELS</v>
      </c>
      <c r="Q445">
        <f>LEN(טבלה1[[#This Row],[no spaces]])</f>
        <v>10</v>
      </c>
      <c r="R445" t="str">
        <f>TRIM(טבלה1[[#This Row],[small letters]])</f>
        <v>all levels</v>
      </c>
      <c r="S445" s="6">
        <v>43.5</v>
      </c>
      <c r="T445" s="12">
        <v>41979</v>
      </c>
      <c r="U445" s="6">
        <f>DAY(טבלה1[[#This Row],[published_date]])</f>
        <v>6</v>
      </c>
      <c r="V445" s="6">
        <f>MONTH(טבלה1[[#This Row],[published_date]])</f>
        <v>12</v>
      </c>
      <c r="W445" s="6">
        <f>YEAR(טבלה1[[#This Row],[published_date]])</f>
        <v>2014</v>
      </c>
      <c r="X445">
        <v>1</v>
      </c>
      <c r="Y445" t="str">
        <f>VLOOKUP(טבלה1[[#This Row],[subject_id]],Subject_id!$A$2:$B$5,2)</f>
        <v>Business Finance</v>
      </c>
      <c r="Z445" s="7">
        <v>43318</v>
      </c>
      <c r="AA445">
        <f>_xlfn.DAYS(טבלה1[[#This Row],[Removal_date]],טבלה1[[#This Row],[published_date]])</f>
        <v>1339</v>
      </c>
      <c r="AB445" s="4">
        <f>טבלה1[[#This Row],[price]]*טבלה1[[#This Row],[num_subscribers]]</f>
        <v>660060</v>
      </c>
    </row>
    <row r="446" spans="1:28" x14ac:dyDescent="0.3">
      <c r="A446">
        <v>455452</v>
      </c>
      <c r="B446" t="s">
        <v>1070</v>
      </c>
      <c r="C446" t="str">
        <f>LEFT(טבלה1[[#This Row],[course_title]],10)</f>
        <v>Accounting</v>
      </c>
      <c r="D446" t="str">
        <f>RIGHT(טבלה1[[#This Row],[course_title]],10)</f>
        <v>sive Study</v>
      </c>
      <c r="E446" t="str">
        <f>MID(טבלה1[[#This Row],[course_title]],2,10)</f>
        <v>ccounting,</v>
      </c>
      <c r="F446" t="s">
        <v>1071</v>
      </c>
      <c r="G446" t="str">
        <f>REPLACE(טבלה1[[#This Row],[url]],19,3,"com")</f>
        <v>https://www.udemy.com/accounting-finance-and-banking-a-comprehensive-study/</v>
      </c>
      <c r="H446" t="b">
        <v>1</v>
      </c>
      <c r="I446" s="4">
        <v>180</v>
      </c>
      <c r="J446" s="5">
        <v>507</v>
      </c>
      <c r="K446" s="5">
        <v>36</v>
      </c>
      <c r="L446" s="5">
        <v>395</v>
      </c>
      <c r="M446">
        <v>1</v>
      </c>
      <c r="N446" t="str">
        <f>VLOOKUP(טבלה1[[#This Row],[level_id]],Level_id!$A$2:$B$5,2)</f>
        <v>All levels</v>
      </c>
      <c r="O446" t="str">
        <f>LOWER(טבלה1[[#This Row],[level_desc]])</f>
        <v>all levels</v>
      </c>
      <c r="P446" s="3" t="str">
        <f>UPPER(טבלה1[[#This Row],[small letters]])</f>
        <v>ALL LEVELS</v>
      </c>
      <c r="Q446">
        <f>LEN(טבלה1[[#This Row],[no spaces]])</f>
        <v>10</v>
      </c>
      <c r="R446" t="str">
        <f>TRIM(טבלה1[[#This Row],[small letters]])</f>
        <v>all levels</v>
      </c>
      <c r="S446" s="6">
        <v>33</v>
      </c>
      <c r="T446" s="12">
        <v>42089</v>
      </c>
      <c r="U446" s="6">
        <f>DAY(טבלה1[[#This Row],[published_date]])</f>
        <v>26</v>
      </c>
      <c r="V446" s="6">
        <f>MONTH(טבלה1[[#This Row],[published_date]])</f>
        <v>3</v>
      </c>
      <c r="W446" s="6">
        <f>YEAR(טבלה1[[#This Row],[published_date]])</f>
        <v>2015</v>
      </c>
      <c r="X446">
        <v>1</v>
      </c>
      <c r="Y446" t="str">
        <f>VLOOKUP(טבלה1[[#This Row],[subject_id]],Subject_id!$A$2:$B$5,2)</f>
        <v>Business Finance</v>
      </c>
      <c r="Z446" s="7">
        <v>43318</v>
      </c>
      <c r="AA446">
        <f>_xlfn.DAYS(טבלה1[[#This Row],[Removal_date]],טבלה1[[#This Row],[published_date]])</f>
        <v>1229</v>
      </c>
      <c r="AB446" s="4">
        <f>טבלה1[[#This Row],[price]]*טבלה1[[#This Row],[num_subscribers]]</f>
        <v>91260</v>
      </c>
    </row>
    <row r="447" spans="1:28" x14ac:dyDescent="0.3">
      <c r="A447">
        <v>471440</v>
      </c>
      <c r="B447" t="s">
        <v>726</v>
      </c>
      <c r="C447" t="str">
        <f>LEFT(טבלה1[[#This Row],[course_title]],10)</f>
        <v>Accounting</v>
      </c>
      <c r="D447" t="str">
        <f>RIGHT(טבלה1[[#This Row],[course_title]],10)</f>
        <v>sive Study</v>
      </c>
      <c r="E447" t="str">
        <f>MID(טבלה1[[#This Row],[course_title]],2,10)</f>
        <v xml:space="preserve">ccounting </v>
      </c>
      <c r="F447" t="s">
        <v>727</v>
      </c>
      <c r="G447" t="str">
        <f>REPLACE(טבלה1[[#This Row],[url]],19,3,"com")</f>
        <v>https://www.udemy.com/crash-course-on-financial-management/</v>
      </c>
      <c r="H447" t="b">
        <v>1</v>
      </c>
      <c r="I447" s="4">
        <v>180</v>
      </c>
      <c r="J447" s="5">
        <v>3056</v>
      </c>
      <c r="K447" s="5">
        <v>9</v>
      </c>
      <c r="L447" s="5">
        <v>316</v>
      </c>
      <c r="M447">
        <v>1</v>
      </c>
      <c r="N447" t="str">
        <f>VLOOKUP(טבלה1[[#This Row],[level_id]],Level_id!$A$2:$B$5,2)</f>
        <v>All levels</v>
      </c>
      <c r="O447" t="str">
        <f>LOWER(טבלה1[[#This Row],[level_desc]])</f>
        <v>all levels</v>
      </c>
      <c r="P447" s="3" t="str">
        <f>UPPER(טבלה1[[#This Row],[small letters]])</f>
        <v>ALL LEVELS</v>
      </c>
      <c r="Q447">
        <f>LEN(טבלה1[[#This Row],[no spaces]])</f>
        <v>10</v>
      </c>
      <c r="R447" t="str">
        <f>TRIM(טבלה1[[#This Row],[small letters]])</f>
        <v>all levels</v>
      </c>
      <c r="S447" s="6">
        <v>24.5</v>
      </c>
      <c r="T447" s="12">
        <v>42104</v>
      </c>
      <c r="U447" s="6">
        <f>DAY(טבלה1[[#This Row],[published_date]])</f>
        <v>10</v>
      </c>
      <c r="V447" s="6">
        <f>MONTH(טבלה1[[#This Row],[published_date]])</f>
        <v>4</v>
      </c>
      <c r="W447" s="6">
        <f>YEAR(טבלה1[[#This Row],[published_date]])</f>
        <v>2015</v>
      </c>
      <c r="X447">
        <v>1</v>
      </c>
      <c r="Y447" t="str">
        <f>VLOOKUP(טבלה1[[#This Row],[subject_id]],Subject_id!$A$2:$B$5,2)</f>
        <v>Business Finance</v>
      </c>
      <c r="Z447" s="7">
        <v>43318</v>
      </c>
      <c r="AA447">
        <f>_xlfn.DAYS(טבלה1[[#This Row],[Removal_date]],טבלה1[[#This Row],[published_date]])</f>
        <v>1214</v>
      </c>
      <c r="AB447" s="4">
        <f>טבלה1[[#This Row],[price]]*טבלה1[[#This Row],[num_subscribers]]</f>
        <v>550080</v>
      </c>
    </row>
    <row r="448" spans="1:28" x14ac:dyDescent="0.3">
      <c r="A448">
        <v>485889</v>
      </c>
      <c r="B448" t="s">
        <v>1900</v>
      </c>
      <c r="C448" t="str">
        <f>LEFT(טבלה1[[#This Row],[course_title]],10)</f>
        <v>Cost Accou</v>
      </c>
      <c r="D448" t="str">
        <f>RIGHT(טבלה1[[#This Row],[course_title]],10)</f>
        <v>sive Study</v>
      </c>
      <c r="E448" t="str">
        <f>MID(טבלה1[[#This Row],[course_title]],2,10)</f>
        <v>ost Accoun</v>
      </c>
      <c r="F448" t="s">
        <v>1901</v>
      </c>
      <c r="G448" t="str">
        <f>REPLACE(טבלה1[[#This Row],[url]],19,3,"com")</f>
        <v>https://www.udemy.com/cost-accounting-a-comprehensive-study/</v>
      </c>
      <c r="H448" t="b">
        <v>1</v>
      </c>
      <c r="I448" s="4">
        <v>180</v>
      </c>
      <c r="J448" s="5">
        <v>503</v>
      </c>
      <c r="K448" s="5">
        <v>43</v>
      </c>
      <c r="L448" s="5">
        <v>286</v>
      </c>
      <c r="M448">
        <v>1</v>
      </c>
      <c r="N448" t="str">
        <f>VLOOKUP(טבלה1[[#This Row],[level_id]],Level_id!$A$2:$B$5,2)</f>
        <v>All levels</v>
      </c>
      <c r="O448" t="str">
        <f>LOWER(טבלה1[[#This Row],[level_desc]])</f>
        <v>all levels</v>
      </c>
      <c r="P448" s="3" t="str">
        <f>UPPER(טבלה1[[#This Row],[small letters]])</f>
        <v>ALL LEVELS</v>
      </c>
      <c r="Q448">
        <f>LEN(טבלה1[[#This Row],[no spaces]])</f>
        <v>10</v>
      </c>
      <c r="R448" t="str">
        <f>TRIM(טבלה1[[#This Row],[small letters]])</f>
        <v>all levels</v>
      </c>
      <c r="S448" s="6">
        <v>29.5</v>
      </c>
      <c r="T448" s="12">
        <v>42120</v>
      </c>
      <c r="U448" s="6">
        <f>DAY(טבלה1[[#This Row],[published_date]])</f>
        <v>26</v>
      </c>
      <c r="V448" s="6">
        <f>MONTH(טבלה1[[#This Row],[published_date]])</f>
        <v>4</v>
      </c>
      <c r="W448" s="6">
        <f>YEAR(טבלה1[[#This Row],[published_date]])</f>
        <v>2015</v>
      </c>
      <c r="X448">
        <v>1</v>
      </c>
      <c r="Y448" t="str">
        <f>VLOOKUP(טבלה1[[#This Row],[subject_id]],Subject_id!$A$2:$B$5,2)</f>
        <v>Business Finance</v>
      </c>
      <c r="Z448" s="7">
        <v>43318</v>
      </c>
      <c r="AA448">
        <f>_xlfn.DAYS(טבלה1[[#This Row],[Removal_date]],טבלה1[[#This Row],[published_date]])</f>
        <v>1198</v>
      </c>
      <c r="AB448" s="4">
        <f>טבלה1[[#This Row],[price]]*טבלה1[[#This Row],[num_subscribers]]</f>
        <v>90540</v>
      </c>
    </row>
    <row r="449" spans="1:28" x14ac:dyDescent="0.3">
      <c r="A449">
        <v>494800</v>
      </c>
      <c r="B449" t="s">
        <v>674</v>
      </c>
      <c r="C449" t="str">
        <f>LEFT(טבלה1[[#This Row],[course_title]],10)</f>
        <v>Accounting</v>
      </c>
      <c r="D449" t="str">
        <f>RIGHT(טבלה1[[#This Row],[course_title]],10)</f>
        <v>lete Study</v>
      </c>
      <c r="E449" t="str">
        <f>MID(טבלה1[[#This Row],[course_title]],2,10)</f>
        <v xml:space="preserve">ccounting </v>
      </c>
      <c r="F449" t="s">
        <v>675</v>
      </c>
      <c r="G449" t="str">
        <f>REPLACE(טבלה1[[#This Row],[url]],19,3,"com")</f>
        <v>https://www.udemy.com/fundamentals-of-accounting-a-complete-study/</v>
      </c>
      <c r="H449" t="b">
        <v>1</v>
      </c>
      <c r="I449" s="4">
        <v>180</v>
      </c>
      <c r="J449" s="5">
        <v>1132</v>
      </c>
      <c r="K449" s="5">
        <v>70</v>
      </c>
      <c r="L449" s="5">
        <v>332</v>
      </c>
      <c r="M449">
        <v>1</v>
      </c>
      <c r="N449" t="str">
        <f>VLOOKUP(טבלה1[[#This Row],[level_id]],Level_id!$A$2:$B$5,2)</f>
        <v>All levels</v>
      </c>
      <c r="O449" t="str">
        <f>LOWER(טבלה1[[#This Row],[level_desc]])</f>
        <v>all levels</v>
      </c>
      <c r="P449" s="3" t="str">
        <f>UPPER(טבלה1[[#This Row],[small letters]])</f>
        <v>ALL LEVELS</v>
      </c>
      <c r="Q449">
        <f>LEN(טבלה1[[#This Row],[no spaces]])</f>
        <v>10</v>
      </c>
      <c r="R449" t="str">
        <f>TRIM(טבלה1[[#This Row],[small letters]])</f>
        <v>all levels</v>
      </c>
      <c r="S449" s="6">
        <v>29</v>
      </c>
      <c r="T449" s="12">
        <v>42130</v>
      </c>
      <c r="U449" s="6">
        <f>DAY(טבלה1[[#This Row],[published_date]])</f>
        <v>6</v>
      </c>
      <c r="V449" s="6">
        <f>MONTH(טבלה1[[#This Row],[published_date]])</f>
        <v>5</v>
      </c>
      <c r="W449" s="6">
        <f>YEAR(טבלה1[[#This Row],[published_date]])</f>
        <v>2015</v>
      </c>
      <c r="X449">
        <v>1</v>
      </c>
      <c r="Y449" t="str">
        <f>VLOOKUP(טבלה1[[#This Row],[subject_id]],Subject_id!$A$2:$B$5,2)</f>
        <v>Business Finance</v>
      </c>
      <c r="Z449" s="7">
        <v>43318</v>
      </c>
      <c r="AA449">
        <f>_xlfn.DAYS(טבלה1[[#This Row],[Removal_date]],טבלה1[[#This Row],[published_date]])</f>
        <v>1188</v>
      </c>
      <c r="AB449" s="4">
        <f>טבלה1[[#This Row],[price]]*טבלה1[[#This Row],[num_subscribers]]</f>
        <v>203760</v>
      </c>
    </row>
    <row r="450" spans="1:28" x14ac:dyDescent="0.3">
      <c r="A450">
        <v>644654</v>
      </c>
      <c r="B450" t="s">
        <v>4920</v>
      </c>
      <c r="C450" t="str">
        <f>LEFT(טבלה1[[#This Row],[course_title]],10)</f>
        <v>Learn Basi</v>
      </c>
      <c r="D450" t="str">
        <f>RIGHT(טבלה1[[#This Row],[course_title]],10)</f>
        <v xml:space="preserve"> - Level 2</v>
      </c>
      <c r="E450" t="str">
        <f>MID(טבלה1[[#This Row],[course_title]],2,10)</f>
        <v>earn Basic</v>
      </c>
      <c r="F450" t="s">
        <v>4921</v>
      </c>
      <c r="G450" t="str">
        <f>REPLACE(טבלה1[[#This Row],[url]],19,3,"com")</f>
        <v>https://www.udemy.com/carnatic-flute-basics/</v>
      </c>
      <c r="H450" t="b">
        <v>1</v>
      </c>
      <c r="I450" s="4">
        <v>180</v>
      </c>
      <c r="J450" s="5">
        <v>152</v>
      </c>
      <c r="K450" s="5">
        <v>21</v>
      </c>
      <c r="L450" s="5">
        <v>91</v>
      </c>
      <c r="M450">
        <v>2</v>
      </c>
      <c r="N450" t="str">
        <f>VLOOKUP(טבלה1[[#This Row],[level_id]],Level_id!$A$2:$B$5,2)</f>
        <v>Beginner Level</v>
      </c>
      <c r="O450" t="str">
        <f>LOWER(טבלה1[[#This Row],[level_desc]])</f>
        <v>beginner level</v>
      </c>
      <c r="P450" s="3" t="str">
        <f>UPPER(טבלה1[[#This Row],[small letters]])</f>
        <v>BEGINNER LEVEL</v>
      </c>
      <c r="Q450">
        <f>LEN(טבלה1[[#This Row],[no spaces]])</f>
        <v>14</v>
      </c>
      <c r="R450" t="str">
        <f>TRIM(טבלה1[[#This Row],[small letters]])</f>
        <v>beginner level</v>
      </c>
      <c r="S450" s="6">
        <v>4.5</v>
      </c>
      <c r="T450" s="12">
        <v>42432</v>
      </c>
      <c r="U450" s="6">
        <f>DAY(טבלה1[[#This Row],[published_date]])</f>
        <v>3</v>
      </c>
      <c r="V450" s="6">
        <f>MONTH(טבלה1[[#This Row],[published_date]])</f>
        <v>3</v>
      </c>
      <c r="W450" s="6">
        <f>YEAR(טבלה1[[#This Row],[published_date]])</f>
        <v>2016</v>
      </c>
      <c r="X450">
        <v>3</v>
      </c>
      <c r="Y450" t="str">
        <f>VLOOKUP(טבלה1[[#This Row],[subject_id]],Subject_id!$A$2:$B$5,2)</f>
        <v>Musical Instruments</v>
      </c>
      <c r="Z450" s="7">
        <v>43465</v>
      </c>
      <c r="AA450">
        <f>_xlfn.DAYS(טבלה1[[#This Row],[Removal_date]],טבלה1[[#This Row],[published_date]])</f>
        <v>1033</v>
      </c>
      <c r="AB450" s="4">
        <f>טבלה1[[#This Row],[price]]*טבלה1[[#This Row],[num_subscribers]]</f>
        <v>27360</v>
      </c>
    </row>
    <row r="451" spans="1:28" x14ac:dyDescent="0.3">
      <c r="A451">
        <v>705264</v>
      </c>
      <c r="B451" t="s">
        <v>6502</v>
      </c>
      <c r="C451" t="str">
        <f>LEFT(טבלה1[[#This Row],[course_title]],10)</f>
        <v>Modern Rea</v>
      </c>
      <c r="D451" t="str">
        <f>RIGHT(טבלה1[[#This Row],[course_title]],10)</f>
        <v>with Redux</v>
      </c>
      <c r="E451" t="str">
        <f>MID(טבלה1[[#This Row],[course_title]],2,10)</f>
        <v>odern Reac</v>
      </c>
      <c r="F451" t="s">
        <v>6503</v>
      </c>
      <c r="G451" t="str">
        <f>REPLACE(טבלה1[[#This Row],[url]],19,3,"com")</f>
        <v>https://www.udemy.com/react-redux/</v>
      </c>
      <c r="H451" t="b">
        <v>1</v>
      </c>
      <c r="I451" s="4">
        <v>180</v>
      </c>
      <c r="J451" s="5">
        <v>50815</v>
      </c>
      <c r="K451" s="5">
        <v>15117</v>
      </c>
      <c r="L451" s="5">
        <v>150</v>
      </c>
      <c r="M451">
        <v>1</v>
      </c>
      <c r="N451" t="str">
        <f>VLOOKUP(טבלה1[[#This Row],[level_id]],Level_id!$A$2:$B$5,2)</f>
        <v>All levels</v>
      </c>
      <c r="O451" t="str">
        <f>LOWER(טבלה1[[#This Row],[level_desc]])</f>
        <v>all levels</v>
      </c>
      <c r="P451" s="3" t="str">
        <f>UPPER(טבלה1[[#This Row],[small letters]])</f>
        <v>ALL LEVELS</v>
      </c>
      <c r="Q451">
        <f>LEN(טבלה1[[#This Row],[no spaces]])</f>
        <v>10</v>
      </c>
      <c r="R451" t="str">
        <f>TRIM(טבלה1[[#This Row],[small letters]])</f>
        <v>all levels</v>
      </c>
      <c r="S451" s="6">
        <v>26.5</v>
      </c>
      <c r="T451" s="12">
        <v>42366</v>
      </c>
      <c r="U451" s="6">
        <f>DAY(טבלה1[[#This Row],[published_date]])</f>
        <v>28</v>
      </c>
      <c r="V451" s="6">
        <f>MONTH(טבלה1[[#This Row],[published_date]])</f>
        <v>12</v>
      </c>
      <c r="W451" s="6">
        <f>YEAR(טבלה1[[#This Row],[published_date]])</f>
        <v>2015</v>
      </c>
      <c r="X451">
        <v>4</v>
      </c>
      <c r="Y451" t="str">
        <f>VLOOKUP(טבלה1[[#This Row],[subject_id]],Subject_id!$A$2:$B$5,2)</f>
        <v>Web Development</v>
      </c>
      <c r="Z451" s="7">
        <v>43734</v>
      </c>
      <c r="AA451">
        <f>_xlfn.DAYS(טבלה1[[#This Row],[Removal_date]],טבלה1[[#This Row],[published_date]])</f>
        <v>1368</v>
      </c>
      <c r="AB451" s="4">
        <f>טבלה1[[#This Row],[price]]*טבלה1[[#This Row],[num_subscribers]]</f>
        <v>9146700</v>
      </c>
    </row>
    <row r="452" spans="1:28" x14ac:dyDescent="0.3">
      <c r="A452">
        <v>826202</v>
      </c>
      <c r="B452" t="s">
        <v>3144</v>
      </c>
      <c r="C452" t="str">
        <f>LEFT(טבלה1[[#This Row],[course_title]],10)</f>
        <v>Design a u</v>
      </c>
      <c r="D452" t="str">
        <f>RIGHT(טבלה1[[#This Row],[course_title]],10)</f>
        <v>with Blurb</v>
      </c>
      <c r="E452" t="str">
        <f>MID(טבלה1[[#This Row],[course_title]],2,10)</f>
        <v>esign a un</v>
      </c>
      <c r="F452" t="s">
        <v>3145</v>
      </c>
      <c r="G452" t="str">
        <f>REPLACE(טבלה1[[#This Row],[url]],19,3,"com")</f>
        <v>https://www.udemy.com/photo-book-blurb/</v>
      </c>
      <c r="H452" t="b">
        <v>1</v>
      </c>
      <c r="I452" s="4">
        <v>180</v>
      </c>
      <c r="J452" s="5">
        <v>2863</v>
      </c>
      <c r="K452" s="5">
        <v>11</v>
      </c>
      <c r="L452" s="5">
        <v>27</v>
      </c>
      <c r="M452">
        <v>1</v>
      </c>
      <c r="N452" t="str">
        <f>VLOOKUP(טבלה1[[#This Row],[level_id]],Level_id!$A$2:$B$5,2)</f>
        <v>All levels</v>
      </c>
      <c r="O452" t="str">
        <f>LOWER(טבלה1[[#This Row],[level_desc]])</f>
        <v>all levels</v>
      </c>
      <c r="P452" s="3" t="str">
        <f>UPPER(טבלה1[[#This Row],[small letters]])</f>
        <v>ALL LEVELS</v>
      </c>
      <c r="Q452">
        <f>LEN(טבלה1[[#This Row],[no spaces]])</f>
        <v>10</v>
      </c>
      <c r="R452" t="str">
        <f>TRIM(טבלה1[[#This Row],[small letters]])</f>
        <v>all levels</v>
      </c>
      <c r="S452" s="6">
        <v>2.5</v>
      </c>
      <c r="T452" s="12">
        <v>42486</v>
      </c>
      <c r="U452" s="6">
        <f>DAY(טבלה1[[#This Row],[published_date]])</f>
        <v>26</v>
      </c>
      <c r="V452" s="6">
        <f>MONTH(טבלה1[[#This Row],[published_date]])</f>
        <v>4</v>
      </c>
      <c r="W452" s="6">
        <f>YEAR(טבלה1[[#This Row],[published_date]])</f>
        <v>2016</v>
      </c>
      <c r="X452">
        <v>2</v>
      </c>
      <c r="Y452" t="str">
        <f>VLOOKUP(טבלה1[[#This Row],[subject_id]],Subject_id!$A$2:$B$5,2)</f>
        <v>Graphic Design</v>
      </c>
      <c r="Z452" s="7">
        <v>43734</v>
      </c>
      <c r="AA452">
        <f>_xlfn.DAYS(טבלה1[[#This Row],[Removal_date]],טבלה1[[#This Row],[published_date]])</f>
        <v>1248</v>
      </c>
      <c r="AB452" s="4">
        <f>טבלה1[[#This Row],[price]]*טבלה1[[#This Row],[num_subscribers]]</f>
        <v>515340</v>
      </c>
    </row>
    <row r="453" spans="1:28" x14ac:dyDescent="0.3">
      <c r="A453">
        <v>883138</v>
      </c>
      <c r="B453" t="s">
        <v>4689</v>
      </c>
      <c r="C453" t="str">
        <f>LEFT(טבלה1[[#This Row],[course_title]],10)</f>
        <v>Pop and Ja</v>
      </c>
      <c r="D453" t="str">
        <f>RIGHT(טבלה1[[#This Row],[course_title]],10)</f>
        <v>ner level)</v>
      </c>
      <c r="E453" t="str">
        <f>MID(טבלה1[[#This Row],[course_title]],2,10)</f>
        <v>op and Jaz</v>
      </c>
      <c r="F453" t="s">
        <v>4690</v>
      </c>
      <c r="G453" t="str">
        <f>REPLACE(טבלה1[[#This Row],[url]],19,3,"com")</f>
        <v>https://www.udemy.com/pop-and-jazz-keyboards-and-harmony-beginner-level/</v>
      </c>
      <c r="H453" t="b">
        <v>1</v>
      </c>
      <c r="I453" s="4">
        <v>180</v>
      </c>
      <c r="J453" s="5">
        <v>47</v>
      </c>
      <c r="K453" s="5">
        <v>7</v>
      </c>
      <c r="L453" s="5">
        <v>13</v>
      </c>
      <c r="M453">
        <v>2</v>
      </c>
      <c r="N453" t="str">
        <f>VLOOKUP(טבלה1[[#This Row],[level_id]],Level_id!$A$2:$B$5,2)</f>
        <v>Beginner Level</v>
      </c>
      <c r="O453" t="str">
        <f>LOWER(טבלה1[[#This Row],[level_desc]])</f>
        <v>beginner level</v>
      </c>
      <c r="P453" s="3" t="str">
        <f>UPPER(טבלה1[[#This Row],[small letters]])</f>
        <v>BEGINNER LEVEL</v>
      </c>
      <c r="Q453">
        <f>LEN(טבלה1[[#This Row],[no spaces]])</f>
        <v>14</v>
      </c>
      <c r="R453" t="str">
        <f>TRIM(טבלה1[[#This Row],[small letters]])</f>
        <v>beginner level</v>
      </c>
      <c r="S453" s="6">
        <v>3</v>
      </c>
      <c r="T453" s="12">
        <v>42563</v>
      </c>
      <c r="U453" s="6">
        <f>DAY(טבלה1[[#This Row],[published_date]])</f>
        <v>12</v>
      </c>
      <c r="V453" s="6">
        <f>MONTH(טבלה1[[#This Row],[published_date]])</f>
        <v>7</v>
      </c>
      <c r="W453" s="6">
        <f>YEAR(טבלה1[[#This Row],[published_date]])</f>
        <v>2016</v>
      </c>
      <c r="X453">
        <v>3</v>
      </c>
      <c r="Y453" t="str">
        <f>VLOOKUP(טבלה1[[#This Row],[subject_id]],Subject_id!$A$2:$B$5,2)</f>
        <v>Musical Instruments</v>
      </c>
      <c r="Z453" s="7">
        <v>43465</v>
      </c>
      <c r="AA453">
        <f>_xlfn.DAYS(טבלה1[[#This Row],[Removal_date]],טבלה1[[#This Row],[published_date]])</f>
        <v>902</v>
      </c>
      <c r="AB453" s="4">
        <f>טבלה1[[#This Row],[price]]*טבלה1[[#This Row],[num_subscribers]]</f>
        <v>8460</v>
      </c>
    </row>
    <row r="454" spans="1:28" x14ac:dyDescent="0.3">
      <c r="A454">
        <v>933888</v>
      </c>
      <c r="B454" t="s">
        <v>3056</v>
      </c>
      <c r="C454" t="str">
        <f>LEFT(טבלה1[[#This Row],[course_title]],10)</f>
        <v>Adobe Illu</v>
      </c>
      <c r="D454" t="str">
        <f>RIGHT(טבלה1[[#This Row],[course_title]],10)</f>
        <v>mals Icons</v>
      </c>
      <c r="E454" t="str">
        <f>MID(טבלה1[[#This Row],[course_title]],2,10)</f>
        <v>dobe Illus</v>
      </c>
      <c r="F454" t="s">
        <v>3057</v>
      </c>
      <c r="G454" t="str">
        <f>REPLACE(טבלה1[[#This Row],[url]],19,3,"com")</f>
        <v>https://www.udemy.com/adobe-illustrator-how-to-draw-squared-animals-icons/</v>
      </c>
      <c r="H454" t="b">
        <v>1</v>
      </c>
      <c r="I454" s="4">
        <v>180</v>
      </c>
      <c r="J454" s="5">
        <v>2873</v>
      </c>
      <c r="K454" s="5">
        <v>38</v>
      </c>
      <c r="L454" s="5">
        <v>13</v>
      </c>
      <c r="M454">
        <v>2</v>
      </c>
      <c r="N454" t="str">
        <f>VLOOKUP(טבלה1[[#This Row],[level_id]],Level_id!$A$2:$B$5,2)</f>
        <v>Beginner Level</v>
      </c>
      <c r="O454" t="str">
        <f>LOWER(טבלה1[[#This Row],[level_desc]])</f>
        <v>beginner level</v>
      </c>
      <c r="P454" s="3" t="str">
        <f>UPPER(טבלה1[[#This Row],[small letters]])</f>
        <v>BEGINNER LEVEL</v>
      </c>
      <c r="Q454">
        <f>LEN(טבלה1[[#This Row],[no spaces]])</f>
        <v>14</v>
      </c>
      <c r="R454" t="str">
        <f>TRIM(טבלה1[[#This Row],[small letters]])</f>
        <v>beginner level</v>
      </c>
      <c r="S454" s="6">
        <v>0.53333333299999997</v>
      </c>
      <c r="T454" s="12">
        <v>42745</v>
      </c>
      <c r="U454" s="6">
        <f>DAY(טבלה1[[#This Row],[published_date]])</f>
        <v>10</v>
      </c>
      <c r="V454" s="6">
        <f>MONTH(טבלה1[[#This Row],[published_date]])</f>
        <v>1</v>
      </c>
      <c r="W454" s="6">
        <f>YEAR(טבלה1[[#This Row],[published_date]])</f>
        <v>2017</v>
      </c>
      <c r="X454">
        <v>2</v>
      </c>
      <c r="Y454" t="str">
        <f>VLOOKUP(טבלה1[[#This Row],[subject_id]],Subject_id!$A$2:$B$5,2)</f>
        <v>Graphic Design</v>
      </c>
      <c r="Z454" s="7">
        <v>43465</v>
      </c>
      <c r="AA454">
        <f>_xlfn.DAYS(טבלה1[[#This Row],[Removal_date]],טבלה1[[#This Row],[published_date]])</f>
        <v>720</v>
      </c>
      <c r="AB454" s="4">
        <f>טבלה1[[#This Row],[price]]*טבלה1[[#This Row],[num_subscribers]]</f>
        <v>517140</v>
      </c>
    </row>
    <row r="455" spans="1:28" x14ac:dyDescent="0.3">
      <c r="A455">
        <v>986442</v>
      </c>
      <c r="B455" t="s">
        <v>5543</v>
      </c>
      <c r="C455" t="str">
        <f>LEFT(טבלה1[[#This Row],[course_title]],10)</f>
        <v>JavaScript</v>
      </c>
      <c r="D455" t="str">
        <f>RIGHT(טבלה1[[#This Row],[course_title]],10)</f>
        <v>t Tutorial</v>
      </c>
      <c r="E455" t="str">
        <f>MID(טבלה1[[#This Row],[course_title]],2,10)</f>
        <v xml:space="preserve">avaScript </v>
      </c>
      <c r="F455" t="s">
        <v>5544</v>
      </c>
      <c r="G455" t="str">
        <f>REPLACE(טבלה1[[#This Row],[url]],19,3,"com")</f>
        <v>https://www.udemy.com/lets-learn-javascript-by-coding/</v>
      </c>
      <c r="H455" t="b">
        <v>1</v>
      </c>
      <c r="I455" s="4">
        <v>180</v>
      </c>
      <c r="J455" s="5">
        <v>613</v>
      </c>
      <c r="K455" s="5">
        <v>93</v>
      </c>
      <c r="L455" s="5">
        <v>37</v>
      </c>
      <c r="M455">
        <v>1</v>
      </c>
      <c r="N455" t="str">
        <f>VLOOKUP(טבלה1[[#This Row],[level_id]],Level_id!$A$2:$B$5,2)</f>
        <v>All levels</v>
      </c>
      <c r="O455" t="str">
        <f>LOWER(טבלה1[[#This Row],[level_desc]])</f>
        <v>all levels</v>
      </c>
      <c r="P455" s="3" t="str">
        <f>UPPER(טבלה1[[#This Row],[small letters]])</f>
        <v>ALL LEVELS</v>
      </c>
      <c r="Q455">
        <f>LEN(טבלה1[[#This Row],[no spaces]])</f>
        <v>10</v>
      </c>
      <c r="R455" t="str">
        <f>TRIM(טבלה1[[#This Row],[small letters]])</f>
        <v>all levels</v>
      </c>
      <c r="S455" s="6">
        <v>4.5</v>
      </c>
      <c r="T455" s="12">
        <v>42660</v>
      </c>
      <c r="U455" s="6">
        <f>DAY(טבלה1[[#This Row],[published_date]])</f>
        <v>17</v>
      </c>
      <c r="V455" s="6">
        <f>MONTH(טבלה1[[#This Row],[published_date]])</f>
        <v>10</v>
      </c>
      <c r="W455" s="6">
        <f>YEAR(טבלה1[[#This Row],[published_date]])</f>
        <v>2016</v>
      </c>
      <c r="X455">
        <v>4</v>
      </c>
      <c r="Y455" t="str">
        <f>VLOOKUP(טבלה1[[#This Row],[subject_id]],Subject_id!$A$2:$B$5,2)</f>
        <v>Web Development</v>
      </c>
      <c r="Z455" s="7">
        <v>43734</v>
      </c>
      <c r="AA455">
        <f>_xlfn.DAYS(טבלה1[[#This Row],[Removal_date]],טבלה1[[#This Row],[published_date]])</f>
        <v>1074</v>
      </c>
      <c r="AB455" s="4">
        <f>טבלה1[[#This Row],[price]]*טבלה1[[#This Row],[num_subscribers]]</f>
        <v>110340</v>
      </c>
    </row>
    <row r="456" spans="1:28" x14ac:dyDescent="0.3">
      <c r="A456">
        <v>1145736</v>
      </c>
      <c r="B456" t="s">
        <v>2408</v>
      </c>
      <c r="C456" t="str">
        <f>LEFT(טבלה1[[#This Row],[course_title]],10)</f>
        <v>Create Pro</v>
      </c>
      <c r="D456" t="str">
        <f>RIGHT(טבלה1[[#This Row],[course_title]],10)</f>
        <v>Experience</v>
      </c>
      <c r="E456" t="str">
        <f>MID(טבלה1[[#This Row],[course_title]],2,10)</f>
        <v>reate Prof</v>
      </c>
      <c r="F456" t="s">
        <v>2409</v>
      </c>
      <c r="G456" t="str">
        <f>REPLACE(טבלה1[[#This Row],[url]],19,3,"com")</f>
        <v>https://www.udemy.com/create-professional-looking-infographics/</v>
      </c>
      <c r="H456" t="b">
        <v>1</v>
      </c>
      <c r="I456" s="4">
        <v>180</v>
      </c>
      <c r="J456" s="5">
        <v>9367</v>
      </c>
      <c r="K456" s="5">
        <v>104</v>
      </c>
      <c r="L456" s="5">
        <v>21</v>
      </c>
      <c r="M456">
        <v>2</v>
      </c>
      <c r="N456" t="str">
        <f>VLOOKUP(טבלה1[[#This Row],[level_id]],Level_id!$A$2:$B$5,2)</f>
        <v>Beginner Level</v>
      </c>
      <c r="O456" t="str">
        <f>LOWER(טבלה1[[#This Row],[level_desc]])</f>
        <v>beginner level</v>
      </c>
      <c r="P456" s="3" t="str">
        <f>UPPER(טבלה1[[#This Row],[small letters]])</f>
        <v>BEGINNER LEVEL</v>
      </c>
      <c r="Q456">
        <f>LEN(טבלה1[[#This Row],[no spaces]])</f>
        <v>14</v>
      </c>
      <c r="R456" t="str">
        <f>TRIM(טבלה1[[#This Row],[small letters]])</f>
        <v>beginner level</v>
      </c>
      <c r="S456" s="6">
        <v>2</v>
      </c>
      <c r="T456" s="12">
        <v>42815</v>
      </c>
      <c r="U456" s="6">
        <f>DAY(טבלה1[[#This Row],[published_date]])</f>
        <v>21</v>
      </c>
      <c r="V456" s="6">
        <f>MONTH(טבלה1[[#This Row],[published_date]])</f>
        <v>3</v>
      </c>
      <c r="W456" s="6">
        <f>YEAR(טבלה1[[#This Row],[published_date]])</f>
        <v>2017</v>
      </c>
      <c r="X456">
        <v>2</v>
      </c>
      <c r="Y456" t="str">
        <f>VLOOKUP(טבלה1[[#This Row],[subject_id]],Subject_id!$A$2:$B$5,2)</f>
        <v>Graphic Design</v>
      </c>
      <c r="Z456" s="7">
        <v>43465</v>
      </c>
      <c r="AA456">
        <f>_xlfn.DAYS(טבלה1[[#This Row],[Removal_date]],טבלה1[[#This Row],[published_date]])</f>
        <v>650</v>
      </c>
      <c r="AB456" s="4">
        <f>טבלה1[[#This Row],[price]]*טבלה1[[#This Row],[num_subscribers]]</f>
        <v>1686060</v>
      </c>
    </row>
    <row r="457" spans="1:28" x14ac:dyDescent="0.3">
      <c r="A457">
        <v>289230</v>
      </c>
      <c r="B457" t="s">
        <v>6486</v>
      </c>
      <c r="C457" t="str">
        <f>LEFT(טבלה1[[#This Row],[course_title]],10)</f>
        <v xml:space="preserve">Learn and </v>
      </c>
      <c r="D457" t="str">
        <f>RIGHT(טבלה1[[#This Row],[course_title]],10)</f>
        <v xml:space="preserve"> AngularJS</v>
      </c>
      <c r="E457" t="str">
        <f>MID(טבלה1[[#This Row],[course_title]],2,10)</f>
        <v>earn and U</v>
      </c>
      <c r="F457" t="s">
        <v>6487</v>
      </c>
      <c r="G457" t="str">
        <f>REPLACE(טבלה1[[#This Row],[url]],19,3,"com")</f>
        <v>https://www.udemy.com/learn-angularjs/</v>
      </c>
      <c r="H457" t="b">
        <v>1</v>
      </c>
      <c r="I457" s="4">
        <v>175</v>
      </c>
      <c r="J457" s="5">
        <v>59361</v>
      </c>
      <c r="K457" s="5">
        <v>11580</v>
      </c>
      <c r="L457" s="5">
        <v>55</v>
      </c>
      <c r="M457">
        <v>1</v>
      </c>
      <c r="N457" t="str">
        <f>VLOOKUP(טבלה1[[#This Row],[level_id]],Level_id!$A$2:$B$5,2)</f>
        <v>All levels</v>
      </c>
      <c r="O457" t="str">
        <f>LOWER(טבלה1[[#This Row],[level_desc]])</f>
        <v>all levels</v>
      </c>
      <c r="P457" s="3" t="str">
        <f>UPPER(טבלה1[[#This Row],[small letters]])</f>
        <v>ALL LEVELS</v>
      </c>
      <c r="Q457">
        <f>LEN(טבלה1[[#This Row],[no spaces]])</f>
        <v>10</v>
      </c>
      <c r="R457" t="str">
        <f>TRIM(טבלה1[[#This Row],[small letters]])</f>
        <v>all levels</v>
      </c>
      <c r="S457" s="6">
        <v>7</v>
      </c>
      <c r="T457" s="12">
        <v>41906</v>
      </c>
      <c r="U457" s="6">
        <f>DAY(טבלה1[[#This Row],[published_date]])</f>
        <v>24</v>
      </c>
      <c r="V457" s="6">
        <f>MONTH(טבלה1[[#This Row],[published_date]])</f>
        <v>9</v>
      </c>
      <c r="W457" s="6">
        <f>YEAR(טבלה1[[#This Row],[published_date]])</f>
        <v>2014</v>
      </c>
      <c r="X457">
        <v>4</v>
      </c>
      <c r="Y457" t="str">
        <f>VLOOKUP(טבלה1[[#This Row],[subject_id]],Subject_id!$A$2:$B$5,2)</f>
        <v>Web Development</v>
      </c>
      <c r="Z457" s="7">
        <v>43734</v>
      </c>
      <c r="AA457">
        <f>_xlfn.DAYS(טבלה1[[#This Row],[Removal_date]],טבלה1[[#This Row],[published_date]])</f>
        <v>1828</v>
      </c>
      <c r="AB457" s="4">
        <f>טבלה1[[#This Row],[price]]*טבלה1[[#This Row],[num_subscribers]]</f>
        <v>10388175</v>
      </c>
    </row>
    <row r="458" spans="1:28" x14ac:dyDescent="0.3">
      <c r="A458">
        <v>364426</v>
      </c>
      <c r="B458" t="s">
        <v>6488</v>
      </c>
      <c r="C458" t="str">
        <f>LEFT(טבלה1[[#This Row],[course_title]],10)</f>
        <v>JavaScript</v>
      </c>
      <c r="D458" t="str">
        <f>RIGHT(טבלה1[[#This Row],[course_title]],10)</f>
        <v>eird Parts</v>
      </c>
      <c r="E458" t="str">
        <f>MID(טבלה1[[#This Row],[course_title]],2,10)</f>
        <v>avaScript:</v>
      </c>
      <c r="F458" t="s">
        <v>6489</v>
      </c>
      <c r="G458" t="str">
        <f>REPLACE(טבלה1[[#This Row],[url]],19,3,"com")</f>
        <v>https://www.udemy.com/understand-javascript/</v>
      </c>
      <c r="H458" t="b">
        <v>1</v>
      </c>
      <c r="I458" s="4">
        <v>175</v>
      </c>
      <c r="J458" s="5">
        <v>79612</v>
      </c>
      <c r="K458" s="5">
        <v>16976</v>
      </c>
      <c r="L458" s="5">
        <v>85</v>
      </c>
      <c r="M458">
        <v>1</v>
      </c>
      <c r="N458" t="str">
        <f>VLOOKUP(טבלה1[[#This Row],[level_id]],Level_id!$A$2:$B$5,2)</f>
        <v>All levels</v>
      </c>
      <c r="O458" t="str">
        <f>LOWER(טבלה1[[#This Row],[level_desc]])</f>
        <v>all levels</v>
      </c>
      <c r="P458" s="3" t="str">
        <f>UPPER(טבלה1[[#This Row],[small letters]])</f>
        <v>ALL LEVELS</v>
      </c>
      <c r="Q458">
        <f>LEN(טבלה1[[#This Row],[no spaces]])</f>
        <v>10</v>
      </c>
      <c r="R458" t="str">
        <f>TRIM(טבלה1[[#This Row],[small letters]])</f>
        <v>all levels</v>
      </c>
      <c r="S458" s="6">
        <v>11.5</v>
      </c>
      <c r="T458" s="12">
        <v>42075</v>
      </c>
      <c r="U458" s="6">
        <f>DAY(טבלה1[[#This Row],[published_date]])</f>
        <v>12</v>
      </c>
      <c r="V458" s="6">
        <f>MONTH(טבלה1[[#This Row],[published_date]])</f>
        <v>3</v>
      </c>
      <c r="W458" s="6">
        <f>YEAR(טבלה1[[#This Row],[published_date]])</f>
        <v>2015</v>
      </c>
      <c r="X458">
        <v>4</v>
      </c>
      <c r="Y458" t="str">
        <f>VLOOKUP(טבלה1[[#This Row],[subject_id]],Subject_id!$A$2:$B$5,2)</f>
        <v>Web Development</v>
      </c>
      <c r="Z458" s="7">
        <v>43734</v>
      </c>
      <c r="AA458">
        <f>_xlfn.DAYS(טבלה1[[#This Row],[Removal_date]],טבלה1[[#This Row],[published_date]])</f>
        <v>1659</v>
      </c>
      <c r="AB458" s="4">
        <f>טבלה1[[#This Row],[price]]*טבלה1[[#This Row],[num_subscribers]]</f>
        <v>13932100</v>
      </c>
    </row>
    <row r="459" spans="1:28" x14ac:dyDescent="0.3">
      <c r="A459">
        <v>443746</v>
      </c>
      <c r="B459" t="s">
        <v>5938</v>
      </c>
      <c r="C459" t="str">
        <f>LEFT(טבלה1[[#This Row],[course_title]],10)</f>
        <v>The WpFAST</v>
      </c>
      <c r="D459" t="str">
        <f>RIGHT(טבלה1[[#This Row],[course_title]],10)</f>
        <v>ter Course</v>
      </c>
      <c r="E459" t="str">
        <f>MID(טבלה1[[#This Row],[course_title]],2,10)</f>
        <v>he WpFASTE</v>
      </c>
      <c r="F459" t="s">
        <v>5939</v>
      </c>
      <c r="G459" t="str">
        <f>REPLACE(טבלה1[[#This Row],[url]],19,3,"com")</f>
        <v>https://www.udemy.com/make-your-wordpress-sites-fastest-in-world/</v>
      </c>
      <c r="H459" t="b">
        <v>1</v>
      </c>
      <c r="I459" s="4">
        <v>175</v>
      </c>
      <c r="J459" s="5">
        <v>2134</v>
      </c>
      <c r="K459" s="5">
        <v>215</v>
      </c>
      <c r="L459" s="5">
        <v>55</v>
      </c>
      <c r="M459">
        <v>1</v>
      </c>
      <c r="N459" t="str">
        <f>VLOOKUP(טבלה1[[#This Row],[level_id]],Level_id!$A$2:$B$5,2)</f>
        <v>All levels</v>
      </c>
      <c r="O459" t="str">
        <f>LOWER(טבלה1[[#This Row],[level_desc]])</f>
        <v>all levels</v>
      </c>
      <c r="P459" s="3" t="str">
        <f>UPPER(טבלה1[[#This Row],[small letters]])</f>
        <v>ALL LEVELS</v>
      </c>
      <c r="Q459">
        <f>LEN(טבלה1[[#This Row],[no spaces]])</f>
        <v>10</v>
      </c>
      <c r="R459" t="str">
        <f>TRIM(טבלה1[[#This Row],[small letters]])</f>
        <v>all levels</v>
      </c>
      <c r="S459" s="6">
        <v>7</v>
      </c>
      <c r="T459" s="12">
        <v>42107</v>
      </c>
      <c r="U459" s="6">
        <f>DAY(טבלה1[[#This Row],[published_date]])</f>
        <v>13</v>
      </c>
      <c r="V459" s="6">
        <f>MONTH(טבלה1[[#This Row],[published_date]])</f>
        <v>4</v>
      </c>
      <c r="W459" s="6">
        <f>YEAR(טבלה1[[#This Row],[published_date]])</f>
        <v>2015</v>
      </c>
      <c r="X459">
        <v>4</v>
      </c>
      <c r="Y459" t="str">
        <f>VLOOKUP(טבלה1[[#This Row],[subject_id]],Subject_id!$A$2:$B$5,2)</f>
        <v>Web Development</v>
      </c>
      <c r="Z459" s="7">
        <v>43734</v>
      </c>
      <c r="AA459">
        <f>_xlfn.DAYS(טבלה1[[#This Row],[Removal_date]],טבלה1[[#This Row],[published_date]])</f>
        <v>1627</v>
      </c>
      <c r="AB459" s="4">
        <f>טבלה1[[#This Row],[price]]*טבלה1[[#This Row],[num_subscribers]]</f>
        <v>373450</v>
      </c>
    </row>
    <row r="460" spans="1:28" x14ac:dyDescent="0.3">
      <c r="A460">
        <v>447362</v>
      </c>
      <c r="B460" t="s">
        <v>68</v>
      </c>
      <c r="C460" t="str">
        <f>LEFT(טבלה1[[#This Row],[course_title]],10)</f>
        <v>Create You</v>
      </c>
      <c r="D460" t="str">
        <f>RIGHT(טבלה1[[#This Row],[course_title]],10)</f>
        <v>nd Manager</v>
      </c>
      <c r="E460" t="str">
        <f>MID(טבלה1[[#This Row],[course_title]],2,10)</f>
        <v>reate Your</v>
      </c>
      <c r="F460" t="s">
        <v>69</v>
      </c>
      <c r="G460" t="str">
        <f>REPLACE(טבלה1[[#This Row],[url]],19,3,"com")</f>
        <v>https://www.udemy.com/create-your-own-hedge-fund-double-your-money-every-year/</v>
      </c>
      <c r="H460" t="b">
        <v>1</v>
      </c>
      <c r="I460" s="4">
        <v>175</v>
      </c>
      <c r="J460" s="5">
        <v>4005</v>
      </c>
      <c r="K460" s="5">
        <v>237</v>
      </c>
      <c r="L460" s="5">
        <v>25</v>
      </c>
      <c r="M460">
        <v>4</v>
      </c>
      <c r="N460" t="str">
        <f>VLOOKUP(טבלה1[[#This Row],[level_id]],Level_id!$A$2:$B$5,2)</f>
        <v>Intermediate Level</v>
      </c>
      <c r="O460" t="str">
        <f>LOWER(טבלה1[[#This Row],[level_desc]])</f>
        <v>intermediate level</v>
      </c>
      <c r="P460" s="3" t="str">
        <f>UPPER(טבלה1[[#This Row],[small letters]])</f>
        <v>INTERMEDIATE LEVEL</v>
      </c>
      <c r="Q460">
        <f>LEN(טבלה1[[#This Row],[no spaces]])</f>
        <v>18</v>
      </c>
      <c r="R460" t="str">
        <f>TRIM(טבלה1[[#This Row],[small letters]])</f>
        <v>intermediate level</v>
      </c>
      <c r="S460" s="6">
        <v>2</v>
      </c>
      <c r="T460" s="12">
        <v>42106</v>
      </c>
      <c r="U460" s="6">
        <f>DAY(טבלה1[[#This Row],[published_date]])</f>
        <v>12</v>
      </c>
      <c r="V460" s="6">
        <f>MONTH(טבלה1[[#This Row],[published_date]])</f>
        <v>4</v>
      </c>
      <c r="W460" s="6">
        <f>YEAR(טבלה1[[#This Row],[published_date]])</f>
        <v>2015</v>
      </c>
      <c r="X460">
        <v>1</v>
      </c>
      <c r="Y460" t="str">
        <f>VLOOKUP(טבלה1[[#This Row],[subject_id]],Subject_id!$A$2:$B$5,2)</f>
        <v>Business Finance</v>
      </c>
      <c r="Z460" s="7">
        <v>44114</v>
      </c>
      <c r="AA460">
        <f>_xlfn.DAYS(טבלה1[[#This Row],[Removal_date]],טבלה1[[#This Row],[published_date]])</f>
        <v>2008</v>
      </c>
      <c r="AB460" s="4">
        <f>טבלה1[[#This Row],[price]]*טבלה1[[#This Row],[num_subscribers]]</f>
        <v>700875</v>
      </c>
    </row>
    <row r="461" spans="1:28" x14ac:dyDescent="0.3">
      <c r="A461">
        <v>531360</v>
      </c>
      <c r="B461" t="s">
        <v>6310</v>
      </c>
      <c r="C461" t="str">
        <f>LEFT(טבלה1[[#This Row],[course_title]],10)</f>
        <v>BDD with R</v>
      </c>
      <c r="D461" t="str">
        <f>RIGHT(טבלה1[[#This Row],[course_title]],10)</f>
        <v>d Capybara</v>
      </c>
      <c r="E461" t="str">
        <f>MID(טבלה1[[#This Row],[course_title]],2,10)</f>
        <v>DD with Ru</v>
      </c>
      <c r="F461" t="s">
        <v>6311</v>
      </c>
      <c r="G461" t="str">
        <f>REPLACE(טבלה1[[#This Row],[url]],19,3,"com")</f>
        <v>https://www.udemy.com/rubyonrails-bdd-rspec-capybara/</v>
      </c>
      <c r="H461" t="b">
        <v>1</v>
      </c>
      <c r="I461" s="4">
        <v>175</v>
      </c>
      <c r="J461" s="5">
        <v>2706</v>
      </c>
      <c r="K461" s="5">
        <v>179</v>
      </c>
      <c r="L461" s="5">
        <v>103</v>
      </c>
      <c r="M461">
        <v>1</v>
      </c>
      <c r="N461" t="str">
        <f>VLOOKUP(טבלה1[[#This Row],[level_id]],Level_id!$A$2:$B$5,2)</f>
        <v>All levels</v>
      </c>
      <c r="O461" t="str">
        <f>LOWER(טבלה1[[#This Row],[level_desc]])</f>
        <v>all levels</v>
      </c>
      <c r="P461" s="3" t="str">
        <f>UPPER(טבלה1[[#This Row],[small letters]])</f>
        <v>ALL LEVELS</v>
      </c>
      <c r="Q461">
        <f>LEN(טבלה1[[#This Row],[no spaces]])</f>
        <v>10</v>
      </c>
      <c r="R461" t="str">
        <f>TRIM(טבלה1[[#This Row],[small letters]])</f>
        <v>all levels</v>
      </c>
      <c r="S461" s="6">
        <v>13</v>
      </c>
      <c r="T461" s="12">
        <v>42230</v>
      </c>
      <c r="U461" s="6">
        <f>DAY(טבלה1[[#This Row],[published_date]])</f>
        <v>14</v>
      </c>
      <c r="V461" s="6">
        <f>MONTH(טבלה1[[#This Row],[published_date]])</f>
        <v>8</v>
      </c>
      <c r="W461" s="6">
        <f>YEAR(טבלה1[[#This Row],[published_date]])</f>
        <v>2015</v>
      </c>
      <c r="X461">
        <v>4</v>
      </c>
      <c r="Y461" t="str">
        <f>VLOOKUP(טבלה1[[#This Row],[subject_id]],Subject_id!$A$2:$B$5,2)</f>
        <v>Web Development</v>
      </c>
      <c r="Z461" s="7">
        <v>43734</v>
      </c>
      <c r="AA461">
        <f>_xlfn.DAYS(טבלה1[[#This Row],[Removal_date]],טבלה1[[#This Row],[published_date]])</f>
        <v>1504</v>
      </c>
      <c r="AB461" s="4">
        <f>טבלה1[[#This Row],[price]]*טבלה1[[#This Row],[num_subscribers]]</f>
        <v>473550</v>
      </c>
    </row>
    <row r="462" spans="1:28" x14ac:dyDescent="0.3">
      <c r="A462">
        <v>834114</v>
      </c>
      <c r="B462" t="s">
        <v>3154</v>
      </c>
      <c r="C462" t="str">
        <f>LEFT(טבלה1[[#This Row],[course_title]],10)</f>
        <v xml:space="preserve">Character </v>
      </c>
      <c r="D462" t="str">
        <f>RIGHT(טבלה1[[#This Row],[course_title]],10)</f>
        <v xml:space="preserve"> Beginners</v>
      </c>
      <c r="E462" t="str">
        <f>MID(טבלה1[[#This Row],[course_title]],2,10)</f>
        <v>haracter C</v>
      </c>
      <c r="F462" t="s">
        <v>3155</v>
      </c>
      <c r="G462" t="str">
        <f>REPLACE(טבלה1[[#This Row],[url]],19,3,"com")</f>
        <v>https://www.udemy.com/character-concept-design-from-beginner-to-pro/</v>
      </c>
      <c r="H462" t="b">
        <v>1</v>
      </c>
      <c r="I462" s="4">
        <v>175</v>
      </c>
      <c r="J462" s="5">
        <v>1197</v>
      </c>
      <c r="K462" s="5">
        <v>55</v>
      </c>
      <c r="L462" s="5">
        <v>98</v>
      </c>
      <c r="M462">
        <v>1</v>
      </c>
      <c r="N462" t="str">
        <f>VLOOKUP(טבלה1[[#This Row],[level_id]],Level_id!$A$2:$B$5,2)</f>
        <v>All levels</v>
      </c>
      <c r="O462" t="str">
        <f>LOWER(טבלה1[[#This Row],[level_desc]])</f>
        <v>all levels</v>
      </c>
      <c r="P462" s="3" t="str">
        <f>UPPER(טבלה1[[#This Row],[small letters]])</f>
        <v>ALL LEVELS</v>
      </c>
      <c r="Q462">
        <f>LEN(טבלה1[[#This Row],[no spaces]])</f>
        <v>10</v>
      </c>
      <c r="R462" t="str">
        <f>TRIM(טבלה1[[#This Row],[small letters]])</f>
        <v>all levels</v>
      </c>
      <c r="S462" s="6">
        <v>16.5</v>
      </c>
      <c r="T462" s="12">
        <v>42631</v>
      </c>
      <c r="U462" s="6">
        <f>DAY(טבלה1[[#This Row],[published_date]])</f>
        <v>18</v>
      </c>
      <c r="V462" s="6">
        <f>MONTH(טבלה1[[#This Row],[published_date]])</f>
        <v>9</v>
      </c>
      <c r="W462" s="6">
        <f>YEAR(טבלה1[[#This Row],[published_date]])</f>
        <v>2016</v>
      </c>
      <c r="X462">
        <v>2</v>
      </c>
      <c r="Y462" t="str">
        <f>VLOOKUP(טבלה1[[#This Row],[subject_id]],Subject_id!$A$2:$B$5,2)</f>
        <v>Graphic Design</v>
      </c>
      <c r="Z462" s="7">
        <v>43734</v>
      </c>
      <c r="AA462">
        <f>_xlfn.DAYS(טבלה1[[#This Row],[Removal_date]],טבלה1[[#This Row],[published_date]])</f>
        <v>1103</v>
      </c>
      <c r="AB462" s="4">
        <f>טבלה1[[#This Row],[price]]*טבלה1[[#This Row],[num_subscribers]]</f>
        <v>209475</v>
      </c>
    </row>
    <row r="463" spans="1:28" x14ac:dyDescent="0.3">
      <c r="A463">
        <v>924216</v>
      </c>
      <c r="B463" t="s">
        <v>6657</v>
      </c>
      <c r="C463" t="str">
        <f>LEFT(טבלה1[[#This Row],[course_title]],10)</f>
        <v>Django For</v>
      </c>
      <c r="D463" t="str">
        <f>RIGHT(טבלה1[[#This Row],[course_title]],10)</f>
        <v xml:space="preserve"> Beginners</v>
      </c>
      <c r="E463" t="str">
        <f>MID(טבלה1[[#This Row],[course_title]],2,10)</f>
        <v xml:space="preserve">jango For </v>
      </c>
      <c r="F463" t="s">
        <v>6658</v>
      </c>
      <c r="G463" t="str">
        <f>REPLACE(טבלה1[[#This Row],[url]],19,3,"com")</f>
        <v>https://www.udemy.com/django-for-beginners/</v>
      </c>
      <c r="H463" t="b">
        <v>1</v>
      </c>
      <c r="I463" s="4">
        <v>175</v>
      </c>
      <c r="J463" s="5">
        <v>534</v>
      </c>
      <c r="K463" s="5">
        <v>16</v>
      </c>
      <c r="L463" s="5">
        <v>51</v>
      </c>
      <c r="M463">
        <v>2</v>
      </c>
      <c r="N463" t="str">
        <f>VLOOKUP(טבלה1[[#This Row],[level_id]],Level_id!$A$2:$B$5,2)</f>
        <v>Beginner Level</v>
      </c>
      <c r="O463" t="str">
        <f>LOWER(טבלה1[[#This Row],[level_desc]])</f>
        <v>beginner level</v>
      </c>
      <c r="P463" s="3" t="str">
        <f>UPPER(טבלה1[[#This Row],[small letters]])</f>
        <v>BEGINNER LEVEL</v>
      </c>
      <c r="Q463">
        <f>LEN(טבלה1[[#This Row],[no spaces]])</f>
        <v>14</v>
      </c>
      <c r="R463" t="str">
        <f>TRIM(טבלה1[[#This Row],[small letters]])</f>
        <v>beginner level</v>
      </c>
      <c r="S463" s="6">
        <v>4</v>
      </c>
      <c r="T463" s="12">
        <v>42605</v>
      </c>
      <c r="U463" s="6">
        <f>DAY(טבלה1[[#This Row],[published_date]])</f>
        <v>23</v>
      </c>
      <c r="V463" s="6">
        <f>MONTH(טבלה1[[#This Row],[published_date]])</f>
        <v>8</v>
      </c>
      <c r="W463" s="6">
        <f>YEAR(טבלה1[[#This Row],[published_date]])</f>
        <v>2016</v>
      </c>
      <c r="X463">
        <v>4</v>
      </c>
      <c r="Y463" t="str">
        <f>VLOOKUP(טבלה1[[#This Row],[subject_id]],Subject_id!$A$2:$B$5,2)</f>
        <v>Web Development</v>
      </c>
      <c r="Z463" s="7">
        <v>43465</v>
      </c>
      <c r="AA463">
        <f>_xlfn.DAYS(טבלה1[[#This Row],[Removal_date]],טבלה1[[#This Row],[published_date]])</f>
        <v>860</v>
      </c>
      <c r="AB463" s="4">
        <f>טבלה1[[#This Row],[price]]*טבלה1[[#This Row],[num_subscribers]]</f>
        <v>93450</v>
      </c>
    </row>
    <row r="464" spans="1:28" x14ac:dyDescent="0.3">
      <c r="A464">
        <v>1007396</v>
      </c>
      <c r="B464" t="s">
        <v>3810</v>
      </c>
      <c r="C464" t="str">
        <f>LEFT(טבלה1[[#This Row],[course_title]],10)</f>
        <v>Play The P</v>
      </c>
      <c r="D464" t="str">
        <f>RIGHT(טבלה1[[#This Row],[course_title]],10)</f>
        <v>n By Doing</v>
      </c>
      <c r="E464" t="str">
        <f>MID(טבלה1[[#This Row],[course_title]],2,10)</f>
        <v>lay The Pi</v>
      </c>
      <c r="F464" t="s">
        <v>3811</v>
      </c>
      <c r="G464" t="str">
        <f>REPLACE(טבלה1[[#This Row],[url]],19,3,"com")</f>
        <v>https://www.udemy.com/playing-piano-by-ear-master-course-learn-by-doing/</v>
      </c>
      <c r="H464" t="b">
        <v>1</v>
      </c>
      <c r="I464" s="4">
        <v>175</v>
      </c>
      <c r="J464" s="5">
        <v>362</v>
      </c>
      <c r="K464" s="5">
        <v>38</v>
      </c>
      <c r="L464" s="5">
        <v>27</v>
      </c>
      <c r="M464">
        <v>1</v>
      </c>
      <c r="N464" t="str">
        <f>VLOOKUP(טבלה1[[#This Row],[level_id]],Level_id!$A$2:$B$5,2)</f>
        <v>All levels</v>
      </c>
      <c r="O464" t="str">
        <f>LOWER(טבלה1[[#This Row],[level_desc]])</f>
        <v>all levels</v>
      </c>
      <c r="P464" s="3" t="str">
        <f>UPPER(טבלה1[[#This Row],[small letters]])</f>
        <v>ALL LEVELS</v>
      </c>
      <c r="Q464">
        <f>LEN(טבלה1[[#This Row],[no spaces]])</f>
        <v>10</v>
      </c>
      <c r="R464" t="str">
        <f>TRIM(טבלה1[[#This Row],[small letters]])</f>
        <v>all levels</v>
      </c>
      <c r="S464" s="6">
        <v>2.5</v>
      </c>
      <c r="T464" s="12">
        <v>42686</v>
      </c>
      <c r="U464" s="6">
        <f>DAY(טבלה1[[#This Row],[published_date]])</f>
        <v>12</v>
      </c>
      <c r="V464" s="6">
        <f>MONTH(טבלה1[[#This Row],[published_date]])</f>
        <v>11</v>
      </c>
      <c r="W464" s="6">
        <f>YEAR(טבלה1[[#This Row],[published_date]])</f>
        <v>2016</v>
      </c>
      <c r="X464">
        <v>3</v>
      </c>
      <c r="Y464" t="str">
        <f>VLOOKUP(טבלה1[[#This Row],[subject_id]],Subject_id!$A$2:$B$5,2)</f>
        <v>Musical Instruments</v>
      </c>
      <c r="Z464" s="7">
        <v>43734</v>
      </c>
      <c r="AA464">
        <f>_xlfn.DAYS(טבלה1[[#This Row],[Removal_date]],טבלה1[[#This Row],[published_date]])</f>
        <v>1048</v>
      </c>
      <c r="AB464" s="4">
        <f>טבלה1[[#This Row],[price]]*טבלה1[[#This Row],[num_subscribers]]</f>
        <v>63350</v>
      </c>
    </row>
    <row r="465" spans="1:28" x14ac:dyDescent="0.3">
      <c r="A465">
        <v>1049092</v>
      </c>
      <c r="B465" t="s">
        <v>5284</v>
      </c>
      <c r="C465" t="str">
        <f>LEFT(טבלה1[[#This Row],[course_title]],10)</f>
        <v>React JS -</v>
      </c>
      <c r="D465" t="str">
        <f>RIGHT(טבלה1[[#This Row],[course_title]],10)</f>
        <v>y on cloud</v>
      </c>
      <c r="E465" t="str">
        <f>MID(טבלה1[[#This Row],[course_title]],2,10)</f>
        <v xml:space="preserve">eact JS - </v>
      </c>
      <c r="F465" t="s">
        <v>5285</v>
      </c>
      <c r="G465" t="str">
        <f>REPLACE(טבלה1[[#This Row],[url]],19,3,"com")</f>
        <v>https://www.udemy.com/reactjs-for-beginners-build-real-world-react-apps-deploy-on-cloud/</v>
      </c>
      <c r="H465" t="b">
        <v>1</v>
      </c>
      <c r="I465" s="4">
        <v>175</v>
      </c>
      <c r="J465" s="5">
        <v>12815</v>
      </c>
      <c r="K465" s="5">
        <v>262</v>
      </c>
      <c r="L465" s="5">
        <v>53</v>
      </c>
      <c r="M465">
        <v>1</v>
      </c>
      <c r="N465" t="str">
        <f>VLOOKUP(טבלה1[[#This Row],[level_id]],Level_id!$A$2:$B$5,2)</f>
        <v>All levels</v>
      </c>
      <c r="O465" t="str">
        <f>LOWER(טבלה1[[#This Row],[level_desc]])</f>
        <v>all levels</v>
      </c>
      <c r="P465" s="3" t="str">
        <f>UPPER(טבלה1[[#This Row],[small letters]])</f>
        <v>ALL LEVELS</v>
      </c>
      <c r="Q465">
        <f>LEN(טבלה1[[#This Row],[no spaces]])</f>
        <v>10</v>
      </c>
      <c r="R465" t="str">
        <f>TRIM(טבלה1[[#This Row],[small letters]])</f>
        <v>all levels</v>
      </c>
      <c r="S465" s="6">
        <v>8.5</v>
      </c>
      <c r="T465" s="12">
        <v>42778</v>
      </c>
      <c r="U465" s="6">
        <f>DAY(טבלה1[[#This Row],[published_date]])</f>
        <v>12</v>
      </c>
      <c r="V465" s="6">
        <f>MONTH(טבלה1[[#This Row],[published_date]])</f>
        <v>2</v>
      </c>
      <c r="W465" s="6">
        <f>YEAR(טבלה1[[#This Row],[published_date]])</f>
        <v>2017</v>
      </c>
      <c r="X465">
        <v>4</v>
      </c>
      <c r="Y465" t="str">
        <f>VLOOKUP(טבלה1[[#This Row],[subject_id]],Subject_id!$A$2:$B$5,2)</f>
        <v>Web Development</v>
      </c>
      <c r="Z465" s="7">
        <v>43734</v>
      </c>
      <c r="AA465">
        <f>_xlfn.DAYS(טבלה1[[#This Row],[Removal_date]],טבלה1[[#This Row],[published_date]])</f>
        <v>956</v>
      </c>
      <c r="AB465" s="4">
        <f>טבלה1[[#This Row],[price]]*טבלה1[[#This Row],[num_subscribers]]</f>
        <v>2242625</v>
      </c>
    </row>
    <row r="466" spans="1:28" x14ac:dyDescent="0.3">
      <c r="A466">
        <v>1124970</v>
      </c>
      <c r="B466" t="s">
        <v>5050</v>
      </c>
      <c r="C466" t="str">
        <f>LEFT(טבלה1[[#This Row],[course_title]],10)</f>
        <v>Javascript</v>
      </c>
      <c r="D466" t="str">
        <f>RIGHT(טבלה1[[#This Row],[course_title]],10)</f>
        <v>script ES6</v>
      </c>
      <c r="E466" t="str">
        <f>MID(טבלה1[[#This Row],[course_title]],2,10)</f>
        <v xml:space="preserve">avascript </v>
      </c>
      <c r="F466" t="s">
        <v>5051</v>
      </c>
      <c r="G466" t="str">
        <f>REPLACE(טבלה1[[#This Row],[url]],19,3,"com")</f>
        <v>https://www.udemy.com/javascript-es6-a-complete-reference-guide-to-javascript-es6/</v>
      </c>
      <c r="H466" t="b">
        <v>1</v>
      </c>
      <c r="I466" s="4">
        <v>175</v>
      </c>
      <c r="J466" s="5">
        <v>4783</v>
      </c>
      <c r="K466" s="5">
        <v>41</v>
      </c>
      <c r="L466" s="5">
        <v>48</v>
      </c>
      <c r="M466">
        <v>4</v>
      </c>
      <c r="N466" t="str">
        <f>VLOOKUP(טבלה1[[#This Row],[level_id]],Level_id!$A$2:$B$5,2)</f>
        <v>Intermediate Level</v>
      </c>
      <c r="O466" t="str">
        <f>LOWER(טבלה1[[#This Row],[level_desc]])</f>
        <v>intermediate level</v>
      </c>
      <c r="P466" s="3" t="str">
        <f>UPPER(טבלה1[[#This Row],[small letters]])</f>
        <v>INTERMEDIATE LEVEL</v>
      </c>
      <c r="Q466">
        <f>LEN(טבלה1[[#This Row],[no spaces]])</f>
        <v>18</v>
      </c>
      <c r="R466" t="str">
        <f>TRIM(טבלה1[[#This Row],[small letters]])</f>
        <v>intermediate level</v>
      </c>
      <c r="S466" s="6">
        <v>7</v>
      </c>
      <c r="T466" s="12">
        <v>42845</v>
      </c>
      <c r="U466" s="6">
        <f>DAY(טבלה1[[#This Row],[published_date]])</f>
        <v>20</v>
      </c>
      <c r="V466" s="6">
        <f>MONTH(טבלה1[[#This Row],[published_date]])</f>
        <v>4</v>
      </c>
      <c r="W466" s="6">
        <f>YEAR(טבלה1[[#This Row],[published_date]])</f>
        <v>2017</v>
      </c>
      <c r="X466">
        <v>4</v>
      </c>
      <c r="Y466" t="str">
        <f>VLOOKUP(טבלה1[[#This Row],[subject_id]],Subject_id!$A$2:$B$5,2)</f>
        <v>Web Development</v>
      </c>
      <c r="Z466" s="7">
        <v>44114</v>
      </c>
      <c r="AA466">
        <f>_xlfn.DAYS(טבלה1[[#This Row],[Removal_date]],טבלה1[[#This Row],[published_date]])</f>
        <v>1269</v>
      </c>
      <c r="AB466" s="4">
        <f>טבלה1[[#This Row],[price]]*טבלה1[[#This Row],[num_subscribers]]</f>
        <v>837025</v>
      </c>
    </row>
    <row r="467" spans="1:28" x14ac:dyDescent="0.3">
      <c r="A467">
        <v>1160066</v>
      </c>
      <c r="B467" t="s">
        <v>4640</v>
      </c>
      <c r="C467" t="str">
        <f>LEFT(טבלה1[[#This Row],[course_title]],10)</f>
        <v xml:space="preserve">Classical </v>
      </c>
      <c r="D467" t="str">
        <f>RIGHT(טבלה1[[#This Row],[course_title]],10)</f>
        <v>que: 80/20</v>
      </c>
      <c r="E467" t="str">
        <f>MID(טבלה1[[#This Row],[course_title]],2,10)</f>
        <v>lassical G</v>
      </c>
      <c r="F467" t="s">
        <v>4641</v>
      </c>
      <c r="G467" t="str">
        <f>REPLACE(טבלה1[[#This Row],[url]],19,3,"com")</f>
        <v>https://www.udemy.com/classical-guitar-technique-8020/</v>
      </c>
      <c r="H467" t="b">
        <v>1</v>
      </c>
      <c r="I467" s="4">
        <v>175</v>
      </c>
      <c r="J467" s="5">
        <v>54</v>
      </c>
      <c r="K467" s="5">
        <v>0</v>
      </c>
      <c r="L467" s="5">
        <v>18</v>
      </c>
      <c r="M467">
        <v>1</v>
      </c>
      <c r="N467" t="str">
        <f>VLOOKUP(טבלה1[[#This Row],[level_id]],Level_id!$A$2:$B$5,2)</f>
        <v>All levels</v>
      </c>
      <c r="O467" t="str">
        <f>LOWER(טבלה1[[#This Row],[level_desc]])</f>
        <v>all levels</v>
      </c>
      <c r="P467" s="3" t="str">
        <f>UPPER(טבלה1[[#This Row],[small letters]])</f>
        <v>ALL LEVELS</v>
      </c>
      <c r="Q467">
        <f>LEN(טבלה1[[#This Row],[no spaces]])</f>
        <v>10</v>
      </c>
      <c r="R467" t="str">
        <f>TRIM(טבלה1[[#This Row],[small letters]])</f>
        <v>all levels</v>
      </c>
      <c r="S467" s="6">
        <v>2.5</v>
      </c>
      <c r="T467" s="12">
        <v>42824</v>
      </c>
      <c r="U467" s="6">
        <f>DAY(טבלה1[[#This Row],[published_date]])</f>
        <v>30</v>
      </c>
      <c r="V467" s="6">
        <f>MONTH(טבלה1[[#This Row],[published_date]])</f>
        <v>3</v>
      </c>
      <c r="W467" s="6">
        <f>YEAR(טבלה1[[#This Row],[published_date]])</f>
        <v>2017</v>
      </c>
      <c r="X467">
        <v>3</v>
      </c>
      <c r="Y467" t="str">
        <f>VLOOKUP(טבלה1[[#This Row],[subject_id]],Subject_id!$A$2:$B$5,2)</f>
        <v>Musical Instruments</v>
      </c>
      <c r="Z467" s="7">
        <v>43734</v>
      </c>
      <c r="AA467">
        <f>_xlfn.DAYS(טבלה1[[#This Row],[Removal_date]],טבלה1[[#This Row],[published_date]])</f>
        <v>910</v>
      </c>
      <c r="AB467" s="4">
        <f>טבלה1[[#This Row],[price]]*טבלה1[[#This Row],[num_subscribers]]</f>
        <v>9450</v>
      </c>
    </row>
    <row r="468" spans="1:28" x14ac:dyDescent="0.3">
      <c r="A468">
        <v>1193538</v>
      </c>
      <c r="B468" t="s">
        <v>6524</v>
      </c>
      <c r="C468" t="str">
        <f>LEFT(טבלה1[[#This Row],[course_title]],10)</f>
        <v xml:space="preserve">HTML5 And </v>
      </c>
      <c r="D468" t="str">
        <f>RIGHT(טבלה1[[#This Row],[course_title]],10)</f>
        <v>e Websites</v>
      </c>
      <c r="E468" t="str">
        <f>MID(טבלה1[[#This Row],[course_title]],2,10)</f>
        <v>TML5 And C</v>
      </c>
      <c r="F468" t="s">
        <v>6525</v>
      </c>
      <c r="G468" t="str">
        <f>REPLACE(טבלה1[[#This Row],[url]],19,3,"com")</f>
        <v>https://www.udemy.com/html5-and-css3-build-modern-responsive-websites/</v>
      </c>
      <c r="H468" t="b">
        <v>1</v>
      </c>
      <c r="I468" s="4">
        <v>175</v>
      </c>
      <c r="J468" s="5">
        <v>109</v>
      </c>
      <c r="K468" s="5">
        <v>17</v>
      </c>
      <c r="L468" s="5">
        <v>69</v>
      </c>
      <c r="M468">
        <v>1</v>
      </c>
      <c r="N468" t="str">
        <f>VLOOKUP(טבלה1[[#This Row],[level_id]],Level_id!$A$2:$B$5,2)</f>
        <v>All levels</v>
      </c>
      <c r="O468" t="str">
        <f>LOWER(טבלה1[[#This Row],[level_desc]])</f>
        <v>all levels</v>
      </c>
      <c r="P468" s="3" t="str">
        <f>UPPER(טבלה1[[#This Row],[small letters]])</f>
        <v>ALL LEVELS</v>
      </c>
      <c r="Q468">
        <f>LEN(טבלה1[[#This Row],[no spaces]])</f>
        <v>10</v>
      </c>
      <c r="R468" t="str">
        <f>TRIM(טבלה1[[#This Row],[small letters]])</f>
        <v>all levels</v>
      </c>
      <c r="S468" s="6">
        <v>9.5</v>
      </c>
      <c r="T468" s="12">
        <v>42888</v>
      </c>
      <c r="U468" s="6">
        <f>DAY(טבלה1[[#This Row],[published_date]])</f>
        <v>2</v>
      </c>
      <c r="V468" s="6">
        <f>MONTH(טבלה1[[#This Row],[published_date]])</f>
        <v>6</v>
      </c>
      <c r="W468" s="6">
        <f>YEAR(טבלה1[[#This Row],[published_date]])</f>
        <v>2017</v>
      </c>
      <c r="X468">
        <v>4</v>
      </c>
      <c r="Y468" t="str">
        <f>VLOOKUP(טבלה1[[#This Row],[subject_id]],Subject_id!$A$2:$B$5,2)</f>
        <v>Web Development</v>
      </c>
      <c r="Z468" s="7">
        <v>43734</v>
      </c>
      <c r="AA468">
        <f>_xlfn.DAYS(טבלה1[[#This Row],[Removal_date]],טבלה1[[#This Row],[published_date]])</f>
        <v>846</v>
      </c>
      <c r="AB468" s="4">
        <f>טבלה1[[#This Row],[price]]*טבלה1[[#This Row],[num_subscribers]]</f>
        <v>19075</v>
      </c>
    </row>
    <row r="469" spans="1:28" x14ac:dyDescent="0.3">
      <c r="A469">
        <v>1240408</v>
      </c>
      <c r="B469" t="s">
        <v>2148</v>
      </c>
      <c r="C469" t="str">
        <f>LEFT(טבלה1[[#This Row],[course_title]],10)</f>
        <v>Forex Trad</v>
      </c>
      <c r="D469" t="str">
        <f>RIGHT(טבלה1[[#This Row],[course_title]],10)</f>
        <v>ade Simple</v>
      </c>
      <c r="E469" t="str">
        <f>MID(טבלה1[[#This Row],[course_title]],2,10)</f>
        <v>orex Tradi</v>
      </c>
      <c r="F469" t="s">
        <v>2149</v>
      </c>
      <c r="G469" t="str">
        <f>REPLACE(טבלה1[[#This Row],[url]],19,3,"com")</f>
        <v>https://www.udemy.com/forex-trading-for-beginners-vol-1a-forex-course-made-simple/</v>
      </c>
      <c r="H469" t="b">
        <v>1</v>
      </c>
      <c r="I469" s="4">
        <v>175</v>
      </c>
      <c r="J469" s="5">
        <v>3</v>
      </c>
      <c r="K469" s="5">
        <v>0</v>
      </c>
      <c r="L469" s="5">
        <v>27</v>
      </c>
      <c r="M469">
        <v>2</v>
      </c>
      <c r="N469" t="str">
        <f>VLOOKUP(טבלה1[[#This Row],[level_id]],Level_id!$A$2:$B$5,2)</f>
        <v>Beginner Level</v>
      </c>
      <c r="O469" t="str">
        <f>LOWER(טבלה1[[#This Row],[level_desc]])</f>
        <v>beginner level</v>
      </c>
      <c r="P469" s="3" t="str">
        <f>UPPER(טבלה1[[#This Row],[small letters]])</f>
        <v>BEGINNER LEVEL</v>
      </c>
      <c r="Q469">
        <f>LEN(טבלה1[[#This Row],[no spaces]])</f>
        <v>14</v>
      </c>
      <c r="R469" t="str">
        <f>TRIM(טבלה1[[#This Row],[small letters]])</f>
        <v>beginner level</v>
      </c>
      <c r="S469" s="6">
        <v>1</v>
      </c>
      <c r="T469" s="12">
        <v>42920</v>
      </c>
      <c r="U469" s="6">
        <f>DAY(טבלה1[[#This Row],[published_date]])</f>
        <v>4</v>
      </c>
      <c r="V469" s="6">
        <f>MONTH(טבלה1[[#This Row],[published_date]])</f>
        <v>7</v>
      </c>
      <c r="W469" s="6">
        <f>YEAR(טבלה1[[#This Row],[published_date]])</f>
        <v>2017</v>
      </c>
      <c r="X469">
        <v>1</v>
      </c>
      <c r="Y469" t="str">
        <f>VLOOKUP(טבלה1[[#This Row],[subject_id]],Subject_id!$A$2:$B$5,2)</f>
        <v>Business Finance</v>
      </c>
      <c r="Z469" s="7">
        <v>43465</v>
      </c>
      <c r="AA469">
        <f>_xlfn.DAYS(טבלה1[[#This Row],[Removal_date]],טבלה1[[#This Row],[published_date]])</f>
        <v>545</v>
      </c>
      <c r="AB469" s="4">
        <f>טבלה1[[#This Row],[price]]*טבלה1[[#This Row],[num_subscribers]]</f>
        <v>525</v>
      </c>
    </row>
    <row r="470" spans="1:28" x14ac:dyDescent="0.3">
      <c r="A470">
        <v>585208</v>
      </c>
      <c r="B470" t="s">
        <v>1618</v>
      </c>
      <c r="C470" t="str">
        <f>LEFT(טבלה1[[#This Row],[course_title]],10)</f>
        <v xml:space="preserve">Basics of </v>
      </c>
      <c r="D470" t="str">
        <f>RIGHT(טבלה1[[#This Row],[course_title]],10)</f>
        <v>ete Course</v>
      </c>
      <c r="E470" t="str">
        <f>MID(טבלה1[[#This Row],[course_title]],2,10)</f>
        <v>asics of E</v>
      </c>
      <c r="F470" t="s">
        <v>1619</v>
      </c>
      <c r="G470" t="str">
        <f>REPLACE(טבלה1[[#This Row],[url]],19,3,"com")</f>
        <v>https://www.udemy.com/basics-of-economics-for-absolute-beginners/</v>
      </c>
      <c r="H470" t="b">
        <v>1</v>
      </c>
      <c r="I470" s="4">
        <v>170</v>
      </c>
      <c r="J470" s="5">
        <v>1942</v>
      </c>
      <c r="K470" s="5">
        <v>5</v>
      </c>
      <c r="L470" s="5">
        <v>24</v>
      </c>
      <c r="M470">
        <v>2</v>
      </c>
      <c r="N470" t="str">
        <f>VLOOKUP(טבלה1[[#This Row],[level_id]],Level_id!$A$2:$B$5,2)</f>
        <v>Beginner Level</v>
      </c>
      <c r="O470" t="str">
        <f>LOWER(טבלה1[[#This Row],[level_desc]])</f>
        <v>beginner level</v>
      </c>
      <c r="P470" s="3" t="str">
        <f>UPPER(טבלה1[[#This Row],[small letters]])</f>
        <v>BEGINNER LEVEL</v>
      </c>
      <c r="Q470">
        <f>LEN(טבלה1[[#This Row],[no spaces]])</f>
        <v>14</v>
      </c>
      <c r="R470" t="str">
        <f>TRIM(טבלה1[[#This Row],[small letters]])</f>
        <v>beginner level</v>
      </c>
      <c r="S470" s="6">
        <v>1.5</v>
      </c>
      <c r="T470" s="12">
        <v>42240</v>
      </c>
      <c r="U470" s="6">
        <f>DAY(טבלה1[[#This Row],[published_date]])</f>
        <v>24</v>
      </c>
      <c r="V470" s="6">
        <f>MONTH(טבלה1[[#This Row],[published_date]])</f>
        <v>8</v>
      </c>
      <c r="W470" s="6">
        <f>YEAR(טבלה1[[#This Row],[published_date]])</f>
        <v>2015</v>
      </c>
      <c r="X470">
        <v>1</v>
      </c>
      <c r="Y470" t="str">
        <f>VLOOKUP(טבלה1[[#This Row],[subject_id]],Subject_id!$A$2:$B$5,2)</f>
        <v>Business Finance</v>
      </c>
      <c r="Z470" s="7">
        <v>43465</v>
      </c>
      <c r="AA470">
        <f>_xlfn.DAYS(טבלה1[[#This Row],[Removal_date]],טבלה1[[#This Row],[published_date]])</f>
        <v>1225</v>
      </c>
      <c r="AB470" s="4">
        <f>טבלה1[[#This Row],[price]]*טבלה1[[#This Row],[num_subscribers]]</f>
        <v>330140</v>
      </c>
    </row>
    <row r="471" spans="1:28" x14ac:dyDescent="0.3">
      <c r="A471">
        <v>673420</v>
      </c>
      <c r="B471" t="s">
        <v>5826</v>
      </c>
      <c r="C471" t="str">
        <f>LEFT(טבלה1[[#This Row],[course_title]],10)</f>
        <v>HTML CSS J</v>
      </c>
      <c r="D471" t="str">
        <f>RIGHT(טבלה1[[#This Row],[course_title]],10)</f>
        <v>TML CSS JS</v>
      </c>
      <c r="E471" t="str">
        <f>MID(טבלה1[[#This Row],[course_title]],2,10)</f>
        <v>TML CSS Ja</v>
      </c>
      <c r="F471" t="s">
        <v>5827</v>
      </c>
      <c r="G471" t="str">
        <f>REPLACE(טבלה1[[#This Row],[url]],19,3,"com")</f>
        <v>https://www.udemy.com/html-css-javascript/</v>
      </c>
      <c r="H471" t="b">
        <v>1</v>
      </c>
      <c r="I471" s="4">
        <v>170</v>
      </c>
      <c r="J471" s="5">
        <v>9332</v>
      </c>
      <c r="K471" s="5">
        <v>172</v>
      </c>
      <c r="L471" s="5">
        <v>33</v>
      </c>
      <c r="M471">
        <v>1</v>
      </c>
      <c r="N471" t="str">
        <f>VLOOKUP(טבלה1[[#This Row],[level_id]],Level_id!$A$2:$B$5,2)</f>
        <v>All levels</v>
      </c>
      <c r="O471" t="str">
        <f>LOWER(טבלה1[[#This Row],[level_desc]])</f>
        <v>all levels</v>
      </c>
      <c r="P471" s="3" t="str">
        <f>UPPER(טבלה1[[#This Row],[small letters]])</f>
        <v>ALL LEVELS</v>
      </c>
      <c r="Q471">
        <f>LEN(טבלה1[[#This Row],[no spaces]])</f>
        <v>10</v>
      </c>
      <c r="R471" t="str">
        <f>TRIM(טבלה1[[#This Row],[small letters]])</f>
        <v>all levels</v>
      </c>
      <c r="S471" s="6">
        <v>3.5</v>
      </c>
      <c r="T471" s="12">
        <v>42326</v>
      </c>
      <c r="U471" s="6">
        <f>DAY(טבלה1[[#This Row],[published_date]])</f>
        <v>18</v>
      </c>
      <c r="V471" s="6">
        <f>MONTH(טבלה1[[#This Row],[published_date]])</f>
        <v>11</v>
      </c>
      <c r="W471" s="6">
        <f>YEAR(טבלה1[[#This Row],[published_date]])</f>
        <v>2015</v>
      </c>
      <c r="X471">
        <v>4</v>
      </c>
      <c r="Y471" t="str">
        <f>VLOOKUP(טבלה1[[#This Row],[subject_id]],Subject_id!$A$2:$B$5,2)</f>
        <v>Web Development</v>
      </c>
      <c r="Z471" s="7">
        <v>43734</v>
      </c>
      <c r="AA471">
        <f>_xlfn.DAYS(טבלה1[[#This Row],[Removal_date]],טבלה1[[#This Row],[published_date]])</f>
        <v>1408</v>
      </c>
      <c r="AB471" s="4">
        <f>טבלה1[[#This Row],[price]]*טבלה1[[#This Row],[num_subscribers]]</f>
        <v>1586440</v>
      </c>
    </row>
    <row r="472" spans="1:28" x14ac:dyDescent="0.3">
      <c r="A472">
        <v>765238</v>
      </c>
      <c r="B472" t="s">
        <v>2062</v>
      </c>
      <c r="C472" t="str">
        <f>LEFT(טבלה1[[#This Row],[course_title]],10)</f>
        <v>Trading Al</v>
      </c>
      <c r="D472" t="str">
        <f>RIGHT(טבלה1[[#This Row],[course_title]],10)</f>
        <v xml:space="preserve"> de Forex!</v>
      </c>
      <c r="E472" t="str">
        <f>MID(טבלה1[[#This Row],[course_title]],2,10)</f>
        <v>rading Alg</v>
      </c>
      <c r="F472" t="s">
        <v>2063</v>
      </c>
      <c r="G472" t="str">
        <f>REPLACE(טבלה1[[#This Row],[url]],19,3,"com")</f>
        <v>https://www.udemy.com/aprender-programar-mql4-forex/</v>
      </c>
      <c r="H472" t="b">
        <v>1</v>
      </c>
      <c r="I472" s="4">
        <v>170</v>
      </c>
      <c r="J472" s="5">
        <v>206</v>
      </c>
      <c r="K472" s="5">
        <v>39</v>
      </c>
      <c r="L472" s="5">
        <v>39</v>
      </c>
      <c r="M472">
        <v>1</v>
      </c>
      <c r="N472" t="str">
        <f>VLOOKUP(טבלה1[[#This Row],[level_id]],Level_id!$A$2:$B$5,2)</f>
        <v>All levels</v>
      </c>
      <c r="O472" t="str">
        <f>LOWER(טבלה1[[#This Row],[level_desc]])</f>
        <v>all levels</v>
      </c>
      <c r="P472" s="3" t="str">
        <f>UPPER(טבלה1[[#This Row],[small letters]])</f>
        <v>ALL LEVELS</v>
      </c>
      <c r="Q472">
        <f>LEN(טבלה1[[#This Row],[no spaces]])</f>
        <v>10</v>
      </c>
      <c r="R472" t="str">
        <f>TRIM(טבלה1[[#This Row],[small letters]])</f>
        <v>all levels</v>
      </c>
      <c r="S472" s="6">
        <v>6.5</v>
      </c>
      <c r="T472" s="12">
        <v>42441</v>
      </c>
      <c r="U472" s="6">
        <f>DAY(טבלה1[[#This Row],[published_date]])</f>
        <v>12</v>
      </c>
      <c r="V472" s="6">
        <f>MONTH(טבלה1[[#This Row],[published_date]])</f>
        <v>3</v>
      </c>
      <c r="W472" s="6">
        <f>YEAR(טבלה1[[#This Row],[published_date]])</f>
        <v>2016</v>
      </c>
      <c r="X472">
        <v>1</v>
      </c>
      <c r="Y472" t="str">
        <f>VLOOKUP(טבלה1[[#This Row],[subject_id]],Subject_id!$A$2:$B$5,2)</f>
        <v>Business Finance</v>
      </c>
      <c r="Z472" s="7">
        <v>43734</v>
      </c>
      <c r="AA472">
        <f>_xlfn.DAYS(טבלה1[[#This Row],[Removal_date]],טבלה1[[#This Row],[published_date]])</f>
        <v>1293</v>
      </c>
      <c r="AB472" s="4">
        <f>טבלה1[[#This Row],[price]]*טבלה1[[#This Row],[num_subscribers]]</f>
        <v>35020</v>
      </c>
    </row>
    <row r="473" spans="1:28" x14ac:dyDescent="0.3">
      <c r="A473">
        <v>797038</v>
      </c>
      <c r="B473" t="s">
        <v>6142</v>
      </c>
      <c r="C473" t="str">
        <f>LEFT(טבלה1[[#This Row],[course_title]],10)</f>
        <v>Learn jQue</v>
      </c>
      <c r="D473" t="str">
        <f>RIGHT(טבלה1[[#This Row],[course_title]],10)</f>
        <v>ple Course</v>
      </c>
      <c r="E473" t="str">
        <f>MID(טבלה1[[#This Row],[course_title]],2,10)</f>
        <v>earn jQuer</v>
      </c>
      <c r="F473" t="s">
        <v>6143</v>
      </c>
      <c r="G473" t="str">
        <f>REPLACE(טבלה1[[#This Row],[url]],19,3,"com")</f>
        <v>https://www.udemy.com/complete-jquery-course/</v>
      </c>
      <c r="H473" t="b">
        <v>1</v>
      </c>
      <c r="I473" s="4">
        <v>170</v>
      </c>
      <c r="J473" s="5">
        <v>8625</v>
      </c>
      <c r="K473" s="5">
        <v>94</v>
      </c>
      <c r="L473" s="5">
        <v>73</v>
      </c>
      <c r="M473">
        <v>2</v>
      </c>
      <c r="N473" t="str">
        <f>VLOOKUP(טבלה1[[#This Row],[level_id]],Level_id!$A$2:$B$5,2)</f>
        <v>Beginner Level</v>
      </c>
      <c r="O473" t="str">
        <f>LOWER(טבלה1[[#This Row],[level_desc]])</f>
        <v>beginner level</v>
      </c>
      <c r="P473" s="3" t="str">
        <f>UPPER(טבלה1[[#This Row],[small letters]])</f>
        <v>BEGINNER LEVEL</v>
      </c>
      <c r="Q473">
        <f>LEN(טבלה1[[#This Row],[no spaces]])</f>
        <v>14</v>
      </c>
      <c r="R473" t="str">
        <f>TRIM(טבלה1[[#This Row],[small letters]])</f>
        <v>beginner level</v>
      </c>
      <c r="S473" s="6">
        <v>5</v>
      </c>
      <c r="T473" s="12">
        <v>42483</v>
      </c>
      <c r="U473" s="6">
        <f>DAY(טבלה1[[#This Row],[published_date]])</f>
        <v>23</v>
      </c>
      <c r="V473" s="6">
        <f>MONTH(טבלה1[[#This Row],[published_date]])</f>
        <v>4</v>
      </c>
      <c r="W473" s="6">
        <f>YEAR(טבלה1[[#This Row],[published_date]])</f>
        <v>2016</v>
      </c>
      <c r="X473">
        <v>4</v>
      </c>
      <c r="Y473" t="str">
        <f>VLOOKUP(טבלה1[[#This Row],[subject_id]],Subject_id!$A$2:$B$5,2)</f>
        <v>Web Development</v>
      </c>
      <c r="Z473" s="7">
        <v>43465</v>
      </c>
      <c r="AA473">
        <f>_xlfn.DAYS(טבלה1[[#This Row],[Removal_date]],טבלה1[[#This Row],[published_date]])</f>
        <v>982</v>
      </c>
      <c r="AB473" s="4">
        <f>טבלה1[[#This Row],[price]]*טבלה1[[#This Row],[num_subscribers]]</f>
        <v>1466250</v>
      </c>
    </row>
    <row r="474" spans="1:28" x14ac:dyDescent="0.3">
      <c r="A474">
        <v>988678</v>
      </c>
      <c r="B474" t="s">
        <v>4847</v>
      </c>
      <c r="C474" t="str">
        <f>LEFT(טבלה1[[#This Row],[course_title]],10)</f>
        <v>Curso de p</v>
      </c>
      <c r="D474" t="str">
        <f>RIGHT(טבלה1[[#This Row],[course_title]],10)</f>
        <v xml:space="preserve"> acordes -</v>
      </c>
      <c r="E474" t="str">
        <f>MID(טבלה1[[#This Row],[course_title]],2,10)</f>
        <v>urso de pi</v>
      </c>
      <c r="F474" t="s">
        <v>4848</v>
      </c>
      <c r="G474" t="str">
        <f>REPLACE(טבלה1[[#This Row],[url]],19,3,"com")</f>
        <v>https://www.udemy.com/curso-de-piano-101-tocando-partituras-y-acordes/</v>
      </c>
      <c r="H474" t="b">
        <v>1</v>
      </c>
      <c r="I474" s="4">
        <v>170</v>
      </c>
      <c r="J474" s="5">
        <v>245</v>
      </c>
      <c r="K474" s="5">
        <v>26</v>
      </c>
      <c r="L474" s="5">
        <v>93</v>
      </c>
      <c r="M474">
        <v>1</v>
      </c>
      <c r="N474" t="str">
        <f>VLOOKUP(טבלה1[[#This Row],[level_id]],Level_id!$A$2:$B$5,2)</f>
        <v>All levels</v>
      </c>
      <c r="O474" t="str">
        <f>LOWER(טבלה1[[#This Row],[level_desc]])</f>
        <v>all levels</v>
      </c>
      <c r="P474" s="3" t="str">
        <f>UPPER(טבלה1[[#This Row],[small letters]])</f>
        <v>ALL LEVELS</v>
      </c>
      <c r="Q474">
        <f>LEN(טבלה1[[#This Row],[no spaces]])</f>
        <v>10</v>
      </c>
      <c r="R474" t="str">
        <f>TRIM(טבלה1[[#This Row],[small letters]])</f>
        <v>all levels</v>
      </c>
      <c r="S474" s="6">
        <v>4.5</v>
      </c>
      <c r="T474" s="12">
        <v>42671</v>
      </c>
      <c r="U474" s="6">
        <f>DAY(טבלה1[[#This Row],[published_date]])</f>
        <v>28</v>
      </c>
      <c r="V474" s="6">
        <f>MONTH(טבלה1[[#This Row],[published_date]])</f>
        <v>10</v>
      </c>
      <c r="W474" s="6">
        <f>YEAR(טבלה1[[#This Row],[published_date]])</f>
        <v>2016</v>
      </c>
      <c r="X474">
        <v>3</v>
      </c>
      <c r="Y474" t="str">
        <f>VLOOKUP(טבלה1[[#This Row],[subject_id]],Subject_id!$A$2:$B$5,2)</f>
        <v>Musical Instruments</v>
      </c>
      <c r="Z474" s="7">
        <v>43734</v>
      </c>
      <c r="AA474">
        <f>_xlfn.DAYS(טבלה1[[#This Row],[Removal_date]],טבלה1[[#This Row],[published_date]])</f>
        <v>1063</v>
      </c>
      <c r="AB474" s="4">
        <f>טבלה1[[#This Row],[price]]*טבלה1[[#This Row],[num_subscribers]]</f>
        <v>41650</v>
      </c>
    </row>
    <row r="475" spans="1:28" x14ac:dyDescent="0.3">
      <c r="A475">
        <v>349586</v>
      </c>
      <c r="B475" t="s">
        <v>3328</v>
      </c>
      <c r="C475" t="str">
        <f>LEFT(טבלה1[[#This Row],[course_title]],10)</f>
        <v>Master Man</v>
      </c>
      <c r="D475" t="str">
        <f>RIGHT(טבלה1[[#This Row],[course_title]],10)</f>
        <v>d Painting</v>
      </c>
      <c r="E475" t="str">
        <f>MID(טבלה1[[#This Row],[course_title]],2,10)</f>
        <v>aster Mang</v>
      </c>
      <c r="F475" t="s">
        <v>3329</v>
      </c>
      <c r="G475" t="str">
        <f>REPLACE(טבלה1[[#This Row],[url]],19,3,"com")</f>
        <v>https://www.udemy.com/master-manga-studio-5/</v>
      </c>
      <c r="H475" t="b">
        <v>1</v>
      </c>
      <c r="I475" s="4">
        <v>165</v>
      </c>
      <c r="J475" s="5">
        <v>2325</v>
      </c>
      <c r="K475" s="5">
        <v>155</v>
      </c>
      <c r="L475" s="5">
        <v>61</v>
      </c>
      <c r="M475">
        <v>1</v>
      </c>
      <c r="N475" t="str">
        <f>VLOOKUP(טבלה1[[#This Row],[level_id]],Level_id!$A$2:$B$5,2)</f>
        <v>All levels</v>
      </c>
      <c r="O475" t="str">
        <f>LOWER(טבלה1[[#This Row],[level_desc]])</f>
        <v>all levels</v>
      </c>
      <c r="P475" s="3" t="str">
        <f>UPPER(טבלה1[[#This Row],[small letters]])</f>
        <v>ALL LEVELS</v>
      </c>
      <c r="Q475">
        <f>LEN(טבלה1[[#This Row],[no spaces]])</f>
        <v>10</v>
      </c>
      <c r="R475" t="str">
        <f>TRIM(טבלה1[[#This Row],[small letters]])</f>
        <v>all levels</v>
      </c>
      <c r="S475" s="6">
        <v>8</v>
      </c>
      <c r="T475" s="12">
        <v>42041</v>
      </c>
      <c r="U475" s="6">
        <f>DAY(טבלה1[[#This Row],[published_date]])</f>
        <v>6</v>
      </c>
      <c r="V475" s="6">
        <f>MONTH(טבלה1[[#This Row],[published_date]])</f>
        <v>2</v>
      </c>
      <c r="W475" s="6">
        <f>YEAR(טבלה1[[#This Row],[published_date]])</f>
        <v>2015</v>
      </c>
      <c r="X475">
        <v>2</v>
      </c>
      <c r="Y475" t="str">
        <f>VLOOKUP(טבלה1[[#This Row],[subject_id]],Subject_id!$A$2:$B$5,2)</f>
        <v>Graphic Design</v>
      </c>
      <c r="Z475" s="7">
        <v>43734</v>
      </c>
      <c r="AA475">
        <f>_xlfn.DAYS(טבלה1[[#This Row],[Removal_date]],טבלה1[[#This Row],[published_date]])</f>
        <v>1693</v>
      </c>
      <c r="AB475" s="4">
        <f>טבלה1[[#This Row],[price]]*טבלה1[[#This Row],[num_subscribers]]</f>
        <v>383625</v>
      </c>
    </row>
    <row r="476" spans="1:28" x14ac:dyDescent="0.3">
      <c r="A476">
        <v>438420</v>
      </c>
      <c r="B476" t="s">
        <v>2759</v>
      </c>
      <c r="C476" t="str">
        <f>LEFT(טבלה1[[#This Row],[course_title]],10)</f>
        <v>Ultimate G</v>
      </c>
      <c r="D476" t="str">
        <f>RIGHT(טבלה1[[#This Row],[course_title]],10)</f>
        <v>hop Design</v>
      </c>
      <c r="E476" t="str">
        <f>MID(טבלה1[[#This Row],[course_title]],2,10)</f>
        <v>ltimate Gu</v>
      </c>
      <c r="F476" t="s">
        <v>2760</v>
      </c>
      <c r="G476" t="str">
        <f>REPLACE(טבלה1[[#This Row],[url]],19,3,"com")</f>
        <v>https://www.udemy.com/freelancing-career-in-photoshop-design/</v>
      </c>
      <c r="H476" t="b">
        <v>1</v>
      </c>
      <c r="I476" s="4">
        <v>165</v>
      </c>
      <c r="J476" s="5">
        <v>1479</v>
      </c>
      <c r="K476" s="5">
        <v>49</v>
      </c>
      <c r="L476" s="5">
        <v>82</v>
      </c>
      <c r="M476">
        <v>1</v>
      </c>
      <c r="N476" t="str">
        <f>VLOOKUP(טבלה1[[#This Row],[level_id]],Level_id!$A$2:$B$5,2)</f>
        <v>All levels</v>
      </c>
      <c r="O476" t="str">
        <f>LOWER(טבלה1[[#This Row],[level_desc]])</f>
        <v>all levels</v>
      </c>
      <c r="P476" s="3" t="str">
        <f>UPPER(טבלה1[[#This Row],[small letters]])</f>
        <v>ALL LEVELS</v>
      </c>
      <c r="Q476">
        <f>LEN(טבלה1[[#This Row],[no spaces]])</f>
        <v>10</v>
      </c>
      <c r="R476" t="str">
        <f>TRIM(טבלה1[[#This Row],[small letters]])</f>
        <v>all levels</v>
      </c>
      <c r="S476" s="6">
        <v>6.5</v>
      </c>
      <c r="T476" s="12">
        <v>42124</v>
      </c>
      <c r="U476" s="6">
        <f>DAY(טבלה1[[#This Row],[published_date]])</f>
        <v>30</v>
      </c>
      <c r="V476" s="6">
        <f>MONTH(טבלה1[[#This Row],[published_date]])</f>
        <v>4</v>
      </c>
      <c r="W476" s="6">
        <f>YEAR(טבלה1[[#This Row],[published_date]])</f>
        <v>2015</v>
      </c>
      <c r="X476">
        <v>2</v>
      </c>
      <c r="Y476" t="str">
        <f>VLOOKUP(טבלה1[[#This Row],[subject_id]],Subject_id!$A$2:$B$5,2)</f>
        <v>Graphic Design</v>
      </c>
      <c r="Z476" s="7">
        <v>43734</v>
      </c>
      <c r="AA476">
        <f>_xlfn.DAYS(טבלה1[[#This Row],[Removal_date]],טבלה1[[#This Row],[published_date]])</f>
        <v>1610</v>
      </c>
      <c r="AB476" s="4">
        <f>טבלה1[[#This Row],[price]]*טבלה1[[#This Row],[num_subscribers]]</f>
        <v>244035</v>
      </c>
    </row>
    <row r="477" spans="1:28" x14ac:dyDescent="0.3">
      <c r="A477">
        <v>941998</v>
      </c>
      <c r="B477" t="s">
        <v>5605</v>
      </c>
      <c r="C477" t="str">
        <f>LEFT(טבלה1[[#This Row],[course_title]],10)</f>
        <v>Master Ele</v>
      </c>
      <c r="D477" t="str">
        <f>RIGHT(טבלה1[[#This Row],[course_title]],10)</f>
        <v>ript &amp; CSS</v>
      </c>
      <c r="E477" t="str">
        <f>MID(טבלה1[[#This Row],[course_title]],2,10)</f>
        <v>aster Elec</v>
      </c>
      <c r="F477" t="s">
        <v>5606</v>
      </c>
      <c r="G477" t="str">
        <f>REPLACE(טבלה1[[#This Row],[url]],19,3,"com")</f>
        <v>https://www.udemy.com/master-electron/</v>
      </c>
      <c r="H477" t="b">
        <v>1</v>
      </c>
      <c r="I477" s="4">
        <v>165</v>
      </c>
      <c r="J477" s="5">
        <v>1902</v>
      </c>
      <c r="K477" s="5">
        <v>224</v>
      </c>
      <c r="L477" s="5">
        <v>47</v>
      </c>
      <c r="M477">
        <v>4</v>
      </c>
      <c r="N477" t="str">
        <f>VLOOKUP(טבלה1[[#This Row],[level_id]],Level_id!$A$2:$B$5,2)</f>
        <v>Intermediate Level</v>
      </c>
      <c r="O477" t="str">
        <f>LOWER(טבלה1[[#This Row],[level_desc]])</f>
        <v>intermediate level</v>
      </c>
      <c r="P477" s="3" t="str">
        <f>UPPER(טבלה1[[#This Row],[small letters]])</f>
        <v>INTERMEDIATE LEVEL</v>
      </c>
      <c r="Q477">
        <f>LEN(טבלה1[[#This Row],[no spaces]])</f>
        <v>18</v>
      </c>
      <c r="R477" t="str">
        <f>TRIM(טבלה1[[#This Row],[small letters]])</f>
        <v>intermediate level</v>
      </c>
      <c r="S477" s="6">
        <v>5.5</v>
      </c>
      <c r="T477" s="12">
        <v>42815</v>
      </c>
      <c r="U477" s="6">
        <f>DAY(טבלה1[[#This Row],[published_date]])</f>
        <v>21</v>
      </c>
      <c r="V477" s="6">
        <f>MONTH(טבלה1[[#This Row],[published_date]])</f>
        <v>3</v>
      </c>
      <c r="W477" s="6">
        <f>YEAR(טבלה1[[#This Row],[published_date]])</f>
        <v>2017</v>
      </c>
      <c r="X477">
        <v>4</v>
      </c>
      <c r="Y477" t="str">
        <f>VLOOKUP(טבלה1[[#This Row],[subject_id]],Subject_id!$A$2:$B$5,2)</f>
        <v>Web Development</v>
      </c>
      <c r="Z477" s="7">
        <v>44114</v>
      </c>
      <c r="AA477">
        <f>_xlfn.DAYS(טבלה1[[#This Row],[Removal_date]],טבלה1[[#This Row],[published_date]])</f>
        <v>1299</v>
      </c>
      <c r="AB477" s="4">
        <f>טבלה1[[#This Row],[price]]*טבלה1[[#This Row],[num_subscribers]]</f>
        <v>313830</v>
      </c>
    </row>
    <row r="478" spans="1:28" x14ac:dyDescent="0.3">
      <c r="A478">
        <v>1002282</v>
      </c>
      <c r="B478" t="s">
        <v>1006</v>
      </c>
      <c r="C478" t="str">
        <f>LEFT(טבלה1[[#This Row],[course_title]],10)</f>
        <v xml:space="preserve">Bitcoin - </v>
      </c>
      <c r="D478" t="str">
        <f>RIGHT(טבלה1[[#This Row],[course_title]],10)</f>
        <v>n account!</v>
      </c>
      <c r="E478" t="str">
        <f>MID(טבלה1[[#This Row],[course_title]],2,10)</f>
        <v>itcoin - E</v>
      </c>
      <c r="F478" t="s">
        <v>1007</v>
      </c>
      <c r="G478" t="str">
        <f>REPLACE(טבלה1[[#This Row],[url]],19,3,"com")</f>
        <v>https://www.udemy.com/bitcoin-tips/</v>
      </c>
      <c r="H478" t="b">
        <v>1</v>
      </c>
      <c r="I478" s="4">
        <v>165</v>
      </c>
      <c r="J478" s="5">
        <v>431</v>
      </c>
      <c r="K478" s="5">
        <v>58</v>
      </c>
      <c r="L478" s="5">
        <v>22</v>
      </c>
      <c r="M478">
        <v>1</v>
      </c>
      <c r="N478" t="str">
        <f>VLOOKUP(טבלה1[[#This Row],[level_id]],Level_id!$A$2:$B$5,2)</f>
        <v>All levels</v>
      </c>
      <c r="O478" t="str">
        <f>LOWER(טבלה1[[#This Row],[level_desc]])</f>
        <v>all levels</v>
      </c>
      <c r="P478" s="3" t="str">
        <f>UPPER(טבלה1[[#This Row],[small letters]])</f>
        <v>ALL LEVELS</v>
      </c>
      <c r="Q478">
        <f>LEN(טבלה1[[#This Row],[no spaces]])</f>
        <v>10</v>
      </c>
      <c r="R478" t="str">
        <f>TRIM(טבלה1[[#This Row],[small letters]])</f>
        <v>all levels</v>
      </c>
      <c r="S478" s="6">
        <v>2.5</v>
      </c>
      <c r="T478" s="12">
        <v>42686</v>
      </c>
      <c r="U478" s="6">
        <f>DAY(טבלה1[[#This Row],[published_date]])</f>
        <v>12</v>
      </c>
      <c r="V478" s="6">
        <f>MONTH(טבלה1[[#This Row],[published_date]])</f>
        <v>11</v>
      </c>
      <c r="W478" s="6">
        <f>YEAR(טבלה1[[#This Row],[published_date]])</f>
        <v>2016</v>
      </c>
      <c r="X478">
        <v>1</v>
      </c>
      <c r="Y478" t="str">
        <f>VLOOKUP(טבלה1[[#This Row],[subject_id]],Subject_id!$A$2:$B$5,2)</f>
        <v>Business Finance</v>
      </c>
      <c r="Z478" s="7">
        <v>43318</v>
      </c>
      <c r="AA478">
        <f>_xlfn.DAYS(טבלה1[[#This Row],[Removal_date]],טבלה1[[#This Row],[published_date]])</f>
        <v>632</v>
      </c>
      <c r="AB478" s="4">
        <f>טבלה1[[#This Row],[price]]*טבלה1[[#This Row],[num_subscribers]]</f>
        <v>71115</v>
      </c>
    </row>
    <row r="479" spans="1:28" x14ac:dyDescent="0.3">
      <c r="A479">
        <v>1009254</v>
      </c>
      <c r="B479" t="s">
        <v>5008</v>
      </c>
      <c r="C479" t="str">
        <f>LEFT(טבלה1[[#This Row],[course_title]],10)</f>
        <v>Beginner A</v>
      </c>
      <c r="D479" t="str">
        <f>RIGHT(טבלה1[[#This Row],[course_title]],10)</f>
        <v xml:space="preserve"> &amp; MongoDB</v>
      </c>
      <c r="E479" t="str">
        <f>MID(טבלה1[[#This Row],[course_title]],2,10)</f>
        <v>eginner AP</v>
      </c>
      <c r="F479" t="s">
        <v>5009</v>
      </c>
      <c r="G479" t="str">
        <f>REPLACE(טבלה1[[#This Row],[url]],19,3,"com")</f>
        <v>https://www.udemy.com/api-development/</v>
      </c>
      <c r="H479" t="b">
        <v>1</v>
      </c>
      <c r="I479" s="4">
        <v>165</v>
      </c>
      <c r="J479" s="5">
        <v>7057</v>
      </c>
      <c r="K479" s="5">
        <v>655</v>
      </c>
      <c r="L479" s="5">
        <v>65</v>
      </c>
      <c r="M479">
        <v>2</v>
      </c>
      <c r="N479" t="str">
        <f>VLOOKUP(טבלה1[[#This Row],[level_id]],Level_id!$A$2:$B$5,2)</f>
        <v>Beginner Level</v>
      </c>
      <c r="O479" t="str">
        <f>LOWER(טבלה1[[#This Row],[level_desc]])</f>
        <v>beginner level</v>
      </c>
      <c r="P479" s="3" t="str">
        <f>UPPER(טבלה1[[#This Row],[small letters]])</f>
        <v>BEGINNER LEVEL</v>
      </c>
      <c r="Q479">
        <f>LEN(טבלה1[[#This Row],[no spaces]])</f>
        <v>14</v>
      </c>
      <c r="R479" t="str">
        <f>TRIM(טבלה1[[#This Row],[small letters]])</f>
        <v>beginner level</v>
      </c>
      <c r="S479" s="6">
        <v>18.5</v>
      </c>
      <c r="T479" s="12">
        <v>42686</v>
      </c>
      <c r="U479" s="6">
        <f>DAY(טבלה1[[#This Row],[published_date]])</f>
        <v>12</v>
      </c>
      <c r="V479" s="6">
        <f>MONTH(טבלה1[[#This Row],[published_date]])</f>
        <v>11</v>
      </c>
      <c r="W479" s="6">
        <f>YEAR(טבלה1[[#This Row],[published_date]])</f>
        <v>2016</v>
      </c>
      <c r="X479">
        <v>4</v>
      </c>
      <c r="Y479" t="str">
        <f>VLOOKUP(טבלה1[[#This Row],[subject_id]],Subject_id!$A$2:$B$5,2)</f>
        <v>Web Development</v>
      </c>
      <c r="Z479" s="7">
        <v>43465</v>
      </c>
      <c r="AA479">
        <f>_xlfn.DAYS(טבלה1[[#This Row],[Removal_date]],טבלה1[[#This Row],[published_date]])</f>
        <v>779</v>
      </c>
      <c r="AB479" s="4">
        <f>טבלה1[[#This Row],[price]]*טבלה1[[#This Row],[num_subscribers]]</f>
        <v>1164405</v>
      </c>
    </row>
    <row r="480" spans="1:28" x14ac:dyDescent="0.3">
      <c r="A480">
        <v>1063430</v>
      </c>
      <c r="B480" t="s">
        <v>6669</v>
      </c>
      <c r="C480" t="str">
        <f>LEFT(טבלה1[[#This Row],[course_title]],10)</f>
        <v>How to Bui</v>
      </c>
      <c r="D480" t="str">
        <f>RIGHT(טבלה1[[#This Row],[course_title]],10)</f>
        <v>er's Guide</v>
      </c>
      <c r="E480" t="str">
        <f>MID(טבלה1[[#This Row],[course_title]],2,10)</f>
        <v>ow to Buil</v>
      </c>
      <c r="F480" t="s">
        <v>6670</v>
      </c>
      <c r="G480" t="str">
        <f>REPLACE(טבלה1[[#This Row],[url]],19,3,"com")</f>
        <v>https://www.udemy.com/how-to-build-wordpress-themes/</v>
      </c>
      <c r="H480" t="b">
        <v>1</v>
      </c>
      <c r="I480" s="4">
        <v>165</v>
      </c>
      <c r="J480" s="5">
        <v>183</v>
      </c>
      <c r="K480" s="5">
        <v>30</v>
      </c>
      <c r="L480" s="5">
        <v>47</v>
      </c>
      <c r="M480">
        <v>4</v>
      </c>
      <c r="N480" t="str">
        <f>VLOOKUP(טבלה1[[#This Row],[level_id]],Level_id!$A$2:$B$5,2)</f>
        <v>Intermediate Level</v>
      </c>
      <c r="O480" t="str">
        <f>LOWER(טבלה1[[#This Row],[level_desc]])</f>
        <v>intermediate level</v>
      </c>
      <c r="P480" s="3" t="str">
        <f>UPPER(טבלה1[[#This Row],[small letters]])</f>
        <v>INTERMEDIATE LEVEL</v>
      </c>
      <c r="Q480">
        <f>LEN(טבלה1[[#This Row],[no spaces]])</f>
        <v>18</v>
      </c>
      <c r="R480" t="str">
        <f>TRIM(טבלה1[[#This Row],[small letters]])</f>
        <v>intermediate level</v>
      </c>
      <c r="S480" s="6">
        <v>5.5</v>
      </c>
      <c r="T480" s="12">
        <v>42825</v>
      </c>
      <c r="U480" s="6">
        <f>DAY(טבלה1[[#This Row],[published_date]])</f>
        <v>31</v>
      </c>
      <c r="V480" s="6">
        <f>MONTH(טבלה1[[#This Row],[published_date]])</f>
        <v>3</v>
      </c>
      <c r="W480" s="6">
        <f>YEAR(טבלה1[[#This Row],[published_date]])</f>
        <v>2017</v>
      </c>
      <c r="X480">
        <v>4</v>
      </c>
      <c r="Y480" t="str">
        <f>VLOOKUP(טבלה1[[#This Row],[subject_id]],Subject_id!$A$2:$B$5,2)</f>
        <v>Web Development</v>
      </c>
      <c r="Z480" s="7">
        <v>44114</v>
      </c>
      <c r="AA480">
        <f>_xlfn.DAYS(טבלה1[[#This Row],[Removal_date]],טבלה1[[#This Row],[published_date]])</f>
        <v>1289</v>
      </c>
      <c r="AB480" s="4">
        <f>טבלה1[[#This Row],[price]]*טבלה1[[#This Row],[num_subscribers]]</f>
        <v>30195</v>
      </c>
    </row>
    <row r="481" spans="1:28" x14ac:dyDescent="0.3">
      <c r="A481">
        <v>284118</v>
      </c>
      <c r="B481" t="s">
        <v>176</v>
      </c>
      <c r="C481" t="str">
        <f>LEFT(טבלה1[[#This Row],[course_title]],10)</f>
        <v>VPS for Fo</v>
      </c>
      <c r="D481" t="str">
        <f>RIGHT(טבלה1[[#This Row],[course_title]],10)</f>
        <v>rex Robots</v>
      </c>
      <c r="E481" t="str">
        <f>MID(טבלה1[[#This Row],[course_title]],2,10)</f>
        <v>PS for For</v>
      </c>
      <c r="F481" t="s">
        <v>177</v>
      </c>
      <c r="G481" t="str">
        <f>REPLACE(טבלה1[[#This Row],[url]],19,3,"com")</f>
        <v>https://www.udemy.com/forex-vps/</v>
      </c>
      <c r="H481" t="b">
        <v>1</v>
      </c>
      <c r="I481" s="4">
        <v>160</v>
      </c>
      <c r="J481" s="5">
        <v>4252</v>
      </c>
      <c r="K481" s="5">
        <v>225</v>
      </c>
      <c r="L481" s="5">
        <v>24</v>
      </c>
      <c r="M481">
        <v>1</v>
      </c>
      <c r="N481" t="str">
        <f>VLOOKUP(טבלה1[[#This Row],[level_id]],Level_id!$A$2:$B$5,2)</f>
        <v>All levels</v>
      </c>
      <c r="O481" t="str">
        <f>LOWER(טבלה1[[#This Row],[level_desc]])</f>
        <v>all levels</v>
      </c>
      <c r="P481" s="3" t="str">
        <f>UPPER(טבלה1[[#This Row],[small letters]])</f>
        <v>ALL LEVELS</v>
      </c>
      <c r="Q481">
        <f>LEN(טבלה1[[#This Row],[no spaces]])</f>
        <v>10</v>
      </c>
      <c r="R481" t="str">
        <f>TRIM(טבלה1[[#This Row],[small letters]])</f>
        <v>all levels</v>
      </c>
      <c r="S481" s="6">
        <v>2</v>
      </c>
      <c r="T481" s="12">
        <v>41901</v>
      </c>
      <c r="U481" s="6">
        <f>DAY(טבלה1[[#This Row],[published_date]])</f>
        <v>19</v>
      </c>
      <c r="V481" s="6">
        <f>MONTH(טבלה1[[#This Row],[published_date]])</f>
        <v>9</v>
      </c>
      <c r="W481" s="6">
        <f>YEAR(טבלה1[[#This Row],[published_date]])</f>
        <v>2014</v>
      </c>
      <c r="X481">
        <v>1</v>
      </c>
      <c r="Y481" t="str">
        <f>VLOOKUP(טבלה1[[#This Row],[subject_id]],Subject_id!$A$2:$B$5,2)</f>
        <v>Business Finance</v>
      </c>
      <c r="Z481" s="7">
        <v>43408</v>
      </c>
      <c r="AA481">
        <f>_xlfn.DAYS(טבלה1[[#This Row],[Removal_date]],טבלה1[[#This Row],[published_date]])</f>
        <v>1507</v>
      </c>
      <c r="AB481" s="4">
        <f>טבלה1[[#This Row],[price]]*טבלה1[[#This Row],[num_subscribers]]</f>
        <v>680320</v>
      </c>
    </row>
    <row r="482" spans="1:28" x14ac:dyDescent="0.3">
      <c r="A482">
        <v>715476</v>
      </c>
      <c r="B482" t="s">
        <v>1790</v>
      </c>
      <c r="C482" t="str">
        <f>LEFT(טבלה1[[#This Row],[course_title]],10)</f>
        <v>The Cuckoo</v>
      </c>
      <c r="D482" t="str">
        <f>RIGHT(טבלה1[[#This Row],[course_title]],10)</f>
        <v>an Funding</v>
      </c>
      <c r="E482" t="str">
        <f>MID(טבלה1[[#This Row],[course_title]],2,10)</f>
        <v xml:space="preserve">he Cuckoo </v>
      </c>
      <c r="F482" t="s">
        <v>1791</v>
      </c>
      <c r="G482" t="str">
        <f>REPLACE(טבלה1[[#This Row],[url]],19,3,"com")</f>
        <v>https://www.udemy.com/the-cuckoo-strategy-to-get-european-funding/</v>
      </c>
      <c r="H482" t="b">
        <v>1</v>
      </c>
      <c r="I482" s="4">
        <v>160</v>
      </c>
      <c r="J482" s="5">
        <v>0</v>
      </c>
      <c r="K482" s="5">
        <v>0</v>
      </c>
      <c r="L482" s="5">
        <v>6</v>
      </c>
      <c r="M482">
        <v>1</v>
      </c>
      <c r="N482" t="str">
        <f>VLOOKUP(טבלה1[[#This Row],[level_id]],Level_id!$A$2:$B$5,2)</f>
        <v>All levels</v>
      </c>
      <c r="O482" t="str">
        <f>LOWER(טבלה1[[#This Row],[level_desc]])</f>
        <v>all levels</v>
      </c>
      <c r="P482" s="3" t="str">
        <f>UPPER(טבלה1[[#This Row],[small letters]])</f>
        <v>ALL LEVELS</v>
      </c>
      <c r="Q482">
        <f>LEN(טבלה1[[#This Row],[no spaces]])</f>
        <v>10</v>
      </c>
      <c r="R482" t="str">
        <f>TRIM(טבלה1[[#This Row],[small letters]])</f>
        <v>all levels</v>
      </c>
      <c r="S482" s="6">
        <v>1</v>
      </c>
      <c r="T482" s="12">
        <v>42375</v>
      </c>
      <c r="U482" s="6">
        <f>DAY(טבלה1[[#This Row],[published_date]])</f>
        <v>6</v>
      </c>
      <c r="V482" s="6">
        <f>MONTH(טבלה1[[#This Row],[published_date]])</f>
        <v>1</v>
      </c>
      <c r="W482" s="6">
        <f>YEAR(טבלה1[[#This Row],[published_date]])</f>
        <v>2016</v>
      </c>
      <c r="X482">
        <v>1</v>
      </c>
      <c r="Y482" t="str">
        <f>VLOOKUP(טבלה1[[#This Row],[subject_id]],Subject_id!$A$2:$B$5,2)</f>
        <v>Business Finance</v>
      </c>
      <c r="Z482" s="7">
        <v>43318</v>
      </c>
      <c r="AA482">
        <f>_xlfn.DAYS(טבלה1[[#This Row],[Removal_date]],טבלה1[[#This Row],[published_date]])</f>
        <v>943</v>
      </c>
      <c r="AB482" s="4">
        <f>טבלה1[[#This Row],[price]]*טבלה1[[#This Row],[num_subscribers]]</f>
        <v>0</v>
      </c>
    </row>
    <row r="483" spans="1:28" x14ac:dyDescent="0.3">
      <c r="A483">
        <v>910650</v>
      </c>
      <c r="B483" t="s">
        <v>806</v>
      </c>
      <c r="C483" t="str">
        <f>LEFT(טבלה1[[#This Row],[course_title]],10)</f>
        <v>Forex Trad</v>
      </c>
      <c r="D483" t="str">
        <f>RIGHT(טבלה1[[#This Row],[course_title]],10)</f>
        <v>ing Course</v>
      </c>
      <c r="E483" t="str">
        <f>MID(טבלה1[[#This Row],[course_title]],2,10)</f>
        <v>orex Tradi</v>
      </c>
      <c r="F483" t="s">
        <v>807</v>
      </c>
      <c r="G483" t="str">
        <f>REPLACE(טבלה1[[#This Row],[url]],19,3,"com")</f>
        <v>https://www.udemy.com/forex-trading-comprehensive-concise-forex-trading-course/</v>
      </c>
      <c r="H483" t="b">
        <v>1</v>
      </c>
      <c r="I483" s="4">
        <v>160</v>
      </c>
      <c r="J483" s="5">
        <v>2379</v>
      </c>
      <c r="K483" s="5">
        <v>33</v>
      </c>
      <c r="L483" s="5">
        <v>44</v>
      </c>
      <c r="M483">
        <v>1</v>
      </c>
      <c r="N483" t="str">
        <f>VLOOKUP(טבלה1[[#This Row],[level_id]],Level_id!$A$2:$B$5,2)</f>
        <v>All levels</v>
      </c>
      <c r="O483" t="str">
        <f>LOWER(טבלה1[[#This Row],[level_desc]])</f>
        <v>all levels</v>
      </c>
      <c r="P483" s="3" t="str">
        <f>UPPER(טבלה1[[#This Row],[small letters]])</f>
        <v>ALL LEVELS</v>
      </c>
      <c r="Q483">
        <f>LEN(טבלה1[[#This Row],[no spaces]])</f>
        <v>10</v>
      </c>
      <c r="R483" t="str">
        <f>TRIM(טבלה1[[#This Row],[small letters]])</f>
        <v>all levels</v>
      </c>
      <c r="S483" s="6">
        <v>3.5</v>
      </c>
      <c r="T483" s="12">
        <v>42588</v>
      </c>
      <c r="U483" s="6">
        <f>DAY(טבלה1[[#This Row],[published_date]])</f>
        <v>6</v>
      </c>
      <c r="V483" s="6">
        <f>MONTH(טבלה1[[#This Row],[published_date]])</f>
        <v>8</v>
      </c>
      <c r="W483" s="6">
        <f>YEAR(טבלה1[[#This Row],[published_date]])</f>
        <v>2016</v>
      </c>
      <c r="X483">
        <v>1</v>
      </c>
      <c r="Y483" t="str">
        <f>VLOOKUP(טבלה1[[#This Row],[subject_id]],Subject_id!$A$2:$B$5,2)</f>
        <v>Business Finance</v>
      </c>
      <c r="Z483" s="7">
        <v>43318</v>
      </c>
      <c r="AA483">
        <f>_xlfn.DAYS(טבלה1[[#This Row],[Removal_date]],טבלה1[[#This Row],[published_date]])</f>
        <v>730</v>
      </c>
      <c r="AB483" s="4">
        <f>טבלה1[[#This Row],[price]]*טבלה1[[#This Row],[num_subscribers]]</f>
        <v>380640</v>
      </c>
    </row>
    <row r="484" spans="1:28" x14ac:dyDescent="0.3">
      <c r="A484">
        <v>1208638</v>
      </c>
      <c r="B484" t="s">
        <v>6444</v>
      </c>
      <c r="C484" t="str">
        <f>LEFT(טבלה1[[#This Row],[course_title]],10)</f>
        <v xml:space="preserve">React JS, </v>
      </c>
      <c r="D484" t="str">
        <f>RIGHT(טבלה1[[#This Row],[course_title]],10)</f>
        <v>Comparison</v>
      </c>
      <c r="E484" t="str">
        <f>MID(טבלה1[[#This Row],[course_title]],2,10)</f>
        <v>eact JS, A</v>
      </c>
      <c r="F484" t="s">
        <v>6445</v>
      </c>
      <c r="G484" t="str">
        <f>REPLACE(טבלה1[[#This Row],[url]],19,3,"com")</f>
        <v>https://www.udemy.com/angular-reactjs-vuejs-quickstart-comparison/</v>
      </c>
      <c r="H484" t="b">
        <v>1</v>
      </c>
      <c r="I484" s="4">
        <v>160</v>
      </c>
      <c r="J484" s="5">
        <v>2273</v>
      </c>
      <c r="K484" s="5">
        <v>288</v>
      </c>
      <c r="L484" s="5">
        <v>142</v>
      </c>
      <c r="M484">
        <v>2</v>
      </c>
      <c r="N484" t="str">
        <f>VLOOKUP(טבלה1[[#This Row],[level_id]],Level_id!$A$2:$B$5,2)</f>
        <v>Beginner Level</v>
      </c>
      <c r="O484" t="str">
        <f>LOWER(טבלה1[[#This Row],[level_desc]])</f>
        <v>beginner level</v>
      </c>
      <c r="P484" s="3" t="str">
        <f>UPPER(טבלה1[[#This Row],[small letters]])</f>
        <v>BEGINNER LEVEL</v>
      </c>
      <c r="Q484">
        <f>LEN(טבלה1[[#This Row],[no spaces]])</f>
        <v>14</v>
      </c>
      <c r="R484" t="str">
        <f>TRIM(טבלה1[[#This Row],[small letters]])</f>
        <v>beginner level</v>
      </c>
      <c r="S484" s="6">
        <v>8</v>
      </c>
      <c r="T484" s="12">
        <v>42864</v>
      </c>
      <c r="U484" s="6">
        <f>DAY(טבלה1[[#This Row],[published_date]])</f>
        <v>9</v>
      </c>
      <c r="V484" s="6">
        <f>MONTH(טבלה1[[#This Row],[published_date]])</f>
        <v>5</v>
      </c>
      <c r="W484" s="6">
        <f>YEAR(טבלה1[[#This Row],[published_date]])</f>
        <v>2017</v>
      </c>
      <c r="X484">
        <v>4</v>
      </c>
      <c r="Y484" t="str">
        <f>VLOOKUP(טבלה1[[#This Row],[subject_id]],Subject_id!$A$2:$B$5,2)</f>
        <v>Web Development</v>
      </c>
      <c r="Z484" s="7">
        <v>43465</v>
      </c>
      <c r="AA484">
        <f>_xlfn.DAYS(טבלה1[[#This Row],[Removal_date]],טבלה1[[#This Row],[published_date]])</f>
        <v>601</v>
      </c>
      <c r="AB484" s="4">
        <f>טבלה1[[#This Row],[price]]*טבלה1[[#This Row],[num_subscribers]]</f>
        <v>363680</v>
      </c>
    </row>
    <row r="485" spans="1:28" x14ac:dyDescent="0.3">
      <c r="A485">
        <v>165964</v>
      </c>
      <c r="B485" t="s">
        <v>138</v>
      </c>
      <c r="C485" t="str">
        <f>LEFT(טבלה1[[#This Row],[course_title]],10)</f>
        <v>Stock Trad</v>
      </c>
      <c r="D485" t="str">
        <f>RIGHT(טבלה1[[#This Row],[course_title]],10)</f>
        <v>ng Success</v>
      </c>
      <c r="E485" t="str">
        <f>MID(טבלה1[[#This Row],[course_title]],2,10)</f>
        <v>tock Tradi</v>
      </c>
      <c r="F485" t="s">
        <v>139</v>
      </c>
      <c r="G485" t="str">
        <f>REPLACE(טבלה1[[#This Row],[url]],19,3,"com")</f>
        <v>https://www.udemy.com/stock-trading-ninja-learn-how-to-make-money-trading-stocks/</v>
      </c>
      <c r="H485" t="b">
        <v>1</v>
      </c>
      <c r="I485" s="4">
        <v>155</v>
      </c>
      <c r="J485" s="5">
        <v>9445</v>
      </c>
      <c r="K485" s="5">
        <v>497</v>
      </c>
      <c r="L485" s="5">
        <v>38</v>
      </c>
      <c r="M485">
        <v>1</v>
      </c>
      <c r="N485" t="str">
        <f>VLOOKUP(טבלה1[[#This Row],[level_id]],Level_id!$A$2:$B$5,2)</f>
        <v>All levels</v>
      </c>
      <c r="O485" t="str">
        <f>LOWER(טבלה1[[#This Row],[level_desc]])</f>
        <v>all levels</v>
      </c>
      <c r="P485" s="3" t="str">
        <f>UPPER(טבלה1[[#This Row],[small letters]])</f>
        <v>ALL LEVELS</v>
      </c>
      <c r="Q485">
        <f>LEN(טבלה1[[#This Row],[no spaces]])</f>
        <v>10</v>
      </c>
      <c r="R485" t="str">
        <f>TRIM(טבלה1[[#This Row],[small letters]])</f>
        <v>all levels</v>
      </c>
      <c r="S485" s="6">
        <v>4.5</v>
      </c>
      <c r="T485" s="12">
        <v>41689</v>
      </c>
      <c r="U485" s="6">
        <f>DAY(טבלה1[[#This Row],[published_date]])</f>
        <v>19</v>
      </c>
      <c r="V485" s="6">
        <f>MONTH(טבלה1[[#This Row],[published_date]])</f>
        <v>2</v>
      </c>
      <c r="W485" s="6">
        <f>YEAR(טבלה1[[#This Row],[published_date]])</f>
        <v>2014</v>
      </c>
      <c r="X485">
        <v>1</v>
      </c>
      <c r="Y485" t="str">
        <f>VLOOKUP(טבלה1[[#This Row],[subject_id]],Subject_id!$A$2:$B$5,2)</f>
        <v>Business Finance</v>
      </c>
      <c r="Z485" s="7">
        <v>43408</v>
      </c>
      <c r="AA485">
        <f>_xlfn.DAYS(טבלה1[[#This Row],[Removal_date]],טבלה1[[#This Row],[published_date]])</f>
        <v>1719</v>
      </c>
      <c r="AB485" s="4">
        <f>טבלה1[[#This Row],[price]]*טבלה1[[#This Row],[num_subscribers]]</f>
        <v>1463975</v>
      </c>
    </row>
    <row r="486" spans="1:28" x14ac:dyDescent="0.3">
      <c r="A486">
        <v>632136</v>
      </c>
      <c r="B486" t="s">
        <v>2986</v>
      </c>
      <c r="C486" t="str">
        <f>LEFT(טבלה1[[#This Row],[course_title]],10)</f>
        <v>Drawing in</v>
      </c>
      <c r="D486" t="str">
        <f>RIGHT(טבלה1[[#This Row],[course_title]],10)</f>
        <v xml:space="preserve"> + Cartoon</v>
      </c>
      <c r="E486" t="str">
        <f>MID(טבלה1[[#This Row],[course_title]],2,10)</f>
        <v xml:space="preserve">rawing in </v>
      </c>
      <c r="F486" t="s">
        <v>2987</v>
      </c>
      <c r="G486" t="str">
        <f>REPLACE(טבלה1[[#This Row],[url]],19,3,"com")</f>
        <v>https://www.udemy.com/how-to-draw-in-powerpoint/</v>
      </c>
      <c r="H486" t="b">
        <v>1</v>
      </c>
      <c r="I486" s="4">
        <v>155</v>
      </c>
      <c r="J486" s="5">
        <v>2911</v>
      </c>
      <c r="K486" s="5">
        <v>29</v>
      </c>
      <c r="L486" s="5">
        <v>37</v>
      </c>
      <c r="M486">
        <v>2</v>
      </c>
      <c r="N486" t="str">
        <f>VLOOKUP(טבלה1[[#This Row],[level_id]],Level_id!$A$2:$B$5,2)</f>
        <v>Beginner Level</v>
      </c>
      <c r="O486" t="str">
        <f>LOWER(טבלה1[[#This Row],[level_desc]])</f>
        <v>beginner level</v>
      </c>
      <c r="P486" s="3" t="str">
        <f>UPPER(טבלה1[[#This Row],[small letters]])</f>
        <v>BEGINNER LEVEL</v>
      </c>
      <c r="Q486">
        <f>LEN(טבלה1[[#This Row],[no spaces]])</f>
        <v>14</v>
      </c>
      <c r="R486" t="str">
        <f>TRIM(טבלה1[[#This Row],[small letters]])</f>
        <v>beginner level</v>
      </c>
      <c r="S486" s="6">
        <v>2</v>
      </c>
      <c r="T486" s="12">
        <v>42319</v>
      </c>
      <c r="U486" s="6">
        <f>DAY(טבלה1[[#This Row],[published_date]])</f>
        <v>11</v>
      </c>
      <c r="V486" s="6">
        <f>MONTH(טבלה1[[#This Row],[published_date]])</f>
        <v>11</v>
      </c>
      <c r="W486" s="6">
        <f>YEAR(טבלה1[[#This Row],[published_date]])</f>
        <v>2015</v>
      </c>
      <c r="X486">
        <v>2</v>
      </c>
      <c r="Y486" t="str">
        <f>VLOOKUP(טבלה1[[#This Row],[subject_id]],Subject_id!$A$2:$B$5,2)</f>
        <v>Graphic Design</v>
      </c>
      <c r="Z486" s="7">
        <v>43465</v>
      </c>
      <c r="AA486">
        <f>_xlfn.DAYS(טבלה1[[#This Row],[Removal_date]],טבלה1[[#This Row],[published_date]])</f>
        <v>1146</v>
      </c>
      <c r="AB486" s="4">
        <f>טבלה1[[#This Row],[price]]*טבלה1[[#This Row],[num_subscribers]]</f>
        <v>451205</v>
      </c>
    </row>
    <row r="487" spans="1:28" x14ac:dyDescent="0.3">
      <c r="A487">
        <v>45941</v>
      </c>
      <c r="B487" t="s">
        <v>6060</v>
      </c>
      <c r="C487" t="str">
        <f>LEFT(טבלה1[[#This Row],[course_title]],10)</f>
        <v>The CSS an</v>
      </c>
      <c r="D487" t="str">
        <f>RIGHT(טבלה1[[#This Row],[course_title]],10)</f>
        <v>ash Course</v>
      </c>
      <c r="E487" t="str">
        <f>MID(טבלה1[[#This Row],[course_title]],2,10)</f>
        <v>he CSS and</v>
      </c>
      <c r="F487" t="s">
        <v>6061</v>
      </c>
      <c r="G487" t="str">
        <f>REPLACE(טבלה1[[#This Row],[url]],19,3,"com")</f>
        <v>https://www.udemy.com/the-css-and-css3-crash-course/</v>
      </c>
      <c r="H487" t="b">
        <v>1</v>
      </c>
      <c r="I487" s="4">
        <v>150</v>
      </c>
      <c r="J487" s="5">
        <v>2051</v>
      </c>
      <c r="K487" s="5">
        <v>99</v>
      </c>
      <c r="L487" s="5">
        <v>76</v>
      </c>
      <c r="M487">
        <v>1</v>
      </c>
      <c r="N487" t="str">
        <f>VLOOKUP(טבלה1[[#This Row],[level_id]],Level_id!$A$2:$B$5,2)</f>
        <v>All levels</v>
      </c>
      <c r="O487" t="str">
        <f>LOWER(טבלה1[[#This Row],[level_desc]])</f>
        <v>all levels</v>
      </c>
      <c r="P487" s="3" t="str">
        <f>UPPER(טבלה1[[#This Row],[small letters]])</f>
        <v>ALL LEVELS</v>
      </c>
      <c r="Q487">
        <f>LEN(טבלה1[[#This Row],[no spaces]])</f>
        <v>10</v>
      </c>
      <c r="R487" t="str">
        <f>TRIM(טבלה1[[#This Row],[small letters]])</f>
        <v>all levels</v>
      </c>
      <c r="S487" s="6">
        <v>13</v>
      </c>
      <c r="T487" s="12">
        <v>41348</v>
      </c>
      <c r="U487" s="6">
        <f>DAY(טבלה1[[#This Row],[published_date]])</f>
        <v>15</v>
      </c>
      <c r="V487" s="6">
        <f>MONTH(טבלה1[[#This Row],[published_date]])</f>
        <v>3</v>
      </c>
      <c r="W487" s="6">
        <f>YEAR(טבלה1[[#This Row],[published_date]])</f>
        <v>2013</v>
      </c>
      <c r="X487">
        <v>4</v>
      </c>
      <c r="Y487" t="str">
        <f>VLOOKUP(טבלה1[[#This Row],[subject_id]],Subject_id!$A$2:$B$5,2)</f>
        <v>Web Development</v>
      </c>
      <c r="Z487" s="7">
        <v>43734</v>
      </c>
      <c r="AA487">
        <f>_xlfn.DAYS(טבלה1[[#This Row],[Removal_date]],טבלה1[[#This Row],[published_date]])</f>
        <v>2386</v>
      </c>
      <c r="AB487" s="4">
        <f>טבלה1[[#This Row],[price]]*טבלה1[[#This Row],[num_subscribers]]</f>
        <v>307650</v>
      </c>
    </row>
    <row r="488" spans="1:28" x14ac:dyDescent="0.3">
      <c r="A488">
        <v>192870</v>
      </c>
      <c r="B488" t="s">
        <v>24</v>
      </c>
      <c r="C488" t="str">
        <f>LEFT(טבלה1[[#This Row],[course_title]],10)</f>
        <v>Trading Pe</v>
      </c>
      <c r="D488" t="str">
        <f>RIGHT(טבלה1[[#This Row],[course_title]],10)</f>
        <v>ls In 2017</v>
      </c>
      <c r="E488" t="str">
        <f>MID(טבלה1[[#This Row],[course_title]],2,10)</f>
        <v>rading Pen</v>
      </c>
      <c r="F488" t="s">
        <v>25</v>
      </c>
      <c r="G488" t="str">
        <f>REPLACE(טבלה1[[#This Row],[url]],19,3,"com")</f>
        <v>https://www.udemy.com/trading-penny-stocks-a-guide-for-all-levels/</v>
      </c>
      <c r="H488" t="b">
        <v>1</v>
      </c>
      <c r="I488" s="4">
        <v>150</v>
      </c>
      <c r="J488" s="5">
        <v>9221</v>
      </c>
      <c r="K488" s="5">
        <v>138</v>
      </c>
      <c r="L488" s="5">
        <v>25</v>
      </c>
      <c r="M488">
        <v>1</v>
      </c>
      <c r="N488" t="str">
        <f>VLOOKUP(טבלה1[[#This Row],[level_id]],Level_id!$A$2:$B$5,2)</f>
        <v>All levels</v>
      </c>
      <c r="O488" t="str">
        <f>LOWER(טבלה1[[#This Row],[level_desc]])</f>
        <v>all levels</v>
      </c>
      <c r="P488" s="3" t="str">
        <f>UPPER(טבלה1[[#This Row],[small letters]])</f>
        <v>ALL LEVELS</v>
      </c>
      <c r="Q488">
        <f>LEN(טבלה1[[#This Row],[no spaces]])</f>
        <v>10</v>
      </c>
      <c r="R488" t="str">
        <f>TRIM(טבלה1[[#This Row],[small letters]])</f>
        <v>all levels</v>
      </c>
      <c r="S488" s="6">
        <v>3</v>
      </c>
      <c r="T488" s="12">
        <v>41761</v>
      </c>
      <c r="U488" s="6">
        <f>DAY(טבלה1[[#This Row],[published_date]])</f>
        <v>2</v>
      </c>
      <c r="V488" s="6">
        <f>MONTH(טבלה1[[#This Row],[published_date]])</f>
        <v>5</v>
      </c>
      <c r="W488" s="6">
        <f>YEAR(טבלה1[[#This Row],[published_date]])</f>
        <v>2014</v>
      </c>
      <c r="X488">
        <v>1</v>
      </c>
      <c r="Y488" t="str">
        <f>VLOOKUP(טבלה1[[#This Row],[subject_id]],Subject_id!$A$2:$B$5,2)</f>
        <v>Business Finance</v>
      </c>
      <c r="Z488" s="7">
        <v>43376</v>
      </c>
      <c r="AA488">
        <f>_xlfn.DAYS(טבלה1[[#This Row],[Removal_date]],טבלה1[[#This Row],[published_date]])</f>
        <v>1615</v>
      </c>
      <c r="AB488" s="4">
        <f>טבלה1[[#This Row],[price]]*טבלה1[[#This Row],[num_subscribers]]</f>
        <v>1383150</v>
      </c>
    </row>
    <row r="489" spans="1:28" x14ac:dyDescent="0.3">
      <c r="A489">
        <v>231970</v>
      </c>
      <c r="B489" t="s">
        <v>2468</v>
      </c>
      <c r="C489" t="str">
        <f>LEFT(טבלה1[[#This Row],[course_title]],10)</f>
        <v>Drawing Pe</v>
      </c>
      <c r="D489" t="str">
        <f>RIGHT(טבלה1[[#This Row],[course_title]],10)</f>
        <v xml:space="preserve"> Beginners</v>
      </c>
      <c r="E489" t="str">
        <f>MID(טבלה1[[#This Row],[course_title]],2,10)</f>
        <v>rawing Per</v>
      </c>
      <c r="F489" t="s">
        <v>2469</v>
      </c>
      <c r="G489" t="str">
        <f>REPLACE(טבלה1[[#This Row],[url]],19,3,"com")</f>
        <v>https://www.udemy.com/perspective-drawing-101/</v>
      </c>
      <c r="H489" t="b">
        <v>1</v>
      </c>
      <c r="I489" s="4">
        <v>150</v>
      </c>
      <c r="J489" s="5">
        <v>736</v>
      </c>
      <c r="K489" s="5">
        <v>50</v>
      </c>
      <c r="L489" s="5">
        <v>44</v>
      </c>
      <c r="M489">
        <v>1</v>
      </c>
      <c r="N489" t="str">
        <f>VLOOKUP(טבלה1[[#This Row],[level_id]],Level_id!$A$2:$B$5,2)</f>
        <v>All levels</v>
      </c>
      <c r="O489" t="str">
        <f>LOWER(טבלה1[[#This Row],[level_desc]])</f>
        <v>all levels</v>
      </c>
      <c r="P489" s="3" t="str">
        <f>UPPER(טבלה1[[#This Row],[small letters]])</f>
        <v>ALL LEVELS</v>
      </c>
      <c r="Q489">
        <f>LEN(טבלה1[[#This Row],[no spaces]])</f>
        <v>10</v>
      </c>
      <c r="R489" t="str">
        <f>TRIM(טבלה1[[#This Row],[small letters]])</f>
        <v>all levels</v>
      </c>
      <c r="S489" s="6">
        <v>7.5</v>
      </c>
      <c r="T489" s="12">
        <v>42449</v>
      </c>
      <c r="U489" s="6">
        <f>DAY(טבלה1[[#This Row],[published_date]])</f>
        <v>20</v>
      </c>
      <c r="V489" s="6">
        <f>MONTH(טבלה1[[#This Row],[published_date]])</f>
        <v>3</v>
      </c>
      <c r="W489" s="6">
        <f>YEAR(טבלה1[[#This Row],[published_date]])</f>
        <v>2016</v>
      </c>
      <c r="X489">
        <v>2</v>
      </c>
      <c r="Y489" t="str">
        <f>VLOOKUP(טבלה1[[#This Row],[subject_id]],Subject_id!$A$2:$B$5,2)</f>
        <v>Graphic Design</v>
      </c>
      <c r="Z489" s="7">
        <v>43734</v>
      </c>
      <c r="AA489">
        <f>_xlfn.DAYS(טבלה1[[#This Row],[Removal_date]],טבלה1[[#This Row],[published_date]])</f>
        <v>1285</v>
      </c>
      <c r="AB489" s="4">
        <f>טבלה1[[#This Row],[price]]*טבלה1[[#This Row],[num_subscribers]]</f>
        <v>110400</v>
      </c>
    </row>
    <row r="490" spans="1:28" x14ac:dyDescent="0.3">
      <c r="A490">
        <v>252396</v>
      </c>
      <c r="B490" t="s">
        <v>290</v>
      </c>
      <c r="C490" t="str">
        <f>LEFT(טבלה1[[#This Row],[course_title]],10)</f>
        <v>How to Pic</v>
      </c>
      <c r="D490" t="str">
        <f>RIGHT(טבלה1[[#This Row],[course_title]],10)</f>
        <v>st In 2017</v>
      </c>
      <c r="E490" t="str">
        <f>MID(טבלה1[[#This Row],[course_title]],2,10)</f>
        <v>ow to Pick</v>
      </c>
      <c r="F490" t="s">
        <v>291</v>
      </c>
      <c r="G490" t="str">
        <f>REPLACE(טבלה1[[#This Row],[url]],19,3,"com")</f>
        <v>https://www.udemy.com/how-to-make-5000month-trading-penny-stocks/</v>
      </c>
      <c r="H490" t="b">
        <v>1</v>
      </c>
      <c r="I490" s="4">
        <v>150</v>
      </c>
      <c r="J490" s="5">
        <v>9015</v>
      </c>
      <c r="K490" s="5">
        <v>65</v>
      </c>
      <c r="L490" s="5">
        <v>23</v>
      </c>
      <c r="M490">
        <v>1</v>
      </c>
      <c r="N490" t="str">
        <f>VLOOKUP(טבלה1[[#This Row],[level_id]],Level_id!$A$2:$B$5,2)</f>
        <v>All levels</v>
      </c>
      <c r="O490" t="str">
        <f>LOWER(טבלה1[[#This Row],[level_desc]])</f>
        <v>all levels</v>
      </c>
      <c r="P490" s="3" t="str">
        <f>UPPER(טבלה1[[#This Row],[small letters]])</f>
        <v>ALL LEVELS</v>
      </c>
      <c r="Q490">
        <f>LEN(טבלה1[[#This Row],[no spaces]])</f>
        <v>10</v>
      </c>
      <c r="R490" t="str">
        <f>TRIM(טבלה1[[#This Row],[small letters]])</f>
        <v>all levels</v>
      </c>
      <c r="S490" s="6">
        <v>2.5</v>
      </c>
      <c r="T490" s="12">
        <v>41821</v>
      </c>
      <c r="U490" s="6">
        <f>DAY(טבלה1[[#This Row],[published_date]])</f>
        <v>1</v>
      </c>
      <c r="V490" s="6">
        <f>MONTH(טבלה1[[#This Row],[published_date]])</f>
        <v>7</v>
      </c>
      <c r="W490" s="6">
        <f>YEAR(טבלה1[[#This Row],[published_date]])</f>
        <v>2014</v>
      </c>
      <c r="X490">
        <v>1</v>
      </c>
      <c r="Y490" t="str">
        <f>VLOOKUP(טבלה1[[#This Row],[subject_id]],Subject_id!$A$2:$B$5,2)</f>
        <v>Business Finance</v>
      </c>
      <c r="Z490" s="7">
        <v>43408</v>
      </c>
      <c r="AA490">
        <f>_xlfn.DAYS(טבלה1[[#This Row],[Removal_date]],טבלה1[[#This Row],[published_date]])</f>
        <v>1587</v>
      </c>
      <c r="AB490" s="4">
        <f>טבלה1[[#This Row],[price]]*טבלה1[[#This Row],[num_subscribers]]</f>
        <v>1352250</v>
      </c>
    </row>
    <row r="491" spans="1:28" x14ac:dyDescent="0.3">
      <c r="A491">
        <v>269638</v>
      </c>
      <c r="B491" t="s">
        <v>6048</v>
      </c>
      <c r="C491" t="str">
        <f>LEFT(טבלה1[[#This Row],[course_title]],10)</f>
        <v>Codeignite</v>
      </c>
      <c r="D491" t="str">
        <f>RIGHT(טבלה1[[#This Row],[course_title]],10)</f>
        <v xml:space="preserve"> knowledge</v>
      </c>
      <c r="E491" t="str">
        <f>MID(טבלה1[[#This Row],[course_title]],2,10)</f>
        <v>odeigniter</v>
      </c>
      <c r="F491" t="s">
        <v>6049</v>
      </c>
      <c r="G491" t="str">
        <f>REPLACE(טבלה1[[#This Row],[url]],19,3,"com")</f>
        <v>https://www.udemy.com/codeigniter/</v>
      </c>
      <c r="H491" t="b">
        <v>1</v>
      </c>
      <c r="I491" s="4">
        <v>150</v>
      </c>
      <c r="J491" s="5">
        <v>14606</v>
      </c>
      <c r="K491" s="5">
        <v>235</v>
      </c>
      <c r="L491" s="5">
        <v>21</v>
      </c>
      <c r="M491">
        <v>1</v>
      </c>
      <c r="N491" t="str">
        <f>VLOOKUP(טבלה1[[#This Row],[level_id]],Level_id!$A$2:$B$5,2)</f>
        <v>All levels</v>
      </c>
      <c r="O491" t="str">
        <f>LOWER(טבלה1[[#This Row],[level_desc]])</f>
        <v>all levels</v>
      </c>
      <c r="P491" s="3" t="str">
        <f>UPPER(טבלה1[[#This Row],[small letters]])</f>
        <v>ALL LEVELS</v>
      </c>
      <c r="Q491">
        <f>LEN(טבלה1[[#This Row],[no spaces]])</f>
        <v>10</v>
      </c>
      <c r="R491" t="str">
        <f>TRIM(טבלה1[[#This Row],[small letters]])</f>
        <v>all levels</v>
      </c>
      <c r="S491" s="6">
        <v>3</v>
      </c>
      <c r="T491" s="12">
        <v>41849</v>
      </c>
      <c r="U491" s="6">
        <f>DAY(טבלה1[[#This Row],[published_date]])</f>
        <v>29</v>
      </c>
      <c r="V491" s="6">
        <f>MONTH(טבלה1[[#This Row],[published_date]])</f>
        <v>7</v>
      </c>
      <c r="W491" s="6">
        <f>YEAR(טבלה1[[#This Row],[published_date]])</f>
        <v>2014</v>
      </c>
      <c r="X491">
        <v>4</v>
      </c>
      <c r="Y491" t="str">
        <f>VLOOKUP(טבלה1[[#This Row],[subject_id]],Subject_id!$A$2:$B$5,2)</f>
        <v>Web Development</v>
      </c>
      <c r="Z491" s="7">
        <v>43734</v>
      </c>
      <c r="AA491">
        <f>_xlfn.DAYS(טבלה1[[#This Row],[Removal_date]],טבלה1[[#This Row],[published_date]])</f>
        <v>1885</v>
      </c>
      <c r="AB491" s="4">
        <f>טבלה1[[#This Row],[price]]*טבלה1[[#This Row],[num_subscribers]]</f>
        <v>2190900</v>
      </c>
    </row>
    <row r="492" spans="1:28" x14ac:dyDescent="0.3">
      <c r="A492">
        <v>308696</v>
      </c>
      <c r="B492" t="s">
        <v>200</v>
      </c>
      <c r="C492" t="str">
        <f>LEFT(טבלה1[[#This Row],[course_title]],10)</f>
        <v>Forex Meta</v>
      </c>
      <c r="D492" t="str">
        <f>RIGHT(טבלה1[[#This Row],[course_title]],10)</f>
        <v>rex Trader</v>
      </c>
      <c r="E492" t="str">
        <f>MID(טבלה1[[#This Row],[course_title]],2,10)</f>
        <v>orex MetaT</v>
      </c>
      <c r="F492" t="s">
        <v>201</v>
      </c>
      <c r="G492" t="str">
        <f>REPLACE(טבלה1[[#This Row],[url]],19,3,"com")</f>
        <v>https://www.udemy.com/metatrader4/</v>
      </c>
      <c r="H492" t="b">
        <v>1</v>
      </c>
      <c r="I492" s="4">
        <v>150</v>
      </c>
      <c r="J492" s="5">
        <v>2602</v>
      </c>
      <c r="K492" s="5">
        <v>402</v>
      </c>
      <c r="L492" s="5">
        <v>57</v>
      </c>
      <c r="M492">
        <v>2</v>
      </c>
      <c r="N492" t="str">
        <f>VLOOKUP(טבלה1[[#This Row],[level_id]],Level_id!$A$2:$B$5,2)</f>
        <v>Beginner Level</v>
      </c>
      <c r="O492" t="str">
        <f>LOWER(טבלה1[[#This Row],[level_desc]])</f>
        <v>beginner level</v>
      </c>
      <c r="P492" s="3" t="str">
        <f>UPPER(טבלה1[[#This Row],[small letters]])</f>
        <v>BEGINNER LEVEL</v>
      </c>
      <c r="Q492">
        <f>LEN(טבלה1[[#This Row],[no spaces]])</f>
        <v>14</v>
      </c>
      <c r="R492" t="str">
        <f>TRIM(טבלה1[[#This Row],[small letters]])</f>
        <v>beginner level</v>
      </c>
      <c r="S492" s="6">
        <v>5</v>
      </c>
      <c r="T492" s="12">
        <v>42305</v>
      </c>
      <c r="U492" s="6">
        <f>DAY(טבלה1[[#This Row],[published_date]])</f>
        <v>28</v>
      </c>
      <c r="V492" s="6">
        <f>MONTH(טבלה1[[#This Row],[published_date]])</f>
        <v>10</v>
      </c>
      <c r="W492" s="6">
        <f>YEAR(טבלה1[[#This Row],[published_date]])</f>
        <v>2015</v>
      </c>
      <c r="X492">
        <v>1</v>
      </c>
      <c r="Y492" t="str">
        <f>VLOOKUP(טבלה1[[#This Row],[subject_id]],Subject_id!$A$2:$B$5,2)</f>
        <v>Business Finance</v>
      </c>
      <c r="Z492" s="7">
        <v>43245</v>
      </c>
      <c r="AA492">
        <f>_xlfn.DAYS(טבלה1[[#This Row],[Removal_date]],טבלה1[[#This Row],[published_date]])</f>
        <v>940</v>
      </c>
      <c r="AB492" s="4">
        <f>טבלה1[[#This Row],[price]]*טבלה1[[#This Row],[num_subscribers]]</f>
        <v>390300</v>
      </c>
    </row>
    <row r="493" spans="1:28" x14ac:dyDescent="0.3">
      <c r="A493">
        <v>327666</v>
      </c>
      <c r="B493" t="s">
        <v>3272</v>
      </c>
      <c r="C493" t="str">
        <f>LEFT(טבלה1[[#This Row],[course_title]],10)</f>
        <v>Digital Ar</v>
      </c>
      <c r="D493" t="str">
        <f>RIGHT(טבלה1[[#This Row],[course_title]],10)</f>
        <v xml:space="preserve"> Beginners</v>
      </c>
      <c r="E493" t="str">
        <f>MID(טבלה1[[#This Row],[course_title]],2,10)</f>
        <v>igital Art</v>
      </c>
      <c r="F493" t="s">
        <v>3273</v>
      </c>
      <c r="G493" t="str">
        <f>REPLACE(טבלה1[[#This Row],[url]],19,3,"com")</f>
        <v>https://www.udemy.com/digital-art-101-from-beginner-to-pro/</v>
      </c>
      <c r="H493" t="b">
        <v>1</v>
      </c>
      <c r="I493" s="4">
        <v>150</v>
      </c>
      <c r="J493" s="5">
        <v>3381</v>
      </c>
      <c r="K493" s="5">
        <v>388</v>
      </c>
      <c r="L493" s="5">
        <v>57</v>
      </c>
      <c r="M493">
        <v>2</v>
      </c>
      <c r="N493" t="str">
        <f>VLOOKUP(טבלה1[[#This Row],[level_id]],Level_id!$A$2:$B$5,2)</f>
        <v>Beginner Level</v>
      </c>
      <c r="O493" t="str">
        <f>LOWER(טבלה1[[#This Row],[level_desc]])</f>
        <v>beginner level</v>
      </c>
      <c r="P493" s="3" t="str">
        <f>UPPER(טבלה1[[#This Row],[small letters]])</f>
        <v>BEGINNER LEVEL</v>
      </c>
      <c r="Q493">
        <f>LEN(טבלה1[[#This Row],[no spaces]])</f>
        <v>14</v>
      </c>
      <c r="R493" t="str">
        <f>TRIM(טבלה1[[#This Row],[small letters]])</f>
        <v>beginner level</v>
      </c>
      <c r="S493" s="6">
        <v>15</v>
      </c>
      <c r="T493" s="12">
        <v>42414</v>
      </c>
      <c r="U493" s="6">
        <f>DAY(טבלה1[[#This Row],[published_date]])</f>
        <v>14</v>
      </c>
      <c r="V493" s="6">
        <f>MONTH(טבלה1[[#This Row],[published_date]])</f>
        <v>2</v>
      </c>
      <c r="W493" s="6">
        <f>YEAR(טבלה1[[#This Row],[published_date]])</f>
        <v>2016</v>
      </c>
      <c r="X493">
        <v>2</v>
      </c>
      <c r="Y493" t="str">
        <f>VLOOKUP(טבלה1[[#This Row],[subject_id]],Subject_id!$A$2:$B$5,2)</f>
        <v>Graphic Design</v>
      </c>
      <c r="Z493" s="7">
        <v>43465</v>
      </c>
      <c r="AA493">
        <f>_xlfn.DAYS(טבלה1[[#This Row],[Removal_date]],טבלה1[[#This Row],[published_date]])</f>
        <v>1051</v>
      </c>
      <c r="AB493" s="4">
        <f>טבלה1[[#This Row],[price]]*טבלה1[[#This Row],[num_subscribers]]</f>
        <v>507150</v>
      </c>
    </row>
    <row r="494" spans="1:28" x14ac:dyDescent="0.3">
      <c r="A494">
        <v>369662</v>
      </c>
      <c r="B494" t="s">
        <v>6286</v>
      </c>
      <c r="C494" t="str">
        <f>LEFT(טבלה1[[#This Row],[course_title]],10)</f>
        <v xml:space="preserve">Running a </v>
      </c>
      <c r="D494" t="str">
        <f>RIGHT(טבלה1[[#This Row],[course_title]],10)</f>
        <v>lete Guide</v>
      </c>
      <c r="E494" t="str">
        <f>MID(טבלה1[[#This Row],[course_title]],2,10)</f>
        <v>unning a W</v>
      </c>
      <c r="F494" t="s">
        <v>6287</v>
      </c>
      <c r="G494" t="str">
        <f>REPLACE(טבלה1[[#This Row],[url]],19,3,"com")</f>
        <v>https://www.udemy.com/the-complete-guide-to-running-a-web-development-business/</v>
      </c>
      <c r="H494" t="b">
        <v>1</v>
      </c>
      <c r="I494" s="4">
        <v>150</v>
      </c>
      <c r="J494" s="5">
        <v>24575</v>
      </c>
      <c r="K494" s="5">
        <v>525</v>
      </c>
      <c r="L494" s="5">
        <v>98</v>
      </c>
      <c r="M494">
        <v>1</v>
      </c>
      <c r="N494" t="str">
        <f>VLOOKUP(טבלה1[[#This Row],[level_id]],Level_id!$A$2:$B$5,2)</f>
        <v>All levels</v>
      </c>
      <c r="O494" t="str">
        <f>LOWER(טבלה1[[#This Row],[level_desc]])</f>
        <v>all levels</v>
      </c>
      <c r="P494" s="3" t="str">
        <f>UPPER(טבלה1[[#This Row],[small letters]])</f>
        <v>ALL LEVELS</v>
      </c>
      <c r="Q494">
        <f>LEN(טבלה1[[#This Row],[no spaces]])</f>
        <v>10</v>
      </c>
      <c r="R494" t="str">
        <f>TRIM(טבלה1[[#This Row],[small letters]])</f>
        <v>all levels</v>
      </c>
      <c r="S494" s="6">
        <v>19.5</v>
      </c>
      <c r="T494" s="12">
        <v>42242</v>
      </c>
      <c r="U494" s="6">
        <f>DAY(טבלה1[[#This Row],[published_date]])</f>
        <v>26</v>
      </c>
      <c r="V494" s="6">
        <f>MONTH(טבלה1[[#This Row],[published_date]])</f>
        <v>8</v>
      </c>
      <c r="W494" s="6">
        <f>YEAR(טבלה1[[#This Row],[published_date]])</f>
        <v>2015</v>
      </c>
      <c r="X494">
        <v>4</v>
      </c>
      <c r="Y494" t="str">
        <f>VLOOKUP(טבלה1[[#This Row],[subject_id]],Subject_id!$A$2:$B$5,2)</f>
        <v>Web Development</v>
      </c>
      <c r="Z494" s="7">
        <v>43734</v>
      </c>
      <c r="AA494">
        <f>_xlfn.DAYS(טבלה1[[#This Row],[Removal_date]],טבלה1[[#This Row],[published_date]])</f>
        <v>1492</v>
      </c>
      <c r="AB494" s="4">
        <f>טבלה1[[#This Row],[price]]*טבלה1[[#This Row],[num_subscribers]]</f>
        <v>3686250</v>
      </c>
    </row>
    <row r="495" spans="1:28" x14ac:dyDescent="0.3">
      <c r="A495">
        <v>381330</v>
      </c>
      <c r="B495" t="s">
        <v>234</v>
      </c>
      <c r="C495" t="str">
        <f>LEFT(טבלה1[[#This Row],[course_title]],10)</f>
        <v>Live Accou</v>
      </c>
      <c r="D495" t="str">
        <f>RIGHT(טבלה1[[#This Row],[course_title]],10)</f>
        <v>ock Market</v>
      </c>
      <c r="E495" t="str">
        <f>MID(טבלה1[[#This Row],[course_title]],2,10)</f>
        <v>ive Accoun</v>
      </c>
      <c r="F495" t="s">
        <v>235</v>
      </c>
      <c r="G495" t="str">
        <f>REPLACE(טבלה1[[#This Row],[url]],19,3,"com")</f>
        <v>https://www.udemy.com/cracked-wall-street-hacked-the-stock-market-top-secret/</v>
      </c>
      <c r="H495" t="b">
        <v>1</v>
      </c>
      <c r="I495" s="4">
        <v>150</v>
      </c>
      <c r="J495" s="5">
        <v>2318</v>
      </c>
      <c r="K495" s="5">
        <v>19</v>
      </c>
      <c r="L495" s="5">
        <v>16</v>
      </c>
      <c r="M495">
        <v>1</v>
      </c>
      <c r="N495" t="str">
        <f>VLOOKUP(טבלה1[[#This Row],[level_id]],Level_id!$A$2:$B$5,2)</f>
        <v>All levels</v>
      </c>
      <c r="O495" t="str">
        <f>LOWER(טבלה1[[#This Row],[level_desc]])</f>
        <v>all levels</v>
      </c>
      <c r="P495" s="3" t="str">
        <f>UPPER(טבלה1[[#This Row],[small letters]])</f>
        <v>ALL LEVELS</v>
      </c>
      <c r="Q495">
        <f>LEN(טבלה1[[#This Row],[no spaces]])</f>
        <v>10</v>
      </c>
      <c r="R495" t="str">
        <f>TRIM(טבלה1[[#This Row],[small letters]])</f>
        <v>all levels</v>
      </c>
      <c r="S495" s="6">
        <v>5</v>
      </c>
      <c r="T495" s="12">
        <v>42004</v>
      </c>
      <c r="U495" s="6">
        <f>DAY(טבלה1[[#This Row],[published_date]])</f>
        <v>31</v>
      </c>
      <c r="V495" s="6">
        <f>MONTH(טבלה1[[#This Row],[published_date]])</f>
        <v>12</v>
      </c>
      <c r="W495" s="6">
        <f>YEAR(טבלה1[[#This Row],[published_date]])</f>
        <v>2014</v>
      </c>
      <c r="X495">
        <v>1</v>
      </c>
      <c r="Y495" t="str">
        <f>VLOOKUP(טבלה1[[#This Row],[subject_id]],Subject_id!$A$2:$B$5,2)</f>
        <v>Business Finance</v>
      </c>
      <c r="Z495" s="7">
        <v>43408</v>
      </c>
      <c r="AA495">
        <f>_xlfn.DAYS(טבלה1[[#This Row],[Removal_date]],טבלה1[[#This Row],[published_date]])</f>
        <v>1404</v>
      </c>
      <c r="AB495" s="4">
        <f>טבלה1[[#This Row],[price]]*טבלה1[[#This Row],[num_subscribers]]</f>
        <v>347700</v>
      </c>
    </row>
    <row r="496" spans="1:28" x14ac:dyDescent="0.3">
      <c r="A496">
        <v>383414</v>
      </c>
      <c r="B496" t="s">
        <v>64</v>
      </c>
      <c r="C496" t="str">
        <f>LEFT(טבלה1[[#This Row],[course_title]],10)</f>
        <v>Beginner t</v>
      </c>
      <c r="D496" t="str">
        <f>RIGHT(טבלה1[[#This Row],[course_title]],10)</f>
        <v>t Training</v>
      </c>
      <c r="E496" t="str">
        <f>MID(טבלה1[[#This Row],[course_title]],2,10)</f>
        <v>eginner to</v>
      </c>
      <c r="F496" t="s">
        <v>65</v>
      </c>
      <c r="G496" t="str">
        <f>REPLACE(טבלה1[[#This Row],[url]],19,3,"com")</f>
        <v>https://www.udemy.com/powerpoint-master-class-for-business-and-finance-graduates/</v>
      </c>
      <c r="H496" t="b">
        <v>1</v>
      </c>
      <c r="I496" s="4">
        <v>150</v>
      </c>
      <c r="J496" s="5">
        <v>5786</v>
      </c>
      <c r="K496" s="5">
        <v>518</v>
      </c>
      <c r="L496" s="5">
        <v>50</v>
      </c>
      <c r="M496">
        <v>1</v>
      </c>
      <c r="N496" t="str">
        <f>VLOOKUP(טבלה1[[#This Row],[level_id]],Level_id!$A$2:$B$5,2)</f>
        <v>All levels</v>
      </c>
      <c r="O496" t="str">
        <f>LOWER(טבלה1[[#This Row],[level_desc]])</f>
        <v>all levels</v>
      </c>
      <c r="P496" s="3" t="str">
        <f>UPPER(טבלה1[[#This Row],[small letters]])</f>
        <v>ALL LEVELS</v>
      </c>
      <c r="Q496">
        <f>LEN(טבלה1[[#This Row],[no spaces]])</f>
        <v>10</v>
      </c>
      <c r="R496" t="str">
        <f>TRIM(טבלה1[[#This Row],[small letters]])</f>
        <v>all levels</v>
      </c>
      <c r="S496" s="6">
        <v>5</v>
      </c>
      <c r="T496" s="12">
        <v>42035</v>
      </c>
      <c r="U496" s="6">
        <f>DAY(טבלה1[[#This Row],[published_date]])</f>
        <v>31</v>
      </c>
      <c r="V496" s="6">
        <f>MONTH(טבלה1[[#This Row],[published_date]])</f>
        <v>1</v>
      </c>
      <c r="W496" s="6">
        <f>YEAR(טבלה1[[#This Row],[published_date]])</f>
        <v>2015</v>
      </c>
      <c r="X496">
        <v>1</v>
      </c>
      <c r="Y496" t="str">
        <f>VLOOKUP(טבלה1[[#This Row],[subject_id]],Subject_id!$A$2:$B$5,2)</f>
        <v>Business Finance</v>
      </c>
      <c r="Z496" s="7">
        <v>43376</v>
      </c>
      <c r="AA496">
        <f>_xlfn.DAYS(טבלה1[[#This Row],[Removal_date]],טבלה1[[#This Row],[published_date]])</f>
        <v>1341</v>
      </c>
      <c r="AB496" s="4">
        <f>טבלה1[[#This Row],[price]]*טבלה1[[#This Row],[num_subscribers]]</f>
        <v>867900</v>
      </c>
    </row>
    <row r="497" spans="1:28" x14ac:dyDescent="0.3">
      <c r="A497">
        <v>405488</v>
      </c>
      <c r="B497" t="s">
        <v>2526</v>
      </c>
      <c r="C497" t="str">
        <f>LEFT(טבלה1[[#This Row],[course_title]],10)</f>
        <v xml:space="preserve">Photoshop </v>
      </c>
      <c r="D497" t="str">
        <f>RIGHT(טבלה1[[#This Row],[course_title]],10)</f>
        <v>a experto!</v>
      </c>
      <c r="E497" t="str">
        <f>MID(טבלה1[[#This Row],[course_title]],2,10)</f>
        <v>hotoshop p</v>
      </c>
      <c r="F497" t="s">
        <v>2527</v>
      </c>
      <c r="G497" t="str">
        <f>REPLACE(טבלה1[[#This Row],[url]],19,3,"com")</f>
        <v>https://www.udemy.com/aprende-photoshop-en-10-dias-desde-cero-a-experto/</v>
      </c>
      <c r="H497" t="b">
        <v>1</v>
      </c>
      <c r="I497" s="4">
        <v>150</v>
      </c>
      <c r="J497" s="5">
        <v>3000</v>
      </c>
      <c r="K497" s="5">
        <v>470</v>
      </c>
      <c r="L497" s="5">
        <v>134</v>
      </c>
      <c r="M497">
        <v>1</v>
      </c>
      <c r="N497" t="str">
        <f>VLOOKUP(טבלה1[[#This Row],[level_id]],Level_id!$A$2:$B$5,2)</f>
        <v>All levels</v>
      </c>
      <c r="O497" t="str">
        <f>LOWER(טבלה1[[#This Row],[level_desc]])</f>
        <v>all levels</v>
      </c>
      <c r="P497" s="3" t="str">
        <f>UPPER(טבלה1[[#This Row],[small letters]])</f>
        <v>ALL LEVELS</v>
      </c>
      <c r="Q497">
        <f>LEN(טבלה1[[#This Row],[no spaces]])</f>
        <v>10</v>
      </c>
      <c r="R497" t="str">
        <f>TRIM(טבלה1[[#This Row],[small letters]])</f>
        <v>all levels</v>
      </c>
      <c r="S497" s="6">
        <v>12</v>
      </c>
      <c r="T497" s="12">
        <v>42034</v>
      </c>
      <c r="U497" s="6">
        <f>DAY(טבלה1[[#This Row],[published_date]])</f>
        <v>30</v>
      </c>
      <c r="V497" s="6">
        <f>MONTH(טבלה1[[#This Row],[published_date]])</f>
        <v>1</v>
      </c>
      <c r="W497" s="6">
        <f>YEAR(טבלה1[[#This Row],[published_date]])</f>
        <v>2015</v>
      </c>
      <c r="X497">
        <v>2</v>
      </c>
      <c r="Y497" t="str">
        <f>VLOOKUP(טבלה1[[#This Row],[subject_id]],Subject_id!$A$2:$B$5,2)</f>
        <v>Graphic Design</v>
      </c>
      <c r="Z497" s="7">
        <v>43734</v>
      </c>
      <c r="AA497">
        <f>_xlfn.DAYS(טבלה1[[#This Row],[Removal_date]],טבלה1[[#This Row],[published_date]])</f>
        <v>1700</v>
      </c>
      <c r="AB497" s="4">
        <f>טבלה1[[#This Row],[price]]*טבלה1[[#This Row],[num_subscribers]]</f>
        <v>450000</v>
      </c>
    </row>
    <row r="498" spans="1:28" x14ac:dyDescent="0.3">
      <c r="A498">
        <v>446478</v>
      </c>
      <c r="B498" t="s">
        <v>3832</v>
      </c>
      <c r="C498" t="str">
        <f>LEFT(טבלה1[[#This Row],[course_title]],10)</f>
        <v>Learn basi</v>
      </c>
      <c r="D498" t="str">
        <f>RIGHT(טבלה1[[#This Row],[course_title]],10)</f>
        <v xml:space="preserve">p by Step </v>
      </c>
      <c r="E498" t="str">
        <f>MID(טבלה1[[#This Row],[course_title]],2,10)</f>
        <v>earn basic</v>
      </c>
      <c r="F498" t="s">
        <v>3833</v>
      </c>
      <c r="G498" t="str">
        <f>REPLACE(טבלה1[[#This Row],[url]],19,3,"com")</f>
        <v>https://www.udemy.com/carnatic-flute/</v>
      </c>
      <c r="H498" t="b">
        <v>1</v>
      </c>
      <c r="I498" s="4">
        <v>150</v>
      </c>
      <c r="J498" s="5">
        <v>380</v>
      </c>
      <c r="K498" s="5">
        <v>113</v>
      </c>
      <c r="L498" s="5">
        <v>49</v>
      </c>
      <c r="M498">
        <v>2</v>
      </c>
      <c r="N498" t="str">
        <f>VLOOKUP(טבלה1[[#This Row],[level_id]],Level_id!$A$2:$B$5,2)</f>
        <v>Beginner Level</v>
      </c>
      <c r="O498" t="str">
        <f>LOWER(טבלה1[[#This Row],[level_desc]])</f>
        <v>beginner level</v>
      </c>
      <c r="P498" s="3" t="str">
        <f>UPPER(טבלה1[[#This Row],[small letters]])</f>
        <v>BEGINNER LEVEL</v>
      </c>
      <c r="Q498">
        <f>LEN(טבלה1[[#This Row],[no spaces]])</f>
        <v>14</v>
      </c>
      <c r="R498" t="str">
        <f>TRIM(טבלה1[[#This Row],[small letters]])</f>
        <v>beginner level</v>
      </c>
      <c r="S498" s="6">
        <v>4</v>
      </c>
      <c r="T498" s="12">
        <v>42109</v>
      </c>
      <c r="U498" s="6">
        <f>DAY(טבלה1[[#This Row],[published_date]])</f>
        <v>15</v>
      </c>
      <c r="V498" s="6">
        <f>MONTH(טבלה1[[#This Row],[published_date]])</f>
        <v>4</v>
      </c>
      <c r="W498" s="6">
        <f>YEAR(טבלה1[[#This Row],[published_date]])</f>
        <v>2015</v>
      </c>
      <c r="X498">
        <v>3</v>
      </c>
      <c r="Y498" t="str">
        <f>VLOOKUP(טבלה1[[#This Row],[subject_id]],Subject_id!$A$2:$B$5,2)</f>
        <v>Musical Instruments</v>
      </c>
      <c r="Z498" s="7">
        <v>43465</v>
      </c>
      <c r="AA498">
        <f>_xlfn.DAYS(טבלה1[[#This Row],[Removal_date]],טבלה1[[#This Row],[published_date]])</f>
        <v>1356</v>
      </c>
      <c r="AB498" s="4">
        <f>טבלה1[[#This Row],[price]]*טבלה1[[#This Row],[num_subscribers]]</f>
        <v>57000</v>
      </c>
    </row>
    <row r="499" spans="1:28" x14ac:dyDescent="0.3">
      <c r="A499">
        <v>467186</v>
      </c>
      <c r="B499" t="s">
        <v>6877</v>
      </c>
      <c r="C499" t="str">
        <f>LEFT(טבלה1[[#This Row],[course_title]],10)</f>
        <v xml:space="preserve">HTML5 and </v>
      </c>
      <c r="D499" t="str">
        <f>RIGHT(טבלה1[[#This Row],[course_title]],10)</f>
        <v>l websites</v>
      </c>
      <c r="E499" t="str">
        <f>MID(טבלה1[[#This Row],[course_title]],2,10)</f>
        <v>TML5 and C</v>
      </c>
      <c r="F499" t="s">
        <v>6878</v>
      </c>
      <c r="G499" t="str">
        <f>REPLACE(טבלה1[[#This Row],[url]],19,3,"com")</f>
        <v>https://www.udemy.com/html5-and-css3-crash-course/</v>
      </c>
      <c r="H499" t="b">
        <v>1</v>
      </c>
      <c r="I499" s="4">
        <v>150</v>
      </c>
      <c r="J499" s="5">
        <v>1414</v>
      </c>
      <c r="K499" s="5">
        <v>14</v>
      </c>
      <c r="L499" s="5">
        <v>22</v>
      </c>
      <c r="M499">
        <v>1</v>
      </c>
      <c r="N499" t="str">
        <f>VLOOKUP(טבלה1[[#This Row],[level_id]],Level_id!$A$2:$B$5,2)</f>
        <v>All levels</v>
      </c>
      <c r="O499" t="str">
        <f>LOWER(טבלה1[[#This Row],[level_desc]])</f>
        <v>all levels</v>
      </c>
      <c r="P499" s="3" t="str">
        <f>UPPER(טבלה1[[#This Row],[small letters]])</f>
        <v>ALL LEVELS</v>
      </c>
      <c r="Q499">
        <f>LEN(טבלה1[[#This Row],[no spaces]])</f>
        <v>10</v>
      </c>
      <c r="R499" t="str">
        <f>TRIM(טבלה1[[#This Row],[small letters]])</f>
        <v>all levels</v>
      </c>
      <c r="S499" s="6">
        <v>2.5</v>
      </c>
      <c r="T499" s="12">
        <v>42138</v>
      </c>
      <c r="U499" s="6">
        <f>DAY(טבלה1[[#This Row],[published_date]])</f>
        <v>14</v>
      </c>
      <c r="V499" s="6">
        <f>MONTH(טבלה1[[#This Row],[published_date]])</f>
        <v>5</v>
      </c>
      <c r="W499" s="6">
        <f>YEAR(טבלה1[[#This Row],[published_date]])</f>
        <v>2015</v>
      </c>
      <c r="X499">
        <v>4</v>
      </c>
      <c r="Y499" t="str">
        <f>VLOOKUP(טבלה1[[#This Row],[subject_id]],Subject_id!$A$2:$B$5,2)</f>
        <v>Web Development</v>
      </c>
      <c r="Z499" s="7">
        <v>43734</v>
      </c>
      <c r="AA499">
        <f>_xlfn.DAYS(טבלה1[[#This Row],[Removal_date]],טבלה1[[#This Row],[published_date]])</f>
        <v>1596</v>
      </c>
      <c r="AB499" s="4">
        <f>טבלה1[[#This Row],[price]]*טבלה1[[#This Row],[num_subscribers]]</f>
        <v>212100</v>
      </c>
    </row>
    <row r="500" spans="1:28" x14ac:dyDescent="0.3">
      <c r="A500">
        <v>477702</v>
      </c>
      <c r="B500" t="s">
        <v>5357</v>
      </c>
      <c r="C500" t="str">
        <f>LEFT(טבלה1[[#This Row],[course_title]],10)</f>
        <v>Python for</v>
      </c>
      <c r="D500" t="str">
        <f>RIGHT(טבלה1[[#This Row],[course_title]],10)</f>
        <v>| Tutorial</v>
      </c>
      <c r="E500" t="str">
        <f>MID(טבלה1[[#This Row],[course_title]],2,10)</f>
        <v xml:space="preserve">ython for </v>
      </c>
      <c r="F500" t="s">
        <v>5358</v>
      </c>
      <c r="G500" t="str">
        <f>REPLACE(טבלה1[[#This Row],[url]],19,3,"com")</f>
        <v>https://www.udemy.com/python-course/</v>
      </c>
      <c r="H500" t="b">
        <v>1</v>
      </c>
      <c r="I500" s="4">
        <v>150</v>
      </c>
      <c r="J500" s="5">
        <v>6153</v>
      </c>
      <c r="K500" s="5">
        <v>125</v>
      </c>
      <c r="L500" s="5">
        <v>84</v>
      </c>
      <c r="M500">
        <v>2</v>
      </c>
      <c r="N500" t="str">
        <f>VLOOKUP(טבלה1[[#This Row],[level_id]],Level_id!$A$2:$B$5,2)</f>
        <v>Beginner Level</v>
      </c>
      <c r="O500" t="str">
        <f>LOWER(טבלה1[[#This Row],[level_desc]])</f>
        <v>beginner level</v>
      </c>
      <c r="P500" s="3" t="str">
        <f>UPPER(טבלה1[[#This Row],[small letters]])</f>
        <v>BEGINNER LEVEL</v>
      </c>
      <c r="Q500">
        <f>LEN(טבלה1[[#This Row],[no spaces]])</f>
        <v>14</v>
      </c>
      <c r="R500" t="str">
        <f>TRIM(טבלה1[[#This Row],[small letters]])</f>
        <v>beginner level</v>
      </c>
      <c r="S500" s="6">
        <v>5</v>
      </c>
      <c r="T500" s="12">
        <v>42169</v>
      </c>
      <c r="U500" s="6">
        <f>DAY(טבלה1[[#This Row],[published_date]])</f>
        <v>14</v>
      </c>
      <c r="V500" s="6">
        <f>MONTH(טבלה1[[#This Row],[published_date]])</f>
        <v>6</v>
      </c>
      <c r="W500" s="6">
        <f>YEAR(טבלה1[[#This Row],[published_date]])</f>
        <v>2015</v>
      </c>
      <c r="X500">
        <v>4</v>
      </c>
      <c r="Y500" t="str">
        <f>VLOOKUP(טבלה1[[#This Row],[subject_id]],Subject_id!$A$2:$B$5,2)</f>
        <v>Web Development</v>
      </c>
      <c r="Z500" s="7">
        <v>43465</v>
      </c>
      <c r="AA500">
        <f>_xlfn.DAYS(טבלה1[[#This Row],[Removal_date]],טבלה1[[#This Row],[published_date]])</f>
        <v>1296</v>
      </c>
      <c r="AB500" s="4">
        <f>טבלה1[[#This Row],[price]]*טבלה1[[#This Row],[num_subscribers]]</f>
        <v>922950</v>
      </c>
    </row>
    <row r="501" spans="1:28" x14ac:dyDescent="0.3">
      <c r="A501">
        <v>484132</v>
      </c>
      <c r="B501" t="s">
        <v>690</v>
      </c>
      <c r="C501" t="str">
        <f>LEFT(טבלה1[[#This Row],[course_title]],10)</f>
        <v>MBA Accoun</v>
      </c>
      <c r="D501" t="str">
        <f>RIGHT(טבלה1[[#This Row],[course_title]],10)</f>
        <v xml:space="preserve"> of IGNOU)</v>
      </c>
      <c r="E501" t="str">
        <f>MID(טבלה1[[#This Row],[course_title]],2,10)</f>
        <v>BA Account</v>
      </c>
      <c r="F501" t="s">
        <v>691</v>
      </c>
      <c r="G501" t="str">
        <f>REPLACE(טבלה1[[#This Row],[url]],19,3,"com")</f>
        <v>https://www.udemy.com/dividend-decision-a-comprehensive-study/</v>
      </c>
      <c r="H501" t="b">
        <v>1</v>
      </c>
      <c r="I501" s="4">
        <v>150</v>
      </c>
      <c r="J501" s="5">
        <v>1340</v>
      </c>
      <c r="K501" s="5">
        <v>4</v>
      </c>
      <c r="L501" s="5">
        <v>272</v>
      </c>
      <c r="M501">
        <v>1</v>
      </c>
      <c r="N501" t="str">
        <f>VLOOKUP(טבלה1[[#This Row],[level_id]],Level_id!$A$2:$B$5,2)</f>
        <v>All levels</v>
      </c>
      <c r="O501" t="str">
        <f>LOWER(טבלה1[[#This Row],[level_desc]])</f>
        <v>all levels</v>
      </c>
      <c r="P501" s="3" t="str">
        <f>UPPER(טבלה1[[#This Row],[small letters]])</f>
        <v>ALL LEVELS</v>
      </c>
      <c r="Q501">
        <f>LEN(טבלה1[[#This Row],[no spaces]])</f>
        <v>10</v>
      </c>
      <c r="R501" t="str">
        <f>TRIM(טבלה1[[#This Row],[small letters]])</f>
        <v>all levels</v>
      </c>
      <c r="S501" s="6">
        <v>26</v>
      </c>
      <c r="T501" s="12">
        <v>42204</v>
      </c>
      <c r="U501" s="6">
        <f>DAY(טבלה1[[#This Row],[published_date]])</f>
        <v>19</v>
      </c>
      <c r="V501" s="6">
        <f>MONTH(טבלה1[[#This Row],[published_date]])</f>
        <v>7</v>
      </c>
      <c r="W501" s="6">
        <f>YEAR(טבלה1[[#This Row],[published_date]])</f>
        <v>2015</v>
      </c>
      <c r="X501">
        <v>1</v>
      </c>
      <c r="Y501" t="str">
        <f>VLOOKUP(טבלה1[[#This Row],[subject_id]],Subject_id!$A$2:$B$5,2)</f>
        <v>Business Finance</v>
      </c>
      <c r="Z501" s="7">
        <v>43318</v>
      </c>
      <c r="AA501">
        <f>_xlfn.DAYS(טבלה1[[#This Row],[Removal_date]],טבלה1[[#This Row],[published_date]])</f>
        <v>1114</v>
      </c>
      <c r="AB501" s="4">
        <f>טבלה1[[#This Row],[price]]*טבלה1[[#This Row],[num_subscribers]]</f>
        <v>201000</v>
      </c>
    </row>
    <row r="502" spans="1:28" x14ac:dyDescent="0.3">
      <c r="A502">
        <v>501140</v>
      </c>
      <c r="B502" t="s">
        <v>2524</v>
      </c>
      <c r="C502" t="str">
        <f>LEFT(טבלה1[[#This Row],[course_title]],10)</f>
        <v>Illustrato</v>
      </c>
      <c r="D502" t="str">
        <f>RIGHT(טבלה1[[#This Row],[course_title]],10)</f>
        <v xml:space="preserve"> experto! </v>
      </c>
      <c r="E502" t="str">
        <f>MID(טבלה1[[#This Row],[course_title]],2,10)</f>
        <v>llustrator</v>
      </c>
      <c r="F502" t="s">
        <v>2525</v>
      </c>
      <c r="G502" t="str">
        <f>REPLACE(טבלה1[[#This Row],[url]],19,3,"com")</f>
        <v>https://www.udemy.com/illustrator-cc-para-novatos-desde-cero-hasta-experto/</v>
      </c>
      <c r="H502" t="b">
        <v>1</v>
      </c>
      <c r="I502" s="4">
        <v>150</v>
      </c>
      <c r="J502" s="5">
        <v>2476</v>
      </c>
      <c r="K502" s="5">
        <v>466</v>
      </c>
      <c r="L502" s="5">
        <v>96</v>
      </c>
      <c r="M502">
        <v>1</v>
      </c>
      <c r="N502" t="str">
        <f>VLOOKUP(טבלה1[[#This Row],[level_id]],Level_id!$A$2:$B$5,2)</f>
        <v>All levels</v>
      </c>
      <c r="O502" t="str">
        <f>LOWER(טבלה1[[#This Row],[level_desc]])</f>
        <v>all levels</v>
      </c>
      <c r="P502" s="3" t="str">
        <f>UPPER(טבלה1[[#This Row],[small letters]])</f>
        <v>ALL LEVELS</v>
      </c>
      <c r="Q502">
        <f>LEN(טבלה1[[#This Row],[no spaces]])</f>
        <v>10</v>
      </c>
      <c r="R502" t="str">
        <f>TRIM(טבלה1[[#This Row],[small letters]])</f>
        <v>all levels</v>
      </c>
      <c r="S502" s="6">
        <v>11</v>
      </c>
      <c r="T502" s="12">
        <v>42367</v>
      </c>
      <c r="U502" s="6">
        <f>DAY(טבלה1[[#This Row],[published_date]])</f>
        <v>29</v>
      </c>
      <c r="V502" s="6">
        <f>MONTH(טבלה1[[#This Row],[published_date]])</f>
        <v>12</v>
      </c>
      <c r="W502" s="6">
        <f>YEAR(טבלה1[[#This Row],[published_date]])</f>
        <v>2015</v>
      </c>
      <c r="X502">
        <v>2</v>
      </c>
      <c r="Y502" t="str">
        <f>VLOOKUP(טבלה1[[#This Row],[subject_id]],Subject_id!$A$2:$B$5,2)</f>
        <v>Graphic Design</v>
      </c>
      <c r="Z502" s="7">
        <v>43734</v>
      </c>
      <c r="AA502">
        <f>_xlfn.DAYS(טבלה1[[#This Row],[Removal_date]],טבלה1[[#This Row],[published_date]])</f>
        <v>1367</v>
      </c>
      <c r="AB502" s="4">
        <f>טבלה1[[#This Row],[price]]*טבלה1[[#This Row],[num_subscribers]]</f>
        <v>371400</v>
      </c>
    </row>
    <row r="503" spans="1:28" x14ac:dyDescent="0.3">
      <c r="A503">
        <v>507486</v>
      </c>
      <c r="B503" t="s">
        <v>610</v>
      </c>
      <c r="C503" t="str">
        <f>LEFT(טבלה1[[#This Row],[course_title]],10)</f>
        <v xml:space="preserve">Technical </v>
      </c>
      <c r="D503" t="str">
        <f>RIGHT(טבלה1[[#This Row],[course_title]],10)</f>
        <v>g Revealed</v>
      </c>
      <c r="E503" t="str">
        <f>MID(טבלה1[[#This Row],[course_title]],2,10)</f>
        <v>echnical A</v>
      </c>
      <c r="F503" t="s">
        <v>611</v>
      </c>
      <c r="G503" t="str">
        <f>REPLACE(טבלה1[[#This Row],[url]],19,3,"com")</f>
        <v>https://www.udemy.com/secrets-of-stock-market-trading-revealed/</v>
      </c>
      <c r="H503" t="b">
        <v>1</v>
      </c>
      <c r="I503" s="4">
        <v>150</v>
      </c>
      <c r="J503" s="5">
        <v>912</v>
      </c>
      <c r="K503" s="5">
        <v>27</v>
      </c>
      <c r="L503" s="5">
        <v>81</v>
      </c>
      <c r="M503">
        <v>1</v>
      </c>
      <c r="N503" t="str">
        <f>VLOOKUP(טבלה1[[#This Row],[level_id]],Level_id!$A$2:$B$5,2)</f>
        <v>All levels</v>
      </c>
      <c r="O503" t="str">
        <f>LOWER(טבלה1[[#This Row],[level_desc]])</f>
        <v>all levels</v>
      </c>
      <c r="P503" s="3" t="str">
        <f>UPPER(טבלה1[[#This Row],[small letters]])</f>
        <v>ALL LEVELS</v>
      </c>
      <c r="Q503">
        <f>LEN(טבלה1[[#This Row],[no spaces]])</f>
        <v>10</v>
      </c>
      <c r="R503" t="str">
        <f>TRIM(טבלה1[[#This Row],[small letters]])</f>
        <v>all levels</v>
      </c>
      <c r="S503" s="6">
        <v>2.5</v>
      </c>
      <c r="T503" s="12">
        <v>42201</v>
      </c>
      <c r="U503" s="6">
        <f>DAY(טבלה1[[#This Row],[published_date]])</f>
        <v>16</v>
      </c>
      <c r="V503" s="6">
        <f>MONTH(טבלה1[[#This Row],[published_date]])</f>
        <v>7</v>
      </c>
      <c r="W503" s="6">
        <f>YEAR(טבלה1[[#This Row],[published_date]])</f>
        <v>2015</v>
      </c>
      <c r="X503">
        <v>1</v>
      </c>
      <c r="Y503" t="str">
        <f>VLOOKUP(טבלה1[[#This Row],[subject_id]],Subject_id!$A$2:$B$5,2)</f>
        <v>Business Finance</v>
      </c>
      <c r="Z503" s="7">
        <v>43318</v>
      </c>
      <c r="AA503">
        <f>_xlfn.DAYS(טבלה1[[#This Row],[Removal_date]],טבלה1[[#This Row],[published_date]])</f>
        <v>1117</v>
      </c>
      <c r="AB503" s="4">
        <f>טבלה1[[#This Row],[price]]*טבלה1[[#This Row],[num_subscribers]]</f>
        <v>136800</v>
      </c>
    </row>
    <row r="504" spans="1:28" x14ac:dyDescent="0.3">
      <c r="A504">
        <v>517466</v>
      </c>
      <c r="B504" t="s">
        <v>1376</v>
      </c>
      <c r="C504" t="str">
        <f>LEFT(טבלה1[[#This Row],[course_title]],10)</f>
        <v>Day Tradin</v>
      </c>
      <c r="D504" t="str">
        <f>RIGHT(טבלה1[[#This Row],[course_title]],10)</f>
        <v xml:space="preserve">y Trading </v>
      </c>
      <c r="E504" t="str">
        <f>MID(טבלה1[[#This Row],[course_title]],2,10)</f>
        <v>ay Trading</v>
      </c>
      <c r="F504" t="s">
        <v>1377</v>
      </c>
      <c r="G504" t="str">
        <f>REPLACE(טבלה1[[#This Row],[url]],19,3,"com")</f>
        <v>https://www.udemy.com/day-trading-forex/</v>
      </c>
      <c r="H504" t="b">
        <v>1</v>
      </c>
      <c r="I504" s="4">
        <v>150</v>
      </c>
      <c r="J504" s="5">
        <v>17</v>
      </c>
      <c r="K504" s="5">
        <v>2</v>
      </c>
      <c r="L504" s="5">
        <v>51</v>
      </c>
      <c r="M504">
        <v>4</v>
      </c>
      <c r="N504" t="str">
        <f>VLOOKUP(טבלה1[[#This Row],[level_id]],Level_id!$A$2:$B$5,2)</f>
        <v>Intermediate Level</v>
      </c>
      <c r="O504" t="str">
        <f>LOWER(טבלה1[[#This Row],[level_desc]])</f>
        <v>intermediate level</v>
      </c>
      <c r="P504" s="3" t="str">
        <f>UPPER(טבלה1[[#This Row],[small letters]])</f>
        <v>INTERMEDIATE LEVEL</v>
      </c>
      <c r="Q504">
        <f>LEN(טבלה1[[#This Row],[no spaces]])</f>
        <v>18</v>
      </c>
      <c r="R504" t="str">
        <f>TRIM(טבלה1[[#This Row],[small letters]])</f>
        <v>intermediate level</v>
      </c>
      <c r="S504" s="6">
        <v>6.5</v>
      </c>
      <c r="T504" s="12">
        <v>42214</v>
      </c>
      <c r="U504" s="6">
        <f>DAY(טבלה1[[#This Row],[published_date]])</f>
        <v>29</v>
      </c>
      <c r="V504" s="6">
        <f>MONTH(טבלה1[[#This Row],[published_date]])</f>
        <v>7</v>
      </c>
      <c r="W504" s="6">
        <f>YEAR(טבלה1[[#This Row],[published_date]])</f>
        <v>2015</v>
      </c>
      <c r="X504">
        <v>1</v>
      </c>
      <c r="Y504" t="str">
        <f>VLOOKUP(טבלה1[[#This Row],[subject_id]],Subject_id!$A$2:$B$5,2)</f>
        <v>Business Finance</v>
      </c>
      <c r="Z504" s="7">
        <v>44114</v>
      </c>
      <c r="AA504">
        <f>_xlfn.DAYS(טבלה1[[#This Row],[Removal_date]],טבלה1[[#This Row],[published_date]])</f>
        <v>1900</v>
      </c>
      <c r="AB504" s="4">
        <f>טבלה1[[#This Row],[price]]*טבלה1[[#This Row],[num_subscribers]]</f>
        <v>2550</v>
      </c>
    </row>
    <row r="505" spans="1:28" x14ac:dyDescent="0.3">
      <c r="A505">
        <v>520116</v>
      </c>
      <c r="B505" t="s">
        <v>5016</v>
      </c>
      <c r="C505" t="str">
        <f>LEFT(טבלה1[[#This Row],[course_title]],10)</f>
        <v>The Comple</v>
      </c>
      <c r="D505" t="str">
        <f>RIGHT(טבלה1[[#This Row],[course_title]],10)</f>
        <v>ess Course</v>
      </c>
      <c r="E505" t="str">
        <f>MID(טבלה1[[#This Row],[course_title]],2,10)</f>
        <v>he Complet</v>
      </c>
      <c r="F505" t="s">
        <v>5017</v>
      </c>
      <c r="G505" t="str">
        <f>REPLACE(טבלה1[[#This Row],[url]],19,3,"com")</f>
        <v>https://www.udemy.com/the-complete-wordpress-website-business-course/</v>
      </c>
      <c r="H505" t="b">
        <v>1</v>
      </c>
      <c r="I505" s="4">
        <v>150</v>
      </c>
      <c r="J505" s="5">
        <v>13439</v>
      </c>
      <c r="K505" s="5">
        <v>1981</v>
      </c>
      <c r="L505" s="5">
        <v>89</v>
      </c>
      <c r="M505">
        <v>1</v>
      </c>
      <c r="N505" t="str">
        <f>VLOOKUP(טבלה1[[#This Row],[level_id]],Level_id!$A$2:$B$5,2)</f>
        <v>All levels</v>
      </c>
      <c r="O505" t="str">
        <f>LOWER(טבלה1[[#This Row],[level_desc]])</f>
        <v>all levels</v>
      </c>
      <c r="P505" s="3" t="str">
        <f>UPPER(טבלה1[[#This Row],[small letters]])</f>
        <v>ALL LEVELS</v>
      </c>
      <c r="Q505">
        <f>LEN(טבלה1[[#This Row],[no spaces]])</f>
        <v>10</v>
      </c>
      <c r="R505" t="str">
        <f>TRIM(טבלה1[[#This Row],[small letters]])</f>
        <v>all levels</v>
      </c>
      <c r="S505" s="6">
        <v>20.5</v>
      </c>
      <c r="T505" s="12">
        <v>42675</v>
      </c>
      <c r="U505" s="6">
        <f>DAY(טבלה1[[#This Row],[published_date]])</f>
        <v>1</v>
      </c>
      <c r="V505" s="6">
        <f>MONTH(טבלה1[[#This Row],[published_date]])</f>
        <v>11</v>
      </c>
      <c r="W505" s="6">
        <f>YEAR(טבלה1[[#This Row],[published_date]])</f>
        <v>2016</v>
      </c>
      <c r="X505">
        <v>4</v>
      </c>
      <c r="Y505" t="str">
        <f>VLOOKUP(טבלה1[[#This Row],[subject_id]],Subject_id!$A$2:$B$5,2)</f>
        <v>Web Development</v>
      </c>
      <c r="Z505" s="7">
        <v>43734</v>
      </c>
      <c r="AA505">
        <f>_xlfn.DAYS(טבלה1[[#This Row],[Removal_date]],טבלה1[[#This Row],[published_date]])</f>
        <v>1059</v>
      </c>
      <c r="AB505" s="4">
        <f>טבלה1[[#This Row],[price]]*טבלה1[[#This Row],[num_subscribers]]</f>
        <v>2015850</v>
      </c>
    </row>
    <row r="506" spans="1:28" x14ac:dyDescent="0.3">
      <c r="A506">
        <v>530436</v>
      </c>
      <c r="B506" t="s">
        <v>2689</v>
      </c>
      <c r="C506" t="str">
        <f>LEFT(טבלה1[[#This Row],[course_title]],10)</f>
        <v xml:space="preserve">InDesign: </v>
      </c>
      <c r="D506" t="str">
        <f>RIGHT(טבלה1[[#This Row],[course_title]],10)</f>
        <v>aso a paso</v>
      </c>
      <c r="E506" t="str">
        <f>MID(טבלה1[[#This Row],[course_title]],2,10)</f>
        <v>nDesign: D</v>
      </c>
      <c r="F506" t="s">
        <v>2690</v>
      </c>
      <c r="G506" t="str">
        <f>REPLACE(טבלה1[[#This Row],[url]],19,3,"com")</f>
        <v>https://www.udemy.com/indesign-diseno-de-proyectos-paso-a-paso/</v>
      </c>
      <c r="H506" t="b">
        <v>1</v>
      </c>
      <c r="I506" s="4">
        <v>150</v>
      </c>
      <c r="J506" s="5">
        <v>300</v>
      </c>
      <c r="K506" s="5">
        <v>40</v>
      </c>
      <c r="L506" s="5">
        <v>77</v>
      </c>
      <c r="M506">
        <v>4</v>
      </c>
      <c r="N506" t="str">
        <f>VLOOKUP(טבלה1[[#This Row],[level_id]],Level_id!$A$2:$B$5,2)</f>
        <v>Intermediate Level</v>
      </c>
      <c r="O506" t="str">
        <f>LOWER(טבלה1[[#This Row],[level_desc]])</f>
        <v>intermediate level</v>
      </c>
      <c r="P506" s="3" t="str">
        <f>UPPER(טבלה1[[#This Row],[small letters]])</f>
        <v>INTERMEDIATE LEVEL</v>
      </c>
      <c r="Q506">
        <f>LEN(טבלה1[[#This Row],[no spaces]])</f>
        <v>18</v>
      </c>
      <c r="R506" t="str">
        <f>TRIM(טבלה1[[#This Row],[small letters]])</f>
        <v>intermediate level</v>
      </c>
      <c r="S506" s="6">
        <v>4.5</v>
      </c>
      <c r="T506" s="12">
        <v>42251</v>
      </c>
      <c r="U506" s="6">
        <f>DAY(טבלה1[[#This Row],[published_date]])</f>
        <v>4</v>
      </c>
      <c r="V506" s="6">
        <f>MONTH(טבלה1[[#This Row],[published_date]])</f>
        <v>9</v>
      </c>
      <c r="W506" s="6">
        <f>YEAR(טבלה1[[#This Row],[published_date]])</f>
        <v>2015</v>
      </c>
      <c r="X506">
        <v>2</v>
      </c>
      <c r="Y506" t="str">
        <f>VLOOKUP(טבלה1[[#This Row],[subject_id]],Subject_id!$A$2:$B$5,2)</f>
        <v>Graphic Design</v>
      </c>
      <c r="Z506" s="7">
        <v>44114</v>
      </c>
      <c r="AA506">
        <f>_xlfn.DAYS(טבלה1[[#This Row],[Removal_date]],טבלה1[[#This Row],[published_date]])</f>
        <v>1863</v>
      </c>
      <c r="AB506" s="4">
        <f>טבלה1[[#This Row],[price]]*טבלה1[[#This Row],[num_subscribers]]</f>
        <v>45000</v>
      </c>
    </row>
    <row r="507" spans="1:28" x14ac:dyDescent="0.3">
      <c r="A507">
        <v>566248</v>
      </c>
      <c r="B507" t="s">
        <v>5317</v>
      </c>
      <c r="C507" t="str">
        <f>LEFT(טבלה1[[#This Row],[course_title]],10)</f>
        <v>jQuery Fun</v>
      </c>
      <c r="D507" t="str">
        <f>RIGHT(טבלה1[[#This Row],[course_title]],10)</f>
        <v xml:space="preserve"> beginners</v>
      </c>
      <c r="E507" t="str">
        <f>MID(טבלה1[[#This Row],[course_title]],2,10)</f>
        <v>Query Fund</v>
      </c>
      <c r="F507" t="s">
        <v>5318</v>
      </c>
      <c r="G507" t="str">
        <f>REPLACE(טבלה1[[#This Row],[url]],19,3,"com")</f>
        <v>https://www.udemy.com/jquery-fundamentals-bootcamp-learn-how-to-use-jquery/</v>
      </c>
      <c r="H507" t="b">
        <v>1</v>
      </c>
      <c r="I507" s="4">
        <v>150</v>
      </c>
      <c r="J507" s="5">
        <v>13882</v>
      </c>
      <c r="K507" s="5">
        <v>63</v>
      </c>
      <c r="L507" s="5">
        <v>47</v>
      </c>
      <c r="M507">
        <v>1</v>
      </c>
      <c r="N507" t="str">
        <f>VLOOKUP(טבלה1[[#This Row],[level_id]],Level_id!$A$2:$B$5,2)</f>
        <v>All levels</v>
      </c>
      <c r="O507" t="str">
        <f>LOWER(טבלה1[[#This Row],[level_desc]])</f>
        <v>all levels</v>
      </c>
      <c r="P507" s="3" t="str">
        <f>UPPER(טבלה1[[#This Row],[small letters]])</f>
        <v>ALL LEVELS</v>
      </c>
      <c r="Q507">
        <f>LEN(טבלה1[[#This Row],[no spaces]])</f>
        <v>10</v>
      </c>
      <c r="R507" t="str">
        <f>TRIM(טבלה1[[#This Row],[small letters]])</f>
        <v>all levels</v>
      </c>
      <c r="S507" s="6">
        <v>3</v>
      </c>
      <c r="T507" s="12">
        <v>42220</v>
      </c>
      <c r="U507" s="6">
        <f>DAY(טבלה1[[#This Row],[published_date]])</f>
        <v>4</v>
      </c>
      <c r="V507" s="6">
        <f>MONTH(טבלה1[[#This Row],[published_date]])</f>
        <v>8</v>
      </c>
      <c r="W507" s="6">
        <f>YEAR(טבלה1[[#This Row],[published_date]])</f>
        <v>2015</v>
      </c>
      <c r="X507">
        <v>4</v>
      </c>
      <c r="Y507" t="str">
        <f>VLOOKUP(טבלה1[[#This Row],[subject_id]],Subject_id!$A$2:$B$5,2)</f>
        <v>Web Development</v>
      </c>
      <c r="Z507" s="7">
        <v>43734</v>
      </c>
      <c r="AA507">
        <f>_xlfn.DAYS(טבלה1[[#This Row],[Removal_date]],טבלה1[[#This Row],[published_date]])</f>
        <v>1514</v>
      </c>
      <c r="AB507" s="4">
        <f>טבלה1[[#This Row],[price]]*טבלה1[[#This Row],[num_subscribers]]</f>
        <v>2082300</v>
      </c>
    </row>
    <row r="508" spans="1:28" x14ac:dyDescent="0.3">
      <c r="A508">
        <v>570844</v>
      </c>
      <c r="B508" t="s">
        <v>1660</v>
      </c>
      <c r="C508" t="str">
        <f>LEFT(טבלה1[[#This Row],[course_title]],10)</f>
        <v>Learn Basi</v>
      </c>
      <c r="D508" t="str">
        <f>RIGHT(טבלה1[[#This Row],[course_title]],10)</f>
        <v>- Complete</v>
      </c>
      <c r="E508" t="str">
        <f>MID(טבלה1[[#This Row],[course_title]],2,10)</f>
        <v>earn Basic</v>
      </c>
      <c r="F508" t="s">
        <v>1661</v>
      </c>
      <c r="G508" t="str">
        <f>REPLACE(טבלה1[[#This Row],[url]],19,3,"com")</f>
        <v>https://www.udemy.com/introduction-to-economics-for-beginners/</v>
      </c>
      <c r="H508" t="b">
        <v>1</v>
      </c>
      <c r="I508" s="4">
        <v>150</v>
      </c>
      <c r="J508" s="5">
        <v>2801</v>
      </c>
      <c r="K508" s="5">
        <v>6</v>
      </c>
      <c r="L508" s="5">
        <v>25</v>
      </c>
      <c r="M508">
        <v>1</v>
      </c>
      <c r="N508" t="str">
        <f>VLOOKUP(טבלה1[[#This Row],[level_id]],Level_id!$A$2:$B$5,2)</f>
        <v>All levels</v>
      </c>
      <c r="O508" t="str">
        <f>LOWER(טבלה1[[#This Row],[level_desc]])</f>
        <v>all levels</v>
      </c>
      <c r="P508" s="3" t="str">
        <f>UPPER(טבלה1[[#This Row],[small letters]])</f>
        <v>ALL LEVELS</v>
      </c>
      <c r="Q508">
        <f>LEN(טבלה1[[#This Row],[no spaces]])</f>
        <v>10</v>
      </c>
      <c r="R508" t="str">
        <f>TRIM(טבלה1[[#This Row],[small letters]])</f>
        <v>all levels</v>
      </c>
      <c r="S508" s="6">
        <v>1.5</v>
      </c>
      <c r="T508" s="12">
        <v>42232</v>
      </c>
      <c r="U508" s="6">
        <f>DAY(טבלה1[[#This Row],[published_date]])</f>
        <v>16</v>
      </c>
      <c r="V508" s="6">
        <f>MONTH(טבלה1[[#This Row],[published_date]])</f>
        <v>8</v>
      </c>
      <c r="W508" s="6">
        <f>YEAR(טבלה1[[#This Row],[published_date]])</f>
        <v>2015</v>
      </c>
      <c r="X508">
        <v>1</v>
      </c>
      <c r="Y508" t="str">
        <f>VLOOKUP(טבלה1[[#This Row],[subject_id]],Subject_id!$A$2:$B$5,2)</f>
        <v>Business Finance</v>
      </c>
      <c r="Z508" s="7">
        <v>43318</v>
      </c>
      <c r="AA508">
        <f>_xlfn.DAYS(טבלה1[[#This Row],[Removal_date]],טבלה1[[#This Row],[published_date]])</f>
        <v>1086</v>
      </c>
      <c r="AB508" s="4">
        <f>טבלה1[[#This Row],[price]]*טבלה1[[#This Row],[num_subscribers]]</f>
        <v>420150</v>
      </c>
    </row>
    <row r="509" spans="1:28" x14ac:dyDescent="0.3">
      <c r="A509">
        <v>576054</v>
      </c>
      <c r="B509" t="s">
        <v>7263</v>
      </c>
      <c r="C509" t="str">
        <f>LEFT(טבלה1[[#This Row],[course_title]],10)</f>
        <v xml:space="preserve">WordPress </v>
      </c>
      <c r="D509" t="str">
        <f>RIGHT(טבלה1[[#This Row],[course_title]],10)</f>
        <v xml:space="preserve"> Page Apps</v>
      </c>
      <c r="E509" t="str">
        <f>MID(טבלה1[[#This Row],[course_title]],2,10)</f>
        <v>ordPress D</v>
      </c>
      <c r="F509" t="s">
        <v>7264</v>
      </c>
      <c r="G509" t="str">
        <f>REPLACE(טבלה1[[#This Row],[url]],19,3,"com")</f>
        <v>https://www.udemy.com/wordpress-development-create-wordpress-themes-and-plugins/</v>
      </c>
      <c r="H509" t="b">
        <v>1</v>
      </c>
      <c r="I509" s="4">
        <v>150</v>
      </c>
      <c r="J509" s="5">
        <v>817</v>
      </c>
      <c r="K509" s="5">
        <v>164</v>
      </c>
      <c r="L509" s="5">
        <v>131</v>
      </c>
      <c r="M509">
        <v>4</v>
      </c>
      <c r="N509" t="str">
        <f>VLOOKUP(טבלה1[[#This Row],[level_id]],Level_id!$A$2:$B$5,2)</f>
        <v>Intermediate Level</v>
      </c>
      <c r="O509" t="str">
        <f>LOWER(טבלה1[[#This Row],[level_desc]])</f>
        <v>intermediate level</v>
      </c>
      <c r="P509" s="3" t="str">
        <f>UPPER(טבלה1[[#This Row],[small letters]])</f>
        <v>INTERMEDIATE LEVEL</v>
      </c>
      <c r="Q509">
        <f>LEN(טבלה1[[#This Row],[no spaces]])</f>
        <v>18</v>
      </c>
      <c r="R509" t="str">
        <f>TRIM(טבלה1[[#This Row],[small letters]])</f>
        <v>intermediate level</v>
      </c>
      <c r="S509" s="6">
        <v>19.5</v>
      </c>
      <c r="T509" s="12">
        <v>42431</v>
      </c>
      <c r="U509" s="6">
        <f>DAY(טבלה1[[#This Row],[published_date]])</f>
        <v>2</v>
      </c>
      <c r="V509" s="6">
        <f>MONTH(טבלה1[[#This Row],[published_date]])</f>
        <v>3</v>
      </c>
      <c r="W509" s="6">
        <f>YEAR(טבלה1[[#This Row],[published_date]])</f>
        <v>2016</v>
      </c>
      <c r="X509">
        <v>4</v>
      </c>
      <c r="Y509" t="str">
        <f>VLOOKUP(טבלה1[[#This Row],[subject_id]],Subject_id!$A$2:$B$5,2)</f>
        <v>Web Development</v>
      </c>
      <c r="Z509" s="7">
        <v>44114</v>
      </c>
      <c r="AA509">
        <f>_xlfn.DAYS(טבלה1[[#This Row],[Removal_date]],טבלה1[[#This Row],[published_date]])</f>
        <v>1683</v>
      </c>
      <c r="AB509" s="4">
        <f>טבלה1[[#This Row],[price]]*טבלה1[[#This Row],[num_subscribers]]</f>
        <v>122550</v>
      </c>
    </row>
    <row r="510" spans="1:28" x14ac:dyDescent="0.3">
      <c r="A510">
        <v>582636</v>
      </c>
      <c r="B510" t="s">
        <v>5323</v>
      </c>
      <c r="C510" t="str">
        <f>LEFT(טבלה1[[#This Row],[course_title]],10)</f>
        <v xml:space="preserve">Bootstrap </v>
      </c>
      <c r="D510" t="str">
        <f>RIGHT(טבלה1[[#This Row],[course_title]],10)</f>
        <v>evelopment</v>
      </c>
      <c r="E510" t="str">
        <f>MID(טבלה1[[#This Row],[course_title]],2,10)</f>
        <v>ootstrap u</v>
      </c>
      <c r="F510" t="s">
        <v>5324</v>
      </c>
      <c r="G510" t="str">
        <f>REPLACE(טבלה1[[#This Row],[url]],19,3,"com")</f>
        <v>https://www.udemy.com/bootstrap-3-responsive-design-tutorial-fundamentals/</v>
      </c>
      <c r="H510" t="b">
        <v>1</v>
      </c>
      <c r="I510" s="4">
        <v>150</v>
      </c>
      <c r="J510" s="5">
        <v>18101</v>
      </c>
      <c r="K510" s="5">
        <v>88</v>
      </c>
      <c r="L510" s="5">
        <v>68</v>
      </c>
      <c r="M510">
        <v>1</v>
      </c>
      <c r="N510" t="str">
        <f>VLOOKUP(טבלה1[[#This Row],[level_id]],Level_id!$A$2:$B$5,2)</f>
        <v>All levels</v>
      </c>
      <c r="O510" t="str">
        <f>LOWER(טבלה1[[#This Row],[level_desc]])</f>
        <v>all levels</v>
      </c>
      <c r="P510" s="3" t="str">
        <f>UPPER(טבלה1[[#This Row],[small letters]])</f>
        <v>ALL LEVELS</v>
      </c>
      <c r="Q510">
        <f>LEN(טבלה1[[#This Row],[no spaces]])</f>
        <v>10</v>
      </c>
      <c r="R510" t="str">
        <f>TRIM(טבלה1[[#This Row],[small letters]])</f>
        <v>all levels</v>
      </c>
      <c r="S510" s="6">
        <v>5.5</v>
      </c>
      <c r="T510" s="12">
        <v>42230</v>
      </c>
      <c r="U510" s="6">
        <f>DAY(טבלה1[[#This Row],[published_date]])</f>
        <v>14</v>
      </c>
      <c r="V510" s="6">
        <f>MONTH(טבלה1[[#This Row],[published_date]])</f>
        <v>8</v>
      </c>
      <c r="W510" s="6">
        <f>YEAR(טבלה1[[#This Row],[published_date]])</f>
        <v>2015</v>
      </c>
      <c r="X510">
        <v>4</v>
      </c>
      <c r="Y510" t="str">
        <f>VLOOKUP(טבלה1[[#This Row],[subject_id]],Subject_id!$A$2:$B$5,2)</f>
        <v>Web Development</v>
      </c>
      <c r="Z510" s="7">
        <v>43734</v>
      </c>
      <c r="AA510">
        <f>_xlfn.DAYS(טבלה1[[#This Row],[Removal_date]],טבלה1[[#This Row],[published_date]])</f>
        <v>1504</v>
      </c>
      <c r="AB510" s="4">
        <f>טבלה1[[#This Row],[price]]*טבלה1[[#This Row],[num_subscribers]]</f>
        <v>2715150</v>
      </c>
    </row>
    <row r="511" spans="1:28" x14ac:dyDescent="0.3">
      <c r="A511">
        <v>585752</v>
      </c>
      <c r="B511" t="s">
        <v>248</v>
      </c>
      <c r="C511" t="str">
        <f>LEFT(טבלה1[[#This Row],[course_title]],10)</f>
        <v>Forex Trad</v>
      </c>
      <c r="D511" t="str">
        <f>RIGHT(טבלה1[[#This Row],[course_title]],10)</f>
        <v xml:space="preserve"> no coding</v>
      </c>
      <c r="E511" t="str">
        <f>MID(טבלה1[[#This Row],[course_title]],2,10)</f>
        <v>orex Tradi</v>
      </c>
      <c r="F511" t="s">
        <v>249</v>
      </c>
      <c r="G511" t="str">
        <f>REPLACE(טבלה1[[#This Row],[url]],19,3,"com")</f>
        <v>https://www.udemy.com/forex-trading-robot-forex-trading/</v>
      </c>
      <c r="H511" t="b">
        <v>1</v>
      </c>
      <c r="I511" s="4">
        <v>150</v>
      </c>
      <c r="J511" s="5">
        <v>2096</v>
      </c>
      <c r="K511" s="5">
        <v>48</v>
      </c>
      <c r="L511" s="5">
        <v>29</v>
      </c>
      <c r="M511">
        <v>1</v>
      </c>
      <c r="N511" t="str">
        <f>VLOOKUP(טבלה1[[#This Row],[level_id]],Level_id!$A$2:$B$5,2)</f>
        <v>All levels</v>
      </c>
      <c r="O511" t="str">
        <f>LOWER(טבלה1[[#This Row],[level_desc]])</f>
        <v>all levels</v>
      </c>
      <c r="P511" s="3" t="str">
        <f>UPPER(טבלה1[[#This Row],[small letters]])</f>
        <v>ALL LEVELS</v>
      </c>
      <c r="Q511">
        <f>LEN(טבלה1[[#This Row],[no spaces]])</f>
        <v>10</v>
      </c>
      <c r="R511" t="str">
        <f>TRIM(טבלה1[[#This Row],[small letters]])</f>
        <v>all levels</v>
      </c>
      <c r="S511" s="6">
        <v>0.68333333299999999</v>
      </c>
      <c r="T511" s="12">
        <v>42240</v>
      </c>
      <c r="U511" s="6">
        <f>DAY(טבלה1[[#This Row],[published_date]])</f>
        <v>24</v>
      </c>
      <c r="V511" s="6">
        <f>MONTH(טבלה1[[#This Row],[published_date]])</f>
        <v>8</v>
      </c>
      <c r="W511" s="6">
        <f>YEAR(טבלה1[[#This Row],[published_date]])</f>
        <v>2015</v>
      </c>
      <c r="X511">
        <v>1</v>
      </c>
      <c r="Y511" t="str">
        <f>VLOOKUP(טבלה1[[#This Row],[subject_id]],Subject_id!$A$2:$B$5,2)</f>
        <v>Business Finance</v>
      </c>
      <c r="Z511" s="7">
        <v>43408</v>
      </c>
      <c r="AA511">
        <f>_xlfn.DAYS(טבלה1[[#This Row],[Removal_date]],טבלה1[[#This Row],[published_date]])</f>
        <v>1168</v>
      </c>
      <c r="AB511" s="4">
        <f>טבלה1[[#This Row],[price]]*טבלה1[[#This Row],[num_subscribers]]</f>
        <v>314400</v>
      </c>
    </row>
    <row r="512" spans="1:28" x14ac:dyDescent="0.3">
      <c r="A512">
        <v>619792</v>
      </c>
      <c r="B512" t="s">
        <v>1252</v>
      </c>
      <c r="C512" t="str">
        <f>LEFT(טבלה1[[#This Row],[course_title]],10)</f>
        <v>Start Now:</v>
      </c>
      <c r="D512" t="str">
        <f>RIGHT(טבלה1[[#This Row],[course_title]],10)</f>
        <v>ate Savers</v>
      </c>
      <c r="E512" t="str">
        <f>MID(טבלה1[[#This Row],[course_title]],2,10)</f>
        <v xml:space="preserve">tart Now: </v>
      </c>
      <c r="F512" t="s">
        <v>1253</v>
      </c>
      <c r="G512" t="str">
        <f>REPLACE(טבלה1[[#This Row],[url]],19,3,"com")</f>
        <v>https://www.udemy.com/start-now-a-rescue-plan-for-retirement-late-savers/</v>
      </c>
      <c r="H512" t="b">
        <v>1</v>
      </c>
      <c r="I512" s="4">
        <v>150</v>
      </c>
      <c r="J512" s="5">
        <v>11</v>
      </c>
      <c r="K512" s="5">
        <v>1</v>
      </c>
      <c r="L512" s="5">
        <v>15</v>
      </c>
      <c r="M512">
        <v>1</v>
      </c>
      <c r="N512" t="str">
        <f>VLOOKUP(טבלה1[[#This Row],[level_id]],Level_id!$A$2:$B$5,2)</f>
        <v>All levels</v>
      </c>
      <c r="O512" t="str">
        <f>LOWER(טבלה1[[#This Row],[level_desc]])</f>
        <v>all levels</v>
      </c>
      <c r="P512" s="3" t="str">
        <f>UPPER(טבלה1[[#This Row],[small letters]])</f>
        <v>ALL LEVELS</v>
      </c>
      <c r="Q512">
        <f>LEN(טבלה1[[#This Row],[no spaces]])</f>
        <v>10</v>
      </c>
      <c r="R512" t="str">
        <f>TRIM(טבלה1[[#This Row],[small letters]])</f>
        <v>all levels</v>
      </c>
      <c r="S512" s="6">
        <v>0.65</v>
      </c>
      <c r="T512" s="12">
        <v>42693</v>
      </c>
      <c r="U512" s="6">
        <f>DAY(טבלה1[[#This Row],[published_date]])</f>
        <v>19</v>
      </c>
      <c r="V512" s="6">
        <f>MONTH(טבלה1[[#This Row],[published_date]])</f>
        <v>11</v>
      </c>
      <c r="W512" s="6">
        <f>YEAR(טבלה1[[#This Row],[published_date]])</f>
        <v>2016</v>
      </c>
      <c r="X512">
        <v>1</v>
      </c>
      <c r="Y512" t="str">
        <f>VLOOKUP(טבלה1[[#This Row],[subject_id]],Subject_id!$A$2:$B$5,2)</f>
        <v>Business Finance</v>
      </c>
      <c r="Z512" s="7">
        <v>43318</v>
      </c>
      <c r="AA512">
        <f>_xlfn.DAYS(טבלה1[[#This Row],[Removal_date]],טבלה1[[#This Row],[published_date]])</f>
        <v>625</v>
      </c>
      <c r="AB512" s="4">
        <f>טבלה1[[#This Row],[price]]*טבלה1[[#This Row],[num_subscribers]]</f>
        <v>1650</v>
      </c>
    </row>
    <row r="513" spans="1:28" x14ac:dyDescent="0.3">
      <c r="A513">
        <v>638204</v>
      </c>
      <c r="B513" t="s">
        <v>3928</v>
      </c>
      <c r="C513" t="str">
        <f>LEFT(טבלה1[[#This Row],[course_title]],10)</f>
        <v>Playing Pi</v>
      </c>
      <c r="D513" t="str">
        <f>RIGHT(טבלה1[[#This Row],[course_title]],10)</f>
        <v xml:space="preserve"> Musicians</v>
      </c>
      <c r="E513" t="str">
        <f>MID(טבלה1[[#This Row],[course_title]],2,10)</f>
        <v>laying Pia</v>
      </c>
      <c r="F513" t="s">
        <v>3929</v>
      </c>
      <c r="G513" t="str">
        <f>REPLACE(טבלה1[[#This Row],[url]],19,3,"com")</f>
        <v>https://www.udemy.com/learn-piano-by-ear/</v>
      </c>
      <c r="H513" t="b">
        <v>1</v>
      </c>
      <c r="I513" s="4">
        <v>150</v>
      </c>
      <c r="J513" s="5">
        <v>346</v>
      </c>
      <c r="K513" s="5">
        <v>26</v>
      </c>
      <c r="L513" s="5">
        <v>59</v>
      </c>
      <c r="M513">
        <v>1</v>
      </c>
      <c r="N513" t="str">
        <f>VLOOKUP(טבלה1[[#This Row],[level_id]],Level_id!$A$2:$B$5,2)</f>
        <v>All levels</v>
      </c>
      <c r="O513" t="str">
        <f>LOWER(טבלה1[[#This Row],[level_desc]])</f>
        <v>all levels</v>
      </c>
      <c r="P513" s="3" t="str">
        <f>UPPER(טבלה1[[#This Row],[small letters]])</f>
        <v>ALL LEVELS</v>
      </c>
      <c r="Q513">
        <f>LEN(טבלה1[[#This Row],[no spaces]])</f>
        <v>10</v>
      </c>
      <c r="R513" t="str">
        <f>TRIM(טבלה1[[#This Row],[small letters]])</f>
        <v>all levels</v>
      </c>
      <c r="S513" s="6">
        <v>4.5</v>
      </c>
      <c r="T513" s="12">
        <v>42328</v>
      </c>
      <c r="U513" s="6">
        <f>DAY(טבלה1[[#This Row],[published_date]])</f>
        <v>20</v>
      </c>
      <c r="V513" s="6">
        <f>MONTH(טבלה1[[#This Row],[published_date]])</f>
        <v>11</v>
      </c>
      <c r="W513" s="6">
        <f>YEAR(טבלה1[[#This Row],[published_date]])</f>
        <v>2015</v>
      </c>
      <c r="X513">
        <v>3</v>
      </c>
      <c r="Y513" t="str">
        <f>VLOOKUP(טבלה1[[#This Row],[subject_id]],Subject_id!$A$2:$B$5,2)</f>
        <v>Musical Instruments</v>
      </c>
      <c r="Z513" s="7">
        <v>43734</v>
      </c>
      <c r="AA513">
        <f>_xlfn.DAYS(טבלה1[[#This Row],[Removal_date]],טבלה1[[#This Row],[published_date]])</f>
        <v>1406</v>
      </c>
      <c r="AB513" s="4">
        <f>טבלה1[[#This Row],[price]]*טבלה1[[#This Row],[num_subscribers]]</f>
        <v>51900</v>
      </c>
    </row>
    <row r="514" spans="1:28" x14ac:dyDescent="0.3">
      <c r="A514">
        <v>640100</v>
      </c>
      <c r="B514" t="s">
        <v>104</v>
      </c>
      <c r="C514" t="str">
        <f>LEFT(טבלה1[[#This Row],[course_title]],10)</f>
        <v>Accounting</v>
      </c>
      <c r="D514" t="str">
        <f>RIGHT(טבלה1[[#This Row],[course_title]],10)</f>
        <v>e Training</v>
      </c>
      <c r="E514" t="str">
        <f>MID(טבלה1[[#This Row],[course_title]],2,10)</f>
        <v xml:space="preserve">ccounting </v>
      </c>
      <c r="F514" t="s">
        <v>105</v>
      </c>
      <c r="G514" t="str">
        <f>REPLACE(טבלה1[[#This Row],[url]],19,3,"com")</f>
        <v>https://www.udemy.com/accounting-fsa-a-solid-foundation-for-a-career-in-finance/</v>
      </c>
      <c r="H514" t="b">
        <v>1</v>
      </c>
      <c r="I514" s="4">
        <v>150</v>
      </c>
      <c r="J514" s="5">
        <v>10042</v>
      </c>
      <c r="K514" s="5">
        <v>594</v>
      </c>
      <c r="L514" s="5">
        <v>43</v>
      </c>
      <c r="M514">
        <v>1</v>
      </c>
      <c r="N514" t="str">
        <f>VLOOKUP(טבלה1[[#This Row],[level_id]],Level_id!$A$2:$B$5,2)</f>
        <v>All levels</v>
      </c>
      <c r="O514" t="str">
        <f>LOWER(טבלה1[[#This Row],[level_desc]])</f>
        <v>all levels</v>
      </c>
      <c r="P514" s="3" t="str">
        <f>UPPER(טבלה1[[#This Row],[small letters]])</f>
        <v>ALL LEVELS</v>
      </c>
      <c r="Q514">
        <f>LEN(טבלה1[[#This Row],[no spaces]])</f>
        <v>10</v>
      </c>
      <c r="R514" t="str">
        <f>TRIM(טבלה1[[#This Row],[small letters]])</f>
        <v>all levels</v>
      </c>
      <c r="S514" s="6">
        <v>3</v>
      </c>
      <c r="T514" s="12">
        <v>42299</v>
      </c>
      <c r="U514" s="6">
        <f>DAY(טבלה1[[#This Row],[published_date]])</f>
        <v>22</v>
      </c>
      <c r="V514" s="6">
        <f>MONTH(טבלה1[[#This Row],[published_date]])</f>
        <v>10</v>
      </c>
      <c r="W514" s="6">
        <f>YEAR(טבלה1[[#This Row],[published_date]])</f>
        <v>2015</v>
      </c>
      <c r="X514">
        <v>1</v>
      </c>
      <c r="Y514" t="str">
        <f>VLOOKUP(טבלה1[[#This Row],[subject_id]],Subject_id!$A$2:$B$5,2)</f>
        <v>Business Finance</v>
      </c>
      <c r="Z514" s="7">
        <v>43408</v>
      </c>
      <c r="AA514">
        <f>_xlfn.DAYS(טבלה1[[#This Row],[Removal_date]],טבלה1[[#This Row],[published_date]])</f>
        <v>1109</v>
      </c>
      <c r="AB514" s="4">
        <f>טבלה1[[#This Row],[price]]*טבלה1[[#This Row],[num_subscribers]]</f>
        <v>1506300</v>
      </c>
    </row>
    <row r="515" spans="1:28" x14ac:dyDescent="0.3">
      <c r="A515">
        <v>647442</v>
      </c>
      <c r="B515" t="s">
        <v>5038</v>
      </c>
      <c r="C515" t="str">
        <f>LEFT(טבלה1[[#This Row],[course_title]],10)</f>
        <v>Successful</v>
      </c>
      <c r="D515" t="str">
        <f>RIGHT(טבלה1[[#This Row],[course_title]],10)</f>
        <v>ed to know</v>
      </c>
      <c r="E515" t="str">
        <f>MID(טבלה1[[#This Row],[course_title]],2,10)</f>
        <v xml:space="preserve">uccessful </v>
      </c>
      <c r="F515" t="s">
        <v>5039</v>
      </c>
      <c r="G515" t="str">
        <f>REPLACE(טבלה1[[#This Row],[url]],19,3,"com")</f>
        <v>https://www.udemy.com/total-guide-to-creating-websites-and-an-online-web-business/</v>
      </c>
      <c r="H515" t="b">
        <v>1</v>
      </c>
      <c r="I515" s="4">
        <v>150</v>
      </c>
      <c r="J515" s="5">
        <v>9384</v>
      </c>
      <c r="K515" s="5">
        <v>21</v>
      </c>
      <c r="L515" s="5">
        <v>16</v>
      </c>
      <c r="M515">
        <v>1</v>
      </c>
      <c r="N515" t="str">
        <f>VLOOKUP(טבלה1[[#This Row],[level_id]],Level_id!$A$2:$B$5,2)</f>
        <v>All levels</v>
      </c>
      <c r="O515" t="str">
        <f>LOWER(טבלה1[[#This Row],[level_desc]])</f>
        <v>all levels</v>
      </c>
      <c r="P515" s="3" t="str">
        <f>UPPER(טבלה1[[#This Row],[small letters]])</f>
        <v>ALL LEVELS</v>
      </c>
      <c r="Q515">
        <f>LEN(טבלה1[[#This Row],[no spaces]])</f>
        <v>10</v>
      </c>
      <c r="R515" t="str">
        <f>TRIM(טבלה1[[#This Row],[small letters]])</f>
        <v>all levels</v>
      </c>
      <c r="S515" s="6">
        <v>1.5</v>
      </c>
      <c r="T515" s="12">
        <v>42299</v>
      </c>
      <c r="U515" s="6">
        <f>DAY(טבלה1[[#This Row],[published_date]])</f>
        <v>22</v>
      </c>
      <c r="V515" s="6">
        <f>MONTH(טבלה1[[#This Row],[published_date]])</f>
        <v>10</v>
      </c>
      <c r="W515" s="6">
        <f>YEAR(טבלה1[[#This Row],[published_date]])</f>
        <v>2015</v>
      </c>
      <c r="X515">
        <v>4</v>
      </c>
      <c r="Y515" t="str">
        <f>VLOOKUP(טבלה1[[#This Row],[subject_id]],Subject_id!$A$2:$B$5,2)</f>
        <v>Web Development</v>
      </c>
      <c r="Z515" s="7">
        <v>43734</v>
      </c>
      <c r="AA515">
        <f>_xlfn.DAYS(טבלה1[[#This Row],[Removal_date]],טבלה1[[#This Row],[published_date]])</f>
        <v>1435</v>
      </c>
      <c r="AB515" s="4">
        <f>טבלה1[[#This Row],[price]]*טבלה1[[#This Row],[num_subscribers]]</f>
        <v>1407600</v>
      </c>
    </row>
    <row r="516" spans="1:28" x14ac:dyDescent="0.3">
      <c r="A516">
        <v>658766</v>
      </c>
      <c r="B516" t="s">
        <v>1074</v>
      </c>
      <c r="C516" t="str">
        <f>LEFT(טבלה1[[#This Row],[course_title]],10)</f>
        <v>Advanced F</v>
      </c>
      <c r="D516" t="str">
        <f>RIGHT(טבלה1[[#This Row],[course_title]],10)</f>
        <v>/CPA Exams</v>
      </c>
      <c r="E516" t="str">
        <f>MID(טבלה1[[#This Row],[course_title]],2,10)</f>
        <v>dvanced Fi</v>
      </c>
      <c r="F516" t="s">
        <v>1075</v>
      </c>
      <c r="G516" t="str">
        <f>REPLACE(טבלה1[[#This Row],[url]],19,3,"com")</f>
        <v>https://www.udemy.com/advanced-financial-management-a-comprehensive-study/</v>
      </c>
      <c r="H516" t="b">
        <v>1</v>
      </c>
      <c r="I516" s="4">
        <v>150</v>
      </c>
      <c r="J516" s="5">
        <v>375</v>
      </c>
      <c r="K516" s="5">
        <v>15</v>
      </c>
      <c r="L516" s="5">
        <v>194</v>
      </c>
      <c r="M516">
        <v>1</v>
      </c>
      <c r="N516" t="str">
        <f>VLOOKUP(טבלה1[[#This Row],[level_id]],Level_id!$A$2:$B$5,2)</f>
        <v>All levels</v>
      </c>
      <c r="O516" t="str">
        <f>LOWER(טבלה1[[#This Row],[level_desc]])</f>
        <v>all levels</v>
      </c>
      <c r="P516" s="3" t="str">
        <f>UPPER(טבלה1[[#This Row],[small letters]])</f>
        <v>ALL LEVELS</v>
      </c>
      <c r="Q516">
        <f>LEN(טבלה1[[#This Row],[no spaces]])</f>
        <v>10</v>
      </c>
      <c r="R516" t="str">
        <f>TRIM(טבלה1[[#This Row],[small letters]])</f>
        <v>all levels</v>
      </c>
      <c r="S516" s="6">
        <v>24.5</v>
      </c>
      <c r="T516" s="12">
        <v>42311</v>
      </c>
      <c r="U516" s="6">
        <f>DAY(טבלה1[[#This Row],[published_date]])</f>
        <v>3</v>
      </c>
      <c r="V516" s="6">
        <f>MONTH(טבלה1[[#This Row],[published_date]])</f>
        <v>11</v>
      </c>
      <c r="W516" s="6">
        <f>YEAR(טבלה1[[#This Row],[published_date]])</f>
        <v>2015</v>
      </c>
      <c r="X516">
        <v>1</v>
      </c>
      <c r="Y516" t="str">
        <f>VLOOKUP(טבלה1[[#This Row],[subject_id]],Subject_id!$A$2:$B$5,2)</f>
        <v>Business Finance</v>
      </c>
      <c r="Z516" s="7">
        <v>43318</v>
      </c>
      <c r="AA516">
        <f>_xlfn.DAYS(טבלה1[[#This Row],[Removal_date]],טבלה1[[#This Row],[published_date]])</f>
        <v>1007</v>
      </c>
      <c r="AB516" s="4">
        <f>טבלה1[[#This Row],[price]]*טבלה1[[#This Row],[num_subscribers]]</f>
        <v>56250</v>
      </c>
    </row>
    <row r="517" spans="1:28" x14ac:dyDescent="0.3">
      <c r="A517">
        <v>676764</v>
      </c>
      <c r="B517" t="s">
        <v>1624</v>
      </c>
      <c r="C517" t="str">
        <f>LEFT(טבלה1[[#This Row],[course_title]],10)</f>
        <v>Create You</v>
      </c>
      <c r="D517" t="str">
        <f>RIGHT(טבלה1[[#This Row],[course_title]],10)</f>
        <v xml:space="preserve"> In EXCEL!</v>
      </c>
      <c r="E517" t="str">
        <f>MID(טבלה1[[#This Row],[course_title]],2,10)</f>
        <v>reate Your</v>
      </c>
      <c r="F517" t="s">
        <v>1625</v>
      </c>
      <c r="G517" t="str">
        <f>REPLACE(טבלה1[[#This Row],[url]],19,3,"com")</f>
        <v>https://www.udemy.com/automated-trading-excel/</v>
      </c>
      <c r="H517" t="b">
        <v>1</v>
      </c>
      <c r="I517" s="4">
        <v>150</v>
      </c>
      <c r="J517" s="5">
        <v>461</v>
      </c>
      <c r="K517" s="5">
        <v>45</v>
      </c>
      <c r="L517" s="5">
        <v>44</v>
      </c>
      <c r="M517">
        <v>1</v>
      </c>
      <c r="N517" t="str">
        <f>VLOOKUP(טבלה1[[#This Row],[level_id]],Level_id!$A$2:$B$5,2)</f>
        <v>All levels</v>
      </c>
      <c r="O517" t="str">
        <f>LOWER(טבלה1[[#This Row],[level_desc]])</f>
        <v>all levels</v>
      </c>
      <c r="P517" s="3" t="str">
        <f>UPPER(טבלה1[[#This Row],[small letters]])</f>
        <v>ALL LEVELS</v>
      </c>
      <c r="Q517">
        <f>LEN(טבלה1[[#This Row],[no spaces]])</f>
        <v>10</v>
      </c>
      <c r="R517" t="str">
        <f>TRIM(טבלה1[[#This Row],[small letters]])</f>
        <v>all levels</v>
      </c>
      <c r="S517" s="6">
        <v>5</v>
      </c>
      <c r="T517" s="12">
        <v>42347</v>
      </c>
      <c r="U517" s="6">
        <f>DAY(טבלה1[[#This Row],[published_date]])</f>
        <v>9</v>
      </c>
      <c r="V517" s="6">
        <f>MONTH(טבלה1[[#This Row],[published_date]])</f>
        <v>12</v>
      </c>
      <c r="W517" s="6">
        <f>YEAR(טבלה1[[#This Row],[published_date]])</f>
        <v>2015</v>
      </c>
      <c r="X517">
        <v>1</v>
      </c>
      <c r="Y517" t="str">
        <f>VLOOKUP(טבלה1[[#This Row],[subject_id]],Subject_id!$A$2:$B$5,2)</f>
        <v>Business Finance</v>
      </c>
      <c r="Z517" s="7">
        <v>43318</v>
      </c>
      <c r="AA517">
        <f>_xlfn.DAYS(טבלה1[[#This Row],[Removal_date]],טבלה1[[#This Row],[published_date]])</f>
        <v>971</v>
      </c>
      <c r="AB517" s="4">
        <f>טבלה1[[#This Row],[price]]*טבלה1[[#This Row],[num_subscribers]]</f>
        <v>69150</v>
      </c>
    </row>
    <row r="518" spans="1:28" x14ac:dyDescent="0.3">
      <c r="A518">
        <v>696342</v>
      </c>
      <c r="B518" t="s">
        <v>1626</v>
      </c>
      <c r="C518" t="str">
        <f>LEFT(טבלה1[[#This Row],[course_title]],10)</f>
        <v>FOREX: Fro</v>
      </c>
      <c r="D518" t="str">
        <f>RIGHT(טבלה1[[#This Row],[course_title]],10)</f>
        <v>ro To Hero</v>
      </c>
      <c r="E518" t="str">
        <f>MID(טבלה1[[#This Row],[course_title]],2,10)</f>
        <v>OREX: From</v>
      </c>
      <c r="F518" t="s">
        <v>1627</v>
      </c>
      <c r="G518" t="str">
        <f>REPLACE(טבלה1[[#This Row],[url]],19,3,"com")</f>
        <v>https://www.udemy.com/forex-from-zero-to-hero/</v>
      </c>
      <c r="H518" t="b">
        <v>1</v>
      </c>
      <c r="I518" s="4">
        <v>150</v>
      </c>
      <c r="J518" s="5">
        <v>152</v>
      </c>
      <c r="K518" s="5">
        <v>27</v>
      </c>
      <c r="L518" s="5">
        <v>26</v>
      </c>
      <c r="M518">
        <v>1</v>
      </c>
      <c r="N518" t="str">
        <f>VLOOKUP(טבלה1[[#This Row],[level_id]],Level_id!$A$2:$B$5,2)</f>
        <v>All levels</v>
      </c>
      <c r="O518" t="str">
        <f>LOWER(טבלה1[[#This Row],[level_desc]])</f>
        <v>all levels</v>
      </c>
      <c r="P518" s="3" t="str">
        <f>UPPER(טבלה1[[#This Row],[small letters]])</f>
        <v>ALL LEVELS</v>
      </c>
      <c r="Q518">
        <f>LEN(טבלה1[[#This Row],[no spaces]])</f>
        <v>10</v>
      </c>
      <c r="R518" t="str">
        <f>TRIM(טבלה1[[#This Row],[small letters]])</f>
        <v>all levels</v>
      </c>
      <c r="S518" s="6">
        <v>3</v>
      </c>
      <c r="T518" s="12">
        <v>42773</v>
      </c>
      <c r="U518" s="6">
        <f>DAY(טבלה1[[#This Row],[published_date]])</f>
        <v>7</v>
      </c>
      <c r="V518" s="6">
        <f>MONTH(טבלה1[[#This Row],[published_date]])</f>
        <v>2</v>
      </c>
      <c r="W518" s="6">
        <f>YEAR(טבלה1[[#This Row],[published_date]])</f>
        <v>2017</v>
      </c>
      <c r="X518">
        <v>1</v>
      </c>
      <c r="Y518" t="str">
        <f>VLOOKUP(טבלה1[[#This Row],[subject_id]],Subject_id!$A$2:$B$5,2)</f>
        <v>Business Finance</v>
      </c>
      <c r="Z518" s="7">
        <v>43318</v>
      </c>
      <c r="AA518">
        <f>_xlfn.DAYS(טבלה1[[#This Row],[Removal_date]],טבלה1[[#This Row],[published_date]])</f>
        <v>545</v>
      </c>
      <c r="AB518" s="4">
        <f>טבלה1[[#This Row],[price]]*טבלה1[[#This Row],[num_subscribers]]</f>
        <v>22800</v>
      </c>
    </row>
    <row r="519" spans="1:28" x14ac:dyDescent="0.3">
      <c r="A519">
        <v>719002</v>
      </c>
      <c r="B519" t="s">
        <v>6450</v>
      </c>
      <c r="C519" t="str">
        <f>LEFT(טבלה1[[#This Row],[course_title]],10)</f>
        <v xml:space="preserve">Angular 2 </v>
      </c>
      <c r="D519" t="str">
        <f>RIGHT(טבלה1[[#This Row],[course_title]],10)</f>
        <v>atic Guide</v>
      </c>
      <c r="E519" t="str">
        <f>MID(טבלה1[[#This Row],[course_title]],2,10)</f>
        <v>ngular 2 w</v>
      </c>
      <c r="F519" t="s">
        <v>6451</v>
      </c>
      <c r="G519" t="str">
        <f>REPLACE(טבלה1[[#This Row],[url]],19,3,"com")</f>
        <v>https://www.udemy.com/angular-2-tutorial-for-beginners/</v>
      </c>
      <c r="H519" t="b">
        <v>1</v>
      </c>
      <c r="I519" s="4">
        <v>150</v>
      </c>
      <c r="J519" s="5">
        <v>40070</v>
      </c>
      <c r="K519" s="5">
        <v>8341</v>
      </c>
      <c r="L519" s="5">
        <v>194</v>
      </c>
      <c r="M519">
        <v>1</v>
      </c>
      <c r="N519" t="str">
        <f>VLOOKUP(טבלה1[[#This Row],[level_id]],Level_id!$A$2:$B$5,2)</f>
        <v>All levels</v>
      </c>
      <c r="O519" t="str">
        <f>LOWER(טבלה1[[#This Row],[level_desc]])</f>
        <v>all levels</v>
      </c>
      <c r="P519" s="3" t="str">
        <f>UPPER(טבלה1[[#This Row],[small letters]])</f>
        <v>ALL LEVELS</v>
      </c>
      <c r="Q519">
        <f>LEN(טבלה1[[#This Row],[no spaces]])</f>
        <v>10</v>
      </c>
      <c r="R519" t="str">
        <f>TRIM(טבלה1[[#This Row],[small letters]])</f>
        <v>all levels</v>
      </c>
      <c r="S519" s="6">
        <v>9.5</v>
      </c>
      <c r="T519" s="12">
        <v>42432</v>
      </c>
      <c r="U519" s="6">
        <f>DAY(טבלה1[[#This Row],[published_date]])</f>
        <v>3</v>
      </c>
      <c r="V519" s="6">
        <f>MONTH(טבלה1[[#This Row],[published_date]])</f>
        <v>3</v>
      </c>
      <c r="W519" s="6">
        <f>YEAR(טבלה1[[#This Row],[published_date]])</f>
        <v>2016</v>
      </c>
      <c r="X519">
        <v>4</v>
      </c>
      <c r="Y519" t="str">
        <f>VLOOKUP(טבלה1[[#This Row],[subject_id]],Subject_id!$A$2:$B$5,2)</f>
        <v>Web Development</v>
      </c>
      <c r="Z519" s="7">
        <v>43734</v>
      </c>
      <c r="AA519">
        <f>_xlfn.DAYS(טבלה1[[#This Row],[Removal_date]],טבלה1[[#This Row],[published_date]])</f>
        <v>1302</v>
      </c>
      <c r="AB519" s="4">
        <f>טבלה1[[#This Row],[price]]*טבלה1[[#This Row],[num_subscribers]]</f>
        <v>6010500</v>
      </c>
    </row>
    <row r="520" spans="1:28" x14ac:dyDescent="0.3">
      <c r="A520">
        <v>722174</v>
      </c>
      <c r="B520" t="s">
        <v>298</v>
      </c>
      <c r="C520" t="str">
        <f>LEFT(טבלה1[[#This Row],[course_title]],10)</f>
        <v>Forex Trad</v>
      </c>
      <c r="D520" t="str">
        <f>RIGHT(טבלה1[[#This Row],[course_title]],10)</f>
        <v>ADE TODAY!</v>
      </c>
      <c r="E520" t="str">
        <f>MID(טבלה1[[#This Row],[course_title]],2,10)</f>
        <v>orex Tradi</v>
      </c>
      <c r="F520" t="s">
        <v>299</v>
      </c>
      <c r="G520" t="str">
        <f>REPLACE(טבלה1[[#This Row],[url]],19,3,"com")</f>
        <v>https://www.udemy.com/trade-forex/</v>
      </c>
      <c r="H520" t="b">
        <v>1</v>
      </c>
      <c r="I520" s="4">
        <v>150</v>
      </c>
      <c r="J520" s="5">
        <v>3523</v>
      </c>
      <c r="K520" s="5">
        <v>46</v>
      </c>
      <c r="L520" s="5">
        <v>45</v>
      </c>
      <c r="M520">
        <v>1</v>
      </c>
      <c r="N520" t="str">
        <f>VLOOKUP(טבלה1[[#This Row],[level_id]],Level_id!$A$2:$B$5,2)</f>
        <v>All levels</v>
      </c>
      <c r="O520" t="str">
        <f>LOWER(טבלה1[[#This Row],[level_desc]])</f>
        <v>all levels</v>
      </c>
      <c r="P520" s="3" t="str">
        <f>UPPER(טבלה1[[#This Row],[small letters]])</f>
        <v>ALL LEVELS</v>
      </c>
      <c r="Q520">
        <f>LEN(טבלה1[[#This Row],[no spaces]])</f>
        <v>10</v>
      </c>
      <c r="R520" t="str">
        <f>TRIM(טבלה1[[#This Row],[small letters]])</f>
        <v>all levels</v>
      </c>
      <c r="S520" s="6">
        <v>4</v>
      </c>
      <c r="T520" s="12">
        <v>42379</v>
      </c>
      <c r="U520" s="6">
        <f>DAY(טבלה1[[#This Row],[published_date]])</f>
        <v>10</v>
      </c>
      <c r="V520" s="6">
        <f>MONTH(טבלה1[[#This Row],[published_date]])</f>
        <v>1</v>
      </c>
      <c r="W520" s="6">
        <f>YEAR(טבלה1[[#This Row],[published_date]])</f>
        <v>2016</v>
      </c>
      <c r="X520">
        <v>1</v>
      </c>
      <c r="Y520" t="str">
        <f>VLOOKUP(טבלה1[[#This Row],[subject_id]],Subject_id!$A$2:$B$5,2)</f>
        <v>Business Finance</v>
      </c>
      <c r="Z520" s="7">
        <v>43408</v>
      </c>
      <c r="AA520">
        <f>_xlfn.DAYS(טבלה1[[#This Row],[Removal_date]],טבלה1[[#This Row],[published_date]])</f>
        <v>1029</v>
      </c>
      <c r="AB520" s="4">
        <f>טבלה1[[#This Row],[price]]*טבלה1[[#This Row],[num_subscribers]]</f>
        <v>528450</v>
      </c>
    </row>
    <row r="521" spans="1:28" x14ac:dyDescent="0.3">
      <c r="A521">
        <v>739390</v>
      </c>
      <c r="B521" t="s">
        <v>800</v>
      </c>
      <c r="C521" t="str">
        <f>LEFT(טבלה1[[#This Row],[course_title]],10)</f>
        <v xml:space="preserve">Financial </v>
      </c>
      <c r="D521" t="str">
        <f>RIGHT(טבלה1[[#This Row],[course_title]],10)</f>
        <v>y's Budget</v>
      </c>
      <c r="E521" t="str">
        <f>MID(טבלה1[[#This Row],[course_title]],2,10)</f>
        <v>inancial P</v>
      </c>
      <c r="F521" t="s">
        <v>801</v>
      </c>
      <c r="G521" t="str">
        <f>REPLACE(טבלה1[[#This Row],[url]],19,3,"com")</f>
        <v>https://www.udemy.com/financial-planning-analysis-building-a-companys-budget/</v>
      </c>
      <c r="H521" t="b">
        <v>1</v>
      </c>
      <c r="I521" s="4">
        <v>150</v>
      </c>
      <c r="J521" s="5">
        <v>1988</v>
      </c>
      <c r="K521" s="5">
        <v>137</v>
      </c>
      <c r="L521" s="5">
        <v>27</v>
      </c>
      <c r="M521">
        <v>1</v>
      </c>
      <c r="N521" t="str">
        <f>VLOOKUP(טבלה1[[#This Row],[level_id]],Level_id!$A$2:$B$5,2)</f>
        <v>All levels</v>
      </c>
      <c r="O521" t="str">
        <f>LOWER(טבלה1[[#This Row],[level_desc]])</f>
        <v>all levels</v>
      </c>
      <c r="P521" s="3" t="str">
        <f>UPPER(טבלה1[[#This Row],[small letters]])</f>
        <v>ALL LEVELS</v>
      </c>
      <c r="Q521">
        <f>LEN(טבלה1[[#This Row],[no spaces]])</f>
        <v>10</v>
      </c>
      <c r="R521" t="str">
        <f>TRIM(טבלה1[[#This Row],[small letters]])</f>
        <v>all levels</v>
      </c>
      <c r="S521" s="6">
        <v>1.5</v>
      </c>
      <c r="T521" s="12">
        <v>42536</v>
      </c>
      <c r="U521" s="6">
        <f>DAY(טבלה1[[#This Row],[published_date]])</f>
        <v>15</v>
      </c>
      <c r="V521" s="6">
        <f>MONTH(טבלה1[[#This Row],[published_date]])</f>
        <v>6</v>
      </c>
      <c r="W521" s="6">
        <f>YEAR(טבלה1[[#This Row],[published_date]])</f>
        <v>2016</v>
      </c>
      <c r="X521">
        <v>1</v>
      </c>
      <c r="Y521" t="str">
        <f>VLOOKUP(טבלה1[[#This Row],[subject_id]],Subject_id!$A$2:$B$5,2)</f>
        <v>Business Finance</v>
      </c>
      <c r="Z521" s="7">
        <v>43318</v>
      </c>
      <c r="AA521">
        <f>_xlfn.DAYS(טבלה1[[#This Row],[Removal_date]],טבלה1[[#This Row],[published_date]])</f>
        <v>782</v>
      </c>
      <c r="AB521" s="4">
        <f>טבלה1[[#This Row],[price]]*טבלה1[[#This Row],[num_subscribers]]</f>
        <v>298200</v>
      </c>
    </row>
    <row r="522" spans="1:28" x14ac:dyDescent="0.3">
      <c r="A522">
        <v>747552</v>
      </c>
      <c r="B522" t="s">
        <v>5814</v>
      </c>
      <c r="C522" t="str">
        <f>LEFT(טבלה1[[#This Row],[course_title]],10)</f>
        <v>Build a we</v>
      </c>
      <c r="D522" t="str">
        <f>RIGHT(טבלה1[[#This Row],[course_title]],10)</f>
        <v>ner Course</v>
      </c>
      <c r="E522" t="str">
        <f>MID(טבלה1[[#This Row],[course_title]],2,10)</f>
        <v>uild a web</v>
      </c>
      <c r="F522" t="s">
        <v>5815</v>
      </c>
      <c r="G522" t="str">
        <f>REPLACE(טבלה1[[#This Row],[url]],19,3,"com")</f>
        <v>https://www.udemy.com/how-to-build-a-website-html5-css3-beginner-course/</v>
      </c>
      <c r="H522" t="b">
        <v>1</v>
      </c>
      <c r="I522" s="4">
        <v>150</v>
      </c>
      <c r="J522" s="5">
        <v>7884</v>
      </c>
      <c r="K522" s="5">
        <v>44</v>
      </c>
      <c r="L522" s="5">
        <v>28</v>
      </c>
      <c r="M522">
        <v>2</v>
      </c>
      <c r="N522" t="str">
        <f>VLOOKUP(טבלה1[[#This Row],[level_id]],Level_id!$A$2:$B$5,2)</f>
        <v>Beginner Level</v>
      </c>
      <c r="O522" t="str">
        <f>LOWER(טבלה1[[#This Row],[level_desc]])</f>
        <v>beginner level</v>
      </c>
      <c r="P522" s="3" t="str">
        <f>UPPER(טבלה1[[#This Row],[small letters]])</f>
        <v>BEGINNER LEVEL</v>
      </c>
      <c r="Q522">
        <f>LEN(טבלה1[[#This Row],[no spaces]])</f>
        <v>14</v>
      </c>
      <c r="R522" t="str">
        <f>TRIM(טבלה1[[#This Row],[small letters]])</f>
        <v>beginner level</v>
      </c>
      <c r="S522" s="6">
        <v>2</v>
      </c>
      <c r="T522" s="12">
        <v>42402</v>
      </c>
      <c r="U522" s="6">
        <f>DAY(טבלה1[[#This Row],[published_date]])</f>
        <v>2</v>
      </c>
      <c r="V522" s="6">
        <f>MONTH(טבלה1[[#This Row],[published_date]])</f>
        <v>2</v>
      </c>
      <c r="W522" s="6">
        <f>YEAR(טבלה1[[#This Row],[published_date]])</f>
        <v>2016</v>
      </c>
      <c r="X522">
        <v>4</v>
      </c>
      <c r="Y522" t="str">
        <f>VLOOKUP(טבלה1[[#This Row],[subject_id]],Subject_id!$A$2:$B$5,2)</f>
        <v>Web Development</v>
      </c>
      <c r="Z522" s="7">
        <v>43465</v>
      </c>
      <c r="AA522">
        <f>_xlfn.DAYS(טבלה1[[#This Row],[Removal_date]],טבלה1[[#This Row],[published_date]])</f>
        <v>1063</v>
      </c>
      <c r="AB522" s="4">
        <f>טבלה1[[#This Row],[price]]*טבלה1[[#This Row],[num_subscribers]]</f>
        <v>1182600</v>
      </c>
    </row>
    <row r="523" spans="1:28" x14ac:dyDescent="0.3">
      <c r="A523">
        <v>751230</v>
      </c>
      <c r="B523" t="s">
        <v>3416</v>
      </c>
      <c r="C523" t="str">
        <f>LEFT(טבלה1[[#This Row],[course_title]],10)</f>
        <v>Illustrato</v>
      </c>
      <c r="D523" t="str">
        <f>RIGHT(טבלה1[[#This Row],[course_title]],10)</f>
        <v>to expert!</v>
      </c>
      <c r="E523" t="str">
        <f>MID(טבלה1[[#This Row],[course_title]],2,10)</f>
        <v>llustrator</v>
      </c>
      <c r="F523" t="s">
        <v>3417</v>
      </c>
      <c r="G523" t="str">
        <f>REPLACE(טבלה1[[#This Row],[url]],19,3,"com")</f>
        <v>https://www.udemy.com/illustrator-cc-design-and-drawing-from-scratch-to-expert/</v>
      </c>
      <c r="H523" t="b">
        <v>1</v>
      </c>
      <c r="I523" s="4">
        <v>150</v>
      </c>
      <c r="J523" s="5">
        <v>2427</v>
      </c>
      <c r="K523" s="5">
        <v>99</v>
      </c>
      <c r="L523" s="5">
        <v>97</v>
      </c>
      <c r="M523">
        <v>2</v>
      </c>
      <c r="N523" t="str">
        <f>VLOOKUP(טבלה1[[#This Row],[level_id]],Level_id!$A$2:$B$5,2)</f>
        <v>Beginner Level</v>
      </c>
      <c r="O523" t="str">
        <f>LOWER(טבלה1[[#This Row],[level_desc]])</f>
        <v>beginner level</v>
      </c>
      <c r="P523" s="3" t="str">
        <f>UPPER(טבלה1[[#This Row],[small letters]])</f>
        <v>BEGINNER LEVEL</v>
      </c>
      <c r="Q523">
        <f>LEN(טבלה1[[#This Row],[no spaces]])</f>
        <v>14</v>
      </c>
      <c r="R523" t="str">
        <f>TRIM(טבלה1[[#This Row],[small letters]])</f>
        <v>beginner level</v>
      </c>
      <c r="S523" s="6">
        <v>11</v>
      </c>
      <c r="T523" s="12">
        <v>42719</v>
      </c>
      <c r="U523" s="6">
        <f>DAY(טבלה1[[#This Row],[published_date]])</f>
        <v>15</v>
      </c>
      <c r="V523" s="6">
        <f>MONTH(טבלה1[[#This Row],[published_date]])</f>
        <v>12</v>
      </c>
      <c r="W523" s="6">
        <f>YEAR(טבלה1[[#This Row],[published_date]])</f>
        <v>2016</v>
      </c>
      <c r="X523">
        <v>2</v>
      </c>
      <c r="Y523" t="str">
        <f>VLOOKUP(טבלה1[[#This Row],[subject_id]],Subject_id!$A$2:$B$5,2)</f>
        <v>Graphic Design</v>
      </c>
      <c r="Z523" s="7">
        <v>43465</v>
      </c>
      <c r="AA523">
        <f>_xlfn.DAYS(טבלה1[[#This Row],[Removal_date]],טבלה1[[#This Row],[published_date]])</f>
        <v>746</v>
      </c>
      <c r="AB523" s="4">
        <f>טבלה1[[#This Row],[price]]*טבלה1[[#This Row],[num_subscribers]]</f>
        <v>364050</v>
      </c>
    </row>
    <row r="524" spans="1:28" x14ac:dyDescent="0.3">
      <c r="A524">
        <v>758582</v>
      </c>
      <c r="B524" t="s">
        <v>5383</v>
      </c>
      <c r="C524" t="str">
        <f>LEFT(טבלה1[[#This Row],[course_title]],10)</f>
        <v>PHP with L</v>
      </c>
      <c r="D524" t="str">
        <f>RIGHT(טבלה1[[#This Row],[course_title]],10)</f>
        <v>in Laravel</v>
      </c>
      <c r="E524" t="str">
        <f>MID(טבלה1[[#This Row],[course_title]],2,10)</f>
        <v>HP with La</v>
      </c>
      <c r="F524" t="s">
        <v>5384</v>
      </c>
      <c r="G524" t="str">
        <f>REPLACE(טבלה1[[#This Row],[url]],19,3,"com")</f>
        <v>https://www.udemy.com/php-with-laravel-for-beginners-become-a-master-in-laravel/</v>
      </c>
      <c r="H524" t="b">
        <v>1</v>
      </c>
      <c r="I524" s="4">
        <v>150</v>
      </c>
      <c r="J524" s="5">
        <v>8496</v>
      </c>
      <c r="K524" s="5">
        <v>1838</v>
      </c>
      <c r="L524" s="5">
        <v>308</v>
      </c>
      <c r="M524">
        <v>1</v>
      </c>
      <c r="N524" t="str">
        <f>VLOOKUP(טבלה1[[#This Row],[level_id]],Level_id!$A$2:$B$5,2)</f>
        <v>All levels</v>
      </c>
      <c r="O524" t="str">
        <f>LOWER(טבלה1[[#This Row],[level_desc]])</f>
        <v>all levels</v>
      </c>
      <c r="P524" s="3" t="str">
        <f>UPPER(טבלה1[[#This Row],[small letters]])</f>
        <v>ALL LEVELS</v>
      </c>
      <c r="Q524">
        <f>LEN(טבלה1[[#This Row],[no spaces]])</f>
        <v>10</v>
      </c>
      <c r="R524" t="str">
        <f>TRIM(טבלה1[[#This Row],[small letters]])</f>
        <v>all levels</v>
      </c>
      <c r="S524" s="6">
        <v>29.5</v>
      </c>
      <c r="T524" s="12">
        <v>42481</v>
      </c>
      <c r="U524" s="6">
        <f>DAY(טבלה1[[#This Row],[published_date]])</f>
        <v>21</v>
      </c>
      <c r="V524" s="6">
        <f>MONTH(טבלה1[[#This Row],[published_date]])</f>
        <v>4</v>
      </c>
      <c r="W524" s="6">
        <f>YEAR(טבלה1[[#This Row],[published_date]])</f>
        <v>2016</v>
      </c>
      <c r="X524">
        <v>4</v>
      </c>
      <c r="Y524" t="str">
        <f>VLOOKUP(טבלה1[[#This Row],[subject_id]],Subject_id!$A$2:$B$5,2)</f>
        <v>Web Development</v>
      </c>
      <c r="Z524" s="7">
        <v>43734</v>
      </c>
      <c r="AA524">
        <f>_xlfn.DAYS(טבלה1[[#This Row],[Removal_date]],טבלה1[[#This Row],[published_date]])</f>
        <v>1253</v>
      </c>
      <c r="AB524" s="4">
        <f>טבלה1[[#This Row],[price]]*טבלה1[[#This Row],[num_subscribers]]</f>
        <v>1274400</v>
      </c>
    </row>
    <row r="525" spans="1:28" x14ac:dyDescent="0.3">
      <c r="A525">
        <v>760752</v>
      </c>
      <c r="B525" t="s">
        <v>6979</v>
      </c>
      <c r="C525" t="str">
        <f>LEFT(טבלה1[[#This Row],[course_title]],10)</f>
        <v>JavaScript</v>
      </c>
      <c r="D525" t="str">
        <f>RIGHT(טבלה1[[#This Row],[course_title]],10)</f>
        <v xml:space="preserve"> to coding</v>
      </c>
      <c r="E525" t="str">
        <f>MID(טבלה1[[#This Row],[course_title]],2,10)</f>
        <v xml:space="preserve">avaScript </v>
      </c>
      <c r="F525" t="s">
        <v>6980</v>
      </c>
      <c r="G525" t="str">
        <f>REPLACE(טבלה1[[#This Row],[url]],19,3,"com")</f>
        <v>https://www.udemy.com/learn-javascript-for-beginners-introduction-to-coding-course/</v>
      </c>
      <c r="H525" t="b">
        <v>1</v>
      </c>
      <c r="I525" s="4">
        <v>150</v>
      </c>
      <c r="J525" s="5">
        <v>5495</v>
      </c>
      <c r="K525" s="5">
        <v>52</v>
      </c>
      <c r="L525" s="5">
        <v>18</v>
      </c>
      <c r="M525">
        <v>2</v>
      </c>
      <c r="N525" t="str">
        <f>VLOOKUP(טבלה1[[#This Row],[level_id]],Level_id!$A$2:$B$5,2)</f>
        <v>Beginner Level</v>
      </c>
      <c r="O525" t="str">
        <f>LOWER(טבלה1[[#This Row],[level_desc]])</f>
        <v>beginner level</v>
      </c>
      <c r="P525" s="3" t="str">
        <f>UPPER(טבלה1[[#This Row],[small letters]])</f>
        <v>BEGINNER LEVEL</v>
      </c>
      <c r="Q525">
        <f>LEN(טבלה1[[#This Row],[no spaces]])</f>
        <v>14</v>
      </c>
      <c r="R525" t="str">
        <f>TRIM(טבלה1[[#This Row],[small letters]])</f>
        <v>beginner level</v>
      </c>
      <c r="S525" s="6">
        <v>1.5</v>
      </c>
      <c r="T525" s="12">
        <v>42417</v>
      </c>
      <c r="U525" s="6">
        <f>DAY(טבלה1[[#This Row],[published_date]])</f>
        <v>17</v>
      </c>
      <c r="V525" s="6">
        <f>MONTH(טבלה1[[#This Row],[published_date]])</f>
        <v>2</v>
      </c>
      <c r="W525" s="6">
        <f>YEAR(טבלה1[[#This Row],[published_date]])</f>
        <v>2016</v>
      </c>
      <c r="X525">
        <v>4</v>
      </c>
      <c r="Y525" t="str">
        <f>VLOOKUP(טבלה1[[#This Row],[subject_id]],Subject_id!$A$2:$B$5,2)</f>
        <v>Web Development</v>
      </c>
      <c r="Z525" s="7">
        <v>43465</v>
      </c>
      <c r="AA525">
        <f>_xlfn.DAYS(טבלה1[[#This Row],[Removal_date]],טבלה1[[#This Row],[published_date]])</f>
        <v>1048</v>
      </c>
      <c r="AB525" s="4">
        <f>טבלה1[[#This Row],[price]]*טבלה1[[#This Row],[num_subscribers]]</f>
        <v>824250</v>
      </c>
    </row>
    <row r="526" spans="1:28" x14ac:dyDescent="0.3">
      <c r="A526">
        <v>769340</v>
      </c>
      <c r="B526" t="s">
        <v>2100</v>
      </c>
      <c r="C526" t="str">
        <f>LEFT(טבלה1[[#This Row],[course_title]],10)</f>
        <v>Ð¢Ð¾Ñ€Ð³Ð¾</v>
      </c>
      <c r="D526" t="str">
        <f>RIGHT(טבלה1[[#This Row],[course_title]],10)</f>
        <v>Ð½Ð¾ÑÑ‚Ð¸</v>
      </c>
      <c r="E526" t="str">
        <f>MID(טבלה1[[#This Row],[course_title]],2,10)</f>
        <v>¢Ð¾Ñ€Ð³Ð¾Ð</v>
      </c>
      <c r="F526" t="s">
        <v>2101</v>
      </c>
      <c r="G526" t="str">
        <f>REPLACE(טבלה1[[#This Row],[url]],19,3,"com")</f>
        <v>https://www.udemy.com/optiontrading/</v>
      </c>
      <c r="H526" t="b">
        <v>1</v>
      </c>
      <c r="I526" s="4">
        <v>150</v>
      </c>
      <c r="J526" s="5">
        <v>20</v>
      </c>
      <c r="K526" s="5">
        <v>5</v>
      </c>
      <c r="L526" s="5">
        <v>29</v>
      </c>
      <c r="M526">
        <v>1</v>
      </c>
      <c r="N526" t="str">
        <f>VLOOKUP(טבלה1[[#This Row],[level_id]],Level_id!$A$2:$B$5,2)</f>
        <v>All levels</v>
      </c>
      <c r="O526" t="str">
        <f>LOWER(טבלה1[[#This Row],[level_desc]])</f>
        <v>all levels</v>
      </c>
      <c r="P526" s="3" t="str">
        <f>UPPER(טבלה1[[#This Row],[small letters]])</f>
        <v>ALL LEVELS</v>
      </c>
      <c r="Q526">
        <f>LEN(טבלה1[[#This Row],[no spaces]])</f>
        <v>10</v>
      </c>
      <c r="R526" t="str">
        <f>TRIM(טבלה1[[#This Row],[small letters]])</f>
        <v>all levels</v>
      </c>
      <c r="S526" s="6">
        <v>2</v>
      </c>
      <c r="T526" s="12">
        <v>42425</v>
      </c>
      <c r="U526" s="6">
        <f>DAY(טבלה1[[#This Row],[published_date]])</f>
        <v>25</v>
      </c>
      <c r="V526" s="6">
        <f>MONTH(טבלה1[[#This Row],[published_date]])</f>
        <v>2</v>
      </c>
      <c r="W526" s="6">
        <f>YEAR(טבלה1[[#This Row],[published_date]])</f>
        <v>2016</v>
      </c>
      <c r="X526">
        <v>1</v>
      </c>
      <c r="Y526" t="str">
        <f>VLOOKUP(טבלה1[[#This Row],[subject_id]],Subject_id!$A$2:$B$5,2)</f>
        <v>Business Finance</v>
      </c>
      <c r="Z526" s="7">
        <v>43734</v>
      </c>
      <c r="AA526">
        <f>_xlfn.DAYS(טבלה1[[#This Row],[Removal_date]],טבלה1[[#This Row],[published_date]])</f>
        <v>1309</v>
      </c>
      <c r="AB526" s="4">
        <f>טבלה1[[#This Row],[price]]*טבלה1[[#This Row],[num_subscribers]]</f>
        <v>3000</v>
      </c>
    </row>
    <row r="527" spans="1:28" x14ac:dyDescent="0.3">
      <c r="A527">
        <v>773934</v>
      </c>
      <c r="B527" t="s">
        <v>406</v>
      </c>
      <c r="C527" t="str">
        <f>LEFT(טבלה1[[#This Row],[course_title]],10)</f>
        <v>CryptoArbi</v>
      </c>
      <c r="D527" t="str">
        <f>RIGHT(טבלה1[[#This Row],[course_title]],10)</f>
        <v>no mining)</v>
      </c>
      <c r="E527" t="str">
        <f>MID(טבלה1[[#This Row],[course_title]],2,10)</f>
        <v>ryptoArbit</v>
      </c>
      <c r="F527" t="s">
        <v>407</v>
      </c>
      <c r="G527" t="str">
        <f>REPLACE(טבלה1[[#This Row],[url]],19,3,"com")</f>
        <v>https://www.udemy.com/cryptoarbitrager-trade-bitcoin-vs-litecoin-with-arbitrage-robot/</v>
      </c>
      <c r="H527" t="b">
        <v>1</v>
      </c>
      <c r="I527" s="4">
        <v>150</v>
      </c>
      <c r="J527" s="5">
        <v>1224</v>
      </c>
      <c r="K527" s="5">
        <v>42</v>
      </c>
      <c r="L527" s="5">
        <v>14</v>
      </c>
      <c r="M527">
        <v>1</v>
      </c>
      <c r="N527" t="str">
        <f>VLOOKUP(טבלה1[[#This Row],[level_id]],Level_id!$A$2:$B$5,2)</f>
        <v>All levels</v>
      </c>
      <c r="O527" t="str">
        <f>LOWER(טבלה1[[#This Row],[level_desc]])</f>
        <v>all levels</v>
      </c>
      <c r="P527" s="3" t="str">
        <f>UPPER(טבלה1[[#This Row],[small letters]])</f>
        <v>ALL LEVELS</v>
      </c>
      <c r="Q527">
        <f>LEN(טבלה1[[#This Row],[no spaces]])</f>
        <v>10</v>
      </c>
      <c r="R527" t="str">
        <f>TRIM(טבלה1[[#This Row],[small letters]])</f>
        <v>all levels</v>
      </c>
      <c r="S527" s="6">
        <v>0.55000000000000004</v>
      </c>
      <c r="T527" s="12">
        <v>42452</v>
      </c>
      <c r="U527" s="6">
        <f>DAY(טבלה1[[#This Row],[published_date]])</f>
        <v>23</v>
      </c>
      <c r="V527" s="6">
        <f>MONTH(טבלה1[[#This Row],[published_date]])</f>
        <v>3</v>
      </c>
      <c r="W527" s="6">
        <f>YEAR(טבלה1[[#This Row],[published_date]])</f>
        <v>2016</v>
      </c>
      <c r="X527">
        <v>1</v>
      </c>
      <c r="Y527" t="str">
        <f>VLOOKUP(טבלה1[[#This Row],[subject_id]],Subject_id!$A$2:$B$5,2)</f>
        <v>Business Finance</v>
      </c>
      <c r="Z527" s="7">
        <v>43408</v>
      </c>
      <c r="AA527">
        <f>_xlfn.DAYS(טבלה1[[#This Row],[Removal_date]],טבלה1[[#This Row],[published_date]])</f>
        <v>956</v>
      </c>
      <c r="AB527" s="4">
        <f>טבלה1[[#This Row],[price]]*טבלה1[[#This Row],[num_subscribers]]</f>
        <v>183600</v>
      </c>
    </row>
    <row r="528" spans="1:28" x14ac:dyDescent="0.3">
      <c r="A528">
        <v>781954</v>
      </c>
      <c r="B528" t="s">
        <v>1750</v>
      </c>
      <c r="C528" t="str">
        <f>LEFT(טבלה1[[#This Row],[course_title]],10)</f>
        <v>Cost Accou</v>
      </c>
      <c r="D528" t="str">
        <f>RIGHT(טבלה1[[#This Row],[course_title]],10)</f>
        <v>lete Study</v>
      </c>
      <c r="E528" t="str">
        <f>MID(טבלה1[[#This Row],[course_title]],2,10)</f>
        <v>ost Accoun</v>
      </c>
      <c r="F528" t="s">
        <v>1751</v>
      </c>
      <c r="G528" t="str">
        <f>REPLACE(טבלה1[[#This Row],[url]],19,3,"com")</f>
        <v>https://www.udemy.com/cost-accounting-and-financial-management-a-complete-study/</v>
      </c>
      <c r="H528" t="b">
        <v>1</v>
      </c>
      <c r="I528" s="4">
        <v>150</v>
      </c>
      <c r="J528" s="5">
        <v>452</v>
      </c>
      <c r="K528" s="5">
        <v>14</v>
      </c>
      <c r="L528" s="5">
        <v>444</v>
      </c>
      <c r="M528">
        <v>1</v>
      </c>
      <c r="N528" t="str">
        <f>VLOOKUP(טבלה1[[#This Row],[level_id]],Level_id!$A$2:$B$5,2)</f>
        <v>All levels</v>
      </c>
      <c r="O528" t="str">
        <f>LOWER(טבלה1[[#This Row],[level_desc]])</f>
        <v>all levels</v>
      </c>
      <c r="P528" s="3" t="str">
        <f>UPPER(טבלה1[[#This Row],[small letters]])</f>
        <v>ALL LEVELS</v>
      </c>
      <c r="Q528">
        <f>LEN(טבלה1[[#This Row],[no spaces]])</f>
        <v>10</v>
      </c>
      <c r="R528" t="str">
        <f>TRIM(טבלה1[[#This Row],[small letters]])</f>
        <v>all levels</v>
      </c>
      <c r="S528" s="6">
        <v>45</v>
      </c>
      <c r="T528" s="12">
        <v>42433</v>
      </c>
      <c r="U528" s="6">
        <f>DAY(טבלה1[[#This Row],[published_date]])</f>
        <v>4</v>
      </c>
      <c r="V528" s="6">
        <f>MONTH(טבלה1[[#This Row],[published_date]])</f>
        <v>3</v>
      </c>
      <c r="W528" s="6">
        <f>YEAR(טבלה1[[#This Row],[published_date]])</f>
        <v>2016</v>
      </c>
      <c r="X528">
        <v>1</v>
      </c>
      <c r="Y528" t="str">
        <f>VLOOKUP(טבלה1[[#This Row],[subject_id]],Subject_id!$A$2:$B$5,2)</f>
        <v>Business Finance</v>
      </c>
      <c r="Z528" s="7">
        <v>43318</v>
      </c>
      <c r="AA528">
        <f>_xlfn.DAYS(טבלה1[[#This Row],[Removal_date]],טבלה1[[#This Row],[published_date]])</f>
        <v>885</v>
      </c>
      <c r="AB528" s="4">
        <f>טבלה1[[#This Row],[price]]*טבלה1[[#This Row],[num_subscribers]]</f>
        <v>67800</v>
      </c>
    </row>
    <row r="529" spans="1:28" x14ac:dyDescent="0.3">
      <c r="A529">
        <v>786984</v>
      </c>
      <c r="B529" t="s">
        <v>2078</v>
      </c>
      <c r="C529" t="str">
        <f>LEFT(טבלה1[[#This Row],[course_title]],10)</f>
        <v>Ð¢Ð¾Ñ€Ð³Ð¾</v>
      </c>
      <c r="D529" t="str">
        <f>RIGHT(טבלה1[[#This Row],[course_title]],10)</f>
        <v>Ð³Ð»Ð°Ð¼Ð¸</v>
      </c>
      <c r="E529" t="str">
        <f>MID(טבלה1[[#This Row],[course_title]],2,10)</f>
        <v>¢Ð¾Ñ€Ð³Ð¾Ð</v>
      </c>
      <c r="F529" t="s">
        <v>2079</v>
      </c>
      <c r="G529" t="str">
        <f>REPLACE(טבלה1[[#This Row],[url]],19,3,"com")</f>
        <v>https://www.udemy.com/strangles/</v>
      </c>
      <c r="H529" t="b">
        <v>1</v>
      </c>
      <c r="I529" s="4">
        <v>150</v>
      </c>
      <c r="J529" s="5">
        <v>23</v>
      </c>
      <c r="K529" s="5">
        <v>6</v>
      </c>
      <c r="L529" s="5">
        <v>25</v>
      </c>
      <c r="M529">
        <v>1</v>
      </c>
      <c r="N529" t="str">
        <f>VLOOKUP(טבלה1[[#This Row],[level_id]],Level_id!$A$2:$B$5,2)</f>
        <v>All levels</v>
      </c>
      <c r="O529" t="str">
        <f>LOWER(טבלה1[[#This Row],[level_desc]])</f>
        <v>all levels</v>
      </c>
      <c r="P529" s="3" t="str">
        <f>UPPER(טבלה1[[#This Row],[small letters]])</f>
        <v>ALL LEVELS</v>
      </c>
      <c r="Q529">
        <f>LEN(טבלה1[[#This Row],[no spaces]])</f>
        <v>10</v>
      </c>
      <c r="R529" t="str">
        <f>TRIM(טבלה1[[#This Row],[small letters]])</f>
        <v>all levels</v>
      </c>
      <c r="S529" s="6">
        <v>1.5</v>
      </c>
      <c r="T529" s="12">
        <v>42439</v>
      </c>
      <c r="U529" s="6">
        <f>DAY(טבלה1[[#This Row],[published_date]])</f>
        <v>10</v>
      </c>
      <c r="V529" s="6">
        <f>MONTH(טבלה1[[#This Row],[published_date]])</f>
        <v>3</v>
      </c>
      <c r="W529" s="6">
        <f>YEAR(טבלה1[[#This Row],[published_date]])</f>
        <v>2016</v>
      </c>
      <c r="X529">
        <v>1</v>
      </c>
      <c r="Y529" t="str">
        <f>VLOOKUP(טבלה1[[#This Row],[subject_id]],Subject_id!$A$2:$B$5,2)</f>
        <v>Business Finance</v>
      </c>
      <c r="Z529" s="7">
        <v>43734</v>
      </c>
      <c r="AA529">
        <f>_xlfn.DAYS(טבלה1[[#This Row],[Removal_date]],טבלה1[[#This Row],[published_date]])</f>
        <v>1295</v>
      </c>
      <c r="AB529" s="4">
        <f>טבלה1[[#This Row],[price]]*טבלה1[[#This Row],[num_subscribers]]</f>
        <v>3450</v>
      </c>
    </row>
    <row r="530" spans="1:28" x14ac:dyDescent="0.3">
      <c r="A530">
        <v>788514</v>
      </c>
      <c r="B530" t="s">
        <v>5236</v>
      </c>
      <c r="C530" t="str">
        <f>LEFT(טבלה1[[#This Row],[course_title]],10)</f>
        <v>Learn to u</v>
      </c>
      <c r="D530" t="str">
        <f>RIGHT(טבלה1[[#This Row],[course_title]],10)</f>
        <v>o use JSON</v>
      </c>
      <c r="E530" t="str">
        <f>MID(טבלה1[[#This Row],[course_title]],2,10)</f>
        <v>earn to us</v>
      </c>
      <c r="F530" t="s">
        <v>5237</v>
      </c>
      <c r="G530" t="str">
        <f>REPLACE(טבלה1[[#This Row],[url]],19,3,"com")</f>
        <v>https://www.udemy.com/learn-to-use-json/</v>
      </c>
      <c r="H530" t="b">
        <v>1</v>
      </c>
      <c r="I530" s="4">
        <v>150</v>
      </c>
      <c r="J530" s="5">
        <v>12838</v>
      </c>
      <c r="K530" s="5">
        <v>96</v>
      </c>
      <c r="L530" s="5">
        <v>22</v>
      </c>
      <c r="M530">
        <v>2</v>
      </c>
      <c r="N530" t="str">
        <f>VLOOKUP(טבלה1[[#This Row],[level_id]],Level_id!$A$2:$B$5,2)</f>
        <v>Beginner Level</v>
      </c>
      <c r="O530" t="str">
        <f>LOWER(טבלה1[[#This Row],[level_desc]])</f>
        <v>beginner level</v>
      </c>
      <c r="P530" s="3" t="str">
        <f>UPPER(טבלה1[[#This Row],[small letters]])</f>
        <v>BEGINNER LEVEL</v>
      </c>
      <c r="Q530">
        <f>LEN(טבלה1[[#This Row],[no spaces]])</f>
        <v>14</v>
      </c>
      <c r="R530" t="str">
        <f>TRIM(טבלה1[[#This Row],[small letters]])</f>
        <v>beginner level</v>
      </c>
      <c r="S530" s="6">
        <v>1.5</v>
      </c>
      <c r="T530" s="12">
        <v>42440</v>
      </c>
      <c r="U530" s="6">
        <f>DAY(טבלה1[[#This Row],[published_date]])</f>
        <v>11</v>
      </c>
      <c r="V530" s="6">
        <f>MONTH(טבלה1[[#This Row],[published_date]])</f>
        <v>3</v>
      </c>
      <c r="W530" s="6">
        <f>YEAR(טבלה1[[#This Row],[published_date]])</f>
        <v>2016</v>
      </c>
      <c r="X530">
        <v>4</v>
      </c>
      <c r="Y530" t="str">
        <f>VLOOKUP(טבלה1[[#This Row],[subject_id]],Subject_id!$A$2:$B$5,2)</f>
        <v>Web Development</v>
      </c>
      <c r="Z530" s="7">
        <v>43465</v>
      </c>
      <c r="AA530">
        <f>_xlfn.DAYS(טבלה1[[#This Row],[Removal_date]],טבלה1[[#This Row],[published_date]])</f>
        <v>1025</v>
      </c>
      <c r="AB530" s="4">
        <f>טבלה1[[#This Row],[price]]*טבלה1[[#This Row],[num_subscribers]]</f>
        <v>1925700</v>
      </c>
    </row>
    <row r="531" spans="1:28" x14ac:dyDescent="0.3">
      <c r="A531">
        <v>801486</v>
      </c>
      <c r="B531" t="s">
        <v>3602</v>
      </c>
      <c r="C531" t="str">
        <f>LEFT(טבלה1[[#This Row],[course_title]],10)</f>
        <v>Playing Pi</v>
      </c>
      <c r="D531" t="str">
        <f>RIGHT(טבלה1[[#This Row],[course_title]],10)</f>
        <v>es Vol. II</v>
      </c>
      <c r="E531" t="str">
        <f>MID(טבלה1[[#This Row],[course_title]],2,10)</f>
        <v>laying Pia</v>
      </c>
      <c r="F531" t="s">
        <v>3603</v>
      </c>
      <c r="G531" t="str">
        <f>REPLACE(טבלה1[[#This Row],[url]],19,3,"com")</f>
        <v>https://www.udemy.com/playing-piano-popular-pieces-volii/</v>
      </c>
      <c r="H531" t="b">
        <v>1</v>
      </c>
      <c r="I531" s="4">
        <v>150</v>
      </c>
      <c r="J531" s="5">
        <v>1472</v>
      </c>
      <c r="K531" s="5">
        <v>4</v>
      </c>
      <c r="L531" s="5">
        <v>24</v>
      </c>
      <c r="M531">
        <v>2</v>
      </c>
      <c r="N531" t="str">
        <f>VLOOKUP(טבלה1[[#This Row],[level_id]],Level_id!$A$2:$B$5,2)</f>
        <v>Beginner Level</v>
      </c>
      <c r="O531" t="str">
        <f>LOWER(טבלה1[[#This Row],[level_desc]])</f>
        <v>beginner level</v>
      </c>
      <c r="P531" s="3" t="str">
        <f>UPPER(טבלה1[[#This Row],[small letters]])</f>
        <v>BEGINNER LEVEL</v>
      </c>
      <c r="Q531">
        <f>LEN(טבלה1[[#This Row],[no spaces]])</f>
        <v>14</v>
      </c>
      <c r="R531" t="str">
        <f>TRIM(טבלה1[[#This Row],[small letters]])</f>
        <v>beginner level</v>
      </c>
      <c r="S531" s="6">
        <v>1.5</v>
      </c>
      <c r="T531" s="12">
        <v>42460</v>
      </c>
      <c r="U531" s="6">
        <f>DAY(טבלה1[[#This Row],[published_date]])</f>
        <v>31</v>
      </c>
      <c r="V531" s="6">
        <f>MONTH(טבלה1[[#This Row],[published_date]])</f>
        <v>3</v>
      </c>
      <c r="W531" s="6">
        <f>YEAR(טבלה1[[#This Row],[published_date]])</f>
        <v>2016</v>
      </c>
      <c r="X531">
        <v>3</v>
      </c>
      <c r="Y531" t="str">
        <f>VLOOKUP(טבלה1[[#This Row],[subject_id]],Subject_id!$A$2:$B$5,2)</f>
        <v>Musical Instruments</v>
      </c>
      <c r="Z531" s="7">
        <v>43465</v>
      </c>
      <c r="AA531">
        <f>_xlfn.DAYS(טבלה1[[#This Row],[Removal_date]],טבלה1[[#This Row],[published_date]])</f>
        <v>1005</v>
      </c>
      <c r="AB531" s="4">
        <f>טבלה1[[#This Row],[price]]*טבלה1[[#This Row],[num_subscribers]]</f>
        <v>220800</v>
      </c>
    </row>
    <row r="532" spans="1:28" x14ac:dyDescent="0.3">
      <c r="A532">
        <v>803378</v>
      </c>
      <c r="B532" t="s">
        <v>6132</v>
      </c>
      <c r="C532" t="str">
        <f>LEFT(טבלה1[[#This Row],[course_title]],10)</f>
        <v>JavaScript</v>
      </c>
      <c r="D532" t="str">
        <f>RIGHT(טבלה1[[#This Row],[course_title]],10)</f>
        <v>t Projects</v>
      </c>
      <c r="E532" t="str">
        <f>MID(טבלה1[[#This Row],[course_title]],2,10)</f>
        <v xml:space="preserve">avaScript </v>
      </c>
      <c r="F532" t="s">
        <v>6133</v>
      </c>
      <c r="G532" t="str">
        <f>REPLACE(טבלה1[[#This Row],[url]],19,3,"com")</f>
        <v>https://www.udemy.com/javascript-in-action-learn-javascript-projects/</v>
      </c>
      <c r="H532" t="b">
        <v>1</v>
      </c>
      <c r="I532" s="4">
        <v>150</v>
      </c>
      <c r="J532" s="5">
        <v>7720</v>
      </c>
      <c r="K532" s="5">
        <v>58</v>
      </c>
      <c r="L532" s="5">
        <v>17</v>
      </c>
      <c r="M532">
        <v>2</v>
      </c>
      <c r="N532" t="str">
        <f>VLOOKUP(טבלה1[[#This Row],[level_id]],Level_id!$A$2:$B$5,2)</f>
        <v>Beginner Level</v>
      </c>
      <c r="O532" t="str">
        <f>LOWER(טבלה1[[#This Row],[level_desc]])</f>
        <v>beginner level</v>
      </c>
      <c r="P532" s="3" t="str">
        <f>UPPER(טבלה1[[#This Row],[small letters]])</f>
        <v>BEGINNER LEVEL</v>
      </c>
      <c r="Q532">
        <f>LEN(טבלה1[[#This Row],[no spaces]])</f>
        <v>14</v>
      </c>
      <c r="R532" t="str">
        <f>TRIM(טבלה1[[#This Row],[small letters]])</f>
        <v>beginner level</v>
      </c>
      <c r="S532" s="6">
        <v>1.5</v>
      </c>
      <c r="T532" s="12">
        <v>42458</v>
      </c>
      <c r="U532" s="6">
        <f>DAY(טבלה1[[#This Row],[published_date]])</f>
        <v>29</v>
      </c>
      <c r="V532" s="6">
        <f>MONTH(טבלה1[[#This Row],[published_date]])</f>
        <v>3</v>
      </c>
      <c r="W532" s="6">
        <f>YEAR(טבלה1[[#This Row],[published_date]])</f>
        <v>2016</v>
      </c>
      <c r="X532">
        <v>4</v>
      </c>
      <c r="Y532" t="str">
        <f>VLOOKUP(טבלה1[[#This Row],[subject_id]],Subject_id!$A$2:$B$5,2)</f>
        <v>Web Development</v>
      </c>
      <c r="Z532" s="7">
        <v>43465</v>
      </c>
      <c r="AA532">
        <f>_xlfn.DAYS(טבלה1[[#This Row],[Removal_date]],טבלה1[[#This Row],[published_date]])</f>
        <v>1007</v>
      </c>
      <c r="AB532" s="4">
        <f>טבלה1[[#This Row],[price]]*טבלה1[[#This Row],[num_subscribers]]</f>
        <v>1158000</v>
      </c>
    </row>
    <row r="533" spans="1:28" x14ac:dyDescent="0.3">
      <c r="A533">
        <v>830834</v>
      </c>
      <c r="B533" t="s">
        <v>7119</v>
      </c>
      <c r="C533" t="str">
        <f>LEFT(טבלה1[[#This Row],[course_title]],10)</f>
        <v>Quick lear</v>
      </c>
      <c r="D533" t="str">
        <f>RIGHT(טבלה1[[#This Row],[course_title]],10)</f>
        <v>evelopment</v>
      </c>
      <c r="E533" t="str">
        <f>MID(טבלה1[[#This Row],[course_title]],2,10)</f>
        <v>uick learn</v>
      </c>
      <c r="F533" t="s">
        <v>7120</v>
      </c>
      <c r="G533" t="str">
        <f>REPLACE(טבלה1[[#This Row],[url]],19,3,"com")</f>
        <v>https://www.udemy.com/quick-learning-jquery-web-development/</v>
      </c>
      <c r="H533" t="b">
        <v>1</v>
      </c>
      <c r="I533" s="4">
        <v>150</v>
      </c>
      <c r="J533" s="5">
        <v>3388</v>
      </c>
      <c r="K533" s="5">
        <v>67</v>
      </c>
      <c r="L533" s="5">
        <v>39</v>
      </c>
      <c r="M533">
        <v>4</v>
      </c>
      <c r="N533" t="str">
        <f>VLOOKUP(טבלה1[[#This Row],[level_id]],Level_id!$A$2:$B$5,2)</f>
        <v>Intermediate Level</v>
      </c>
      <c r="O533" t="str">
        <f>LOWER(טבלה1[[#This Row],[level_desc]])</f>
        <v>intermediate level</v>
      </c>
      <c r="P533" s="3" t="str">
        <f>UPPER(טבלה1[[#This Row],[small letters]])</f>
        <v>INTERMEDIATE LEVEL</v>
      </c>
      <c r="Q533">
        <f>LEN(טבלה1[[#This Row],[no spaces]])</f>
        <v>18</v>
      </c>
      <c r="R533" t="str">
        <f>TRIM(טבלה1[[#This Row],[small letters]])</f>
        <v>intermediate level</v>
      </c>
      <c r="S533" s="6">
        <v>3</v>
      </c>
      <c r="T533" s="12">
        <v>42485</v>
      </c>
      <c r="U533" s="6">
        <f>DAY(טבלה1[[#This Row],[published_date]])</f>
        <v>25</v>
      </c>
      <c r="V533" s="6">
        <f>MONTH(טבלה1[[#This Row],[published_date]])</f>
        <v>4</v>
      </c>
      <c r="W533" s="6">
        <f>YEAR(טבלה1[[#This Row],[published_date]])</f>
        <v>2016</v>
      </c>
      <c r="X533">
        <v>4</v>
      </c>
      <c r="Y533" t="str">
        <f>VLOOKUP(טבלה1[[#This Row],[subject_id]],Subject_id!$A$2:$B$5,2)</f>
        <v>Web Development</v>
      </c>
      <c r="Z533" s="7">
        <v>44114</v>
      </c>
      <c r="AA533">
        <f>_xlfn.DAYS(טבלה1[[#This Row],[Removal_date]],טבלה1[[#This Row],[published_date]])</f>
        <v>1629</v>
      </c>
      <c r="AB533" s="4">
        <f>טבלה1[[#This Row],[price]]*טבלה1[[#This Row],[num_subscribers]]</f>
        <v>508200</v>
      </c>
    </row>
    <row r="534" spans="1:28" x14ac:dyDescent="0.3">
      <c r="A534">
        <v>831066</v>
      </c>
      <c r="B534" t="s">
        <v>70</v>
      </c>
      <c r="C534" t="str">
        <f>LEFT(טבלה1[[#This Row],[course_title]],10)</f>
        <v>Learn MQL5</v>
      </c>
      <c r="D534" t="str">
        <f>RIGHT(טבלה1[[#This Row],[course_title]],10)</f>
        <v>aTrader 5)</v>
      </c>
      <c r="E534" t="str">
        <f>MID(טבלה1[[#This Row],[course_title]],2,10)</f>
        <v>earn MQL5:</v>
      </c>
      <c r="F534" t="s">
        <v>71</v>
      </c>
      <c r="G534" t="str">
        <f>REPLACE(טבלה1[[#This Row],[url]],19,3,"com")</f>
        <v>https://www.udemy.com/learn-mql5/</v>
      </c>
      <c r="H534" t="b">
        <v>1</v>
      </c>
      <c r="I534" s="4">
        <v>150</v>
      </c>
      <c r="J534" s="5">
        <v>2877</v>
      </c>
      <c r="K534" s="5">
        <v>103</v>
      </c>
      <c r="L534" s="5">
        <v>81</v>
      </c>
      <c r="M534">
        <v>1</v>
      </c>
      <c r="N534" t="str">
        <f>VLOOKUP(טבלה1[[#This Row],[level_id]],Level_id!$A$2:$B$5,2)</f>
        <v>All levels</v>
      </c>
      <c r="O534" t="str">
        <f>LOWER(טבלה1[[#This Row],[level_desc]])</f>
        <v>all levels</v>
      </c>
      <c r="P534" s="3" t="str">
        <f>UPPER(טבלה1[[#This Row],[small letters]])</f>
        <v>ALL LEVELS</v>
      </c>
      <c r="Q534">
        <f>LEN(טבלה1[[#This Row],[no spaces]])</f>
        <v>10</v>
      </c>
      <c r="R534" t="str">
        <f>TRIM(טבלה1[[#This Row],[small letters]])</f>
        <v>all levels</v>
      </c>
      <c r="S534" s="6">
        <v>4.5</v>
      </c>
      <c r="T534" s="12">
        <v>42486</v>
      </c>
      <c r="U534" s="6">
        <f>DAY(טבלה1[[#This Row],[published_date]])</f>
        <v>26</v>
      </c>
      <c r="V534" s="6">
        <f>MONTH(טבלה1[[#This Row],[published_date]])</f>
        <v>4</v>
      </c>
      <c r="W534" s="6">
        <f>YEAR(טבלה1[[#This Row],[published_date]])</f>
        <v>2016</v>
      </c>
      <c r="X534">
        <v>1</v>
      </c>
      <c r="Y534" t="str">
        <f>VLOOKUP(טבלה1[[#This Row],[subject_id]],Subject_id!$A$2:$B$5,2)</f>
        <v>Business Finance</v>
      </c>
      <c r="Z534" s="7">
        <v>43376</v>
      </c>
      <c r="AA534">
        <f>_xlfn.DAYS(טבלה1[[#This Row],[Removal_date]],טבלה1[[#This Row],[published_date]])</f>
        <v>890</v>
      </c>
      <c r="AB534" s="4">
        <f>טבלה1[[#This Row],[price]]*טבלה1[[#This Row],[num_subscribers]]</f>
        <v>431550</v>
      </c>
    </row>
    <row r="535" spans="1:28" x14ac:dyDescent="0.3">
      <c r="A535">
        <v>833398</v>
      </c>
      <c r="B535" t="s">
        <v>5220</v>
      </c>
      <c r="C535" t="str">
        <f>LEFT(טבלה1[[#This Row],[course_title]],10)</f>
        <v>Angular Ma</v>
      </c>
      <c r="D535" t="str">
        <f>RIGHT(טבלה1[[#This Row],[course_title]],10)</f>
        <v>asterclass</v>
      </c>
      <c r="E535" t="str">
        <f>MID(טבלה1[[#This Row],[course_title]],2,10)</f>
        <v>ngular Mas</v>
      </c>
      <c r="F535" t="s">
        <v>5221</v>
      </c>
      <c r="G535" t="str">
        <f>REPLACE(טבלה1[[#This Row],[url]],19,3,"com")</f>
        <v>https://www.udemy.com/angular-2-fundamentals-with-typescript-for-pro-developers-systemjs/</v>
      </c>
      <c r="H535" t="b">
        <v>1</v>
      </c>
      <c r="I535" s="4">
        <v>150</v>
      </c>
      <c r="J535" s="5">
        <v>4057</v>
      </c>
      <c r="K535" s="5">
        <v>359</v>
      </c>
      <c r="L535" s="5">
        <v>99</v>
      </c>
      <c r="M535">
        <v>1</v>
      </c>
      <c r="N535" t="str">
        <f>VLOOKUP(טבלה1[[#This Row],[level_id]],Level_id!$A$2:$B$5,2)</f>
        <v>All levels</v>
      </c>
      <c r="O535" t="str">
        <f>LOWER(טבלה1[[#This Row],[level_desc]])</f>
        <v>all levels</v>
      </c>
      <c r="P535" s="3" t="str">
        <f>UPPER(טבלה1[[#This Row],[small letters]])</f>
        <v>ALL LEVELS</v>
      </c>
      <c r="Q535">
        <f>LEN(טבלה1[[#This Row],[no spaces]])</f>
        <v>10</v>
      </c>
      <c r="R535" t="str">
        <f>TRIM(טבלה1[[#This Row],[small letters]])</f>
        <v>all levels</v>
      </c>
      <c r="S535" s="6">
        <v>6.5</v>
      </c>
      <c r="T535" s="12">
        <v>42499</v>
      </c>
      <c r="U535" s="6">
        <f>DAY(טבלה1[[#This Row],[published_date]])</f>
        <v>9</v>
      </c>
      <c r="V535" s="6">
        <f>MONTH(טבלה1[[#This Row],[published_date]])</f>
        <v>5</v>
      </c>
      <c r="W535" s="6">
        <f>YEAR(טבלה1[[#This Row],[published_date]])</f>
        <v>2016</v>
      </c>
      <c r="X535">
        <v>4</v>
      </c>
      <c r="Y535" t="str">
        <f>VLOOKUP(טבלה1[[#This Row],[subject_id]],Subject_id!$A$2:$B$5,2)</f>
        <v>Web Development</v>
      </c>
      <c r="Z535" s="7">
        <v>43734</v>
      </c>
      <c r="AA535">
        <f>_xlfn.DAYS(טבלה1[[#This Row],[Removal_date]],טבלה1[[#This Row],[published_date]])</f>
        <v>1235</v>
      </c>
      <c r="AB535" s="4">
        <f>טבלה1[[#This Row],[price]]*טבלה1[[#This Row],[num_subscribers]]</f>
        <v>608550</v>
      </c>
    </row>
    <row r="536" spans="1:28" x14ac:dyDescent="0.3">
      <c r="A536">
        <v>833442</v>
      </c>
      <c r="B536" t="s">
        <v>6448</v>
      </c>
      <c r="C536" t="str">
        <f>LEFT(טבלה1[[#This Row],[course_title]],10)</f>
        <v>Angular (A</v>
      </c>
      <c r="D536" t="str">
        <f>RIGHT(טבלה1[[#This Row],[course_title]],10)</f>
        <v>tack Guide</v>
      </c>
      <c r="E536" t="str">
        <f>MID(טבלה1[[#This Row],[course_title]],2,10)</f>
        <v>ngular (An</v>
      </c>
      <c r="F536" t="s">
        <v>6449</v>
      </c>
      <c r="G536" t="str">
        <f>REPLACE(טבלה1[[#This Row],[url]],19,3,"com")</f>
        <v>https://www.udemy.com/angular-2-and-nodejs-the-practical-guide/</v>
      </c>
      <c r="H536" t="b">
        <v>1</v>
      </c>
      <c r="I536" s="4">
        <v>150</v>
      </c>
      <c r="J536" s="5">
        <v>17297</v>
      </c>
      <c r="K536" s="5">
        <v>3166</v>
      </c>
      <c r="L536" s="5">
        <v>111</v>
      </c>
      <c r="M536">
        <v>1</v>
      </c>
      <c r="N536" t="str">
        <f>VLOOKUP(טבלה1[[#This Row],[level_id]],Level_id!$A$2:$B$5,2)</f>
        <v>All levels</v>
      </c>
      <c r="O536" t="str">
        <f>LOWER(טבלה1[[#This Row],[level_desc]])</f>
        <v>all levels</v>
      </c>
      <c r="P536" s="3" t="str">
        <f>UPPER(טבלה1[[#This Row],[small letters]])</f>
        <v>ALL LEVELS</v>
      </c>
      <c r="Q536">
        <f>LEN(טבלה1[[#This Row],[no spaces]])</f>
        <v>10</v>
      </c>
      <c r="R536" t="str">
        <f>TRIM(טבלה1[[#This Row],[small letters]])</f>
        <v>all levels</v>
      </c>
      <c r="S536" s="6">
        <v>8.5</v>
      </c>
      <c r="T536" s="12">
        <v>42492</v>
      </c>
      <c r="U536" s="6">
        <f>DAY(טבלה1[[#This Row],[published_date]])</f>
        <v>2</v>
      </c>
      <c r="V536" s="6">
        <f>MONTH(טבלה1[[#This Row],[published_date]])</f>
        <v>5</v>
      </c>
      <c r="W536" s="6">
        <f>YEAR(טבלה1[[#This Row],[published_date]])</f>
        <v>2016</v>
      </c>
      <c r="X536">
        <v>4</v>
      </c>
      <c r="Y536" t="str">
        <f>VLOOKUP(טבלה1[[#This Row],[subject_id]],Subject_id!$A$2:$B$5,2)</f>
        <v>Web Development</v>
      </c>
      <c r="Z536" s="7">
        <v>43734</v>
      </c>
      <c r="AA536">
        <f>_xlfn.DAYS(טבלה1[[#This Row],[Removal_date]],טבלה1[[#This Row],[published_date]])</f>
        <v>1242</v>
      </c>
      <c r="AB536" s="4">
        <f>טבלה1[[#This Row],[price]]*טבלה1[[#This Row],[num_subscribers]]</f>
        <v>2594550</v>
      </c>
    </row>
    <row r="537" spans="1:28" x14ac:dyDescent="0.3">
      <c r="A537">
        <v>836044</v>
      </c>
      <c r="B537" t="s">
        <v>5425</v>
      </c>
      <c r="C537" t="str">
        <f>LEFT(טבלה1[[#This Row],[course_title]],10)</f>
        <v>React From</v>
      </c>
      <c r="D537" t="str">
        <f>RIGHT(טבלה1[[#This Row],[course_title]],10)</f>
        <v xml:space="preserve"> Ground Up</v>
      </c>
      <c r="E537" t="str">
        <f>MID(טבלה1[[#This Row],[course_title]],2,10)</f>
        <v xml:space="preserve">eact From </v>
      </c>
      <c r="F537" t="s">
        <v>5426</v>
      </c>
      <c r="G537" t="str">
        <f>REPLACE(טבלה1[[#This Row],[url]],19,3,"com")</f>
        <v>https://www.udemy.com/reactjs-from-the-ground-up/</v>
      </c>
      <c r="H537" t="b">
        <v>1</v>
      </c>
      <c r="I537" s="4">
        <v>150</v>
      </c>
      <c r="J537" s="5">
        <v>3252</v>
      </c>
      <c r="K537" s="5">
        <v>401</v>
      </c>
      <c r="L537" s="5">
        <v>62</v>
      </c>
      <c r="M537">
        <v>1</v>
      </c>
      <c r="N537" t="str">
        <f>VLOOKUP(טבלה1[[#This Row],[level_id]],Level_id!$A$2:$B$5,2)</f>
        <v>All levels</v>
      </c>
      <c r="O537" t="str">
        <f>LOWER(טבלה1[[#This Row],[level_desc]])</f>
        <v>all levels</v>
      </c>
      <c r="P537" s="3" t="str">
        <f>UPPER(טבלה1[[#This Row],[small letters]])</f>
        <v>ALL LEVELS</v>
      </c>
      <c r="Q537">
        <f>LEN(טבלה1[[#This Row],[no spaces]])</f>
        <v>10</v>
      </c>
      <c r="R537" t="str">
        <f>TRIM(טבלה1[[#This Row],[small letters]])</f>
        <v>all levels</v>
      </c>
      <c r="S537" s="6">
        <v>12.5</v>
      </c>
      <c r="T537" s="12">
        <v>42492</v>
      </c>
      <c r="U537" s="6">
        <f>DAY(טבלה1[[#This Row],[published_date]])</f>
        <v>2</v>
      </c>
      <c r="V537" s="6">
        <f>MONTH(טבלה1[[#This Row],[published_date]])</f>
        <v>5</v>
      </c>
      <c r="W537" s="6">
        <f>YEAR(טבלה1[[#This Row],[published_date]])</f>
        <v>2016</v>
      </c>
      <c r="X537">
        <v>4</v>
      </c>
      <c r="Y537" t="str">
        <f>VLOOKUP(טבלה1[[#This Row],[subject_id]],Subject_id!$A$2:$B$5,2)</f>
        <v>Web Development</v>
      </c>
      <c r="Z537" s="7">
        <v>43734</v>
      </c>
      <c r="AA537">
        <f>_xlfn.DAYS(טבלה1[[#This Row],[Removal_date]],טבלה1[[#This Row],[published_date]])</f>
        <v>1242</v>
      </c>
      <c r="AB537" s="4">
        <f>טבלה1[[#This Row],[price]]*טבלה1[[#This Row],[num_subscribers]]</f>
        <v>487800</v>
      </c>
    </row>
    <row r="538" spans="1:28" x14ac:dyDescent="0.3">
      <c r="A538">
        <v>848664</v>
      </c>
      <c r="B538" t="s">
        <v>112</v>
      </c>
      <c r="C538" t="str">
        <f>LEFT(טבלה1[[#This Row],[course_title]],10)</f>
        <v>Option Tra</v>
      </c>
      <c r="D538" t="str">
        <f>RIGHT(טבלה1[[#This Row],[course_title]],10)</f>
        <v>Completely</v>
      </c>
      <c r="E538" t="str">
        <f>MID(טבלה1[[#This Row],[course_title]],2,10)</f>
        <v>ption Trad</v>
      </c>
      <c r="F538" t="s">
        <v>113</v>
      </c>
      <c r="G538" t="str">
        <f>REPLACE(טבלה1[[#This Row],[url]],19,3,"com")</f>
        <v>https://www.udemy.com/complete-course-introduction-to-option-trading/</v>
      </c>
      <c r="H538" t="b">
        <v>1</v>
      </c>
      <c r="I538" s="4">
        <v>150</v>
      </c>
      <c r="J538" s="5">
        <v>2893</v>
      </c>
      <c r="K538" s="5">
        <v>65</v>
      </c>
      <c r="L538" s="5">
        <v>62</v>
      </c>
      <c r="M538">
        <v>1</v>
      </c>
      <c r="N538" t="str">
        <f>VLOOKUP(טבלה1[[#This Row],[level_id]],Level_id!$A$2:$B$5,2)</f>
        <v>All levels</v>
      </c>
      <c r="O538" t="str">
        <f>LOWER(טבלה1[[#This Row],[level_desc]])</f>
        <v>all levels</v>
      </c>
      <c r="P538" s="3" t="str">
        <f>UPPER(טבלה1[[#This Row],[small letters]])</f>
        <v>ALL LEVELS</v>
      </c>
      <c r="Q538">
        <f>LEN(טבלה1[[#This Row],[no spaces]])</f>
        <v>10</v>
      </c>
      <c r="R538" t="str">
        <f>TRIM(טבלה1[[#This Row],[small letters]])</f>
        <v>all levels</v>
      </c>
      <c r="S538" s="6">
        <v>2</v>
      </c>
      <c r="T538" s="12">
        <v>42592</v>
      </c>
      <c r="U538" s="6">
        <f>DAY(טבלה1[[#This Row],[published_date]])</f>
        <v>10</v>
      </c>
      <c r="V538" s="6">
        <f>MONTH(טבלה1[[#This Row],[published_date]])</f>
        <v>8</v>
      </c>
      <c r="W538" s="6">
        <f>YEAR(טבלה1[[#This Row],[published_date]])</f>
        <v>2016</v>
      </c>
      <c r="X538">
        <v>1</v>
      </c>
      <c r="Y538" t="str">
        <f>VLOOKUP(טבלה1[[#This Row],[subject_id]],Subject_id!$A$2:$B$5,2)</f>
        <v>Business Finance</v>
      </c>
      <c r="Z538" s="7">
        <v>43408</v>
      </c>
      <c r="AA538">
        <f>_xlfn.DAYS(טבלה1[[#This Row],[Removal_date]],טבלה1[[#This Row],[published_date]])</f>
        <v>816</v>
      </c>
      <c r="AB538" s="4">
        <f>טבלה1[[#This Row],[price]]*טבלה1[[#This Row],[num_subscribers]]</f>
        <v>433950</v>
      </c>
    </row>
    <row r="539" spans="1:28" x14ac:dyDescent="0.3">
      <c r="A539">
        <v>859936</v>
      </c>
      <c r="B539" t="s">
        <v>6244</v>
      </c>
      <c r="C539" t="str">
        <f>LEFT(טבלה1[[#This Row],[course_title]],10)</f>
        <v xml:space="preserve">WordPress </v>
      </c>
      <c r="D539" t="str">
        <f>RIGHT(טבלה1[[#This Row],[course_title]],10)</f>
        <v>ep by step</v>
      </c>
      <c r="E539" t="str">
        <f>MID(טבלה1[[#This Row],[course_title]],2,10)</f>
        <v>ordPress A</v>
      </c>
      <c r="F539" t="s">
        <v>6245</v>
      </c>
      <c r="G539" t="str">
        <f>REPLACE(טבלה1[[#This Row],[url]],19,3,"com")</f>
        <v>https://www.udemy.com/wordpress-academy-course/</v>
      </c>
      <c r="H539" t="b">
        <v>1</v>
      </c>
      <c r="I539" s="4">
        <v>150</v>
      </c>
      <c r="J539" s="5">
        <v>1873</v>
      </c>
      <c r="K539" s="5">
        <v>360</v>
      </c>
      <c r="L539" s="5">
        <v>79</v>
      </c>
      <c r="M539">
        <v>2</v>
      </c>
      <c r="N539" t="str">
        <f>VLOOKUP(טבלה1[[#This Row],[level_id]],Level_id!$A$2:$B$5,2)</f>
        <v>Beginner Level</v>
      </c>
      <c r="O539" t="str">
        <f>LOWER(טבלה1[[#This Row],[level_desc]])</f>
        <v>beginner level</v>
      </c>
      <c r="P539" s="3" t="str">
        <f>UPPER(טבלה1[[#This Row],[small letters]])</f>
        <v>BEGINNER LEVEL</v>
      </c>
      <c r="Q539">
        <f>LEN(טבלה1[[#This Row],[no spaces]])</f>
        <v>14</v>
      </c>
      <c r="R539" t="str">
        <f>TRIM(טבלה1[[#This Row],[small letters]])</f>
        <v>beginner level</v>
      </c>
      <c r="S539" s="6">
        <v>7.5</v>
      </c>
      <c r="T539" s="12">
        <v>42563</v>
      </c>
      <c r="U539" s="6">
        <f>DAY(טבלה1[[#This Row],[published_date]])</f>
        <v>12</v>
      </c>
      <c r="V539" s="6">
        <f>MONTH(טבלה1[[#This Row],[published_date]])</f>
        <v>7</v>
      </c>
      <c r="W539" s="6">
        <f>YEAR(טבלה1[[#This Row],[published_date]])</f>
        <v>2016</v>
      </c>
      <c r="X539">
        <v>4</v>
      </c>
      <c r="Y539" t="str">
        <f>VLOOKUP(טבלה1[[#This Row],[subject_id]],Subject_id!$A$2:$B$5,2)</f>
        <v>Web Development</v>
      </c>
      <c r="Z539" s="7">
        <v>43465</v>
      </c>
      <c r="AA539">
        <f>_xlfn.DAYS(טבלה1[[#This Row],[Removal_date]],טבלה1[[#This Row],[published_date]])</f>
        <v>902</v>
      </c>
      <c r="AB539" s="4">
        <f>טבלה1[[#This Row],[price]]*טבלה1[[#This Row],[num_subscribers]]</f>
        <v>280950</v>
      </c>
    </row>
    <row r="540" spans="1:28" x14ac:dyDescent="0.3">
      <c r="A540">
        <v>865438</v>
      </c>
      <c r="B540" t="s">
        <v>7337</v>
      </c>
      <c r="C540" t="str">
        <f>LEFT(טבלה1[[#This Row],[course_title]],10)</f>
        <v xml:space="preserve">jQuery UI </v>
      </c>
      <c r="D540" t="str">
        <f>RIGHT(טבלה1[[#This Row],[course_title]],10)</f>
        <v>I Projects</v>
      </c>
      <c r="E540" t="str">
        <f>MID(טבלה1[[#This Row],[course_title]],2,10)</f>
        <v>Query UI i</v>
      </c>
      <c r="F540" t="s">
        <v>7338</v>
      </c>
      <c r="G540" t="str">
        <f>REPLACE(טבלה1[[#This Row],[url]],19,3,"com")</f>
        <v>https://www.udemy.com/jquery-ui-practical-build-jquery-ui-projects/</v>
      </c>
      <c r="H540" t="b">
        <v>1</v>
      </c>
      <c r="I540" s="4">
        <v>150</v>
      </c>
      <c r="J540" s="5">
        <v>382</v>
      </c>
      <c r="K540" s="5">
        <v>28</v>
      </c>
      <c r="L540" s="5">
        <v>140</v>
      </c>
      <c r="M540">
        <v>1</v>
      </c>
      <c r="N540" t="str">
        <f>VLOOKUP(טבלה1[[#This Row],[level_id]],Level_id!$A$2:$B$5,2)</f>
        <v>All levels</v>
      </c>
      <c r="O540" t="str">
        <f>LOWER(טבלה1[[#This Row],[level_desc]])</f>
        <v>all levels</v>
      </c>
      <c r="P540" s="3" t="str">
        <f>UPPER(טבלה1[[#This Row],[small letters]])</f>
        <v>ALL LEVELS</v>
      </c>
      <c r="Q540">
        <f>LEN(טבלה1[[#This Row],[no spaces]])</f>
        <v>10</v>
      </c>
      <c r="R540" t="str">
        <f>TRIM(טבלה1[[#This Row],[small letters]])</f>
        <v>all levels</v>
      </c>
      <c r="S540" s="6">
        <v>15.5</v>
      </c>
      <c r="T540" s="12">
        <v>42653</v>
      </c>
      <c r="U540" s="6">
        <f>DAY(טבלה1[[#This Row],[published_date]])</f>
        <v>10</v>
      </c>
      <c r="V540" s="6">
        <f>MONTH(טבלה1[[#This Row],[published_date]])</f>
        <v>10</v>
      </c>
      <c r="W540" s="6">
        <f>YEAR(טבלה1[[#This Row],[published_date]])</f>
        <v>2016</v>
      </c>
      <c r="X540">
        <v>4</v>
      </c>
      <c r="Y540" t="str">
        <f>VLOOKUP(טבלה1[[#This Row],[subject_id]],Subject_id!$A$2:$B$5,2)</f>
        <v>Web Development</v>
      </c>
      <c r="Z540" s="7">
        <v>43734</v>
      </c>
      <c r="AA540">
        <f>_xlfn.DAYS(טבלה1[[#This Row],[Removal_date]],טבלה1[[#This Row],[published_date]])</f>
        <v>1081</v>
      </c>
      <c r="AB540" s="4">
        <f>טבלה1[[#This Row],[price]]*טבלה1[[#This Row],[num_subscribers]]</f>
        <v>57300</v>
      </c>
    </row>
    <row r="541" spans="1:28" x14ac:dyDescent="0.3">
      <c r="A541">
        <v>866584</v>
      </c>
      <c r="B541" t="s">
        <v>242</v>
      </c>
      <c r="C541" t="str">
        <f>LEFT(טבלה1[[#This Row],[course_title]],10)</f>
        <v>Advanced A</v>
      </c>
      <c r="D541" t="str">
        <f>RIGHT(טבלה1[[#This Row],[course_title]],10)</f>
        <v>/ CFA / CS</v>
      </c>
      <c r="E541" t="str">
        <f>MID(טבלה1[[#This Row],[course_title]],2,10)</f>
        <v>dvanced Ac</v>
      </c>
      <c r="F541" t="s">
        <v>243</v>
      </c>
      <c r="G541" t="str">
        <f>REPLACE(טבלה1[[#This Row],[url]],19,3,"com")</f>
        <v>https://www.udemy.com/branch-accounts-a-complete-analysis/</v>
      </c>
      <c r="H541" t="b">
        <v>1</v>
      </c>
      <c r="I541" s="4">
        <v>150</v>
      </c>
      <c r="J541" s="5">
        <v>1535</v>
      </c>
      <c r="K541" s="5">
        <v>16</v>
      </c>
      <c r="L541" s="5">
        <v>462</v>
      </c>
      <c r="M541">
        <v>1</v>
      </c>
      <c r="N541" t="str">
        <f>VLOOKUP(טבלה1[[#This Row],[level_id]],Level_id!$A$2:$B$5,2)</f>
        <v>All levels</v>
      </c>
      <c r="O541" t="str">
        <f>LOWER(טבלה1[[#This Row],[level_desc]])</f>
        <v>all levels</v>
      </c>
      <c r="P541" s="3" t="str">
        <f>UPPER(טבלה1[[#This Row],[small letters]])</f>
        <v>ALL LEVELS</v>
      </c>
      <c r="Q541">
        <f>LEN(טבלה1[[#This Row],[no spaces]])</f>
        <v>10</v>
      </c>
      <c r="R541" t="str">
        <f>TRIM(טבלה1[[#This Row],[small letters]])</f>
        <v>all levels</v>
      </c>
      <c r="S541" s="6">
        <v>62</v>
      </c>
      <c r="T541" s="12">
        <v>42524</v>
      </c>
      <c r="U541" s="6">
        <f>DAY(טבלה1[[#This Row],[published_date]])</f>
        <v>3</v>
      </c>
      <c r="V541" s="6">
        <f>MONTH(טבלה1[[#This Row],[published_date]])</f>
        <v>6</v>
      </c>
      <c r="W541" s="6">
        <f>YEAR(טבלה1[[#This Row],[published_date]])</f>
        <v>2016</v>
      </c>
      <c r="X541">
        <v>1</v>
      </c>
      <c r="Y541" t="str">
        <f>VLOOKUP(טבלה1[[#This Row],[subject_id]],Subject_id!$A$2:$B$5,2)</f>
        <v>Business Finance</v>
      </c>
      <c r="Z541" s="7">
        <v>43408</v>
      </c>
      <c r="AA541">
        <f>_xlfn.DAYS(טבלה1[[#This Row],[Removal_date]],טבלה1[[#This Row],[published_date]])</f>
        <v>884</v>
      </c>
      <c r="AB541" s="4">
        <f>טבלה1[[#This Row],[price]]*טבלה1[[#This Row],[num_subscribers]]</f>
        <v>230250</v>
      </c>
    </row>
    <row r="542" spans="1:28" x14ac:dyDescent="0.3">
      <c r="A542">
        <v>874012</v>
      </c>
      <c r="B542" t="s">
        <v>2428</v>
      </c>
      <c r="C542" t="str">
        <f>LEFT(טבלה1[[#This Row],[course_title]],10)</f>
        <v>The Ultima</v>
      </c>
      <c r="D542" t="str">
        <f>RIGHT(טבלה1[[#This Row],[course_title]],10)</f>
        <v>o Advanced</v>
      </c>
      <c r="E542" t="str">
        <f>MID(טבלה1[[#This Row],[course_title]],2,10)</f>
        <v>he Ultimat</v>
      </c>
      <c r="F542" t="s">
        <v>2429</v>
      </c>
      <c r="G542" t="str">
        <f>REPLACE(טבלה1[[#This Row],[url]],19,3,"com")</f>
        <v>https://www.udemy.com/the-ultimate-drawing-course-beginner-to-advanced/</v>
      </c>
      <c r="H542" t="b">
        <v>1</v>
      </c>
      <c r="I542" s="4">
        <v>150</v>
      </c>
      <c r="J542" s="5">
        <v>26742</v>
      </c>
      <c r="K542" s="5">
        <v>2379</v>
      </c>
      <c r="L542" s="5">
        <v>62</v>
      </c>
      <c r="M542">
        <v>2</v>
      </c>
      <c r="N542" t="str">
        <f>VLOOKUP(טבלה1[[#This Row],[level_id]],Level_id!$A$2:$B$5,2)</f>
        <v>Beginner Level</v>
      </c>
      <c r="O542" t="str">
        <f>LOWER(טבלה1[[#This Row],[level_desc]])</f>
        <v>beginner level</v>
      </c>
      <c r="P542" s="3" t="str">
        <f>UPPER(טבלה1[[#This Row],[small letters]])</f>
        <v>BEGINNER LEVEL</v>
      </c>
      <c r="Q542">
        <f>LEN(טבלה1[[#This Row],[no spaces]])</f>
        <v>14</v>
      </c>
      <c r="R542" t="str">
        <f>TRIM(טבלה1[[#This Row],[small letters]])</f>
        <v>beginner level</v>
      </c>
      <c r="S542" s="6">
        <v>11</v>
      </c>
      <c r="T542" s="12">
        <v>42758</v>
      </c>
      <c r="U542" s="6">
        <f>DAY(טבלה1[[#This Row],[published_date]])</f>
        <v>23</v>
      </c>
      <c r="V542" s="6">
        <f>MONTH(טבלה1[[#This Row],[published_date]])</f>
        <v>1</v>
      </c>
      <c r="W542" s="6">
        <f>YEAR(טבלה1[[#This Row],[published_date]])</f>
        <v>2017</v>
      </c>
      <c r="X542">
        <v>2</v>
      </c>
      <c r="Y542" t="str">
        <f>VLOOKUP(טבלה1[[#This Row],[subject_id]],Subject_id!$A$2:$B$5,2)</f>
        <v>Graphic Design</v>
      </c>
      <c r="Z542" s="7">
        <v>43465</v>
      </c>
      <c r="AA542">
        <f>_xlfn.DAYS(טבלה1[[#This Row],[Removal_date]],טבלה1[[#This Row],[published_date]])</f>
        <v>707</v>
      </c>
      <c r="AB542" s="4">
        <f>טבלה1[[#This Row],[price]]*טבלה1[[#This Row],[num_subscribers]]</f>
        <v>4011300</v>
      </c>
    </row>
    <row r="543" spans="1:28" x14ac:dyDescent="0.3">
      <c r="A543">
        <v>880202</v>
      </c>
      <c r="B543" t="s">
        <v>2396</v>
      </c>
      <c r="C543" t="str">
        <f>LEFT(טבלה1[[#This Row],[course_title]],10)</f>
        <v>Anatomy an</v>
      </c>
      <c r="D543" t="str">
        <f>RIGHT(טבלה1[[#This Row],[course_title]],10)</f>
        <v xml:space="preserve"> Beginners</v>
      </c>
      <c r="E543" t="str">
        <f>MID(טבלה1[[#This Row],[course_title]],2,10)</f>
        <v>natomy and</v>
      </c>
      <c r="F543" t="s">
        <v>2397</v>
      </c>
      <c r="G543" t="str">
        <f>REPLACE(טבלה1[[#This Row],[url]],19,3,"com")</f>
        <v>https://www.udemy.com/anatomy-and-figure-drawing-for-games-and-comics/</v>
      </c>
      <c r="H543" t="b">
        <v>1</v>
      </c>
      <c r="I543" s="4">
        <v>150</v>
      </c>
      <c r="J543" s="5">
        <v>2252</v>
      </c>
      <c r="K543" s="5">
        <v>240</v>
      </c>
      <c r="L543" s="5">
        <v>111</v>
      </c>
      <c r="M543">
        <v>2</v>
      </c>
      <c r="N543" t="str">
        <f>VLOOKUP(טבלה1[[#This Row],[level_id]],Level_id!$A$2:$B$5,2)</f>
        <v>Beginner Level</v>
      </c>
      <c r="O543" t="str">
        <f>LOWER(טבלה1[[#This Row],[level_desc]])</f>
        <v>beginner level</v>
      </c>
      <c r="P543" s="3" t="str">
        <f>UPPER(טבלה1[[#This Row],[small letters]])</f>
        <v>BEGINNER LEVEL</v>
      </c>
      <c r="Q543">
        <f>LEN(טבלה1[[#This Row],[no spaces]])</f>
        <v>14</v>
      </c>
      <c r="R543" t="str">
        <f>TRIM(טבלה1[[#This Row],[small letters]])</f>
        <v>beginner level</v>
      </c>
      <c r="S543" s="6">
        <v>21</v>
      </c>
      <c r="T543" s="12">
        <v>42541</v>
      </c>
      <c r="U543" s="6">
        <f>DAY(טבלה1[[#This Row],[published_date]])</f>
        <v>20</v>
      </c>
      <c r="V543" s="6">
        <f>MONTH(טבלה1[[#This Row],[published_date]])</f>
        <v>6</v>
      </c>
      <c r="W543" s="6">
        <f>YEAR(טבלה1[[#This Row],[published_date]])</f>
        <v>2016</v>
      </c>
      <c r="X543">
        <v>2</v>
      </c>
      <c r="Y543" t="str">
        <f>VLOOKUP(טבלה1[[#This Row],[subject_id]],Subject_id!$A$2:$B$5,2)</f>
        <v>Graphic Design</v>
      </c>
      <c r="Z543" s="7">
        <v>43465</v>
      </c>
      <c r="AA543">
        <f>_xlfn.DAYS(טבלה1[[#This Row],[Removal_date]],טבלה1[[#This Row],[published_date]])</f>
        <v>924</v>
      </c>
      <c r="AB543" s="4">
        <f>טבלה1[[#This Row],[price]]*טבלה1[[#This Row],[num_subscribers]]</f>
        <v>337800</v>
      </c>
    </row>
    <row r="544" spans="1:28" x14ac:dyDescent="0.3">
      <c r="A544">
        <v>883000</v>
      </c>
      <c r="B544" t="s">
        <v>5102</v>
      </c>
      <c r="C544" t="str">
        <f>LEFT(טבלה1[[#This Row],[course_title]],10)</f>
        <v>Complete W</v>
      </c>
      <c r="D544" t="str">
        <f>RIGHT(טבלה1[[#This Row],[course_title]],10)</f>
        <v xml:space="preserve"> Bootstrap</v>
      </c>
      <c r="E544" t="str">
        <f>MID(טבלה1[[#This Row],[course_title]],2,10)</f>
        <v>omplete Wo</v>
      </c>
      <c r="F544" t="s">
        <v>5103</v>
      </c>
      <c r="G544" t="str">
        <f>REPLACE(טבלה1[[#This Row],[url]],19,3,"com")</f>
        <v>https://www.udemy.com/the-complete-wordpress-theme-developer-course/</v>
      </c>
      <c r="H544" t="b">
        <v>1</v>
      </c>
      <c r="I544" s="4">
        <v>150</v>
      </c>
      <c r="J544" s="5">
        <v>3415</v>
      </c>
      <c r="K544" s="5">
        <v>312</v>
      </c>
      <c r="L544" s="5">
        <v>160</v>
      </c>
      <c r="M544">
        <v>1</v>
      </c>
      <c r="N544" t="str">
        <f>VLOOKUP(טבלה1[[#This Row],[level_id]],Level_id!$A$2:$B$5,2)</f>
        <v>All levels</v>
      </c>
      <c r="O544" t="str">
        <f>LOWER(טבלה1[[#This Row],[level_desc]])</f>
        <v>all levels</v>
      </c>
      <c r="P544" s="3" t="str">
        <f>UPPER(טבלה1[[#This Row],[small letters]])</f>
        <v>ALL LEVELS</v>
      </c>
      <c r="Q544">
        <f>LEN(טבלה1[[#This Row],[no spaces]])</f>
        <v>10</v>
      </c>
      <c r="R544" t="str">
        <f>TRIM(טבלה1[[#This Row],[small letters]])</f>
        <v>all levels</v>
      </c>
      <c r="S544" s="6">
        <v>25</v>
      </c>
      <c r="T544" s="12">
        <v>42552</v>
      </c>
      <c r="U544" s="6">
        <f>DAY(טבלה1[[#This Row],[published_date]])</f>
        <v>1</v>
      </c>
      <c r="V544" s="6">
        <f>MONTH(טבלה1[[#This Row],[published_date]])</f>
        <v>7</v>
      </c>
      <c r="W544" s="6">
        <f>YEAR(טבלה1[[#This Row],[published_date]])</f>
        <v>2016</v>
      </c>
      <c r="X544">
        <v>4</v>
      </c>
      <c r="Y544" t="str">
        <f>VLOOKUP(טבלה1[[#This Row],[subject_id]],Subject_id!$A$2:$B$5,2)</f>
        <v>Web Development</v>
      </c>
      <c r="Z544" s="7">
        <v>43734</v>
      </c>
      <c r="AA544">
        <f>_xlfn.DAYS(טבלה1[[#This Row],[Removal_date]],טבלה1[[#This Row],[published_date]])</f>
        <v>1182</v>
      </c>
      <c r="AB544" s="4">
        <f>טבלה1[[#This Row],[price]]*טבלה1[[#This Row],[num_subscribers]]</f>
        <v>512250</v>
      </c>
    </row>
    <row r="545" spans="1:28" x14ac:dyDescent="0.3">
      <c r="A545">
        <v>885479</v>
      </c>
      <c r="B545" t="s">
        <v>2877</v>
      </c>
      <c r="C545" t="str">
        <f>LEFT(טבלה1[[#This Row],[course_title]],10)</f>
        <v>Become a P</v>
      </c>
      <c r="D545" t="str">
        <f>RIGHT(טבלה1[[#This Row],[course_title]],10)</f>
        <v>o Designer</v>
      </c>
      <c r="E545" t="str">
        <f>MID(טבלה1[[#This Row],[course_title]],2,10)</f>
        <v>ecome a Pr</v>
      </c>
      <c r="F545" t="s">
        <v>2878</v>
      </c>
      <c r="G545" t="str">
        <f>REPLACE(טבלה1[[#This Row],[url]],19,3,"com")</f>
        <v>https://www.udemy.com/become-a-professional-logo-designer-w/</v>
      </c>
      <c r="H545" t="b">
        <v>1</v>
      </c>
      <c r="I545" s="4">
        <v>150</v>
      </c>
      <c r="J545" s="5">
        <v>107</v>
      </c>
      <c r="K545" s="5">
        <v>16</v>
      </c>
      <c r="L545" s="5">
        <v>82</v>
      </c>
      <c r="M545">
        <v>1</v>
      </c>
      <c r="N545" t="str">
        <f>VLOOKUP(טבלה1[[#This Row],[level_id]],Level_id!$A$2:$B$5,2)</f>
        <v>All levels</v>
      </c>
      <c r="O545" t="str">
        <f>LOWER(טבלה1[[#This Row],[level_desc]])</f>
        <v>all levels</v>
      </c>
      <c r="P545" s="3" t="str">
        <f>UPPER(טבלה1[[#This Row],[small letters]])</f>
        <v>ALL LEVELS</v>
      </c>
      <c r="Q545">
        <f>LEN(טבלה1[[#This Row],[no spaces]])</f>
        <v>10</v>
      </c>
      <c r="R545" t="str">
        <f>TRIM(טבלה1[[#This Row],[small letters]])</f>
        <v>all levels</v>
      </c>
      <c r="S545" s="6">
        <v>8</v>
      </c>
      <c r="T545" s="12">
        <v>42549</v>
      </c>
      <c r="U545" s="6">
        <f>DAY(טבלה1[[#This Row],[published_date]])</f>
        <v>28</v>
      </c>
      <c r="V545" s="6">
        <f>MONTH(טבלה1[[#This Row],[published_date]])</f>
        <v>6</v>
      </c>
      <c r="W545" s="6">
        <f>YEAR(טבלה1[[#This Row],[published_date]])</f>
        <v>2016</v>
      </c>
      <c r="X545">
        <v>2</v>
      </c>
      <c r="Y545" t="str">
        <f>VLOOKUP(טבלה1[[#This Row],[subject_id]],Subject_id!$A$2:$B$5,2)</f>
        <v>Graphic Design</v>
      </c>
      <c r="Z545" s="7">
        <v>43734</v>
      </c>
      <c r="AA545">
        <f>_xlfn.DAYS(טבלה1[[#This Row],[Removal_date]],טבלה1[[#This Row],[published_date]])</f>
        <v>1185</v>
      </c>
      <c r="AB545" s="4">
        <f>טבלה1[[#This Row],[price]]*טבלה1[[#This Row],[num_subscribers]]</f>
        <v>16050</v>
      </c>
    </row>
    <row r="546" spans="1:28" x14ac:dyDescent="0.3">
      <c r="A546">
        <v>911474</v>
      </c>
      <c r="B546" t="s">
        <v>5074</v>
      </c>
      <c r="C546" t="str">
        <f>LEFT(טבלה1[[#This Row],[course_title]],10)</f>
        <v>Complete W</v>
      </c>
      <c r="D546" t="str">
        <f>RIGHT(טבלה1[[#This Row],[course_title]],10)</f>
        <v>ent Course</v>
      </c>
      <c r="E546" t="str">
        <f>MID(טבלה1[[#This Row],[course_title]],2,10)</f>
        <v>omplete Wo</v>
      </c>
      <c r="F546" t="s">
        <v>5075</v>
      </c>
      <c r="G546" t="str">
        <f>REPLACE(טבלה1[[#This Row],[url]],19,3,"com")</f>
        <v>https://www.udemy.com/complete-wordpress-theme-development-course/</v>
      </c>
      <c r="H546" t="b">
        <v>1</v>
      </c>
      <c r="I546" s="4">
        <v>150</v>
      </c>
      <c r="J546" s="5">
        <v>1050</v>
      </c>
      <c r="K546" s="5">
        <v>223</v>
      </c>
      <c r="L546" s="5">
        <v>64</v>
      </c>
      <c r="M546">
        <v>1</v>
      </c>
      <c r="N546" t="str">
        <f>VLOOKUP(טבלה1[[#This Row],[level_id]],Level_id!$A$2:$B$5,2)</f>
        <v>All levels</v>
      </c>
      <c r="O546" t="str">
        <f>LOWER(טבלה1[[#This Row],[level_desc]])</f>
        <v>all levels</v>
      </c>
      <c r="P546" s="3" t="str">
        <f>UPPER(טבלה1[[#This Row],[small letters]])</f>
        <v>ALL LEVELS</v>
      </c>
      <c r="Q546">
        <f>LEN(טבלה1[[#This Row],[no spaces]])</f>
        <v>10</v>
      </c>
      <c r="R546" t="str">
        <f>TRIM(טבלה1[[#This Row],[small letters]])</f>
        <v>all levels</v>
      </c>
      <c r="S546" s="6">
        <v>6.5</v>
      </c>
      <c r="T546" s="12">
        <v>42574</v>
      </c>
      <c r="U546" s="6">
        <f>DAY(טבלה1[[#This Row],[published_date]])</f>
        <v>23</v>
      </c>
      <c r="V546" s="6">
        <f>MONTH(טבלה1[[#This Row],[published_date]])</f>
        <v>7</v>
      </c>
      <c r="W546" s="6">
        <f>YEAR(טבלה1[[#This Row],[published_date]])</f>
        <v>2016</v>
      </c>
      <c r="X546">
        <v>4</v>
      </c>
      <c r="Y546" t="str">
        <f>VLOOKUP(טבלה1[[#This Row],[subject_id]],Subject_id!$A$2:$B$5,2)</f>
        <v>Web Development</v>
      </c>
      <c r="Z546" s="7">
        <v>43734</v>
      </c>
      <c r="AA546">
        <f>_xlfn.DAYS(טבלה1[[#This Row],[Removal_date]],טבלה1[[#This Row],[published_date]])</f>
        <v>1160</v>
      </c>
      <c r="AB546" s="4">
        <f>טבלה1[[#This Row],[price]]*טבלה1[[#This Row],[num_subscribers]]</f>
        <v>157500</v>
      </c>
    </row>
    <row r="547" spans="1:28" x14ac:dyDescent="0.3">
      <c r="A547">
        <v>913768</v>
      </c>
      <c r="B547" t="s">
        <v>3012</v>
      </c>
      <c r="C547" t="str">
        <f>LEFT(טבלה1[[#This Row],[course_title]],10)</f>
        <v>Illustrato</v>
      </c>
      <c r="D547" t="str">
        <f>RIGHT(טבלה1[[#This Row],[course_title]],10)</f>
        <v xml:space="preserve"> (Deutsch)</v>
      </c>
      <c r="E547" t="str">
        <f>MID(טבלה1[[#This Row],[course_title]],2,10)</f>
        <v>llustrator</v>
      </c>
      <c r="F547" t="s">
        <v>3013</v>
      </c>
      <c r="G547" t="str">
        <f>REPLACE(טבלה1[[#This Row],[url]],19,3,"com")</f>
        <v>https://www.udemy.com/illustrator-cc-2016-power-workshops-deutsch/</v>
      </c>
      <c r="H547" t="b">
        <v>1</v>
      </c>
      <c r="I547" s="4">
        <v>150</v>
      </c>
      <c r="J547" s="5">
        <v>96</v>
      </c>
      <c r="K547" s="5">
        <v>10</v>
      </c>
      <c r="L547" s="5">
        <v>50</v>
      </c>
      <c r="M547">
        <v>4</v>
      </c>
      <c r="N547" t="str">
        <f>VLOOKUP(טבלה1[[#This Row],[level_id]],Level_id!$A$2:$B$5,2)</f>
        <v>Intermediate Level</v>
      </c>
      <c r="O547" t="str">
        <f>LOWER(טבלה1[[#This Row],[level_desc]])</f>
        <v>intermediate level</v>
      </c>
      <c r="P547" s="3" t="str">
        <f>UPPER(טבלה1[[#This Row],[small letters]])</f>
        <v>INTERMEDIATE LEVEL</v>
      </c>
      <c r="Q547">
        <f>LEN(טבלה1[[#This Row],[no spaces]])</f>
        <v>18</v>
      </c>
      <c r="R547" t="str">
        <f>TRIM(טבלה1[[#This Row],[small letters]])</f>
        <v>intermediate level</v>
      </c>
      <c r="S547" s="6">
        <v>4.5</v>
      </c>
      <c r="T547" s="12">
        <v>42576</v>
      </c>
      <c r="U547" s="6">
        <f>DAY(טבלה1[[#This Row],[published_date]])</f>
        <v>25</v>
      </c>
      <c r="V547" s="6">
        <f>MONTH(טבלה1[[#This Row],[published_date]])</f>
        <v>7</v>
      </c>
      <c r="W547" s="6">
        <f>YEAR(טבלה1[[#This Row],[published_date]])</f>
        <v>2016</v>
      </c>
      <c r="X547">
        <v>2</v>
      </c>
      <c r="Y547" t="str">
        <f>VLOOKUP(טבלה1[[#This Row],[subject_id]],Subject_id!$A$2:$B$5,2)</f>
        <v>Graphic Design</v>
      </c>
      <c r="Z547" s="7">
        <v>44114</v>
      </c>
      <c r="AA547">
        <f>_xlfn.DAYS(טבלה1[[#This Row],[Removal_date]],טבלה1[[#This Row],[published_date]])</f>
        <v>1538</v>
      </c>
      <c r="AB547" s="4">
        <f>טבלה1[[#This Row],[price]]*טבלה1[[#This Row],[num_subscribers]]</f>
        <v>14400</v>
      </c>
    </row>
    <row r="548" spans="1:28" x14ac:dyDescent="0.3">
      <c r="A548">
        <v>934574</v>
      </c>
      <c r="B548" t="s">
        <v>780</v>
      </c>
      <c r="C548" t="str">
        <f>LEFT(טבלה1[[#This Row],[course_title]],10)</f>
        <v xml:space="preserve">Basics of </v>
      </c>
      <c r="D548" t="str">
        <f>RIGHT(טבלה1[[#This Row],[course_title]],10)</f>
        <v>lete Study</v>
      </c>
      <c r="E548" t="str">
        <f>MID(טבלה1[[#This Row],[course_title]],2,10)</f>
        <v>asics of C</v>
      </c>
      <c r="F548" t="s">
        <v>781</v>
      </c>
      <c r="G548" t="str">
        <f>REPLACE(טבלה1[[#This Row],[url]],19,3,"com")</f>
        <v>https://www.udemy.com/basics-of-commerce-a-complete-study/</v>
      </c>
      <c r="H548" t="b">
        <v>1</v>
      </c>
      <c r="I548" s="4">
        <v>150</v>
      </c>
      <c r="J548" s="5">
        <v>2197</v>
      </c>
      <c r="K548" s="5">
        <v>4</v>
      </c>
      <c r="L548" s="5">
        <v>105</v>
      </c>
      <c r="M548">
        <v>1</v>
      </c>
      <c r="N548" t="str">
        <f>VLOOKUP(טבלה1[[#This Row],[level_id]],Level_id!$A$2:$B$5,2)</f>
        <v>All levels</v>
      </c>
      <c r="O548" t="str">
        <f>LOWER(טבלה1[[#This Row],[level_desc]])</f>
        <v>all levels</v>
      </c>
      <c r="P548" s="3" t="str">
        <f>UPPER(טבלה1[[#This Row],[small letters]])</f>
        <v>ALL LEVELS</v>
      </c>
      <c r="Q548">
        <f>LEN(טבלה1[[#This Row],[no spaces]])</f>
        <v>10</v>
      </c>
      <c r="R548" t="str">
        <f>TRIM(טבלה1[[#This Row],[small letters]])</f>
        <v>all levels</v>
      </c>
      <c r="S548" s="6">
        <v>5.5</v>
      </c>
      <c r="T548" s="12">
        <v>42725</v>
      </c>
      <c r="U548" s="6">
        <f>DAY(טבלה1[[#This Row],[published_date]])</f>
        <v>21</v>
      </c>
      <c r="V548" s="6">
        <f>MONTH(טבלה1[[#This Row],[published_date]])</f>
        <v>12</v>
      </c>
      <c r="W548" s="6">
        <f>YEAR(טבלה1[[#This Row],[published_date]])</f>
        <v>2016</v>
      </c>
      <c r="X548">
        <v>1</v>
      </c>
      <c r="Y548" t="str">
        <f>VLOOKUP(טבלה1[[#This Row],[subject_id]],Subject_id!$A$2:$B$5,2)</f>
        <v>Business Finance</v>
      </c>
      <c r="Z548" s="7">
        <v>43318</v>
      </c>
      <c r="AA548">
        <f>_xlfn.DAYS(טבלה1[[#This Row],[Removal_date]],טבלה1[[#This Row],[published_date]])</f>
        <v>593</v>
      </c>
      <c r="AB548" s="4">
        <f>טבלה1[[#This Row],[price]]*טבלה1[[#This Row],[num_subscribers]]</f>
        <v>329550</v>
      </c>
    </row>
    <row r="549" spans="1:28" x14ac:dyDescent="0.3">
      <c r="A549">
        <v>944534</v>
      </c>
      <c r="B549" t="s">
        <v>2028</v>
      </c>
      <c r="C549" t="str">
        <f>LEFT(טבלה1[[#This Row],[course_title]],10)</f>
        <v>Forex:Trad</v>
      </c>
      <c r="D549" t="str">
        <f>RIGHT(טבלה1[[#This Row],[course_title]],10)</f>
        <v>Psychology</v>
      </c>
      <c r="E549" t="str">
        <f>MID(טבלה1[[#This Row],[course_title]],2,10)</f>
        <v>orex:Trade</v>
      </c>
      <c r="F549" t="s">
        <v>2029</v>
      </c>
      <c r="G549" t="str">
        <f>REPLACE(טבלה1[[#This Row],[url]],19,3,"com")</f>
        <v>https://www.udemy.com/forexmoney-management-psychology/</v>
      </c>
      <c r="H549" t="b">
        <v>1</v>
      </c>
      <c r="I549" s="4">
        <v>150</v>
      </c>
      <c r="J549" s="5">
        <v>13</v>
      </c>
      <c r="K549" s="5">
        <v>0</v>
      </c>
      <c r="L549" s="5">
        <v>19</v>
      </c>
      <c r="M549">
        <v>4</v>
      </c>
      <c r="N549" t="str">
        <f>VLOOKUP(טבלה1[[#This Row],[level_id]],Level_id!$A$2:$B$5,2)</f>
        <v>Intermediate Level</v>
      </c>
      <c r="O549" t="str">
        <f>LOWER(טבלה1[[#This Row],[level_desc]])</f>
        <v>intermediate level</v>
      </c>
      <c r="P549" s="3" t="str">
        <f>UPPER(טבלה1[[#This Row],[small letters]])</f>
        <v>INTERMEDIATE LEVEL</v>
      </c>
      <c r="Q549">
        <f>LEN(טבלה1[[#This Row],[no spaces]])</f>
        <v>18</v>
      </c>
      <c r="R549" t="str">
        <f>TRIM(טבלה1[[#This Row],[small letters]])</f>
        <v>intermediate level</v>
      </c>
      <c r="S549" s="6">
        <v>2</v>
      </c>
      <c r="T549" s="12">
        <v>42634</v>
      </c>
      <c r="U549" s="6">
        <f>DAY(טבלה1[[#This Row],[published_date]])</f>
        <v>21</v>
      </c>
      <c r="V549" s="6">
        <f>MONTH(טבלה1[[#This Row],[published_date]])</f>
        <v>9</v>
      </c>
      <c r="W549" s="6">
        <f>YEAR(טבלה1[[#This Row],[published_date]])</f>
        <v>2016</v>
      </c>
      <c r="X549">
        <v>1</v>
      </c>
      <c r="Y549" t="str">
        <f>VLOOKUP(טבלה1[[#This Row],[subject_id]],Subject_id!$A$2:$B$5,2)</f>
        <v>Business Finance</v>
      </c>
      <c r="Z549" s="7">
        <v>44114</v>
      </c>
      <c r="AA549">
        <f>_xlfn.DAYS(טבלה1[[#This Row],[Removal_date]],טבלה1[[#This Row],[published_date]])</f>
        <v>1480</v>
      </c>
      <c r="AB549" s="4">
        <f>טבלה1[[#This Row],[price]]*טבלה1[[#This Row],[num_subscribers]]</f>
        <v>1950</v>
      </c>
    </row>
    <row r="550" spans="1:28" x14ac:dyDescent="0.3">
      <c r="A550">
        <v>953490</v>
      </c>
      <c r="B550" t="s">
        <v>1718</v>
      </c>
      <c r="C550" t="str">
        <f>LEFT(טבלה1[[#This Row],[course_title]],10)</f>
        <v xml:space="preserve">TopTrader </v>
      </c>
      <c r="D550" t="str">
        <f>RIGHT(טבלה1[[#This Row],[course_title]],10)</f>
        <v>ons Course</v>
      </c>
      <c r="E550" t="str">
        <f>MID(טבלה1[[#This Row],[course_title]],2,10)</f>
        <v>opTrader A</v>
      </c>
      <c r="F550" t="s">
        <v>1719</v>
      </c>
      <c r="G550" t="str">
        <f>REPLACE(טבלה1[[#This Row],[url]],19,3,"com")</f>
        <v>https://www.udemy.com/toptraderacademy-complete-options-course/</v>
      </c>
      <c r="H550" t="b">
        <v>1</v>
      </c>
      <c r="I550" s="4">
        <v>150</v>
      </c>
      <c r="J550" s="5">
        <v>42</v>
      </c>
      <c r="K550" s="5">
        <v>1</v>
      </c>
      <c r="L550" s="5">
        <v>11</v>
      </c>
      <c r="M550">
        <v>1</v>
      </c>
      <c r="N550" t="str">
        <f>VLOOKUP(טבלה1[[#This Row],[level_id]],Level_id!$A$2:$B$5,2)</f>
        <v>All levels</v>
      </c>
      <c r="O550" t="str">
        <f>LOWER(טבלה1[[#This Row],[level_desc]])</f>
        <v>all levels</v>
      </c>
      <c r="P550" s="3" t="str">
        <f>UPPER(טבלה1[[#This Row],[small letters]])</f>
        <v>ALL LEVELS</v>
      </c>
      <c r="Q550">
        <f>LEN(טבלה1[[#This Row],[no spaces]])</f>
        <v>10</v>
      </c>
      <c r="R550" t="str">
        <f>TRIM(טבלה1[[#This Row],[small letters]])</f>
        <v>all levels</v>
      </c>
      <c r="S550" s="6">
        <v>3</v>
      </c>
      <c r="T550" s="12">
        <v>42626</v>
      </c>
      <c r="U550" s="6">
        <f>DAY(טבלה1[[#This Row],[published_date]])</f>
        <v>13</v>
      </c>
      <c r="V550" s="6">
        <f>MONTH(טבלה1[[#This Row],[published_date]])</f>
        <v>9</v>
      </c>
      <c r="W550" s="6">
        <f>YEAR(טבלה1[[#This Row],[published_date]])</f>
        <v>2016</v>
      </c>
      <c r="X550">
        <v>1</v>
      </c>
      <c r="Y550" t="str">
        <f>VLOOKUP(טבלה1[[#This Row],[subject_id]],Subject_id!$A$2:$B$5,2)</f>
        <v>Business Finance</v>
      </c>
      <c r="Z550" s="7">
        <v>43318</v>
      </c>
      <c r="AA550">
        <f>_xlfn.DAYS(טבלה1[[#This Row],[Removal_date]],טבלה1[[#This Row],[published_date]])</f>
        <v>692</v>
      </c>
      <c r="AB550" s="4">
        <f>טבלה1[[#This Row],[price]]*טבלה1[[#This Row],[num_subscribers]]</f>
        <v>6300</v>
      </c>
    </row>
    <row r="551" spans="1:28" x14ac:dyDescent="0.3">
      <c r="A551">
        <v>965870</v>
      </c>
      <c r="B551" t="s">
        <v>4968</v>
      </c>
      <c r="C551" t="str">
        <f>LEFT(טבלה1[[#This Row],[course_title]],10)</f>
        <v>Angular an</v>
      </c>
      <c r="D551" t="str">
        <f>RIGHT(טבלה1[[#This Row],[course_title]],10)</f>
        <v>Typescript</v>
      </c>
      <c r="E551" t="str">
        <f>MID(טבלה1[[#This Row],[course_title]],2,10)</f>
        <v>ngular and</v>
      </c>
      <c r="F551" t="s">
        <v>4969</v>
      </c>
      <c r="G551" t="str">
        <f>REPLACE(טבלה1[[#This Row],[url]],19,3,"com")</f>
        <v>https://www.udemy.com/angular-firebase-application/</v>
      </c>
      <c r="H551" t="b">
        <v>1</v>
      </c>
      <c r="I551" s="4">
        <v>150</v>
      </c>
      <c r="J551" s="5">
        <v>1966</v>
      </c>
      <c r="K551" s="5">
        <v>359</v>
      </c>
      <c r="L551" s="5">
        <v>65</v>
      </c>
      <c r="M551">
        <v>1</v>
      </c>
      <c r="N551" t="str">
        <f>VLOOKUP(טבלה1[[#This Row],[level_id]],Level_id!$A$2:$B$5,2)</f>
        <v>All levels</v>
      </c>
      <c r="O551" t="str">
        <f>LOWER(טבלה1[[#This Row],[level_desc]])</f>
        <v>all levels</v>
      </c>
      <c r="P551" s="3" t="str">
        <f>UPPER(טבלה1[[#This Row],[small letters]])</f>
        <v>ALL LEVELS</v>
      </c>
      <c r="Q551">
        <f>LEN(טבלה1[[#This Row],[no spaces]])</f>
        <v>10</v>
      </c>
      <c r="R551" t="str">
        <f>TRIM(טבלה1[[#This Row],[small letters]])</f>
        <v>all levels</v>
      </c>
      <c r="S551" s="6">
        <v>5</v>
      </c>
      <c r="T551" s="12">
        <v>42640</v>
      </c>
      <c r="U551" s="6">
        <f>DAY(טבלה1[[#This Row],[published_date]])</f>
        <v>27</v>
      </c>
      <c r="V551" s="6">
        <f>MONTH(טבלה1[[#This Row],[published_date]])</f>
        <v>9</v>
      </c>
      <c r="W551" s="6">
        <f>YEAR(טבלה1[[#This Row],[published_date]])</f>
        <v>2016</v>
      </c>
      <c r="X551">
        <v>4</v>
      </c>
      <c r="Y551" t="str">
        <f>VLOOKUP(טבלה1[[#This Row],[subject_id]],Subject_id!$A$2:$B$5,2)</f>
        <v>Web Development</v>
      </c>
      <c r="Z551" s="7">
        <v>43734</v>
      </c>
      <c r="AA551">
        <f>_xlfn.DAYS(טבלה1[[#This Row],[Removal_date]],טבלה1[[#This Row],[published_date]])</f>
        <v>1094</v>
      </c>
      <c r="AB551" s="4">
        <f>טבלה1[[#This Row],[price]]*טבלה1[[#This Row],[num_subscribers]]</f>
        <v>294900</v>
      </c>
    </row>
    <row r="552" spans="1:28" x14ac:dyDescent="0.3">
      <c r="A552">
        <v>967486</v>
      </c>
      <c r="B552" t="s">
        <v>3020</v>
      </c>
      <c r="C552" t="str">
        <f>LEFT(טבלה1[[#This Row],[course_title]],10)</f>
        <v>Ø§Ù„Ø¯ÙˆØ±</v>
      </c>
      <c r="D552" t="str">
        <f>RIGHT(טבלה1[[#This Row],[course_title]],10)</f>
        <v>ro to hero</v>
      </c>
      <c r="E552" t="str">
        <f>MID(טבלה1[[#This Row],[course_title]],2,10)</f>
        <v>§Ù„Ø¯ÙˆØ±Ø</v>
      </c>
      <c r="F552" t="s">
        <v>3021</v>
      </c>
      <c r="G552" t="str">
        <f>REPLACE(טבלה1[[#This Row],[url]],19,3,"com")</f>
        <v>https://www.udemy.com/illustrator-arabic/</v>
      </c>
      <c r="H552" t="b">
        <v>1</v>
      </c>
      <c r="I552" s="4">
        <v>150</v>
      </c>
      <c r="J552" s="5">
        <v>155</v>
      </c>
      <c r="K552" s="5">
        <v>40</v>
      </c>
      <c r="L552" s="5">
        <v>158</v>
      </c>
      <c r="M552">
        <v>1</v>
      </c>
      <c r="N552" t="str">
        <f>VLOOKUP(טבלה1[[#This Row],[level_id]],Level_id!$A$2:$B$5,2)</f>
        <v>All levels</v>
      </c>
      <c r="O552" t="str">
        <f>LOWER(טבלה1[[#This Row],[level_desc]])</f>
        <v>all levels</v>
      </c>
      <c r="P552" s="3" t="str">
        <f>UPPER(טבלה1[[#This Row],[small letters]])</f>
        <v>ALL LEVELS</v>
      </c>
      <c r="Q552">
        <f>LEN(טבלה1[[#This Row],[no spaces]])</f>
        <v>10</v>
      </c>
      <c r="R552" t="str">
        <f>TRIM(טבלה1[[#This Row],[small letters]])</f>
        <v>all levels</v>
      </c>
      <c r="S552" s="6">
        <v>30</v>
      </c>
      <c r="T552" s="12">
        <v>42723</v>
      </c>
      <c r="U552" s="6">
        <f>DAY(טבלה1[[#This Row],[published_date]])</f>
        <v>19</v>
      </c>
      <c r="V552" s="6">
        <f>MONTH(טבלה1[[#This Row],[published_date]])</f>
        <v>12</v>
      </c>
      <c r="W552" s="6">
        <f>YEAR(טבלה1[[#This Row],[published_date]])</f>
        <v>2016</v>
      </c>
      <c r="X552">
        <v>2</v>
      </c>
      <c r="Y552" t="str">
        <f>VLOOKUP(טבלה1[[#This Row],[subject_id]],Subject_id!$A$2:$B$5,2)</f>
        <v>Graphic Design</v>
      </c>
      <c r="Z552" s="7">
        <v>43734</v>
      </c>
      <c r="AA552">
        <f>_xlfn.DAYS(טבלה1[[#This Row],[Removal_date]],טבלה1[[#This Row],[published_date]])</f>
        <v>1011</v>
      </c>
      <c r="AB552" s="4">
        <f>טבלה1[[#This Row],[price]]*טבלה1[[#This Row],[num_subscribers]]</f>
        <v>23250</v>
      </c>
    </row>
    <row r="553" spans="1:28" x14ac:dyDescent="0.3">
      <c r="A553">
        <v>977516</v>
      </c>
      <c r="B553" t="s">
        <v>5579</v>
      </c>
      <c r="C553" t="str">
        <f>LEFT(טבלה1[[#This Row],[course_title]],10)</f>
        <v xml:space="preserve">Wordpress </v>
      </c>
      <c r="D553" t="str">
        <f>RIGHT(טבלה1[[#This Row],[course_title]],10)</f>
        <v>cal People</v>
      </c>
      <c r="E553" t="str">
        <f>MID(טבלה1[[#This Row],[course_title]],2,10)</f>
        <v>ordpress f</v>
      </c>
      <c r="F553" t="s">
        <v>5580</v>
      </c>
      <c r="G553" t="str">
        <f>REPLACE(טבלה1[[#This Row],[url]],19,3,"com")</f>
        <v>https://www.udemy.com/wordpress-for-non-technical-people/</v>
      </c>
      <c r="H553" t="b">
        <v>1</v>
      </c>
      <c r="I553" s="4">
        <v>150</v>
      </c>
      <c r="J553" s="5">
        <v>2346</v>
      </c>
      <c r="K553" s="5">
        <v>10</v>
      </c>
      <c r="L553" s="5">
        <v>65</v>
      </c>
      <c r="M553">
        <v>2</v>
      </c>
      <c r="N553" t="str">
        <f>VLOOKUP(טבלה1[[#This Row],[level_id]],Level_id!$A$2:$B$5,2)</f>
        <v>Beginner Level</v>
      </c>
      <c r="O553" t="str">
        <f>LOWER(טבלה1[[#This Row],[level_desc]])</f>
        <v>beginner level</v>
      </c>
      <c r="P553" s="3" t="str">
        <f>UPPER(טבלה1[[#This Row],[small letters]])</f>
        <v>BEGINNER LEVEL</v>
      </c>
      <c r="Q553">
        <f>LEN(טבלה1[[#This Row],[no spaces]])</f>
        <v>14</v>
      </c>
      <c r="R553" t="str">
        <f>TRIM(טבלה1[[#This Row],[small letters]])</f>
        <v>beginner level</v>
      </c>
      <c r="S553" s="6">
        <v>4.5</v>
      </c>
      <c r="T553" s="12">
        <v>42689</v>
      </c>
      <c r="U553" s="6">
        <f>DAY(טבלה1[[#This Row],[published_date]])</f>
        <v>15</v>
      </c>
      <c r="V553" s="6">
        <f>MONTH(טבלה1[[#This Row],[published_date]])</f>
        <v>11</v>
      </c>
      <c r="W553" s="6">
        <f>YEAR(טבלה1[[#This Row],[published_date]])</f>
        <v>2016</v>
      </c>
      <c r="X553">
        <v>4</v>
      </c>
      <c r="Y553" t="str">
        <f>VLOOKUP(טבלה1[[#This Row],[subject_id]],Subject_id!$A$2:$B$5,2)</f>
        <v>Web Development</v>
      </c>
      <c r="Z553" s="7">
        <v>43465</v>
      </c>
      <c r="AA553">
        <f>_xlfn.DAYS(טבלה1[[#This Row],[Removal_date]],טבלה1[[#This Row],[published_date]])</f>
        <v>776</v>
      </c>
      <c r="AB553" s="4">
        <f>טבלה1[[#This Row],[price]]*טבלה1[[#This Row],[num_subscribers]]</f>
        <v>351900</v>
      </c>
    </row>
    <row r="554" spans="1:28" x14ac:dyDescent="0.3">
      <c r="A554">
        <v>986406</v>
      </c>
      <c r="B554" t="s">
        <v>6232</v>
      </c>
      <c r="C554" t="str">
        <f>LEFT(טבלה1[[#This Row],[course_title]],10)</f>
        <v>Typescript</v>
      </c>
      <c r="D554" t="str">
        <f>RIGHT(טבלה1[[#This Row],[course_title]],10)</f>
        <v>REE E-Book</v>
      </c>
      <c r="E554" t="str">
        <f>MID(טבלה1[[#This Row],[course_title]],2,10)</f>
        <v xml:space="preserve">ypescript </v>
      </c>
      <c r="F554" t="s">
        <v>6233</v>
      </c>
      <c r="G554" t="str">
        <f>REPLACE(טבלה1[[#This Row],[url]],19,3,"com")</f>
        <v>https://www.udemy.com/complete-typescript-2-course/</v>
      </c>
      <c r="H554" t="b">
        <v>1</v>
      </c>
      <c r="I554" s="4">
        <v>150</v>
      </c>
      <c r="J554" s="5">
        <v>1229</v>
      </c>
      <c r="K554" s="5">
        <v>139</v>
      </c>
      <c r="L554" s="5">
        <v>108</v>
      </c>
      <c r="M554">
        <v>1</v>
      </c>
      <c r="N554" t="str">
        <f>VLOOKUP(טבלה1[[#This Row],[level_id]],Level_id!$A$2:$B$5,2)</f>
        <v>All levels</v>
      </c>
      <c r="O554" t="str">
        <f>LOWER(טבלה1[[#This Row],[level_desc]])</f>
        <v>all levels</v>
      </c>
      <c r="P554" s="3" t="str">
        <f>UPPER(טבלה1[[#This Row],[small letters]])</f>
        <v>ALL LEVELS</v>
      </c>
      <c r="Q554">
        <f>LEN(טבלה1[[#This Row],[no spaces]])</f>
        <v>10</v>
      </c>
      <c r="R554" t="str">
        <f>TRIM(טבלה1[[#This Row],[small letters]])</f>
        <v>all levels</v>
      </c>
      <c r="S554" s="6">
        <v>7.5</v>
      </c>
      <c r="T554" s="12">
        <v>42682</v>
      </c>
      <c r="U554" s="6">
        <f>DAY(טבלה1[[#This Row],[published_date]])</f>
        <v>8</v>
      </c>
      <c r="V554" s="6">
        <f>MONTH(טבלה1[[#This Row],[published_date]])</f>
        <v>11</v>
      </c>
      <c r="W554" s="6">
        <f>YEAR(טבלה1[[#This Row],[published_date]])</f>
        <v>2016</v>
      </c>
      <c r="X554">
        <v>4</v>
      </c>
      <c r="Y554" t="str">
        <f>VLOOKUP(טבלה1[[#This Row],[subject_id]],Subject_id!$A$2:$B$5,2)</f>
        <v>Web Development</v>
      </c>
      <c r="Z554" s="7">
        <v>43734</v>
      </c>
      <c r="AA554">
        <f>_xlfn.DAYS(טבלה1[[#This Row],[Removal_date]],טבלה1[[#This Row],[published_date]])</f>
        <v>1052</v>
      </c>
      <c r="AB554" s="4">
        <f>טבלה1[[#This Row],[price]]*טבלה1[[#This Row],[num_subscribers]]</f>
        <v>184350</v>
      </c>
    </row>
    <row r="555" spans="1:28" x14ac:dyDescent="0.3">
      <c r="A555">
        <v>994754</v>
      </c>
      <c r="B555" t="s">
        <v>144</v>
      </c>
      <c r="C555" t="str">
        <f>LEFT(טבלה1[[#This Row],[course_title]],10)</f>
        <v xml:space="preserve">The Power </v>
      </c>
      <c r="D555" t="str">
        <f>RIGHT(טבלה1[[#This Row],[course_title]],10)</f>
        <v>in 10 Days</v>
      </c>
      <c r="E555" t="str">
        <f>MID(טבלה1[[#This Row],[course_title]],2,10)</f>
        <v>he Power M</v>
      </c>
      <c r="F555" t="s">
        <v>145</v>
      </c>
      <c r="G555" t="str">
        <f>REPLACE(טבלה1[[#This Row],[url]],19,3,"com")</f>
        <v>https://www.udemy.com/the-power-modeling-bootcamp-advanced-excel-in-10-days/</v>
      </c>
      <c r="H555" t="b">
        <v>1</v>
      </c>
      <c r="I555" s="4">
        <v>150</v>
      </c>
      <c r="J555" s="5">
        <v>1680</v>
      </c>
      <c r="K555" s="5">
        <v>158</v>
      </c>
      <c r="L555" s="5">
        <v>76</v>
      </c>
      <c r="M555">
        <v>1</v>
      </c>
      <c r="N555" t="str">
        <f>VLOOKUP(טבלה1[[#This Row],[level_id]],Level_id!$A$2:$B$5,2)</f>
        <v>All levels</v>
      </c>
      <c r="O555" t="str">
        <f>LOWER(טבלה1[[#This Row],[level_desc]])</f>
        <v>all levels</v>
      </c>
      <c r="P555" s="3" t="str">
        <f>UPPER(טבלה1[[#This Row],[small letters]])</f>
        <v>ALL LEVELS</v>
      </c>
      <c r="Q555">
        <f>LEN(טבלה1[[#This Row],[no spaces]])</f>
        <v>10</v>
      </c>
      <c r="R555" t="str">
        <f>TRIM(טבלה1[[#This Row],[small letters]])</f>
        <v>all levels</v>
      </c>
      <c r="S555" s="6">
        <v>5.5</v>
      </c>
      <c r="T555" s="12">
        <v>42700</v>
      </c>
      <c r="U555" s="6">
        <f>DAY(טבלה1[[#This Row],[published_date]])</f>
        <v>26</v>
      </c>
      <c r="V555" s="6">
        <f>MONTH(טבלה1[[#This Row],[published_date]])</f>
        <v>11</v>
      </c>
      <c r="W555" s="6">
        <f>YEAR(טבלה1[[#This Row],[published_date]])</f>
        <v>2016</v>
      </c>
      <c r="X555">
        <v>1</v>
      </c>
      <c r="Y555" t="str">
        <f>VLOOKUP(טבלה1[[#This Row],[subject_id]],Subject_id!$A$2:$B$5,2)</f>
        <v>Business Finance</v>
      </c>
      <c r="Z555" s="7">
        <v>43408</v>
      </c>
      <c r="AA555">
        <f>_xlfn.DAYS(טבלה1[[#This Row],[Removal_date]],טבלה1[[#This Row],[published_date]])</f>
        <v>708</v>
      </c>
      <c r="AB555" s="4">
        <f>טבלה1[[#This Row],[price]]*טבלה1[[#This Row],[num_subscribers]]</f>
        <v>252000</v>
      </c>
    </row>
    <row r="556" spans="1:28" x14ac:dyDescent="0.3">
      <c r="A556">
        <v>1000574</v>
      </c>
      <c r="B556" t="s">
        <v>6438</v>
      </c>
      <c r="C556" t="str">
        <f>LEFT(טבלה1[[#This Row],[course_title]],10)</f>
        <v>The Comple</v>
      </c>
      <c r="D556" t="str">
        <f>RIGHT(טבלה1[[#This Row],[course_title]],10)</f>
        <v>to MongoDB</v>
      </c>
      <c r="E556" t="str">
        <f>MID(טבלה1[[#This Row],[course_title]],2,10)</f>
        <v>he Complet</v>
      </c>
      <c r="F556" t="s">
        <v>6439</v>
      </c>
      <c r="G556" t="str">
        <f>REPLACE(טבלה1[[#This Row],[url]],19,3,"com")</f>
        <v>https://www.udemy.com/the-complete-developers-guide-to-mongodb/</v>
      </c>
      <c r="H556" t="b">
        <v>1</v>
      </c>
      <c r="I556" s="4">
        <v>150</v>
      </c>
      <c r="J556" s="5">
        <v>10945</v>
      </c>
      <c r="K556" s="5">
        <v>1286</v>
      </c>
      <c r="L556" s="5">
        <v>129</v>
      </c>
      <c r="M556">
        <v>1</v>
      </c>
      <c r="N556" t="str">
        <f>VLOOKUP(טבלה1[[#This Row],[level_id]],Level_id!$A$2:$B$5,2)</f>
        <v>All levels</v>
      </c>
      <c r="O556" t="str">
        <f>LOWER(טבלה1[[#This Row],[level_desc]])</f>
        <v>all levels</v>
      </c>
      <c r="P556" s="3" t="str">
        <f>UPPER(טבלה1[[#This Row],[small letters]])</f>
        <v>ALL LEVELS</v>
      </c>
      <c r="Q556">
        <f>LEN(טבלה1[[#This Row],[no spaces]])</f>
        <v>10</v>
      </c>
      <c r="R556" t="str">
        <f>TRIM(טבלה1[[#This Row],[small letters]])</f>
        <v>all levels</v>
      </c>
      <c r="S556" s="6">
        <v>13.5</v>
      </c>
      <c r="T556" s="12">
        <v>42689</v>
      </c>
      <c r="U556" s="6">
        <f>DAY(טבלה1[[#This Row],[published_date]])</f>
        <v>15</v>
      </c>
      <c r="V556" s="6">
        <f>MONTH(טבלה1[[#This Row],[published_date]])</f>
        <v>11</v>
      </c>
      <c r="W556" s="6">
        <f>YEAR(טבלה1[[#This Row],[published_date]])</f>
        <v>2016</v>
      </c>
      <c r="X556">
        <v>4</v>
      </c>
      <c r="Y556" t="str">
        <f>VLOOKUP(טבלה1[[#This Row],[subject_id]],Subject_id!$A$2:$B$5,2)</f>
        <v>Web Development</v>
      </c>
      <c r="Z556" s="7">
        <v>43734</v>
      </c>
      <c r="AA556">
        <f>_xlfn.DAYS(טבלה1[[#This Row],[Removal_date]],טבלה1[[#This Row],[published_date]])</f>
        <v>1045</v>
      </c>
      <c r="AB556" s="4">
        <f>טבלה1[[#This Row],[price]]*טבלה1[[#This Row],[num_subscribers]]</f>
        <v>1641750</v>
      </c>
    </row>
    <row r="557" spans="1:28" x14ac:dyDescent="0.3">
      <c r="A557">
        <v>1004134</v>
      </c>
      <c r="B557" t="s">
        <v>6278</v>
      </c>
      <c r="C557" t="str">
        <f>LEFT(טבלה1[[#This Row],[course_title]],10)</f>
        <v xml:space="preserve">Angular 2 </v>
      </c>
      <c r="D557" t="str">
        <f>RIGHT(טבלה1[[#This Row],[course_title]],10)</f>
        <v>5 Bootcamp</v>
      </c>
      <c r="E557" t="str">
        <f>MID(טבלה1[[#This Row],[course_title]],2,10)</f>
        <v>ngular 2 +</v>
      </c>
      <c r="F557" t="s">
        <v>6279</v>
      </c>
      <c r="G557" t="str">
        <f>REPLACE(טבלה1[[#This Row],[url]],19,3,"com")</f>
        <v>https://www.udemy.com/angular-on-rails-course/</v>
      </c>
      <c r="H557" t="b">
        <v>1</v>
      </c>
      <c r="I557" s="4">
        <v>150</v>
      </c>
      <c r="J557" s="5">
        <v>1967</v>
      </c>
      <c r="K557" s="5">
        <v>372</v>
      </c>
      <c r="L557" s="5">
        <v>60</v>
      </c>
      <c r="M557">
        <v>4</v>
      </c>
      <c r="N557" t="str">
        <f>VLOOKUP(טבלה1[[#This Row],[level_id]],Level_id!$A$2:$B$5,2)</f>
        <v>Intermediate Level</v>
      </c>
      <c r="O557" t="str">
        <f>LOWER(טבלה1[[#This Row],[level_desc]])</f>
        <v>intermediate level</v>
      </c>
      <c r="P557" s="3" t="str">
        <f>UPPER(טבלה1[[#This Row],[small letters]])</f>
        <v>INTERMEDIATE LEVEL</v>
      </c>
      <c r="Q557">
        <f>LEN(טבלה1[[#This Row],[no spaces]])</f>
        <v>18</v>
      </c>
      <c r="R557" t="str">
        <f>TRIM(טבלה1[[#This Row],[small letters]])</f>
        <v>intermediate level</v>
      </c>
      <c r="S557" s="6">
        <v>9</v>
      </c>
      <c r="T557" s="12">
        <v>42689</v>
      </c>
      <c r="U557" s="6">
        <f>DAY(טבלה1[[#This Row],[published_date]])</f>
        <v>15</v>
      </c>
      <c r="V557" s="6">
        <f>MONTH(טבלה1[[#This Row],[published_date]])</f>
        <v>11</v>
      </c>
      <c r="W557" s="6">
        <f>YEAR(טבלה1[[#This Row],[published_date]])</f>
        <v>2016</v>
      </c>
      <c r="X557">
        <v>4</v>
      </c>
      <c r="Y557" t="str">
        <f>VLOOKUP(טבלה1[[#This Row],[subject_id]],Subject_id!$A$2:$B$5,2)</f>
        <v>Web Development</v>
      </c>
      <c r="Z557" s="7">
        <v>44114</v>
      </c>
      <c r="AA557">
        <f>_xlfn.DAYS(טבלה1[[#This Row],[Removal_date]],טבלה1[[#This Row],[published_date]])</f>
        <v>1425</v>
      </c>
      <c r="AB557" s="4">
        <f>טבלה1[[#This Row],[price]]*טבלה1[[#This Row],[num_subscribers]]</f>
        <v>295050</v>
      </c>
    </row>
    <row r="558" spans="1:28" x14ac:dyDescent="0.3">
      <c r="A558">
        <v>1005658</v>
      </c>
      <c r="B558" t="s">
        <v>170</v>
      </c>
      <c r="C558" t="str">
        <f>LEFT(טבלה1[[#This Row],[course_title]],10)</f>
        <v>Trading fo</v>
      </c>
      <c r="D558" t="str">
        <f>RIGHT(טבלה1[[#This Row],[course_title]],10)</f>
        <v>iate Level</v>
      </c>
      <c r="E558" t="str">
        <f>MID(טבלה1[[#This Row],[course_title]],2,10)</f>
        <v>rading for</v>
      </c>
      <c r="F558" t="s">
        <v>171</v>
      </c>
      <c r="G558" t="str">
        <f>REPLACE(טבלה1[[#This Row],[url]],19,3,"com")</f>
        <v>https://www.udemy.com/trading-for-beginners-tier-2/</v>
      </c>
      <c r="H558" t="b">
        <v>1</v>
      </c>
      <c r="I558" s="4">
        <v>150</v>
      </c>
      <c r="J558" s="5">
        <v>3979</v>
      </c>
      <c r="K558" s="5">
        <v>40</v>
      </c>
      <c r="L558" s="5">
        <v>39</v>
      </c>
      <c r="M558">
        <v>2</v>
      </c>
      <c r="N558" t="str">
        <f>VLOOKUP(טבלה1[[#This Row],[level_id]],Level_id!$A$2:$B$5,2)</f>
        <v>Beginner Level</v>
      </c>
      <c r="O558" t="str">
        <f>LOWER(טבלה1[[#This Row],[level_desc]])</f>
        <v>beginner level</v>
      </c>
      <c r="P558" s="3" t="str">
        <f>UPPER(טבלה1[[#This Row],[small letters]])</f>
        <v>BEGINNER LEVEL</v>
      </c>
      <c r="Q558">
        <f>LEN(טבלה1[[#This Row],[no spaces]])</f>
        <v>14</v>
      </c>
      <c r="R558" t="str">
        <f>TRIM(טבלה1[[#This Row],[small letters]])</f>
        <v>beginner level</v>
      </c>
      <c r="S558" s="6">
        <v>5</v>
      </c>
      <c r="T558" s="12">
        <v>42683</v>
      </c>
      <c r="U558" s="6">
        <f>DAY(טבלה1[[#This Row],[published_date]])</f>
        <v>9</v>
      </c>
      <c r="V558" s="6">
        <f>MONTH(טבלה1[[#This Row],[published_date]])</f>
        <v>11</v>
      </c>
      <c r="W558" s="6">
        <f>YEAR(טבלה1[[#This Row],[published_date]])</f>
        <v>2016</v>
      </c>
      <c r="X558">
        <v>1</v>
      </c>
      <c r="Y558" t="str">
        <f>VLOOKUP(טבלה1[[#This Row],[subject_id]],Subject_id!$A$2:$B$5,2)</f>
        <v>Business Finance</v>
      </c>
      <c r="Z558" s="7">
        <v>43245</v>
      </c>
      <c r="AA558">
        <f>_xlfn.DAYS(טבלה1[[#This Row],[Removal_date]],טבלה1[[#This Row],[published_date]])</f>
        <v>562</v>
      </c>
      <c r="AB558" s="4">
        <f>טבלה1[[#This Row],[price]]*טבלה1[[#This Row],[num_subscribers]]</f>
        <v>596850</v>
      </c>
    </row>
    <row r="559" spans="1:28" x14ac:dyDescent="0.3">
      <c r="A559">
        <v>1030976</v>
      </c>
      <c r="B559" t="s">
        <v>538</v>
      </c>
      <c r="C559" t="str">
        <f>LEFT(טבלה1[[#This Row],[course_title]],10)</f>
        <v>The Comple</v>
      </c>
      <c r="D559" t="str">
        <f>RIGHT(טבלה1[[#This Row],[course_title]],10)</f>
        <v>sis Course</v>
      </c>
      <c r="E559" t="str">
        <f>MID(טבלה1[[#This Row],[course_title]],2,10)</f>
        <v>he Complet</v>
      </c>
      <c r="F559" t="s">
        <v>539</v>
      </c>
      <c r="G559" t="str">
        <f>REPLACE(טבלה1[[#This Row],[url]],19,3,"com")</f>
        <v>https://www.udemy.com/the-complete-financial-statement-analysis-course/</v>
      </c>
      <c r="H559" t="b">
        <v>1</v>
      </c>
      <c r="I559" s="4">
        <v>150</v>
      </c>
      <c r="J559" s="5">
        <v>912</v>
      </c>
      <c r="K559" s="5">
        <v>12</v>
      </c>
      <c r="L559" s="5">
        <v>37</v>
      </c>
      <c r="M559">
        <v>2</v>
      </c>
      <c r="N559" t="str">
        <f>VLOOKUP(טבלה1[[#This Row],[level_id]],Level_id!$A$2:$B$5,2)</f>
        <v>Beginner Level</v>
      </c>
      <c r="O559" t="str">
        <f>LOWER(טבלה1[[#This Row],[level_desc]])</f>
        <v>beginner level</v>
      </c>
      <c r="P559" s="3" t="str">
        <f>UPPER(טבלה1[[#This Row],[small letters]])</f>
        <v>BEGINNER LEVEL</v>
      </c>
      <c r="Q559">
        <f>LEN(טבלה1[[#This Row],[no spaces]])</f>
        <v>14</v>
      </c>
      <c r="R559" t="str">
        <f>TRIM(טבלה1[[#This Row],[small letters]])</f>
        <v>beginner level</v>
      </c>
      <c r="S559" s="6">
        <v>3</v>
      </c>
      <c r="T559" s="12">
        <v>42746</v>
      </c>
      <c r="U559" s="6">
        <f>DAY(טבלה1[[#This Row],[published_date]])</f>
        <v>11</v>
      </c>
      <c r="V559" s="6">
        <f>MONTH(טבלה1[[#This Row],[published_date]])</f>
        <v>1</v>
      </c>
      <c r="W559" s="6">
        <f>YEAR(טבלה1[[#This Row],[published_date]])</f>
        <v>2017</v>
      </c>
      <c r="X559">
        <v>1</v>
      </c>
      <c r="Y559" t="str">
        <f>VLOOKUP(טבלה1[[#This Row],[subject_id]],Subject_id!$A$2:$B$5,2)</f>
        <v>Business Finance</v>
      </c>
      <c r="Z559" s="7">
        <v>43245</v>
      </c>
      <c r="AA559">
        <f>_xlfn.DAYS(טבלה1[[#This Row],[Removal_date]],טבלה1[[#This Row],[published_date]])</f>
        <v>499</v>
      </c>
      <c r="AB559" s="4">
        <f>טבלה1[[#This Row],[price]]*טבלה1[[#This Row],[num_subscribers]]</f>
        <v>136800</v>
      </c>
    </row>
    <row r="560" spans="1:28" x14ac:dyDescent="0.3">
      <c r="A560">
        <v>1036028</v>
      </c>
      <c r="B560" t="s">
        <v>7319</v>
      </c>
      <c r="C560" t="str">
        <f>LEFT(טבלה1[[#This Row],[course_title]],10)</f>
        <v>Build Word</v>
      </c>
      <c r="D560" t="str">
        <f>RIGHT(טבלה1[[#This Row],[course_title]],10)</f>
        <v xml:space="preserve"> Laravel 5</v>
      </c>
      <c r="E560" t="str">
        <f>MID(טבלה1[[#This Row],[course_title]],2,10)</f>
        <v>uild Wordp</v>
      </c>
      <c r="F560" t="s">
        <v>7320</v>
      </c>
      <c r="G560" t="str">
        <f>REPLACE(טבלה1[[#This Row],[url]],19,3,"com")</f>
        <v>https://www.udemy.com/build-blog-cms-with-laravel-5/</v>
      </c>
      <c r="H560" t="b">
        <v>1</v>
      </c>
      <c r="I560" s="4">
        <v>150</v>
      </c>
      <c r="J560" s="5">
        <v>392</v>
      </c>
      <c r="K560" s="5">
        <v>81</v>
      </c>
      <c r="L560" s="5">
        <v>63</v>
      </c>
      <c r="M560">
        <v>1</v>
      </c>
      <c r="N560" t="str">
        <f>VLOOKUP(טבלה1[[#This Row],[level_id]],Level_id!$A$2:$B$5,2)</f>
        <v>All levels</v>
      </c>
      <c r="O560" t="str">
        <f>LOWER(טבלה1[[#This Row],[level_desc]])</f>
        <v>all levels</v>
      </c>
      <c r="P560" s="3" t="str">
        <f>UPPER(טבלה1[[#This Row],[small letters]])</f>
        <v>ALL LEVELS</v>
      </c>
      <c r="Q560">
        <f>LEN(טבלה1[[#This Row],[no spaces]])</f>
        <v>10</v>
      </c>
      <c r="R560" t="str">
        <f>TRIM(טבלה1[[#This Row],[small letters]])</f>
        <v>all levels</v>
      </c>
      <c r="S560" s="6">
        <v>8.5</v>
      </c>
      <c r="T560" s="12">
        <v>42723</v>
      </c>
      <c r="U560" s="6">
        <f>DAY(טבלה1[[#This Row],[published_date]])</f>
        <v>19</v>
      </c>
      <c r="V560" s="6">
        <f>MONTH(טבלה1[[#This Row],[published_date]])</f>
        <v>12</v>
      </c>
      <c r="W560" s="6">
        <f>YEAR(טבלה1[[#This Row],[published_date]])</f>
        <v>2016</v>
      </c>
      <c r="X560">
        <v>4</v>
      </c>
      <c r="Y560" t="str">
        <f>VLOOKUP(טבלה1[[#This Row],[subject_id]],Subject_id!$A$2:$B$5,2)</f>
        <v>Web Development</v>
      </c>
      <c r="Z560" s="7">
        <v>43734</v>
      </c>
      <c r="AA560">
        <f>_xlfn.DAYS(טבלה1[[#This Row],[Removal_date]],טבלה1[[#This Row],[published_date]])</f>
        <v>1011</v>
      </c>
      <c r="AB560" s="4">
        <f>טבלה1[[#This Row],[price]]*טבלה1[[#This Row],[num_subscribers]]</f>
        <v>58800</v>
      </c>
    </row>
    <row r="561" spans="1:28" x14ac:dyDescent="0.3">
      <c r="A561">
        <v>1037868</v>
      </c>
      <c r="B561" t="s">
        <v>4145</v>
      </c>
      <c r="C561" t="str">
        <f>LEFT(טבלה1[[#This Row],[course_title]],10)</f>
        <v>Digital Pi</v>
      </c>
      <c r="D561" t="str">
        <f>RIGHT(טבלה1[[#This Row],[course_title]],10)</f>
        <v>ast &amp; Easy</v>
      </c>
      <c r="E561" t="str">
        <f>MID(טבלה1[[#This Row],[course_title]],2,10)</f>
        <v>igital Pia</v>
      </c>
      <c r="F561" t="s">
        <v>4146</v>
      </c>
      <c r="G561" t="str">
        <f>REPLACE(טבלה1[[#This Row],[url]],19,3,"com")</f>
        <v>https://www.udemy.com/digital-pianist-course-learn-piano-keyboard-fast-easy/</v>
      </c>
      <c r="H561" t="b">
        <v>1</v>
      </c>
      <c r="I561" s="4">
        <v>150</v>
      </c>
      <c r="J561" s="5">
        <v>89</v>
      </c>
      <c r="K561" s="5">
        <v>7</v>
      </c>
      <c r="L561" s="5">
        <v>35</v>
      </c>
      <c r="M561">
        <v>2</v>
      </c>
      <c r="N561" t="str">
        <f>VLOOKUP(טבלה1[[#This Row],[level_id]],Level_id!$A$2:$B$5,2)</f>
        <v>Beginner Level</v>
      </c>
      <c r="O561" t="str">
        <f>LOWER(טבלה1[[#This Row],[level_desc]])</f>
        <v>beginner level</v>
      </c>
      <c r="P561" s="3" t="str">
        <f>UPPER(טבלה1[[#This Row],[small letters]])</f>
        <v>BEGINNER LEVEL</v>
      </c>
      <c r="Q561">
        <f>LEN(טבלה1[[#This Row],[no spaces]])</f>
        <v>14</v>
      </c>
      <c r="R561" t="str">
        <f>TRIM(טבלה1[[#This Row],[small letters]])</f>
        <v>beginner level</v>
      </c>
      <c r="S561" s="6">
        <v>3</v>
      </c>
      <c r="T561" s="12">
        <v>42730</v>
      </c>
      <c r="U561" s="6">
        <f>DAY(טבלה1[[#This Row],[published_date]])</f>
        <v>26</v>
      </c>
      <c r="V561" s="6">
        <f>MONTH(טבלה1[[#This Row],[published_date]])</f>
        <v>12</v>
      </c>
      <c r="W561" s="6">
        <f>YEAR(טבלה1[[#This Row],[published_date]])</f>
        <v>2016</v>
      </c>
      <c r="X561">
        <v>3</v>
      </c>
      <c r="Y561" t="str">
        <f>VLOOKUP(טבלה1[[#This Row],[subject_id]],Subject_id!$A$2:$B$5,2)</f>
        <v>Musical Instruments</v>
      </c>
      <c r="Z561" s="7">
        <v>43465</v>
      </c>
      <c r="AA561">
        <f>_xlfn.DAYS(טבלה1[[#This Row],[Removal_date]],טבלה1[[#This Row],[published_date]])</f>
        <v>735</v>
      </c>
      <c r="AB561" s="4">
        <f>טבלה1[[#This Row],[price]]*טבלה1[[#This Row],[num_subscribers]]</f>
        <v>13350</v>
      </c>
    </row>
    <row r="562" spans="1:28" x14ac:dyDescent="0.3">
      <c r="A562">
        <v>1039442</v>
      </c>
      <c r="B562" t="s">
        <v>1804</v>
      </c>
      <c r="C562" t="str">
        <f>LEFT(טבלה1[[#This Row],[course_title]],10)</f>
        <v>How To Tra</v>
      </c>
      <c r="D562" t="str">
        <f>RIGHT(טבלה1[[#This Row],[course_title]],10)</f>
        <v>it (Forex)</v>
      </c>
      <c r="E562" t="str">
        <f>MID(טבלה1[[#This Row],[course_title]],2,10)</f>
        <v>ow To Trad</v>
      </c>
      <c r="F562" t="s">
        <v>1805</v>
      </c>
      <c r="G562" t="str">
        <f>REPLACE(טבלה1[[#This Row],[url]],19,3,"com")</f>
        <v>https://www.udemy.com/how-to-trade-rsi-pullback-strategy-entry-to-exit/</v>
      </c>
      <c r="H562" t="b">
        <v>1</v>
      </c>
      <c r="I562" s="4">
        <v>150</v>
      </c>
      <c r="J562" s="5">
        <v>104</v>
      </c>
      <c r="K562" s="5">
        <v>10</v>
      </c>
      <c r="L562" s="5">
        <v>21</v>
      </c>
      <c r="M562">
        <v>1</v>
      </c>
      <c r="N562" t="str">
        <f>VLOOKUP(טבלה1[[#This Row],[level_id]],Level_id!$A$2:$B$5,2)</f>
        <v>All levels</v>
      </c>
      <c r="O562" t="str">
        <f>LOWER(טבלה1[[#This Row],[level_desc]])</f>
        <v>all levels</v>
      </c>
      <c r="P562" s="3" t="str">
        <f>UPPER(טבלה1[[#This Row],[small letters]])</f>
        <v>ALL LEVELS</v>
      </c>
      <c r="Q562">
        <f>LEN(טבלה1[[#This Row],[no spaces]])</f>
        <v>10</v>
      </c>
      <c r="R562" t="str">
        <f>TRIM(טבלה1[[#This Row],[small letters]])</f>
        <v>all levels</v>
      </c>
      <c r="S562" s="6">
        <v>2</v>
      </c>
      <c r="T562" s="12">
        <v>42783</v>
      </c>
      <c r="U562" s="6">
        <f>DAY(טבלה1[[#This Row],[published_date]])</f>
        <v>17</v>
      </c>
      <c r="V562" s="6">
        <f>MONTH(טבלה1[[#This Row],[published_date]])</f>
        <v>2</v>
      </c>
      <c r="W562" s="6">
        <f>YEAR(טבלה1[[#This Row],[published_date]])</f>
        <v>2017</v>
      </c>
      <c r="X562">
        <v>1</v>
      </c>
      <c r="Y562" t="str">
        <f>VLOOKUP(טבלה1[[#This Row],[subject_id]],Subject_id!$A$2:$B$5,2)</f>
        <v>Business Finance</v>
      </c>
      <c r="Z562" s="7">
        <v>43318</v>
      </c>
      <c r="AA562">
        <f>_xlfn.DAYS(טבלה1[[#This Row],[Removal_date]],טבלה1[[#This Row],[published_date]])</f>
        <v>535</v>
      </c>
      <c r="AB562" s="4">
        <f>טבלה1[[#This Row],[price]]*טבלה1[[#This Row],[num_subscribers]]</f>
        <v>15600</v>
      </c>
    </row>
    <row r="563" spans="1:28" x14ac:dyDescent="0.3">
      <c r="A563">
        <v>1045942</v>
      </c>
      <c r="B563" t="s">
        <v>5110</v>
      </c>
      <c r="C563" t="str">
        <f>LEFT(טבלה1[[#This Row],[course_title]],10)</f>
        <v>Angular Ng</v>
      </c>
      <c r="D563" t="str">
        <f>RIGHT(טבלה1[[#This Row],[course_title]],10)</f>
        <v xml:space="preserve"> Angular 4</v>
      </c>
      <c r="E563" t="str">
        <f>MID(טבלה1[[#This Row],[course_title]],2,10)</f>
        <v>ngular NgR</v>
      </c>
      <c r="F563" t="s">
        <v>5111</v>
      </c>
      <c r="G563" t="str">
        <f>REPLACE(טבלה1[[#This Row],[url]],19,3,"com")</f>
        <v>https://www.udemy.com/angular-ngrx-course/</v>
      </c>
      <c r="H563" t="b">
        <v>1</v>
      </c>
      <c r="I563" s="4">
        <v>150</v>
      </c>
      <c r="J563" s="5">
        <v>1399</v>
      </c>
      <c r="K563" s="5">
        <v>212</v>
      </c>
      <c r="L563" s="5">
        <v>89</v>
      </c>
      <c r="M563">
        <v>4</v>
      </c>
      <c r="N563" t="str">
        <f>VLOOKUP(טבלה1[[#This Row],[level_id]],Level_id!$A$2:$B$5,2)</f>
        <v>Intermediate Level</v>
      </c>
      <c r="O563" t="str">
        <f>LOWER(טבלה1[[#This Row],[level_desc]])</f>
        <v>intermediate level</v>
      </c>
      <c r="P563" s="3" t="str">
        <f>UPPER(טבלה1[[#This Row],[small letters]])</f>
        <v>INTERMEDIATE LEVEL</v>
      </c>
      <c r="Q563">
        <f>LEN(טבלה1[[#This Row],[no spaces]])</f>
        <v>18</v>
      </c>
      <c r="R563" t="str">
        <f>TRIM(טבלה1[[#This Row],[small letters]])</f>
        <v>intermediate level</v>
      </c>
      <c r="S563" s="6">
        <v>8.5</v>
      </c>
      <c r="T563" s="12">
        <v>42754</v>
      </c>
      <c r="U563" s="6">
        <f>DAY(טבלה1[[#This Row],[published_date]])</f>
        <v>19</v>
      </c>
      <c r="V563" s="6">
        <f>MONTH(טבלה1[[#This Row],[published_date]])</f>
        <v>1</v>
      </c>
      <c r="W563" s="6">
        <f>YEAR(טבלה1[[#This Row],[published_date]])</f>
        <v>2017</v>
      </c>
      <c r="X563">
        <v>4</v>
      </c>
      <c r="Y563" t="str">
        <f>VLOOKUP(טבלה1[[#This Row],[subject_id]],Subject_id!$A$2:$B$5,2)</f>
        <v>Web Development</v>
      </c>
      <c r="Z563" s="7">
        <v>44114</v>
      </c>
      <c r="AA563">
        <f>_xlfn.DAYS(טבלה1[[#This Row],[Removal_date]],טבלה1[[#This Row],[published_date]])</f>
        <v>1360</v>
      </c>
      <c r="AB563" s="4">
        <f>טבלה1[[#This Row],[price]]*טבלה1[[#This Row],[num_subscribers]]</f>
        <v>209850</v>
      </c>
    </row>
    <row r="564" spans="1:28" x14ac:dyDescent="0.3">
      <c r="A564">
        <v>1047436</v>
      </c>
      <c r="B564" t="s">
        <v>2442</v>
      </c>
      <c r="C564" t="str">
        <f>LEFT(טבלה1[[#This Row],[course_title]],10)</f>
        <v>How to Dra</v>
      </c>
      <c r="D564" t="str">
        <f>RIGHT(טבלה1[[#This Row],[course_title]],10)</f>
        <v xml:space="preserve"> Beginners</v>
      </c>
      <c r="E564" t="str">
        <f>MID(טבלה1[[#This Row],[course_title]],2,10)</f>
        <v>ow to Draw</v>
      </c>
      <c r="F564" t="s">
        <v>2443</v>
      </c>
      <c r="G564" t="str">
        <f>REPLACE(טבלה1[[#This Row],[url]],19,3,"com")</f>
        <v>https://www.udemy.com/drawing-and-sketching-for-beginners/</v>
      </c>
      <c r="H564" t="b">
        <v>1</v>
      </c>
      <c r="I564" s="4">
        <v>150</v>
      </c>
      <c r="J564" s="5">
        <v>1360</v>
      </c>
      <c r="K564" s="5">
        <v>175</v>
      </c>
      <c r="L564" s="5">
        <v>79</v>
      </c>
      <c r="M564">
        <v>2</v>
      </c>
      <c r="N564" t="str">
        <f>VLOOKUP(טבלה1[[#This Row],[level_id]],Level_id!$A$2:$B$5,2)</f>
        <v>Beginner Level</v>
      </c>
      <c r="O564" t="str">
        <f>LOWER(טבלה1[[#This Row],[level_desc]])</f>
        <v>beginner level</v>
      </c>
      <c r="P564" s="3" t="str">
        <f>UPPER(טבלה1[[#This Row],[small letters]])</f>
        <v>BEGINNER LEVEL</v>
      </c>
      <c r="Q564">
        <f>LEN(טבלה1[[#This Row],[no spaces]])</f>
        <v>14</v>
      </c>
      <c r="R564" t="str">
        <f>TRIM(טבלה1[[#This Row],[small letters]])</f>
        <v>beginner level</v>
      </c>
      <c r="S564" s="6">
        <v>9</v>
      </c>
      <c r="T564" s="12">
        <v>42760</v>
      </c>
      <c r="U564" s="6">
        <f>DAY(טבלה1[[#This Row],[published_date]])</f>
        <v>25</v>
      </c>
      <c r="V564" s="6">
        <f>MONTH(טבלה1[[#This Row],[published_date]])</f>
        <v>1</v>
      </c>
      <c r="W564" s="6">
        <f>YEAR(טבלה1[[#This Row],[published_date]])</f>
        <v>2017</v>
      </c>
      <c r="X564">
        <v>2</v>
      </c>
      <c r="Y564" t="str">
        <f>VLOOKUP(טבלה1[[#This Row],[subject_id]],Subject_id!$A$2:$B$5,2)</f>
        <v>Graphic Design</v>
      </c>
      <c r="Z564" s="7">
        <v>43465</v>
      </c>
      <c r="AA564">
        <f>_xlfn.DAYS(טבלה1[[#This Row],[Removal_date]],טבלה1[[#This Row],[published_date]])</f>
        <v>705</v>
      </c>
      <c r="AB564" s="4">
        <f>טבלה1[[#This Row],[price]]*טבלה1[[#This Row],[num_subscribers]]</f>
        <v>204000</v>
      </c>
    </row>
    <row r="565" spans="1:28" x14ac:dyDescent="0.3">
      <c r="A565">
        <v>1053462</v>
      </c>
      <c r="B565" t="s">
        <v>2282</v>
      </c>
      <c r="C565" t="str">
        <f>LEFT(טבלה1[[#This Row],[course_title]],10)</f>
        <v>Management</v>
      </c>
      <c r="D565" t="str">
        <f>RIGHT(טבלה1[[#This Row],[course_title]],10)</f>
        <v>lete Study</v>
      </c>
      <c r="E565" t="str">
        <f>MID(טבלה1[[#This Row],[course_title]],2,10)</f>
        <v xml:space="preserve">anagement </v>
      </c>
      <c r="F565" t="s">
        <v>2283</v>
      </c>
      <c r="G565" t="str">
        <f>REPLACE(טבלה1[[#This Row],[url]],19,3,"com")</f>
        <v>https://www.udemy.com/management-accounting-a-complete-study/</v>
      </c>
      <c r="H565" t="b">
        <v>1</v>
      </c>
      <c r="I565" s="4">
        <v>150</v>
      </c>
      <c r="J565" s="5">
        <v>133</v>
      </c>
      <c r="K565" s="5">
        <v>3</v>
      </c>
      <c r="L565" s="5">
        <v>158</v>
      </c>
      <c r="M565">
        <v>1</v>
      </c>
      <c r="N565" t="str">
        <f>VLOOKUP(טבלה1[[#This Row],[level_id]],Level_id!$A$2:$B$5,2)</f>
        <v>All levels</v>
      </c>
      <c r="O565" t="str">
        <f>LOWER(טבלה1[[#This Row],[level_desc]])</f>
        <v>all levels</v>
      </c>
      <c r="P565" s="3" t="str">
        <f>UPPER(טבלה1[[#This Row],[small letters]])</f>
        <v>ALL LEVELS</v>
      </c>
      <c r="Q565">
        <f>LEN(טבלה1[[#This Row],[no spaces]])</f>
        <v>10</v>
      </c>
      <c r="R565" t="str">
        <f>TRIM(טבלה1[[#This Row],[small letters]])</f>
        <v>all levels</v>
      </c>
      <c r="S565" s="6">
        <v>17.5</v>
      </c>
      <c r="T565" s="12">
        <v>42733</v>
      </c>
      <c r="U565" s="6">
        <f>DAY(טבלה1[[#This Row],[published_date]])</f>
        <v>29</v>
      </c>
      <c r="V565" s="6">
        <f>MONTH(טבלה1[[#This Row],[published_date]])</f>
        <v>12</v>
      </c>
      <c r="W565" s="6">
        <f>YEAR(טבלה1[[#This Row],[published_date]])</f>
        <v>2016</v>
      </c>
      <c r="X565">
        <v>1</v>
      </c>
      <c r="Y565" t="str">
        <f>VLOOKUP(טבלה1[[#This Row],[subject_id]],Subject_id!$A$2:$B$5,2)</f>
        <v>Business Finance</v>
      </c>
      <c r="Z565" s="7">
        <v>43734</v>
      </c>
      <c r="AA565">
        <f>_xlfn.DAYS(טבלה1[[#This Row],[Removal_date]],טבלה1[[#This Row],[published_date]])</f>
        <v>1001</v>
      </c>
      <c r="AB565" s="4">
        <f>טבלה1[[#This Row],[price]]*טבלה1[[#This Row],[num_subscribers]]</f>
        <v>19950</v>
      </c>
    </row>
    <row r="566" spans="1:28" x14ac:dyDescent="0.3">
      <c r="A566">
        <v>1067516</v>
      </c>
      <c r="B566" t="s">
        <v>2448</v>
      </c>
      <c r="C566" t="str">
        <f>LEFT(טבלה1[[#This Row],[course_title]],10)</f>
        <v>Vector Log</v>
      </c>
      <c r="D566" t="str">
        <f>RIGHT(טבלה1[[#This Row],[course_title]],10)</f>
        <v>y Designer</v>
      </c>
      <c r="E566" t="str">
        <f>MID(טבלה1[[#This Row],[course_title]],2,10)</f>
        <v>ector Logo</v>
      </c>
      <c r="F566" t="s">
        <v>2449</v>
      </c>
      <c r="G566" t="str">
        <f>REPLACE(טבלה1[[#This Row],[url]],19,3,"com")</f>
        <v>https://www.udemy.com/logoaffinitydesigner/</v>
      </c>
      <c r="H566" t="b">
        <v>1</v>
      </c>
      <c r="I566" s="4">
        <v>150</v>
      </c>
      <c r="J566" s="5">
        <v>1789</v>
      </c>
      <c r="K566" s="5">
        <v>102</v>
      </c>
      <c r="L566" s="5">
        <v>57</v>
      </c>
      <c r="M566">
        <v>1</v>
      </c>
      <c r="N566" t="str">
        <f>VLOOKUP(טבלה1[[#This Row],[level_id]],Level_id!$A$2:$B$5,2)</f>
        <v>All levels</v>
      </c>
      <c r="O566" t="str">
        <f>LOWER(טבלה1[[#This Row],[level_desc]])</f>
        <v>all levels</v>
      </c>
      <c r="P566" s="3" t="str">
        <f>UPPER(טבלה1[[#This Row],[small letters]])</f>
        <v>ALL LEVELS</v>
      </c>
      <c r="Q566">
        <f>LEN(טבלה1[[#This Row],[no spaces]])</f>
        <v>10</v>
      </c>
      <c r="R566" t="str">
        <f>TRIM(טבלה1[[#This Row],[small letters]])</f>
        <v>all levels</v>
      </c>
      <c r="S566" s="6">
        <v>3</v>
      </c>
      <c r="T566" s="12">
        <v>42773</v>
      </c>
      <c r="U566" s="6">
        <f>DAY(טבלה1[[#This Row],[published_date]])</f>
        <v>7</v>
      </c>
      <c r="V566" s="6">
        <f>MONTH(טבלה1[[#This Row],[published_date]])</f>
        <v>2</v>
      </c>
      <c r="W566" s="6">
        <f>YEAR(טבלה1[[#This Row],[published_date]])</f>
        <v>2017</v>
      </c>
      <c r="X566">
        <v>2</v>
      </c>
      <c r="Y566" t="str">
        <f>VLOOKUP(טבלה1[[#This Row],[subject_id]],Subject_id!$A$2:$B$5,2)</f>
        <v>Graphic Design</v>
      </c>
      <c r="Z566" s="7">
        <v>43734</v>
      </c>
      <c r="AA566">
        <f>_xlfn.DAYS(טבלה1[[#This Row],[Removal_date]],טבלה1[[#This Row],[published_date]])</f>
        <v>961</v>
      </c>
      <c r="AB566" s="4">
        <f>טבלה1[[#This Row],[price]]*טבלה1[[#This Row],[num_subscribers]]</f>
        <v>268350</v>
      </c>
    </row>
    <row r="567" spans="1:28" x14ac:dyDescent="0.3">
      <c r="A567">
        <v>1099956</v>
      </c>
      <c r="B567" t="s">
        <v>6144</v>
      </c>
      <c r="C567" t="str">
        <f>LEFT(טבלה1[[#This Row],[course_title]],10)</f>
        <v xml:space="preserve">Bootstrap </v>
      </c>
      <c r="D567" t="str">
        <f>RIGHT(טבלה1[[#This Row],[course_title]],10)</f>
        <v>asterclass</v>
      </c>
      <c r="E567" t="str">
        <f>MID(טבלה1[[#This Row],[course_title]],2,10)</f>
        <v>ootstrap 4</v>
      </c>
      <c r="F567" t="s">
        <v>6145</v>
      </c>
      <c r="G567" t="str">
        <f>REPLACE(טבלה1[[#This Row],[url]],19,3,"com")</f>
        <v>https://www.udemy.com/bootstrap-theme-development-masterclass/</v>
      </c>
      <c r="H567" t="b">
        <v>1</v>
      </c>
      <c r="I567" s="4">
        <v>150</v>
      </c>
      <c r="J567" s="5">
        <v>2641</v>
      </c>
      <c r="K567" s="5">
        <v>28</v>
      </c>
      <c r="L567" s="5">
        <v>15</v>
      </c>
      <c r="M567">
        <v>1</v>
      </c>
      <c r="N567" t="str">
        <f>VLOOKUP(טבלה1[[#This Row],[level_id]],Level_id!$A$2:$B$5,2)</f>
        <v>All levels</v>
      </c>
      <c r="O567" t="str">
        <f>LOWER(טבלה1[[#This Row],[level_desc]])</f>
        <v>all levels</v>
      </c>
      <c r="P567" s="3" t="str">
        <f>UPPER(טבלה1[[#This Row],[small letters]])</f>
        <v>ALL LEVELS</v>
      </c>
      <c r="Q567">
        <f>LEN(טבלה1[[#This Row],[no spaces]])</f>
        <v>10</v>
      </c>
      <c r="R567" t="str">
        <f>TRIM(טבלה1[[#This Row],[small letters]])</f>
        <v>all levels</v>
      </c>
      <c r="S567" s="6">
        <v>0.65</v>
      </c>
      <c r="T567" s="12">
        <v>42790</v>
      </c>
      <c r="U567" s="6">
        <f>DAY(טבלה1[[#This Row],[published_date]])</f>
        <v>24</v>
      </c>
      <c r="V567" s="6">
        <f>MONTH(טבלה1[[#This Row],[published_date]])</f>
        <v>2</v>
      </c>
      <c r="W567" s="6">
        <f>YEAR(טבלה1[[#This Row],[published_date]])</f>
        <v>2017</v>
      </c>
      <c r="X567">
        <v>4</v>
      </c>
      <c r="Y567" t="str">
        <f>VLOOKUP(טבלה1[[#This Row],[subject_id]],Subject_id!$A$2:$B$5,2)</f>
        <v>Web Development</v>
      </c>
      <c r="Z567" s="7">
        <v>43734</v>
      </c>
      <c r="AA567">
        <f>_xlfn.DAYS(טבלה1[[#This Row],[Removal_date]],טבלה1[[#This Row],[published_date]])</f>
        <v>944</v>
      </c>
      <c r="AB567" s="4">
        <f>טבלה1[[#This Row],[price]]*טבלה1[[#This Row],[num_subscribers]]</f>
        <v>396150</v>
      </c>
    </row>
    <row r="568" spans="1:28" x14ac:dyDescent="0.3">
      <c r="A568">
        <v>1109926</v>
      </c>
      <c r="B568" t="s">
        <v>6508</v>
      </c>
      <c r="C568" t="str">
        <f>LEFT(טבלה1[[#This Row],[course_title]],10)</f>
        <v>GraphQL wi</v>
      </c>
      <c r="D568" t="str">
        <f>RIGHT(טבלה1[[#This Row],[course_title]],10)</f>
        <v>pers Guide</v>
      </c>
      <c r="E568" t="str">
        <f>MID(טבלה1[[#This Row],[course_title]],2,10)</f>
        <v>raphQL wit</v>
      </c>
      <c r="F568" t="s">
        <v>6509</v>
      </c>
      <c r="G568" t="str">
        <f>REPLACE(טבלה1[[#This Row],[url]],19,3,"com")</f>
        <v>https://www.udemy.com/graphql-with-react-course/</v>
      </c>
      <c r="H568" t="b">
        <v>1</v>
      </c>
      <c r="I568" s="4">
        <v>150</v>
      </c>
      <c r="J568" s="5">
        <v>6412</v>
      </c>
      <c r="K568" s="5">
        <v>987</v>
      </c>
      <c r="L568" s="5">
        <v>114</v>
      </c>
      <c r="M568">
        <v>4</v>
      </c>
      <c r="N568" t="str">
        <f>VLOOKUP(טבלה1[[#This Row],[level_id]],Level_id!$A$2:$B$5,2)</f>
        <v>Intermediate Level</v>
      </c>
      <c r="O568" t="str">
        <f>LOWER(טבלה1[[#This Row],[level_desc]])</f>
        <v>intermediate level</v>
      </c>
      <c r="P568" s="3" t="str">
        <f>UPPER(טבלה1[[#This Row],[small letters]])</f>
        <v>INTERMEDIATE LEVEL</v>
      </c>
      <c r="Q568">
        <f>LEN(טבלה1[[#This Row],[no spaces]])</f>
        <v>18</v>
      </c>
      <c r="R568" t="str">
        <f>TRIM(טבלה1[[#This Row],[small letters]])</f>
        <v>intermediate level</v>
      </c>
      <c r="S568" s="6">
        <v>13</v>
      </c>
      <c r="T568" s="12">
        <v>42780</v>
      </c>
      <c r="U568" s="6">
        <f>DAY(טבלה1[[#This Row],[published_date]])</f>
        <v>14</v>
      </c>
      <c r="V568" s="6">
        <f>MONTH(טבלה1[[#This Row],[published_date]])</f>
        <v>2</v>
      </c>
      <c r="W568" s="6">
        <f>YEAR(טבלה1[[#This Row],[published_date]])</f>
        <v>2017</v>
      </c>
      <c r="X568">
        <v>4</v>
      </c>
      <c r="Y568" t="str">
        <f>VLOOKUP(טבלה1[[#This Row],[subject_id]],Subject_id!$A$2:$B$5,2)</f>
        <v>Web Development</v>
      </c>
      <c r="Z568" s="7">
        <v>44114</v>
      </c>
      <c r="AA568">
        <f>_xlfn.DAYS(טבלה1[[#This Row],[Removal_date]],טבלה1[[#This Row],[published_date]])</f>
        <v>1334</v>
      </c>
      <c r="AB568" s="4">
        <f>טבלה1[[#This Row],[price]]*טבלה1[[#This Row],[num_subscribers]]</f>
        <v>961800</v>
      </c>
    </row>
    <row r="569" spans="1:28" x14ac:dyDescent="0.3">
      <c r="A569">
        <v>1117796</v>
      </c>
      <c r="B569" t="s">
        <v>2400</v>
      </c>
      <c r="C569" t="str">
        <f>LEFT(טבלה1[[#This Row],[course_title]],10)</f>
        <v>Typographi</v>
      </c>
      <c r="D569" t="str">
        <f>RIGHT(טבלה1[[#This Row],[course_title]],10)</f>
        <v>s &amp; Beyond</v>
      </c>
      <c r="E569" t="str">
        <f>MID(טבלה1[[#This Row],[course_title]],2,10)</f>
        <v>ypographic</v>
      </c>
      <c r="F569" t="s">
        <v>2401</v>
      </c>
      <c r="G569" t="str">
        <f>REPLACE(טבלה1[[#This Row],[url]],19,3,"com")</f>
        <v>https://www.udemy.com/typographical-logo-design/</v>
      </c>
      <c r="H569" t="b">
        <v>1</v>
      </c>
      <c r="I569" s="4">
        <v>150</v>
      </c>
      <c r="J569" s="5">
        <v>1720</v>
      </c>
      <c r="K569" s="5">
        <v>40</v>
      </c>
      <c r="L569" s="5">
        <v>27</v>
      </c>
      <c r="M569">
        <v>1</v>
      </c>
      <c r="N569" t="str">
        <f>VLOOKUP(טבלה1[[#This Row],[level_id]],Level_id!$A$2:$B$5,2)</f>
        <v>All levels</v>
      </c>
      <c r="O569" t="str">
        <f>LOWER(טבלה1[[#This Row],[level_desc]])</f>
        <v>all levels</v>
      </c>
      <c r="P569" s="3" t="str">
        <f>UPPER(טבלה1[[#This Row],[small letters]])</f>
        <v>ALL LEVELS</v>
      </c>
      <c r="Q569">
        <f>LEN(טבלה1[[#This Row],[no spaces]])</f>
        <v>10</v>
      </c>
      <c r="R569" t="str">
        <f>TRIM(טבלה1[[#This Row],[small letters]])</f>
        <v>all levels</v>
      </c>
      <c r="S569" s="6">
        <v>1.5</v>
      </c>
      <c r="T569" s="12">
        <v>42789</v>
      </c>
      <c r="U569" s="6">
        <f>DAY(טבלה1[[#This Row],[published_date]])</f>
        <v>23</v>
      </c>
      <c r="V569" s="6">
        <f>MONTH(טבלה1[[#This Row],[published_date]])</f>
        <v>2</v>
      </c>
      <c r="W569" s="6">
        <f>YEAR(טבלה1[[#This Row],[published_date]])</f>
        <v>2017</v>
      </c>
      <c r="X569">
        <v>2</v>
      </c>
      <c r="Y569" t="str">
        <f>VLOOKUP(טבלה1[[#This Row],[subject_id]],Subject_id!$A$2:$B$5,2)</f>
        <v>Graphic Design</v>
      </c>
      <c r="Z569" s="7">
        <v>43734</v>
      </c>
      <c r="AA569">
        <f>_xlfn.DAYS(טבלה1[[#This Row],[Removal_date]],טבלה1[[#This Row],[published_date]])</f>
        <v>945</v>
      </c>
      <c r="AB569" s="4">
        <f>טבלה1[[#This Row],[price]]*טבלה1[[#This Row],[num_subscribers]]</f>
        <v>258000</v>
      </c>
    </row>
    <row r="570" spans="1:28" x14ac:dyDescent="0.3">
      <c r="A570">
        <v>1119092</v>
      </c>
      <c r="B570" t="s">
        <v>3982</v>
      </c>
      <c r="C570" t="str">
        <f>LEFT(טבלה1[[#This Row],[course_title]],10)</f>
        <v>Learn guit</v>
      </c>
      <c r="D570" t="str">
        <f>RIGHT(טבלה1[[#This Row],[course_title]],10)</f>
        <v>er course"</v>
      </c>
      <c r="E570" t="str">
        <f>MID(טבלה1[[#This Row],[course_title]],2,10)</f>
        <v>earn guita</v>
      </c>
      <c r="F570" t="s">
        <v>3983</v>
      </c>
      <c r="G570" t="str">
        <f>REPLACE(טבלה1[[#This Row],[url]],19,3,"com")</f>
        <v>https://www.udemy.com/learn-guitar-the-right-way/</v>
      </c>
      <c r="H570" t="b">
        <v>1</v>
      </c>
      <c r="I570" s="4">
        <v>150</v>
      </c>
      <c r="J570" s="5">
        <v>2102</v>
      </c>
      <c r="K570" s="5">
        <v>33</v>
      </c>
      <c r="L570" s="5">
        <v>99</v>
      </c>
      <c r="M570">
        <v>2</v>
      </c>
      <c r="N570" t="str">
        <f>VLOOKUP(טבלה1[[#This Row],[level_id]],Level_id!$A$2:$B$5,2)</f>
        <v>Beginner Level</v>
      </c>
      <c r="O570" t="str">
        <f>LOWER(טבלה1[[#This Row],[level_desc]])</f>
        <v>beginner level</v>
      </c>
      <c r="P570" s="3" t="str">
        <f>UPPER(טבלה1[[#This Row],[small letters]])</f>
        <v>BEGINNER LEVEL</v>
      </c>
      <c r="Q570">
        <f>LEN(טבלה1[[#This Row],[no spaces]])</f>
        <v>14</v>
      </c>
      <c r="R570" t="str">
        <f>TRIM(טבלה1[[#This Row],[small letters]])</f>
        <v>beginner level</v>
      </c>
      <c r="S570" s="6">
        <v>9</v>
      </c>
      <c r="T570" s="12">
        <v>42791</v>
      </c>
      <c r="U570" s="6">
        <f>DAY(טבלה1[[#This Row],[published_date]])</f>
        <v>25</v>
      </c>
      <c r="V570" s="6">
        <f>MONTH(טבלה1[[#This Row],[published_date]])</f>
        <v>2</v>
      </c>
      <c r="W570" s="6">
        <f>YEAR(טבלה1[[#This Row],[published_date]])</f>
        <v>2017</v>
      </c>
      <c r="X570">
        <v>3</v>
      </c>
      <c r="Y570" t="str">
        <f>VLOOKUP(טבלה1[[#This Row],[subject_id]],Subject_id!$A$2:$B$5,2)</f>
        <v>Musical Instruments</v>
      </c>
      <c r="Z570" s="7">
        <v>43465</v>
      </c>
      <c r="AA570">
        <f>_xlfn.DAYS(טבלה1[[#This Row],[Removal_date]],טבלה1[[#This Row],[published_date]])</f>
        <v>674</v>
      </c>
      <c r="AB570" s="4">
        <f>טבלה1[[#This Row],[price]]*טבלה1[[#This Row],[num_subscribers]]</f>
        <v>315300</v>
      </c>
    </row>
    <row r="571" spans="1:28" x14ac:dyDescent="0.3">
      <c r="A571">
        <v>1123098</v>
      </c>
      <c r="B571" t="s">
        <v>5134</v>
      </c>
      <c r="C571" t="str">
        <f>LEFT(טבלה1[[#This Row],[course_title]],10)</f>
        <v>RxJs &amp; Rea</v>
      </c>
      <c r="D571" t="str">
        <f>RIGHT(טבלה1[[#This Row],[course_title]],10)</f>
        <v xml:space="preserve"> Angular 4</v>
      </c>
      <c r="E571" t="str">
        <f>MID(טבלה1[[#This Row],[course_title]],2,10)</f>
        <v>xJs &amp; Reac</v>
      </c>
      <c r="F571" t="s">
        <v>5135</v>
      </c>
      <c r="G571" t="str">
        <f>REPLACE(טבלה1[[#This Row],[url]],19,3,"com")</f>
        <v>https://www.udemy.com/rxjs-reactive-angular-course/</v>
      </c>
      <c r="H571" t="b">
        <v>1</v>
      </c>
      <c r="I571" s="4">
        <v>150</v>
      </c>
      <c r="J571" s="5">
        <v>1301</v>
      </c>
      <c r="K571" s="5">
        <v>179</v>
      </c>
      <c r="L571" s="5">
        <v>80</v>
      </c>
      <c r="M571">
        <v>1</v>
      </c>
      <c r="N571" t="str">
        <f>VLOOKUP(טבלה1[[#This Row],[level_id]],Level_id!$A$2:$B$5,2)</f>
        <v>All levels</v>
      </c>
      <c r="O571" t="str">
        <f>LOWER(טבלה1[[#This Row],[level_desc]])</f>
        <v>all levels</v>
      </c>
      <c r="P571" s="3" t="str">
        <f>UPPER(טבלה1[[#This Row],[small letters]])</f>
        <v>ALL LEVELS</v>
      </c>
      <c r="Q571">
        <f>LEN(טבלה1[[#This Row],[no spaces]])</f>
        <v>10</v>
      </c>
      <c r="R571" t="str">
        <f>TRIM(טבלה1[[#This Row],[small letters]])</f>
        <v>all levels</v>
      </c>
      <c r="S571" s="6">
        <v>7.5</v>
      </c>
      <c r="T571" s="12">
        <v>42836</v>
      </c>
      <c r="U571" s="6">
        <f>DAY(טבלה1[[#This Row],[published_date]])</f>
        <v>11</v>
      </c>
      <c r="V571" s="6">
        <f>MONTH(טבלה1[[#This Row],[published_date]])</f>
        <v>4</v>
      </c>
      <c r="W571" s="6">
        <f>YEAR(טבלה1[[#This Row],[published_date]])</f>
        <v>2017</v>
      </c>
      <c r="X571">
        <v>4</v>
      </c>
      <c r="Y571" t="str">
        <f>VLOOKUP(טבלה1[[#This Row],[subject_id]],Subject_id!$A$2:$B$5,2)</f>
        <v>Web Development</v>
      </c>
      <c r="Z571" s="7">
        <v>43734</v>
      </c>
      <c r="AA571">
        <f>_xlfn.DAYS(טבלה1[[#This Row],[Removal_date]],טבלה1[[#This Row],[published_date]])</f>
        <v>898</v>
      </c>
      <c r="AB571" s="4">
        <f>טבלה1[[#This Row],[price]]*טבלה1[[#This Row],[num_subscribers]]</f>
        <v>195150</v>
      </c>
    </row>
    <row r="572" spans="1:28" x14ac:dyDescent="0.3">
      <c r="A572">
        <v>1145206</v>
      </c>
      <c r="B572" t="s">
        <v>5800</v>
      </c>
      <c r="C572" t="str">
        <f>LEFT(טבלה1[[#This Row],[course_title]],10)</f>
        <v>Develop Co</v>
      </c>
      <c r="D572" t="str">
        <f>RIGHT(טבלה1[[#This Row],[course_title]],10)</f>
        <v>ooCommerce</v>
      </c>
      <c r="E572" t="str">
        <f>MID(טבלה1[[#This Row],[course_title]],2,10)</f>
        <v>evelop Com</v>
      </c>
      <c r="F572" t="s">
        <v>5801</v>
      </c>
      <c r="G572" t="str">
        <f>REPLACE(טבלה1[[#This Row],[url]],19,3,"com")</f>
        <v>https://www.udemy.com/develop-competitive-plugins-for-wordpress-and-woocommerce/</v>
      </c>
      <c r="H572" t="b">
        <v>1</v>
      </c>
      <c r="I572" s="4">
        <v>150</v>
      </c>
      <c r="J572" s="5">
        <v>2063</v>
      </c>
      <c r="K572" s="5">
        <v>18</v>
      </c>
      <c r="L572" s="5">
        <v>12</v>
      </c>
      <c r="M572">
        <v>1</v>
      </c>
      <c r="N572" t="str">
        <f>VLOOKUP(טבלה1[[#This Row],[level_id]],Level_id!$A$2:$B$5,2)</f>
        <v>All levels</v>
      </c>
      <c r="O572" t="str">
        <f>LOWER(טבלה1[[#This Row],[level_desc]])</f>
        <v>all levels</v>
      </c>
      <c r="P572" s="3" t="str">
        <f>UPPER(טבלה1[[#This Row],[small letters]])</f>
        <v>ALL LEVELS</v>
      </c>
      <c r="Q572">
        <f>LEN(טבלה1[[#This Row],[no spaces]])</f>
        <v>10</v>
      </c>
      <c r="R572" t="str">
        <f>TRIM(טבלה1[[#This Row],[small letters]])</f>
        <v>all levels</v>
      </c>
      <c r="S572" s="6">
        <v>1</v>
      </c>
      <c r="T572" s="12">
        <v>42824</v>
      </c>
      <c r="U572" s="6">
        <f>DAY(טבלה1[[#This Row],[published_date]])</f>
        <v>30</v>
      </c>
      <c r="V572" s="6">
        <f>MONTH(טבלה1[[#This Row],[published_date]])</f>
        <v>3</v>
      </c>
      <c r="W572" s="6">
        <f>YEAR(טבלה1[[#This Row],[published_date]])</f>
        <v>2017</v>
      </c>
      <c r="X572">
        <v>4</v>
      </c>
      <c r="Y572" t="str">
        <f>VLOOKUP(טבלה1[[#This Row],[subject_id]],Subject_id!$A$2:$B$5,2)</f>
        <v>Web Development</v>
      </c>
      <c r="Z572" s="7">
        <v>43734</v>
      </c>
      <c r="AA572">
        <f>_xlfn.DAYS(טבלה1[[#This Row],[Removal_date]],טבלה1[[#This Row],[published_date]])</f>
        <v>910</v>
      </c>
      <c r="AB572" s="4">
        <f>טבלה1[[#This Row],[price]]*טבלה1[[#This Row],[num_subscribers]]</f>
        <v>309450</v>
      </c>
    </row>
    <row r="573" spans="1:28" x14ac:dyDescent="0.3">
      <c r="A573">
        <v>1204590</v>
      </c>
      <c r="B573" t="s">
        <v>6430</v>
      </c>
      <c r="C573" t="str">
        <f>LEFT(טבלה1[[#This Row],[course_title]],10)</f>
        <v>Angular Ad</v>
      </c>
      <c r="D573" t="str">
        <f>RIGHT(טבלה1[[#This Row],[course_title]],10)</f>
        <v>REE E-Book</v>
      </c>
      <c r="E573" t="str">
        <f>MID(טבלה1[[#This Row],[course_title]],2,10)</f>
        <v>ngular Adv</v>
      </c>
      <c r="F573" t="s">
        <v>6431</v>
      </c>
      <c r="G573" t="str">
        <f>REPLACE(טבלה1[[#This Row],[url]],19,3,"com")</f>
        <v>https://www.udemy.com/angular-advanced-masterclass/</v>
      </c>
      <c r="H573" t="b">
        <v>1</v>
      </c>
      <c r="I573" s="4">
        <v>150</v>
      </c>
      <c r="J573" s="5">
        <v>228</v>
      </c>
      <c r="K573" s="5">
        <v>9</v>
      </c>
      <c r="L573" s="5">
        <v>72</v>
      </c>
      <c r="M573">
        <v>4</v>
      </c>
      <c r="N573" t="str">
        <f>VLOOKUP(טבלה1[[#This Row],[level_id]],Level_id!$A$2:$B$5,2)</f>
        <v>Intermediate Level</v>
      </c>
      <c r="O573" t="str">
        <f>LOWER(טבלה1[[#This Row],[level_desc]])</f>
        <v>intermediate level</v>
      </c>
      <c r="P573" s="3" t="str">
        <f>UPPER(טבלה1[[#This Row],[small letters]])</f>
        <v>INTERMEDIATE LEVEL</v>
      </c>
      <c r="Q573">
        <f>LEN(טבלה1[[#This Row],[no spaces]])</f>
        <v>18</v>
      </c>
      <c r="R573" t="str">
        <f>TRIM(טבלה1[[#This Row],[small letters]])</f>
        <v>intermediate level</v>
      </c>
      <c r="S573" s="6">
        <v>6.5</v>
      </c>
      <c r="T573" s="12">
        <v>42919</v>
      </c>
      <c r="U573" s="6">
        <f>DAY(טבלה1[[#This Row],[published_date]])</f>
        <v>3</v>
      </c>
      <c r="V573" s="6">
        <f>MONTH(טבלה1[[#This Row],[published_date]])</f>
        <v>7</v>
      </c>
      <c r="W573" s="6">
        <f>YEAR(טבלה1[[#This Row],[published_date]])</f>
        <v>2017</v>
      </c>
      <c r="X573">
        <v>4</v>
      </c>
      <c r="Y573" t="str">
        <f>VLOOKUP(טבלה1[[#This Row],[subject_id]],Subject_id!$A$2:$B$5,2)</f>
        <v>Web Development</v>
      </c>
      <c r="Z573" s="7">
        <v>44114</v>
      </c>
      <c r="AA573">
        <f>_xlfn.DAYS(טבלה1[[#This Row],[Removal_date]],טבלה1[[#This Row],[published_date]])</f>
        <v>1195</v>
      </c>
      <c r="AB573" s="4">
        <f>טבלה1[[#This Row],[price]]*טבלה1[[#This Row],[num_subscribers]]</f>
        <v>34200</v>
      </c>
    </row>
    <row r="574" spans="1:28" x14ac:dyDescent="0.3">
      <c r="A574">
        <v>1275872</v>
      </c>
      <c r="B574" t="s">
        <v>3250</v>
      </c>
      <c r="C574" t="str">
        <f>LEFT(טבלה1[[#This Row],[course_title]],10)</f>
        <v>The Comple</v>
      </c>
      <c r="D574" t="str">
        <f>RIGHT(טבלה1[[#This Row],[course_title]],10)</f>
        <v>ark Course</v>
      </c>
      <c r="E574" t="str">
        <f>MID(טבלה1[[#This Row],[course_title]],2,10)</f>
        <v>he Complet</v>
      </c>
      <c r="F574" t="s">
        <v>3251</v>
      </c>
      <c r="G574" t="str">
        <f>REPLACE(טבלה1[[#This Row],[url]],19,3,"com")</f>
        <v>https://www.udemy.com/the-complete-adobe-spark-course/</v>
      </c>
      <c r="H574" t="b">
        <v>1</v>
      </c>
      <c r="I574" s="4">
        <v>150</v>
      </c>
      <c r="J574" s="5">
        <v>0</v>
      </c>
      <c r="K574" s="5">
        <v>0</v>
      </c>
      <c r="L574" s="5">
        <v>29</v>
      </c>
      <c r="M574">
        <v>1</v>
      </c>
      <c r="N574" t="str">
        <f>VLOOKUP(טבלה1[[#This Row],[level_id]],Level_id!$A$2:$B$5,2)</f>
        <v>All levels</v>
      </c>
      <c r="O574" t="str">
        <f>LOWER(טבלה1[[#This Row],[level_desc]])</f>
        <v>all levels</v>
      </c>
      <c r="P574" s="3" t="str">
        <f>UPPER(טבלה1[[#This Row],[small letters]])</f>
        <v>ALL LEVELS</v>
      </c>
      <c r="Q574">
        <f>LEN(טבלה1[[#This Row],[no spaces]])</f>
        <v>10</v>
      </c>
      <c r="R574" t="str">
        <f>TRIM(טבלה1[[#This Row],[small letters]])</f>
        <v>all levels</v>
      </c>
      <c r="S574" s="6">
        <v>2</v>
      </c>
      <c r="T574" s="12">
        <v>42919</v>
      </c>
      <c r="U574" s="6">
        <f>DAY(טבלה1[[#This Row],[published_date]])</f>
        <v>3</v>
      </c>
      <c r="V574" s="6">
        <f>MONTH(טבלה1[[#This Row],[published_date]])</f>
        <v>7</v>
      </c>
      <c r="W574" s="6">
        <f>YEAR(טבלה1[[#This Row],[published_date]])</f>
        <v>2017</v>
      </c>
      <c r="X574">
        <v>2</v>
      </c>
      <c r="Y574" t="str">
        <f>VLOOKUP(טבלה1[[#This Row],[subject_id]],Subject_id!$A$2:$B$5,2)</f>
        <v>Graphic Design</v>
      </c>
      <c r="Z574" s="7">
        <v>43734</v>
      </c>
      <c r="AA574">
        <f>_xlfn.DAYS(טבלה1[[#This Row],[Removal_date]],טבלה1[[#This Row],[published_date]])</f>
        <v>815</v>
      </c>
      <c r="AB574" s="4">
        <f>טבלה1[[#This Row],[price]]*טבלה1[[#This Row],[num_subscribers]]</f>
        <v>0</v>
      </c>
    </row>
    <row r="575" spans="1:28" x14ac:dyDescent="0.3">
      <c r="A575">
        <v>42271</v>
      </c>
      <c r="B575" t="s">
        <v>3966</v>
      </c>
      <c r="C575" t="str">
        <f>LEFT(טבלה1[[#This Row],[course_title]],10)</f>
        <v>Complete G</v>
      </c>
      <c r="D575" t="str">
        <f>RIGHT(טבלה1[[#This Row],[course_title]],10)</f>
        <v>o Advanced</v>
      </c>
      <c r="E575" t="str">
        <f>MID(טבלה1[[#This Row],[course_title]],2,10)</f>
        <v>omplete Gu</v>
      </c>
      <c r="F575" t="s">
        <v>3967</v>
      </c>
      <c r="G575" t="str">
        <f>REPLACE(טבלה1[[#This Row],[url]],19,3,"com")</f>
        <v>https://www.udemy.com/complete-guitar-system-beginner-to-advanced/</v>
      </c>
      <c r="H575" t="b">
        <v>1</v>
      </c>
      <c r="I575" s="4">
        <v>145</v>
      </c>
      <c r="J575" s="5">
        <v>32935</v>
      </c>
      <c r="K575" s="5">
        <v>2713</v>
      </c>
      <c r="L575" s="5">
        <v>310</v>
      </c>
      <c r="M575">
        <v>1</v>
      </c>
      <c r="N575" t="str">
        <f>VLOOKUP(טבלה1[[#This Row],[level_id]],Level_id!$A$2:$B$5,2)</f>
        <v>All levels</v>
      </c>
      <c r="O575" t="str">
        <f>LOWER(טבלה1[[#This Row],[level_desc]])</f>
        <v>all levels</v>
      </c>
      <c r="P575" s="3" t="str">
        <f>UPPER(טבלה1[[#This Row],[small letters]])</f>
        <v>ALL LEVELS</v>
      </c>
      <c r="Q575">
        <f>LEN(טבלה1[[#This Row],[no spaces]])</f>
        <v>10</v>
      </c>
      <c r="R575" t="str">
        <f>TRIM(טבלה1[[#This Row],[small letters]])</f>
        <v>all levels</v>
      </c>
      <c r="S575" s="6">
        <v>34</v>
      </c>
      <c r="T575" s="12">
        <v>41423</v>
      </c>
      <c r="U575" s="6">
        <f>DAY(טבלה1[[#This Row],[published_date]])</f>
        <v>29</v>
      </c>
      <c r="V575" s="6">
        <f>MONTH(טבלה1[[#This Row],[published_date]])</f>
        <v>5</v>
      </c>
      <c r="W575" s="6">
        <f>YEAR(טבלה1[[#This Row],[published_date]])</f>
        <v>2013</v>
      </c>
      <c r="X575">
        <v>3</v>
      </c>
      <c r="Y575" t="str">
        <f>VLOOKUP(טבלה1[[#This Row],[subject_id]],Subject_id!$A$2:$B$5,2)</f>
        <v>Musical Instruments</v>
      </c>
      <c r="Z575" s="7">
        <v>43734</v>
      </c>
      <c r="AA575">
        <f>_xlfn.DAYS(טבלה1[[#This Row],[Removal_date]],טבלה1[[#This Row],[published_date]])</f>
        <v>2311</v>
      </c>
      <c r="AB575" s="4">
        <f>טבלה1[[#This Row],[price]]*טבלה1[[#This Row],[num_subscribers]]</f>
        <v>4775575</v>
      </c>
    </row>
    <row r="576" spans="1:28" x14ac:dyDescent="0.3">
      <c r="A576">
        <v>80940</v>
      </c>
      <c r="B576" t="s">
        <v>6404</v>
      </c>
      <c r="C576" t="str">
        <f>LEFT(טבלה1[[#This Row],[course_title]],10)</f>
        <v>Build Webs</v>
      </c>
      <c r="D576" t="str">
        <f>RIGHT(טבלה1[[#This Row],[course_title]],10)</f>
        <v>HTML &amp; CSS</v>
      </c>
      <c r="E576" t="str">
        <f>MID(טבלה1[[#This Row],[course_title]],2,10)</f>
        <v>uild Websi</v>
      </c>
      <c r="F576" t="s">
        <v>6405</v>
      </c>
      <c r="G576" t="str">
        <f>REPLACE(טבלה1[[#This Row],[url]],19,3,"com")</f>
        <v>https://www.udemy.com/build-website-scratch/</v>
      </c>
      <c r="H576" t="b">
        <v>1</v>
      </c>
      <c r="I576" s="4">
        <v>145</v>
      </c>
      <c r="J576" s="5">
        <v>51257</v>
      </c>
      <c r="K576" s="5">
        <v>1955</v>
      </c>
      <c r="L576" s="5">
        <v>77</v>
      </c>
      <c r="M576">
        <v>2</v>
      </c>
      <c r="N576" t="str">
        <f>VLOOKUP(טבלה1[[#This Row],[level_id]],Level_id!$A$2:$B$5,2)</f>
        <v>Beginner Level</v>
      </c>
      <c r="O576" t="str">
        <f>LOWER(טבלה1[[#This Row],[level_desc]])</f>
        <v>beginner level</v>
      </c>
      <c r="P576" s="3" t="str">
        <f>UPPER(טבלה1[[#This Row],[small letters]])</f>
        <v>BEGINNER LEVEL</v>
      </c>
      <c r="Q576">
        <f>LEN(טבלה1[[#This Row],[no spaces]])</f>
        <v>14</v>
      </c>
      <c r="R576" t="str">
        <f>TRIM(טבלה1[[#This Row],[small letters]])</f>
        <v>beginner level</v>
      </c>
      <c r="S576" s="6">
        <v>8</v>
      </c>
      <c r="T576" s="12">
        <v>41542</v>
      </c>
      <c r="U576" s="6">
        <f>DAY(טבלה1[[#This Row],[published_date]])</f>
        <v>25</v>
      </c>
      <c r="V576" s="6">
        <f>MONTH(טבלה1[[#This Row],[published_date]])</f>
        <v>9</v>
      </c>
      <c r="W576" s="6">
        <f>YEAR(טבלה1[[#This Row],[published_date]])</f>
        <v>2013</v>
      </c>
      <c r="X576">
        <v>4</v>
      </c>
      <c r="Y576" t="str">
        <f>VLOOKUP(טבלה1[[#This Row],[subject_id]],Subject_id!$A$2:$B$5,2)</f>
        <v>Web Development</v>
      </c>
      <c r="Z576" s="7">
        <v>43465</v>
      </c>
      <c r="AA576">
        <f>_xlfn.DAYS(טבלה1[[#This Row],[Removal_date]],טבלה1[[#This Row],[published_date]])</f>
        <v>1923</v>
      </c>
      <c r="AB576" s="4">
        <f>טבלה1[[#This Row],[price]]*טבלה1[[#This Row],[num_subscribers]]</f>
        <v>7432265</v>
      </c>
    </row>
    <row r="577" spans="1:28" x14ac:dyDescent="0.3">
      <c r="A577">
        <v>173462</v>
      </c>
      <c r="B577" t="s">
        <v>1372</v>
      </c>
      <c r="C577" t="str">
        <f>LEFT(טבלה1[[#This Row],[course_title]],10)</f>
        <v xml:space="preserve">Aprende a </v>
      </c>
      <c r="D577" t="str">
        <f>RIGHT(טבלה1[[#This Row],[course_title]],10)</f>
        <v>je para ti</v>
      </c>
      <c r="E577" t="str">
        <f>MID(טבלה1[[#This Row],[course_title]],2,10)</f>
        <v>prende a i</v>
      </c>
      <c r="F577" t="s">
        <v>1373</v>
      </c>
      <c r="G577" t="str">
        <f>REPLACE(טבלה1[[#This Row],[url]],19,3,"com")</f>
        <v>https://www.udemy.com/aprende-a-invertir-y-deja-que-tu-dinero-trabaje-para-ti/</v>
      </c>
      <c r="H577" t="b">
        <v>1</v>
      </c>
      <c r="I577" s="4">
        <v>145</v>
      </c>
      <c r="J577" s="5">
        <v>789</v>
      </c>
      <c r="K577" s="5">
        <v>68</v>
      </c>
      <c r="L577" s="5">
        <v>95</v>
      </c>
      <c r="M577">
        <v>1</v>
      </c>
      <c r="N577" t="str">
        <f>VLOOKUP(טבלה1[[#This Row],[level_id]],Level_id!$A$2:$B$5,2)</f>
        <v>All levels</v>
      </c>
      <c r="O577" t="str">
        <f>LOWER(טבלה1[[#This Row],[level_desc]])</f>
        <v>all levels</v>
      </c>
      <c r="P577" s="3" t="str">
        <f>UPPER(טבלה1[[#This Row],[small letters]])</f>
        <v>ALL LEVELS</v>
      </c>
      <c r="Q577">
        <f>LEN(טבלה1[[#This Row],[no spaces]])</f>
        <v>10</v>
      </c>
      <c r="R577" t="str">
        <f>TRIM(טבלה1[[#This Row],[small letters]])</f>
        <v>all levels</v>
      </c>
      <c r="S577" s="6">
        <v>14</v>
      </c>
      <c r="T577" s="12">
        <v>41701</v>
      </c>
      <c r="U577" s="6">
        <f>DAY(טבלה1[[#This Row],[published_date]])</f>
        <v>3</v>
      </c>
      <c r="V577" s="6">
        <f>MONTH(טבלה1[[#This Row],[published_date]])</f>
        <v>3</v>
      </c>
      <c r="W577" s="6">
        <f>YEAR(טבלה1[[#This Row],[published_date]])</f>
        <v>2014</v>
      </c>
      <c r="X577">
        <v>1</v>
      </c>
      <c r="Y577" t="str">
        <f>VLOOKUP(טבלה1[[#This Row],[subject_id]],Subject_id!$A$2:$B$5,2)</f>
        <v>Business Finance</v>
      </c>
      <c r="Z577" s="7">
        <v>43318</v>
      </c>
      <c r="AA577">
        <f>_xlfn.DAYS(טבלה1[[#This Row],[Removal_date]],טבלה1[[#This Row],[published_date]])</f>
        <v>1617</v>
      </c>
      <c r="AB577" s="4">
        <f>טבלה1[[#This Row],[price]]*טבלה1[[#This Row],[num_subscribers]]</f>
        <v>114405</v>
      </c>
    </row>
    <row r="578" spans="1:28" x14ac:dyDescent="0.3">
      <c r="A578">
        <v>365816</v>
      </c>
      <c r="B578" t="s">
        <v>5998</v>
      </c>
      <c r="C578" t="str">
        <f>LEFT(טבלה1[[#This Row],[course_title]],10)</f>
        <v>Build Prof</v>
      </c>
      <c r="D578" t="str">
        <f>RIGHT(טבלה1[[#This Row],[course_title]],10)</f>
        <v>ss Website</v>
      </c>
      <c r="E578" t="str">
        <f>MID(טבלה1[[#This Row],[course_title]],2,10)</f>
        <v>uild Profe</v>
      </c>
      <c r="F578" t="s">
        <v>5999</v>
      </c>
      <c r="G578" t="str">
        <f>REPLACE(טבלה1[[#This Row],[url]],19,3,"com")</f>
        <v>https://www.udemy.com/wordpress-no-coding/</v>
      </c>
      <c r="H578" t="b">
        <v>1</v>
      </c>
      <c r="I578" s="4">
        <v>145</v>
      </c>
      <c r="J578" s="5">
        <v>4020</v>
      </c>
      <c r="K578" s="5">
        <v>95</v>
      </c>
      <c r="L578" s="5">
        <v>52</v>
      </c>
      <c r="M578">
        <v>1</v>
      </c>
      <c r="N578" t="str">
        <f>VLOOKUP(טבלה1[[#This Row],[level_id]],Level_id!$A$2:$B$5,2)</f>
        <v>All levels</v>
      </c>
      <c r="O578" t="str">
        <f>LOWER(טבלה1[[#This Row],[level_desc]])</f>
        <v>all levels</v>
      </c>
      <c r="P578" s="3" t="str">
        <f>UPPER(טבלה1[[#This Row],[small letters]])</f>
        <v>ALL LEVELS</v>
      </c>
      <c r="Q578">
        <f>LEN(טבלה1[[#This Row],[no spaces]])</f>
        <v>10</v>
      </c>
      <c r="R578" t="str">
        <f>TRIM(טבלה1[[#This Row],[small letters]])</f>
        <v>all levels</v>
      </c>
      <c r="S578" s="6">
        <v>3.5</v>
      </c>
      <c r="T578" s="12">
        <v>42018</v>
      </c>
      <c r="U578" s="6">
        <f>DAY(טבלה1[[#This Row],[published_date]])</f>
        <v>14</v>
      </c>
      <c r="V578" s="6">
        <f>MONTH(טבלה1[[#This Row],[published_date]])</f>
        <v>1</v>
      </c>
      <c r="W578" s="6">
        <f>YEAR(טבלה1[[#This Row],[published_date]])</f>
        <v>2015</v>
      </c>
      <c r="X578">
        <v>4</v>
      </c>
      <c r="Y578" t="str">
        <f>VLOOKUP(טבלה1[[#This Row],[subject_id]],Subject_id!$A$2:$B$5,2)</f>
        <v>Web Development</v>
      </c>
      <c r="Z578" s="7">
        <v>43734</v>
      </c>
      <c r="AA578">
        <f>_xlfn.DAYS(טבלה1[[#This Row],[Removal_date]],טבלה1[[#This Row],[published_date]])</f>
        <v>1716</v>
      </c>
      <c r="AB578" s="4">
        <f>טבלה1[[#This Row],[price]]*טבלה1[[#This Row],[num_subscribers]]</f>
        <v>582900</v>
      </c>
    </row>
    <row r="579" spans="1:28" x14ac:dyDescent="0.3">
      <c r="A579">
        <v>369132</v>
      </c>
      <c r="B579" t="s">
        <v>6476</v>
      </c>
      <c r="C579" t="str">
        <f>LEFT(טבלה1[[#This Row],[course_title]],10)</f>
        <v>One-stop R</v>
      </c>
      <c r="D579" t="str">
        <f>RIGHT(טבלה1[[#This Row],[course_title]],10)</f>
        <v>om Scratch</v>
      </c>
      <c r="E579" t="str">
        <f>MID(טבלה1[[#This Row],[course_title]],2,10)</f>
        <v>ne-stop Ru</v>
      </c>
      <c r="F579" t="s">
        <v>6477</v>
      </c>
      <c r="G579" t="str">
        <f>REPLACE(טבלה1[[#This Row],[url]],19,3,"com")</f>
        <v>https://www.udemy.com/build-etsy-yelp-craigslist-and-a-web-scraper-from-scratch/</v>
      </c>
      <c r="H579" t="b">
        <v>1</v>
      </c>
      <c r="I579" s="4">
        <v>145</v>
      </c>
      <c r="J579" s="5">
        <v>1628</v>
      </c>
      <c r="K579" s="5">
        <v>162</v>
      </c>
      <c r="L579" s="5">
        <v>129</v>
      </c>
      <c r="M579">
        <v>1</v>
      </c>
      <c r="N579" t="str">
        <f>VLOOKUP(טבלה1[[#This Row],[level_id]],Level_id!$A$2:$B$5,2)</f>
        <v>All levels</v>
      </c>
      <c r="O579" t="str">
        <f>LOWER(טבלה1[[#This Row],[level_desc]])</f>
        <v>all levels</v>
      </c>
      <c r="P579" s="3" t="str">
        <f>UPPER(טבלה1[[#This Row],[small letters]])</f>
        <v>ALL LEVELS</v>
      </c>
      <c r="Q579">
        <f>LEN(טבלה1[[#This Row],[no spaces]])</f>
        <v>10</v>
      </c>
      <c r="R579" t="str">
        <f>TRIM(טבלה1[[#This Row],[small letters]])</f>
        <v>all levels</v>
      </c>
      <c r="S579" s="6">
        <v>18.5</v>
      </c>
      <c r="T579" s="12">
        <v>42017</v>
      </c>
      <c r="U579" s="6">
        <f>DAY(טבלה1[[#This Row],[published_date]])</f>
        <v>13</v>
      </c>
      <c r="V579" s="6">
        <f>MONTH(טבלה1[[#This Row],[published_date]])</f>
        <v>1</v>
      </c>
      <c r="W579" s="6">
        <f>YEAR(טבלה1[[#This Row],[published_date]])</f>
        <v>2015</v>
      </c>
      <c r="X579">
        <v>4</v>
      </c>
      <c r="Y579" t="str">
        <f>VLOOKUP(טבלה1[[#This Row],[subject_id]],Subject_id!$A$2:$B$5,2)</f>
        <v>Web Development</v>
      </c>
      <c r="Z579" s="7">
        <v>43734</v>
      </c>
      <c r="AA579">
        <f>_xlfn.DAYS(טבלה1[[#This Row],[Removal_date]],טבלה1[[#This Row],[published_date]])</f>
        <v>1717</v>
      </c>
      <c r="AB579" s="4">
        <f>טבלה1[[#This Row],[price]]*טבלה1[[#This Row],[num_subscribers]]</f>
        <v>236060</v>
      </c>
    </row>
    <row r="580" spans="1:28" x14ac:dyDescent="0.3">
      <c r="A580">
        <v>413713</v>
      </c>
      <c r="B580" t="s">
        <v>2749</v>
      </c>
      <c r="C580" t="str">
        <f>LEFT(טבלה1[[#This Row],[course_title]],10)</f>
        <v>A Complete</v>
      </c>
      <c r="D580" t="str">
        <f>RIGHT(טבלה1[[#This Row],[course_title]],10)</f>
        <v>ign Career</v>
      </c>
      <c r="E580" t="str">
        <f>MID(טבלה1[[#This Row],[course_title]],2,10)</f>
        <v xml:space="preserve"> Complete </v>
      </c>
      <c r="F580" t="s">
        <v>2750</v>
      </c>
      <c r="G580" t="str">
        <f>REPLACE(טבלה1[[#This Row],[url]],19,3,"com")</f>
        <v>https://www.udemy.com/be-a-successful-logo-designer/</v>
      </c>
      <c r="H580" t="b">
        <v>1</v>
      </c>
      <c r="I580" s="4">
        <v>145</v>
      </c>
      <c r="J580" s="5">
        <v>2745</v>
      </c>
      <c r="K580" s="5">
        <v>61</v>
      </c>
      <c r="L580" s="5">
        <v>67</v>
      </c>
      <c r="M580">
        <v>1</v>
      </c>
      <c r="N580" t="str">
        <f>VLOOKUP(טבלה1[[#This Row],[level_id]],Level_id!$A$2:$B$5,2)</f>
        <v>All levels</v>
      </c>
      <c r="O580" t="str">
        <f>LOWER(טבלה1[[#This Row],[level_desc]])</f>
        <v>all levels</v>
      </c>
      <c r="P580" s="3" t="str">
        <f>UPPER(טבלה1[[#This Row],[small letters]])</f>
        <v>ALL LEVELS</v>
      </c>
      <c r="Q580">
        <f>LEN(טבלה1[[#This Row],[no spaces]])</f>
        <v>10</v>
      </c>
      <c r="R580" t="str">
        <f>TRIM(טבלה1[[#This Row],[small letters]])</f>
        <v>all levels</v>
      </c>
      <c r="S580" s="6">
        <v>8.5</v>
      </c>
      <c r="T580" s="12">
        <v>42054</v>
      </c>
      <c r="U580" s="6">
        <f>DAY(טבלה1[[#This Row],[published_date]])</f>
        <v>19</v>
      </c>
      <c r="V580" s="6">
        <f>MONTH(טבלה1[[#This Row],[published_date]])</f>
        <v>2</v>
      </c>
      <c r="W580" s="6">
        <f>YEAR(טבלה1[[#This Row],[published_date]])</f>
        <v>2015</v>
      </c>
      <c r="X580">
        <v>2</v>
      </c>
      <c r="Y580" t="str">
        <f>VLOOKUP(טבלה1[[#This Row],[subject_id]],Subject_id!$A$2:$B$5,2)</f>
        <v>Graphic Design</v>
      </c>
      <c r="Z580" s="7">
        <v>43734</v>
      </c>
      <c r="AA580">
        <f>_xlfn.DAYS(טבלה1[[#This Row],[Removal_date]],טבלה1[[#This Row],[published_date]])</f>
        <v>1680</v>
      </c>
      <c r="AB580" s="4">
        <f>טבלה1[[#This Row],[price]]*טבלה1[[#This Row],[num_subscribers]]</f>
        <v>398025</v>
      </c>
    </row>
    <row r="581" spans="1:28" x14ac:dyDescent="0.3">
      <c r="A581">
        <v>419308</v>
      </c>
      <c r="B581" t="s">
        <v>742</v>
      </c>
      <c r="C581" t="str">
        <f>LEFT(טבלה1[[#This Row],[course_title]],10)</f>
        <v>TRADING TA</v>
      </c>
      <c r="D581" t="str">
        <f>RIGHT(טבלה1[[#This Row],[course_title]],10)</f>
        <v>NG TACTICS</v>
      </c>
      <c r="E581" t="str">
        <f>MID(טבלה1[[#This Row],[course_title]],2,10)</f>
        <v>RADING TAC</v>
      </c>
      <c r="F581" t="s">
        <v>743</v>
      </c>
      <c r="G581" t="str">
        <f>REPLACE(טבלה1[[#This Row],[url]],19,3,"com")</f>
        <v>https://www.udemy.com/trading-tactics/</v>
      </c>
      <c r="H581" t="b">
        <v>1</v>
      </c>
      <c r="I581" s="4">
        <v>145</v>
      </c>
      <c r="J581" s="5">
        <v>951</v>
      </c>
      <c r="K581" s="5">
        <v>25</v>
      </c>
      <c r="L581" s="5">
        <v>62</v>
      </c>
      <c r="M581">
        <v>1</v>
      </c>
      <c r="N581" t="str">
        <f>VLOOKUP(טבלה1[[#This Row],[level_id]],Level_id!$A$2:$B$5,2)</f>
        <v>All levels</v>
      </c>
      <c r="O581" t="str">
        <f>LOWER(טבלה1[[#This Row],[level_desc]])</f>
        <v>all levels</v>
      </c>
      <c r="P581" s="3" t="str">
        <f>UPPER(טבלה1[[#This Row],[small letters]])</f>
        <v>ALL LEVELS</v>
      </c>
      <c r="Q581">
        <f>LEN(טבלה1[[#This Row],[no spaces]])</f>
        <v>10</v>
      </c>
      <c r="R581" t="str">
        <f>TRIM(טבלה1[[#This Row],[small letters]])</f>
        <v>all levels</v>
      </c>
      <c r="S581" s="6">
        <v>6</v>
      </c>
      <c r="T581" s="12">
        <v>42048</v>
      </c>
      <c r="U581" s="6">
        <f>DAY(טבלה1[[#This Row],[published_date]])</f>
        <v>13</v>
      </c>
      <c r="V581" s="6">
        <f>MONTH(טבלה1[[#This Row],[published_date]])</f>
        <v>2</v>
      </c>
      <c r="W581" s="6">
        <f>YEAR(טבלה1[[#This Row],[published_date]])</f>
        <v>2015</v>
      </c>
      <c r="X581">
        <v>1</v>
      </c>
      <c r="Y581" t="str">
        <f>VLOOKUP(טבלה1[[#This Row],[subject_id]],Subject_id!$A$2:$B$5,2)</f>
        <v>Business Finance</v>
      </c>
      <c r="Z581" s="7">
        <v>43318</v>
      </c>
      <c r="AA581">
        <f>_xlfn.DAYS(טבלה1[[#This Row],[Removal_date]],טבלה1[[#This Row],[published_date]])</f>
        <v>1270</v>
      </c>
      <c r="AB581" s="4">
        <f>טבלה1[[#This Row],[price]]*טבלה1[[#This Row],[num_subscribers]]</f>
        <v>137895</v>
      </c>
    </row>
    <row r="582" spans="1:28" x14ac:dyDescent="0.3">
      <c r="A582">
        <v>514036</v>
      </c>
      <c r="B582" t="s">
        <v>1592</v>
      </c>
      <c r="C582" t="str">
        <f>LEFT(טבלה1[[#This Row],[course_title]],10)</f>
        <v>Crystal ba</v>
      </c>
      <c r="D582" t="str">
        <f>RIGHT(טבלה1[[#This Row],[course_title]],10)</f>
        <v>l patterns</v>
      </c>
      <c r="E582" t="str">
        <f>MID(טבלה1[[#This Row],[course_title]],2,10)</f>
        <v>rystal bal</v>
      </c>
      <c r="F582" t="s">
        <v>1593</v>
      </c>
      <c r="G582" t="str">
        <f>REPLACE(טבלה1[[#This Row],[url]],19,3,"com")</f>
        <v>https://www.udemy.com/seasonality/</v>
      </c>
      <c r="H582" t="b">
        <v>1</v>
      </c>
      <c r="I582" s="4">
        <v>145</v>
      </c>
      <c r="J582" s="5">
        <v>807</v>
      </c>
      <c r="K582" s="5">
        <v>19</v>
      </c>
      <c r="L582" s="5">
        <v>23</v>
      </c>
      <c r="M582">
        <v>1</v>
      </c>
      <c r="N582" t="str">
        <f>VLOOKUP(טבלה1[[#This Row],[level_id]],Level_id!$A$2:$B$5,2)</f>
        <v>All levels</v>
      </c>
      <c r="O582" t="str">
        <f>LOWER(טבלה1[[#This Row],[level_desc]])</f>
        <v>all levels</v>
      </c>
      <c r="P582" s="3" t="str">
        <f>UPPER(טבלה1[[#This Row],[small letters]])</f>
        <v>ALL LEVELS</v>
      </c>
      <c r="Q582">
        <f>LEN(טבלה1[[#This Row],[no spaces]])</f>
        <v>10</v>
      </c>
      <c r="R582" t="str">
        <f>TRIM(טבלה1[[#This Row],[small letters]])</f>
        <v>all levels</v>
      </c>
      <c r="S582" s="6">
        <v>6</v>
      </c>
      <c r="T582" s="12">
        <v>42169</v>
      </c>
      <c r="U582" s="6">
        <f>DAY(טבלה1[[#This Row],[published_date]])</f>
        <v>14</v>
      </c>
      <c r="V582" s="6">
        <f>MONTH(טבלה1[[#This Row],[published_date]])</f>
        <v>6</v>
      </c>
      <c r="W582" s="6">
        <f>YEAR(טבלה1[[#This Row],[published_date]])</f>
        <v>2015</v>
      </c>
      <c r="X582">
        <v>1</v>
      </c>
      <c r="Y582" t="str">
        <f>VLOOKUP(טבלה1[[#This Row],[subject_id]],Subject_id!$A$2:$B$5,2)</f>
        <v>Business Finance</v>
      </c>
      <c r="Z582" s="7">
        <v>43318</v>
      </c>
      <c r="AA582">
        <f>_xlfn.DAYS(טבלה1[[#This Row],[Removal_date]],טבלה1[[#This Row],[published_date]])</f>
        <v>1149</v>
      </c>
      <c r="AB582" s="4">
        <f>טבלה1[[#This Row],[price]]*טבלה1[[#This Row],[num_subscribers]]</f>
        <v>117015</v>
      </c>
    </row>
    <row r="583" spans="1:28" x14ac:dyDescent="0.3">
      <c r="A583">
        <v>555952</v>
      </c>
      <c r="B583" t="s">
        <v>2787</v>
      </c>
      <c r="C583" t="str">
        <f>LEFT(טבלה1[[#This Row],[course_title]],10)</f>
        <v>Learn UI/U</v>
      </c>
      <c r="D583" t="str">
        <f>RIGHT(טבלה1[[#This Row],[course_title]],10)</f>
        <v>om Scratch</v>
      </c>
      <c r="E583" t="str">
        <f>MID(טבלה1[[#This Row],[course_title]],2,10)</f>
        <v>earn UI/UX</v>
      </c>
      <c r="F583" t="s">
        <v>2788</v>
      </c>
      <c r="G583" t="str">
        <f>REPLACE(טבלה1[[#This Row],[url]],19,3,"com")</f>
        <v>https://www.udemy.com/learn-uiux-and-mobile-app-design-in-photoshop-from-scratch/</v>
      </c>
      <c r="H583" t="b">
        <v>1</v>
      </c>
      <c r="I583" s="4">
        <v>145</v>
      </c>
      <c r="J583" s="5">
        <v>1367</v>
      </c>
      <c r="K583" s="5">
        <v>61</v>
      </c>
      <c r="L583" s="5">
        <v>31</v>
      </c>
      <c r="M583">
        <v>1</v>
      </c>
      <c r="N583" t="str">
        <f>VLOOKUP(טבלה1[[#This Row],[level_id]],Level_id!$A$2:$B$5,2)</f>
        <v>All levels</v>
      </c>
      <c r="O583" t="str">
        <f>LOWER(טבלה1[[#This Row],[level_desc]])</f>
        <v>all levels</v>
      </c>
      <c r="P583" s="3" t="str">
        <f>UPPER(טבלה1[[#This Row],[small letters]])</f>
        <v>ALL LEVELS</v>
      </c>
      <c r="Q583">
        <f>LEN(טבלה1[[#This Row],[no spaces]])</f>
        <v>10</v>
      </c>
      <c r="R583" t="str">
        <f>TRIM(טבלה1[[#This Row],[small letters]])</f>
        <v>all levels</v>
      </c>
      <c r="S583" s="6">
        <v>3</v>
      </c>
      <c r="T583" s="12">
        <v>42222</v>
      </c>
      <c r="U583" s="6">
        <f>DAY(טבלה1[[#This Row],[published_date]])</f>
        <v>6</v>
      </c>
      <c r="V583" s="6">
        <f>MONTH(טבלה1[[#This Row],[published_date]])</f>
        <v>8</v>
      </c>
      <c r="W583" s="6">
        <f>YEAR(טבלה1[[#This Row],[published_date]])</f>
        <v>2015</v>
      </c>
      <c r="X583">
        <v>2</v>
      </c>
      <c r="Y583" t="str">
        <f>VLOOKUP(טבלה1[[#This Row],[subject_id]],Subject_id!$A$2:$B$5,2)</f>
        <v>Graphic Design</v>
      </c>
      <c r="Z583" s="7">
        <v>43734</v>
      </c>
      <c r="AA583">
        <f>_xlfn.DAYS(טבלה1[[#This Row],[Removal_date]],טבלה1[[#This Row],[published_date]])</f>
        <v>1512</v>
      </c>
      <c r="AB583" s="4">
        <f>טבלה1[[#This Row],[price]]*טבלה1[[#This Row],[num_subscribers]]</f>
        <v>198215</v>
      </c>
    </row>
    <row r="584" spans="1:28" x14ac:dyDescent="0.3">
      <c r="A584">
        <v>556068</v>
      </c>
      <c r="B584" t="s">
        <v>768</v>
      </c>
      <c r="C584" t="str">
        <f>LEFT(טבלה1[[#This Row],[course_title]],10)</f>
        <v>Option Tra</v>
      </c>
      <c r="D584" t="str">
        <f>RIGHT(טבלה1[[#This Row],[course_title]],10)</f>
        <v>The Market</v>
      </c>
      <c r="E584" t="str">
        <f>MID(טבלה1[[#This Row],[course_title]],2,10)</f>
        <v>ption Trad</v>
      </c>
      <c r="F584" t="s">
        <v>769</v>
      </c>
      <c r="G584" t="str">
        <f>REPLACE(טבלה1[[#This Row],[url]],19,3,"com")</f>
        <v>https://www.udemy.com/option-trading-how-to-earn/</v>
      </c>
      <c r="H584" t="b">
        <v>1</v>
      </c>
      <c r="I584" s="4">
        <v>145</v>
      </c>
      <c r="J584" s="5">
        <v>2305</v>
      </c>
      <c r="K584" s="5">
        <v>19</v>
      </c>
      <c r="L584" s="5">
        <v>30</v>
      </c>
      <c r="M584">
        <v>1</v>
      </c>
      <c r="N584" t="str">
        <f>VLOOKUP(טבלה1[[#This Row],[level_id]],Level_id!$A$2:$B$5,2)</f>
        <v>All levels</v>
      </c>
      <c r="O584" t="str">
        <f>LOWER(טבלה1[[#This Row],[level_desc]])</f>
        <v>all levels</v>
      </c>
      <c r="P584" s="3" t="str">
        <f>UPPER(טבלה1[[#This Row],[small letters]])</f>
        <v>ALL LEVELS</v>
      </c>
      <c r="Q584">
        <f>LEN(טבלה1[[#This Row],[no spaces]])</f>
        <v>10</v>
      </c>
      <c r="R584" t="str">
        <f>TRIM(טבלה1[[#This Row],[small letters]])</f>
        <v>all levels</v>
      </c>
      <c r="S584" s="6">
        <v>1.5</v>
      </c>
      <c r="T584" s="12">
        <v>42207</v>
      </c>
      <c r="U584" s="6">
        <f>DAY(טבלה1[[#This Row],[published_date]])</f>
        <v>22</v>
      </c>
      <c r="V584" s="6">
        <f>MONTH(טבלה1[[#This Row],[published_date]])</f>
        <v>7</v>
      </c>
      <c r="W584" s="6">
        <f>YEAR(טבלה1[[#This Row],[published_date]])</f>
        <v>2015</v>
      </c>
      <c r="X584">
        <v>1</v>
      </c>
      <c r="Y584" t="str">
        <f>VLOOKUP(טבלה1[[#This Row],[subject_id]],Subject_id!$A$2:$B$5,2)</f>
        <v>Business Finance</v>
      </c>
      <c r="Z584" s="7">
        <v>43318</v>
      </c>
      <c r="AA584">
        <f>_xlfn.DAYS(טבלה1[[#This Row],[Removal_date]],טבלה1[[#This Row],[published_date]])</f>
        <v>1111</v>
      </c>
      <c r="AB584" s="4">
        <f>טבלה1[[#This Row],[price]]*טבלה1[[#This Row],[num_subscribers]]</f>
        <v>334225</v>
      </c>
    </row>
    <row r="585" spans="1:28" x14ac:dyDescent="0.3">
      <c r="A585">
        <v>609992</v>
      </c>
      <c r="B585" t="s">
        <v>6038</v>
      </c>
      <c r="C585" t="str">
        <f>LEFT(טבלה1[[#This Row],[course_title]],10)</f>
        <v xml:space="preserve">HTML CSS: </v>
      </c>
      <c r="D585" t="str">
        <f>RIGHT(טבלה1[[#This Row],[course_title]],10)</f>
        <v>n HTML CSS</v>
      </c>
      <c r="E585" t="str">
        <f>MID(טבלה1[[#This Row],[course_title]],2,10)</f>
        <v>TML CSS: E</v>
      </c>
      <c r="F585" t="s">
        <v>6039</v>
      </c>
      <c r="G585" t="str">
        <f>REPLACE(טבלה1[[#This Row],[url]],19,3,"com")</f>
        <v>https://www.udemy.com/html-and-css-basics/</v>
      </c>
      <c r="H585" t="b">
        <v>1</v>
      </c>
      <c r="I585" s="4">
        <v>145</v>
      </c>
      <c r="J585" s="5">
        <v>10576</v>
      </c>
      <c r="K585" s="5">
        <v>154</v>
      </c>
      <c r="L585" s="5">
        <v>23</v>
      </c>
      <c r="M585">
        <v>2</v>
      </c>
      <c r="N585" t="str">
        <f>VLOOKUP(טבלה1[[#This Row],[level_id]],Level_id!$A$2:$B$5,2)</f>
        <v>Beginner Level</v>
      </c>
      <c r="O585" t="str">
        <f>LOWER(טבלה1[[#This Row],[level_desc]])</f>
        <v>beginner level</v>
      </c>
      <c r="P585" s="3" t="str">
        <f>UPPER(טבלה1[[#This Row],[small letters]])</f>
        <v>BEGINNER LEVEL</v>
      </c>
      <c r="Q585">
        <f>LEN(טבלה1[[#This Row],[no spaces]])</f>
        <v>14</v>
      </c>
      <c r="R585" t="str">
        <f>TRIM(טבלה1[[#This Row],[small letters]])</f>
        <v>beginner level</v>
      </c>
      <c r="S585" s="6">
        <v>2.5</v>
      </c>
      <c r="T585" s="12">
        <v>42319</v>
      </c>
      <c r="U585" s="6">
        <f>DAY(טבלה1[[#This Row],[published_date]])</f>
        <v>11</v>
      </c>
      <c r="V585" s="6">
        <f>MONTH(טבלה1[[#This Row],[published_date]])</f>
        <v>11</v>
      </c>
      <c r="W585" s="6">
        <f>YEAR(טבלה1[[#This Row],[published_date]])</f>
        <v>2015</v>
      </c>
      <c r="X585">
        <v>4</v>
      </c>
      <c r="Y585" t="str">
        <f>VLOOKUP(טבלה1[[#This Row],[subject_id]],Subject_id!$A$2:$B$5,2)</f>
        <v>Web Development</v>
      </c>
      <c r="Z585" s="7">
        <v>43465</v>
      </c>
      <c r="AA585">
        <f>_xlfn.DAYS(טבלה1[[#This Row],[Removal_date]],טבלה1[[#This Row],[published_date]])</f>
        <v>1146</v>
      </c>
      <c r="AB585" s="4">
        <f>טבלה1[[#This Row],[price]]*טבלה1[[#This Row],[num_subscribers]]</f>
        <v>1533520</v>
      </c>
    </row>
    <row r="586" spans="1:28" x14ac:dyDescent="0.3">
      <c r="A586">
        <v>638980</v>
      </c>
      <c r="B586" t="s">
        <v>384</v>
      </c>
      <c r="C586" t="str">
        <f>LEFT(טבלה1[[#This Row],[course_title]],10)</f>
        <v>Option Tra</v>
      </c>
      <c r="D586" t="str">
        <f>RIGHT(טבלה1[[#This Row],[course_title]],10)</f>
        <v>Strangles!</v>
      </c>
      <c r="E586" t="str">
        <f>MID(טבלה1[[#This Row],[course_title]],2,10)</f>
        <v>ption Trad</v>
      </c>
      <c r="F586" t="s">
        <v>385</v>
      </c>
      <c r="G586" t="str">
        <f>REPLACE(טבלה1[[#This Row],[url]],19,3,"com")</f>
        <v>https://www.udemy.com/option-trading-selling-strangles/</v>
      </c>
      <c r="H586" t="b">
        <v>1</v>
      </c>
      <c r="I586" s="4">
        <v>145</v>
      </c>
      <c r="J586" s="5">
        <v>1398</v>
      </c>
      <c r="K586" s="5">
        <v>15</v>
      </c>
      <c r="L586" s="5">
        <v>26</v>
      </c>
      <c r="M586">
        <v>1</v>
      </c>
      <c r="N586" t="str">
        <f>VLOOKUP(טבלה1[[#This Row],[level_id]],Level_id!$A$2:$B$5,2)</f>
        <v>All levels</v>
      </c>
      <c r="O586" t="str">
        <f>LOWER(טבלה1[[#This Row],[level_desc]])</f>
        <v>all levels</v>
      </c>
      <c r="P586" s="3" t="str">
        <f>UPPER(טבלה1[[#This Row],[small letters]])</f>
        <v>ALL LEVELS</v>
      </c>
      <c r="Q586">
        <f>LEN(טבלה1[[#This Row],[no spaces]])</f>
        <v>10</v>
      </c>
      <c r="R586" t="str">
        <f>TRIM(טבלה1[[#This Row],[small letters]])</f>
        <v>all levels</v>
      </c>
      <c r="S586" s="6">
        <v>1.5</v>
      </c>
      <c r="T586" s="12">
        <v>42296</v>
      </c>
      <c r="U586" s="6">
        <f>DAY(טבלה1[[#This Row],[published_date]])</f>
        <v>19</v>
      </c>
      <c r="V586" s="6">
        <f>MONTH(טבלה1[[#This Row],[published_date]])</f>
        <v>10</v>
      </c>
      <c r="W586" s="6">
        <f>YEAR(טבלה1[[#This Row],[published_date]])</f>
        <v>2015</v>
      </c>
      <c r="X586">
        <v>1</v>
      </c>
      <c r="Y586" t="str">
        <f>VLOOKUP(טבלה1[[#This Row],[subject_id]],Subject_id!$A$2:$B$5,2)</f>
        <v>Business Finance</v>
      </c>
      <c r="Z586" s="7">
        <v>43408</v>
      </c>
      <c r="AA586">
        <f>_xlfn.DAYS(טבלה1[[#This Row],[Removal_date]],טבלה1[[#This Row],[published_date]])</f>
        <v>1112</v>
      </c>
      <c r="AB586" s="4">
        <f>טבלה1[[#This Row],[price]]*טבלה1[[#This Row],[num_subscribers]]</f>
        <v>202710</v>
      </c>
    </row>
    <row r="587" spans="1:28" x14ac:dyDescent="0.3">
      <c r="A587">
        <v>673196</v>
      </c>
      <c r="B587" t="s">
        <v>6555</v>
      </c>
      <c r="C587" t="str">
        <f>LEFT(טבלה1[[#This Row],[course_title]],10)</f>
        <v>Introducti</v>
      </c>
      <c r="D587" t="str">
        <f>RIGHT(טבלה1[[#This Row],[course_title]],10)</f>
        <v xml:space="preserve"> Beginners</v>
      </c>
      <c r="E587" t="str">
        <f>MID(טבלה1[[#This Row],[course_title]],2,10)</f>
        <v>ntroductio</v>
      </c>
      <c r="F587" t="s">
        <v>6556</v>
      </c>
      <c r="G587" t="str">
        <f>REPLACE(טבלה1[[#This Row],[url]],19,3,"com")</f>
        <v>https://www.udemy.com/programming-for-web-development-from-scratch/</v>
      </c>
      <c r="H587" t="b">
        <v>1</v>
      </c>
      <c r="I587" s="4">
        <v>145</v>
      </c>
      <c r="J587" s="5">
        <v>1018</v>
      </c>
      <c r="K587" s="5">
        <v>28</v>
      </c>
      <c r="L587" s="5">
        <v>48</v>
      </c>
      <c r="M587">
        <v>2</v>
      </c>
      <c r="N587" t="str">
        <f>VLOOKUP(טבלה1[[#This Row],[level_id]],Level_id!$A$2:$B$5,2)</f>
        <v>Beginner Level</v>
      </c>
      <c r="O587" t="str">
        <f>LOWER(טבלה1[[#This Row],[level_desc]])</f>
        <v>beginner level</v>
      </c>
      <c r="P587" s="3" t="str">
        <f>UPPER(טבלה1[[#This Row],[small letters]])</f>
        <v>BEGINNER LEVEL</v>
      </c>
      <c r="Q587">
        <f>LEN(טבלה1[[#This Row],[no spaces]])</f>
        <v>14</v>
      </c>
      <c r="R587" t="str">
        <f>TRIM(טבלה1[[#This Row],[small letters]])</f>
        <v>beginner level</v>
      </c>
      <c r="S587" s="6">
        <v>4.5</v>
      </c>
      <c r="T587" s="12">
        <v>42584</v>
      </c>
      <c r="U587" s="6">
        <f>DAY(טבלה1[[#This Row],[published_date]])</f>
        <v>2</v>
      </c>
      <c r="V587" s="6">
        <f>MONTH(טבלה1[[#This Row],[published_date]])</f>
        <v>8</v>
      </c>
      <c r="W587" s="6">
        <f>YEAR(טבלה1[[#This Row],[published_date]])</f>
        <v>2016</v>
      </c>
      <c r="X587">
        <v>4</v>
      </c>
      <c r="Y587" t="str">
        <f>VLOOKUP(טבלה1[[#This Row],[subject_id]],Subject_id!$A$2:$B$5,2)</f>
        <v>Web Development</v>
      </c>
      <c r="Z587" s="7">
        <v>43465</v>
      </c>
      <c r="AA587">
        <f>_xlfn.DAYS(טבלה1[[#This Row],[Removal_date]],טבלה1[[#This Row],[published_date]])</f>
        <v>881</v>
      </c>
      <c r="AB587" s="4">
        <f>טבלה1[[#This Row],[price]]*טבלה1[[#This Row],[num_subscribers]]</f>
        <v>147610</v>
      </c>
    </row>
    <row r="588" spans="1:28" x14ac:dyDescent="0.3">
      <c r="A588">
        <v>680046</v>
      </c>
      <c r="B588" t="s">
        <v>1842</v>
      </c>
      <c r="C588" t="str">
        <f>LEFT(טבלה1[[#This Row],[course_title]],10)</f>
        <v>Curso Comp</v>
      </c>
      <c r="D588" t="str">
        <f>RIGHT(טבלה1[[#This Row],[course_title]],10)</f>
        <v>0% Acierto</v>
      </c>
      <c r="E588" t="str">
        <f>MID(טבלה1[[#This Row],[course_title]],2,10)</f>
        <v>urso Compl</v>
      </c>
      <c r="F588" t="s">
        <v>1843</v>
      </c>
      <c r="G588" t="str">
        <f>REPLACE(טבלה1[[#This Row],[url]],19,3,"com")</f>
        <v>https://www.udemy.com/opciones-binarias-gana-dinero-trading-de-opciones-binarias/</v>
      </c>
      <c r="H588" t="b">
        <v>1</v>
      </c>
      <c r="I588" s="4">
        <v>145</v>
      </c>
      <c r="J588" s="5">
        <v>335</v>
      </c>
      <c r="K588" s="5">
        <v>16</v>
      </c>
      <c r="L588" s="5">
        <v>26</v>
      </c>
      <c r="M588">
        <v>1</v>
      </c>
      <c r="N588" t="str">
        <f>VLOOKUP(טבלה1[[#This Row],[level_id]],Level_id!$A$2:$B$5,2)</f>
        <v>All levels</v>
      </c>
      <c r="O588" t="str">
        <f>LOWER(טבלה1[[#This Row],[level_desc]])</f>
        <v>all levels</v>
      </c>
      <c r="P588" s="3" t="str">
        <f>UPPER(טבלה1[[#This Row],[small letters]])</f>
        <v>ALL LEVELS</v>
      </c>
      <c r="Q588">
        <f>LEN(טבלה1[[#This Row],[no spaces]])</f>
        <v>10</v>
      </c>
      <c r="R588" t="str">
        <f>TRIM(טבלה1[[#This Row],[small letters]])</f>
        <v>all levels</v>
      </c>
      <c r="S588" s="6">
        <v>1.5</v>
      </c>
      <c r="T588" s="12">
        <v>42354</v>
      </c>
      <c r="U588" s="6">
        <f>DAY(טבלה1[[#This Row],[published_date]])</f>
        <v>16</v>
      </c>
      <c r="V588" s="6">
        <f>MONTH(טבלה1[[#This Row],[published_date]])</f>
        <v>12</v>
      </c>
      <c r="W588" s="6">
        <f>YEAR(טבלה1[[#This Row],[published_date]])</f>
        <v>2015</v>
      </c>
      <c r="X588">
        <v>1</v>
      </c>
      <c r="Y588" t="str">
        <f>VLOOKUP(טבלה1[[#This Row],[subject_id]],Subject_id!$A$2:$B$5,2)</f>
        <v>Business Finance</v>
      </c>
      <c r="Z588" s="7">
        <v>43318</v>
      </c>
      <c r="AA588">
        <f>_xlfn.DAYS(טבלה1[[#This Row],[Removal_date]],טבלה1[[#This Row],[published_date]])</f>
        <v>964</v>
      </c>
      <c r="AB588" s="4">
        <f>טבלה1[[#This Row],[price]]*טבלה1[[#This Row],[num_subscribers]]</f>
        <v>48575</v>
      </c>
    </row>
    <row r="589" spans="1:28" x14ac:dyDescent="0.3">
      <c r="A589">
        <v>834606</v>
      </c>
      <c r="B589" t="s">
        <v>1304</v>
      </c>
      <c r="C589" t="str">
        <f>LEFT(טבלה1[[#This Row],[course_title]],10)</f>
        <v>Trading Ne</v>
      </c>
      <c r="D589" t="str">
        <f>RIGHT(טבלה1[[#This Row],[course_title]],10)</f>
        <v>ry Options</v>
      </c>
      <c r="E589" t="str">
        <f>MID(טבלה1[[#This Row],[course_title]],2,10)</f>
        <v>rading New</v>
      </c>
      <c r="F589" t="s">
        <v>1305</v>
      </c>
      <c r="G589" t="str">
        <f>REPLACE(טבלה1[[#This Row],[url]],19,3,"com")</f>
        <v>https://www.udemy.com/trading-news/</v>
      </c>
      <c r="H589" t="b">
        <v>1</v>
      </c>
      <c r="I589" s="4">
        <v>145</v>
      </c>
      <c r="J589" s="5">
        <v>1186</v>
      </c>
      <c r="K589" s="5">
        <v>16</v>
      </c>
      <c r="L589" s="5">
        <v>22</v>
      </c>
      <c r="M589">
        <v>1</v>
      </c>
      <c r="N589" t="str">
        <f>VLOOKUP(טבלה1[[#This Row],[level_id]],Level_id!$A$2:$B$5,2)</f>
        <v>All levels</v>
      </c>
      <c r="O589" t="str">
        <f>LOWER(טבלה1[[#This Row],[level_desc]])</f>
        <v>all levels</v>
      </c>
      <c r="P589" s="3" t="str">
        <f>UPPER(טבלה1[[#This Row],[small letters]])</f>
        <v>ALL LEVELS</v>
      </c>
      <c r="Q589">
        <f>LEN(טבלה1[[#This Row],[no spaces]])</f>
        <v>10</v>
      </c>
      <c r="R589" t="str">
        <f>TRIM(טבלה1[[#This Row],[small letters]])</f>
        <v>all levels</v>
      </c>
      <c r="S589" s="6">
        <v>1.5</v>
      </c>
      <c r="T589" s="12">
        <v>42501</v>
      </c>
      <c r="U589" s="6">
        <f>DAY(טבלה1[[#This Row],[published_date]])</f>
        <v>11</v>
      </c>
      <c r="V589" s="6">
        <f>MONTH(טבלה1[[#This Row],[published_date]])</f>
        <v>5</v>
      </c>
      <c r="W589" s="6">
        <f>YEAR(טבלה1[[#This Row],[published_date]])</f>
        <v>2016</v>
      </c>
      <c r="X589">
        <v>1</v>
      </c>
      <c r="Y589" t="str">
        <f>VLOOKUP(טבלה1[[#This Row],[subject_id]],Subject_id!$A$2:$B$5,2)</f>
        <v>Business Finance</v>
      </c>
      <c r="Z589" s="7">
        <v>43318</v>
      </c>
      <c r="AA589">
        <f>_xlfn.DAYS(טבלה1[[#This Row],[Removal_date]],טבלה1[[#This Row],[published_date]])</f>
        <v>817</v>
      </c>
      <c r="AB589" s="4">
        <f>טבלה1[[#This Row],[price]]*טבלה1[[#This Row],[num_subscribers]]</f>
        <v>171970</v>
      </c>
    </row>
    <row r="590" spans="1:28" x14ac:dyDescent="0.3">
      <c r="A590">
        <v>834836</v>
      </c>
      <c r="B590" t="s">
        <v>128</v>
      </c>
      <c r="C590" t="str">
        <f>LEFT(טבלה1[[#This Row],[course_title]],10)</f>
        <v>How to Con</v>
      </c>
      <c r="D590" t="str">
        <f>RIGHT(טבלה1[[#This Row],[course_title]],10)</f>
        <v>ys or Less</v>
      </c>
      <c r="E590" t="str">
        <f>MID(טבלה1[[#This Row],[course_title]],2,10)</f>
        <v>ow to Cons</v>
      </c>
      <c r="F590" t="s">
        <v>129</v>
      </c>
      <c r="G590" t="str">
        <f>REPLACE(טבלה1[[#This Row],[url]],19,3,"com")</f>
        <v>https://www.udemy.com/winningstocktrades/</v>
      </c>
      <c r="H590" t="b">
        <v>1</v>
      </c>
      <c r="I590" s="4">
        <v>145</v>
      </c>
      <c r="J590" s="5">
        <v>1433</v>
      </c>
      <c r="K590" s="5">
        <v>169</v>
      </c>
      <c r="L590" s="5">
        <v>15</v>
      </c>
      <c r="M590">
        <v>4</v>
      </c>
      <c r="N590" t="str">
        <f>VLOOKUP(טבלה1[[#This Row],[level_id]],Level_id!$A$2:$B$5,2)</f>
        <v>Intermediate Level</v>
      </c>
      <c r="O590" t="str">
        <f>LOWER(טבלה1[[#This Row],[level_desc]])</f>
        <v>intermediate level</v>
      </c>
      <c r="P590" s="3" t="str">
        <f>UPPER(טבלה1[[#This Row],[small letters]])</f>
        <v>INTERMEDIATE LEVEL</v>
      </c>
      <c r="Q590">
        <f>LEN(טבלה1[[#This Row],[no spaces]])</f>
        <v>18</v>
      </c>
      <c r="R590" t="str">
        <f>TRIM(טבלה1[[#This Row],[small letters]])</f>
        <v>intermediate level</v>
      </c>
      <c r="S590" s="6">
        <v>1</v>
      </c>
      <c r="T590" s="12">
        <v>42499</v>
      </c>
      <c r="U590" s="6">
        <f>DAY(טבלה1[[#This Row],[published_date]])</f>
        <v>9</v>
      </c>
      <c r="V590" s="6">
        <f>MONTH(טבלה1[[#This Row],[published_date]])</f>
        <v>5</v>
      </c>
      <c r="W590" s="6">
        <f>YEAR(טבלה1[[#This Row],[published_date]])</f>
        <v>2016</v>
      </c>
      <c r="X590">
        <v>1</v>
      </c>
      <c r="Y590" t="str">
        <f>VLOOKUP(טבלה1[[#This Row],[subject_id]],Subject_id!$A$2:$B$5,2)</f>
        <v>Business Finance</v>
      </c>
      <c r="Z590" s="7">
        <v>44114</v>
      </c>
      <c r="AA590">
        <f>_xlfn.DAYS(טבלה1[[#This Row],[Removal_date]],טבלה1[[#This Row],[published_date]])</f>
        <v>1615</v>
      </c>
      <c r="AB590" s="4">
        <f>טבלה1[[#This Row],[price]]*טבלה1[[#This Row],[num_subscribers]]</f>
        <v>207785</v>
      </c>
    </row>
    <row r="591" spans="1:28" x14ac:dyDescent="0.3">
      <c r="A591">
        <v>835346</v>
      </c>
      <c r="B591" t="s">
        <v>7229</v>
      </c>
      <c r="C591" t="str">
        <f>LEFT(טבלה1[[#This Row],[course_title]],10)</f>
        <v xml:space="preserve">jQuery UI </v>
      </c>
      <c r="D591" t="str">
        <f>RIGHT(טבלה1[[#This Row],[course_title]],10)</f>
        <v xml:space="preserve"> jQuery UI</v>
      </c>
      <c r="E591" t="str">
        <f>MID(טבלה1[[#This Row],[course_title]],2,10)</f>
        <v>Query UI U</v>
      </c>
      <c r="F591" t="s">
        <v>7230</v>
      </c>
      <c r="G591" t="str">
        <f>REPLACE(טבלה1[[#This Row],[url]],19,3,"com")</f>
        <v>https://www.udemy.com/jquery-ui-ultimatedesign-amazing-interfaces-using-jquery-ui/</v>
      </c>
      <c r="H591" t="b">
        <v>1</v>
      </c>
      <c r="I591" s="4">
        <v>145</v>
      </c>
      <c r="J591" s="5">
        <v>422</v>
      </c>
      <c r="K591" s="5">
        <v>86</v>
      </c>
      <c r="L591" s="5">
        <v>69</v>
      </c>
      <c r="M591">
        <v>1</v>
      </c>
      <c r="N591" t="str">
        <f>VLOOKUP(טבלה1[[#This Row],[level_id]],Level_id!$A$2:$B$5,2)</f>
        <v>All levels</v>
      </c>
      <c r="O591" t="str">
        <f>LOWER(טבלה1[[#This Row],[level_desc]])</f>
        <v>all levels</v>
      </c>
      <c r="P591" s="3" t="str">
        <f>UPPER(טבלה1[[#This Row],[small letters]])</f>
        <v>ALL LEVELS</v>
      </c>
      <c r="Q591">
        <f>LEN(טבלה1[[#This Row],[no spaces]])</f>
        <v>10</v>
      </c>
      <c r="R591" t="str">
        <f>TRIM(טבלה1[[#This Row],[small letters]])</f>
        <v>all levels</v>
      </c>
      <c r="S591" s="6">
        <v>12.5</v>
      </c>
      <c r="T591" s="12">
        <v>42529</v>
      </c>
      <c r="U591" s="6">
        <f>DAY(טבלה1[[#This Row],[published_date]])</f>
        <v>8</v>
      </c>
      <c r="V591" s="6">
        <f>MONTH(טבלה1[[#This Row],[published_date]])</f>
        <v>6</v>
      </c>
      <c r="W591" s="6">
        <f>YEAR(טבלה1[[#This Row],[published_date]])</f>
        <v>2016</v>
      </c>
      <c r="X591">
        <v>4</v>
      </c>
      <c r="Y591" t="str">
        <f>VLOOKUP(טבלה1[[#This Row],[subject_id]],Subject_id!$A$2:$B$5,2)</f>
        <v>Web Development</v>
      </c>
      <c r="Z591" s="7">
        <v>43734</v>
      </c>
      <c r="AA591">
        <f>_xlfn.DAYS(טבלה1[[#This Row],[Removal_date]],טבלה1[[#This Row],[published_date]])</f>
        <v>1205</v>
      </c>
      <c r="AB591" s="4">
        <f>טבלה1[[#This Row],[price]]*טבלה1[[#This Row],[num_subscribers]]</f>
        <v>61190</v>
      </c>
    </row>
    <row r="592" spans="1:28" x14ac:dyDescent="0.3">
      <c r="A592">
        <v>842058</v>
      </c>
      <c r="B592" t="s">
        <v>5078</v>
      </c>
      <c r="C592" t="str">
        <f>LEFT(טבלה1[[#This Row],[course_title]],10)</f>
        <v>Build A We</v>
      </c>
      <c r="D592" t="str">
        <f>RIGHT(טבלה1[[#This Row],[course_title]],10)</f>
        <v xml:space="preserve"> Angular 2</v>
      </c>
      <c r="E592" t="str">
        <f>MID(טבלה1[[#This Row],[course_title]],2,10)</f>
        <v>uild A Web</v>
      </c>
      <c r="F592" t="s">
        <v>5079</v>
      </c>
      <c r="G592" t="str">
        <f>REPLACE(טבלה1[[#This Row],[url]],19,3,"com")</f>
        <v>https://www.udemy.com/build-a-web-app-with-spring-boot-and-angular-2/</v>
      </c>
      <c r="H592" t="b">
        <v>1</v>
      </c>
      <c r="I592" s="4">
        <v>145</v>
      </c>
      <c r="J592" s="5">
        <v>1683</v>
      </c>
      <c r="K592" s="5">
        <v>340</v>
      </c>
      <c r="L592" s="5">
        <v>48</v>
      </c>
      <c r="M592">
        <v>1</v>
      </c>
      <c r="N592" t="str">
        <f>VLOOKUP(טבלה1[[#This Row],[level_id]],Level_id!$A$2:$B$5,2)</f>
        <v>All levels</v>
      </c>
      <c r="O592" t="str">
        <f>LOWER(טבלה1[[#This Row],[level_desc]])</f>
        <v>all levels</v>
      </c>
      <c r="P592" s="3" t="str">
        <f>UPPER(טבלה1[[#This Row],[small letters]])</f>
        <v>ALL LEVELS</v>
      </c>
      <c r="Q592">
        <f>LEN(טבלה1[[#This Row],[no spaces]])</f>
        <v>10</v>
      </c>
      <c r="R592" t="str">
        <f>TRIM(טבלה1[[#This Row],[small letters]])</f>
        <v>all levels</v>
      </c>
      <c r="S592" s="6">
        <v>8</v>
      </c>
      <c r="T592" s="12">
        <v>42498</v>
      </c>
      <c r="U592" s="6">
        <f>DAY(טבלה1[[#This Row],[published_date]])</f>
        <v>8</v>
      </c>
      <c r="V592" s="6">
        <f>MONTH(טבלה1[[#This Row],[published_date]])</f>
        <v>5</v>
      </c>
      <c r="W592" s="6">
        <f>YEAR(טבלה1[[#This Row],[published_date]])</f>
        <v>2016</v>
      </c>
      <c r="X592">
        <v>4</v>
      </c>
      <c r="Y592" t="str">
        <f>VLOOKUP(טבלה1[[#This Row],[subject_id]],Subject_id!$A$2:$B$5,2)</f>
        <v>Web Development</v>
      </c>
      <c r="Z592" s="7">
        <v>43734</v>
      </c>
      <c r="AA592">
        <f>_xlfn.DAYS(טבלה1[[#This Row],[Removal_date]],טבלה1[[#This Row],[published_date]])</f>
        <v>1236</v>
      </c>
      <c r="AB592" s="4">
        <f>טבלה1[[#This Row],[price]]*טבלה1[[#This Row],[num_subscribers]]</f>
        <v>244035</v>
      </c>
    </row>
    <row r="593" spans="1:28" x14ac:dyDescent="0.3">
      <c r="A593">
        <v>928040</v>
      </c>
      <c r="B593" t="s">
        <v>6474</v>
      </c>
      <c r="C593" t="str">
        <f>LEFT(טבלה1[[#This Row],[course_title]],10)</f>
        <v>Learn Spri</v>
      </c>
      <c r="D593" t="str">
        <f>RIGHT(טבלה1[[#This Row],[course_title]],10)</f>
        <v>n Recipies</v>
      </c>
      <c r="E593" t="str">
        <f>MID(טבלה1[[#This Row],[course_title]],2,10)</f>
        <v>earn Sprin</v>
      </c>
      <c r="F593" t="s">
        <v>6475</v>
      </c>
      <c r="G593" t="str">
        <f>REPLACE(טבלה1[[#This Row],[url]],19,3,"com")</f>
        <v>https://www.udemy.com/learn-spring-framework-practically-hands-on-recipies/</v>
      </c>
      <c r="H593" t="b">
        <v>1</v>
      </c>
      <c r="I593" s="4">
        <v>145</v>
      </c>
      <c r="J593" s="5">
        <v>522</v>
      </c>
      <c r="K593" s="5">
        <v>50</v>
      </c>
      <c r="L593" s="5">
        <v>48</v>
      </c>
      <c r="M593">
        <v>1</v>
      </c>
      <c r="N593" t="str">
        <f>VLOOKUP(טבלה1[[#This Row],[level_id]],Level_id!$A$2:$B$5,2)</f>
        <v>All levels</v>
      </c>
      <c r="O593" t="str">
        <f>LOWER(טבלה1[[#This Row],[level_desc]])</f>
        <v>all levels</v>
      </c>
      <c r="P593" s="3" t="str">
        <f>UPPER(טבלה1[[#This Row],[small letters]])</f>
        <v>ALL LEVELS</v>
      </c>
      <c r="Q593">
        <f>LEN(טבלה1[[#This Row],[no spaces]])</f>
        <v>10</v>
      </c>
      <c r="R593" t="str">
        <f>TRIM(טבלה1[[#This Row],[small letters]])</f>
        <v>all levels</v>
      </c>
      <c r="S593" s="6">
        <v>5.5</v>
      </c>
      <c r="T593" s="12">
        <v>42593</v>
      </c>
      <c r="U593" s="6">
        <f>DAY(טבלה1[[#This Row],[published_date]])</f>
        <v>11</v>
      </c>
      <c r="V593" s="6">
        <f>MONTH(טבלה1[[#This Row],[published_date]])</f>
        <v>8</v>
      </c>
      <c r="W593" s="6">
        <f>YEAR(טבלה1[[#This Row],[published_date]])</f>
        <v>2016</v>
      </c>
      <c r="X593">
        <v>4</v>
      </c>
      <c r="Y593" t="str">
        <f>VLOOKUP(טבלה1[[#This Row],[subject_id]],Subject_id!$A$2:$B$5,2)</f>
        <v>Web Development</v>
      </c>
      <c r="Z593" s="7">
        <v>43734</v>
      </c>
      <c r="AA593">
        <f>_xlfn.DAYS(טבלה1[[#This Row],[Removal_date]],טבלה1[[#This Row],[published_date]])</f>
        <v>1141</v>
      </c>
      <c r="AB593" s="4">
        <f>טבלה1[[#This Row],[price]]*טבלה1[[#This Row],[num_subscribers]]</f>
        <v>75690</v>
      </c>
    </row>
    <row r="594" spans="1:28" x14ac:dyDescent="0.3">
      <c r="A594">
        <v>986742</v>
      </c>
      <c r="B594" t="s">
        <v>6931</v>
      </c>
      <c r="C594" t="str">
        <f>LEFT(טבלה1[[#This Row],[course_title]],10)</f>
        <v>Learn OAut</v>
      </c>
      <c r="D594" t="str">
        <f>RIGHT(טבלה1[[#This Row],[course_title]],10)</f>
        <v>d Hands On</v>
      </c>
      <c r="E594" t="str">
        <f>MID(טבלה1[[#This Row],[course_title]],2,10)</f>
        <v>earn OAuth</v>
      </c>
      <c r="F594" t="s">
        <v>6932</v>
      </c>
      <c r="G594" t="str">
        <f>REPLACE(טבלה1[[#This Row],[url]],19,3,"com")</f>
        <v>https://www.udemy.com/learn-oauth-20-theory-and-hands-on/</v>
      </c>
      <c r="H594" t="b">
        <v>1</v>
      </c>
      <c r="I594" s="4">
        <v>145</v>
      </c>
      <c r="J594" s="5">
        <v>546</v>
      </c>
      <c r="K594" s="5">
        <v>69</v>
      </c>
      <c r="L594" s="5">
        <v>21</v>
      </c>
      <c r="M594">
        <v>1</v>
      </c>
      <c r="N594" t="str">
        <f>VLOOKUP(טבלה1[[#This Row],[level_id]],Level_id!$A$2:$B$5,2)</f>
        <v>All levels</v>
      </c>
      <c r="O594" t="str">
        <f>LOWER(טבלה1[[#This Row],[level_desc]])</f>
        <v>all levels</v>
      </c>
      <c r="P594" s="3" t="str">
        <f>UPPER(טבלה1[[#This Row],[small letters]])</f>
        <v>ALL LEVELS</v>
      </c>
      <c r="Q594">
        <f>LEN(טבלה1[[#This Row],[no spaces]])</f>
        <v>10</v>
      </c>
      <c r="R594" t="str">
        <f>TRIM(טבלה1[[#This Row],[small letters]])</f>
        <v>all levels</v>
      </c>
      <c r="S594" s="6">
        <v>3</v>
      </c>
      <c r="T594" s="12">
        <v>42660</v>
      </c>
      <c r="U594" s="6">
        <f>DAY(טבלה1[[#This Row],[published_date]])</f>
        <v>17</v>
      </c>
      <c r="V594" s="6">
        <f>MONTH(טבלה1[[#This Row],[published_date]])</f>
        <v>10</v>
      </c>
      <c r="W594" s="6">
        <f>YEAR(טבלה1[[#This Row],[published_date]])</f>
        <v>2016</v>
      </c>
      <c r="X594">
        <v>4</v>
      </c>
      <c r="Y594" t="str">
        <f>VLOOKUP(טבלה1[[#This Row],[subject_id]],Subject_id!$A$2:$B$5,2)</f>
        <v>Web Development</v>
      </c>
      <c r="Z594" s="7">
        <v>43734</v>
      </c>
      <c r="AA594">
        <f>_xlfn.DAYS(טבלה1[[#This Row],[Removal_date]],טבלה1[[#This Row],[published_date]])</f>
        <v>1074</v>
      </c>
      <c r="AB594" s="4">
        <f>טבלה1[[#This Row],[price]]*טבלה1[[#This Row],[num_subscribers]]</f>
        <v>79170</v>
      </c>
    </row>
    <row r="595" spans="1:28" x14ac:dyDescent="0.3">
      <c r="A595">
        <v>1024844</v>
      </c>
      <c r="B595" t="s">
        <v>6198</v>
      </c>
      <c r="C595" t="str">
        <f>LEFT(טבלה1[[#This Row],[course_title]],10)</f>
        <v>Build A We</v>
      </c>
      <c r="D595" t="str">
        <f>RIGHT(טבלה1[[#This Row],[course_title]],10)</f>
        <v>nd MongoDB</v>
      </c>
      <c r="E595" t="str">
        <f>MID(טבלה1[[#This Row],[course_title]],2,10)</f>
        <v>uild A Web</v>
      </c>
      <c r="F595" t="s">
        <v>6199</v>
      </c>
      <c r="G595" t="str">
        <f>REPLACE(טבלה1[[#This Row],[url]],19,3,"com")</f>
        <v>https://www.udemy.com/build-a-message-board-app-with-vue-spring-and-mongodb/</v>
      </c>
      <c r="H595" t="b">
        <v>1</v>
      </c>
      <c r="I595" s="4">
        <v>145</v>
      </c>
      <c r="J595" s="5">
        <v>251</v>
      </c>
      <c r="K595" s="5">
        <v>32</v>
      </c>
      <c r="L595" s="5">
        <v>25</v>
      </c>
      <c r="M595">
        <v>1</v>
      </c>
      <c r="N595" t="str">
        <f>VLOOKUP(טבלה1[[#This Row],[level_id]],Level_id!$A$2:$B$5,2)</f>
        <v>All levels</v>
      </c>
      <c r="O595" t="str">
        <f>LOWER(טבלה1[[#This Row],[level_desc]])</f>
        <v>all levels</v>
      </c>
      <c r="P595" s="3" t="str">
        <f>UPPER(טבלה1[[#This Row],[small letters]])</f>
        <v>ALL LEVELS</v>
      </c>
      <c r="Q595">
        <f>LEN(טבלה1[[#This Row],[no spaces]])</f>
        <v>10</v>
      </c>
      <c r="R595" t="str">
        <f>TRIM(טבלה1[[#This Row],[small letters]])</f>
        <v>all levels</v>
      </c>
      <c r="S595" s="6">
        <v>3.5</v>
      </c>
      <c r="T595" s="12">
        <v>42704</v>
      </c>
      <c r="U595" s="6">
        <f>DAY(טבלה1[[#This Row],[published_date]])</f>
        <v>30</v>
      </c>
      <c r="V595" s="6">
        <f>MONTH(טבלה1[[#This Row],[published_date]])</f>
        <v>11</v>
      </c>
      <c r="W595" s="6">
        <f>YEAR(טבלה1[[#This Row],[published_date]])</f>
        <v>2016</v>
      </c>
      <c r="X595">
        <v>4</v>
      </c>
      <c r="Y595" t="str">
        <f>VLOOKUP(טבלה1[[#This Row],[subject_id]],Subject_id!$A$2:$B$5,2)</f>
        <v>Web Development</v>
      </c>
      <c r="Z595" s="7">
        <v>43734</v>
      </c>
      <c r="AA595">
        <f>_xlfn.DAYS(טבלה1[[#This Row],[Removal_date]],טבלה1[[#This Row],[published_date]])</f>
        <v>1030</v>
      </c>
      <c r="AB595" s="4">
        <f>טבלה1[[#This Row],[price]]*טבלה1[[#This Row],[num_subscribers]]</f>
        <v>36395</v>
      </c>
    </row>
    <row r="596" spans="1:28" x14ac:dyDescent="0.3">
      <c r="A596">
        <v>1047968</v>
      </c>
      <c r="B596" t="s">
        <v>6164</v>
      </c>
      <c r="C596" t="str">
        <f>LEFT(טבלה1[[#This Row],[course_title]],10)</f>
        <v xml:space="preserve">Vue JS 2: </v>
      </c>
      <c r="D596" t="str">
        <f>RIGHT(טבלה1[[#This Row],[course_title]],10)</f>
        <v>ofessional</v>
      </c>
      <c r="E596" t="str">
        <f>MID(טבלה1[[#This Row],[course_title]],2,10)</f>
        <v>ue JS 2: F</v>
      </c>
      <c r="F596" t="s">
        <v>6165</v>
      </c>
      <c r="G596" t="str">
        <f>REPLACE(טבלה1[[#This Row],[url]],19,3,"com")</f>
        <v>https://www.udemy.com/vuejs-from-beginner-to-professional/</v>
      </c>
      <c r="H596" t="b">
        <v>1</v>
      </c>
      <c r="I596" s="4">
        <v>145</v>
      </c>
      <c r="J596" s="5">
        <v>602</v>
      </c>
      <c r="K596" s="5">
        <v>93</v>
      </c>
      <c r="L596" s="5">
        <v>214</v>
      </c>
      <c r="M596">
        <v>1</v>
      </c>
      <c r="N596" t="str">
        <f>VLOOKUP(טבלה1[[#This Row],[level_id]],Level_id!$A$2:$B$5,2)</f>
        <v>All levels</v>
      </c>
      <c r="O596" t="str">
        <f>LOWER(טבלה1[[#This Row],[level_desc]])</f>
        <v>all levels</v>
      </c>
      <c r="P596" s="3" t="str">
        <f>UPPER(טבלה1[[#This Row],[small letters]])</f>
        <v>ALL LEVELS</v>
      </c>
      <c r="Q596">
        <f>LEN(טבלה1[[#This Row],[no spaces]])</f>
        <v>10</v>
      </c>
      <c r="R596" t="str">
        <f>TRIM(טבלה1[[#This Row],[small letters]])</f>
        <v>all levels</v>
      </c>
      <c r="S596" s="6">
        <v>15.5</v>
      </c>
      <c r="T596" s="12">
        <v>42732</v>
      </c>
      <c r="U596" s="6">
        <f>DAY(טבלה1[[#This Row],[published_date]])</f>
        <v>28</v>
      </c>
      <c r="V596" s="6">
        <f>MONTH(טבלה1[[#This Row],[published_date]])</f>
        <v>12</v>
      </c>
      <c r="W596" s="6">
        <f>YEAR(טבלה1[[#This Row],[published_date]])</f>
        <v>2016</v>
      </c>
      <c r="X596">
        <v>4</v>
      </c>
      <c r="Y596" t="str">
        <f>VLOOKUP(טבלה1[[#This Row],[subject_id]],Subject_id!$A$2:$B$5,2)</f>
        <v>Web Development</v>
      </c>
      <c r="Z596" s="7">
        <v>43734</v>
      </c>
      <c r="AA596">
        <f>_xlfn.DAYS(טבלה1[[#This Row],[Removal_date]],טבלה1[[#This Row],[published_date]])</f>
        <v>1002</v>
      </c>
      <c r="AB596" s="4">
        <f>טבלה1[[#This Row],[price]]*טבלה1[[#This Row],[num_subscribers]]</f>
        <v>87290</v>
      </c>
    </row>
    <row r="597" spans="1:28" x14ac:dyDescent="0.3">
      <c r="A597">
        <v>1052518</v>
      </c>
      <c r="B597" t="s">
        <v>6689</v>
      </c>
      <c r="C597" t="str">
        <f>LEFT(טבלה1[[#This Row],[course_title]],10)</f>
        <v>Master the</v>
      </c>
      <c r="D597" t="str">
        <f>RIGHT(טבלה1[[#This Row],[course_title]],10)</f>
        <v>HTML &amp; CSS</v>
      </c>
      <c r="E597" t="str">
        <f>MID(טבלה1[[#This Row],[course_title]],2,10)</f>
        <v xml:space="preserve">aster the </v>
      </c>
      <c r="F597" t="s">
        <v>6690</v>
      </c>
      <c r="G597" t="str">
        <f>REPLACE(טבלה1[[#This Row],[url]],19,3,"com")</f>
        <v>https://www.udemy.com/html-css-beginners/</v>
      </c>
      <c r="H597" t="b">
        <v>1</v>
      </c>
      <c r="I597" s="4">
        <v>145</v>
      </c>
      <c r="J597" s="5">
        <v>550</v>
      </c>
      <c r="K597" s="5">
        <v>15</v>
      </c>
      <c r="L597" s="5">
        <v>59</v>
      </c>
      <c r="M597">
        <v>1</v>
      </c>
      <c r="N597" t="str">
        <f>VLOOKUP(טבלה1[[#This Row],[level_id]],Level_id!$A$2:$B$5,2)</f>
        <v>All levels</v>
      </c>
      <c r="O597" t="str">
        <f>LOWER(טבלה1[[#This Row],[level_desc]])</f>
        <v>all levels</v>
      </c>
      <c r="P597" s="3" t="str">
        <f>UPPER(טבלה1[[#This Row],[small letters]])</f>
        <v>ALL LEVELS</v>
      </c>
      <c r="Q597">
        <f>LEN(טבלה1[[#This Row],[no spaces]])</f>
        <v>10</v>
      </c>
      <c r="R597" t="str">
        <f>TRIM(טבלה1[[#This Row],[small letters]])</f>
        <v>all levels</v>
      </c>
      <c r="S597" s="6">
        <v>3</v>
      </c>
      <c r="T597" s="12">
        <v>42732</v>
      </c>
      <c r="U597" s="6">
        <f>DAY(טבלה1[[#This Row],[published_date]])</f>
        <v>28</v>
      </c>
      <c r="V597" s="6">
        <f>MONTH(טבלה1[[#This Row],[published_date]])</f>
        <v>12</v>
      </c>
      <c r="W597" s="6">
        <f>YEAR(טבלה1[[#This Row],[published_date]])</f>
        <v>2016</v>
      </c>
      <c r="X597">
        <v>4</v>
      </c>
      <c r="Y597" t="str">
        <f>VLOOKUP(טבלה1[[#This Row],[subject_id]],Subject_id!$A$2:$B$5,2)</f>
        <v>Web Development</v>
      </c>
      <c r="Z597" s="7">
        <v>43734</v>
      </c>
      <c r="AA597">
        <f>_xlfn.DAYS(טבלה1[[#This Row],[Removal_date]],טבלה1[[#This Row],[published_date]])</f>
        <v>1002</v>
      </c>
      <c r="AB597" s="4">
        <f>טבלה1[[#This Row],[price]]*טבלה1[[#This Row],[num_subscribers]]</f>
        <v>79750</v>
      </c>
    </row>
    <row r="598" spans="1:28" x14ac:dyDescent="0.3">
      <c r="A598">
        <v>1109150</v>
      </c>
      <c r="B598" t="s">
        <v>5631</v>
      </c>
      <c r="C598" t="str">
        <f>LEFT(טבלה1[[#This Row],[course_title]],10)</f>
        <v>RESTful AP</v>
      </c>
      <c r="D598" t="str">
        <f>RIGHT(טבלה1[[#This Row],[course_title]],10)</f>
        <v>tive Guide</v>
      </c>
      <c r="E598" t="str">
        <f>MID(טבלה1[[#This Row],[course_title]],2,10)</f>
        <v>ESTful API</v>
      </c>
      <c r="F598" t="s">
        <v>5632</v>
      </c>
      <c r="G598" t="str">
        <f>REPLACE(טבלה1[[#This Row],[url]],19,3,"com")</f>
        <v>https://www.udemy.com/restful-api-with-laravel-php-homestead-passport-hateoas/</v>
      </c>
      <c r="H598" t="b">
        <v>1</v>
      </c>
      <c r="I598" s="4">
        <v>145</v>
      </c>
      <c r="J598" s="5">
        <v>655</v>
      </c>
      <c r="K598" s="5">
        <v>95</v>
      </c>
      <c r="L598" s="5">
        <v>195</v>
      </c>
      <c r="M598">
        <v>1</v>
      </c>
      <c r="N598" t="str">
        <f>VLOOKUP(טבלה1[[#This Row],[level_id]],Level_id!$A$2:$B$5,2)</f>
        <v>All levels</v>
      </c>
      <c r="O598" t="str">
        <f>LOWER(טבלה1[[#This Row],[level_desc]])</f>
        <v>all levels</v>
      </c>
      <c r="P598" s="3" t="str">
        <f>UPPER(טבלה1[[#This Row],[small letters]])</f>
        <v>ALL LEVELS</v>
      </c>
      <c r="Q598">
        <f>LEN(טבלה1[[#This Row],[no spaces]])</f>
        <v>10</v>
      </c>
      <c r="R598" t="str">
        <f>TRIM(טבלה1[[#This Row],[small letters]])</f>
        <v>all levels</v>
      </c>
      <c r="S598" s="6">
        <v>12.5</v>
      </c>
      <c r="T598" s="12">
        <v>42853</v>
      </c>
      <c r="U598" s="6">
        <f>DAY(טבלה1[[#This Row],[published_date]])</f>
        <v>28</v>
      </c>
      <c r="V598" s="6">
        <f>MONTH(טבלה1[[#This Row],[published_date]])</f>
        <v>4</v>
      </c>
      <c r="W598" s="6">
        <f>YEAR(טבלה1[[#This Row],[published_date]])</f>
        <v>2017</v>
      </c>
      <c r="X598">
        <v>4</v>
      </c>
      <c r="Y598" t="str">
        <f>VLOOKUP(טבלה1[[#This Row],[subject_id]],Subject_id!$A$2:$B$5,2)</f>
        <v>Web Development</v>
      </c>
      <c r="Z598" s="7">
        <v>43734</v>
      </c>
      <c r="AA598">
        <f>_xlfn.DAYS(טבלה1[[#This Row],[Removal_date]],טבלה1[[#This Row],[published_date]])</f>
        <v>881</v>
      </c>
      <c r="AB598" s="4">
        <f>טבלה1[[#This Row],[price]]*טבלה1[[#This Row],[num_subscribers]]</f>
        <v>94975</v>
      </c>
    </row>
    <row r="599" spans="1:28" x14ac:dyDescent="0.3">
      <c r="A599">
        <v>1111630</v>
      </c>
      <c r="B599" t="s">
        <v>4038</v>
      </c>
      <c r="C599" t="str">
        <f>LEFT(טבלה1[[#This Row],[course_title]],10)</f>
        <v>Learn to p</v>
      </c>
      <c r="D599" t="str">
        <f>RIGHT(טבלה1[[#This Row],[course_title]],10)</f>
        <v>om scratch</v>
      </c>
      <c r="E599" t="str">
        <f>MID(טבלה1[[#This Row],[course_title]],2,10)</f>
        <v>earn to pl</v>
      </c>
      <c r="F599" t="s">
        <v>4039</v>
      </c>
      <c r="G599" t="str">
        <f>REPLACE(טבלה1[[#This Row],[url]],19,3,"com")</f>
        <v>https://www.udemy.com/learn-to-play-the-piano-from-scratch/</v>
      </c>
      <c r="H599" t="b">
        <v>1</v>
      </c>
      <c r="I599" s="4">
        <v>145</v>
      </c>
      <c r="J599" s="5">
        <v>1987</v>
      </c>
      <c r="K599" s="5">
        <v>11</v>
      </c>
      <c r="L599" s="5">
        <v>161</v>
      </c>
      <c r="M599">
        <v>2</v>
      </c>
      <c r="N599" t="str">
        <f>VLOOKUP(טבלה1[[#This Row],[level_id]],Level_id!$A$2:$B$5,2)</f>
        <v>Beginner Level</v>
      </c>
      <c r="O599" t="str">
        <f>LOWER(טבלה1[[#This Row],[level_desc]])</f>
        <v>beginner level</v>
      </c>
      <c r="P599" s="3" t="str">
        <f>UPPER(טבלה1[[#This Row],[small letters]])</f>
        <v>BEGINNER LEVEL</v>
      </c>
      <c r="Q599">
        <f>LEN(טבלה1[[#This Row],[no spaces]])</f>
        <v>14</v>
      </c>
      <c r="R599" t="str">
        <f>TRIM(טבלה1[[#This Row],[small letters]])</f>
        <v>beginner level</v>
      </c>
      <c r="S599" s="6">
        <v>14</v>
      </c>
      <c r="T599" s="12">
        <v>42886</v>
      </c>
      <c r="U599" s="6">
        <f>DAY(טבלה1[[#This Row],[published_date]])</f>
        <v>31</v>
      </c>
      <c r="V599" s="6">
        <f>MONTH(טבלה1[[#This Row],[published_date]])</f>
        <v>5</v>
      </c>
      <c r="W599" s="6">
        <f>YEAR(טבלה1[[#This Row],[published_date]])</f>
        <v>2017</v>
      </c>
      <c r="X599">
        <v>3</v>
      </c>
      <c r="Y599" t="str">
        <f>VLOOKUP(טבלה1[[#This Row],[subject_id]],Subject_id!$A$2:$B$5,2)</f>
        <v>Musical Instruments</v>
      </c>
      <c r="Z599" s="7">
        <v>43465</v>
      </c>
      <c r="AA599">
        <f>_xlfn.DAYS(טבלה1[[#This Row],[Removal_date]],טבלה1[[#This Row],[published_date]])</f>
        <v>579</v>
      </c>
      <c r="AB599" s="4">
        <f>טבלה1[[#This Row],[price]]*טבלה1[[#This Row],[num_subscribers]]</f>
        <v>288115</v>
      </c>
    </row>
    <row r="600" spans="1:28" x14ac:dyDescent="0.3">
      <c r="A600">
        <v>1237912</v>
      </c>
      <c r="B600" t="s">
        <v>1292</v>
      </c>
      <c r="C600" t="str">
        <f>LEFT(טבלה1[[#This Row],[course_title]],10)</f>
        <v>Create Tra</v>
      </c>
      <c r="D600" t="str">
        <f>RIGHT(טבלה1[[#This Row],[course_title]],10)</f>
        <v>ng Skills!</v>
      </c>
      <c r="E600" t="str">
        <f>MID(טבלה1[[#This Row],[course_title]],2,10)</f>
        <v>reate Trad</v>
      </c>
      <c r="F600" t="s">
        <v>1293</v>
      </c>
      <c r="G600" t="str">
        <f>REPLACE(טבלה1[[#This Row],[url]],19,3,"com")</f>
        <v>https://www.udemy.com/algotrading/</v>
      </c>
      <c r="H600" t="b">
        <v>1</v>
      </c>
      <c r="I600" s="4">
        <v>145</v>
      </c>
      <c r="J600" s="5">
        <v>5</v>
      </c>
      <c r="K600" s="5">
        <v>0</v>
      </c>
      <c r="L600" s="5">
        <v>13</v>
      </c>
      <c r="M600">
        <v>1</v>
      </c>
      <c r="N600" t="str">
        <f>VLOOKUP(טבלה1[[#This Row],[level_id]],Level_id!$A$2:$B$5,2)</f>
        <v>All levels</v>
      </c>
      <c r="O600" t="str">
        <f>LOWER(טבלה1[[#This Row],[level_desc]])</f>
        <v>all levels</v>
      </c>
      <c r="P600" s="3" t="str">
        <f>UPPER(טבלה1[[#This Row],[small letters]])</f>
        <v>ALL LEVELS</v>
      </c>
      <c r="Q600">
        <f>LEN(טבלה1[[#This Row],[no spaces]])</f>
        <v>10</v>
      </c>
      <c r="R600" t="str">
        <f>TRIM(טבלה1[[#This Row],[small letters]])</f>
        <v>all levels</v>
      </c>
      <c r="S600" s="6">
        <v>1</v>
      </c>
      <c r="T600" s="12">
        <v>42902</v>
      </c>
      <c r="U600" s="6">
        <f>DAY(טבלה1[[#This Row],[published_date]])</f>
        <v>16</v>
      </c>
      <c r="V600" s="6">
        <f>MONTH(טבלה1[[#This Row],[published_date]])</f>
        <v>6</v>
      </c>
      <c r="W600" s="6">
        <f>YEAR(טבלה1[[#This Row],[published_date]])</f>
        <v>2017</v>
      </c>
      <c r="X600">
        <v>1</v>
      </c>
      <c r="Y600" t="str">
        <f>VLOOKUP(טבלה1[[#This Row],[subject_id]],Subject_id!$A$2:$B$5,2)</f>
        <v>Business Finance</v>
      </c>
      <c r="Z600" s="7">
        <v>43318</v>
      </c>
      <c r="AA600">
        <f>_xlfn.DAYS(טבלה1[[#This Row],[Removal_date]],טבלה1[[#This Row],[published_date]])</f>
        <v>416</v>
      </c>
      <c r="AB600" s="4">
        <f>טבלה1[[#This Row],[price]]*טבלה1[[#This Row],[num_subscribers]]</f>
        <v>725</v>
      </c>
    </row>
    <row r="601" spans="1:28" x14ac:dyDescent="0.3">
      <c r="A601">
        <v>1241254</v>
      </c>
      <c r="B601" t="s">
        <v>6392</v>
      </c>
      <c r="C601" t="str">
        <f>LEFT(טבלה1[[#This Row],[course_title]],10)</f>
        <v>AWS Server</v>
      </c>
      <c r="D601" t="str">
        <f>RIGHT(טבלה1[[#This Row],[course_title]],10)</f>
        <v>troduction</v>
      </c>
      <c r="E601" t="str">
        <f>MID(טבלה1[[#This Row],[course_title]],2,10)</f>
        <v>WS Serverl</v>
      </c>
      <c r="F601" t="s">
        <v>6393</v>
      </c>
      <c r="G601" t="str">
        <f>REPLACE(טבלה1[[#This Row],[url]],19,3,"com")</f>
        <v>https://www.udemy.com/aws-serverless-a-complete-introduction/</v>
      </c>
      <c r="H601" t="b">
        <v>1</v>
      </c>
      <c r="I601" s="4">
        <v>145</v>
      </c>
      <c r="J601" s="5">
        <v>2145</v>
      </c>
      <c r="K601" s="5">
        <v>166</v>
      </c>
      <c r="L601" s="5">
        <v>136</v>
      </c>
      <c r="M601">
        <v>1</v>
      </c>
      <c r="N601" t="str">
        <f>VLOOKUP(טבלה1[[#This Row],[level_id]],Level_id!$A$2:$B$5,2)</f>
        <v>All levels</v>
      </c>
      <c r="O601" t="str">
        <f>LOWER(טבלה1[[#This Row],[level_desc]])</f>
        <v>all levels</v>
      </c>
      <c r="P601" s="3" t="str">
        <f>UPPER(טבלה1[[#This Row],[small letters]])</f>
        <v>ALL LEVELS</v>
      </c>
      <c r="Q601">
        <f>LEN(טבלה1[[#This Row],[no spaces]])</f>
        <v>10</v>
      </c>
      <c r="R601" t="str">
        <f>TRIM(טבלה1[[#This Row],[small letters]])</f>
        <v>all levels</v>
      </c>
      <c r="S601" s="6">
        <v>8</v>
      </c>
      <c r="T601" s="12">
        <v>42905</v>
      </c>
      <c r="U601" s="6">
        <f>DAY(טבלה1[[#This Row],[published_date]])</f>
        <v>19</v>
      </c>
      <c r="V601" s="6">
        <f>MONTH(טבלה1[[#This Row],[published_date]])</f>
        <v>6</v>
      </c>
      <c r="W601" s="6">
        <f>YEAR(טבלה1[[#This Row],[published_date]])</f>
        <v>2017</v>
      </c>
      <c r="X601">
        <v>4</v>
      </c>
      <c r="Y601" t="str">
        <f>VLOOKUP(טבלה1[[#This Row],[subject_id]],Subject_id!$A$2:$B$5,2)</f>
        <v>Web Development</v>
      </c>
      <c r="Z601" s="7">
        <v>43734</v>
      </c>
      <c r="AA601">
        <f>_xlfn.DAYS(טבלה1[[#This Row],[Removal_date]],טבלה1[[#This Row],[published_date]])</f>
        <v>829</v>
      </c>
      <c r="AB601" s="4">
        <f>טבלה1[[#This Row],[price]]*טבלה1[[#This Row],[num_subscribers]]</f>
        <v>311025</v>
      </c>
    </row>
    <row r="602" spans="1:28" x14ac:dyDescent="0.3">
      <c r="A602">
        <v>598846</v>
      </c>
      <c r="B602" t="s">
        <v>2130</v>
      </c>
      <c r="C602" t="str">
        <f>LEFT(טבלה1[[#This Row],[course_title]],10)</f>
        <v>Forex para</v>
      </c>
      <c r="D602" t="str">
        <f>RIGHT(טבלה1[[#This Row],[course_title]],10)</f>
        <v>ading Real</v>
      </c>
      <c r="E602" t="str">
        <f>MID(טבלה1[[#This Row],[course_title]],2,10)</f>
        <v xml:space="preserve">orex para </v>
      </c>
      <c r="F602" t="s">
        <v>2131</v>
      </c>
      <c r="G602" t="str">
        <f>REPLACE(טבלה1[[#This Row],[url]],19,3,"com")</f>
        <v>https://www.udemy.com/forex-espanol/</v>
      </c>
      <c r="H602" t="b">
        <v>1</v>
      </c>
      <c r="I602" s="4">
        <v>140</v>
      </c>
      <c r="J602" s="5">
        <v>813</v>
      </c>
      <c r="K602" s="5">
        <v>94</v>
      </c>
      <c r="L602" s="5">
        <v>52</v>
      </c>
      <c r="M602">
        <v>2</v>
      </c>
      <c r="N602" t="str">
        <f>VLOOKUP(טבלה1[[#This Row],[level_id]],Level_id!$A$2:$B$5,2)</f>
        <v>Beginner Level</v>
      </c>
      <c r="O602" t="str">
        <f>LOWER(טבלה1[[#This Row],[level_desc]])</f>
        <v>beginner level</v>
      </c>
      <c r="P602" s="3" t="str">
        <f>UPPER(טבלה1[[#This Row],[small letters]])</f>
        <v>BEGINNER LEVEL</v>
      </c>
      <c r="Q602">
        <f>LEN(טבלה1[[#This Row],[no spaces]])</f>
        <v>14</v>
      </c>
      <c r="R602" t="str">
        <f>TRIM(טבלה1[[#This Row],[small letters]])</f>
        <v>beginner level</v>
      </c>
      <c r="S602" s="6">
        <v>5</v>
      </c>
      <c r="T602" s="12">
        <v>42282</v>
      </c>
      <c r="U602" s="6">
        <f>DAY(טבלה1[[#This Row],[published_date]])</f>
        <v>5</v>
      </c>
      <c r="V602" s="6">
        <f>MONTH(טבלה1[[#This Row],[published_date]])</f>
        <v>10</v>
      </c>
      <c r="W602" s="6">
        <f>YEAR(טבלה1[[#This Row],[published_date]])</f>
        <v>2015</v>
      </c>
      <c r="X602">
        <v>1</v>
      </c>
      <c r="Y602" t="str">
        <f>VLOOKUP(טבלה1[[#This Row],[subject_id]],Subject_id!$A$2:$B$5,2)</f>
        <v>Business Finance</v>
      </c>
      <c r="Z602" s="7">
        <v>43465</v>
      </c>
      <c r="AA602">
        <f>_xlfn.DAYS(טבלה1[[#This Row],[Removal_date]],טבלה1[[#This Row],[published_date]])</f>
        <v>1183</v>
      </c>
      <c r="AB602" s="4">
        <f>טבלה1[[#This Row],[price]]*טבלה1[[#This Row],[num_subscribers]]</f>
        <v>113820</v>
      </c>
    </row>
    <row r="603" spans="1:28" x14ac:dyDescent="0.3">
      <c r="A603">
        <v>652768</v>
      </c>
      <c r="B603" t="s">
        <v>1610</v>
      </c>
      <c r="C603" t="str">
        <f>LEFT(טבלה1[[#This Row],[course_title]],10)</f>
        <v>Trading: B</v>
      </c>
      <c r="D603" t="str">
        <f>RIGHT(טבלה1[[#This Row],[course_title]],10)</f>
        <v xml:space="preserve"> Beginners</v>
      </c>
      <c r="E603" t="str">
        <f>MID(טבלה1[[#This Row],[course_title]],2,10)</f>
        <v>rading: Ba</v>
      </c>
      <c r="F603" t="s">
        <v>1611</v>
      </c>
      <c r="G603" t="str">
        <f>REPLACE(טבלה1[[#This Row],[url]],19,3,"com")</f>
        <v>https://www.udemy.com/money-basics-of-trading-for-beginners/</v>
      </c>
      <c r="H603" t="b">
        <v>1</v>
      </c>
      <c r="I603" s="4">
        <v>140</v>
      </c>
      <c r="J603" s="5">
        <v>1309</v>
      </c>
      <c r="K603" s="5">
        <v>4</v>
      </c>
      <c r="L603" s="5">
        <v>20</v>
      </c>
      <c r="M603">
        <v>2</v>
      </c>
      <c r="N603" t="str">
        <f>VLOOKUP(טבלה1[[#This Row],[level_id]],Level_id!$A$2:$B$5,2)</f>
        <v>Beginner Level</v>
      </c>
      <c r="O603" t="str">
        <f>LOWER(טבלה1[[#This Row],[level_desc]])</f>
        <v>beginner level</v>
      </c>
      <c r="P603" s="3" t="str">
        <f>UPPER(טבלה1[[#This Row],[small letters]])</f>
        <v>BEGINNER LEVEL</v>
      </c>
      <c r="Q603">
        <f>LEN(טבלה1[[#This Row],[no spaces]])</f>
        <v>14</v>
      </c>
      <c r="R603" t="str">
        <f>TRIM(טבלה1[[#This Row],[small letters]])</f>
        <v>beginner level</v>
      </c>
      <c r="S603" s="6">
        <v>1.5</v>
      </c>
      <c r="T603" s="12">
        <v>42319</v>
      </c>
      <c r="U603" s="6">
        <f>DAY(טבלה1[[#This Row],[published_date]])</f>
        <v>11</v>
      </c>
      <c r="V603" s="6">
        <f>MONTH(טבלה1[[#This Row],[published_date]])</f>
        <v>11</v>
      </c>
      <c r="W603" s="6">
        <f>YEAR(טבלה1[[#This Row],[published_date]])</f>
        <v>2015</v>
      </c>
      <c r="X603">
        <v>1</v>
      </c>
      <c r="Y603" t="str">
        <f>VLOOKUP(טבלה1[[#This Row],[subject_id]],Subject_id!$A$2:$B$5,2)</f>
        <v>Business Finance</v>
      </c>
      <c r="Z603" s="7">
        <v>43465</v>
      </c>
      <c r="AA603">
        <f>_xlfn.DAYS(טבלה1[[#This Row],[Removal_date]],טבלה1[[#This Row],[published_date]])</f>
        <v>1146</v>
      </c>
      <c r="AB603" s="4">
        <f>טבלה1[[#This Row],[price]]*טבלה1[[#This Row],[num_subscribers]]</f>
        <v>183260</v>
      </c>
    </row>
    <row r="604" spans="1:28" x14ac:dyDescent="0.3">
      <c r="A604">
        <v>781532</v>
      </c>
      <c r="B604" t="s">
        <v>6500</v>
      </c>
      <c r="C604" t="str">
        <f>LEFT(טבלה1[[#This Row],[course_title]],10)</f>
        <v>Advanced R</v>
      </c>
      <c r="D604" t="str">
        <f>RIGHT(טבלה1[[#This Row],[course_title]],10)</f>
        <v xml:space="preserve"> and Redux</v>
      </c>
      <c r="E604" t="str">
        <f>MID(טבלה1[[#This Row],[course_title]],2,10)</f>
        <v>dvanced Re</v>
      </c>
      <c r="F604" t="s">
        <v>6501</v>
      </c>
      <c r="G604" t="str">
        <f>REPLACE(טבלה1[[#This Row],[url]],19,3,"com")</f>
        <v>https://www.udemy.com/react-redux-tutorial/</v>
      </c>
      <c r="H604" t="b">
        <v>1</v>
      </c>
      <c r="I604" s="4">
        <v>140</v>
      </c>
      <c r="J604" s="5">
        <v>21998</v>
      </c>
      <c r="K604" s="5">
        <v>3326</v>
      </c>
      <c r="L604" s="5">
        <v>119</v>
      </c>
      <c r="M604">
        <v>4</v>
      </c>
      <c r="N604" t="str">
        <f>VLOOKUP(טבלה1[[#This Row],[level_id]],Level_id!$A$2:$B$5,2)</f>
        <v>Intermediate Level</v>
      </c>
      <c r="O604" t="str">
        <f>LOWER(טבלה1[[#This Row],[level_desc]])</f>
        <v>intermediate level</v>
      </c>
      <c r="P604" s="3" t="str">
        <f>UPPER(טבלה1[[#This Row],[small letters]])</f>
        <v>INTERMEDIATE LEVEL</v>
      </c>
      <c r="Q604">
        <f>LEN(טבלה1[[#This Row],[no spaces]])</f>
        <v>18</v>
      </c>
      <c r="R604" t="str">
        <f>TRIM(טבלה1[[#This Row],[small letters]])</f>
        <v>intermediate level</v>
      </c>
      <c r="S604" s="6">
        <v>12</v>
      </c>
      <c r="T604" s="12">
        <v>42441</v>
      </c>
      <c r="U604" s="6">
        <f>DAY(טבלה1[[#This Row],[published_date]])</f>
        <v>12</v>
      </c>
      <c r="V604" s="6">
        <f>MONTH(טבלה1[[#This Row],[published_date]])</f>
        <v>3</v>
      </c>
      <c r="W604" s="6">
        <f>YEAR(טבלה1[[#This Row],[published_date]])</f>
        <v>2016</v>
      </c>
      <c r="X604">
        <v>4</v>
      </c>
      <c r="Y604" t="str">
        <f>VLOOKUP(טבלה1[[#This Row],[subject_id]],Subject_id!$A$2:$B$5,2)</f>
        <v>Web Development</v>
      </c>
      <c r="Z604" s="7">
        <v>44114</v>
      </c>
      <c r="AA604">
        <f>_xlfn.DAYS(טבלה1[[#This Row],[Removal_date]],טבלה1[[#This Row],[published_date]])</f>
        <v>1673</v>
      </c>
      <c r="AB604" s="4">
        <f>טבלה1[[#This Row],[price]]*טבלה1[[#This Row],[num_subscribers]]</f>
        <v>3079720</v>
      </c>
    </row>
    <row r="605" spans="1:28" x14ac:dyDescent="0.3">
      <c r="A605">
        <v>832862</v>
      </c>
      <c r="B605" t="s">
        <v>6452</v>
      </c>
      <c r="C605" t="str">
        <f>LEFT(טבלה1[[#This Row],[course_title]],10)</f>
        <v>Meteor and</v>
      </c>
      <c r="D605" t="str">
        <f>RIGHT(טבלה1[[#This Row],[course_title]],10)</f>
        <v>ltime Apps</v>
      </c>
      <c r="E605" t="str">
        <f>MID(טבלה1[[#This Row],[course_title]],2,10)</f>
        <v xml:space="preserve">eteor and </v>
      </c>
      <c r="F605" t="s">
        <v>6453</v>
      </c>
      <c r="G605" t="str">
        <f>REPLACE(טבלה1[[#This Row],[url]],19,3,"com")</f>
        <v>https://www.udemy.com/meteor-react-tutorial/</v>
      </c>
      <c r="H605" t="b">
        <v>1</v>
      </c>
      <c r="I605" s="4">
        <v>140</v>
      </c>
      <c r="J605" s="5">
        <v>6527</v>
      </c>
      <c r="K605" s="5">
        <v>1384</v>
      </c>
      <c r="L605" s="5">
        <v>111</v>
      </c>
      <c r="M605">
        <v>1</v>
      </c>
      <c r="N605" t="str">
        <f>VLOOKUP(טבלה1[[#This Row],[level_id]],Level_id!$A$2:$B$5,2)</f>
        <v>All levels</v>
      </c>
      <c r="O605" t="str">
        <f>LOWER(טבלה1[[#This Row],[level_desc]])</f>
        <v>all levels</v>
      </c>
      <c r="P605" s="3" t="str">
        <f>UPPER(טבלה1[[#This Row],[small letters]])</f>
        <v>ALL LEVELS</v>
      </c>
      <c r="Q605">
        <f>LEN(טבלה1[[#This Row],[no spaces]])</f>
        <v>10</v>
      </c>
      <c r="R605" t="str">
        <f>TRIM(טבלה1[[#This Row],[small letters]])</f>
        <v>all levels</v>
      </c>
      <c r="S605" s="6">
        <v>9</v>
      </c>
      <c r="T605" s="12">
        <v>42513</v>
      </c>
      <c r="U605" s="6">
        <f>DAY(טבלה1[[#This Row],[published_date]])</f>
        <v>23</v>
      </c>
      <c r="V605" s="6">
        <f>MONTH(טבלה1[[#This Row],[published_date]])</f>
        <v>5</v>
      </c>
      <c r="W605" s="6">
        <f>YEAR(טבלה1[[#This Row],[published_date]])</f>
        <v>2016</v>
      </c>
      <c r="X605">
        <v>4</v>
      </c>
      <c r="Y605" t="str">
        <f>VLOOKUP(טבלה1[[#This Row],[subject_id]],Subject_id!$A$2:$B$5,2)</f>
        <v>Web Development</v>
      </c>
      <c r="Z605" s="7">
        <v>43734</v>
      </c>
      <c r="AA605">
        <f>_xlfn.DAYS(טבלה1[[#This Row],[Removal_date]],טבלה1[[#This Row],[published_date]])</f>
        <v>1221</v>
      </c>
      <c r="AB605" s="4">
        <f>טבלה1[[#This Row],[price]]*טבלה1[[#This Row],[num_subscribers]]</f>
        <v>913780</v>
      </c>
    </row>
    <row r="606" spans="1:28" x14ac:dyDescent="0.3">
      <c r="A606">
        <v>844458</v>
      </c>
      <c r="B606" t="s">
        <v>6052</v>
      </c>
      <c r="C606" t="str">
        <f>LEFT(טבלה1[[#This Row],[course_title]],10)</f>
        <v>How to Bui</v>
      </c>
      <c r="D606" t="str">
        <f>RIGHT(טבלה1[[#This Row],[course_title]],10)</f>
        <v>termediate</v>
      </c>
      <c r="E606" t="str">
        <f>MID(טבלה1[[#This Row],[course_title]],2,10)</f>
        <v>ow to Buil</v>
      </c>
      <c r="F606" t="s">
        <v>6053</v>
      </c>
      <c r="G606" t="str">
        <f>REPLACE(טבלה1[[#This Row],[url]],19,3,"com")</f>
        <v>https://www.udemy.com/how-to-build-chats-bots-from-beginner-to-expert/</v>
      </c>
      <c r="H606" t="b">
        <v>1</v>
      </c>
      <c r="I606" s="4">
        <v>140</v>
      </c>
      <c r="J606" s="5">
        <v>2814</v>
      </c>
      <c r="K606" s="5">
        <v>107</v>
      </c>
      <c r="L606" s="5">
        <v>35</v>
      </c>
      <c r="M606">
        <v>1</v>
      </c>
      <c r="N606" t="str">
        <f>VLOOKUP(טבלה1[[#This Row],[level_id]],Level_id!$A$2:$B$5,2)</f>
        <v>All levels</v>
      </c>
      <c r="O606" t="str">
        <f>LOWER(טבלה1[[#This Row],[level_desc]])</f>
        <v>all levels</v>
      </c>
      <c r="P606" s="3" t="str">
        <f>UPPER(טבלה1[[#This Row],[small letters]])</f>
        <v>ALL LEVELS</v>
      </c>
      <c r="Q606">
        <f>LEN(טבלה1[[#This Row],[no spaces]])</f>
        <v>10</v>
      </c>
      <c r="R606" t="str">
        <f>TRIM(טבלה1[[#This Row],[small letters]])</f>
        <v>all levels</v>
      </c>
      <c r="S606" s="6">
        <v>2</v>
      </c>
      <c r="T606" s="12">
        <v>42646</v>
      </c>
      <c r="U606" s="6">
        <f>DAY(טבלה1[[#This Row],[published_date]])</f>
        <v>3</v>
      </c>
      <c r="V606" s="6">
        <f>MONTH(טבלה1[[#This Row],[published_date]])</f>
        <v>10</v>
      </c>
      <c r="W606" s="6">
        <f>YEAR(טבלה1[[#This Row],[published_date]])</f>
        <v>2016</v>
      </c>
      <c r="X606">
        <v>4</v>
      </c>
      <c r="Y606" t="str">
        <f>VLOOKUP(טבלה1[[#This Row],[subject_id]],Subject_id!$A$2:$B$5,2)</f>
        <v>Web Development</v>
      </c>
      <c r="Z606" s="7">
        <v>43734</v>
      </c>
      <c r="AA606">
        <f>_xlfn.DAYS(טבלה1[[#This Row],[Removal_date]],טבלה1[[#This Row],[published_date]])</f>
        <v>1088</v>
      </c>
      <c r="AB606" s="4">
        <f>טבלה1[[#This Row],[price]]*טבלה1[[#This Row],[num_subscribers]]</f>
        <v>393960</v>
      </c>
    </row>
    <row r="607" spans="1:28" x14ac:dyDescent="0.3">
      <c r="A607">
        <v>997916</v>
      </c>
      <c r="B607" t="s">
        <v>6222</v>
      </c>
      <c r="C607" t="str">
        <f>LEFT(טבלה1[[#This Row],[course_title]],10)</f>
        <v>Amazon Ale</v>
      </c>
      <c r="D607" t="str">
        <f>RIGHT(טבלה1[[#This Row],[course_title]],10)</f>
        <v>termediate</v>
      </c>
      <c r="E607" t="str">
        <f>MID(טבלה1[[#This Row],[course_title]],2,10)</f>
        <v>mazon Alex</v>
      </c>
      <c r="F607" t="s">
        <v>6223</v>
      </c>
      <c r="G607" t="str">
        <f>REPLACE(טבלה1[[#This Row],[url]],19,3,"com")</f>
        <v>https://www.udemy.com/amazon-alexa-development-from-beginner-to-intermediate/</v>
      </c>
      <c r="H607" t="b">
        <v>1</v>
      </c>
      <c r="I607" s="4">
        <v>140</v>
      </c>
      <c r="J607" s="5">
        <v>1858</v>
      </c>
      <c r="K607" s="5">
        <v>110</v>
      </c>
      <c r="L607" s="5">
        <v>52</v>
      </c>
      <c r="M607">
        <v>1</v>
      </c>
      <c r="N607" t="str">
        <f>VLOOKUP(טבלה1[[#This Row],[level_id]],Level_id!$A$2:$B$5,2)</f>
        <v>All levels</v>
      </c>
      <c r="O607" t="str">
        <f>LOWER(טבלה1[[#This Row],[level_desc]])</f>
        <v>all levels</v>
      </c>
      <c r="P607" s="3" t="str">
        <f>UPPER(טבלה1[[#This Row],[small letters]])</f>
        <v>ALL LEVELS</v>
      </c>
      <c r="Q607">
        <f>LEN(טבלה1[[#This Row],[no spaces]])</f>
        <v>10</v>
      </c>
      <c r="R607" t="str">
        <f>TRIM(טבלה1[[#This Row],[small letters]])</f>
        <v>all levels</v>
      </c>
      <c r="S607" s="6">
        <v>2.5</v>
      </c>
      <c r="T607" s="12">
        <v>42707</v>
      </c>
      <c r="U607" s="6">
        <f>DAY(טבלה1[[#This Row],[published_date]])</f>
        <v>3</v>
      </c>
      <c r="V607" s="6">
        <f>MONTH(טבלה1[[#This Row],[published_date]])</f>
        <v>12</v>
      </c>
      <c r="W607" s="6">
        <f>YEAR(טבלה1[[#This Row],[published_date]])</f>
        <v>2016</v>
      </c>
      <c r="X607">
        <v>4</v>
      </c>
      <c r="Y607" t="str">
        <f>VLOOKUP(טבלה1[[#This Row],[subject_id]],Subject_id!$A$2:$B$5,2)</f>
        <v>Web Development</v>
      </c>
      <c r="Z607" s="7">
        <v>43734</v>
      </c>
      <c r="AA607">
        <f>_xlfn.DAYS(טבלה1[[#This Row],[Removal_date]],טבלה1[[#This Row],[published_date]])</f>
        <v>1027</v>
      </c>
      <c r="AB607" s="4">
        <f>טבלה1[[#This Row],[price]]*טבלה1[[#This Row],[num_subscribers]]</f>
        <v>260120</v>
      </c>
    </row>
    <row r="608" spans="1:28" x14ac:dyDescent="0.3">
      <c r="A608">
        <v>998580</v>
      </c>
      <c r="B608" t="s">
        <v>2811</v>
      </c>
      <c r="C608" t="str">
        <f>LEFT(טבלה1[[#This Row],[course_title]],10)</f>
        <v>Mobile App</v>
      </c>
      <c r="D608" t="str">
        <f>RIGHT(טבלה1[[#This Row],[course_title]],10)</f>
        <v>termediate</v>
      </c>
      <c r="E608" t="str">
        <f>MID(טבלה1[[#This Row],[course_title]],2,10)</f>
        <v xml:space="preserve">obile App </v>
      </c>
      <c r="F608" t="s">
        <v>2812</v>
      </c>
      <c r="G608" t="str">
        <f>REPLACE(טבלה1[[#This Row],[url]],19,3,"com")</f>
        <v>https://www.udemy.com/mobile-app-design-from-beginner-to-intermediate/</v>
      </c>
      <c r="H608" t="b">
        <v>1</v>
      </c>
      <c r="I608" s="4">
        <v>140</v>
      </c>
      <c r="J608" s="5">
        <v>896</v>
      </c>
      <c r="K608" s="5">
        <v>21</v>
      </c>
      <c r="L608" s="5">
        <v>108</v>
      </c>
      <c r="M608">
        <v>1</v>
      </c>
      <c r="N608" t="str">
        <f>VLOOKUP(טבלה1[[#This Row],[level_id]],Level_id!$A$2:$B$5,2)</f>
        <v>All levels</v>
      </c>
      <c r="O608" t="str">
        <f>LOWER(טבלה1[[#This Row],[level_desc]])</f>
        <v>all levels</v>
      </c>
      <c r="P608" s="3" t="str">
        <f>UPPER(טבלה1[[#This Row],[small letters]])</f>
        <v>ALL LEVELS</v>
      </c>
      <c r="Q608">
        <f>LEN(טבלה1[[#This Row],[no spaces]])</f>
        <v>10</v>
      </c>
      <c r="R608" t="str">
        <f>TRIM(טבלה1[[#This Row],[small letters]])</f>
        <v>all levels</v>
      </c>
      <c r="S608" s="6">
        <v>10</v>
      </c>
      <c r="T608" s="12">
        <v>42786</v>
      </c>
      <c r="U608" s="6">
        <f>DAY(טבלה1[[#This Row],[published_date]])</f>
        <v>20</v>
      </c>
      <c r="V608" s="6">
        <f>MONTH(טבלה1[[#This Row],[published_date]])</f>
        <v>2</v>
      </c>
      <c r="W608" s="6">
        <f>YEAR(טבלה1[[#This Row],[published_date]])</f>
        <v>2017</v>
      </c>
      <c r="X608">
        <v>2</v>
      </c>
      <c r="Y608" t="str">
        <f>VLOOKUP(טבלה1[[#This Row],[subject_id]],Subject_id!$A$2:$B$5,2)</f>
        <v>Graphic Design</v>
      </c>
      <c r="Z608" s="7">
        <v>43734</v>
      </c>
      <c r="AA608">
        <f>_xlfn.DAYS(טבלה1[[#This Row],[Removal_date]],טבלה1[[#This Row],[published_date]])</f>
        <v>948</v>
      </c>
      <c r="AB608" s="4">
        <f>טבלה1[[#This Row],[price]]*טבלה1[[#This Row],[num_subscribers]]</f>
        <v>125440</v>
      </c>
    </row>
    <row r="609" spans="1:28" x14ac:dyDescent="0.3">
      <c r="A609">
        <v>1016536</v>
      </c>
      <c r="B609" t="s">
        <v>5369</v>
      </c>
      <c r="C609" t="str">
        <f>LEFT(טבלה1[[#This Row],[course_title]],10)</f>
        <v xml:space="preserve">Learn How </v>
      </c>
      <c r="D609" t="str">
        <f>RIGHT(טבלה1[[#This Row],[course_title]],10)</f>
        <v>Drupal CMS</v>
      </c>
      <c r="E609" t="str">
        <f>MID(טבלה1[[#This Row],[course_title]],2,10)</f>
        <v>earn How t</v>
      </c>
      <c r="F609" t="s">
        <v>5370</v>
      </c>
      <c r="G609" t="str">
        <f>REPLACE(טבלה1[[#This Row],[url]],19,3,"com")</f>
        <v>https://www.udemy.com/drupal-course/</v>
      </c>
      <c r="H609" t="b">
        <v>1</v>
      </c>
      <c r="I609" s="4">
        <v>140</v>
      </c>
      <c r="J609" s="5">
        <v>7741</v>
      </c>
      <c r="K609" s="5">
        <v>9</v>
      </c>
      <c r="L609" s="5">
        <v>36</v>
      </c>
      <c r="M609">
        <v>1</v>
      </c>
      <c r="N609" t="str">
        <f>VLOOKUP(טבלה1[[#This Row],[level_id]],Level_id!$A$2:$B$5,2)</f>
        <v>All levels</v>
      </c>
      <c r="O609" t="str">
        <f>LOWER(טבלה1[[#This Row],[level_desc]])</f>
        <v>all levels</v>
      </c>
      <c r="P609" s="3" t="str">
        <f>UPPER(טבלה1[[#This Row],[small letters]])</f>
        <v>ALL LEVELS</v>
      </c>
      <c r="Q609">
        <f>LEN(טבלה1[[#This Row],[no spaces]])</f>
        <v>10</v>
      </c>
      <c r="R609" t="str">
        <f>TRIM(טבלה1[[#This Row],[small letters]])</f>
        <v>all levels</v>
      </c>
      <c r="S609" s="6">
        <v>2.5</v>
      </c>
      <c r="T609" s="12">
        <v>42715</v>
      </c>
      <c r="U609" s="6">
        <f>DAY(טבלה1[[#This Row],[published_date]])</f>
        <v>11</v>
      </c>
      <c r="V609" s="6">
        <f>MONTH(טבלה1[[#This Row],[published_date]])</f>
        <v>12</v>
      </c>
      <c r="W609" s="6">
        <f>YEAR(טבלה1[[#This Row],[published_date]])</f>
        <v>2016</v>
      </c>
      <c r="X609">
        <v>4</v>
      </c>
      <c r="Y609" t="str">
        <f>VLOOKUP(טבלה1[[#This Row],[subject_id]],Subject_id!$A$2:$B$5,2)</f>
        <v>Web Development</v>
      </c>
      <c r="Z609" s="7">
        <v>43734</v>
      </c>
      <c r="AA609">
        <f>_xlfn.DAYS(טבלה1[[#This Row],[Removal_date]],טבלה1[[#This Row],[published_date]])</f>
        <v>1019</v>
      </c>
      <c r="AB609" s="4">
        <f>טבלה1[[#This Row],[price]]*טבלה1[[#This Row],[num_subscribers]]</f>
        <v>1083740</v>
      </c>
    </row>
    <row r="610" spans="1:28" x14ac:dyDescent="0.3">
      <c r="A610">
        <v>1097486</v>
      </c>
      <c r="B610" t="s">
        <v>2124</v>
      </c>
      <c r="C610" t="str">
        <f>LEFT(טבלה1[[#This Row],[course_title]],10)</f>
        <v xml:space="preserve">Apprendre </v>
      </c>
      <c r="D610" t="str">
        <f>RIGHT(טבלה1[[#This Row],[course_title]],10)</f>
        <v>de complet</v>
      </c>
      <c r="E610" t="str">
        <f>MID(טבלה1[[#This Row],[course_title]],2,10)</f>
        <v>pprendre Ã</v>
      </c>
      <c r="F610" t="s">
        <v>2125</v>
      </c>
      <c r="G610" t="str">
        <f>REPLACE(טבלה1[[#This Row],[url]],19,3,"com")</f>
        <v>https://www.udemy.com/apprendre-a-trader-sur-le-marche-du-forex-guide-complet/</v>
      </c>
      <c r="H610" t="b">
        <v>1</v>
      </c>
      <c r="I610" s="4">
        <v>140</v>
      </c>
      <c r="J610" s="5">
        <v>187</v>
      </c>
      <c r="K610" s="5">
        <v>47</v>
      </c>
      <c r="L610" s="5">
        <v>38</v>
      </c>
      <c r="M610">
        <v>2</v>
      </c>
      <c r="N610" t="str">
        <f>VLOOKUP(טבלה1[[#This Row],[level_id]],Level_id!$A$2:$B$5,2)</f>
        <v>Beginner Level</v>
      </c>
      <c r="O610" t="str">
        <f>LOWER(טבלה1[[#This Row],[level_desc]])</f>
        <v>beginner level</v>
      </c>
      <c r="P610" s="3" t="str">
        <f>UPPER(טבלה1[[#This Row],[small letters]])</f>
        <v>BEGINNER LEVEL</v>
      </c>
      <c r="Q610">
        <f>LEN(טבלה1[[#This Row],[no spaces]])</f>
        <v>14</v>
      </c>
      <c r="R610" t="str">
        <f>TRIM(טבלה1[[#This Row],[small letters]])</f>
        <v>beginner level</v>
      </c>
      <c r="S610" s="6">
        <v>3</v>
      </c>
      <c r="T610" s="12">
        <v>42801</v>
      </c>
      <c r="U610" s="6">
        <f>DAY(טבלה1[[#This Row],[published_date]])</f>
        <v>7</v>
      </c>
      <c r="V610" s="6">
        <f>MONTH(טבלה1[[#This Row],[published_date]])</f>
        <v>3</v>
      </c>
      <c r="W610" s="6">
        <f>YEAR(טבלה1[[#This Row],[published_date]])</f>
        <v>2017</v>
      </c>
      <c r="X610">
        <v>1</v>
      </c>
      <c r="Y610" t="str">
        <f>VLOOKUP(טבלה1[[#This Row],[subject_id]],Subject_id!$A$2:$B$5,2)</f>
        <v>Business Finance</v>
      </c>
      <c r="Z610" s="7">
        <v>43465</v>
      </c>
      <c r="AA610">
        <f>_xlfn.DAYS(טבלה1[[#This Row],[Removal_date]],טבלה1[[#This Row],[published_date]])</f>
        <v>664</v>
      </c>
      <c r="AB610" s="4">
        <f>טבלה1[[#This Row],[price]]*טבלה1[[#This Row],[num_subscribers]]</f>
        <v>26180</v>
      </c>
    </row>
    <row r="611" spans="1:28" x14ac:dyDescent="0.3">
      <c r="A611">
        <v>1266306</v>
      </c>
      <c r="B611" t="s">
        <v>72</v>
      </c>
      <c r="C611" t="str">
        <f>LEFT(טבלה1[[#This Row],[course_title]],10)</f>
        <v>Forex Trad</v>
      </c>
      <c r="D611" t="str">
        <f>RIGHT(טבלה1[[#This Row],[course_title]],10)</f>
        <v>Like a Pro</v>
      </c>
      <c r="E611" t="str">
        <f>MID(טבלה1[[#This Row],[course_title]],2,10)</f>
        <v>orex Tradi</v>
      </c>
      <c r="F611" t="s">
        <v>73</v>
      </c>
      <c r="G611" t="str">
        <f>REPLACE(טבלה1[[#This Row],[url]],19,3,"com")</f>
        <v>https://www.udemy.com/forex-trading-your-complete-guide-to-get-started-like-a-pro/</v>
      </c>
      <c r="H611" t="b">
        <v>1</v>
      </c>
      <c r="I611" s="4">
        <v>140</v>
      </c>
      <c r="J611" s="5">
        <v>1026</v>
      </c>
      <c r="K611" s="5">
        <v>25</v>
      </c>
      <c r="L611" s="5">
        <v>37</v>
      </c>
      <c r="M611">
        <v>2</v>
      </c>
      <c r="N611" t="str">
        <f>VLOOKUP(טבלה1[[#This Row],[level_id]],Level_id!$A$2:$B$5,2)</f>
        <v>Beginner Level</v>
      </c>
      <c r="O611" t="str">
        <f>LOWER(טבלה1[[#This Row],[level_desc]])</f>
        <v>beginner level</v>
      </c>
      <c r="P611" s="3" t="str">
        <f>UPPER(טבלה1[[#This Row],[small letters]])</f>
        <v>BEGINNER LEVEL</v>
      </c>
      <c r="Q611">
        <f>LEN(טבלה1[[#This Row],[no spaces]])</f>
        <v>14</v>
      </c>
      <c r="R611" t="str">
        <f>TRIM(טבלה1[[#This Row],[small letters]])</f>
        <v>beginner level</v>
      </c>
      <c r="S611" s="6">
        <v>3</v>
      </c>
      <c r="T611" s="12">
        <v>42913</v>
      </c>
      <c r="U611" s="6">
        <f>DAY(טבלה1[[#This Row],[published_date]])</f>
        <v>27</v>
      </c>
      <c r="V611" s="6">
        <f>MONTH(טבלה1[[#This Row],[published_date]])</f>
        <v>6</v>
      </c>
      <c r="W611" s="6">
        <f>YEAR(טבלה1[[#This Row],[published_date]])</f>
        <v>2017</v>
      </c>
      <c r="X611">
        <v>1</v>
      </c>
      <c r="Y611" t="str">
        <f>VLOOKUP(טבלה1[[#This Row],[subject_id]],Subject_id!$A$2:$B$5,2)</f>
        <v>Business Finance</v>
      </c>
      <c r="Z611" s="7">
        <v>43245</v>
      </c>
      <c r="AA611">
        <f>_xlfn.DAYS(טבלה1[[#This Row],[Removal_date]],טבלה1[[#This Row],[published_date]])</f>
        <v>332</v>
      </c>
      <c r="AB611" s="4">
        <f>טבלה1[[#This Row],[price]]*טבלה1[[#This Row],[num_subscribers]]</f>
        <v>143640</v>
      </c>
    </row>
    <row r="612" spans="1:28" x14ac:dyDescent="0.3">
      <c r="A612">
        <v>236070</v>
      </c>
      <c r="B612" t="s">
        <v>1994</v>
      </c>
      <c r="C612" t="str">
        <f>LEFT(טבלה1[[#This Row],[course_title]],10)</f>
        <v>Forex Harm</v>
      </c>
      <c r="D612" t="str">
        <f>RIGHT(טבלה1[[#This Row],[course_title]],10)</f>
        <v>t Examples</v>
      </c>
      <c r="E612" t="str">
        <f>MID(טבלה1[[#This Row],[course_title]],2,10)</f>
        <v>orex Harmo</v>
      </c>
      <c r="F612" t="s">
        <v>1995</v>
      </c>
      <c r="G612" t="str">
        <f>REPLACE(טבלה1[[#This Row],[url]],19,3,"com")</f>
        <v>https://www.udemy.com/forex-harmonic-trading-with-multiple-examples/</v>
      </c>
      <c r="H612" t="b">
        <v>1</v>
      </c>
      <c r="I612" s="4">
        <v>135</v>
      </c>
      <c r="J612" s="5">
        <v>313</v>
      </c>
      <c r="K612" s="5">
        <v>16</v>
      </c>
      <c r="L612" s="5">
        <v>25</v>
      </c>
      <c r="M612">
        <v>1</v>
      </c>
      <c r="N612" t="str">
        <f>VLOOKUP(טבלה1[[#This Row],[level_id]],Level_id!$A$2:$B$5,2)</f>
        <v>All levels</v>
      </c>
      <c r="O612" t="str">
        <f>LOWER(טבלה1[[#This Row],[level_desc]])</f>
        <v>all levels</v>
      </c>
      <c r="P612" s="3" t="str">
        <f>UPPER(טבלה1[[#This Row],[small letters]])</f>
        <v>ALL LEVELS</v>
      </c>
      <c r="Q612">
        <f>LEN(טבלה1[[#This Row],[no spaces]])</f>
        <v>10</v>
      </c>
      <c r="R612" t="str">
        <f>TRIM(טבלה1[[#This Row],[small letters]])</f>
        <v>all levels</v>
      </c>
      <c r="S612" s="6">
        <v>2.5</v>
      </c>
      <c r="T612" s="12">
        <v>42702</v>
      </c>
      <c r="U612" s="6">
        <f>DAY(טבלה1[[#This Row],[published_date]])</f>
        <v>28</v>
      </c>
      <c r="V612" s="6">
        <f>MONTH(טבלה1[[#This Row],[published_date]])</f>
        <v>11</v>
      </c>
      <c r="W612" s="6">
        <f>YEAR(טבלה1[[#This Row],[published_date]])</f>
        <v>2016</v>
      </c>
      <c r="X612">
        <v>1</v>
      </c>
      <c r="Y612" t="str">
        <f>VLOOKUP(טבלה1[[#This Row],[subject_id]],Subject_id!$A$2:$B$5,2)</f>
        <v>Business Finance</v>
      </c>
      <c r="Z612" s="7">
        <v>43318</v>
      </c>
      <c r="AA612">
        <f>_xlfn.DAYS(טבלה1[[#This Row],[Removal_date]],טבלה1[[#This Row],[published_date]])</f>
        <v>616</v>
      </c>
      <c r="AB612" s="4">
        <f>טבלה1[[#This Row],[price]]*טבלה1[[#This Row],[num_subscribers]]</f>
        <v>42255</v>
      </c>
    </row>
    <row r="613" spans="1:28" x14ac:dyDescent="0.3">
      <c r="A613">
        <v>283014</v>
      </c>
      <c r="B613" t="s">
        <v>5096</v>
      </c>
      <c r="C613" t="str">
        <f>LEFT(טבלה1[[#This Row],[course_title]],10)</f>
        <v>HTML 5: Ho</v>
      </c>
      <c r="D613" t="str">
        <f>RIGHT(טבלה1[[#This Row],[course_title]],10)</f>
        <v>s in HTML5</v>
      </c>
      <c r="E613" t="str">
        <f>MID(טבלה1[[#This Row],[course_title]],2,10)</f>
        <v>TML 5: How</v>
      </c>
      <c r="F613" t="s">
        <v>5097</v>
      </c>
      <c r="G613" t="str">
        <f>REPLACE(טבלה1[[#This Row],[url]],19,3,"com")</f>
        <v>https://www.udemy.com/html5-certification/</v>
      </c>
      <c r="H613" t="b">
        <v>1</v>
      </c>
      <c r="I613" s="4">
        <v>135</v>
      </c>
      <c r="J613" s="5">
        <v>15064</v>
      </c>
      <c r="K613" s="5">
        <v>237</v>
      </c>
      <c r="L613" s="5">
        <v>15</v>
      </c>
      <c r="M613">
        <v>1</v>
      </c>
      <c r="N613" t="str">
        <f>VLOOKUP(טבלה1[[#This Row],[level_id]],Level_id!$A$2:$B$5,2)</f>
        <v>All levels</v>
      </c>
      <c r="O613" t="str">
        <f>LOWER(טבלה1[[#This Row],[level_desc]])</f>
        <v>all levels</v>
      </c>
      <c r="P613" s="3" t="str">
        <f>UPPER(טבלה1[[#This Row],[small letters]])</f>
        <v>ALL LEVELS</v>
      </c>
      <c r="Q613">
        <f>LEN(טבלה1[[#This Row],[no spaces]])</f>
        <v>10</v>
      </c>
      <c r="R613" t="str">
        <f>TRIM(טבלה1[[#This Row],[small letters]])</f>
        <v>all levels</v>
      </c>
      <c r="S613" s="6">
        <v>1.5</v>
      </c>
      <c r="T613" s="12">
        <v>41935</v>
      </c>
      <c r="U613" s="6">
        <f>DAY(טבלה1[[#This Row],[published_date]])</f>
        <v>23</v>
      </c>
      <c r="V613" s="6">
        <f>MONTH(טבלה1[[#This Row],[published_date]])</f>
        <v>10</v>
      </c>
      <c r="W613" s="6">
        <f>YEAR(טבלה1[[#This Row],[published_date]])</f>
        <v>2014</v>
      </c>
      <c r="X613">
        <v>4</v>
      </c>
      <c r="Y613" t="str">
        <f>VLOOKUP(טבלה1[[#This Row],[subject_id]],Subject_id!$A$2:$B$5,2)</f>
        <v>Web Development</v>
      </c>
      <c r="Z613" s="7">
        <v>43734</v>
      </c>
      <c r="AA613">
        <f>_xlfn.DAYS(טבלה1[[#This Row],[Removal_date]],טבלה1[[#This Row],[published_date]])</f>
        <v>1799</v>
      </c>
      <c r="AB613" s="4">
        <f>טבלה1[[#This Row],[price]]*טבלה1[[#This Row],[num_subscribers]]</f>
        <v>2033640</v>
      </c>
    </row>
    <row r="614" spans="1:28" x14ac:dyDescent="0.3">
      <c r="A614">
        <v>447210</v>
      </c>
      <c r="B614" t="s">
        <v>2807</v>
      </c>
      <c r="C614" t="str">
        <f>LEFT(טבלה1[[#This Row],[course_title]],10)</f>
        <v xml:space="preserve">Photoshop </v>
      </c>
      <c r="D614" t="str">
        <f>RIGHT(טבלה1[[#This Row],[course_title]],10)</f>
        <v xml:space="preserve"> Beginners</v>
      </c>
      <c r="E614" t="str">
        <f>MID(טבלה1[[#This Row],[course_title]],2,10)</f>
        <v>hotoshop |</v>
      </c>
      <c r="F614" t="s">
        <v>2808</v>
      </c>
      <c r="G614" t="str">
        <f>REPLACE(טבלה1[[#This Row],[url]],19,3,"com")</f>
        <v>https://www.udemy.com/photoshop-gimp-spotlight-top-image-hacks-you-need-to-know/</v>
      </c>
      <c r="H614" t="b">
        <v>1</v>
      </c>
      <c r="I614" s="4">
        <v>135</v>
      </c>
      <c r="J614" s="5">
        <v>1275</v>
      </c>
      <c r="K614" s="5">
        <v>26</v>
      </c>
      <c r="L614" s="5">
        <v>42</v>
      </c>
      <c r="M614">
        <v>2</v>
      </c>
      <c r="N614" t="str">
        <f>VLOOKUP(טבלה1[[#This Row],[level_id]],Level_id!$A$2:$B$5,2)</f>
        <v>Beginner Level</v>
      </c>
      <c r="O614" t="str">
        <f>LOWER(טבלה1[[#This Row],[level_desc]])</f>
        <v>beginner level</v>
      </c>
      <c r="P614" s="3" t="str">
        <f>UPPER(טבלה1[[#This Row],[small letters]])</f>
        <v>BEGINNER LEVEL</v>
      </c>
      <c r="Q614">
        <f>LEN(טבלה1[[#This Row],[no spaces]])</f>
        <v>14</v>
      </c>
      <c r="R614" t="str">
        <f>TRIM(טבלה1[[#This Row],[small letters]])</f>
        <v>beginner level</v>
      </c>
      <c r="S614" s="6">
        <v>3.5</v>
      </c>
      <c r="T614" s="12">
        <v>42151</v>
      </c>
      <c r="U614" s="6">
        <f>DAY(טבלה1[[#This Row],[published_date]])</f>
        <v>27</v>
      </c>
      <c r="V614" s="6">
        <f>MONTH(טבלה1[[#This Row],[published_date]])</f>
        <v>5</v>
      </c>
      <c r="W614" s="6">
        <f>YEAR(טבלה1[[#This Row],[published_date]])</f>
        <v>2015</v>
      </c>
      <c r="X614">
        <v>2</v>
      </c>
      <c r="Y614" t="str">
        <f>VLOOKUP(טבלה1[[#This Row],[subject_id]],Subject_id!$A$2:$B$5,2)</f>
        <v>Graphic Design</v>
      </c>
      <c r="Z614" s="7">
        <v>43465</v>
      </c>
      <c r="AA614">
        <f>_xlfn.DAYS(טבלה1[[#This Row],[Removal_date]],טבלה1[[#This Row],[published_date]])</f>
        <v>1314</v>
      </c>
      <c r="AB614" s="4">
        <f>טבלה1[[#This Row],[price]]*טבלה1[[#This Row],[num_subscribers]]</f>
        <v>172125</v>
      </c>
    </row>
    <row r="615" spans="1:28" x14ac:dyDescent="0.3">
      <c r="A615">
        <v>635716</v>
      </c>
      <c r="B615" t="s">
        <v>3168</v>
      </c>
      <c r="C615" t="str">
        <f>LEFT(טבלה1[[#This Row],[course_title]],10)</f>
        <v>Typography</v>
      </c>
      <c r="D615" t="str">
        <f>RIGHT(טבלה1[[#This Row],[course_title]],10)</f>
        <v>nd Designs</v>
      </c>
      <c r="E615" t="str">
        <f>MID(טבלה1[[#This Row],[course_title]],2,10)</f>
        <v>ypography:</v>
      </c>
      <c r="F615" t="s">
        <v>3169</v>
      </c>
      <c r="G615" t="str">
        <f>REPLACE(טבלה1[[#This Row],[url]],19,3,"com")</f>
        <v>https://www.udemy.com/typography-learn-the-foundation-and-designs/</v>
      </c>
      <c r="H615" t="b">
        <v>1</v>
      </c>
      <c r="I615" s="4">
        <v>135</v>
      </c>
      <c r="J615" s="5">
        <v>220</v>
      </c>
      <c r="K615" s="5">
        <v>13</v>
      </c>
      <c r="L615" s="5">
        <v>33</v>
      </c>
      <c r="M615">
        <v>1</v>
      </c>
      <c r="N615" t="str">
        <f>VLOOKUP(טבלה1[[#This Row],[level_id]],Level_id!$A$2:$B$5,2)</f>
        <v>All levels</v>
      </c>
      <c r="O615" t="str">
        <f>LOWER(טבלה1[[#This Row],[level_desc]])</f>
        <v>all levels</v>
      </c>
      <c r="P615" s="3" t="str">
        <f>UPPER(טבלה1[[#This Row],[small letters]])</f>
        <v>ALL LEVELS</v>
      </c>
      <c r="Q615">
        <f>LEN(טבלה1[[#This Row],[no spaces]])</f>
        <v>10</v>
      </c>
      <c r="R615" t="str">
        <f>TRIM(טבלה1[[#This Row],[small letters]])</f>
        <v>all levels</v>
      </c>
      <c r="S615" s="6">
        <v>2.5</v>
      </c>
      <c r="T615" s="12">
        <v>42319</v>
      </c>
      <c r="U615" s="6">
        <f>DAY(טבלה1[[#This Row],[published_date]])</f>
        <v>11</v>
      </c>
      <c r="V615" s="6">
        <f>MONTH(טבלה1[[#This Row],[published_date]])</f>
        <v>11</v>
      </c>
      <c r="W615" s="6">
        <f>YEAR(טבלה1[[#This Row],[published_date]])</f>
        <v>2015</v>
      </c>
      <c r="X615">
        <v>2</v>
      </c>
      <c r="Y615" t="str">
        <f>VLOOKUP(טבלה1[[#This Row],[subject_id]],Subject_id!$A$2:$B$5,2)</f>
        <v>Graphic Design</v>
      </c>
      <c r="Z615" s="7">
        <v>43734</v>
      </c>
      <c r="AA615">
        <f>_xlfn.DAYS(טבלה1[[#This Row],[Removal_date]],טבלה1[[#This Row],[published_date]])</f>
        <v>1415</v>
      </c>
      <c r="AB615" s="4">
        <f>טבלה1[[#This Row],[price]]*טבלה1[[#This Row],[num_subscribers]]</f>
        <v>29700</v>
      </c>
    </row>
    <row r="616" spans="1:28" x14ac:dyDescent="0.3">
      <c r="A616">
        <v>939636</v>
      </c>
      <c r="B616" t="s">
        <v>4789</v>
      </c>
      <c r="C616" t="str">
        <f>LEFT(טבלה1[[#This Row],[course_title]],10)</f>
        <v>Coaching B</v>
      </c>
      <c r="D616" t="str">
        <f>RIGHT(טבלה1[[#This Row],[course_title]],10)</f>
        <v>rs: Part 2</v>
      </c>
      <c r="E616" t="str">
        <f>MID(טבלה1[[#This Row],[course_title]],2,10)</f>
        <v>oaching Bu</v>
      </c>
      <c r="F616" t="s">
        <v>4790</v>
      </c>
      <c r="G616" t="str">
        <f>REPLACE(טבלה1[[#This Row],[url]],19,3,"com")</f>
        <v>https://www.udemy.com/coaching-bundle-guitar-for-music-educators-part-2/</v>
      </c>
      <c r="H616" t="b">
        <v>1</v>
      </c>
      <c r="I616" s="4">
        <v>135</v>
      </c>
      <c r="J616" s="5">
        <v>1</v>
      </c>
      <c r="K616" s="5">
        <v>1</v>
      </c>
      <c r="L616" s="5">
        <v>6</v>
      </c>
      <c r="M616">
        <v>1</v>
      </c>
      <c r="N616" t="str">
        <f>VLOOKUP(טבלה1[[#This Row],[level_id]],Level_id!$A$2:$B$5,2)</f>
        <v>All levels</v>
      </c>
      <c r="O616" t="str">
        <f>LOWER(טבלה1[[#This Row],[level_desc]])</f>
        <v>all levels</v>
      </c>
      <c r="P616" s="3" t="str">
        <f>UPPER(טבלה1[[#This Row],[small letters]])</f>
        <v>ALL LEVELS</v>
      </c>
      <c r="Q616">
        <f>LEN(טבלה1[[#This Row],[no spaces]])</f>
        <v>10</v>
      </c>
      <c r="R616" t="str">
        <f>TRIM(טבלה1[[#This Row],[small letters]])</f>
        <v>all levels</v>
      </c>
      <c r="S616" s="6">
        <v>0.5</v>
      </c>
      <c r="T616" s="12">
        <v>42615</v>
      </c>
      <c r="U616" s="6">
        <f>DAY(טבלה1[[#This Row],[published_date]])</f>
        <v>2</v>
      </c>
      <c r="V616" s="6">
        <f>MONTH(טבלה1[[#This Row],[published_date]])</f>
        <v>9</v>
      </c>
      <c r="W616" s="6">
        <f>YEAR(טבלה1[[#This Row],[published_date]])</f>
        <v>2016</v>
      </c>
      <c r="X616">
        <v>3</v>
      </c>
      <c r="Y616" t="str">
        <f>VLOOKUP(טבלה1[[#This Row],[subject_id]],Subject_id!$A$2:$B$5,2)</f>
        <v>Musical Instruments</v>
      </c>
      <c r="Z616" s="7">
        <v>43734</v>
      </c>
      <c r="AA616">
        <f>_xlfn.DAYS(טבלה1[[#This Row],[Removal_date]],טבלה1[[#This Row],[published_date]])</f>
        <v>1119</v>
      </c>
      <c r="AB616" s="4">
        <f>טבלה1[[#This Row],[price]]*טבלה1[[#This Row],[num_subscribers]]</f>
        <v>135</v>
      </c>
    </row>
    <row r="617" spans="1:28" x14ac:dyDescent="0.3">
      <c r="A617">
        <v>944804</v>
      </c>
      <c r="B617" t="s">
        <v>4787</v>
      </c>
      <c r="C617" t="str">
        <f>LEFT(טבלה1[[#This Row],[course_title]],10)</f>
        <v>Coaching B</v>
      </c>
      <c r="D617" t="str">
        <f>RIGHT(טבלה1[[#This Row],[course_title]],10)</f>
        <v>rs: Part 1</v>
      </c>
      <c r="E617" t="str">
        <f>MID(טבלה1[[#This Row],[course_title]],2,10)</f>
        <v>oaching Bu</v>
      </c>
      <c r="F617" t="s">
        <v>4788</v>
      </c>
      <c r="G617" t="str">
        <f>REPLACE(טבלה1[[#This Row],[url]],19,3,"com")</f>
        <v>https://www.udemy.com/coaching-bundle-guitar-for-music-educators-part-1/</v>
      </c>
      <c r="H617" t="b">
        <v>1</v>
      </c>
      <c r="I617" s="4">
        <v>135</v>
      </c>
      <c r="J617" s="5">
        <v>1</v>
      </c>
      <c r="K617" s="5">
        <v>1</v>
      </c>
      <c r="L617" s="5">
        <v>5</v>
      </c>
      <c r="M617">
        <v>1</v>
      </c>
      <c r="N617" t="str">
        <f>VLOOKUP(טבלה1[[#This Row],[level_id]],Level_id!$A$2:$B$5,2)</f>
        <v>All levels</v>
      </c>
      <c r="O617" t="str">
        <f>LOWER(טבלה1[[#This Row],[level_desc]])</f>
        <v>all levels</v>
      </c>
      <c r="P617" s="3" t="str">
        <f>UPPER(טבלה1[[#This Row],[small letters]])</f>
        <v>ALL LEVELS</v>
      </c>
      <c r="Q617">
        <f>LEN(טבלה1[[#This Row],[no spaces]])</f>
        <v>10</v>
      </c>
      <c r="R617" t="str">
        <f>TRIM(טבלה1[[#This Row],[small letters]])</f>
        <v>all levels</v>
      </c>
      <c r="S617" s="6">
        <v>0.5</v>
      </c>
      <c r="T617" s="12">
        <v>42614</v>
      </c>
      <c r="U617" s="6">
        <f>DAY(טבלה1[[#This Row],[published_date]])</f>
        <v>1</v>
      </c>
      <c r="V617" s="6">
        <f>MONTH(טבלה1[[#This Row],[published_date]])</f>
        <v>9</v>
      </c>
      <c r="W617" s="6">
        <f>YEAR(טבלה1[[#This Row],[published_date]])</f>
        <v>2016</v>
      </c>
      <c r="X617">
        <v>3</v>
      </c>
      <c r="Y617" t="str">
        <f>VLOOKUP(טבלה1[[#This Row],[subject_id]],Subject_id!$A$2:$B$5,2)</f>
        <v>Musical Instruments</v>
      </c>
      <c r="Z617" s="7">
        <v>43734</v>
      </c>
      <c r="AA617">
        <f>_xlfn.DAYS(טבלה1[[#This Row],[Removal_date]],טבלה1[[#This Row],[published_date]])</f>
        <v>1120</v>
      </c>
      <c r="AB617" s="4">
        <f>טבלה1[[#This Row],[price]]*טבלה1[[#This Row],[num_subscribers]]</f>
        <v>135</v>
      </c>
    </row>
    <row r="618" spans="1:28" x14ac:dyDescent="0.3">
      <c r="A618">
        <v>1242692</v>
      </c>
      <c r="B618" t="s">
        <v>2701</v>
      </c>
      <c r="C618" t="str">
        <f>LEFT(טבלה1[[#This Row],[course_title]],10)</f>
        <v xml:space="preserve">Photoshop </v>
      </c>
      <c r="D618" t="str">
        <f>RIGHT(טבלה1[[#This Row],[course_title]],10)</f>
        <v>ublicidade</v>
      </c>
      <c r="E618" t="str">
        <f>MID(טבלה1[[#This Row],[course_title]],2,10)</f>
        <v>hotoshop W</v>
      </c>
      <c r="F618" t="s">
        <v>2702</v>
      </c>
      <c r="G618" t="str">
        <f>REPLACE(טבלה1[[#This Row],[url]],19,3,"com")</f>
        <v>https://www.udemy.com/photoshop-workflow-profissional/</v>
      </c>
      <c r="H618" t="b">
        <v>1</v>
      </c>
      <c r="I618" s="4">
        <v>135</v>
      </c>
      <c r="J618" s="5">
        <v>20</v>
      </c>
      <c r="K618" s="5">
        <v>8</v>
      </c>
      <c r="L618" s="5">
        <v>53</v>
      </c>
      <c r="M618">
        <v>3</v>
      </c>
      <c r="N618" t="str">
        <f>VLOOKUP(טבלה1[[#This Row],[level_id]],Level_id!$A$2:$B$5,2)</f>
        <v>Expert Level</v>
      </c>
      <c r="O618" t="str">
        <f>LOWER(טבלה1[[#This Row],[level_desc]])</f>
        <v>expert level</v>
      </c>
      <c r="P618" s="3" t="str">
        <f>UPPER(טבלה1[[#This Row],[small letters]])</f>
        <v>EXPERT LEVEL</v>
      </c>
      <c r="Q618">
        <f>LEN(טבלה1[[#This Row],[no spaces]])</f>
        <v>12</v>
      </c>
      <c r="R618" t="str">
        <f>TRIM(טבלה1[[#This Row],[small letters]])</f>
        <v>expert level</v>
      </c>
      <c r="S618" s="6">
        <v>12.5</v>
      </c>
      <c r="T618" s="12">
        <v>42914</v>
      </c>
      <c r="U618" s="6">
        <f>DAY(טבלה1[[#This Row],[published_date]])</f>
        <v>28</v>
      </c>
      <c r="V618" s="6">
        <f>MONTH(טבלה1[[#This Row],[published_date]])</f>
        <v>6</v>
      </c>
      <c r="W618" s="6">
        <f>YEAR(טבלה1[[#This Row],[published_date]])</f>
        <v>2017</v>
      </c>
      <c r="X618">
        <v>2</v>
      </c>
      <c r="Y618" t="str">
        <f>VLOOKUP(טבלה1[[#This Row],[subject_id]],Subject_id!$A$2:$B$5,2)</f>
        <v>Graphic Design</v>
      </c>
      <c r="Z618" s="7">
        <v>43701</v>
      </c>
      <c r="AA618">
        <f>_xlfn.DAYS(טבלה1[[#This Row],[Removal_date]],טבלה1[[#This Row],[published_date]])</f>
        <v>787</v>
      </c>
      <c r="AB618" s="4">
        <f>טבלה1[[#This Row],[price]]*טבלה1[[#This Row],[num_subscribers]]</f>
        <v>2700</v>
      </c>
    </row>
    <row r="619" spans="1:28" x14ac:dyDescent="0.3">
      <c r="A619">
        <v>1274846</v>
      </c>
      <c r="B619" t="s">
        <v>2775</v>
      </c>
      <c r="C619" t="str">
        <f>LEFT(טבלה1[[#This Row],[course_title]],10)</f>
        <v xml:space="preserve">Photoshop </v>
      </c>
      <c r="D619" t="str">
        <f>RIGHT(טבלה1[[#This Row],[course_title]],10)</f>
        <v>Ã£o com 3D</v>
      </c>
      <c r="E619" t="str">
        <f>MID(טבלה1[[#This Row],[course_title]],2,10)</f>
        <v>hotoshop A</v>
      </c>
      <c r="F619" t="s">
        <v>2776</v>
      </c>
      <c r="G619" t="str">
        <f>REPLACE(טבלה1[[#This Row],[url]],19,3,"com")</f>
        <v>https://www.udemy.com/photoshop-avancado-pos-producao-e-fusao-com-3d/</v>
      </c>
      <c r="H619" t="b">
        <v>1</v>
      </c>
      <c r="I619" s="4">
        <v>135</v>
      </c>
      <c r="J619" s="5">
        <v>15</v>
      </c>
      <c r="K619" s="5">
        <v>0</v>
      </c>
      <c r="L619" s="5">
        <v>6</v>
      </c>
      <c r="M619">
        <v>3</v>
      </c>
      <c r="N619" t="str">
        <f>VLOOKUP(טבלה1[[#This Row],[level_id]],Level_id!$A$2:$B$5,2)</f>
        <v>Expert Level</v>
      </c>
      <c r="O619" t="str">
        <f>LOWER(טבלה1[[#This Row],[level_desc]])</f>
        <v>expert level</v>
      </c>
      <c r="P619" s="3" t="str">
        <f>UPPER(טבלה1[[#This Row],[small letters]])</f>
        <v>EXPERT LEVEL</v>
      </c>
      <c r="Q619">
        <f>LEN(טבלה1[[#This Row],[no spaces]])</f>
        <v>12</v>
      </c>
      <c r="R619" t="str">
        <f>TRIM(טבלה1[[#This Row],[small letters]])</f>
        <v>expert level</v>
      </c>
      <c r="S619" s="6">
        <v>1</v>
      </c>
      <c r="T619" s="12">
        <v>42919</v>
      </c>
      <c r="U619" s="6">
        <f>DAY(טבלה1[[#This Row],[published_date]])</f>
        <v>3</v>
      </c>
      <c r="V619" s="6">
        <f>MONTH(טבלה1[[#This Row],[published_date]])</f>
        <v>7</v>
      </c>
      <c r="W619" s="6">
        <f>YEAR(טבלה1[[#This Row],[published_date]])</f>
        <v>2017</v>
      </c>
      <c r="X619">
        <v>2</v>
      </c>
      <c r="Y619" t="str">
        <f>VLOOKUP(טבלה1[[#This Row],[subject_id]],Subject_id!$A$2:$B$5,2)</f>
        <v>Graphic Design</v>
      </c>
      <c r="Z619" s="7">
        <v>43701</v>
      </c>
      <c r="AA619">
        <f>_xlfn.DAYS(טבלה1[[#This Row],[Removal_date]],טבלה1[[#This Row],[published_date]])</f>
        <v>782</v>
      </c>
      <c r="AB619" s="4">
        <f>טבלה1[[#This Row],[price]]*טבלה1[[#This Row],[num_subscribers]]</f>
        <v>2025</v>
      </c>
    </row>
    <row r="620" spans="1:28" x14ac:dyDescent="0.3">
      <c r="A620">
        <v>667332</v>
      </c>
      <c r="B620" t="s">
        <v>1356</v>
      </c>
      <c r="C620" t="str">
        <f>LEFT(טבלה1[[#This Row],[course_title]],10)</f>
        <v xml:space="preserve">Robots de </v>
      </c>
      <c r="D620" t="str">
        <f>RIGHT(טבלה1[[#This Row],[course_title]],10)</f>
        <v xml:space="preserve">ot de Fx! </v>
      </c>
      <c r="E620" t="str">
        <f>MID(טבלה1[[#This Row],[course_title]],2,10)</f>
        <v>obots de F</v>
      </c>
      <c r="F620" t="s">
        <v>1357</v>
      </c>
      <c r="G620" t="str">
        <f>REPLACE(טבלה1[[#This Row],[url]],19,3,"com")</f>
        <v>https://www.udemy.com/forex-robots/</v>
      </c>
      <c r="H620" t="b">
        <v>1</v>
      </c>
      <c r="I620" s="4">
        <v>130</v>
      </c>
      <c r="J620" s="5">
        <v>315</v>
      </c>
      <c r="K620" s="5">
        <v>49</v>
      </c>
      <c r="L620" s="5">
        <v>41</v>
      </c>
      <c r="M620">
        <v>1</v>
      </c>
      <c r="N620" t="str">
        <f>VLOOKUP(טבלה1[[#This Row],[level_id]],Level_id!$A$2:$B$5,2)</f>
        <v>All levels</v>
      </c>
      <c r="O620" t="str">
        <f>LOWER(טבלה1[[#This Row],[level_desc]])</f>
        <v>all levels</v>
      </c>
      <c r="P620" s="3" t="str">
        <f>UPPER(טבלה1[[#This Row],[small letters]])</f>
        <v>ALL LEVELS</v>
      </c>
      <c r="Q620">
        <f>LEN(טבלה1[[#This Row],[no spaces]])</f>
        <v>10</v>
      </c>
      <c r="R620" t="str">
        <f>TRIM(טבלה1[[#This Row],[small letters]])</f>
        <v>all levels</v>
      </c>
      <c r="S620" s="6">
        <v>5</v>
      </c>
      <c r="T620" s="12">
        <v>42391</v>
      </c>
      <c r="U620" s="6">
        <f>DAY(טבלה1[[#This Row],[published_date]])</f>
        <v>22</v>
      </c>
      <c r="V620" s="6">
        <f>MONTH(טבלה1[[#This Row],[published_date]])</f>
        <v>1</v>
      </c>
      <c r="W620" s="6">
        <f>YEAR(טבלה1[[#This Row],[published_date]])</f>
        <v>2016</v>
      </c>
      <c r="X620">
        <v>1</v>
      </c>
      <c r="Y620" t="str">
        <f>VLOOKUP(טבלה1[[#This Row],[subject_id]],Subject_id!$A$2:$B$5,2)</f>
        <v>Business Finance</v>
      </c>
      <c r="Z620" s="7">
        <v>43318</v>
      </c>
      <c r="AA620">
        <f>_xlfn.DAYS(טבלה1[[#This Row],[Removal_date]],טבלה1[[#This Row],[published_date]])</f>
        <v>927</v>
      </c>
      <c r="AB620" s="4">
        <f>טבלה1[[#This Row],[price]]*טבלה1[[#This Row],[num_subscribers]]</f>
        <v>40950</v>
      </c>
    </row>
    <row r="621" spans="1:28" x14ac:dyDescent="0.3">
      <c r="A621">
        <v>1026760</v>
      </c>
      <c r="B621" t="s">
        <v>4795</v>
      </c>
      <c r="C621" t="str">
        <f>LEFT(טבלה1[[#This Row],[course_title]],10)</f>
        <v>Coaching C</v>
      </c>
      <c r="D621" t="str">
        <f>RIGHT(טבלה1[[#This Row],[course_title]],10)</f>
        <v>ucators P1</v>
      </c>
      <c r="E621" t="str">
        <f>MID(טבלה1[[#This Row],[course_title]],2,10)</f>
        <v>oaching Co</v>
      </c>
      <c r="F621" t="s">
        <v>4796</v>
      </c>
      <c r="G621" t="str">
        <f>REPLACE(טבלה1[[#This Row],[url]],19,3,"com")</f>
        <v>https://www.udemy.com/coaching-bundle-rhythm-instruction-for-music-educators-p1/</v>
      </c>
      <c r="H621" t="b">
        <v>1</v>
      </c>
      <c r="I621" s="4">
        <v>130</v>
      </c>
      <c r="J621" s="5">
        <v>0</v>
      </c>
      <c r="K621" s="5">
        <v>0</v>
      </c>
      <c r="L621" s="5">
        <v>6</v>
      </c>
      <c r="M621">
        <v>1</v>
      </c>
      <c r="N621" t="str">
        <f>VLOOKUP(טבלה1[[#This Row],[level_id]],Level_id!$A$2:$B$5,2)</f>
        <v>All levels</v>
      </c>
      <c r="O621" t="str">
        <f>LOWER(טבלה1[[#This Row],[level_desc]])</f>
        <v>all levels</v>
      </c>
      <c r="P621" s="3" t="str">
        <f>UPPER(טבלה1[[#This Row],[small letters]])</f>
        <v>ALL LEVELS</v>
      </c>
      <c r="Q621">
        <f>LEN(טבלה1[[#This Row],[no spaces]])</f>
        <v>10</v>
      </c>
      <c r="R621" t="str">
        <f>TRIM(טבלה1[[#This Row],[small letters]])</f>
        <v>all levels</v>
      </c>
      <c r="S621" s="6">
        <v>0.53333333299999997</v>
      </c>
      <c r="T621" s="12">
        <v>42804</v>
      </c>
      <c r="U621" s="6">
        <f>DAY(טבלה1[[#This Row],[published_date]])</f>
        <v>10</v>
      </c>
      <c r="V621" s="6">
        <f>MONTH(טבלה1[[#This Row],[published_date]])</f>
        <v>3</v>
      </c>
      <c r="W621" s="6">
        <f>YEAR(טבלה1[[#This Row],[published_date]])</f>
        <v>2017</v>
      </c>
      <c r="X621">
        <v>3</v>
      </c>
      <c r="Y621" t="str">
        <f>VLOOKUP(טבלה1[[#This Row],[subject_id]],Subject_id!$A$2:$B$5,2)</f>
        <v>Musical Instruments</v>
      </c>
      <c r="Z621" s="7">
        <v>43734</v>
      </c>
      <c r="AA621">
        <f>_xlfn.DAYS(טבלה1[[#This Row],[Removal_date]],טבלה1[[#This Row],[published_date]])</f>
        <v>930</v>
      </c>
      <c r="AB621" s="4">
        <f>טבלה1[[#This Row],[price]]*טבלה1[[#This Row],[num_subscribers]]</f>
        <v>0</v>
      </c>
    </row>
    <row r="622" spans="1:28" x14ac:dyDescent="0.3">
      <c r="A622">
        <v>1062144</v>
      </c>
      <c r="B622" t="s">
        <v>2122</v>
      </c>
      <c r="C622" t="str">
        <f>LEFT(טבלה1[[#This Row],[course_title]],10)</f>
        <v xml:space="preserve">Aprende a </v>
      </c>
      <c r="D622" t="str">
        <f>RIGHT(טבלה1[[#This Row],[course_title]],10)</f>
        <v>in capital</v>
      </c>
      <c r="E622" t="str">
        <f>MID(טבלה1[[#This Row],[course_title]],2,10)</f>
        <v>prende a i</v>
      </c>
      <c r="F622" t="s">
        <v>2123</v>
      </c>
      <c r="G622" t="str">
        <f>REPLACE(טבלה1[[#This Row],[url]],19,3,"com")</f>
        <v>https://www.udemy.com/aprende-a-invertir-sin-capital/</v>
      </c>
      <c r="H622" t="b">
        <v>1</v>
      </c>
      <c r="I622" s="4">
        <v>130</v>
      </c>
      <c r="J622" s="5">
        <v>649</v>
      </c>
      <c r="K622" s="5">
        <v>37</v>
      </c>
      <c r="L622" s="5">
        <v>29</v>
      </c>
      <c r="M622">
        <v>2</v>
      </c>
      <c r="N622" t="str">
        <f>VLOOKUP(טבלה1[[#This Row],[level_id]],Level_id!$A$2:$B$5,2)</f>
        <v>Beginner Level</v>
      </c>
      <c r="O622" t="str">
        <f>LOWER(טבלה1[[#This Row],[level_desc]])</f>
        <v>beginner level</v>
      </c>
      <c r="P622" s="3" t="str">
        <f>UPPER(טבלה1[[#This Row],[small letters]])</f>
        <v>BEGINNER LEVEL</v>
      </c>
      <c r="Q622">
        <f>LEN(טבלה1[[#This Row],[no spaces]])</f>
        <v>14</v>
      </c>
      <c r="R622" t="str">
        <f>TRIM(טבלה1[[#This Row],[small letters]])</f>
        <v>beginner level</v>
      </c>
      <c r="S622" s="6">
        <v>1.5</v>
      </c>
      <c r="T622" s="12">
        <v>42856</v>
      </c>
      <c r="U622" s="6">
        <f>DAY(טבלה1[[#This Row],[published_date]])</f>
        <v>1</v>
      </c>
      <c r="V622" s="6">
        <f>MONTH(טבלה1[[#This Row],[published_date]])</f>
        <v>5</v>
      </c>
      <c r="W622" s="6">
        <f>YEAR(טבלה1[[#This Row],[published_date]])</f>
        <v>2017</v>
      </c>
      <c r="X622">
        <v>1</v>
      </c>
      <c r="Y622" t="str">
        <f>VLOOKUP(טבלה1[[#This Row],[subject_id]],Subject_id!$A$2:$B$5,2)</f>
        <v>Business Finance</v>
      </c>
      <c r="Z622" s="7">
        <v>43465</v>
      </c>
      <c r="AA622">
        <f>_xlfn.DAYS(טבלה1[[#This Row],[Removal_date]],טבלה1[[#This Row],[published_date]])</f>
        <v>609</v>
      </c>
      <c r="AB622" s="4">
        <f>טבלה1[[#This Row],[price]]*טבלה1[[#This Row],[num_subscribers]]</f>
        <v>84370</v>
      </c>
    </row>
    <row r="623" spans="1:28" x14ac:dyDescent="0.3">
      <c r="A623">
        <v>112314</v>
      </c>
      <c r="B623" t="s">
        <v>4126</v>
      </c>
      <c r="C623" t="str">
        <f>LEFT(טבלה1[[#This Row],[course_title]],10)</f>
        <v>Acoustic B</v>
      </c>
      <c r="D623" t="str">
        <f>RIGHT(טבלה1[[#This Row],[course_title]],10)</f>
        <v>ar Lessons</v>
      </c>
      <c r="E623" t="str">
        <f>MID(טבלה1[[#This Row],[course_title]],2,10)</f>
        <v>coustic Bl</v>
      </c>
      <c r="F623" t="s">
        <v>4136</v>
      </c>
      <c r="G623" t="str">
        <f>REPLACE(טבלה1[[#This Row],[url]],19,3,"com")</f>
        <v>https://www.udemy.com/jim-bruce-blues-guitar-lessons-36-pack/</v>
      </c>
      <c r="H623" t="b">
        <v>1</v>
      </c>
      <c r="I623" s="4">
        <v>125</v>
      </c>
      <c r="J623" s="5">
        <v>1284</v>
      </c>
      <c r="K623" s="5">
        <v>136</v>
      </c>
      <c r="L623" s="5">
        <v>40</v>
      </c>
      <c r="M623">
        <v>4</v>
      </c>
      <c r="N623" t="str">
        <f>VLOOKUP(טבלה1[[#This Row],[level_id]],Level_id!$A$2:$B$5,2)</f>
        <v>Intermediate Level</v>
      </c>
      <c r="O623" t="str">
        <f>LOWER(טבלה1[[#This Row],[level_desc]])</f>
        <v>intermediate level</v>
      </c>
      <c r="P623" s="3" t="str">
        <f>UPPER(טבלה1[[#This Row],[small letters]])</f>
        <v>INTERMEDIATE LEVEL</v>
      </c>
      <c r="Q623">
        <f>LEN(טבלה1[[#This Row],[no spaces]])</f>
        <v>18</v>
      </c>
      <c r="R623" t="str">
        <f>TRIM(טבלה1[[#This Row],[small letters]])</f>
        <v>intermediate level</v>
      </c>
      <c r="S623" s="6">
        <v>12.5</v>
      </c>
      <c r="T623" s="12">
        <v>41606</v>
      </c>
      <c r="U623" s="6">
        <f>DAY(טבלה1[[#This Row],[published_date]])</f>
        <v>28</v>
      </c>
      <c r="V623" s="6">
        <f>MONTH(טבלה1[[#This Row],[published_date]])</f>
        <v>11</v>
      </c>
      <c r="W623" s="6">
        <f>YEAR(טבלה1[[#This Row],[published_date]])</f>
        <v>2013</v>
      </c>
      <c r="X623">
        <v>3</v>
      </c>
      <c r="Y623" t="str">
        <f>VLOOKUP(טבלה1[[#This Row],[subject_id]],Subject_id!$A$2:$B$5,2)</f>
        <v>Musical Instruments</v>
      </c>
      <c r="Z623" s="7">
        <v>44114</v>
      </c>
      <c r="AA623">
        <f>_xlfn.DAYS(טבלה1[[#This Row],[Removal_date]],טבלה1[[#This Row],[published_date]])</f>
        <v>2508</v>
      </c>
      <c r="AB623" s="4">
        <f>טבלה1[[#This Row],[price]]*טבלה1[[#This Row],[num_subscribers]]</f>
        <v>160500</v>
      </c>
    </row>
    <row r="624" spans="1:28" x14ac:dyDescent="0.3">
      <c r="A624">
        <v>199450</v>
      </c>
      <c r="B624" t="s">
        <v>154</v>
      </c>
      <c r="C624" t="str">
        <f>LEFT(טבלה1[[#This Row],[course_title]],10)</f>
        <v>Elite Tren</v>
      </c>
      <c r="D624" t="str">
        <f>RIGHT(טבלה1[[#This Row],[course_title]],10)</f>
        <v>ns &amp; Forex</v>
      </c>
      <c r="E624" t="str">
        <f>MID(טבלה1[[#This Row],[course_title]],2,10)</f>
        <v>lite Trend</v>
      </c>
      <c r="F624" t="s">
        <v>155</v>
      </c>
      <c r="G624" t="str">
        <f>REPLACE(טבלה1[[#This Row],[url]],19,3,"com")</f>
        <v>https://www.udemy.com/elite-trend-trader-how-to-make-a-fortune-trading-the-trend/</v>
      </c>
      <c r="H624" t="b">
        <v>1</v>
      </c>
      <c r="I624" s="4">
        <v>125</v>
      </c>
      <c r="J624" s="5">
        <v>6451</v>
      </c>
      <c r="K624" s="5">
        <v>237</v>
      </c>
      <c r="L624" s="5">
        <v>28</v>
      </c>
      <c r="M624">
        <v>1</v>
      </c>
      <c r="N624" t="str">
        <f>VLOOKUP(טבלה1[[#This Row],[level_id]],Level_id!$A$2:$B$5,2)</f>
        <v>All levels</v>
      </c>
      <c r="O624" t="str">
        <f>LOWER(טבלה1[[#This Row],[level_desc]])</f>
        <v>all levels</v>
      </c>
      <c r="P624" s="3" t="str">
        <f>UPPER(טבלה1[[#This Row],[small letters]])</f>
        <v>ALL LEVELS</v>
      </c>
      <c r="Q624">
        <f>LEN(טבלה1[[#This Row],[no spaces]])</f>
        <v>10</v>
      </c>
      <c r="R624" t="str">
        <f>TRIM(טבלה1[[#This Row],[small letters]])</f>
        <v>all levels</v>
      </c>
      <c r="S624" s="6">
        <v>5</v>
      </c>
      <c r="T624" s="12">
        <v>41745</v>
      </c>
      <c r="U624" s="6">
        <f>DAY(טבלה1[[#This Row],[published_date]])</f>
        <v>16</v>
      </c>
      <c r="V624" s="6">
        <f>MONTH(טבלה1[[#This Row],[published_date]])</f>
        <v>4</v>
      </c>
      <c r="W624" s="6">
        <f>YEAR(טבלה1[[#This Row],[published_date]])</f>
        <v>2014</v>
      </c>
      <c r="X624">
        <v>1</v>
      </c>
      <c r="Y624" t="str">
        <f>VLOOKUP(טבלה1[[#This Row],[subject_id]],Subject_id!$A$2:$B$5,2)</f>
        <v>Business Finance</v>
      </c>
      <c r="Z624" s="7">
        <v>43408</v>
      </c>
      <c r="AA624">
        <f>_xlfn.DAYS(טבלה1[[#This Row],[Removal_date]],טבלה1[[#This Row],[published_date]])</f>
        <v>1663</v>
      </c>
      <c r="AB624" s="4">
        <f>טבלה1[[#This Row],[price]]*טבלה1[[#This Row],[num_subscribers]]</f>
        <v>806375</v>
      </c>
    </row>
    <row r="625" spans="1:28" x14ac:dyDescent="0.3">
      <c r="A625">
        <v>244000</v>
      </c>
      <c r="B625" t="s">
        <v>522</v>
      </c>
      <c r="C625" t="str">
        <f>LEFT(טבלה1[[#This Row],[course_title]],10)</f>
        <v>Forex Trad</v>
      </c>
      <c r="D625" t="str">
        <f>RIGHT(טבלה1[[#This Row],[course_title]],10)</f>
        <v>Day Course</v>
      </c>
      <c r="E625" t="str">
        <f>MID(טבלה1[[#This Row],[course_title]],2,10)</f>
        <v>orex Tradi</v>
      </c>
      <c r="F625" t="s">
        <v>523</v>
      </c>
      <c r="G625" t="str">
        <f>REPLACE(טבלה1[[#This Row],[url]],19,3,"com")</f>
        <v>https://www.udemy.com/the-high-roi-forex-trading-end-of-day-course/</v>
      </c>
      <c r="H625" t="b">
        <v>1</v>
      </c>
      <c r="I625" s="4">
        <v>125</v>
      </c>
      <c r="J625" s="5">
        <v>8</v>
      </c>
      <c r="K625" s="5">
        <v>1</v>
      </c>
      <c r="L625" s="5">
        <v>19</v>
      </c>
      <c r="M625">
        <v>4</v>
      </c>
      <c r="N625" t="str">
        <f>VLOOKUP(טבלה1[[#This Row],[level_id]],Level_id!$A$2:$B$5,2)</f>
        <v>Intermediate Level</v>
      </c>
      <c r="O625" t="str">
        <f>LOWER(טבלה1[[#This Row],[level_desc]])</f>
        <v>intermediate level</v>
      </c>
      <c r="P625" s="3" t="str">
        <f>UPPER(טבלה1[[#This Row],[small letters]])</f>
        <v>INTERMEDIATE LEVEL</v>
      </c>
      <c r="Q625">
        <f>LEN(טבלה1[[#This Row],[no spaces]])</f>
        <v>18</v>
      </c>
      <c r="R625" t="str">
        <f>TRIM(טבלה1[[#This Row],[small letters]])</f>
        <v>intermediate level</v>
      </c>
      <c r="S625" s="6">
        <v>2.5</v>
      </c>
      <c r="T625" s="12">
        <v>41806</v>
      </c>
      <c r="U625" s="6">
        <f>DAY(טבלה1[[#This Row],[published_date]])</f>
        <v>16</v>
      </c>
      <c r="V625" s="6">
        <f>MONTH(טבלה1[[#This Row],[published_date]])</f>
        <v>6</v>
      </c>
      <c r="W625" s="6">
        <f>YEAR(טבלה1[[#This Row],[published_date]])</f>
        <v>2014</v>
      </c>
      <c r="X625">
        <v>1</v>
      </c>
      <c r="Y625" t="str">
        <f>VLOOKUP(טבלה1[[#This Row],[subject_id]],Subject_id!$A$2:$B$5,2)</f>
        <v>Business Finance</v>
      </c>
      <c r="Z625" s="7">
        <v>44114</v>
      </c>
      <c r="AA625">
        <f>_xlfn.DAYS(טבלה1[[#This Row],[Removal_date]],טבלה1[[#This Row],[published_date]])</f>
        <v>2308</v>
      </c>
      <c r="AB625" s="4">
        <f>טבלה1[[#This Row],[price]]*טבלה1[[#This Row],[num_subscribers]]</f>
        <v>1000</v>
      </c>
    </row>
    <row r="626" spans="1:28" x14ac:dyDescent="0.3">
      <c r="A626">
        <v>363078</v>
      </c>
      <c r="B626" t="s">
        <v>1400</v>
      </c>
      <c r="C626" t="str">
        <f>LEFT(טבלה1[[#This Row],[course_title]],10)</f>
        <v>Capital St</v>
      </c>
      <c r="D626" t="str">
        <f>RIGHT(טבלה1[[#This Row],[course_title]],10)</f>
        <v xml:space="preserve"> CPA Exams</v>
      </c>
      <c r="E626" t="str">
        <f>MID(טבלה1[[#This Row],[course_title]],2,10)</f>
        <v>apital Str</v>
      </c>
      <c r="F626" t="s">
        <v>1401</v>
      </c>
      <c r="G626" t="str">
        <f>REPLACE(טבלה1[[#This Row],[url]],19,3,"com")</f>
        <v>https://www.udemy.com/capital-structuring-decisions/</v>
      </c>
      <c r="H626" t="b">
        <v>1</v>
      </c>
      <c r="I626" s="4">
        <v>125</v>
      </c>
      <c r="J626" s="5">
        <v>4480</v>
      </c>
      <c r="K626" s="5">
        <v>12</v>
      </c>
      <c r="L626" s="5">
        <v>50</v>
      </c>
      <c r="M626">
        <v>4</v>
      </c>
      <c r="N626" t="str">
        <f>VLOOKUP(טבלה1[[#This Row],[level_id]],Level_id!$A$2:$B$5,2)</f>
        <v>Intermediate Level</v>
      </c>
      <c r="O626" t="str">
        <f>LOWER(טבלה1[[#This Row],[level_desc]])</f>
        <v>intermediate level</v>
      </c>
      <c r="P626" s="3" t="str">
        <f>UPPER(טבלה1[[#This Row],[small letters]])</f>
        <v>INTERMEDIATE LEVEL</v>
      </c>
      <c r="Q626">
        <f>LEN(טבלה1[[#This Row],[no spaces]])</f>
        <v>18</v>
      </c>
      <c r="R626" t="str">
        <f>TRIM(טבלה1[[#This Row],[small letters]])</f>
        <v>intermediate level</v>
      </c>
      <c r="S626" s="6">
        <v>7</v>
      </c>
      <c r="T626" s="12">
        <v>41978</v>
      </c>
      <c r="U626" s="6">
        <f>DAY(טבלה1[[#This Row],[published_date]])</f>
        <v>5</v>
      </c>
      <c r="V626" s="6">
        <f>MONTH(טבלה1[[#This Row],[published_date]])</f>
        <v>12</v>
      </c>
      <c r="W626" s="6">
        <f>YEAR(טבלה1[[#This Row],[published_date]])</f>
        <v>2014</v>
      </c>
      <c r="X626">
        <v>1</v>
      </c>
      <c r="Y626" t="str">
        <f>VLOOKUP(טבלה1[[#This Row],[subject_id]],Subject_id!$A$2:$B$5,2)</f>
        <v>Business Finance</v>
      </c>
      <c r="Z626" s="7">
        <v>44114</v>
      </c>
      <c r="AA626">
        <f>_xlfn.DAYS(טבלה1[[#This Row],[Removal_date]],טבלה1[[#This Row],[published_date]])</f>
        <v>2136</v>
      </c>
      <c r="AB626" s="4">
        <f>טבלה1[[#This Row],[price]]*טבלה1[[#This Row],[num_subscribers]]</f>
        <v>560000</v>
      </c>
    </row>
    <row r="627" spans="1:28" x14ac:dyDescent="0.3">
      <c r="A627">
        <v>408440</v>
      </c>
      <c r="B627" t="s">
        <v>148</v>
      </c>
      <c r="C627" t="str">
        <f>LEFT(טבלה1[[#This Row],[course_title]],10)</f>
        <v>How to Win</v>
      </c>
      <c r="D627" t="str">
        <f>RIGHT(טבלה1[[#This Row],[course_title]],10)</f>
        <v>ons Trades</v>
      </c>
      <c r="E627" t="str">
        <f>MID(טבלה1[[#This Row],[course_title]],2,10)</f>
        <v xml:space="preserve">ow to Win </v>
      </c>
      <c r="F627" t="s">
        <v>149</v>
      </c>
      <c r="G627" t="str">
        <f>REPLACE(טבלה1[[#This Row],[url]],19,3,"com")</f>
        <v>https://www.udemy.com/how-to-win-97-percent-of-your-trades/</v>
      </c>
      <c r="H627" t="b">
        <v>1</v>
      </c>
      <c r="I627" s="4">
        <v>125</v>
      </c>
      <c r="J627" s="5">
        <v>5050</v>
      </c>
      <c r="K627" s="5">
        <v>461</v>
      </c>
      <c r="L627" s="5">
        <v>26</v>
      </c>
      <c r="M627">
        <v>1</v>
      </c>
      <c r="N627" t="str">
        <f>VLOOKUP(טבלה1[[#This Row],[level_id]],Level_id!$A$2:$B$5,2)</f>
        <v>All levels</v>
      </c>
      <c r="O627" t="str">
        <f>LOWER(טבלה1[[#This Row],[level_desc]])</f>
        <v>all levels</v>
      </c>
      <c r="P627" s="3" t="str">
        <f>UPPER(טבלה1[[#This Row],[small letters]])</f>
        <v>ALL LEVELS</v>
      </c>
      <c r="Q627">
        <f>LEN(טבלה1[[#This Row],[no spaces]])</f>
        <v>10</v>
      </c>
      <c r="R627" t="str">
        <f>TRIM(טבלה1[[#This Row],[small letters]])</f>
        <v>all levels</v>
      </c>
      <c r="S627" s="6">
        <v>1.5</v>
      </c>
      <c r="T627" s="12">
        <v>42045</v>
      </c>
      <c r="U627" s="6">
        <f>DAY(טבלה1[[#This Row],[published_date]])</f>
        <v>10</v>
      </c>
      <c r="V627" s="6">
        <f>MONTH(טבלה1[[#This Row],[published_date]])</f>
        <v>2</v>
      </c>
      <c r="W627" s="6">
        <f>YEAR(טבלה1[[#This Row],[published_date]])</f>
        <v>2015</v>
      </c>
      <c r="X627">
        <v>1</v>
      </c>
      <c r="Y627" t="str">
        <f>VLOOKUP(טבלה1[[#This Row],[subject_id]],Subject_id!$A$2:$B$5,2)</f>
        <v>Business Finance</v>
      </c>
      <c r="Z627" s="7">
        <v>43408</v>
      </c>
      <c r="AA627">
        <f>_xlfn.DAYS(טבלה1[[#This Row],[Removal_date]],טבלה1[[#This Row],[published_date]])</f>
        <v>1363</v>
      </c>
      <c r="AB627" s="4">
        <f>טבלה1[[#This Row],[price]]*טבלה1[[#This Row],[num_subscribers]]</f>
        <v>631250</v>
      </c>
    </row>
    <row r="628" spans="1:28" x14ac:dyDescent="0.3">
      <c r="A628">
        <v>411168</v>
      </c>
      <c r="B628" t="s">
        <v>118</v>
      </c>
      <c r="C628" t="str">
        <f>LEFT(טבלה1[[#This Row],[course_title]],10)</f>
        <v>Trading In</v>
      </c>
      <c r="D628" t="str">
        <f>RIGHT(טבלה1[[#This Row],[course_title]],10)</f>
        <v>Successful</v>
      </c>
      <c r="E628" t="str">
        <f>MID(טבלה1[[#This Row],[course_title]],2,10)</f>
        <v>rading Ins</v>
      </c>
      <c r="F628" t="s">
        <v>119</v>
      </c>
      <c r="G628" t="str">
        <f>REPLACE(טבלה1[[#This Row],[url]],19,3,"com")</f>
        <v>https://www.udemy.com/trading-inside-bars-find-setups-today-make-money-tomorrow/</v>
      </c>
      <c r="H628" t="b">
        <v>1</v>
      </c>
      <c r="I628" s="4">
        <v>125</v>
      </c>
      <c r="J628" s="5">
        <v>2996</v>
      </c>
      <c r="K628" s="5">
        <v>200</v>
      </c>
      <c r="L628" s="5">
        <v>23</v>
      </c>
      <c r="M628">
        <v>4</v>
      </c>
      <c r="N628" t="str">
        <f>VLOOKUP(טבלה1[[#This Row],[level_id]],Level_id!$A$2:$B$5,2)</f>
        <v>Intermediate Level</v>
      </c>
      <c r="O628" t="str">
        <f>LOWER(טבלה1[[#This Row],[level_desc]])</f>
        <v>intermediate level</v>
      </c>
      <c r="P628" s="3" t="str">
        <f>UPPER(טבלה1[[#This Row],[small letters]])</f>
        <v>INTERMEDIATE LEVEL</v>
      </c>
      <c r="Q628">
        <f>LEN(טבלה1[[#This Row],[no spaces]])</f>
        <v>18</v>
      </c>
      <c r="R628" t="str">
        <f>TRIM(טבלה1[[#This Row],[small letters]])</f>
        <v>intermediate level</v>
      </c>
      <c r="S628" s="6">
        <v>2</v>
      </c>
      <c r="T628" s="12">
        <v>42072</v>
      </c>
      <c r="U628" s="6">
        <f>DAY(טבלה1[[#This Row],[published_date]])</f>
        <v>9</v>
      </c>
      <c r="V628" s="6">
        <f>MONTH(טבלה1[[#This Row],[published_date]])</f>
        <v>3</v>
      </c>
      <c r="W628" s="6">
        <f>YEAR(טבלה1[[#This Row],[published_date]])</f>
        <v>2015</v>
      </c>
      <c r="X628">
        <v>1</v>
      </c>
      <c r="Y628" t="str">
        <f>VLOOKUP(טבלה1[[#This Row],[subject_id]],Subject_id!$A$2:$B$5,2)</f>
        <v>Business Finance</v>
      </c>
      <c r="Z628" s="7">
        <v>44114</v>
      </c>
      <c r="AA628">
        <f>_xlfn.DAYS(טבלה1[[#This Row],[Removal_date]],טבלה1[[#This Row],[published_date]])</f>
        <v>2042</v>
      </c>
      <c r="AB628" s="4">
        <f>טבלה1[[#This Row],[price]]*טבלה1[[#This Row],[num_subscribers]]</f>
        <v>374500</v>
      </c>
    </row>
    <row r="629" spans="1:28" x14ac:dyDescent="0.3">
      <c r="A629">
        <v>425910</v>
      </c>
      <c r="B629" t="s">
        <v>5076</v>
      </c>
      <c r="C629" t="str">
        <f>LEFT(טבלה1[[#This Row],[course_title]],10)</f>
        <v>How to Opt</v>
      </c>
      <c r="D629" t="str">
        <f>RIGHT(טבלה1[[#This Row],[course_title]],10)</f>
        <v>Experience</v>
      </c>
      <c r="E629" t="str">
        <f>MID(טבלה1[[#This Row],[course_title]],2,10)</f>
        <v>ow to Opti</v>
      </c>
      <c r="F629" t="s">
        <v>5077</v>
      </c>
      <c r="G629" t="str">
        <f>REPLACE(טבלה1[[#This Row],[url]],19,3,"com")</f>
        <v>https://www.udemy.com/how-to-make-your-wordpress-site-blazing-fast/</v>
      </c>
      <c r="H629" t="b">
        <v>1</v>
      </c>
      <c r="I629" s="4">
        <v>125</v>
      </c>
      <c r="J629" s="5">
        <v>7852</v>
      </c>
      <c r="K629" s="5">
        <v>46</v>
      </c>
      <c r="L629" s="5">
        <v>31</v>
      </c>
      <c r="M629">
        <v>1</v>
      </c>
      <c r="N629" t="str">
        <f>VLOOKUP(טבלה1[[#This Row],[level_id]],Level_id!$A$2:$B$5,2)</f>
        <v>All levels</v>
      </c>
      <c r="O629" t="str">
        <f>LOWER(טבלה1[[#This Row],[level_desc]])</f>
        <v>all levels</v>
      </c>
      <c r="P629" s="3" t="str">
        <f>UPPER(טבלה1[[#This Row],[small letters]])</f>
        <v>ALL LEVELS</v>
      </c>
      <c r="Q629">
        <f>LEN(טבלה1[[#This Row],[no spaces]])</f>
        <v>10</v>
      </c>
      <c r="R629" t="str">
        <f>TRIM(טבלה1[[#This Row],[small letters]])</f>
        <v>all levels</v>
      </c>
      <c r="S629" s="6">
        <v>3.5</v>
      </c>
      <c r="T629" s="12">
        <v>42065</v>
      </c>
      <c r="U629" s="6">
        <f>DAY(טבלה1[[#This Row],[published_date]])</f>
        <v>2</v>
      </c>
      <c r="V629" s="6">
        <f>MONTH(טבלה1[[#This Row],[published_date]])</f>
        <v>3</v>
      </c>
      <c r="W629" s="6">
        <f>YEAR(טבלה1[[#This Row],[published_date]])</f>
        <v>2015</v>
      </c>
      <c r="X629">
        <v>4</v>
      </c>
      <c r="Y629" t="str">
        <f>VLOOKUP(טבלה1[[#This Row],[subject_id]],Subject_id!$A$2:$B$5,2)</f>
        <v>Web Development</v>
      </c>
      <c r="Z629" s="7">
        <v>43734</v>
      </c>
      <c r="AA629">
        <f>_xlfn.DAYS(טבלה1[[#This Row],[Removal_date]],טבלה1[[#This Row],[published_date]])</f>
        <v>1669</v>
      </c>
      <c r="AB629" s="4">
        <f>טבלה1[[#This Row],[price]]*טבלה1[[#This Row],[num_subscribers]]</f>
        <v>981500</v>
      </c>
    </row>
    <row r="630" spans="1:28" x14ac:dyDescent="0.3">
      <c r="A630">
        <v>426196</v>
      </c>
      <c r="B630" t="s">
        <v>5812</v>
      </c>
      <c r="C630" t="str">
        <f>LEFT(טבלה1[[#This Row],[course_title]],10)</f>
        <v>JavaScript</v>
      </c>
      <c r="D630" t="str">
        <f>RIGHT(טבלה1[[#This Row],[course_title]],10)</f>
        <v xml:space="preserve"> to Expert</v>
      </c>
      <c r="E630" t="str">
        <f>MID(טבלה1[[#This Row],[course_title]],2,10)</f>
        <v xml:space="preserve">avaScript </v>
      </c>
      <c r="F630" t="s">
        <v>5813</v>
      </c>
      <c r="G630" t="str">
        <f>REPLACE(טבלה1[[#This Row],[url]],19,3,"com")</f>
        <v>https://www.udemy.com/javascript-from-beginner-to-expert-bring-life-to-your-site/</v>
      </c>
      <c r="H630" t="b">
        <v>1</v>
      </c>
      <c r="I630" s="4">
        <v>125</v>
      </c>
      <c r="J630" s="5">
        <v>5484</v>
      </c>
      <c r="K630" s="5">
        <v>439</v>
      </c>
      <c r="L630" s="5">
        <v>92</v>
      </c>
      <c r="M630">
        <v>1</v>
      </c>
      <c r="N630" t="str">
        <f>VLOOKUP(טבלה1[[#This Row],[level_id]],Level_id!$A$2:$B$5,2)</f>
        <v>All levels</v>
      </c>
      <c r="O630" t="str">
        <f>LOWER(טבלה1[[#This Row],[level_desc]])</f>
        <v>all levels</v>
      </c>
      <c r="P630" s="3" t="str">
        <f>UPPER(טבלה1[[#This Row],[small letters]])</f>
        <v>ALL LEVELS</v>
      </c>
      <c r="Q630">
        <f>LEN(טבלה1[[#This Row],[no spaces]])</f>
        <v>10</v>
      </c>
      <c r="R630" t="str">
        <f>TRIM(טבלה1[[#This Row],[small letters]])</f>
        <v>all levels</v>
      </c>
      <c r="S630" s="6">
        <v>12.5</v>
      </c>
      <c r="T630" s="12">
        <v>42142</v>
      </c>
      <c r="U630" s="6">
        <f>DAY(טבלה1[[#This Row],[published_date]])</f>
        <v>18</v>
      </c>
      <c r="V630" s="6">
        <f>MONTH(טבלה1[[#This Row],[published_date]])</f>
        <v>5</v>
      </c>
      <c r="W630" s="6">
        <f>YEAR(טבלה1[[#This Row],[published_date]])</f>
        <v>2015</v>
      </c>
      <c r="X630">
        <v>4</v>
      </c>
      <c r="Y630" t="str">
        <f>VLOOKUP(טבלה1[[#This Row],[subject_id]],Subject_id!$A$2:$B$5,2)</f>
        <v>Web Development</v>
      </c>
      <c r="Z630" s="7">
        <v>43734</v>
      </c>
      <c r="AA630">
        <f>_xlfn.DAYS(טבלה1[[#This Row],[Removal_date]],טבלה1[[#This Row],[published_date]])</f>
        <v>1592</v>
      </c>
      <c r="AB630" s="4">
        <f>טבלה1[[#This Row],[price]]*טבלה1[[#This Row],[num_subscribers]]</f>
        <v>685500</v>
      </c>
    </row>
    <row r="631" spans="1:28" x14ac:dyDescent="0.3">
      <c r="A631">
        <v>473622</v>
      </c>
      <c r="B631" t="s">
        <v>6857</v>
      </c>
      <c r="C631" t="str">
        <f>LEFT(טבלה1[[#This Row],[course_title]],10)</f>
        <v>Comprehens</v>
      </c>
      <c r="D631" t="str">
        <f>RIGHT(טבלה1[[#This Row],[course_title]],10)</f>
        <v>TypeScript</v>
      </c>
      <c r="E631" t="str">
        <f>MID(טבלה1[[#This Row],[course_title]],2,10)</f>
        <v>omprehensi</v>
      </c>
      <c r="F631" t="s">
        <v>6858</v>
      </c>
      <c r="G631" t="str">
        <f>REPLACE(טבלה1[[#This Row],[url]],19,3,"com")</f>
        <v>https://www.udemy.com/typescript101/</v>
      </c>
      <c r="H631" t="b">
        <v>1</v>
      </c>
      <c r="I631" s="4">
        <v>125</v>
      </c>
      <c r="J631" s="5">
        <v>1318</v>
      </c>
      <c r="K631" s="5">
        <v>78</v>
      </c>
      <c r="L631" s="5">
        <v>51</v>
      </c>
      <c r="M631">
        <v>1</v>
      </c>
      <c r="N631" t="str">
        <f>VLOOKUP(טבלה1[[#This Row],[level_id]],Level_id!$A$2:$B$5,2)</f>
        <v>All levels</v>
      </c>
      <c r="O631" t="str">
        <f>LOWER(טבלה1[[#This Row],[level_desc]])</f>
        <v>all levels</v>
      </c>
      <c r="P631" s="3" t="str">
        <f>UPPER(טבלה1[[#This Row],[small letters]])</f>
        <v>ALL LEVELS</v>
      </c>
      <c r="Q631">
        <f>LEN(טבלה1[[#This Row],[no spaces]])</f>
        <v>10</v>
      </c>
      <c r="R631" t="str">
        <f>TRIM(טבלה1[[#This Row],[small letters]])</f>
        <v>all levels</v>
      </c>
      <c r="S631" s="6">
        <v>4.5</v>
      </c>
      <c r="T631" s="12">
        <v>42107</v>
      </c>
      <c r="U631" s="6">
        <f>DAY(טבלה1[[#This Row],[published_date]])</f>
        <v>13</v>
      </c>
      <c r="V631" s="6">
        <f>MONTH(טבלה1[[#This Row],[published_date]])</f>
        <v>4</v>
      </c>
      <c r="W631" s="6">
        <f>YEAR(טבלה1[[#This Row],[published_date]])</f>
        <v>2015</v>
      </c>
      <c r="X631">
        <v>4</v>
      </c>
      <c r="Y631" t="str">
        <f>VLOOKUP(טבלה1[[#This Row],[subject_id]],Subject_id!$A$2:$B$5,2)</f>
        <v>Web Development</v>
      </c>
      <c r="Z631" s="7">
        <v>43734</v>
      </c>
      <c r="AA631">
        <f>_xlfn.DAYS(טבלה1[[#This Row],[Removal_date]],טבלה1[[#This Row],[published_date]])</f>
        <v>1627</v>
      </c>
      <c r="AB631" s="4">
        <f>טבלה1[[#This Row],[price]]*טבלה1[[#This Row],[num_subscribers]]</f>
        <v>164750</v>
      </c>
    </row>
    <row r="632" spans="1:28" x14ac:dyDescent="0.3">
      <c r="A632">
        <v>571506</v>
      </c>
      <c r="B632" t="s">
        <v>1692</v>
      </c>
      <c r="C632" t="str">
        <f>LEFT(טבלה1[[#This Row],[course_title]],10)</f>
        <v xml:space="preserve">ProTrader </v>
      </c>
      <c r="D632" t="str">
        <f>RIGHT(טבלה1[[#This Row],[course_title]],10)</f>
        <v>l Analysis</v>
      </c>
      <c r="E632" t="str">
        <f>MID(טבלה1[[#This Row],[course_title]],2,10)</f>
        <v>roTrader -</v>
      </c>
      <c r="F632" t="s">
        <v>1693</v>
      </c>
      <c r="G632" t="str">
        <f>REPLACE(טבלה1[[#This Row],[url]],19,3,"com")</f>
        <v>https://www.udemy.com/protrader-advanced-technical-analysis/</v>
      </c>
      <c r="H632" t="b">
        <v>1</v>
      </c>
      <c r="I632" s="4">
        <v>125</v>
      </c>
      <c r="J632" s="5">
        <v>825</v>
      </c>
      <c r="K632" s="5">
        <v>11</v>
      </c>
      <c r="L632" s="5">
        <v>34</v>
      </c>
      <c r="M632">
        <v>1</v>
      </c>
      <c r="N632" t="str">
        <f>VLOOKUP(טבלה1[[#This Row],[level_id]],Level_id!$A$2:$B$5,2)</f>
        <v>All levels</v>
      </c>
      <c r="O632" t="str">
        <f>LOWER(טבלה1[[#This Row],[level_desc]])</f>
        <v>all levels</v>
      </c>
      <c r="P632" s="3" t="str">
        <f>UPPER(טבלה1[[#This Row],[small letters]])</f>
        <v>ALL LEVELS</v>
      </c>
      <c r="Q632">
        <f>LEN(טבלה1[[#This Row],[no spaces]])</f>
        <v>10</v>
      </c>
      <c r="R632" t="str">
        <f>TRIM(טבלה1[[#This Row],[small letters]])</f>
        <v>all levels</v>
      </c>
      <c r="S632" s="6">
        <v>2</v>
      </c>
      <c r="T632" s="12">
        <v>42604</v>
      </c>
      <c r="U632" s="6">
        <f>DAY(טבלה1[[#This Row],[published_date]])</f>
        <v>22</v>
      </c>
      <c r="V632" s="6">
        <f>MONTH(טבלה1[[#This Row],[published_date]])</f>
        <v>8</v>
      </c>
      <c r="W632" s="6">
        <f>YEAR(טבלה1[[#This Row],[published_date]])</f>
        <v>2016</v>
      </c>
      <c r="X632">
        <v>1</v>
      </c>
      <c r="Y632" t="str">
        <f>VLOOKUP(טבלה1[[#This Row],[subject_id]],Subject_id!$A$2:$B$5,2)</f>
        <v>Business Finance</v>
      </c>
      <c r="Z632" s="7">
        <v>43318</v>
      </c>
      <c r="AA632">
        <f>_xlfn.DAYS(טבלה1[[#This Row],[Removal_date]],טבלה1[[#This Row],[published_date]])</f>
        <v>714</v>
      </c>
      <c r="AB632" s="4">
        <f>טבלה1[[#This Row],[price]]*טבלה1[[#This Row],[num_subscribers]]</f>
        <v>103125</v>
      </c>
    </row>
    <row r="633" spans="1:28" x14ac:dyDescent="0.3">
      <c r="A633">
        <v>634932</v>
      </c>
      <c r="B633" t="s">
        <v>2186</v>
      </c>
      <c r="C633" t="str">
        <f>LEFT(טבלה1[[#This Row],[course_title]],10)</f>
        <v>InversiÃ³n</v>
      </c>
      <c r="D633" t="str">
        <f>RIGHT(טבלה1[[#This Row],[course_title]],10)</f>
        <v>ncipiantes</v>
      </c>
      <c r="E633" t="str">
        <f>MID(טבלה1[[#This Row],[course_title]],2,10)</f>
        <v>nversiÃ³n:</v>
      </c>
      <c r="F633" t="s">
        <v>2187</v>
      </c>
      <c r="G633" t="str">
        <f>REPLACE(טבלה1[[#This Row],[url]],19,3,"com")</f>
        <v>https://www.udemy.com/dinero-aprende-trading-y-se-exitoso/</v>
      </c>
      <c r="H633" t="b">
        <v>1</v>
      </c>
      <c r="I633" s="4">
        <v>125</v>
      </c>
      <c r="J633" s="5">
        <v>285</v>
      </c>
      <c r="K633" s="5">
        <v>6</v>
      </c>
      <c r="L633" s="5">
        <v>18</v>
      </c>
      <c r="M633">
        <v>2</v>
      </c>
      <c r="N633" t="str">
        <f>VLOOKUP(טבלה1[[#This Row],[level_id]],Level_id!$A$2:$B$5,2)</f>
        <v>Beginner Level</v>
      </c>
      <c r="O633" t="str">
        <f>LOWER(טבלה1[[#This Row],[level_desc]])</f>
        <v>beginner level</v>
      </c>
      <c r="P633" s="3" t="str">
        <f>UPPER(טבלה1[[#This Row],[small letters]])</f>
        <v>BEGINNER LEVEL</v>
      </c>
      <c r="Q633">
        <f>LEN(טבלה1[[#This Row],[no spaces]])</f>
        <v>14</v>
      </c>
      <c r="R633" t="str">
        <f>TRIM(טבלה1[[#This Row],[small letters]])</f>
        <v>beginner level</v>
      </c>
      <c r="S633" s="6">
        <v>1.5</v>
      </c>
      <c r="T633" s="12">
        <v>42303</v>
      </c>
      <c r="U633" s="6">
        <f>DAY(טבלה1[[#This Row],[published_date]])</f>
        <v>26</v>
      </c>
      <c r="V633" s="6">
        <f>MONTH(טבלה1[[#This Row],[published_date]])</f>
        <v>10</v>
      </c>
      <c r="W633" s="6">
        <f>YEAR(טבלה1[[#This Row],[published_date]])</f>
        <v>2015</v>
      </c>
      <c r="X633">
        <v>1</v>
      </c>
      <c r="Y633" t="str">
        <f>VLOOKUP(טבלה1[[#This Row],[subject_id]],Subject_id!$A$2:$B$5,2)</f>
        <v>Business Finance</v>
      </c>
      <c r="Z633" s="7">
        <v>43465</v>
      </c>
      <c r="AA633">
        <f>_xlfn.DAYS(טבלה1[[#This Row],[Removal_date]],טבלה1[[#This Row],[published_date]])</f>
        <v>1162</v>
      </c>
      <c r="AB633" s="4">
        <f>טבלה1[[#This Row],[price]]*טבלה1[[#This Row],[num_subscribers]]</f>
        <v>35625</v>
      </c>
    </row>
    <row r="634" spans="1:28" x14ac:dyDescent="0.3">
      <c r="A634">
        <v>666254</v>
      </c>
      <c r="B634" t="s">
        <v>578</v>
      </c>
      <c r="C634" t="str">
        <f>LEFT(טבלה1[[#This Row],[course_title]],10)</f>
        <v>Curso Avan</v>
      </c>
      <c r="D634" t="str">
        <f>RIGHT(טבלה1[[#This Row],[course_title]],10)</f>
        <v>de Trading</v>
      </c>
      <c r="E634" t="str">
        <f>MID(טבלה1[[#This Row],[course_title]],2,10)</f>
        <v>urso Avanz</v>
      </c>
      <c r="F634" t="s">
        <v>579</v>
      </c>
      <c r="G634" t="str">
        <f>REPLACE(טבלה1[[#This Row],[url]],19,3,"com")</f>
        <v>https://www.udemy.com/curso-avanzado-de-trading/</v>
      </c>
      <c r="H634" t="b">
        <v>1</v>
      </c>
      <c r="I634" s="4">
        <v>125</v>
      </c>
      <c r="J634" s="5">
        <v>106</v>
      </c>
      <c r="K634" s="5">
        <v>11</v>
      </c>
      <c r="L634" s="5">
        <v>100</v>
      </c>
      <c r="M634">
        <v>1</v>
      </c>
      <c r="N634" t="str">
        <f>VLOOKUP(טבלה1[[#This Row],[level_id]],Level_id!$A$2:$B$5,2)</f>
        <v>All levels</v>
      </c>
      <c r="O634" t="str">
        <f>LOWER(טבלה1[[#This Row],[level_desc]])</f>
        <v>all levels</v>
      </c>
      <c r="P634" s="3" t="str">
        <f>UPPER(טבלה1[[#This Row],[small letters]])</f>
        <v>ALL LEVELS</v>
      </c>
      <c r="Q634">
        <f>LEN(טבלה1[[#This Row],[no spaces]])</f>
        <v>10</v>
      </c>
      <c r="R634" t="str">
        <f>TRIM(טבלה1[[#This Row],[small letters]])</f>
        <v>all levels</v>
      </c>
      <c r="S634" s="6">
        <v>20.5</v>
      </c>
      <c r="T634" s="12">
        <v>42336</v>
      </c>
      <c r="U634" s="6">
        <f>DAY(טבלה1[[#This Row],[published_date]])</f>
        <v>28</v>
      </c>
      <c r="V634" s="6">
        <f>MONTH(טבלה1[[#This Row],[published_date]])</f>
        <v>11</v>
      </c>
      <c r="W634" s="6">
        <f>YEAR(טבלה1[[#This Row],[published_date]])</f>
        <v>2015</v>
      </c>
      <c r="X634">
        <v>1</v>
      </c>
      <c r="Y634" t="str">
        <f>VLOOKUP(טבלה1[[#This Row],[subject_id]],Subject_id!$A$2:$B$5,2)</f>
        <v>Business Finance</v>
      </c>
      <c r="Z634" s="7">
        <v>43318</v>
      </c>
      <c r="AA634">
        <f>_xlfn.DAYS(טבלה1[[#This Row],[Removal_date]],טבלה1[[#This Row],[published_date]])</f>
        <v>982</v>
      </c>
      <c r="AB634" s="4">
        <f>טבלה1[[#This Row],[price]]*טבלה1[[#This Row],[num_subscribers]]</f>
        <v>13250</v>
      </c>
    </row>
    <row r="635" spans="1:28" x14ac:dyDescent="0.3">
      <c r="A635">
        <v>667992</v>
      </c>
      <c r="B635" t="s">
        <v>6651</v>
      </c>
      <c r="C635" t="str">
        <f>LEFT(טבלה1[[#This Row],[course_title]],10)</f>
        <v>Learn Symf</v>
      </c>
      <c r="D635" t="str">
        <f>RIGHT(טבלה1[[#This Row],[course_title]],10)</f>
        <v>l examples</v>
      </c>
      <c r="E635" t="str">
        <f>MID(טבלה1[[#This Row],[course_title]],2,10)</f>
        <v>earn Symfo</v>
      </c>
      <c r="F635" t="s">
        <v>6652</v>
      </c>
      <c r="G635" t="str">
        <f>REPLACE(טבלה1[[#This Row],[url]],19,3,"com")</f>
        <v>https://www.udemy.com/learn-symfony-3-framework-by-practical-examples/</v>
      </c>
      <c r="H635" t="b">
        <v>1</v>
      </c>
      <c r="I635" s="4">
        <v>125</v>
      </c>
      <c r="J635" s="5">
        <v>867</v>
      </c>
      <c r="K635" s="5">
        <v>177</v>
      </c>
      <c r="L635" s="5">
        <v>48</v>
      </c>
      <c r="M635">
        <v>1</v>
      </c>
      <c r="N635" t="str">
        <f>VLOOKUP(טבלה1[[#This Row],[level_id]],Level_id!$A$2:$B$5,2)</f>
        <v>All levels</v>
      </c>
      <c r="O635" t="str">
        <f>LOWER(טבלה1[[#This Row],[level_desc]])</f>
        <v>all levels</v>
      </c>
      <c r="P635" s="3" t="str">
        <f>UPPER(טבלה1[[#This Row],[small letters]])</f>
        <v>ALL LEVELS</v>
      </c>
      <c r="Q635">
        <f>LEN(טבלה1[[#This Row],[no spaces]])</f>
        <v>10</v>
      </c>
      <c r="R635" t="str">
        <f>TRIM(טבלה1[[#This Row],[small letters]])</f>
        <v>all levels</v>
      </c>
      <c r="S635" s="6">
        <v>4</v>
      </c>
      <c r="T635" s="12">
        <v>42632</v>
      </c>
      <c r="U635" s="6">
        <f>DAY(טבלה1[[#This Row],[published_date]])</f>
        <v>19</v>
      </c>
      <c r="V635" s="6">
        <f>MONTH(טבלה1[[#This Row],[published_date]])</f>
        <v>9</v>
      </c>
      <c r="W635" s="6">
        <f>YEAR(טבלה1[[#This Row],[published_date]])</f>
        <v>2016</v>
      </c>
      <c r="X635">
        <v>4</v>
      </c>
      <c r="Y635" t="str">
        <f>VLOOKUP(טבלה1[[#This Row],[subject_id]],Subject_id!$A$2:$B$5,2)</f>
        <v>Web Development</v>
      </c>
      <c r="Z635" s="7">
        <v>43734</v>
      </c>
      <c r="AA635">
        <f>_xlfn.DAYS(טבלה1[[#This Row],[Removal_date]],טבלה1[[#This Row],[published_date]])</f>
        <v>1102</v>
      </c>
      <c r="AB635" s="4">
        <f>טבלה1[[#This Row],[price]]*טבלה1[[#This Row],[num_subscribers]]</f>
        <v>108375</v>
      </c>
    </row>
    <row r="636" spans="1:28" x14ac:dyDescent="0.3">
      <c r="A636">
        <v>683606</v>
      </c>
      <c r="B636" t="s">
        <v>5665</v>
      </c>
      <c r="C636" t="str">
        <f>LEFT(טבלה1[[#This Row],[course_title]],10)</f>
        <v>The Ultima</v>
      </c>
      <c r="D636" t="str">
        <f>RIGHT(טבלה1[[#This Row],[course_title]],10)</f>
        <v>7 Websites</v>
      </c>
      <c r="E636" t="str">
        <f>MID(טבלה1[[#This Row],[course_title]],2,10)</f>
        <v>he Ultimat</v>
      </c>
      <c r="F636" t="s">
        <v>5666</v>
      </c>
      <c r="G636" t="str">
        <f>REPLACE(טבלה1[[#This Row],[url]],19,3,"com")</f>
        <v>https://www.udemy.com/the-ultimate-wordpress-boot-camp-build-multiple-websites/</v>
      </c>
      <c r="H636" t="b">
        <v>1</v>
      </c>
      <c r="I636" s="4">
        <v>125</v>
      </c>
      <c r="J636" s="5">
        <v>1000</v>
      </c>
      <c r="K636" s="5">
        <v>74</v>
      </c>
      <c r="L636" s="5">
        <v>140</v>
      </c>
      <c r="M636">
        <v>4</v>
      </c>
      <c r="N636" t="str">
        <f>VLOOKUP(טבלה1[[#This Row],[level_id]],Level_id!$A$2:$B$5,2)</f>
        <v>Intermediate Level</v>
      </c>
      <c r="O636" t="str">
        <f>LOWER(טבלה1[[#This Row],[level_desc]])</f>
        <v>intermediate level</v>
      </c>
      <c r="P636" s="3" t="str">
        <f>UPPER(טבלה1[[#This Row],[small letters]])</f>
        <v>INTERMEDIATE LEVEL</v>
      </c>
      <c r="Q636">
        <f>LEN(טבלה1[[#This Row],[no spaces]])</f>
        <v>18</v>
      </c>
      <c r="R636" t="str">
        <f>TRIM(טבלה1[[#This Row],[small letters]])</f>
        <v>intermediate level</v>
      </c>
      <c r="S636" s="6">
        <v>11</v>
      </c>
      <c r="T636" s="12">
        <v>42426</v>
      </c>
      <c r="U636" s="6">
        <f>DAY(טבלה1[[#This Row],[published_date]])</f>
        <v>26</v>
      </c>
      <c r="V636" s="6">
        <f>MONTH(טבלה1[[#This Row],[published_date]])</f>
        <v>2</v>
      </c>
      <c r="W636" s="6">
        <f>YEAR(טבלה1[[#This Row],[published_date]])</f>
        <v>2016</v>
      </c>
      <c r="X636">
        <v>4</v>
      </c>
      <c r="Y636" t="str">
        <f>VLOOKUP(טבלה1[[#This Row],[subject_id]],Subject_id!$A$2:$B$5,2)</f>
        <v>Web Development</v>
      </c>
      <c r="Z636" s="7">
        <v>44114</v>
      </c>
      <c r="AA636">
        <f>_xlfn.DAYS(טבלה1[[#This Row],[Removal_date]],טבלה1[[#This Row],[published_date]])</f>
        <v>1688</v>
      </c>
      <c r="AB636" s="4">
        <f>טבלה1[[#This Row],[price]]*טבלה1[[#This Row],[num_subscribers]]</f>
        <v>125000</v>
      </c>
    </row>
    <row r="637" spans="1:28" x14ac:dyDescent="0.3">
      <c r="A637">
        <v>686430</v>
      </c>
      <c r="B637" t="s">
        <v>2656</v>
      </c>
      <c r="C637" t="str">
        <f>LEFT(טבלה1[[#This Row],[course_title]],10)</f>
        <v>Curso de C</v>
      </c>
      <c r="D637" t="str">
        <f>RIGHT(טבלה1[[#This Row],[course_title]],10)</f>
        <v xml:space="preserve"> TemÃ¡tica</v>
      </c>
      <c r="E637" t="str">
        <f>MID(טבלה1[[#This Row],[course_title]],2,10)</f>
        <v>urso de Co</v>
      </c>
      <c r="F637" t="s">
        <v>2657</v>
      </c>
      <c r="G637" t="str">
        <f>REPLACE(טבלה1[[#This Row],[url]],19,3,"com")</f>
        <v>https://www.udemy.com/coreldraw-para-eventos/</v>
      </c>
      <c r="H637" t="b">
        <v>1</v>
      </c>
      <c r="I637" s="4">
        <v>125</v>
      </c>
      <c r="J637" s="5">
        <v>10</v>
      </c>
      <c r="K637" s="5">
        <v>3</v>
      </c>
      <c r="L637" s="5">
        <v>55</v>
      </c>
      <c r="M637">
        <v>2</v>
      </c>
      <c r="N637" t="str">
        <f>VLOOKUP(טבלה1[[#This Row],[level_id]],Level_id!$A$2:$B$5,2)</f>
        <v>Beginner Level</v>
      </c>
      <c r="O637" t="str">
        <f>LOWER(טבלה1[[#This Row],[level_desc]])</f>
        <v>beginner level</v>
      </c>
      <c r="P637" s="3" t="str">
        <f>UPPER(טבלה1[[#This Row],[small letters]])</f>
        <v>BEGINNER LEVEL</v>
      </c>
      <c r="Q637">
        <f>LEN(טבלה1[[#This Row],[no spaces]])</f>
        <v>14</v>
      </c>
      <c r="R637" t="str">
        <f>TRIM(טבלה1[[#This Row],[small letters]])</f>
        <v>beginner level</v>
      </c>
      <c r="S637" s="6">
        <v>2.5</v>
      </c>
      <c r="T637" s="12">
        <v>42487</v>
      </c>
      <c r="U637" s="6">
        <f>DAY(טבלה1[[#This Row],[published_date]])</f>
        <v>27</v>
      </c>
      <c r="V637" s="6">
        <f>MONTH(טבלה1[[#This Row],[published_date]])</f>
        <v>4</v>
      </c>
      <c r="W637" s="6">
        <f>YEAR(טבלה1[[#This Row],[published_date]])</f>
        <v>2016</v>
      </c>
      <c r="X637">
        <v>2</v>
      </c>
      <c r="Y637" t="str">
        <f>VLOOKUP(טבלה1[[#This Row],[subject_id]],Subject_id!$A$2:$B$5,2)</f>
        <v>Graphic Design</v>
      </c>
      <c r="Z637" s="7">
        <v>43465</v>
      </c>
      <c r="AA637">
        <f>_xlfn.DAYS(טבלה1[[#This Row],[Removal_date]],טבלה1[[#This Row],[published_date]])</f>
        <v>978</v>
      </c>
      <c r="AB637" s="4">
        <f>טבלה1[[#This Row],[price]]*טבלה1[[#This Row],[num_subscribers]]</f>
        <v>1250</v>
      </c>
    </row>
    <row r="638" spans="1:28" x14ac:dyDescent="0.3">
      <c r="A638">
        <v>806536</v>
      </c>
      <c r="B638" t="s">
        <v>7051</v>
      </c>
      <c r="C638" t="str">
        <f>LEFT(טבלה1[[#This Row],[course_title]],10)</f>
        <v>Master Rio</v>
      </c>
      <c r="D638" t="str">
        <f>RIGHT(טבלה1[[#This Row],[course_title]],10)</f>
        <v>om Scratch</v>
      </c>
      <c r="E638" t="str">
        <f>MID(טבלה1[[#This Row],[course_title]],2,10)</f>
        <v>aster Riot</v>
      </c>
      <c r="F638" t="s">
        <v>7052</v>
      </c>
      <c r="G638" t="str">
        <f>REPLACE(טבלה1[[#This Row],[url]],19,3,"com")</f>
        <v>https://www.udemy.com/master-riot/</v>
      </c>
      <c r="H638" t="b">
        <v>1</v>
      </c>
      <c r="I638" s="4">
        <v>125</v>
      </c>
      <c r="J638" s="5">
        <v>299</v>
      </c>
      <c r="K638" s="5">
        <v>75</v>
      </c>
      <c r="L638" s="5">
        <v>34</v>
      </c>
      <c r="M638">
        <v>4</v>
      </c>
      <c r="N638" t="str">
        <f>VLOOKUP(טבלה1[[#This Row],[level_id]],Level_id!$A$2:$B$5,2)</f>
        <v>Intermediate Level</v>
      </c>
      <c r="O638" t="str">
        <f>LOWER(טבלה1[[#This Row],[level_desc]])</f>
        <v>intermediate level</v>
      </c>
      <c r="P638" s="3" t="str">
        <f>UPPER(טבלה1[[#This Row],[small letters]])</f>
        <v>INTERMEDIATE LEVEL</v>
      </c>
      <c r="Q638">
        <f>LEN(טבלה1[[#This Row],[no spaces]])</f>
        <v>18</v>
      </c>
      <c r="R638" t="str">
        <f>TRIM(טבלה1[[#This Row],[small letters]])</f>
        <v>intermediate level</v>
      </c>
      <c r="S638" s="6">
        <v>3.5</v>
      </c>
      <c r="T638" s="12">
        <v>42565</v>
      </c>
      <c r="U638" s="6">
        <f>DAY(טבלה1[[#This Row],[published_date]])</f>
        <v>14</v>
      </c>
      <c r="V638" s="6">
        <f>MONTH(טבלה1[[#This Row],[published_date]])</f>
        <v>7</v>
      </c>
      <c r="W638" s="6">
        <f>YEAR(טבלה1[[#This Row],[published_date]])</f>
        <v>2016</v>
      </c>
      <c r="X638">
        <v>4</v>
      </c>
      <c r="Y638" t="str">
        <f>VLOOKUP(טבלה1[[#This Row],[subject_id]],Subject_id!$A$2:$B$5,2)</f>
        <v>Web Development</v>
      </c>
      <c r="Z638" s="7">
        <v>44114</v>
      </c>
      <c r="AA638">
        <f>_xlfn.DAYS(טבלה1[[#This Row],[Removal_date]],טבלה1[[#This Row],[published_date]])</f>
        <v>1549</v>
      </c>
      <c r="AB638" s="4">
        <f>טבלה1[[#This Row],[price]]*טבלה1[[#This Row],[num_subscribers]]</f>
        <v>37375</v>
      </c>
    </row>
    <row r="639" spans="1:28" x14ac:dyDescent="0.3">
      <c r="A639">
        <v>808542</v>
      </c>
      <c r="B639" t="s">
        <v>3160</v>
      </c>
      <c r="C639" t="str">
        <f>LEFT(טבלה1[[#This Row],[course_title]],10)</f>
        <v>Sketchbook</v>
      </c>
      <c r="D639" t="str">
        <f>RIGHT(טבלה1[[#This Row],[course_title]],10)</f>
        <v xml:space="preserve"> Beginners</v>
      </c>
      <c r="E639" t="str">
        <f>MID(טבלה1[[#This Row],[course_title]],2,10)</f>
        <v xml:space="preserve">ketchbook </v>
      </c>
      <c r="F639" t="s">
        <v>3161</v>
      </c>
      <c r="G639" t="str">
        <f>REPLACE(טבלה1[[#This Row],[url]],19,3,"com")</f>
        <v>https://www.udemy.com/learn-sketchbook-pro-in-a-weekend/</v>
      </c>
      <c r="H639" t="b">
        <v>1</v>
      </c>
      <c r="I639" s="4">
        <v>125</v>
      </c>
      <c r="J639" s="5">
        <v>1657</v>
      </c>
      <c r="K639" s="5">
        <v>46</v>
      </c>
      <c r="L639" s="5">
        <v>41</v>
      </c>
      <c r="M639">
        <v>1</v>
      </c>
      <c r="N639" t="str">
        <f>VLOOKUP(טבלה1[[#This Row],[level_id]],Level_id!$A$2:$B$5,2)</f>
        <v>All levels</v>
      </c>
      <c r="O639" t="str">
        <f>LOWER(טבלה1[[#This Row],[level_desc]])</f>
        <v>all levels</v>
      </c>
      <c r="P639" s="3" t="str">
        <f>UPPER(טבלה1[[#This Row],[small letters]])</f>
        <v>ALL LEVELS</v>
      </c>
      <c r="Q639">
        <f>LEN(טבלה1[[#This Row],[no spaces]])</f>
        <v>10</v>
      </c>
      <c r="R639" t="str">
        <f>TRIM(טבלה1[[#This Row],[small letters]])</f>
        <v>all levels</v>
      </c>
      <c r="S639" s="6">
        <v>4</v>
      </c>
      <c r="T639" s="12">
        <v>42461</v>
      </c>
      <c r="U639" s="6">
        <f>DAY(טבלה1[[#This Row],[published_date]])</f>
        <v>1</v>
      </c>
      <c r="V639" s="6">
        <f>MONTH(טבלה1[[#This Row],[published_date]])</f>
        <v>4</v>
      </c>
      <c r="W639" s="6">
        <f>YEAR(טבלה1[[#This Row],[published_date]])</f>
        <v>2016</v>
      </c>
      <c r="X639">
        <v>2</v>
      </c>
      <c r="Y639" t="str">
        <f>VLOOKUP(טבלה1[[#This Row],[subject_id]],Subject_id!$A$2:$B$5,2)</f>
        <v>Graphic Design</v>
      </c>
      <c r="Z639" s="7">
        <v>43734</v>
      </c>
      <c r="AA639">
        <f>_xlfn.DAYS(טבלה1[[#This Row],[Removal_date]],טבלה1[[#This Row],[published_date]])</f>
        <v>1273</v>
      </c>
      <c r="AB639" s="4">
        <f>טבלה1[[#This Row],[price]]*טבלה1[[#This Row],[num_subscribers]]</f>
        <v>207125</v>
      </c>
    </row>
    <row r="640" spans="1:28" x14ac:dyDescent="0.3">
      <c r="A640">
        <v>968056</v>
      </c>
      <c r="B640" t="s">
        <v>984</v>
      </c>
      <c r="C640" t="str">
        <f>LEFT(טבלה1[[#This Row],[course_title]],10)</f>
        <v>What You S</v>
      </c>
      <c r="D640" t="str">
        <f>RIGHT(טבלה1[[#This Row],[course_title]],10)</f>
        <v>e a Trader</v>
      </c>
      <c r="E640" t="str">
        <f>MID(טבלה1[[#This Row],[course_title]],2,10)</f>
        <v>hat You Sh</v>
      </c>
      <c r="F640" t="s">
        <v>985</v>
      </c>
      <c r="G640" t="str">
        <f>REPLACE(טבלה1[[#This Row],[url]],19,3,"com")</f>
        <v>https://www.udemy.com/what-you-should-know-to-become-a-trader/</v>
      </c>
      <c r="H640" t="b">
        <v>1</v>
      </c>
      <c r="I640" s="4">
        <v>125</v>
      </c>
      <c r="J640" s="5">
        <v>17</v>
      </c>
      <c r="K640" s="5">
        <v>2</v>
      </c>
      <c r="L640" s="5">
        <v>14</v>
      </c>
      <c r="M640">
        <v>1</v>
      </c>
      <c r="N640" t="str">
        <f>VLOOKUP(טבלה1[[#This Row],[level_id]],Level_id!$A$2:$B$5,2)</f>
        <v>All levels</v>
      </c>
      <c r="O640" t="str">
        <f>LOWER(טבלה1[[#This Row],[level_desc]])</f>
        <v>all levels</v>
      </c>
      <c r="P640" s="3" t="str">
        <f>UPPER(טבלה1[[#This Row],[small letters]])</f>
        <v>ALL LEVELS</v>
      </c>
      <c r="Q640">
        <f>LEN(טבלה1[[#This Row],[no spaces]])</f>
        <v>10</v>
      </c>
      <c r="R640" t="str">
        <f>TRIM(טבלה1[[#This Row],[small letters]])</f>
        <v>all levels</v>
      </c>
      <c r="S640" s="6">
        <v>1.5</v>
      </c>
      <c r="T640" s="12">
        <v>42642</v>
      </c>
      <c r="U640" s="6">
        <f>DAY(טבלה1[[#This Row],[published_date]])</f>
        <v>29</v>
      </c>
      <c r="V640" s="6">
        <f>MONTH(טבלה1[[#This Row],[published_date]])</f>
        <v>9</v>
      </c>
      <c r="W640" s="6">
        <f>YEAR(טבלה1[[#This Row],[published_date]])</f>
        <v>2016</v>
      </c>
      <c r="X640">
        <v>1</v>
      </c>
      <c r="Y640" t="str">
        <f>VLOOKUP(טבלה1[[#This Row],[subject_id]],Subject_id!$A$2:$B$5,2)</f>
        <v>Business Finance</v>
      </c>
      <c r="Z640" s="7">
        <v>43318</v>
      </c>
      <c r="AA640">
        <f>_xlfn.DAYS(טבלה1[[#This Row],[Removal_date]],טבלה1[[#This Row],[published_date]])</f>
        <v>676</v>
      </c>
      <c r="AB640" s="4">
        <f>טבלה1[[#This Row],[price]]*טבלה1[[#This Row],[num_subscribers]]</f>
        <v>2125</v>
      </c>
    </row>
    <row r="641" spans="1:28" x14ac:dyDescent="0.3">
      <c r="A641">
        <v>1023670</v>
      </c>
      <c r="B641" t="s">
        <v>790</v>
      </c>
      <c r="C641" t="str">
        <f>LEFT(טבלה1[[#This Row],[course_title]],10)</f>
        <v xml:space="preserve">Investing </v>
      </c>
      <c r="D641" t="str">
        <f>RIGHT(טבלה1[[#This Row],[course_title]],10)</f>
        <v>arket loss</v>
      </c>
      <c r="E641" t="str">
        <f>MID(טבלה1[[#This Row],[course_title]],2,10)</f>
        <v>nvesting i</v>
      </c>
      <c r="F641" t="s">
        <v>791</v>
      </c>
      <c r="G641" t="str">
        <f>REPLACE(טבלה1[[#This Row],[url]],19,3,"com")</f>
        <v>https://www.udemy.com/avoid-investment-lossesforecast-the-next-recession/</v>
      </c>
      <c r="H641" t="b">
        <v>1</v>
      </c>
      <c r="I641" s="4">
        <v>125</v>
      </c>
      <c r="J641" s="5">
        <v>1136</v>
      </c>
      <c r="K641" s="5">
        <v>12</v>
      </c>
      <c r="L641" s="5">
        <v>13</v>
      </c>
      <c r="M641">
        <v>2</v>
      </c>
      <c r="N641" t="str">
        <f>VLOOKUP(טבלה1[[#This Row],[level_id]],Level_id!$A$2:$B$5,2)</f>
        <v>Beginner Level</v>
      </c>
      <c r="O641" t="str">
        <f>LOWER(טבלה1[[#This Row],[level_desc]])</f>
        <v>beginner level</v>
      </c>
      <c r="P641" s="3" t="str">
        <f>UPPER(טבלה1[[#This Row],[small letters]])</f>
        <v>BEGINNER LEVEL</v>
      </c>
      <c r="Q641">
        <f>LEN(טבלה1[[#This Row],[no spaces]])</f>
        <v>14</v>
      </c>
      <c r="R641" t="str">
        <f>TRIM(טבלה1[[#This Row],[small letters]])</f>
        <v>beginner level</v>
      </c>
      <c r="S641" s="6">
        <v>1</v>
      </c>
      <c r="T641" s="12">
        <v>42703</v>
      </c>
      <c r="U641" s="6">
        <f>DAY(טבלה1[[#This Row],[published_date]])</f>
        <v>29</v>
      </c>
      <c r="V641" s="6">
        <f>MONTH(טבלה1[[#This Row],[published_date]])</f>
        <v>11</v>
      </c>
      <c r="W641" s="6">
        <f>YEAR(טבלה1[[#This Row],[published_date]])</f>
        <v>2016</v>
      </c>
      <c r="X641">
        <v>1</v>
      </c>
      <c r="Y641" t="str">
        <f>VLOOKUP(טבלה1[[#This Row],[subject_id]],Subject_id!$A$2:$B$5,2)</f>
        <v>Business Finance</v>
      </c>
      <c r="Z641" s="7">
        <v>43245</v>
      </c>
      <c r="AA641">
        <f>_xlfn.DAYS(טבלה1[[#This Row],[Removal_date]],טבלה1[[#This Row],[published_date]])</f>
        <v>542</v>
      </c>
      <c r="AB641" s="4">
        <f>טבלה1[[#This Row],[price]]*טבלה1[[#This Row],[num_subscribers]]</f>
        <v>142000</v>
      </c>
    </row>
    <row r="642" spans="1:28" x14ac:dyDescent="0.3">
      <c r="A642">
        <v>1026762</v>
      </c>
      <c r="B642" t="s">
        <v>4799</v>
      </c>
      <c r="C642" t="str">
        <f>LEFT(טבלה1[[#This Row],[course_title]],10)</f>
        <v>Coaching C</v>
      </c>
      <c r="D642" t="str">
        <f>RIGHT(טבלה1[[#This Row],[course_title]],10)</f>
        <v>ucators P2</v>
      </c>
      <c r="E642" t="str">
        <f>MID(טבלה1[[#This Row],[course_title]],2,10)</f>
        <v>oaching Co</v>
      </c>
      <c r="F642" t="s">
        <v>4800</v>
      </c>
      <c r="G642" t="str">
        <f>REPLACE(טבלה1[[#This Row],[url]],19,3,"com")</f>
        <v>https://www.udemy.com/coaching-bundle-rhythm-instruction-for-music-educators-p2/</v>
      </c>
      <c r="H642" t="b">
        <v>1</v>
      </c>
      <c r="I642" s="4">
        <v>125</v>
      </c>
      <c r="J642" s="5">
        <v>0</v>
      </c>
      <c r="K642" s="5">
        <v>0</v>
      </c>
      <c r="L642" s="5">
        <v>7</v>
      </c>
      <c r="M642">
        <v>1</v>
      </c>
      <c r="N642" t="str">
        <f>VLOOKUP(טבלה1[[#This Row],[level_id]],Level_id!$A$2:$B$5,2)</f>
        <v>All levels</v>
      </c>
      <c r="O642" t="str">
        <f>LOWER(טבלה1[[#This Row],[level_desc]])</f>
        <v>all levels</v>
      </c>
      <c r="P642" s="3" t="str">
        <f>UPPER(טבלה1[[#This Row],[small letters]])</f>
        <v>ALL LEVELS</v>
      </c>
      <c r="Q642">
        <f>LEN(טבלה1[[#This Row],[no spaces]])</f>
        <v>10</v>
      </c>
      <c r="R642" t="str">
        <f>TRIM(טבלה1[[#This Row],[small letters]])</f>
        <v>all levels</v>
      </c>
      <c r="S642" s="6">
        <v>0.63333333300000005</v>
      </c>
      <c r="T642" s="12">
        <v>42804</v>
      </c>
      <c r="U642" s="6">
        <f>DAY(טבלה1[[#This Row],[published_date]])</f>
        <v>10</v>
      </c>
      <c r="V642" s="6">
        <f>MONTH(טבלה1[[#This Row],[published_date]])</f>
        <v>3</v>
      </c>
      <c r="W642" s="6">
        <f>YEAR(טבלה1[[#This Row],[published_date]])</f>
        <v>2017</v>
      </c>
      <c r="X642">
        <v>3</v>
      </c>
      <c r="Y642" t="str">
        <f>VLOOKUP(טבלה1[[#This Row],[subject_id]],Subject_id!$A$2:$B$5,2)</f>
        <v>Musical Instruments</v>
      </c>
      <c r="Z642" s="7">
        <v>43734</v>
      </c>
      <c r="AA642">
        <f>_xlfn.DAYS(טבלה1[[#This Row],[Removal_date]],טבלה1[[#This Row],[published_date]])</f>
        <v>930</v>
      </c>
      <c r="AB642" s="4">
        <f>טבלה1[[#This Row],[price]]*טבלה1[[#This Row],[num_subscribers]]</f>
        <v>0</v>
      </c>
    </row>
    <row r="643" spans="1:28" x14ac:dyDescent="0.3">
      <c r="A643">
        <v>1039596</v>
      </c>
      <c r="B643" t="s">
        <v>7089</v>
      </c>
      <c r="C643" t="str">
        <f>LEFT(טבלה1[[#This Row],[course_title]],10)</f>
        <v>Build Comp</v>
      </c>
      <c r="D643" t="str">
        <f>RIGHT(טבלה1[[#This Row],[course_title]],10)</f>
        <v xml:space="preserve"> Socket IO</v>
      </c>
      <c r="E643" t="str">
        <f>MID(טבלה1[[#This Row],[course_title]],2,10)</f>
        <v>uild Compl</v>
      </c>
      <c r="F643" t="s">
        <v>7090</v>
      </c>
      <c r="G643" t="str">
        <f>REPLACE(טבלה1[[#This Row],[url]],19,3,"com")</f>
        <v>https://www.udemy.com/build-complex-express-sites-with-redis-and-socket-io/</v>
      </c>
      <c r="H643" t="b">
        <v>1</v>
      </c>
      <c r="I643" s="4">
        <v>125</v>
      </c>
      <c r="J643" s="5">
        <v>223</v>
      </c>
      <c r="K643" s="5">
        <v>26</v>
      </c>
      <c r="L643" s="5">
        <v>27</v>
      </c>
      <c r="M643">
        <v>4</v>
      </c>
      <c r="N643" t="str">
        <f>VLOOKUP(טבלה1[[#This Row],[level_id]],Level_id!$A$2:$B$5,2)</f>
        <v>Intermediate Level</v>
      </c>
      <c r="O643" t="str">
        <f>LOWER(טבלה1[[#This Row],[level_desc]])</f>
        <v>intermediate level</v>
      </c>
      <c r="P643" s="3" t="str">
        <f>UPPER(טבלה1[[#This Row],[small letters]])</f>
        <v>INTERMEDIATE LEVEL</v>
      </c>
      <c r="Q643">
        <f>LEN(טבלה1[[#This Row],[no spaces]])</f>
        <v>18</v>
      </c>
      <c r="R643" t="str">
        <f>TRIM(טבלה1[[#This Row],[small letters]])</f>
        <v>intermediate level</v>
      </c>
      <c r="S643" s="6">
        <v>3.5</v>
      </c>
      <c r="T643" s="12">
        <v>42726</v>
      </c>
      <c r="U643" s="6">
        <f>DAY(טבלה1[[#This Row],[published_date]])</f>
        <v>22</v>
      </c>
      <c r="V643" s="6">
        <f>MONTH(טבלה1[[#This Row],[published_date]])</f>
        <v>12</v>
      </c>
      <c r="W643" s="6">
        <f>YEAR(טבלה1[[#This Row],[published_date]])</f>
        <v>2016</v>
      </c>
      <c r="X643">
        <v>4</v>
      </c>
      <c r="Y643" t="str">
        <f>VLOOKUP(טבלה1[[#This Row],[subject_id]],Subject_id!$A$2:$B$5,2)</f>
        <v>Web Development</v>
      </c>
      <c r="Z643" s="7">
        <v>44114</v>
      </c>
      <c r="AA643">
        <f>_xlfn.DAYS(טבלה1[[#This Row],[Removal_date]],טבלה1[[#This Row],[published_date]])</f>
        <v>1388</v>
      </c>
      <c r="AB643" s="4">
        <f>טבלה1[[#This Row],[price]]*טבלה1[[#This Row],[num_subscribers]]</f>
        <v>27875</v>
      </c>
    </row>
    <row r="644" spans="1:28" x14ac:dyDescent="0.3">
      <c r="A644">
        <v>1045726</v>
      </c>
      <c r="B644" t="s">
        <v>554</v>
      </c>
      <c r="C644" t="str">
        <f>LEFT(טבלה1[[#This Row],[course_title]],10)</f>
        <v>Stock Mark</v>
      </c>
      <c r="D644" t="str">
        <f>RIGHT(טבלה1[[#This Row],[course_title]],10)</f>
        <v>l analysis</v>
      </c>
      <c r="E644" t="str">
        <f>MID(טבלה1[[#This Row],[course_title]],2,10)</f>
        <v>tock Marke</v>
      </c>
      <c r="F644" t="s">
        <v>555</v>
      </c>
      <c r="G644" t="str">
        <f>REPLACE(טבלה1[[#This Row],[url]],19,3,"com")</f>
        <v>https://www.udemy.com/stock-market-investmentnon-financial-fundamental-analysis/</v>
      </c>
      <c r="H644" t="b">
        <v>1</v>
      </c>
      <c r="I644" s="4">
        <v>125</v>
      </c>
      <c r="J644" s="5">
        <v>1091</v>
      </c>
      <c r="K644" s="5">
        <v>4</v>
      </c>
      <c r="L644" s="5">
        <v>29</v>
      </c>
      <c r="M644">
        <v>2</v>
      </c>
      <c r="N644" t="str">
        <f>VLOOKUP(טבלה1[[#This Row],[level_id]],Level_id!$A$2:$B$5,2)</f>
        <v>Beginner Level</v>
      </c>
      <c r="O644" t="str">
        <f>LOWER(טבלה1[[#This Row],[level_desc]])</f>
        <v>beginner level</v>
      </c>
      <c r="P644" s="3" t="str">
        <f>UPPER(טבלה1[[#This Row],[small letters]])</f>
        <v>BEGINNER LEVEL</v>
      </c>
      <c r="Q644">
        <f>LEN(טבלה1[[#This Row],[no spaces]])</f>
        <v>14</v>
      </c>
      <c r="R644" t="str">
        <f>TRIM(טבלה1[[#This Row],[small letters]])</f>
        <v>beginner level</v>
      </c>
      <c r="S644" s="6">
        <v>3</v>
      </c>
      <c r="T644" s="12">
        <v>42724</v>
      </c>
      <c r="U644" s="6">
        <f>DAY(טבלה1[[#This Row],[published_date]])</f>
        <v>20</v>
      </c>
      <c r="V644" s="6">
        <f>MONTH(טבלה1[[#This Row],[published_date]])</f>
        <v>12</v>
      </c>
      <c r="W644" s="6">
        <f>YEAR(טבלה1[[#This Row],[published_date]])</f>
        <v>2016</v>
      </c>
      <c r="X644">
        <v>1</v>
      </c>
      <c r="Y644" t="str">
        <f>VLOOKUP(טבלה1[[#This Row],[subject_id]],Subject_id!$A$2:$B$5,2)</f>
        <v>Business Finance</v>
      </c>
      <c r="Z644" s="7">
        <v>43245</v>
      </c>
      <c r="AA644">
        <f>_xlfn.DAYS(טבלה1[[#This Row],[Removal_date]],טבלה1[[#This Row],[published_date]])</f>
        <v>521</v>
      </c>
      <c r="AB644" s="4">
        <f>טבלה1[[#This Row],[price]]*טבלה1[[#This Row],[num_subscribers]]</f>
        <v>136375</v>
      </c>
    </row>
    <row r="645" spans="1:28" x14ac:dyDescent="0.3">
      <c r="A645">
        <v>1071060</v>
      </c>
      <c r="B645" t="s">
        <v>5731</v>
      </c>
      <c r="C645" t="str">
        <f>LEFT(טבלה1[[#This Row],[course_title]],10)</f>
        <v xml:space="preserve">Django by </v>
      </c>
      <c r="D645" t="str">
        <f>RIGHT(טבלה1[[#This Row],[course_title]],10)</f>
        <v>by Example</v>
      </c>
      <c r="E645" t="str">
        <f>MID(טבלה1[[#This Row],[course_title]],2,10)</f>
        <v>jango by E</v>
      </c>
      <c r="F645" t="s">
        <v>5732</v>
      </c>
      <c r="G645" t="str">
        <f>REPLACE(טבלה1[[#This Row],[url]],19,3,"com")</f>
        <v>https://www.udemy.com/django-by-example/</v>
      </c>
      <c r="H645" t="b">
        <v>1</v>
      </c>
      <c r="I645" s="4">
        <v>125</v>
      </c>
      <c r="J645" s="5">
        <v>170</v>
      </c>
      <c r="K645" s="5">
        <v>21</v>
      </c>
      <c r="L645" s="5">
        <v>78</v>
      </c>
      <c r="M645">
        <v>3</v>
      </c>
      <c r="N645" t="str">
        <f>VLOOKUP(טבלה1[[#This Row],[level_id]],Level_id!$A$2:$B$5,2)</f>
        <v>Expert Level</v>
      </c>
      <c r="O645" t="str">
        <f>LOWER(טבלה1[[#This Row],[level_desc]])</f>
        <v>expert level</v>
      </c>
      <c r="P645" s="3" t="str">
        <f>UPPER(טבלה1[[#This Row],[small letters]])</f>
        <v>EXPERT LEVEL</v>
      </c>
      <c r="Q645">
        <f>LEN(טבלה1[[#This Row],[no spaces]])</f>
        <v>12</v>
      </c>
      <c r="R645" t="str">
        <f>TRIM(טבלה1[[#This Row],[small letters]])</f>
        <v>expert level</v>
      </c>
      <c r="S645" s="6">
        <v>9</v>
      </c>
      <c r="T645" s="12">
        <v>42748</v>
      </c>
      <c r="U645" s="6">
        <f>DAY(טבלה1[[#This Row],[published_date]])</f>
        <v>13</v>
      </c>
      <c r="V645" s="6">
        <f>MONTH(טבלה1[[#This Row],[published_date]])</f>
        <v>1</v>
      </c>
      <c r="W645" s="6">
        <f>YEAR(טבלה1[[#This Row],[published_date]])</f>
        <v>2017</v>
      </c>
      <c r="X645">
        <v>4</v>
      </c>
      <c r="Y645" t="str">
        <f>VLOOKUP(טבלה1[[#This Row],[subject_id]],Subject_id!$A$2:$B$5,2)</f>
        <v>Web Development</v>
      </c>
      <c r="Z645" s="7">
        <v>43701</v>
      </c>
      <c r="AA645">
        <f>_xlfn.DAYS(טבלה1[[#This Row],[Removal_date]],טבלה1[[#This Row],[published_date]])</f>
        <v>953</v>
      </c>
      <c r="AB645" s="4">
        <f>טבלה1[[#This Row],[price]]*טבלה1[[#This Row],[num_subscribers]]</f>
        <v>21250</v>
      </c>
    </row>
    <row r="646" spans="1:28" x14ac:dyDescent="0.3">
      <c r="A646">
        <v>1076920</v>
      </c>
      <c r="B646" t="s">
        <v>342</v>
      </c>
      <c r="C646" t="str">
        <f>LEFT(טבלה1[[#This Row],[course_title]],10)</f>
        <v>Stock Mark</v>
      </c>
      <c r="D646" t="str">
        <f>RIGHT(טבלה1[[#This Row],[course_title]],10)</f>
        <v>Accounting</v>
      </c>
      <c r="E646" t="str">
        <f>MID(טבלה1[[#This Row],[course_title]],2,10)</f>
        <v>tock Marke</v>
      </c>
      <c r="F646" t="s">
        <v>343</v>
      </c>
      <c r="G646" t="str">
        <f>REPLACE(טבלה1[[#This Row],[url]],19,3,"com")</f>
        <v>https://www.udemy.com/stock-market-investment-practical-accounting/</v>
      </c>
      <c r="H646" t="b">
        <v>1</v>
      </c>
      <c r="I646" s="4">
        <v>125</v>
      </c>
      <c r="J646" s="5">
        <v>1120</v>
      </c>
      <c r="K646" s="5">
        <v>6</v>
      </c>
      <c r="L646" s="5">
        <v>43</v>
      </c>
      <c r="M646">
        <v>2</v>
      </c>
      <c r="N646" t="str">
        <f>VLOOKUP(טבלה1[[#This Row],[level_id]],Level_id!$A$2:$B$5,2)</f>
        <v>Beginner Level</v>
      </c>
      <c r="O646" t="str">
        <f>LOWER(טבלה1[[#This Row],[level_desc]])</f>
        <v>beginner level</v>
      </c>
      <c r="P646" s="3" t="str">
        <f>UPPER(טבלה1[[#This Row],[small letters]])</f>
        <v>BEGINNER LEVEL</v>
      </c>
      <c r="Q646">
        <f>LEN(טבלה1[[#This Row],[no spaces]])</f>
        <v>14</v>
      </c>
      <c r="R646" t="str">
        <f>TRIM(טבלה1[[#This Row],[small letters]])</f>
        <v>beginner level</v>
      </c>
      <c r="S646" s="6">
        <v>3</v>
      </c>
      <c r="T646" s="12">
        <v>42758</v>
      </c>
      <c r="U646" s="6">
        <f>DAY(טבלה1[[#This Row],[published_date]])</f>
        <v>23</v>
      </c>
      <c r="V646" s="6">
        <f>MONTH(טבלה1[[#This Row],[published_date]])</f>
        <v>1</v>
      </c>
      <c r="W646" s="6">
        <f>YEAR(טבלה1[[#This Row],[published_date]])</f>
        <v>2017</v>
      </c>
      <c r="X646">
        <v>1</v>
      </c>
      <c r="Y646" t="str">
        <f>VLOOKUP(טבלה1[[#This Row],[subject_id]],Subject_id!$A$2:$B$5,2)</f>
        <v>Business Finance</v>
      </c>
      <c r="Z646" s="7">
        <v>43245</v>
      </c>
      <c r="AA646">
        <f>_xlfn.DAYS(טבלה1[[#This Row],[Removal_date]],טבלה1[[#This Row],[published_date]])</f>
        <v>487</v>
      </c>
      <c r="AB646" s="4">
        <f>טבלה1[[#This Row],[price]]*טבלה1[[#This Row],[num_subscribers]]</f>
        <v>140000</v>
      </c>
    </row>
    <row r="647" spans="1:28" x14ac:dyDescent="0.3">
      <c r="A647">
        <v>1092766</v>
      </c>
      <c r="B647" t="s">
        <v>3262</v>
      </c>
      <c r="C647" t="str">
        <f>LEFT(טבלה1[[#This Row],[course_title]],10)</f>
        <v>Create Mob</v>
      </c>
      <c r="D647" t="str">
        <f>RIGHT(טבלה1[[#This Row],[course_title]],10)</f>
        <v xml:space="preserve"> Photoshop</v>
      </c>
      <c r="E647" t="str">
        <f>MID(טבלה1[[#This Row],[course_title]],2,10)</f>
        <v>reate Mobi</v>
      </c>
      <c r="F647" t="s">
        <v>3263</v>
      </c>
      <c r="G647" t="str">
        <f>REPLACE(טבלה1[[#This Row],[url]],19,3,"com")</f>
        <v>https://www.udemy.com/create-mobile-app-design-from-scratch-in-photoshop/</v>
      </c>
      <c r="H647" t="b">
        <v>1</v>
      </c>
      <c r="I647" s="4">
        <v>125</v>
      </c>
      <c r="J647" s="5">
        <v>1359</v>
      </c>
      <c r="K647" s="5">
        <v>7</v>
      </c>
      <c r="L647" s="5">
        <v>24</v>
      </c>
      <c r="M647">
        <v>2</v>
      </c>
      <c r="N647" t="str">
        <f>VLOOKUP(טבלה1[[#This Row],[level_id]],Level_id!$A$2:$B$5,2)</f>
        <v>Beginner Level</v>
      </c>
      <c r="O647" t="str">
        <f>LOWER(טבלה1[[#This Row],[level_desc]])</f>
        <v>beginner level</v>
      </c>
      <c r="P647" s="3" t="str">
        <f>UPPER(טבלה1[[#This Row],[small letters]])</f>
        <v>BEGINNER LEVEL</v>
      </c>
      <c r="Q647">
        <f>LEN(טבלה1[[#This Row],[no spaces]])</f>
        <v>14</v>
      </c>
      <c r="R647" t="str">
        <f>TRIM(טבלה1[[#This Row],[small letters]])</f>
        <v>beginner level</v>
      </c>
      <c r="S647" s="6">
        <v>2.5</v>
      </c>
      <c r="T647" s="12">
        <v>42767</v>
      </c>
      <c r="U647" s="6">
        <f>DAY(טבלה1[[#This Row],[published_date]])</f>
        <v>1</v>
      </c>
      <c r="V647" s="6">
        <f>MONTH(טבלה1[[#This Row],[published_date]])</f>
        <v>2</v>
      </c>
      <c r="W647" s="6">
        <f>YEAR(טבלה1[[#This Row],[published_date]])</f>
        <v>2017</v>
      </c>
      <c r="X647">
        <v>2</v>
      </c>
      <c r="Y647" t="str">
        <f>VLOOKUP(טבלה1[[#This Row],[subject_id]],Subject_id!$A$2:$B$5,2)</f>
        <v>Graphic Design</v>
      </c>
      <c r="Z647" s="7">
        <v>43465</v>
      </c>
      <c r="AA647">
        <f>_xlfn.DAYS(טבלה1[[#This Row],[Removal_date]],טבלה1[[#This Row],[published_date]])</f>
        <v>698</v>
      </c>
      <c r="AB647" s="4">
        <f>טבלה1[[#This Row],[price]]*טבלה1[[#This Row],[num_subscribers]]</f>
        <v>169875</v>
      </c>
    </row>
    <row r="648" spans="1:28" x14ac:dyDescent="0.3">
      <c r="A648">
        <v>1107986</v>
      </c>
      <c r="B648" t="s">
        <v>6468</v>
      </c>
      <c r="C648" t="str">
        <f>LEFT(טבלה1[[#This Row],[course_title]],10)</f>
        <v>Building D</v>
      </c>
      <c r="D648" t="str">
        <f>RIGHT(טבלה1[[#This Row],[course_title]],10)</f>
        <v xml:space="preserve"> Angular 2</v>
      </c>
      <c r="E648" t="str">
        <f>MID(טבלה1[[#This Row],[course_title]],2,10)</f>
        <v>uilding Da</v>
      </c>
      <c r="F648" t="s">
        <v>6469</v>
      </c>
      <c r="G648" t="str">
        <f>REPLACE(טבלה1[[#This Row],[url]],19,3,"com")</f>
        <v>https://www.udemy.com/building-data-visualizations-with-d3-and-angular-2/</v>
      </c>
      <c r="H648" t="b">
        <v>1</v>
      </c>
      <c r="I648" s="4">
        <v>125</v>
      </c>
      <c r="J648" s="5">
        <v>293</v>
      </c>
      <c r="K648" s="5">
        <v>30</v>
      </c>
      <c r="L648" s="5">
        <v>31</v>
      </c>
      <c r="M648">
        <v>2</v>
      </c>
      <c r="N648" t="str">
        <f>VLOOKUP(טבלה1[[#This Row],[level_id]],Level_id!$A$2:$B$5,2)</f>
        <v>Beginner Level</v>
      </c>
      <c r="O648" t="str">
        <f>LOWER(טבלה1[[#This Row],[level_desc]])</f>
        <v>beginner level</v>
      </c>
      <c r="P648" s="3" t="str">
        <f>UPPER(טבלה1[[#This Row],[small letters]])</f>
        <v>BEGINNER LEVEL</v>
      </c>
      <c r="Q648">
        <f>LEN(טבלה1[[#This Row],[no spaces]])</f>
        <v>14</v>
      </c>
      <c r="R648" t="str">
        <f>TRIM(טבלה1[[#This Row],[small letters]])</f>
        <v>beginner level</v>
      </c>
      <c r="S648" s="6">
        <v>3.5</v>
      </c>
      <c r="T648" s="12">
        <v>42789</v>
      </c>
      <c r="U648" s="6">
        <f>DAY(טבלה1[[#This Row],[published_date]])</f>
        <v>23</v>
      </c>
      <c r="V648" s="6">
        <f>MONTH(טבלה1[[#This Row],[published_date]])</f>
        <v>2</v>
      </c>
      <c r="W648" s="6">
        <f>YEAR(טבלה1[[#This Row],[published_date]])</f>
        <v>2017</v>
      </c>
      <c r="X648">
        <v>4</v>
      </c>
      <c r="Y648" t="str">
        <f>VLOOKUP(טבלה1[[#This Row],[subject_id]],Subject_id!$A$2:$B$5,2)</f>
        <v>Web Development</v>
      </c>
      <c r="Z648" s="7">
        <v>43465</v>
      </c>
      <c r="AA648">
        <f>_xlfn.DAYS(טבלה1[[#This Row],[Removal_date]],טבלה1[[#This Row],[published_date]])</f>
        <v>676</v>
      </c>
      <c r="AB648" s="4">
        <f>טבלה1[[#This Row],[price]]*טבלה1[[#This Row],[num_subscribers]]</f>
        <v>36625</v>
      </c>
    </row>
    <row r="649" spans="1:28" x14ac:dyDescent="0.3">
      <c r="A649">
        <v>1140232</v>
      </c>
      <c r="B649" t="s">
        <v>5884</v>
      </c>
      <c r="C649" t="str">
        <f>LEFT(טבלה1[[#This Row],[course_title]],10)</f>
        <v>Devtools 2</v>
      </c>
      <c r="D649" t="str">
        <f>RIGHT(טבלה1[[#This Row],[course_title]],10)</f>
        <v>oper Tools</v>
      </c>
      <c r="E649" t="str">
        <f>MID(טבלה1[[#This Row],[course_title]],2,10)</f>
        <v>evtools 20</v>
      </c>
      <c r="F649" t="s">
        <v>5885</v>
      </c>
      <c r="G649" t="str">
        <f>REPLACE(טבלה1[[#This Row],[url]],19,3,"com")</f>
        <v>https://www.udemy.com/master-google-chrome-developer-tools/</v>
      </c>
      <c r="H649" t="b">
        <v>1</v>
      </c>
      <c r="I649" s="4">
        <v>125</v>
      </c>
      <c r="J649" s="5">
        <v>430</v>
      </c>
      <c r="K649" s="5">
        <v>54</v>
      </c>
      <c r="L649" s="5">
        <v>39</v>
      </c>
      <c r="M649">
        <v>1</v>
      </c>
      <c r="N649" t="str">
        <f>VLOOKUP(טבלה1[[#This Row],[level_id]],Level_id!$A$2:$B$5,2)</f>
        <v>All levels</v>
      </c>
      <c r="O649" t="str">
        <f>LOWER(טבלה1[[#This Row],[level_desc]])</f>
        <v>all levels</v>
      </c>
      <c r="P649" s="3" t="str">
        <f>UPPER(טבלה1[[#This Row],[small letters]])</f>
        <v>ALL LEVELS</v>
      </c>
      <c r="Q649">
        <f>LEN(טבלה1[[#This Row],[no spaces]])</f>
        <v>10</v>
      </c>
      <c r="R649" t="str">
        <f>TRIM(טבלה1[[#This Row],[small letters]])</f>
        <v>all levels</v>
      </c>
      <c r="S649" s="6">
        <v>2.5</v>
      </c>
      <c r="T649" s="12">
        <v>42829</v>
      </c>
      <c r="U649" s="6">
        <f>DAY(טבלה1[[#This Row],[published_date]])</f>
        <v>4</v>
      </c>
      <c r="V649" s="6">
        <f>MONTH(טבלה1[[#This Row],[published_date]])</f>
        <v>4</v>
      </c>
      <c r="W649" s="6">
        <f>YEAR(טבלה1[[#This Row],[published_date]])</f>
        <v>2017</v>
      </c>
      <c r="X649">
        <v>4</v>
      </c>
      <c r="Y649" t="str">
        <f>VLOOKUP(טבלה1[[#This Row],[subject_id]],Subject_id!$A$2:$B$5,2)</f>
        <v>Web Development</v>
      </c>
      <c r="Z649" s="7">
        <v>43734</v>
      </c>
      <c r="AA649">
        <f>_xlfn.DAYS(טבלה1[[#This Row],[Removal_date]],טבלה1[[#This Row],[published_date]])</f>
        <v>905</v>
      </c>
      <c r="AB649" s="4">
        <f>טבלה1[[#This Row],[price]]*טבלה1[[#This Row],[num_subscribers]]</f>
        <v>53750</v>
      </c>
    </row>
    <row r="650" spans="1:28" x14ac:dyDescent="0.3">
      <c r="A650">
        <v>1188410</v>
      </c>
      <c r="B650" t="s">
        <v>326</v>
      </c>
      <c r="C650" t="str">
        <f>LEFT(טבלה1[[#This Row],[course_title]],10)</f>
        <v xml:space="preserve">Basics of </v>
      </c>
      <c r="D650" t="str">
        <f>RIGHT(טבלה1[[#This Row],[course_title]],10)</f>
        <v xml:space="preserve"> CFA Exams</v>
      </c>
      <c r="E650" t="str">
        <f>MID(טבלה1[[#This Row],[course_title]],2,10)</f>
        <v>asics of M</v>
      </c>
      <c r="F650" t="s">
        <v>327</v>
      </c>
      <c r="G650" t="str">
        <f>REPLACE(טבלה1[[#This Row],[url]],19,3,"com")</f>
        <v>https://www.udemy.com/basics-of-mutual-funds-for-ca-cma-cs-cfa-exams/</v>
      </c>
      <c r="H650" t="b">
        <v>1</v>
      </c>
      <c r="I650" s="4">
        <v>125</v>
      </c>
      <c r="J650" s="5">
        <v>1045</v>
      </c>
      <c r="K650" s="5">
        <v>2</v>
      </c>
      <c r="L650" s="5">
        <v>17</v>
      </c>
      <c r="M650">
        <v>4</v>
      </c>
      <c r="N650" t="str">
        <f>VLOOKUP(טבלה1[[#This Row],[level_id]],Level_id!$A$2:$B$5,2)</f>
        <v>Intermediate Level</v>
      </c>
      <c r="O650" t="str">
        <f>LOWER(טבלה1[[#This Row],[level_desc]])</f>
        <v>intermediate level</v>
      </c>
      <c r="P650" s="3" t="str">
        <f>UPPER(טבלה1[[#This Row],[small letters]])</f>
        <v>INTERMEDIATE LEVEL</v>
      </c>
      <c r="Q650">
        <f>LEN(טבלה1[[#This Row],[no spaces]])</f>
        <v>18</v>
      </c>
      <c r="R650" t="str">
        <f>TRIM(טבלה1[[#This Row],[small letters]])</f>
        <v>intermediate level</v>
      </c>
      <c r="S650" s="6">
        <v>1</v>
      </c>
      <c r="T650" s="12">
        <v>42849</v>
      </c>
      <c r="U650" s="6">
        <f>DAY(טבלה1[[#This Row],[published_date]])</f>
        <v>24</v>
      </c>
      <c r="V650" s="6">
        <f>MONTH(טבלה1[[#This Row],[published_date]])</f>
        <v>4</v>
      </c>
      <c r="W650" s="6">
        <f>YEAR(טבלה1[[#This Row],[published_date]])</f>
        <v>2017</v>
      </c>
      <c r="X650">
        <v>1</v>
      </c>
      <c r="Y650" t="str">
        <f>VLOOKUP(טבלה1[[#This Row],[subject_id]],Subject_id!$A$2:$B$5,2)</f>
        <v>Business Finance</v>
      </c>
      <c r="Z650" s="7">
        <v>44114</v>
      </c>
      <c r="AA650">
        <f>_xlfn.DAYS(טבלה1[[#This Row],[Removal_date]],טבלה1[[#This Row],[published_date]])</f>
        <v>1265</v>
      </c>
      <c r="AB650" s="4">
        <f>טבלה1[[#This Row],[price]]*טבלה1[[#This Row],[num_subscribers]]</f>
        <v>130625</v>
      </c>
    </row>
    <row r="651" spans="1:28" x14ac:dyDescent="0.3">
      <c r="A651">
        <v>1189280</v>
      </c>
      <c r="B651" t="s">
        <v>5830</v>
      </c>
      <c r="C651" t="str">
        <f>LEFT(טבלה1[[#This Row],[course_title]],10)</f>
        <v>Introducti</v>
      </c>
      <c r="D651" t="str">
        <f>RIGHT(טבלה1[[#This Row],[course_title]],10)</f>
        <v xml:space="preserve"> Beginners</v>
      </c>
      <c r="E651" t="str">
        <f>MID(טבלה1[[#This Row],[course_title]],2,10)</f>
        <v>ntroductio</v>
      </c>
      <c r="F651" t="s">
        <v>5831</v>
      </c>
      <c r="G651" t="str">
        <f>REPLACE(טבלה1[[#This Row],[url]],19,3,"com")</f>
        <v>https://www.udemy.com/introduction-to-nodejs-for-beginners/</v>
      </c>
      <c r="H651" t="b">
        <v>1</v>
      </c>
      <c r="I651" s="4">
        <v>125</v>
      </c>
      <c r="J651" s="5">
        <v>1367</v>
      </c>
      <c r="K651" s="5">
        <v>17</v>
      </c>
      <c r="L651" s="5">
        <v>58</v>
      </c>
      <c r="M651">
        <v>2</v>
      </c>
      <c r="N651" t="str">
        <f>VLOOKUP(טבלה1[[#This Row],[level_id]],Level_id!$A$2:$B$5,2)</f>
        <v>Beginner Level</v>
      </c>
      <c r="O651" t="str">
        <f>LOWER(טבלה1[[#This Row],[level_desc]])</f>
        <v>beginner level</v>
      </c>
      <c r="P651" s="3" t="str">
        <f>UPPER(טבלה1[[#This Row],[small letters]])</f>
        <v>BEGINNER LEVEL</v>
      </c>
      <c r="Q651">
        <f>LEN(טבלה1[[#This Row],[no spaces]])</f>
        <v>14</v>
      </c>
      <c r="R651" t="str">
        <f>TRIM(טבלה1[[#This Row],[small letters]])</f>
        <v>beginner level</v>
      </c>
      <c r="S651" s="6">
        <v>6</v>
      </c>
      <c r="T651" s="12">
        <v>42849</v>
      </c>
      <c r="U651" s="6">
        <f>DAY(טבלה1[[#This Row],[published_date]])</f>
        <v>24</v>
      </c>
      <c r="V651" s="6">
        <f>MONTH(טבלה1[[#This Row],[published_date]])</f>
        <v>4</v>
      </c>
      <c r="W651" s="6">
        <f>YEAR(טבלה1[[#This Row],[published_date]])</f>
        <v>2017</v>
      </c>
      <c r="X651">
        <v>4</v>
      </c>
      <c r="Y651" t="str">
        <f>VLOOKUP(טבלה1[[#This Row],[subject_id]],Subject_id!$A$2:$B$5,2)</f>
        <v>Web Development</v>
      </c>
      <c r="Z651" s="7">
        <v>43465</v>
      </c>
      <c r="AA651">
        <f>_xlfn.DAYS(טבלה1[[#This Row],[Removal_date]],טבלה1[[#This Row],[published_date]])</f>
        <v>616</v>
      </c>
      <c r="AB651" s="4">
        <f>טבלה1[[#This Row],[price]]*טבלה1[[#This Row],[num_subscribers]]</f>
        <v>170875</v>
      </c>
    </row>
    <row r="652" spans="1:28" x14ac:dyDescent="0.3">
      <c r="A652">
        <v>1248172</v>
      </c>
      <c r="B652" t="s">
        <v>7299</v>
      </c>
      <c r="C652" t="str">
        <f>LEFT(טבלה1[[#This Row],[course_title]],10)</f>
        <v>Essentials</v>
      </c>
      <c r="D652" t="str">
        <f>RIGHT(טבלה1[[#This Row],[course_title]],10)</f>
        <v>Developers</v>
      </c>
      <c r="E652" t="str">
        <f>MID(טבלה1[[#This Row],[course_title]],2,10)</f>
        <v xml:space="preserve">ssentials </v>
      </c>
      <c r="F652" t="s">
        <v>7300</v>
      </c>
      <c r="G652" t="str">
        <f>REPLACE(טבלה1[[#This Row],[url]],19,3,"com")</f>
        <v>https://www.udemy.com/essentials-of-spring-50-for-developers/</v>
      </c>
      <c r="H652" t="b">
        <v>1</v>
      </c>
      <c r="I652" s="4">
        <v>125</v>
      </c>
      <c r="J652" s="5">
        <v>34</v>
      </c>
      <c r="K652" s="5">
        <v>2</v>
      </c>
      <c r="L652" s="5">
        <v>21</v>
      </c>
      <c r="M652">
        <v>3</v>
      </c>
      <c r="N652" t="str">
        <f>VLOOKUP(טבלה1[[#This Row],[level_id]],Level_id!$A$2:$B$5,2)</f>
        <v>Expert Level</v>
      </c>
      <c r="O652" t="str">
        <f>LOWER(טבלה1[[#This Row],[level_desc]])</f>
        <v>expert level</v>
      </c>
      <c r="P652" s="3" t="str">
        <f>UPPER(טבלה1[[#This Row],[small letters]])</f>
        <v>EXPERT LEVEL</v>
      </c>
      <c r="Q652">
        <f>LEN(טבלה1[[#This Row],[no spaces]])</f>
        <v>12</v>
      </c>
      <c r="R652" t="str">
        <f>TRIM(טבלה1[[#This Row],[small letters]])</f>
        <v>expert level</v>
      </c>
      <c r="S652" s="6">
        <v>1.5</v>
      </c>
      <c r="T652" s="12">
        <v>42897</v>
      </c>
      <c r="U652" s="6">
        <f>DAY(טבלה1[[#This Row],[published_date]])</f>
        <v>11</v>
      </c>
      <c r="V652" s="6">
        <f>MONTH(טבלה1[[#This Row],[published_date]])</f>
        <v>6</v>
      </c>
      <c r="W652" s="6">
        <f>YEAR(טבלה1[[#This Row],[published_date]])</f>
        <v>2017</v>
      </c>
      <c r="X652">
        <v>4</v>
      </c>
      <c r="Y652" t="str">
        <f>VLOOKUP(טבלה1[[#This Row],[subject_id]],Subject_id!$A$2:$B$5,2)</f>
        <v>Web Development</v>
      </c>
      <c r="Z652" s="7">
        <v>43701</v>
      </c>
      <c r="AA652">
        <f>_xlfn.DAYS(טבלה1[[#This Row],[Removal_date]],טבלה1[[#This Row],[published_date]])</f>
        <v>804</v>
      </c>
      <c r="AB652" s="4">
        <f>טבלה1[[#This Row],[price]]*טבלה1[[#This Row],[num_subscribers]]</f>
        <v>4250</v>
      </c>
    </row>
    <row r="653" spans="1:28" x14ac:dyDescent="0.3">
      <c r="A653">
        <v>11174</v>
      </c>
      <c r="B653" t="s">
        <v>5397</v>
      </c>
      <c r="C653" t="str">
        <f>LEFT(טבלה1[[#This Row],[course_title]],10)</f>
        <v>Become a W</v>
      </c>
      <c r="D653" t="str">
        <f>RIGHT(טבלה1[[#This Row],[course_title]],10)</f>
        <v>om Scratch</v>
      </c>
      <c r="E653" t="str">
        <f>MID(טבלה1[[#This Row],[course_title]],2,10)</f>
        <v>ecome a We</v>
      </c>
      <c r="F653" t="s">
        <v>5398</v>
      </c>
      <c r="G653" t="str">
        <f>REPLACE(טבלה1[[#This Row],[url]],19,3,"com")</f>
        <v>https://www.udemy.com/how-to-become-a-web-developer-from-scratch/</v>
      </c>
      <c r="H653" t="b">
        <v>1</v>
      </c>
      <c r="I653" s="4">
        <v>120</v>
      </c>
      <c r="J653" s="5">
        <v>69186</v>
      </c>
      <c r="K653" s="5">
        <v>2408</v>
      </c>
      <c r="L653" s="5">
        <v>197</v>
      </c>
      <c r="M653">
        <v>1</v>
      </c>
      <c r="N653" t="str">
        <f>VLOOKUP(טבלה1[[#This Row],[level_id]],Level_id!$A$2:$B$5,2)</f>
        <v>All levels</v>
      </c>
      <c r="O653" t="str">
        <f>LOWER(טבלה1[[#This Row],[level_desc]])</f>
        <v>all levels</v>
      </c>
      <c r="P653" s="3" t="str">
        <f>UPPER(טבלה1[[#This Row],[small letters]])</f>
        <v>ALL LEVELS</v>
      </c>
      <c r="Q653">
        <f>LEN(טבלה1[[#This Row],[no spaces]])</f>
        <v>10</v>
      </c>
      <c r="R653" t="str">
        <f>TRIM(טבלה1[[#This Row],[small letters]])</f>
        <v>all levels</v>
      </c>
      <c r="S653" s="6">
        <v>27.5</v>
      </c>
      <c r="T653" s="12">
        <v>40866</v>
      </c>
      <c r="U653" s="6">
        <f>DAY(טבלה1[[#This Row],[published_date]])</f>
        <v>19</v>
      </c>
      <c r="V653" s="6">
        <f>MONTH(טבלה1[[#This Row],[published_date]])</f>
        <v>11</v>
      </c>
      <c r="W653" s="6">
        <f>YEAR(טבלה1[[#This Row],[published_date]])</f>
        <v>2011</v>
      </c>
      <c r="X653">
        <v>4</v>
      </c>
      <c r="Y653" t="str">
        <f>VLOOKUP(טבלה1[[#This Row],[subject_id]],Subject_id!$A$2:$B$5,2)</f>
        <v>Web Development</v>
      </c>
      <c r="Z653" s="7">
        <v>43734</v>
      </c>
      <c r="AA653">
        <f>_xlfn.DAYS(טבלה1[[#This Row],[Removal_date]],טבלה1[[#This Row],[published_date]])</f>
        <v>2868</v>
      </c>
      <c r="AB653" s="4">
        <f>טבלה1[[#This Row],[price]]*טבלה1[[#This Row],[num_subscribers]]</f>
        <v>8302320</v>
      </c>
    </row>
    <row r="654" spans="1:28" x14ac:dyDescent="0.3">
      <c r="A654">
        <v>42197</v>
      </c>
      <c r="B654" t="s">
        <v>1612</v>
      </c>
      <c r="C654" t="str">
        <f>LEFT(טבלה1[[#This Row],[course_title]],10)</f>
        <v>Options Sp</v>
      </c>
      <c r="D654" t="str">
        <f>RIGHT(טבלה1[[#This Row],[course_title]],10)</f>
        <v>ns Trading</v>
      </c>
      <c r="E654" t="str">
        <f>MID(טבלה1[[#This Row],[course_title]],2,10)</f>
        <v>ptions Spr</v>
      </c>
      <c r="F654" t="s">
        <v>1613</v>
      </c>
      <c r="G654" t="str">
        <f>REPLACE(טבלה1[[#This Row],[url]],19,3,"com")</f>
        <v>https://www.udemy.com/options-spreads-explained/</v>
      </c>
      <c r="H654" t="b">
        <v>1</v>
      </c>
      <c r="I654" s="4">
        <v>120</v>
      </c>
      <c r="J654" s="5">
        <v>623</v>
      </c>
      <c r="K654" s="5">
        <v>43</v>
      </c>
      <c r="L654" s="5">
        <v>8</v>
      </c>
      <c r="M654">
        <v>4</v>
      </c>
      <c r="N654" t="str">
        <f>VLOOKUP(טבלה1[[#This Row],[level_id]],Level_id!$A$2:$B$5,2)</f>
        <v>Intermediate Level</v>
      </c>
      <c r="O654" t="str">
        <f>LOWER(טבלה1[[#This Row],[level_desc]])</f>
        <v>intermediate level</v>
      </c>
      <c r="P654" s="3" t="str">
        <f>UPPER(טבלה1[[#This Row],[small letters]])</f>
        <v>INTERMEDIATE LEVEL</v>
      </c>
      <c r="Q654">
        <f>LEN(טבלה1[[#This Row],[no spaces]])</f>
        <v>18</v>
      </c>
      <c r="R654" t="str">
        <f>TRIM(טבלה1[[#This Row],[small letters]])</f>
        <v>intermediate level</v>
      </c>
      <c r="S654" s="6">
        <v>2.5</v>
      </c>
      <c r="T654" s="12">
        <v>41324</v>
      </c>
      <c r="U654" s="6">
        <f>DAY(טבלה1[[#This Row],[published_date]])</f>
        <v>19</v>
      </c>
      <c r="V654" s="6">
        <f>MONTH(טבלה1[[#This Row],[published_date]])</f>
        <v>2</v>
      </c>
      <c r="W654" s="6">
        <f>YEAR(טבלה1[[#This Row],[published_date]])</f>
        <v>2013</v>
      </c>
      <c r="X654">
        <v>1</v>
      </c>
      <c r="Y654" t="str">
        <f>VLOOKUP(טבלה1[[#This Row],[subject_id]],Subject_id!$A$2:$B$5,2)</f>
        <v>Business Finance</v>
      </c>
      <c r="Z654" s="7">
        <v>44114</v>
      </c>
      <c r="AA654">
        <f>_xlfn.DAYS(טבלה1[[#This Row],[Removal_date]],טבלה1[[#This Row],[published_date]])</f>
        <v>2790</v>
      </c>
      <c r="AB654" s="4">
        <f>טבלה1[[#This Row],[price]]*טבלה1[[#This Row],[num_subscribers]]</f>
        <v>74760</v>
      </c>
    </row>
    <row r="655" spans="1:28" x14ac:dyDescent="0.3">
      <c r="A655">
        <v>43441</v>
      </c>
      <c r="B655" t="s">
        <v>360</v>
      </c>
      <c r="C655" t="str">
        <f>LEFT(טבלה1[[#This Row],[course_title]],10)</f>
        <v>Master 'Te</v>
      </c>
      <c r="D655" t="str">
        <f>RIGHT(טבלה1[[#This Row],[course_title]],10)</f>
        <v>ls Bundle"</v>
      </c>
      <c r="E655" t="str">
        <f>MID(טבלה1[[#This Row],[course_title]],2,10)</f>
        <v>aster 'Tec</v>
      </c>
      <c r="F655" t="s">
        <v>361</v>
      </c>
      <c r="G655" t="str">
        <f>REPLACE(טבלה1[[#This Row],[url]],19,3,"com")</f>
        <v>https://www.udemy.com/master-technical-analysis-and-chart-reading-skills-bundle/</v>
      </c>
      <c r="H655" t="b">
        <v>1</v>
      </c>
      <c r="I655" s="4">
        <v>120</v>
      </c>
      <c r="J655" s="5">
        <v>3348</v>
      </c>
      <c r="K655" s="5">
        <v>352</v>
      </c>
      <c r="L655" s="5">
        <v>13</v>
      </c>
      <c r="M655">
        <v>1</v>
      </c>
      <c r="N655" t="str">
        <f>VLOOKUP(טבלה1[[#This Row],[level_id]],Level_id!$A$2:$B$5,2)</f>
        <v>All levels</v>
      </c>
      <c r="O655" t="str">
        <f>LOWER(טבלה1[[#This Row],[level_desc]])</f>
        <v>all levels</v>
      </c>
      <c r="P655" s="3" t="str">
        <f>UPPER(טבלה1[[#This Row],[small letters]])</f>
        <v>ALL LEVELS</v>
      </c>
      <c r="Q655">
        <f>LEN(טבלה1[[#This Row],[no spaces]])</f>
        <v>10</v>
      </c>
      <c r="R655" t="str">
        <f>TRIM(טבלה1[[#This Row],[small letters]])</f>
        <v>all levels</v>
      </c>
      <c r="S655" s="6">
        <v>3</v>
      </c>
      <c r="T655" s="12">
        <v>41330</v>
      </c>
      <c r="U655" s="6">
        <f>DAY(טבלה1[[#This Row],[published_date]])</f>
        <v>25</v>
      </c>
      <c r="V655" s="6">
        <f>MONTH(טבלה1[[#This Row],[published_date]])</f>
        <v>2</v>
      </c>
      <c r="W655" s="6">
        <f>YEAR(טבלה1[[#This Row],[published_date]])</f>
        <v>2013</v>
      </c>
      <c r="X655">
        <v>1</v>
      </c>
      <c r="Y655" t="str">
        <f>VLOOKUP(טבלה1[[#This Row],[subject_id]],Subject_id!$A$2:$B$5,2)</f>
        <v>Business Finance</v>
      </c>
      <c r="Z655" s="7">
        <v>43408</v>
      </c>
      <c r="AA655">
        <f>_xlfn.DAYS(טבלה1[[#This Row],[Removal_date]],טבלה1[[#This Row],[published_date]])</f>
        <v>2078</v>
      </c>
      <c r="AB655" s="4">
        <f>טבלה1[[#This Row],[price]]*טבלה1[[#This Row],[num_subscribers]]</f>
        <v>401760</v>
      </c>
    </row>
    <row r="656" spans="1:28" x14ac:dyDescent="0.3">
      <c r="A656">
        <v>73080</v>
      </c>
      <c r="B656" t="s">
        <v>5046</v>
      </c>
      <c r="C656" t="str">
        <f>LEFT(טבלה1[[#This Row],[course_title]],10)</f>
        <v>Step-by-st</v>
      </c>
      <c r="D656" t="str">
        <f>RIGHT(טבלה1[[#This Row],[course_title]],10)</f>
        <v xml:space="preserve"> Beginners</v>
      </c>
      <c r="E656" t="str">
        <f>MID(טבלה1[[#This Row],[course_title]],2,10)</f>
        <v>tep-by-ste</v>
      </c>
      <c r="F656" t="s">
        <v>5047</v>
      </c>
      <c r="G656" t="str">
        <f>REPLACE(טבלה1[[#This Row],[url]],19,3,"com")</f>
        <v>https://www.udemy.com/step-by-step-html-and-css-for-absolute-beginners/</v>
      </c>
      <c r="H656" t="b">
        <v>1</v>
      </c>
      <c r="I656" s="4">
        <v>120</v>
      </c>
      <c r="J656" s="5">
        <v>6162</v>
      </c>
      <c r="K656" s="5">
        <v>324</v>
      </c>
      <c r="L656" s="5">
        <v>43</v>
      </c>
      <c r="M656">
        <v>2</v>
      </c>
      <c r="N656" t="str">
        <f>VLOOKUP(טבלה1[[#This Row],[level_id]],Level_id!$A$2:$B$5,2)</f>
        <v>Beginner Level</v>
      </c>
      <c r="O656" t="str">
        <f>LOWER(טבלה1[[#This Row],[level_desc]])</f>
        <v>beginner level</v>
      </c>
      <c r="P656" s="3" t="str">
        <f>UPPER(טבלה1[[#This Row],[small letters]])</f>
        <v>BEGINNER LEVEL</v>
      </c>
      <c r="Q656">
        <f>LEN(טבלה1[[#This Row],[no spaces]])</f>
        <v>14</v>
      </c>
      <c r="R656" t="str">
        <f>TRIM(טבלה1[[#This Row],[small letters]])</f>
        <v>beginner level</v>
      </c>
      <c r="S656" s="6">
        <v>4</v>
      </c>
      <c r="T656" s="12">
        <v>41512</v>
      </c>
      <c r="U656" s="6">
        <f>DAY(טבלה1[[#This Row],[published_date]])</f>
        <v>26</v>
      </c>
      <c r="V656" s="6">
        <f>MONTH(טבלה1[[#This Row],[published_date]])</f>
        <v>8</v>
      </c>
      <c r="W656" s="6">
        <f>YEAR(טבלה1[[#This Row],[published_date]])</f>
        <v>2013</v>
      </c>
      <c r="X656">
        <v>4</v>
      </c>
      <c r="Y656" t="str">
        <f>VLOOKUP(טבלה1[[#This Row],[subject_id]],Subject_id!$A$2:$B$5,2)</f>
        <v>Web Development</v>
      </c>
      <c r="Z656" s="7">
        <v>43465</v>
      </c>
      <c r="AA656">
        <f>_xlfn.DAYS(טבלה1[[#This Row],[Removal_date]],טבלה1[[#This Row],[published_date]])</f>
        <v>1953</v>
      </c>
      <c r="AB656" s="4">
        <f>טבלה1[[#This Row],[price]]*טבלה1[[#This Row],[num_subscribers]]</f>
        <v>739440</v>
      </c>
    </row>
    <row r="657" spans="1:28" x14ac:dyDescent="0.3">
      <c r="A657">
        <v>106156</v>
      </c>
      <c r="B657" t="s">
        <v>5916</v>
      </c>
      <c r="C657" t="str">
        <f>LEFT(טבלה1[[#This Row],[course_title]],10)</f>
        <v>Create, Up</v>
      </c>
      <c r="D657" t="str">
        <f>RIGHT(טבלה1[[#This Row],[course_title]],10)</f>
        <v>g Drupal 7</v>
      </c>
      <c r="E657" t="str">
        <f>MID(טבלה1[[#This Row],[course_title]],2,10)</f>
        <v>reate, Upd</v>
      </c>
      <c r="F657" t="s">
        <v>5917</v>
      </c>
      <c r="G657" t="str">
        <f>REPLACE(טבלה1[[#This Row],[url]],19,3,"com")</f>
        <v>https://www.udemy.com/getting-to-know-drupal/</v>
      </c>
      <c r="H657" t="b">
        <v>1</v>
      </c>
      <c r="I657" s="4">
        <v>120</v>
      </c>
      <c r="J657" s="5">
        <v>2837</v>
      </c>
      <c r="K657" s="5">
        <v>68</v>
      </c>
      <c r="L657" s="5">
        <v>49</v>
      </c>
      <c r="M657">
        <v>1</v>
      </c>
      <c r="N657" t="str">
        <f>VLOOKUP(טבלה1[[#This Row],[level_id]],Level_id!$A$2:$B$5,2)</f>
        <v>All levels</v>
      </c>
      <c r="O657" t="str">
        <f>LOWER(טבלה1[[#This Row],[level_desc]])</f>
        <v>all levels</v>
      </c>
      <c r="P657" s="3" t="str">
        <f>UPPER(טבלה1[[#This Row],[small letters]])</f>
        <v>ALL LEVELS</v>
      </c>
      <c r="Q657">
        <f>LEN(טבלה1[[#This Row],[no spaces]])</f>
        <v>10</v>
      </c>
      <c r="R657" t="str">
        <f>TRIM(טבלה1[[#This Row],[small letters]])</f>
        <v>all levels</v>
      </c>
      <c r="S657" s="6">
        <v>7</v>
      </c>
      <c r="T657" s="12">
        <v>41563</v>
      </c>
      <c r="U657" s="6">
        <f>DAY(טבלה1[[#This Row],[published_date]])</f>
        <v>16</v>
      </c>
      <c r="V657" s="6">
        <f>MONTH(טבלה1[[#This Row],[published_date]])</f>
        <v>10</v>
      </c>
      <c r="W657" s="6">
        <f>YEAR(טבלה1[[#This Row],[published_date]])</f>
        <v>2013</v>
      </c>
      <c r="X657">
        <v>4</v>
      </c>
      <c r="Y657" t="str">
        <f>VLOOKUP(טבלה1[[#This Row],[subject_id]],Subject_id!$A$2:$B$5,2)</f>
        <v>Web Development</v>
      </c>
      <c r="Z657" s="7">
        <v>43734</v>
      </c>
      <c r="AA657">
        <f>_xlfn.DAYS(טבלה1[[#This Row],[Removal_date]],טבלה1[[#This Row],[published_date]])</f>
        <v>2171</v>
      </c>
      <c r="AB657" s="4">
        <f>טבלה1[[#This Row],[price]]*טבלה1[[#This Row],[num_subscribers]]</f>
        <v>340440</v>
      </c>
    </row>
    <row r="658" spans="1:28" x14ac:dyDescent="0.3">
      <c r="A658">
        <v>328960</v>
      </c>
      <c r="B658" t="s">
        <v>7043</v>
      </c>
      <c r="C658" t="str">
        <f>LEFT(טבלה1[[#This Row],[course_title]],10)</f>
        <v>Your Own S</v>
      </c>
      <c r="D658" t="str">
        <f>RIGHT(טבלה1[[#This Row],[course_title]],10)</f>
        <v>ess Course</v>
      </c>
      <c r="E658" t="str">
        <f>MID(טבלה1[[#This Row],[course_title]],2,10)</f>
        <v>our Own Si</v>
      </c>
      <c r="F658" t="s">
        <v>7044</v>
      </c>
      <c r="G658" t="str">
        <f>REPLACE(טבלה1[[#This Row],[url]],19,3,"com")</f>
        <v>https://www.udemy.com/wordpress-sites/</v>
      </c>
      <c r="H658" t="b">
        <v>1</v>
      </c>
      <c r="I658" s="4">
        <v>120</v>
      </c>
      <c r="J658" s="5">
        <v>1566</v>
      </c>
      <c r="K658" s="5">
        <v>29</v>
      </c>
      <c r="L658" s="5">
        <v>36</v>
      </c>
      <c r="M658">
        <v>1</v>
      </c>
      <c r="N658" t="str">
        <f>VLOOKUP(טבלה1[[#This Row],[level_id]],Level_id!$A$2:$B$5,2)</f>
        <v>All levels</v>
      </c>
      <c r="O658" t="str">
        <f>LOWER(טבלה1[[#This Row],[level_desc]])</f>
        <v>all levels</v>
      </c>
      <c r="P658" s="3" t="str">
        <f>UPPER(טבלה1[[#This Row],[small letters]])</f>
        <v>ALL LEVELS</v>
      </c>
      <c r="Q658">
        <f>LEN(טבלה1[[#This Row],[no spaces]])</f>
        <v>10</v>
      </c>
      <c r="R658" t="str">
        <f>TRIM(טבלה1[[#This Row],[small letters]])</f>
        <v>all levels</v>
      </c>
      <c r="S658" s="6">
        <v>4</v>
      </c>
      <c r="T658" s="12">
        <v>42114</v>
      </c>
      <c r="U658" s="6">
        <f>DAY(טבלה1[[#This Row],[published_date]])</f>
        <v>20</v>
      </c>
      <c r="V658" s="6">
        <f>MONTH(טבלה1[[#This Row],[published_date]])</f>
        <v>4</v>
      </c>
      <c r="W658" s="6">
        <f>YEAR(טבלה1[[#This Row],[published_date]])</f>
        <v>2015</v>
      </c>
      <c r="X658">
        <v>4</v>
      </c>
      <c r="Y658" t="str">
        <f>VLOOKUP(טבלה1[[#This Row],[subject_id]],Subject_id!$A$2:$B$5,2)</f>
        <v>Web Development</v>
      </c>
      <c r="Z658" s="7">
        <v>43734</v>
      </c>
      <c r="AA658">
        <f>_xlfn.DAYS(טבלה1[[#This Row],[Removal_date]],טבלה1[[#This Row],[published_date]])</f>
        <v>1620</v>
      </c>
      <c r="AB658" s="4">
        <f>טבלה1[[#This Row],[price]]*טבלה1[[#This Row],[num_subscribers]]</f>
        <v>187920</v>
      </c>
    </row>
    <row r="659" spans="1:28" x14ac:dyDescent="0.3">
      <c r="A659">
        <v>342398</v>
      </c>
      <c r="B659" t="s">
        <v>3820</v>
      </c>
      <c r="C659" t="str">
        <f>LEFT(טבלה1[[#This Row],[course_title]],10)</f>
        <v xml:space="preserve">Learn the </v>
      </c>
      <c r="D659" t="str">
        <f>RIGHT(טבלה1[[#This Row],[course_title]],10)</f>
        <v>Necessary!</v>
      </c>
      <c r="E659" t="str">
        <f>MID(טבלה1[[#This Row],[course_title]],2,10)</f>
        <v>earn the V</v>
      </c>
      <c r="F659" t="s">
        <v>3821</v>
      </c>
      <c r="G659" t="str">
        <f>REPLACE(טבלה1[[#This Row],[url]],19,3,"com")</f>
        <v>https://www.udemy.com/learn-the-violin-no-music-experience-necessary/</v>
      </c>
      <c r="H659" t="b">
        <v>1</v>
      </c>
      <c r="I659" s="4">
        <v>120</v>
      </c>
      <c r="J659" s="5">
        <v>600</v>
      </c>
      <c r="K659" s="5">
        <v>27</v>
      </c>
      <c r="L659" s="5">
        <v>30</v>
      </c>
      <c r="M659">
        <v>2</v>
      </c>
      <c r="N659" t="str">
        <f>VLOOKUP(טבלה1[[#This Row],[level_id]],Level_id!$A$2:$B$5,2)</f>
        <v>Beginner Level</v>
      </c>
      <c r="O659" t="str">
        <f>LOWER(טבלה1[[#This Row],[level_desc]])</f>
        <v>beginner level</v>
      </c>
      <c r="P659" s="3" t="str">
        <f>UPPER(טבלה1[[#This Row],[small letters]])</f>
        <v>BEGINNER LEVEL</v>
      </c>
      <c r="Q659">
        <f>LEN(טבלה1[[#This Row],[no spaces]])</f>
        <v>14</v>
      </c>
      <c r="R659" t="str">
        <f>TRIM(טבלה1[[#This Row],[small letters]])</f>
        <v>beginner level</v>
      </c>
      <c r="S659" s="6">
        <v>3</v>
      </c>
      <c r="T659" s="12">
        <v>42249</v>
      </c>
      <c r="U659" s="6">
        <f>DAY(טבלה1[[#This Row],[published_date]])</f>
        <v>2</v>
      </c>
      <c r="V659" s="6">
        <f>MONTH(טבלה1[[#This Row],[published_date]])</f>
        <v>9</v>
      </c>
      <c r="W659" s="6">
        <f>YEAR(טבלה1[[#This Row],[published_date]])</f>
        <v>2015</v>
      </c>
      <c r="X659">
        <v>3</v>
      </c>
      <c r="Y659" t="str">
        <f>VLOOKUP(טבלה1[[#This Row],[subject_id]],Subject_id!$A$2:$B$5,2)</f>
        <v>Musical Instruments</v>
      </c>
      <c r="Z659" s="7">
        <v>43465</v>
      </c>
      <c r="AA659">
        <f>_xlfn.DAYS(טבלה1[[#This Row],[Removal_date]],טבלה1[[#This Row],[published_date]])</f>
        <v>1216</v>
      </c>
      <c r="AB659" s="4">
        <f>טבלה1[[#This Row],[price]]*טבלה1[[#This Row],[num_subscribers]]</f>
        <v>72000</v>
      </c>
    </row>
    <row r="660" spans="1:28" x14ac:dyDescent="0.3">
      <c r="A660">
        <v>368340</v>
      </c>
      <c r="B660" t="s">
        <v>6314</v>
      </c>
      <c r="C660" t="str">
        <f>LEFT(טבלה1[[#This Row],[course_title]],10)</f>
        <v>Profession</v>
      </c>
      <c r="D660" t="str">
        <f>RIGHT(טבלה1[[#This Row],[course_title]],10)</f>
        <v>sing Flask</v>
      </c>
      <c r="E660" t="str">
        <f>MID(טבלה1[[#This Row],[course_title]],2,10)</f>
        <v>rofessiona</v>
      </c>
      <c r="F660" t="s">
        <v>6315</v>
      </c>
      <c r="G660" t="str">
        <f>REPLACE(טבלה1[[#This Row],[url]],19,3,"com")</f>
        <v>https://www.udemy.com/python-flask-course/</v>
      </c>
      <c r="H660" t="b">
        <v>1</v>
      </c>
      <c r="I660" s="4">
        <v>120</v>
      </c>
      <c r="J660" s="5">
        <v>3420</v>
      </c>
      <c r="K660" s="5">
        <v>489</v>
      </c>
      <c r="L660" s="5">
        <v>102</v>
      </c>
      <c r="M660">
        <v>2</v>
      </c>
      <c r="N660" t="str">
        <f>VLOOKUP(טבלה1[[#This Row],[level_id]],Level_id!$A$2:$B$5,2)</f>
        <v>Beginner Level</v>
      </c>
      <c r="O660" t="str">
        <f>LOWER(טבלה1[[#This Row],[level_desc]])</f>
        <v>beginner level</v>
      </c>
      <c r="P660" s="3" t="str">
        <f>UPPER(טבלה1[[#This Row],[small letters]])</f>
        <v>BEGINNER LEVEL</v>
      </c>
      <c r="Q660">
        <f>LEN(טבלה1[[#This Row],[no spaces]])</f>
        <v>14</v>
      </c>
      <c r="R660" t="str">
        <f>TRIM(טבלה1[[#This Row],[small letters]])</f>
        <v>beginner level</v>
      </c>
      <c r="S660" s="6">
        <v>14.5</v>
      </c>
      <c r="T660" s="12">
        <v>42067</v>
      </c>
      <c r="U660" s="6">
        <f>DAY(טבלה1[[#This Row],[published_date]])</f>
        <v>4</v>
      </c>
      <c r="V660" s="6">
        <f>MONTH(טבלה1[[#This Row],[published_date]])</f>
        <v>3</v>
      </c>
      <c r="W660" s="6">
        <f>YEAR(טבלה1[[#This Row],[published_date]])</f>
        <v>2015</v>
      </c>
      <c r="X660">
        <v>4</v>
      </c>
      <c r="Y660" t="str">
        <f>VLOOKUP(טבלה1[[#This Row],[subject_id]],Subject_id!$A$2:$B$5,2)</f>
        <v>Web Development</v>
      </c>
      <c r="Z660" s="7">
        <v>43465</v>
      </c>
      <c r="AA660">
        <f>_xlfn.DAYS(טבלה1[[#This Row],[Removal_date]],טבלה1[[#This Row],[published_date]])</f>
        <v>1398</v>
      </c>
      <c r="AB660" s="4">
        <f>טבלה1[[#This Row],[price]]*טבלה1[[#This Row],[num_subscribers]]</f>
        <v>410400</v>
      </c>
    </row>
    <row r="661" spans="1:28" x14ac:dyDescent="0.3">
      <c r="A661">
        <v>372416</v>
      </c>
      <c r="B661" t="s">
        <v>3906</v>
      </c>
      <c r="C661" t="str">
        <f>LEFT(טבלה1[[#This Row],[course_title]],10)</f>
        <v>Piano: Lea</v>
      </c>
      <c r="D661" t="str">
        <f>RIGHT(טבלה1[[#This Row],[course_title]],10)</f>
        <v>member how</v>
      </c>
      <c r="E661" t="str">
        <f>MID(טבלה1[[#This Row],[course_title]],2,10)</f>
        <v>iano: Lear</v>
      </c>
      <c r="F661" t="s">
        <v>3907</v>
      </c>
      <c r="G661" t="str">
        <f>REPLACE(טבלה1[[#This Row],[url]],19,3,"com")</f>
        <v>https://www.udemy.com/piano-hack-28-chords-in-under-an-hour/</v>
      </c>
      <c r="H661" t="b">
        <v>1</v>
      </c>
      <c r="I661" s="4">
        <v>120</v>
      </c>
      <c r="J661" s="5">
        <v>1424</v>
      </c>
      <c r="K661" s="5">
        <v>71</v>
      </c>
      <c r="L661" s="5">
        <v>16</v>
      </c>
      <c r="M661">
        <v>2</v>
      </c>
      <c r="N661" t="str">
        <f>VLOOKUP(טבלה1[[#This Row],[level_id]],Level_id!$A$2:$B$5,2)</f>
        <v>Beginner Level</v>
      </c>
      <c r="O661" t="str">
        <f>LOWER(טבלה1[[#This Row],[level_desc]])</f>
        <v>beginner level</v>
      </c>
      <c r="P661" s="3" t="str">
        <f>UPPER(טבלה1[[#This Row],[small letters]])</f>
        <v>BEGINNER LEVEL</v>
      </c>
      <c r="Q661">
        <f>LEN(טבלה1[[#This Row],[no spaces]])</f>
        <v>14</v>
      </c>
      <c r="R661" t="str">
        <f>TRIM(טבלה1[[#This Row],[small letters]])</f>
        <v>beginner level</v>
      </c>
      <c r="S661" s="6">
        <v>1.5</v>
      </c>
      <c r="T661" s="12">
        <v>42001</v>
      </c>
      <c r="U661" s="6">
        <f>DAY(טבלה1[[#This Row],[published_date]])</f>
        <v>28</v>
      </c>
      <c r="V661" s="6">
        <f>MONTH(טבלה1[[#This Row],[published_date]])</f>
        <v>12</v>
      </c>
      <c r="W661" s="6">
        <f>YEAR(טבלה1[[#This Row],[published_date]])</f>
        <v>2014</v>
      </c>
      <c r="X661">
        <v>3</v>
      </c>
      <c r="Y661" t="str">
        <f>VLOOKUP(טבלה1[[#This Row],[subject_id]],Subject_id!$A$2:$B$5,2)</f>
        <v>Musical Instruments</v>
      </c>
      <c r="Z661" s="7">
        <v>43465</v>
      </c>
      <c r="AA661">
        <f>_xlfn.DAYS(טבלה1[[#This Row],[Removal_date]],טבלה1[[#This Row],[published_date]])</f>
        <v>1464</v>
      </c>
      <c r="AB661" s="4">
        <f>טבלה1[[#This Row],[price]]*טבלה1[[#This Row],[num_subscribers]]</f>
        <v>170880</v>
      </c>
    </row>
    <row r="662" spans="1:28" x14ac:dyDescent="0.3">
      <c r="A662">
        <v>511942</v>
      </c>
      <c r="B662" t="s">
        <v>6747</v>
      </c>
      <c r="C662" t="str">
        <f>LEFT(טבלה1[[#This Row],[course_title]],10)</f>
        <v>Master Emb</v>
      </c>
      <c r="D662" t="str">
        <f>RIGHT(טבלה1[[#This Row],[course_title]],10)</f>
        <v>om Scratch</v>
      </c>
      <c r="E662" t="str">
        <f>MID(טבלה1[[#This Row],[course_title]],2,10)</f>
        <v>aster Embe</v>
      </c>
      <c r="F662" t="s">
        <v>6748</v>
      </c>
      <c r="G662" t="str">
        <f>REPLACE(טבלה1[[#This Row],[url]],19,3,"com")</f>
        <v>https://www.udemy.com/master-emberjs/</v>
      </c>
      <c r="H662" t="b">
        <v>1</v>
      </c>
      <c r="I662" s="4">
        <v>120</v>
      </c>
      <c r="J662" s="5">
        <v>707</v>
      </c>
      <c r="K662" s="5">
        <v>59</v>
      </c>
      <c r="L662" s="5">
        <v>103</v>
      </c>
      <c r="M662">
        <v>1</v>
      </c>
      <c r="N662" t="str">
        <f>VLOOKUP(טבלה1[[#This Row],[level_id]],Level_id!$A$2:$B$5,2)</f>
        <v>All levels</v>
      </c>
      <c r="O662" t="str">
        <f>LOWER(טבלה1[[#This Row],[level_desc]])</f>
        <v>all levels</v>
      </c>
      <c r="P662" s="3" t="str">
        <f>UPPER(טבלה1[[#This Row],[small letters]])</f>
        <v>ALL LEVELS</v>
      </c>
      <c r="Q662">
        <f>LEN(טבלה1[[#This Row],[no spaces]])</f>
        <v>10</v>
      </c>
      <c r="R662" t="str">
        <f>TRIM(טבלה1[[#This Row],[small letters]])</f>
        <v>all levels</v>
      </c>
      <c r="S662" s="6">
        <v>6.5</v>
      </c>
      <c r="T662" s="12">
        <v>42195</v>
      </c>
      <c r="U662" s="6">
        <f>DAY(טבלה1[[#This Row],[published_date]])</f>
        <v>10</v>
      </c>
      <c r="V662" s="6">
        <f>MONTH(טבלה1[[#This Row],[published_date]])</f>
        <v>7</v>
      </c>
      <c r="W662" s="6">
        <f>YEAR(טבלה1[[#This Row],[published_date]])</f>
        <v>2015</v>
      </c>
      <c r="X662">
        <v>4</v>
      </c>
      <c r="Y662" t="str">
        <f>VLOOKUP(טבלה1[[#This Row],[subject_id]],Subject_id!$A$2:$B$5,2)</f>
        <v>Web Development</v>
      </c>
      <c r="Z662" s="7">
        <v>43734</v>
      </c>
      <c r="AA662">
        <f>_xlfn.DAYS(טבלה1[[#This Row],[Removal_date]],טבלה1[[#This Row],[published_date]])</f>
        <v>1539</v>
      </c>
      <c r="AB662" s="4">
        <f>טבלה1[[#This Row],[price]]*טבלה1[[#This Row],[num_subscribers]]</f>
        <v>84840</v>
      </c>
    </row>
    <row r="663" spans="1:28" x14ac:dyDescent="0.3">
      <c r="A663">
        <v>551968</v>
      </c>
      <c r="B663" t="s">
        <v>168</v>
      </c>
      <c r="C663" t="str">
        <f>LEFT(טבלה1[[#This Row],[course_title]],10)</f>
        <v>The Bluepr</v>
      </c>
      <c r="D663" t="str">
        <f>RIGHT(טבלה1[[#This Row],[course_title]],10)</f>
        <v>ck Trading</v>
      </c>
      <c r="E663" t="str">
        <f>MID(טבלה1[[#This Row],[course_title]],2,10)</f>
        <v>he Bluepri</v>
      </c>
      <c r="F663" t="s">
        <v>169</v>
      </c>
      <c r="G663" t="str">
        <f>REPLACE(טבלה1[[#This Row],[url]],19,3,"com")</f>
        <v>https://www.udemy.com/stock-market-millionaire-blueprint/</v>
      </c>
      <c r="H663" t="b">
        <v>1</v>
      </c>
      <c r="I663" s="4">
        <v>120</v>
      </c>
      <c r="J663" s="5">
        <v>2697</v>
      </c>
      <c r="K663" s="5">
        <v>331</v>
      </c>
      <c r="L663" s="5">
        <v>15</v>
      </c>
      <c r="M663">
        <v>1</v>
      </c>
      <c r="N663" t="str">
        <f>VLOOKUP(טבלה1[[#This Row],[level_id]],Level_id!$A$2:$B$5,2)</f>
        <v>All levels</v>
      </c>
      <c r="O663" t="str">
        <f>LOWER(טבלה1[[#This Row],[level_desc]])</f>
        <v>all levels</v>
      </c>
      <c r="P663" s="3" t="str">
        <f>UPPER(טבלה1[[#This Row],[small letters]])</f>
        <v>ALL LEVELS</v>
      </c>
      <c r="Q663">
        <f>LEN(טבלה1[[#This Row],[no spaces]])</f>
        <v>10</v>
      </c>
      <c r="R663" t="str">
        <f>TRIM(טבלה1[[#This Row],[small letters]])</f>
        <v>all levels</v>
      </c>
      <c r="S663" s="6">
        <v>1</v>
      </c>
      <c r="T663" s="12">
        <v>42229</v>
      </c>
      <c r="U663" s="6">
        <f>DAY(טבלה1[[#This Row],[published_date]])</f>
        <v>13</v>
      </c>
      <c r="V663" s="6">
        <f>MONTH(טבלה1[[#This Row],[published_date]])</f>
        <v>8</v>
      </c>
      <c r="W663" s="6">
        <f>YEAR(טבלה1[[#This Row],[published_date]])</f>
        <v>2015</v>
      </c>
      <c r="X663">
        <v>1</v>
      </c>
      <c r="Y663" t="str">
        <f>VLOOKUP(טבלה1[[#This Row],[subject_id]],Subject_id!$A$2:$B$5,2)</f>
        <v>Business Finance</v>
      </c>
      <c r="Z663" s="7">
        <v>43408</v>
      </c>
      <c r="AA663">
        <f>_xlfn.DAYS(טבלה1[[#This Row],[Removal_date]],טבלה1[[#This Row],[published_date]])</f>
        <v>1179</v>
      </c>
      <c r="AB663" s="4">
        <f>טבלה1[[#This Row],[price]]*טבלה1[[#This Row],[num_subscribers]]</f>
        <v>323640</v>
      </c>
    </row>
    <row r="664" spans="1:28" x14ac:dyDescent="0.3">
      <c r="A664">
        <v>598266</v>
      </c>
      <c r="B664" t="s">
        <v>338</v>
      </c>
      <c r="C664" t="str">
        <f>LEFT(טבלה1[[#This Row],[course_title]],10)</f>
        <v>Trading fo</v>
      </c>
      <c r="D664" t="str">
        <f>RIGHT(טבלה1[[#This Row],[course_title]],10)</f>
        <v>r Course I</v>
      </c>
      <c r="E664" t="str">
        <f>MID(טבלה1[[#This Row],[course_title]],2,10)</f>
        <v>rading for</v>
      </c>
      <c r="F664" t="s">
        <v>339</v>
      </c>
      <c r="G664" t="str">
        <f>REPLACE(טבלה1[[#This Row],[url]],19,3,"com")</f>
        <v>https://www.udemy.com/trading-for-everyone-the-independent-investor-course/</v>
      </c>
      <c r="H664" t="b">
        <v>1</v>
      </c>
      <c r="I664" s="4">
        <v>120</v>
      </c>
      <c r="J664" s="5">
        <v>4133</v>
      </c>
      <c r="K664" s="5">
        <v>15</v>
      </c>
      <c r="L664" s="5">
        <v>36</v>
      </c>
      <c r="M664">
        <v>2</v>
      </c>
      <c r="N664" t="str">
        <f>VLOOKUP(טבלה1[[#This Row],[level_id]],Level_id!$A$2:$B$5,2)</f>
        <v>Beginner Level</v>
      </c>
      <c r="O664" t="str">
        <f>LOWER(טבלה1[[#This Row],[level_desc]])</f>
        <v>beginner level</v>
      </c>
      <c r="P664" s="3" t="str">
        <f>UPPER(טבלה1[[#This Row],[small letters]])</f>
        <v>BEGINNER LEVEL</v>
      </c>
      <c r="Q664">
        <f>LEN(טבלה1[[#This Row],[no spaces]])</f>
        <v>14</v>
      </c>
      <c r="R664" t="str">
        <f>TRIM(טבלה1[[#This Row],[small letters]])</f>
        <v>beginner level</v>
      </c>
      <c r="S664" s="6">
        <v>4</v>
      </c>
      <c r="T664" s="12">
        <v>42285</v>
      </c>
      <c r="U664" s="6">
        <f>DAY(טבלה1[[#This Row],[published_date]])</f>
        <v>8</v>
      </c>
      <c r="V664" s="6">
        <f>MONTH(טבלה1[[#This Row],[published_date]])</f>
        <v>10</v>
      </c>
      <c r="W664" s="6">
        <f>YEAR(טבלה1[[#This Row],[published_date]])</f>
        <v>2015</v>
      </c>
      <c r="X664">
        <v>1</v>
      </c>
      <c r="Y664" t="str">
        <f>VLOOKUP(טבלה1[[#This Row],[subject_id]],Subject_id!$A$2:$B$5,2)</f>
        <v>Business Finance</v>
      </c>
      <c r="Z664" s="7">
        <v>43245</v>
      </c>
      <c r="AA664">
        <f>_xlfn.DAYS(טבלה1[[#This Row],[Removal_date]],טבלה1[[#This Row],[published_date]])</f>
        <v>960</v>
      </c>
      <c r="AB664" s="4">
        <f>טבלה1[[#This Row],[price]]*טבלה1[[#This Row],[num_subscribers]]</f>
        <v>495960</v>
      </c>
    </row>
    <row r="665" spans="1:28" x14ac:dyDescent="0.3">
      <c r="A665">
        <v>599504</v>
      </c>
      <c r="B665" t="s">
        <v>6561</v>
      </c>
      <c r="C665" t="str">
        <f>LEFT(טבלה1[[#This Row],[course_title]],10)</f>
        <v>Advanced S</v>
      </c>
      <c r="D665" t="str">
        <f>RIGHT(טבלה1[[#This Row],[course_title]],10)</f>
        <v>sing Flask</v>
      </c>
      <c r="E665" t="str">
        <f>MID(טבלה1[[#This Row],[course_title]],2,10)</f>
        <v>dvanced Sc</v>
      </c>
      <c r="F665" t="s">
        <v>6562</v>
      </c>
      <c r="G665" t="str">
        <f>REPLACE(טבלה1[[#This Row],[url]],19,3,"com")</f>
        <v>https://www.udemy.com/advanced-python-flask/</v>
      </c>
      <c r="H665" t="b">
        <v>1</v>
      </c>
      <c r="I665" s="4">
        <v>120</v>
      </c>
      <c r="J665" s="5">
        <v>1299</v>
      </c>
      <c r="K665" s="5">
        <v>56</v>
      </c>
      <c r="L665" s="5">
        <v>71</v>
      </c>
      <c r="M665">
        <v>4</v>
      </c>
      <c r="N665" t="str">
        <f>VLOOKUP(טבלה1[[#This Row],[level_id]],Level_id!$A$2:$B$5,2)</f>
        <v>Intermediate Level</v>
      </c>
      <c r="O665" t="str">
        <f>LOWER(טבלה1[[#This Row],[level_desc]])</f>
        <v>intermediate level</v>
      </c>
      <c r="P665" s="3" t="str">
        <f>UPPER(טבלה1[[#This Row],[small letters]])</f>
        <v>INTERMEDIATE LEVEL</v>
      </c>
      <c r="Q665">
        <f>LEN(טבלה1[[#This Row],[no spaces]])</f>
        <v>18</v>
      </c>
      <c r="R665" t="str">
        <f>TRIM(טבלה1[[#This Row],[small letters]])</f>
        <v>intermediate level</v>
      </c>
      <c r="S665" s="6">
        <v>14</v>
      </c>
      <c r="T665" s="12">
        <v>42593</v>
      </c>
      <c r="U665" s="6">
        <f>DAY(טבלה1[[#This Row],[published_date]])</f>
        <v>11</v>
      </c>
      <c r="V665" s="6">
        <f>MONTH(טבלה1[[#This Row],[published_date]])</f>
        <v>8</v>
      </c>
      <c r="W665" s="6">
        <f>YEAR(טבלה1[[#This Row],[published_date]])</f>
        <v>2016</v>
      </c>
      <c r="X665">
        <v>4</v>
      </c>
      <c r="Y665" t="str">
        <f>VLOOKUP(טבלה1[[#This Row],[subject_id]],Subject_id!$A$2:$B$5,2)</f>
        <v>Web Development</v>
      </c>
      <c r="Z665" s="7">
        <v>44114</v>
      </c>
      <c r="AA665">
        <f>_xlfn.DAYS(טבלה1[[#This Row],[Removal_date]],טבלה1[[#This Row],[published_date]])</f>
        <v>1521</v>
      </c>
      <c r="AB665" s="4">
        <f>טבלה1[[#This Row],[price]]*טבלה1[[#This Row],[num_subscribers]]</f>
        <v>155880</v>
      </c>
    </row>
    <row r="666" spans="1:28" x14ac:dyDescent="0.3">
      <c r="A666">
        <v>599628</v>
      </c>
      <c r="B666" t="s">
        <v>7247</v>
      </c>
      <c r="C666" t="str">
        <f>LEFT(טבלה1[[#This Row],[course_title]],10)</f>
        <v>How to man</v>
      </c>
      <c r="D666" t="str">
        <f>RIGHT(טבלה1[[#This Row],[course_title]],10)</f>
        <v>e websites</v>
      </c>
      <c r="E666" t="str">
        <f>MID(טבלה1[[#This Row],[course_title]],2,10)</f>
        <v>ow to mana</v>
      </c>
      <c r="F666" t="s">
        <v>7248</v>
      </c>
      <c r="G666" t="str">
        <f>REPLACE(טבלה1[[#This Row],[url]],19,3,"com")</f>
        <v>https://www.udemy.com/manage-vps/</v>
      </c>
      <c r="H666" t="b">
        <v>1</v>
      </c>
      <c r="I666" s="4">
        <v>120</v>
      </c>
      <c r="J666" s="5">
        <v>735</v>
      </c>
      <c r="K666" s="5">
        <v>16</v>
      </c>
      <c r="L666" s="5">
        <v>30</v>
      </c>
      <c r="M666">
        <v>1</v>
      </c>
      <c r="N666" t="str">
        <f>VLOOKUP(טבלה1[[#This Row],[level_id]],Level_id!$A$2:$B$5,2)</f>
        <v>All levels</v>
      </c>
      <c r="O666" t="str">
        <f>LOWER(טבלה1[[#This Row],[level_desc]])</f>
        <v>all levels</v>
      </c>
      <c r="P666" s="3" t="str">
        <f>UPPER(טבלה1[[#This Row],[small letters]])</f>
        <v>ALL LEVELS</v>
      </c>
      <c r="Q666">
        <f>LEN(טבלה1[[#This Row],[no spaces]])</f>
        <v>10</v>
      </c>
      <c r="R666" t="str">
        <f>TRIM(טבלה1[[#This Row],[small letters]])</f>
        <v>all levels</v>
      </c>
      <c r="S666" s="6">
        <v>1.5</v>
      </c>
      <c r="T666" s="12">
        <v>42264</v>
      </c>
      <c r="U666" s="6">
        <f>DAY(טבלה1[[#This Row],[published_date]])</f>
        <v>17</v>
      </c>
      <c r="V666" s="6">
        <f>MONTH(טבלה1[[#This Row],[published_date]])</f>
        <v>9</v>
      </c>
      <c r="W666" s="6">
        <f>YEAR(טבלה1[[#This Row],[published_date]])</f>
        <v>2015</v>
      </c>
      <c r="X666">
        <v>4</v>
      </c>
      <c r="Y666" t="str">
        <f>VLOOKUP(טבלה1[[#This Row],[subject_id]],Subject_id!$A$2:$B$5,2)</f>
        <v>Web Development</v>
      </c>
      <c r="Z666" s="7">
        <v>43734</v>
      </c>
      <c r="AA666">
        <f>_xlfn.DAYS(טבלה1[[#This Row],[Removal_date]],טבלה1[[#This Row],[published_date]])</f>
        <v>1470</v>
      </c>
      <c r="AB666" s="4">
        <f>טבלה1[[#This Row],[price]]*טבלה1[[#This Row],[num_subscribers]]</f>
        <v>88200</v>
      </c>
    </row>
    <row r="667" spans="1:28" x14ac:dyDescent="0.3">
      <c r="A667">
        <v>610202</v>
      </c>
      <c r="B667" t="s">
        <v>6540</v>
      </c>
      <c r="C667" t="str">
        <f>LEFT(טבלה1[[#This Row],[course_title]],10)</f>
        <v xml:space="preserve">Wordpress </v>
      </c>
      <c r="D667" t="str">
        <f>RIGHT(טבלה1[[#This Row],[course_title]],10)</f>
        <v>ss Website</v>
      </c>
      <c r="E667" t="str">
        <f>MID(טבלה1[[#This Row],[course_title]],2,10)</f>
        <v>ordpress D</v>
      </c>
      <c r="F667" t="s">
        <v>6541</v>
      </c>
      <c r="G667" t="str">
        <f>REPLACE(טבלה1[[#This Row],[url]],19,3,"com")</f>
        <v>https://www.udemy.com/create-local-server-and-install-wordpress/</v>
      </c>
      <c r="H667" t="b">
        <v>1</v>
      </c>
      <c r="I667" s="4">
        <v>120</v>
      </c>
      <c r="J667" s="5">
        <v>885</v>
      </c>
      <c r="K667" s="5">
        <v>3</v>
      </c>
      <c r="L667" s="5">
        <v>13</v>
      </c>
      <c r="M667">
        <v>1</v>
      </c>
      <c r="N667" t="str">
        <f>VLOOKUP(טבלה1[[#This Row],[level_id]],Level_id!$A$2:$B$5,2)</f>
        <v>All levels</v>
      </c>
      <c r="O667" t="str">
        <f>LOWER(טבלה1[[#This Row],[level_desc]])</f>
        <v>all levels</v>
      </c>
      <c r="P667" s="3" t="str">
        <f>UPPER(טבלה1[[#This Row],[small letters]])</f>
        <v>ALL LEVELS</v>
      </c>
      <c r="Q667">
        <f>LEN(טבלה1[[#This Row],[no spaces]])</f>
        <v>10</v>
      </c>
      <c r="R667" t="str">
        <f>TRIM(טבלה1[[#This Row],[small letters]])</f>
        <v>all levels</v>
      </c>
      <c r="S667" s="6">
        <v>1.5</v>
      </c>
      <c r="T667" s="12">
        <v>42260</v>
      </c>
      <c r="U667" s="6">
        <f>DAY(טבלה1[[#This Row],[published_date]])</f>
        <v>13</v>
      </c>
      <c r="V667" s="6">
        <f>MONTH(טבלה1[[#This Row],[published_date]])</f>
        <v>9</v>
      </c>
      <c r="W667" s="6">
        <f>YEAR(טבלה1[[#This Row],[published_date]])</f>
        <v>2015</v>
      </c>
      <c r="X667">
        <v>4</v>
      </c>
      <c r="Y667" t="str">
        <f>VLOOKUP(טבלה1[[#This Row],[subject_id]],Subject_id!$A$2:$B$5,2)</f>
        <v>Web Development</v>
      </c>
      <c r="Z667" s="7">
        <v>43734</v>
      </c>
      <c r="AA667">
        <f>_xlfn.DAYS(טבלה1[[#This Row],[Removal_date]],טבלה1[[#This Row],[published_date]])</f>
        <v>1474</v>
      </c>
      <c r="AB667" s="4">
        <f>טבלה1[[#This Row],[price]]*טבלה1[[#This Row],[num_subscribers]]</f>
        <v>106200</v>
      </c>
    </row>
    <row r="668" spans="1:28" x14ac:dyDescent="0.3">
      <c r="A668">
        <v>610890</v>
      </c>
      <c r="B668" t="s">
        <v>382</v>
      </c>
      <c r="C668" t="str">
        <f>LEFT(טבלה1[[#This Row],[course_title]],10)</f>
        <v>TRADING PS</v>
      </c>
      <c r="D668" t="str">
        <f>RIGHT(טבלה1[[#This Row],[course_title]],10)</f>
        <v>et Mastery</v>
      </c>
      <c r="E668" t="str">
        <f>MID(טבלה1[[#This Row],[course_title]],2,10)</f>
        <v>RADING PSY</v>
      </c>
      <c r="F668" t="s">
        <v>383</v>
      </c>
      <c r="G668" t="str">
        <f>REPLACE(טבלה1[[#This Row],[url]],19,3,"com")</f>
        <v>https://www.udemy.com/trading-psychology-trading-mindset-mastery/</v>
      </c>
      <c r="H668" t="b">
        <v>1</v>
      </c>
      <c r="I668" s="4">
        <v>120</v>
      </c>
      <c r="J668" s="5">
        <v>975</v>
      </c>
      <c r="K668" s="5">
        <v>23</v>
      </c>
      <c r="L668" s="5">
        <v>23</v>
      </c>
      <c r="M668">
        <v>4</v>
      </c>
      <c r="N668" t="str">
        <f>VLOOKUP(טבלה1[[#This Row],[level_id]],Level_id!$A$2:$B$5,2)</f>
        <v>Intermediate Level</v>
      </c>
      <c r="O668" t="str">
        <f>LOWER(טבלה1[[#This Row],[level_desc]])</f>
        <v>intermediate level</v>
      </c>
      <c r="P668" s="3" t="str">
        <f>UPPER(טבלה1[[#This Row],[small letters]])</f>
        <v>INTERMEDIATE LEVEL</v>
      </c>
      <c r="Q668">
        <f>LEN(טבלה1[[#This Row],[no spaces]])</f>
        <v>18</v>
      </c>
      <c r="R668" t="str">
        <f>TRIM(טבלה1[[#This Row],[small letters]])</f>
        <v>intermediate level</v>
      </c>
      <c r="S668" s="6">
        <v>1</v>
      </c>
      <c r="T668" s="12">
        <v>42277</v>
      </c>
      <c r="U668" s="6">
        <f>DAY(טבלה1[[#This Row],[published_date]])</f>
        <v>30</v>
      </c>
      <c r="V668" s="6">
        <f>MONTH(טבלה1[[#This Row],[published_date]])</f>
        <v>9</v>
      </c>
      <c r="W668" s="6">
        <f>YEAR(טבלה1[[#This Row],[published_date]])</f>
        <v>2015</v>
      </c>
      <c r="X668">
        <v>1</v>
      </c>
      <c r="Y668" t="str">
        <f>VLOOKUP(טבלה1[[#This Row],[subject_id]],Subject_id!$A$2:$B$5,2)</f>
        <v>Business Finance</v>
      </c>
      <c r="Z668" s="7">
        <v>44114</v>
      </c>
      <c r="AA668">
        <f>_xlfn.DAYS(טבלה1[[#This Row],[Removal_date]],טבלה1[[#This Row],[published_date]])</f>
        <v>1837</v>
      </c>
      <c r="AB668" s="4">
        <f>טבלה1[[#This Row],[price]]*טבלה1[[#This Row],[num_subscribers]]</f>
        <v>117000</v>
      </c>
    </row>
    <row r="669" spans="1:28" x14ac:dyDescent="0.3">
      <c r="A669">
        <v>636548</v>
      </c>
      <c r="B669" t="s">
        <v>2558</v>
      </c>
      <c r="C669" t="str">
        <f>LEFT(טבלה1[[#This Row],[course_title]],10)</f>
        <v>Kindle eBo</v>
      </c>
      <c r="D669" t="str">
        <f>RIGHT(טבלה1[[#This Row],[course_title]],10)</f>
        <v>tion Guide</v>
      </c>
      <c r="E669" t="str">
        <f>MID(טבלה1[[#This Row],[course_title]],2,10)</f>
        <v>indle eBoo</v>
      </c>
      <c r="F669" t="s">
        <v>2559</v>
      </c>
      <c r="G669" t="str">
        <f>REPLACE(טבלה1[[#This Row],[url]],19,3,"com")</f>
        <v>https://www.udemy.com/kindle-ebook-cover-design/</v>
      </c>
      <c r="H669" t="b">
        <v>1</v>
      </c>
      <c r="I669" s="4">
        <v>120</v>
      </c>
      <c r="J669" s="5">
        <v>715</v>
      </c>
      <c r="K669" s="5">
        <v>16</v>
      </c>
      <c r="L669" s="5">
        <v>20</v>
      </c>
      <c r="M669">
        <v>1</v>
      </c>
      <c r="N669" t="str">
        <f>VLOOKUP(טבלה1[[#This Row],[level_id]],Level_id!$A$2:$B$5,2)</f>
        <v>All levels</v>
      </c>
      <c r="O669" t="str">
        <f>LOWER(טבלה1[[#This Row],[level_desc]])</f>
        <v>all levels</v>
      </c>
      <c r="P669" s="3" t="str">
        <f>UPPER(טבלה1[[#This Row],[small letters]])</f>
        <v>ALL LEVELS</v>
      </c>
      <c r="Q669">
        <f>LEN(טבלה1[[#This Row],[no spaces]])</f>
        <v>10</v>
      </c>
      <c r="R669" t="str">
        <f>TRIM(טבלה1[[#This Row],[small letters]])</f>
        <v>all levels</v>
      </c>
      <c r="S669" s="6">
        <v>1</v>
      </c>
      <c r="T669" s="12">
        <v>42314</v>
      </c>
      <c r="U669" s="6">
        <f>DAY(טבלה1[[#This Row],[published_date]])</f>
        <v>6</v>
      </c>
      <c r="V669" s="6">
        <f>MONTH(טבלה1[[#This Row],[published_date]])</f>
        <v>11</v>
      </c>
      <c r="W669" s="6">
        <f>YEAR(טבלה1[[#This Row],[published_date]])</f>
        <v>2015</v>
      </c>
      <c r="X669">
        <v>2</v>
      </c>
      <c r="Y669" t="str">
        <f>VLOOKUP(טבלה1[[#This Row],[subject_id]],Subject_id!$A$2:$B$5,2)</f>
        <v>Graphic Design</v>
      </c>
      <c r="Z669" s="7">
        <v>43734</v>
      </c>
      <c r="AA669">
        <f>_xlfn.DAYS(טבלה1[[#This Row],[Removal_date]],טבלה1[[#This Row],[published_date]])</f>
        <v>1420</v>
      </c>
      <c r="AB669" s="4">
        <f>טבלה1[[#This Row],[price]]*טבלה1[[#This Row],[num_subscribers]]</f>
        <v>85800</v>
      </c>
    </row>
    <row r="670" spans="1:28" x14ac:dyDescent="0.3">
      <c r="A670">
        <v>638966</v>
      </c>
      <c r="B670" t="s">
        <v>1696</v>
      </c>
      <c r="C670" t="str">
        <f>LEFT(טבלה1[[#This Row],[course_title]],10)</f>
        <v>188% Profi</v>
      </c>
      <c r="D670" t="str">
        <f>RIGHT(טבלה1[[#This Row],[course_title]],10)</f>
        <v xml:space="preserve"> indicator</v>
      </c>
      <c r="E670" t="str">
        <f>MID(טבלה1[[#This Row],[course_title]],2,10)</f>
        <v>88% Profit</v>
      </c>
      <c r="F670" t="s">
        <v>1697</v>
      </c>
      <c r="G670" t="str">
        <f>REPLACE(טבלה1[[#This Row],[url]],19,3,"com")</f>
        <v>https://www.udemy.com/forex-robot-trading/</v>
      </c>
      <c r="H670" t="b">
        <v>1</v>
      </c>
      <c r="I670" s="4">
        <v>120</v>
      </c>
      <c r="J670" s="5">
        <v>357</v>
      </c>
      <c r="K670" s="5">
        <v>71</v>
      </c>
      <c r="L670" s="5">
        <v>20</v>
      </c>
      <c r="M670">
        <v>1</v>
      </c>
      <c r="N670" t="str">
        <f>VLOOKUP(טבלה1[[#This Row],[level_id]],Level_id!$A$2:$B$5,2)</f>
        <v>All levels</v>
      </c>
      <c r="O670" t="str">
        <f>LOWER(טבלה1[[#This Row],[level_desc]])</f>
        <v>all levels</v>
      </c>
      <c r="P670" s="3" t="str">
        <f>UPPER(טבלה1[[#This Row],[small letters]])</f>
        <v>ALL LEVELS</v>
      </c>
      <c r="Q670">
        <f>LEN(טבלה1[[#This Row],[no spaces]])</f>
        <v>10</v>
      </c>
      <c r="R670" t="str">
        <f>TRIM(טבלה1[[#This Row],[small letters]])</f>
        <v>all levels</v>
      </c>
      <c r="S670" s="6">
        <v>2</v>
      </c>
      <c r="T670" s="12">
        <v>42493</v>
      </c>
      <c r="U670" s="6">
        <f>DAY(טבלה1[[#This Row],[published_date]])</f>
        <v>3</v>
      </c>
      <c r="V670" s="6">
        <f>MONTH(טבלה1[[#This Row],[published_date]])</f>
        <v>5</v>
      </c>
      <c r="W670" s="6">
        <f>YEAR(טבלה1[[#This Row],[published_date]])</f>
        <v>2016</v>
      </c>
      <c r="X670">
        <v>1</v>
      </c>
      <c r="Y670" t="str">
        <f>VLOOKUP(טבלה1[[#This Row],[subject_id]],Subject_id!$A$2:$B$5,2)</f>
        <v>Business Finance</v>
      </c>
      <c r="Z670" s="7">
        <v>43318</v>
      </c>
      <c r="AA670">
        <f>_xlfn.DAYS(טבלה1[[#This Row],[Removal_date]],טבלה1[[#This Row],[published_date]])</f>
        <v>825</v>
      </c>
      <c r="AB670" s="4">
        <f>טבלה1[[#This Row],[price]]*טבלה1[[#This Row],[num_subscribers]]</f>
        <v>42840</v>
      </c>
    </row>
    <row r="671" spans="1:28" x14ac:dyDescent="0.3">
      <c r="A671">
        <v>650328</v>
      </c>
      <c r="B671" t="s">
        <v>5567</v>
      </c>
      <c r="C671" t="str">
        <f>LEFT(טבלה1[[#This Row],[course_title]],10)</f>
        <v>JavaScript</v>
      </c>
      <c r="D671" t="str">
        <f>RIGHT(טבלה1[[#This Row],[course_title]],10)</f>
        <v>world Apps</v>
      </c>
      <c r="E671" t="str">
        <f>MID(טבלה1[[#This Row],[course_title]],2,10)</f>
        <v xml:space="preserve">avaScript </v>
      </c>
      <c r="F671" t="s">
        <v>5568</v>
      </c>
      <c r="G671" t="str">
        <f>REPLACE(טבלה1[[#This Row],[url]],19,3,"com")</f>
        <v>https://www.udemy.com/javascript-complete-and-comprehensive/</v>
      </c>
      <c r="H671" t="b">
        <v>1</v>
      </c>
      <c r="I671" s="4">
        <v>120</v>
      </c>
      <c r="J671" s="5">
        <v>2652</v>
      </c>
      <c r="K671" s="5">
        <v>33</v>
      </c>
      <c r="L671" s="5">
        <v>40</v>
      </c>
      <c r="M671">
        <v>1</v>
      </c>
      <c r="N671" t="str">
        <f>VLOOKUP(טבלה1[[#This Row],[level_id]],Level_id!$A$2:$B$5,2)</f>
        <v>All levels</v>
      </c>
      <c r="O671" t="str">
        <f>LOWER(טבלה1[[#This Row],[level_desc]])</f>
        <v>all levels</v>
      </c>
      <c r="P671" s="3" t="str">
        <f>UPPER(טבלה1[[#This Row],[small letters]])</f>
        <v>ALL LEVELS</v>
      </c>
      <c r="Q671">
        <f>LEN(טבלה1[[#This Row],[no spaces]])</f>
        <v>10</v>
      </c>
      <c r="R671" t="str">
        <f>TRIM(טבלה1[[#This Row],[small letters]])</f>
        <v>all levels</v>
      </c>
      <c r="S671" s="6">
        <v>3.5</v>
      </c>
      <c r="T671" s="12">
        <v>42402</v>
      </c>
      <c r="U671" s="6">
        <f>DAY(טבלה1[[#This Row],[published_date]])</f>
        <v>2</v>
      </c>
      <c r="V671" s="6">
        <f>MONTH(טבלה1[[#This Row],[published_date]])</f>
        <v>2</v>
      </c>
      <c r="W671" s="6">
        <f>YEAR(טבלה1[[#This Row],[published_date]])</f>
        <v>2016</v>
      </c>
      <c r="X671">
        <v>4</v>
      </c>
      <c r="Y671" t="str">
        <f>VLOOKUP(טבלה1[[#This Row],[subject_id]],Subject_id!$A$2:$B$5,2)</f>
        <v>Web Development</v>
      </c>
      <c r="Z671" s="7">
        <v>43734</v>
      </c>
      <c r="AA671">
        <f>_xlfn.DAYS(טבלה1[[#This Row],[Removal_date]],טבלה1[[#This Row],[published_date]])</f>
        <v>1332</v>
      </c>
      <c r="AB671" s="4">
        <f>טבלה1[[#This Row],[price]]*טבלה1[[#This Row],[num_subscribers]]</f>
        <v>318240</v>
      </c>
    </row>
    <row r="672" spans="1:28" x14ac:dyDescent="0.3">
      <c r="A672">
        <v>657518</v>
      </c>
      <c r="B672" t="s">
        <v>3806</v>
      </c>
      <c r="C672" t="str">
        <f>LEFT(טבלה1[[#This Row],[course_title]],10)</f>
        <v>Cracking t</v>
      </c>
      <c r="D672" t="str">
        <f>RIGHT(טבלה1[[#This Row],[course_title]],10)</f>
        <v>olin Code!</v>
      </c>
      <c r="E672" t="str">
        <f>MID(טבלה1[[#This Row],[course_title]],2,10)</f>
        <v>racking th</v>
      </c>
      <c r="F672" t="s">
        <v>3807</v>
      </c>
      <c r="G672" t="str">
        <f>REPLACE(טבלה1[[#This Row],[url]],19,3,"com")</f>
        <v>https://www.udemy.com/learnviolin/</v>
      </c>
      <c r="H672" t="b">
        <v>1</v>
      </c>
      <c r="I672" s="4">
        <v>120</v>
      </c>
      <c r="J672" s="5">
        <v>746</v>
      </c>
      <c r="K672" s="5">
        <v>82</v>
      </c>
      <c r="L672" s="5">
        <v>40</v>
      </c>
      <c r="M672">
        <v>1</v>
      </c>
      <c r="N672" t="str">
        <f>VLOOKUP(טבלה1[[#This Row],[level_id]],Level_id!$A$2:$B$5,2)</f>
        <v>All levels</v>
      </c>
      <c r="O672" t="str">
        <f>LOWER(טבלה1[[#This Row],[level_desc]])</f>
        <v>all levels</v>
      </c>
      <c r="P672" s="3" t="str">
        <f>UPPER(טבלה1[[#This Row],[small letters]])</f>
        <v>ALL LEVELS</v>
      </c>
      <c r="Q672">
        <f>LEN(טבלה1[[#This Row],[no spaces]])</f>
        <v>10</v>
      </c>
      <c r="R672" t="str">
        <f>TRIM(טבלה1[[#This Row],[small letters]])</f>
        <v>all levels</v>
      </c>
      <c r="S672" s="6">
        <v>5.5</v>
      </c>
      <c r="T672" s="12">
        <v>42325</v>
      </c>
      <c r="U672" s="6">
        <f>DAY(טבלה1[[#This Row],[published_date]])</f>
        <v>17</v>
      </c>
      <c r="V672" s="6">
        <f>MONTH(טבלה1[[#This Row],[published_date]])</f>
        <v>11</v>
      </c>
      <c r="W672" s="6">
        <f>YEAR(טבלה1[[#This Row],[published_date]])</f>
        <v>2015</v>
      </c>
      <c r="X672">
        <v>3</v>
      </c>
      <c r="Y672" t="str">
        <f>VLOOKUP(טבלה1[[#This Row],[subject_id]],Subject_id!$A$2:$B$5,2)</f>
        <v>Musical Instruments</v>
      </c>
      <c r="Z672" s="7">
        <v>43734</v>
      </c>
      <c r="AA672">
        <f>_xlfn.DAYS(טבלה1[[#This Row],[Removal_date]],טבלה1[[#This Row],[published_date]])</f>
        <v>1409</v>
      </c>
      <c r="AB672" s="4">
        <f>טבלה1[[#This Row],[price]]*טבלה1[[#This Row],[num_subscribers]]</f>
        <v>89520</v>
      </c>
    </row>
    <row r="673" spans="1:28" x14ac:dyDescent="0.3">
      <c r="A673">
        <v>696616</v>
      </c>
      <c r="B673" t="s">
        <v>606</v>
      </c>
      <c r="C673" t="str">
        <f>LEFT(טבלה1[[#This Row],[course_title]],10)</f>
        <v>Stock Mark</v>
      </c>
      <c r="D673" t="str">
        <f>RIGHT(טבלה1[[#This Row],[course_title]],10)</f>
        <v>er Toolkit</v>
      </c>
      <c r="E673" t="str">
        <f>MID(טבלה1[[#This Row],[course_title]],2,10)</f>
        <v>tock Marke</v>
      </c>
      <c r="F673" t="s">
        <v>607</v>
      </c>
      <c r="G673" t="str">
        <f>REPLACE(טבלה1[[#This Row],[url]],19,3,"com")</f>
        <v>https://www.udemy.com/complete-stock-market-starter-toolkit-for-beginners/</v>
      </c>
      <c r="H673" t="b">
        <v>1</v>
      </c>
      <c r="I673" s="4">
        <v>120</v>
      </c>
      <c r="J673" s="5">
        <v>577</v>
      </c>
      <c r="K673" s="5">
        <v>45</v>
      </c>
      <c r="L673" s="5">
        <v>82</v>
      </c>
      <c r="M673">
        <v>4</v>
      </c>
      <c r="N673" t="str">
        <f>VLOOKUP(טבלה1[[#This Row],[level_id]],Level_id!$A$2:$B$5,2)</f>
        <v>Intermediate Level</v>
      </c>
      <c r="O673" t="str">
        <f>LOWER(טבלה1[[#This Row],[level_desc]])</f>
        <v>intermediate level</v>
      </c>
      <c r="P673" s="3" t="str">
        <f>UPPER(טבלה1[[#This Row],[small letters]])</f>
        <v>INTERMEDIATE LEVEL</v>
      </c>
      <c r="Q673">
        <f>LEN(טבלה1[[#This Row],[no spaces]])</f>
        <v>18</v>
      </c>
      <c r="R673" t="str">
        <f>TRIM(טבלה1[[#This Row],[small letters]])</f>
        <v>intermediate level</v>
      </c>
      <c r="S673" s="6">
        <v>6.5</v>
      </c>
      <c r="T673" s="12">
        <v>42460</v>
      </c>
      <c r="U673" s="6">
        <f>DAY(טבלה1[[#This Row],[published_date]])</f>
        <v>31</v>
      </c>
      <c r="V673" s="6">
        <f>MONTH(טבלה1[[#This Row],[published_date]])</f>
        <v>3</v>
      </c>
      <c r="W673" s="6">
        <f>YEAR(טבלה1[[#This Row],[published_date]])</f>
        <v>2016</v>
      </c>
      <c r="X673">
        <v>1</v>
      </c>
      <c r="Y673" t="str">
        <f>VLOOKUP(טבלה1[[#This Row],[subject_id]],Subject_id!$A$2:$B$5,2)</f>
        <v>Business Finance</v>
      </c>
      <c r="Z673" s="7">
        <v>44114</v>
      </c>
      <c r="AA673">
        <f>_xlfn.DAYS(טבלה1[[#This Row],[Removal_date]],טבלה1[[#This Row],[published_date]])</f>
        <v>1654</v>
      </c>
      <c r="AB673" s="4">
        <f>טבלה1[[#This Row],[price]]*טבלה1[[#This Row],[num_subscribers]]</f>
        <v>69240</v>
      </c>
    </row>
    <row r="674" spans="1:28" x14ac:dyDescent="0.3">
      <c r="A674">
        <v>715516</v>
      </c>
      <c r="B674" t="s">
        <v>6134</v>
      </c>
      <c r="C674" t="str">
        <f>LEFT(טבלה1[[#This Row],[course_title]],10)</f>
        <v>Modern Web</v>
      </c>
      <c r="D674" t="str">
        <f>RIGHT(טבלה1[[#This Row],[course_title]],10)</f>
        <v>Framework)</v>
      </c>
      <c r="E674" t="str">
        <f>MID(טבלה1[[#This Row],[course_title]],2,10)</f>
        <v xml:space="preserve">odern Web </v>
      </c>
      <c r="F674" t="s">
        <v>6135</v>
      </c>
      <c r="G674" t="str">
        <f>REPLACE(טבלה1[[#This Row],[url]],19,3,"com")</f>
        <v>https://www.udemy.com/modern-web-development-with-laravel/</v>
      </c>
      <c r="H674" t="b">
        <v>1</v>
      </c>
      <c r="I674" s="4">
        <v>120</v>
      </c>
      <c r="J674" s="5">
        <v>2142</v>
      </c>
      <c r="K674" s="5">
        <v>536</v>
      </c>
      <c r="L674" s="5">
        <v>71</v>
      </c>
      <c r="M674">
        <v>1</v>
      </c>
      <c r="N674" t="str">
        <f>VLOOKUP(טבלה1[[#This Row],[level_id]],Level_id!$A$2:$B$5,2)</f>
        <v>All levels</v>
      </c>
      <c r="O674" t="str">
        <f>LOWER(טבלה1[[#This Row],[level_desc]])</f>
        <v>all levels</v>
      </c>
      <c r="P674" s="3" t="str">
        <f>UPPER(טבלה1[[#This Row],[small letters]])</f>
        <v>ALL LEVELS</v>
      </c>
      <c r="Q674">
        <f>LEN(טבלה1[[#This Row],[no spaces]])</f>
        <v>10</v>
      </c>
      <c r="R674" t="str">
        <f>TRIM(טבלה1[[#This Row],[small letters]])</f>
        <v>all levels</v>
      </c>
      <c r="S674" s="6">
        <v>12</v>
      </c>
      <c r="T674" s="12">
        <v>42393</v>
      </c>
      <c r="U674" s="6">
        <f>DAY(טבלה1[[#This Row],[published_date]])</f>
        <v>24</v>
      </c>
      <c r="V674" s="6">
        <f>MONTH(טבלה1[[#This Row],[published_date]])</f>
        <v>1</v>
      </c>
      <c r="W674" s="6">
        <f>YEAR(טבלה1[[#This Row],[published_date]])</f>
        <v>2016</v>
      </c>
      <c r="X674">
        <v>4</v>
      </c>
      <c r="Y674" t="str">
        <f>VLOOKUP(טבלה1[[#This Row],[subject_id]],Subject_id!$A$2:$B$5,2)</f>
        <v>Web Development</v>
      </c>
      <c r="Z674" s="7">
        <v>43734</v>
      </c>
      <c r="AA674">
        <f>_xlfn.DAYS(טבלה1[[#This Row],[Removal_date]],טבלה1[[#This Row],[published_date]])</f>
        <v>1341</v>
      </c>
      <c r="AB674" s="4">
        <f>טבלה1[[#This Row],[price]]*טבלה1[[#This Row],[num_subscribers]]</f>
        <v>257040</v>
      </c>
    </row>
    <row r="675" spans="1:28" x14ac:dyDescent="0.3">
      <c r="A675">
        <v>726290</v>
      </c>
      <c r="B675" t="s">
        <v>7067</v>
      </c>
      <c r="C675" t="str">
        <f>LEFT(טבלה1[[#This Row],[course_title]],10)</f>
        <v>Star Ratin</v>
      </c>
      <c r="D675" t="str">
        <f>RIGHT(טבלה1[[#This Row],[course_title]],10)</f>
        <v xml:space="preserve"> PHP MySQL</v>
      </c>
      <c r="E675" t="str">
        <f>MID(טבלה1[[#This Row],[course_title]],2,10)</f>
        <v>tar Rating</v>
      </c>
      <c r="F675" t="s">
        <v>7068</v>
      </c>
      <c r="G675" t="str">
        <f>REPLACE(טבלה1[[#This Row],[url]],19,3,"com")</f>
        <v>https://www.udemy.com/star-rating-project-ajax-with-json-response-from-php-mysql/</v>
      </c>
      <c r="H675" t="b">
        <v>1</v>
      </c>
      <c r="I675" s="4">
        <v>120</v>
      </c>
      <c r="J675" s="5">
        <v>1302</v>
      </c>
      <c r="K675" s="5">
        <v>18</v>
      </c>
      <c r="L675" s="5">
        <v>22</v>
      </c>
      <c r="M675">
        <v>2</v>
      </c>
      <c r="N675" t="str">
        <f>VLOOKUP(טבלה1[[#This Row],[level_id]],Level_id!$A$2:$B$5,2)</f>
        <v>Beginner Level</v>
      </c>
      <c r="O675" t="str">
        <f>LOWER(טבלה1[[#This Row],[level_desc]])</f>
        <v>beginner level</v>
      </c>
      <c r="P675" s="3" t="str">
        <f>UPPER(טבלה1[[#This Row],[small letters]])</f>
        <v>BEGINNER LEVEL</v>
      </c>
      <c r="Q675">
        <f>LEN(טבלה1[[#This Row],[no spaces]])</f>
        <v>14</v>
      </c>
      <c r="R675" t="str">
        <f>TRIM(טבלה1[[#This Row],[small letters]])</f>
        <v>beginner level</v>
      </c>
      <c r="S675" s="6">
        <v>1.5</v>
      </c>
      <c r="T675" s="12">
        <v>42382</v>
      </c>
      <c r="U675" s="6">
        <f>DAY(טבלה1[[#This Row],[published_date]])</f>
        <v>13</v>
      </c>
      <c r="V675" s="6">
        <f>MONTH(טבלה1[[#This Row],[published_date]])</f>
        <v>1</v>
      </c>
      <c r="W675" s="6">
        <f>YEAR(טבלה1[[#This Row],[published_date]])</f>
        <v>2016</v>
      </c>
      <c r="X675">
        <v>4</v>
      </c>
      <c r="Y675" t="str">
        <f>VLOOKUP(טבלה1[[#This Row],[subject_id]],Subject_id!$A$2:$B$5,2)</f>
        <v>Web Development</v>
      </c>
      <c r="Z675" s="7">
        <v>43465</v>
      </c>
      <c r="AA675">
        <f>_xlfn.DAYS(טבלה1[[#This Row],[Removal_date]],טבלה1[[#This Row],[published_date]])</f>
        <v>1083</v>
      </c>
      <c r="AB675" s="4">
        <f>טבלה1[[#This Row],[price]]*טבלה1[[#This Row],[num_subscribers]]</f>
        <v>156240</v>
      </c>
    </row>
    <row r="676" spans="1:28" x14ac:dyDescent="0.3">
      <c r="A676">
        <v>749560</v>
      </c>
      <c r="B676" t="s">
        <v>5200</v>
      </c>
      <c r="C676" t="str">
        <f>LEFT(טבלה1[[#This Row],[course_title]],10)</f>
        <v>HTML5 CSS3</v>
      </c>
      <c r="D676" t="str">
        <f>RIGHT(טבלה1[[#This Row],[course_title]],10)</f>
        <v>om Scratch</v>
      </c>
      <c r="E676" t="str">
        <f>MID(טבלה1[[#This Row],[course_title]],2,10)</f>
        <v xml:space="preserve">TML5 CSS3 </v>
      </c>
      <c r="F676" t="s">
        <v>5201</v>
      </c>
      <c r="G676" t="str">
        <f>REPLACE(טבלה1[[#This Row],[url]],19,3,"com")</f>
        <v>https://www.udemy.com/html5-css3-jquery-single-page-website-project-from-scratch/</v>
      </c>
      <c r="H676" t="b">
        <v>1</v>
      </c>
      <c r="I676" s="4">
        <v>120</v>
      </c>
      <c r="J676" s="5">
        <v>1678</v>
      </c>
      <c r="K676" s="5">
        <v>34</v>
      </c>
      <c r="L676" s="5">
        <v>32</v>
      </c>
      <c r="M676">
        <v>1</v>
      </c>
      <c r="N676" t="str">
        <f>VLOOKUP(טבלה1[[#This Row],[level_id]],Level_id!$A$2:$B$5,2)</f>
        <v>All levels</v>
      </c>
      <c r="O676" t="str">
        <f>LOWER(טבלה1[[#This Row],[level_desc]])</f>
        <v>all levels</v>
      </c>
      <c r="P676" s="3" t="str">
        <f>UPPER(טבלה1[[#This Row],[small letters]])</f>
        <v>ALL LEVELS</v>
      </c>
      <c r="Q676">
        <f>LEN(טבלה1[[#This Row],[no spaces]])</f>
        <v>10</v>
      </c>
      <c r="R676" t="str">
        <f>TRIM(טבלה1[[#This Row],[small letters]])</f>
        <v>all levels</v>
      </c>
      <c r="S676" s="6">
        <v>2.5</v>
      </c>
      <c r="T676" s="12">
        <v>42403</v>
      </c>
      <c r="U676" s="6">
        <f>DAY(טבלה1[[#This Row],[published_date]])</f>
        <v>3</v>
      </c>
      <c r="V676" s="6">
        <f>MONTH(טבלה1[[#This Row],[published_date]])</f>
        <v>2</v>
      </c>
      <c r="W676" s="6">
        <f>YEAR(טבלה1[[#This Row],[published_date]])</f>
        <v>2016</v>
      </c>
      <c r="X676">
        <v>4</v>
      </c>
      <c r="Y676" t="str">
        <f>VLOOKUP(טבלה1[[#This Row],[subject_id]],Subject_id!$A$2:$B$5,2)</f>
        <v>Web Development</v>
      </c>
      <c r="Z676" s="7">
        <v>43734</v>
      </c>
      <c r="AA676">
        <f>_xlfn.DAYS(טבלה1[[#This Row],[Removal_date]],טבלה1[[#This Row],[published_date]])</f>
        <v>1331</v>
      </c>
      <c r="AB676" s="4">
        <f>טבלה1[[#This Row],[price]]*טבלה1[[#This Row],[num_subscribers]]</f>
        <v>201360</v>
      </c>
    </row>
    <row r="677" spans="1:28" x14ac:dyDescent="0.3">
      <c r="A677">
        <v>778112</v>
      </c>
      <c r="B677" t="s">
        <v>6815</v>
      </c>
      <c r="C677" t="str">
        <f>LEFT(טבלה1[[#This Row],[course_title]],10)</f>
        <v>HTML5 canv</v>
      </c>
      <c r="D677" t="str">
        <f>RIGHT(טבלה1[[#This Row],[course_title]],10)</f>
        <v>easy steps</v>
      </c>
      <c r="E677" t="str">
        <f>MID(טבלה1[[#This Row],[course_title]],2,10)</f>
        <v>TML5 canva</v>
      </c>
      <c r="F677" t="s">
        <v>6816</v>
      </c>
      <c r="G677" t="str">
        <f>REPLACE(טבלה1[[#This Row],[url]],19,3,"com")</f>
        <v>https://www.udemy.com/html5-canvas-course-for-beginners/</v>
      </c>
      <c r="H677" t="b">
        <v>1</v>
      </c>
      <c r="I677" s="4">
        <v>120</v>
      </c>
      <c r="J677" s="5">
        <v>14118</v>
      </c>
      <c r="K677" s="5">
        <v>30</v>
      </c>
      <c r="L677" s="5">
        <v>27</v>
      </c>
      <c r="M677">
        <v>2</v>
      </c>
      <c r="N677" t="str">
        <f>VLOOKUP(טבלה1[[#This Row],[level_id]],Level_id!$A$2:$B$5,2)</f>
        <v>Beginner Level</v>
      </c>
      <c r="O677" t="str">
        <f>LOWER(טבלה1[[#This Row],[level_desc]])</f>
        <v>beginner level</v>
      </c>
      <c r="P677" s="3" t="str">
        <f>UPPER(טבלה1[[#This Row],[small letters]])</f>
        <v>BEGINNER LEVEL</v>
      </c>
      <c r="Q677">
        <f>LEN(טבלה1[[#This Row],[no spaces]])</f>
        <v>14</v>
      </c>
      <c r="R677" t="str">
        <f>TRIM(טבלה1[[#This Row],[small letters]])</f>
        <v>beginner level</v>
      </c>
      <c r="S677" s="6">
        <v>2</v>
      </c>
      <c r="T677" s="12">
        <v>42430</v>
      </c>
      <c r="U677" s="6">
        <f>DAY(טבלה1[[#This Row],[published_date]])</f>
        <v>1</v>
      </c>
      <c r="V677" s="6">
        <f>MONTH(טבלה1[[#This Row],[published_date]])</f>
        <v>3</v>
      </c>
      <c r="W677" s="6">
        <f>YEAR(טבלה1[[#This Row],[published_date]])</f>
        <v>2016</v>
      </c>
      <c r="X677">
        <v>4</v>
      </c>
      <c r="Y677" t="str">
        <f>VLOOKUP(טבלה1[[#This Row],[subject_id]],Subject_id!$A$2:$B$5,2)</f>
        <v>Web Development</v>
      </c>
      <c r="Z677" s="7">
        <v>43465</v>
      </c>
      <c r="AA677">
        <f>_xlfn.DAYS(טבלה1[[#This Row],[Removal_date]],טבלה1[[#This Row],[published_date]])</f>
        <v>1035</v>
      </c>
      <c r="AB677" s="4">
        <f>טבלה1[[#This Row],[price]]*טבלה1[[#This Row],[num_subscribers]]</f>
        <v>1694160</v>
      </c>
    </row>
    <row r="678" spans="1:28" x14ac:dyDescent="0.3">
      <c r="A678">
        <v>843536</v>
      </c>
      <c r="B678" t="s">
        <v>990</v>
      </c>
      <c r="C678" t="str">
        <f>LEFT(טבלה1[[#This Row],[course_title]],10)</f>
        <v>Forex Trad</v>
      </c>
      <c r="D678" t="str">
        <f>RIGHT(טבלה1[[#This Row],[course_title]],10)</f>
        <v>-ALGOTREND</v>
      </c>
      <c r="E678" t="str">
        <f>MID(טבלה1[[#This Row],[course_title]],2,10)</f>
        <v>orex Tradi</v>
      </c>
      <c r="F678" t="s">
        <v>991</v>
      </c>
      <c r="G678" t="str">
        <f>REPLACE(טבלה1[[#This Row],[url]],19,3,"com")</f>
        <v>https://www.udemy.com/forex-robot-trading-trend-is-our-friend-algo-trend/</v>
      </c>
      <c r="H678" t="b">
        <v>1</v>
      </c>
      <c r="I678" s="4">
        <v>120</v>
      </c>
      <c r="J678" s="5">
        <v>54</v>
      </c>
      <c r="K678" s="5">
        <v>11</v>
      </c>
      <c r="L678" s="5">
        <v>12</v>
      </c>
      <c r="M678">
        <v>1</v>
      </c>
      <c r="N678" t="str">
        <f>VLOOKUP(טבלה1[[#This Row],[level_id]],Level_id!$A$2:$B$5,2)</f>
        <v>All levels</v>
      </c>
      <c r="O678" t="str">
        <f>LOWER(טבלה1[[#This Row],[level_desc]])</f>
        <v>all levels</v>
      </c>
      <c r="P678" s="3" t="str">
        <f>UPPER(טבלה1[[#This Row],[small letters]])</f>
        <v>ALL LEVELS</v>
      </c>
      <c r="Q678">
        <f>LEN(טבלה1[[#This Row],[no spaces]])</f>
        <v>10</v>
      </c>
      <c r="R678" t="str">
        <f>TRIM(טבלה1[[#This Row],[small letters]])</f>
        <v>all levels</v>
      </c>
      <c r="S678" s="6">
        <v>0.6</v>
      </c>
      <c r="T678" s="12">
        <v>42709</v>
      </c>
      <c r="U678" s="6">
        <f>DAY(טבלה1[[#This Row],[published_date]])</f>
        <v>5</v>
      </c>
      <c r="V678" s="6">
        <f>MONTH(טבלה1[[#This Row],[published_date]])</f>
        <v>12</v>
      </c>
      <c r="W678" s="6">
        <f>YEAR(טבלה1[[#This Row],[published_date]])</f>
        <v>2016</v>
      </c>
      <c r="X678">
        <v>1</v>
      </c>
      <c r="Y678" t="str">
        <f>VLOOKUP(טבלה1[[#This Row],[subject_id]],Subject_id!$A$2:$B$5,2)</f>
        <v>Business Finance</v>
      </c>
      <c r="Z678" s="7">
        <v>43318</v>
      </c>
      <c r="AA678">
        <f>_xlfn.DAYS(טבלה1[[#This Row],[Removal_date]],טבלה1[[#This Row],[published_date]])</f>
        <v>609</v>
      </c>
      <c r="AB678" s="4">
        <f>טבלה1[[#This Row],[price]]*טבלה1[[#This Row],[num_subscribers]]</f>
        <v>6480</v>
      </c>
    </row>
    <row r="679" spans="1:28" x14ac:dyDescent="0.3">
      <c r="A679">
        <v>860812</v>
      </c>
      <c r="B679" t="s">
        <v>5112</v>
      </c>
      <c r="C679" t="str">
        <f>LEFT(טבלה1[[#This Row],[course_title]],10)</f>
        <v>JavaScript</v>
      </c>
      <c r="D679" t="str">
        <f>RIGHT(טבלה1[[#This Row],[course_title]],10)</f>
        <v xml:space="preserve"> Beginners</v>
      </c>
      <c r="E679" t="str">
        <f>MID(טבלה1[[#This Row],[course_title]],2,10)</f>
        <v xml:space="preserve">avaScript </v>
      </c>
      <c r="F679" t="s">
        <v>5113</v>
      </c>
      <c r="G679" t="str">
        <f>REPLACE(טבלה1[[#This Row],[url]],19,3,"com")</f>
        <v>https://www.udemy.com/javascript-the-basics-for-beginners/</v>
      </c>
      <c r="H679" t="b">
        <v>1</v>
      </c>
      <c r="I679" s="4">
        <v>120</v>
      </c>
      <c r="J679" s="5">
        <v>4028</v>
      </c>
      <c r="K679" s="5">
        <v>674</v>
      </c>
      <c r="L679" s="5">
        <v>93</v>
      </c>
      <c r="M679">
        <v>2</v>
      </c>
      <c r="N679" t="str">
        <f>VLOOKUP(טבלה1[[#This Row],[level_id]],Level_id!$A$2:$B$5,2)</f>
        <v>Beginner Level</v>
      </c>
      <c r="O679" t="str">
        <f>LOWER(טבלה1[[#This Row],[level_desc]])</f>
        <v>beginner level</v>
      </c>
      <c r="P679" s="3" t="str">
        <f>UPPER(טבלה1[[#This Row],[small letters]])</f>
        <v>BEGINNER LEVEL</v>
      </c>
      <c r="Q679">
        <f>LEN(טבלה1[[#This Row],[no spaces]])</f>
        <v>14</v>
      </c>
      <c r="R679" t="str">
        <f>TRIM(טבלה1[[#This Row],[small letters]])</f>
        <v>beginner level</v>
      </c>
      <c r="S679" s="6">
        <v>9</v>
      </c>
      <c r="T679" s="12">
        <v>42530</v>
      </c>
      <c r="U679" s="6">
        <f>DAY(טבלה1[[#This Row],[published_date]])</f>
        <v>9</v>
      </c>
      <c r="V679" s="6">
        <f>MONTH(טבלה1[[#This Row],[published_date]])</f>
        <v>6</v>
      </c>
      <c r="W679" s="6">
        <f>YEAR(טבלה1[[#This Row],[published_date]])</f>
        <v>2016</v>
      </c>
      <c r="X679">
        <v>4</v>
      </c>
      <c r="Y679" t="str">
        <f>VLOOKUP(טבלה1[[#This Row],[subject_id]],Subject_id!$A$2:$B$5,2)</f>
        <v>Web Development</v>
      </c>
      <c r="Z679" s="7">
        <v>43465</v>
      </c>
      <c r="AA679">
        <f>_xlfn.DAYS(טבלה1[[#This Row],[Removal_date]],טבלה1[[#This Row],[published_date]])</f>
        <v>935</v>
      </c>
      <c r="AB679" s="4">
        <f>טבלה1[[#This Row],[price]]*טבלה1[[#This Row],[num_subscribers]]</f>
        <v>483360</v>
      </c>
    </row>
    <row r="680" spans="1:28" x14ac:dyDescent="0.3">
      <c r="A680">
        <v>876646</v>
      </c>
      <c r="B680" t="s">
        <v>502</v>
      </c>
      <c r="C680" t="str">
        <f>LEFT(טבלה1[[#This Row],[course_title]],10)</f>
        <v>Direction-</v>
      </c>
      <c r="D680" t="str">
        <f>RIGHT(טבלה1[[#This Row],[course_title]],10)</f>
        <v xml:space="preserve">  Strategy</v>
      </c>
      <c r="E680" t="str">
        <f>MID(טבלה1[[#This Row],[course_title]],2,10)</f>
        <v>irection-I</v>
      </c>
      <c r="F680" t="s">
        <v>503</v>
      </c>
      <c r="G680" t="str">
        <f>REPLACE(טבלה1[[#This Row],[url]],19,3,"com")</f>
        <v>https://www.udemy.com/direction-independ-trading-elite-traders-forex-strategy/</v>
      </c>
      <c r="H680" t="b">
        <v>1</v>
      </c>
      <c r="I680" s="4">
        <v>120</v>
      </c>
      <c r="J680" s="5">
        <v>973</v>
      </c>
      <c r="K680" s="5">
        <v>15</v>
      </c>
      <c r="L680" s="5">
        <v>28</v>
      </c>
      <c r="M680">
        <v>1</v>
      </c>
      <c r="N680" t="str">
        <f>VLOOKUP(טבלה1[[#This Row],[level_id]],Level_id!$A$2:$B$5,2)</f>
        <v>All levels</v>
      </c>
      <c r="O680" t="str">
        <f>LOWER(טבלה1[[#This Row],[level_desc]])</f>
        <v>all levels</v>
      </c>
      <c r="P680" s="3" t="str">
        <f>UPPER(טבלה1[[#This Row],[small letters]])</f>
        <v>ALL LEVELS</v>
      </c>
      <c r="Q680">
        <f>LEN(טבלה1[[#This Row],[no spaces]])</f>
        <v>10</v>
      </c>
      <c r="R680" t="str">
        <f>TRIM(טבלה1[[#This Row],[small letters]])</f>
        <v>all levels</v>
      </c>
      <c r="S680" s="6">
        <v>2.5</v>
      </c>
      <c r="T680" s="12">
        <v>42542</v>
      </c>
      <c r="U680" s="6">
        <f>DAY(טבלה1[[#This Row],[published_date]])</f>
        <v>21</v>
      </c>
      <c r="V680" s="6">
        <f>MONTH(טבלה1[[#This Row],[published_date]])</f>
        <v>6</v>
      </c>
      <c r="W680" s="6">
        <f>YEAR(טבלה1[[#This Row],[published_date]])</f>
        <v>2016</v>
      </c>
      <c r="X680">
        <v>1</v>
      </c>
      <c r="Y680" t="str">
        <f>VLOOKUP(טבלה1[[#This Row],[subject_id]],Subject_id!$A$2:$B$5,2)</f>
        <v>Business Finance</v>
      </c>
      <c r="Z680" s="7">
        <v>43318</v>
      </c>
      <c r="AA680">
        <f>_xlfn.DAYS(טבלה1[[#This Row],[Removal_date]],טבלה1[[#This Row],[published_date]])</f>
        <v>776</v>
      </c>
      <c r="AB680" s="4">
        <f>טבלה1[[#This Row],[price]]*טבלה1[[#This Row],[num_subscribers]]</f>
        <v>116760</v>
      </c>
    </row>
    <row r="681" spans="1:28" x14ac:dyDescent="0.3">
      <c r="A681">
        <v>922092</v>
      </c>
      <c r="B681" t="s">
        <v>2773</v>
      </c>
      <c r="C681" t="str">
        <f>LEFT(טבלה1[[#This Row],[course_title]],10)</f>
        <v xml:space="preserve">Photoshop </v>
      </c>
      <c r="D681" t="str">
        <f>RIGHT(טבלה1[[#This Row],[course_title]],10)</f>
        <v>a experto!</v>
      </c>
      <c r="E681" t="str">
        <f>MID(טבלה1[[#This Row],[course_title]],2,10)</f>
        <v>hotoshop p</v>
      </c>
      <c r="F681" t="s">
        <v>2774</v>
      </c>
      <c r="G681" t="str">
        <f>REPLACE(טבלה1[[#This Row],[url]],19,3,"com")</f>
        <v>https://www.udemy.com/adobe-photoshop-curso-practico/</v>
      </c>
      <c r="H681" t="b">
        <v>1</v>
      </c>
      <c r="I681" s="4">
        <v>120</v>
      </c>
      <c r="J681" s="5">
        <v>410</v>
      </c>
      <c r="K681" s="5">
        <v>15</v>
      </c>
      <c r="L681" s="5">
        <v>62</v>
      </c>
      <c r="M681">
        <v>2</v>
      </c>
      <c r="N681" t="str">
        <f>VLOOKUP(טבלה1[[#This Row],[level_id]],Level_id!$A$2:$B$5,2)</f>
        <v>Beginner Level</v>
      </c>
      <c r="O681" t="str">
        <f>LOWER(טבלה1[[#This Row],[level_desc]])</f>
        <v>beginner level</v>
      </c>
      <c r="P681" s="3" t="str">
        <f>UPPER(טבלה1[[#This Row],[small letters]])</f>
        <v>BEGINNER LEVEL</v>
      </c>
      <c r="Q681">
        <f>LEN(טבלה1[[#This Row],[no spaces]])</f>
        <v>14</v>
      </c>
      <c r="R681" t="str">
        <f>TRIM(טבלה1[[#This Row],[small letters]])</f>
        <v>beginner level</v>
      </c>
      <c r="S681" s="6">
        <v>7.5</v>
      </c>
      <c r="T681" s="12">
        <v>42604</v>
      </c>
      <c r="U681" s="6">
        <f>DAY(טבלה1[[#This Row],[published_date]])</f>
        <v>22</v>
      </c>
      <c r="V681" s="6">
        <f>MONTH(טבלה1[[#This Row],[published_date]])</f>
        <v>8</v>
      </c>
      <c r="W681" s="6">
        <f>YEAR(טבלה1[[#This Row],[published_date]])</f>
        <v>2016</v>
      </c>
      <c r="X681">
        <v>2</v>
      </c>
      <c r="Y681" t="str">
        <f>VLOOKUP(טבלה1[[#This Row],[subject_id]],Subject_id!$A$2:$B$5,2)</f>
        <v>Graphic Design</v>
      </c>
      <c r="Z681" s="7">
        <v>43465</v>
      </c>
      <c r="AA681">
        <f>_xlfn.DAYS(טבלה1[[#This Row],[Removal_date]],טבלה1[[#This Row],[published_date]])</f>
        <v>861</v>
      </c>
      <c r="AB681" s="4">
        <f>טבלה1[[#This Row],[price]]*טבלה1[[#This Row],[num_subscribers]]</f>
        <v>49200</v>
      </c>
    </row>
    <row r="682" spans="1:28" x14ac:dyDescent="0.3">
      <c r="A682">
        <v>948294</v>
      </c>
      <c r="B682" t="s">
        <v>3348</v>
      </c>
      <c r="C682" t="str">
        <f>LEFT(טבלה1[[#This Row],[course_title]],10)</f>
        <v>Ù…Ø¯Ø®Ù„ Ù</v>
      </c>
      <c r="D682" t="str">
        <f>RIGHT(טבלה1[[#This Row],[course_title]],10)</f>
        <v>ŠÙ† ÙÙ‚Ø·</v>
      </c>
      <c r="E682" t="str">
        <f>MID(טבלה1[[#This Row],[course_title]],2,10)</f>
        <v>…Ø¯Ø®Ù„ Ù</v>
      </c>
      <c r="F682" t="s">
        <v>3349</v>
      </c>
      <c r="G682" t="str">
        <f>REPLACE(טבלה1[[#This Row],[url]],19,3,"com")</f>
        <v>https://www.udemy.com/arabic-photoshop-for-beginers-easy/</v>
      </c>
      <c r="H682" t="b">
        <v>1</v>
      </c>
      <c r="I682" s="4">
        <v>120</v>
      </c>
      <c r="J682" s="5">
        <v>13</v>
      </c>
      <c r="K682" s="5">
        <v>9</v>
      </c>
      <c r="L682" s="5">
        <v>7</v>
      </c>
      <c r="M682">
        <v>2</v>
      </c>
      <c r="N682" t="str">
        <f>VLOOKUP(טבלה1[[#This Row],[level_id]],Level_id!$A$2:$B$5,2)</f>
        <v>Beginner Level</v>
      </c>
      <c r="O682" t="str">
        <f>LOWER(טבלה1[[#This Row],[level_desc]])</f>
        <v>beginner level</v>
      </c>
      <c r="P682" s="3" t="str">
        <f>UPPER(טבלה1[[#This Row],[small letters]])</f>
        <v>BEGINNER LEVEL</v>
      </c>
      <c r="Q682">
        <f>LEN(טבלה1[[#This Row],[no spaces]])</f>
        <v>14</v>
      </c>
      <c r="R682" t="str">
        <f>TRIM(טבלה1[[#This Row],[small letters]])</f>
        <v>beginner level</v>
      </c>
      <c r="S682" s="6">
        <v>1</v>
      </c>
      <c r="T682" s="12">
        <v>42619</v>
      </c>
      <c r="U682" s="6">
        <f>DAY(טבלה1[[#This Row],[published_date]])</f>
        <v>6</v>
      </c>
      <c r="V682" s="6">
        <f>MONTH(טבלה1[[#This Row],[published_date]])</f>
        <v>9</v>
      </c>
      <c r="W682" s="6">
        <f>YEAR(טבלה1[[#This Row],[published_date]])</f>
        <v>2016</v>
      </c>
      <c r="X682">
        <v>2</v>
      </c>
      <c r="Y682" t="str">
        <f>VLOOKUP(טבלה1[[#This Row],[subject_id]],Subject_id!$A$2:$B$5,2)</f>
        <v>Graphic Design</v>
      </c>
      <c r="Z682" s="7">
        <v>43465</v>
      </c>
      <c r="AA682">
        <f>_xlfn.DAYS(טבלה1[[#This Row],[Removal_date]],טבלה1[[#This Row],[published_date]])</f>
        <v>846</v>
      </c>
      <c r="AB682" s="4">
        <f>טבלה1[[#This Row],[price]]*טבלה1[[#This Row],[num_subscribers]]</f>
        <v>1560</v>
      </c>
    </row>
    <row r="683" spans="1:28" x14ac:dyDescent="0.3">
      <c r="A683">
        <v>953442</v>
      </c>
      <c r="B683" t="s">
        <v>3698</v>
      </c>
      <c r="C683" t="str">
        <f>LEFT(טבלה1[[#This Row],[course_title]],10)</f>
        <v>Blues Scho</v>
      </c>
      <c r="D683" t="str">
        <f>RIGHT(טבלה1[[#This Row],[course_title]],10)</f>
        <v>o &amp; Improv</v>
      </c>
      <c r="E683" t="str">
        <f>MID(טבלה1[[#This Row],[course_title]],2,10)</f>
        <v>lues Schoo</v>
      </c>
      <c r="F683" t="s">
        <v>3699</v>
      </c>
      <c r="G683" t="str">
        <f>REPLACE(טבלה1[[#This Row],[url]],19,3,"com")</f>
        <v>https://www.udemy.com/blues-piano-improvisation-amaze-yourself/</v>
      </c>
      <c r="H683" t="b">
        <v>1</v>
      </c>
      <c r="I683" s="4">
        <v>120</v>
      </c>
      <c r="J683" s="5">
        <v>326</v>
      </c>
      <c r="K683" s="5">
        <v>44</v>
      </c>
      <c r="L683" s="5">
        <v>54</v>
      </c>
      <c r="M683">
        <v>1</v>
      </c>
      <c r="N683" t="str">
        <f>VLOOKUP(טבלה1[[#This Row],[level_id]],Level_id!$A$2:$B$5,2)</f>
        <v>All levels</v>
      </c>
      <c r="O683" t="str">
        <f>LOWER(טבלה1[[#This Row],[level_desc]])</f>
        <v>all levels</v>
      </c>
      <c r="P683" s="3" t="str">
        <f>UPPER(טבלה1[[#This Row],[small letters]])</f>
        <v>ALL LEVELS</v>
      </c>
      <c r="Q683">
        <f>LEN(טבלה1[[#This Row],[no spaces]])</f>
        <v>10</v>
      </c>
      <c r="R683" t="str">
        <f>TRIM(טבלה1[[#This Row],[small letters]])</f>
        <v>all levels</v>
      </c>
      <c r="S683" s="6">
        <v>3</v>
      </c>
      <c r="T683" s="12">
        <v>42788</v>
      </c>
      <c r="U683" s="6">
        <f>DAY(טבלה1[[#This Row],[published_date]])</f>
        <v>22</v>
      </c>
      <c r="V683" s="6">
        <f>MONTH(טבלה1[[#This Row],[published_date]])</f>
        <v>2</v>
      </c>
      <c r="W683" s="6">
        <f>YEAR(טבלה1[[#This Row],[published_date]])</f>
        <v>2017</v>
      </c>
      <c r="X683">
        <v>3</v>
      </c>
      <c r="Y683" t="str">
        <f>VLOOKUP(טבלה1[[#This Row],[subject_id]],Subject_id!$A$2:$B$5,2)</f>
        <v>Musical Instruments</v>
      </c>
      <c r="Z683" s="7">
        <v>43734</v>
      </c>
      <c r="AA683">
        <f>_xlfn.DAYS(טבלה1[[#This Row],[Removal_date]],טבלה1[[#This Row],[published_date]])</f>
        <v>946</v>
      </c>
      <c r="AB683" s="4">
        <f>טבלה1[[#This Row],[price]]*טבלה1[[#This Row],[num_subscribers]]</f>
        <v>39120</v>
      </c>
    </row>
    <row r="684" spans="1:28" x14ac:dyDescent="0.3">
      <c r="A684">
        <v>963412</v>
      </c>
      <c r="B684" t="s">
        <v>6809</v>
      </c>
      <c r="C684" t="str">
        <f>LEFT(טבלה1[[#This Row],[course_title]],10)</f>
        <v>Building W</v>
      </c>
      <c r="D684" t="str">
        <f>RIGHT(טבלה1[[#This Row],[course_title]],10)</f>
        <v>nd the DOM</v>
      </c>
      <c r="E684" t="str">
        <f>MID(טבלה1[[#This Row],[course_title]],2,10)</f>
        <v>uilding We</v>
      </c>
      <c r="F684" t="s">
        <v>6810</v>
      </c>
      <c r="G684" t="str">
        <f>REPLACE(טבלה1[[#This Row],[url]],19,3,"com")</f>
        <v>https://www.udemy.com/building-websites-learn-javascript-and-the-dom/</v>
      </c>
      <c r="H684" t="b">
        <v>1</v>
      </c>
      <c r="I684" s="4">
        <v>120</v>
      </c>
      <c r="J684" s="5">
        <v>17759</v>
      </c>
      <c r="K684" s="5">
        <v>64</v>
      </c>
      <c r="L684" s="5">
        <v>37</v>
      </c>
      <c r="M684">
        <v>2</v>
      </c>
      <c r="N684" t="str">
        <f>VLOOKUP(טבלה1[[#This Row],[level_id]],Level_id!$A$2:$B$5,2)</f>
        <v>Beginner Level</v>
      </c>
      <c r="O684" t="str">
        <f>LOWER(טבלה1[[#This Row],[level_desc]])</f>
        <v>beginner level</v>
      </c>
      <c r="P684" s="3" t="str">
        <f>UPPER(טבלה1[[#This Row],[small letters]])</f>
        <v>BEGINNER LEVEL</v>
      </c>
      <c r="Q684">
        <f>LEN(טבלה1[[#This Row],[no spaces]])</f>
        <v>14</v>
      </c>
      <c r="R684" t="str">
        <f>TRIM(טבלה1[[#This Row],[small letters]])</f>
        <v>beginner level</v>
      </c>
      <c r="S684" s="6">
        <v>3</v>
      </c>
      <c r="T684" s="12">
        <v>42639</v>
      </c>
      <c r="U684" s="6">
        <f>DAY(טבלה1[[#This Row],[published_date]])</f>
        <v>26</v>
      </c>
      <c r="V684" s="6">
        <f>MONTH(טבלה1[[#This Row],[published_date]])</f>
        <v>9</v>
      </c>
      <c r="W684" s="6">
        <f>YEAR(טבלה1[[#This Row],[published_date]])</f>
        <v>2016</v>
      </c>
      <c r="X684">
        <v>4</v>
      </c>
      <c r="Y684" t="str">
        <f>VLOOKUP(טבלה1[[#This Row],[subject_id]],Subject_id!$A$2:$B$5,2)</f>
        <v>Web Development</v>
      </c>
      <c r="Z684" s="7">
        <v>43465</v>
      </c>
      <c r="AA684">
        <f>_xlfn.DAYS(טבלה1[[#This Row],[Removal_date]],טבלה1[[#This Row],[published_date]])</f>
        <v>826</v>
      </c>
      <c r="AB684" s="4">
        <f>טבלה1[[#This Row],[price]]*טבלה1[[#This Row],[num_subscribers]]</f>
        <v>2131080</v>
      </c>
    </row>
    <row r="685" spans="1:28" x14ac:dyDescent="0.3">
      <c r="A685">
        <v>968268</v>
      </c>
      <c r="B685" t="s">
        <v>3476</v>
      </c>
      <c r="C685" t="str">
        <f>LEFT(טבלה1[[#This Row],[course_title]],10)</f>
        <v>Photoshop:</v>
      </c>
      <c r="D685" t="str">
        <f>RIGHT(טבלה1[[#This Row],[course_title]],10)</f>
        <v>de fiestas</v>
      </c>
      <c r="E685" t="str">
        <f>MID(טבלה1[[#This Row],[course_title]],2,10)</f>
        <v xml:space="preserve">hotoshop: </v>
      </c>
      <c r="F685" t="s">
        <v>3477</v>
      </c>
      <c r="G685" t="str">
        <f>REPLACE(טבלה1[[#This Row],[url]],19,3,"com")</f>
        <v>https://www.udemy.com/curso-de-photoshop-como-hacer-todo-para-tu-fiesta-tematica/</v>
      </c>
      <c r="H685" t="b">
        <v>1</v>
      </c>
      <c r="I685" s="4">
        <v>120</v>
      </c>
      <c r="J685" s="5">
        <v>125</v>
      </c>
      <c r="K685" s="5">
        <v>5</v>
      </c>
      <c r="L685" s="5">
        <v>56</v>
      </c>
      <c r="M685">
        <v>2</v>
      </c>
      <c r="N685" t="str">
        <f>VLOOKUP(טבלה1[[#This Row],[level_id]],Level_id!$A$2:$B$5,2)</f>
        <v>Beginner Level</v>
      </c>
      <c r="O685" t="str">
        <f>LOWER(טבלה1[[#This Row],[level_desc]])</f>
        <v>beginner level</v>
      </c>
      <c r="P685" s="3" t="str">
        <f>UPPER(טבלה1[[#This Row],[small letters]])</f>
        <v>BEGINNER LEVEL</v>
      </c>
      <c r="Q685">
        <f>LEN(טבלה1[[#This Row],[no spaces]])</f>
        <v>14</v>
      </c>
      <c r="R685" t="str">
        <f>TRIM(טבלה1[[#This Row],[small letters]])</f>
        <v>beginner level</v>
      </c>
      <c r="S685" s="6">
        <v>8.5</v>
      </c>
      <c r="T685" s="12">
        <v>42661</v>
      </c>
      <c r="U685" s="6">
        <f>DAY(טבלה1[[#This Row],[published_date]])</f>
        <v>18</v>
      </c>
      <c r="V685" s="6">
        <f>MONTH(טבלה1[[#This Row],[published_date]])</f>
        <v>10</v>
      </c>
      <c r="W685" s="6">
        <f>YEAR(טבלה1[[#This Row],[published_date]])</f>
        <v>2016</v>
      </c>
      <c r="X685">
        <v>2</v>
      </c>
      <c r="Y685" t="str">
        <f>VLOOKUP(טבלה1[[#This Row],[subject_id]],Subject_id!$A$2:$B$5,2)</f>
        <v>Graphic Design</v>
      </c>
      <c r="Z685" s="7">
        <v>43465</v>
      </c>
      <c r="AA685">
        <f>_xlfn.DAYS(טבלה1[[#This Row],[Removal_date]],טבלה1[[#This Row],[published_date]])</f>
        <v>804</v>
      </c>
      <c r="AB685" s="4">
        <f>טבלה1[[#This Row],[price]]*טבלה1[[#This Row],[num_subscribers]]</f>
        <v>15000</v>
      </c>
    </row>
    <row r="686" spans="1:28" x14ac:dyDescent="0.3">
      <c r="A686">
        <v>1035940</v>
      </c>
      <c r="B686" t="s">
        <v>6378</v>
      </c>
      <c r="C686" t="str">
        <f>LEFT(טבלה1[[#This Row],[course_title]],10)</f>
        <v>Profession</v>
      </c>
      <c r="D686" t="str">
        <f>RIGHT(טבלה1[[#This Row],[course_title]],10)</f>
        <v>thon Flask</v>
      </c>
      <c r="E686" t="str">
        <f>MID(טבלה1[[#This Row],[course_title]],2,10)</f>
        <v>rofessiona</v>
      </c>
      <c r="F686" t="s">
        <v>6379</v>
      </c>
      <c r="G686" t="str">
        <f>REPLACE(טבלה1[[#This Row],[url]],19,3,"com")</f>
        <v>https://www.udemy.com/restful-api-flask-course/</v>
      </c>
      <c r="H686" t="b">
        <v>1</v>
      </c>
      <c r="I686" s="4">
        <v>120</v>
      </c>
      <c r="J686" s="5">
        <v>578</v>
      </c>
      <c r="K686" s="5">
        <v>25</v>
      </c>
      <c r="L686" s="5">
        <v>36</v>
      </c>
      <c r="M686">
        <v>4</v>
      </c>
      <c r="N686" t="str">
        <f>VLOOKUP(טבלה1[[#This Row],[level_id]],Level_id!$A$2:$B$5,2)</f>
        <v>Intermediate Level</v>
      </c>
      <c r="O686" t="str">
        <f>LOWER(טבלה1[[#This Row],[level_desc]])</f>
        <v>intermediate level</v>
      </c>
      <c r="P686" s="3" t="str">
        <f>UPPER(טבלה1[[#This Row],[small letters]])</f>
        <v>INTERMEDIATE LEVEL</v>
      </c>
      <c r="Q686">
        <f>LEN(טבלה1[[#This Row],[no spaces]])</f>
        <v>18</v>
      </c>
      <c r="R686" t="str">
        <f>TRIM(טבלה1[[#This Row],[small letters]])</f>
        <v>intermediate level</v>
      </c>
      <c r="S686" s="6">
        <v>4.5</v>
      </c>
      <c r="T686" s="12">
        <v>42746</v>
      </c>
      <c r="U686" s="6">
        <f>DAY(טבלה1[[#This Row],[published_date]])</f>
        <v>11</v>
      </c>
      <c r="V686" s="6">
        <f>MONTH(טבלה1[[#This Row],[published_date]])</f>
        <v>1</v>
      </c>
      <c r="W686" s="6">
        <f>YEAR(טבלה1[[#This Row],[published_date]])</f>
        <v>2017</v>
      </c>
      <c r="X686">
        <v>4</v>
      </c>
      <c r="Y686" t="str">
        <f>VLOOKUP(טבלה1[[#This Row],[subject_id]],Subject_id!$A$2:$B$5,2)</f>
        <v>Web Development</v>
      </c>
      <c r="Z686" s="7">
        <v>44114</v>
      </c>
      <c r="AA686">
        <f>_xlfn.DAYS(טבלה1[[#This Row],[Removal_date]],טבלה1[[#This Row],[published_date]])</f>
        <v>1368</v>
      </c>
      <c r="AB686" s="4">
        <f>טבלה1[[#This Row],[price]]*טבלה1[[#This Row],[num_subscribers]]</f>
        <v>69360</v>
      </c>
    </row>
    <row r="687" spans="1:28" x14ac:dyDescent="0.3">
      <c r="A687">
        <v>1145430</v>
      </c>
      <c r="B687" t="s">
        <v>6504</v>
      </c>
      <c r="C687" t="str">
        <f>LEFT(טבלה1[[#This Row],[course_title]],10)</f>
        <v>Angular St</v>
      </c>
      <c r="D687" t="str">
        <f>RIGHT(טבלה1[[#This Row],[course_title]],10)</f>
        <v>Angular 4)</v>
      </c>
      <c r="E687" t="str">
        <f>MID(טבלה1[[#This Row],[course_title]],2,10)</f>
        <v>ngular Sty</v>
      </c>
      <c r="F687" t="s">
        <v>6505</v>
      </c>
      <c r="G687" t="str">
        <f>REPLACE(טבלה1[[#This Row],[url]],19,3,"com")</f>
        <v>https://www.udemy.com/angular-styling-animations-for-angular-2-and-angular-4/</v>
      </c>
      <c r="H687" t="b">
        <v>1</v>
      </c>
      <c r="I687" s="4">
        <v>120</v>
      </c>
      <c r="J687" s="5">
        <v>4138</v>
      </c>
      <c r="K687" s="5">
        <v>307</v>
      </c>
      <c r="L687" s="5">
        <v>107</v>
      </c>
      <c r="M687">
        <v>4</v>
      </c>
      <c r="N687" t="str">
        <f>VLOOKUP(טבלה1[[#This Row],[level_id]],Level_id!$A$2:$B$5,2)</f>
        <v>Intermediate Level</v>
      </c>
      <c r="O687" t="str">
        <f>LOWER(טבלה1[[#This Row],[level_desc]])</f>
        <v>intermediate level</v>
      </c>
      <c r="P687" s="3" t="str">
        <f>UPPER(טבלה1[[#This Row],[small letters]])</f>
        <v>INTERMEDIATE LEVEL</v>
      </c>
      <c r="Q687">
        <f>LEN(טבלה1[[#This Row],[no spaces]])</f>
        <v>18</v>
      </c>
      <c r="R687" t="str">
        <f>TRIM(טבלה1[[#This Row],[small letters]])</f>
        <v>intermediate level</v>
      </c>
      <c r="S687" s="6">
        <v>6</v>
      </c>
      <c r="T687" s="12">
        <v>42822</v>
      </c>
      <c r="U687" s="6">
        <f>DAY(טבלה1[[#This Row],[published_date]])</f>
        <v>28</v>
      </c>
      <c r="V687" s="6">
        <f>MONTH(טבלה1[[#This Row],[published_date]])</f>
        <v>3</v>
      </c>
      <c r="W687" s="6">
        <f>YEAR(טבלה1[[#This Row],[published_date]])</f>
        <v>2017</v>
      </c>
      <c r="X687">
        <v>4</v>
      </c>
      <c r="Y687" t="str">
        <f>VLOOKUP(טבלה1[[#This Row],[subject_id]],Subject_id!$A$2:$B$5,2)</f>
        <v>Web Development</v>
      </c>
      <c r="Z687" s="7">
        <v>44114</v>
      </c>
      <c r="AA687">
        <f>_xlfn.DAYS(טבלה1[[#This Row],[Removal_date]],טבלה1[[#This Row],[published_date]])</f>
        <v>1292</v>
      </c>
      <c r="AB687" s="4">
        <f>טבלה1[[#This Row],[price]]*טבלה1[[#This Row],[num_subscribers]]</f>
        <v>496560</v>
      </c>
    </row>
    <row r="688" spans="1:28" x14ac:dyDescent="0.3">
      <c r="A688">
        <v>1211960</v>
      </c>
      <c r="B688" t="s">
        <v>5790</v>
      </c>
      <c r="C688" t="str">
        <f>LEFT(טבלה1[[#This Row],[course_title]],10)</f>
        <v>How To Bui</v>
      </c>
      <c r="D688" t="str">
        <f>RIGHT(טבלה1[[#This Row],[course_title]],10)</f>
        <v>om Scratch</v>
      </c>
      <c r="E688" t="str">
        <f>MID(טבלה1[[#This Row],[course_title]],2,10)</f>
        <v>ow To Buil</v>
      </c>
      <c r="F688" t="s">
        <v>5791</v>
      </c>
      <c r="G688" t="str">
        <f>REPLACE(טבלה1[[#This Row],[url]],19,3,"com")</f>
        <v>https://www.udemy.com/how-to-build-a-facebook-messenger-chat-bot-from-scratch/</v>
      </c>
      <c r="H688" t="b">
        <v>1</v>
      </c>
      <c r="I688" s="4">
        <v>120</v>
      </c>
      <c r="J688" s="5">
        <v>1798</v>
      </c>
      <c r="K688" s="5">
        <v>20</v>
      </c>
      <c r="L688" s="5">
        <v>24</v>
      </c>
      <c r="M688">
        <v>2</v>
      </c>
      <c r="N688" t="str">
        <f>VLOOKUP(טבלה1[[#This Row],[level_id]],Level_id!$A$2:$B$5,2)</f>
        <v>Beginner Level</v>
      </c>
      <c r="O688" t="str">
        <f>LOWER(טבלה1[[#This Row],[level_desc]])</f>
        <v>beginner level</v>
      </c>
      <c r="P688" s="3" t="str">
        <f>UPPER(טבלה1[[#This Row],[small letters]])</f>
        <v>BEGINNER LEVEL</v>
      </c>
      <c r="Q688">
        <f>LEN(טבלה1[[#This Row],[no spaces]])</f>
        <v>14</v>
      </c>
      <c r="R688" t="str">
        <f>TRIM(טבלה1[[#This Row],[small letters]])</f>
        <v>beginner level</v>
      </c>
      <c r="S688" s="6">
        <v>1.5</v>
      </c>
      <c r="T688" s="12">
        <v>42866</v>
      </c>
      <c r="U688" s="6">
        <f>DAY(טבלה1[[#This Row],[published_date]])</f>
        <v>11</v>
      </c>
      <c r="V688" s="6">
        <f>MONTH(טבלה1[[#This Row],[published_date]])</f>
        <v>5</v>
      </c>
      <c r="W688" s="6">
        <f>YEAR(טבלה1[[#This Row],[published_date]])</f>
        <v>2017</v>
      </c>
      <c r="X688">
        <v>4</v>
      </c>
      <c r="Y688" t="str">
        <f>VLOOKUP(טבלה1[[#This Row],[subject_id]],Subject_id!$A$2:$B$5,2)</f>
        <v>Web Development</v>
      </c>
      <c r="Z688" s="7">
        <v>43465</v>
      </c>
      <c r="AA688">
        <f>_xlfn.DAYS(טבלה1[[#This Row],[Removal_date]],טבלה1[[#This Row],[published_date]])</f>
        <v>599</v>
      </c>
      <c r="AB688" s="4">
        <f>טבלה1[[#This Row],[price]]*טבלה1[[#This Row],[num_subscribers]]</f>
        <v>215760</v>
      </c>
    </row>
    <row r="689" spans="1:28" x14ac:dyDescent="0.3">
      <c r="A689">
        <v>1247828</v>
      </c>
      <c r="B689" t="s">
        <v>5004</v>
      </c>
      <c r="C689" t="str">
        <f>LEFT(טבלה1[[#This Row],[course_title]],10)</f>
        <v xml:space="preserve">Angular 4 </v>
      </c>
      <c r="D689" t="str">
        <f>RIGHT(טבלה1[[#This Row],[course_title]],10)</f>
        <v xml:space="preserve"> Beginners</v>
      </c>
      <c r="E689" t="str">
        <f>MID(טבלה1[[#This Row],[course_title]],2,10)</f>
        <v>ngular 4 (</v>
      </c>
      <c r="F689" t="s">
        <v>5005</v>
      </c>
      <c r="G689" t="str">
        <f>REPLACE(טבלה1[[#This Row],[url]],19,3,"com")</f>
        <v>https://www.udemy.com/angular-crash-course-for-beginners/</v>
      </c>
      <c r="H689" t="b">
        <v>1</v>
      </c>
      <c r="I689" s="4">
        <v>120</v>
      </c>
      <c r="J689" s="5">
        <v>12366</v>
      </c>
      <c r="K689" s="5">
        <v>506</v>
      </c>
      <c r="L689" s="5">
        <v>120</v>
      </c>
      <c r="M689">
        <v>2</v>
      </c>
      <c r="N689" t="str">
        <f>VLOOKUP(טבלה1[[#This Row],[level_id]],Level_id!$A$2:$B$5,2)</f>
        <v>Beginner Level</v>
      </c>
      <c r="O689" t="str">
        <f>LOWER(טבלה1[[#This Row],[level_desc]])</f>
        <v>beginner level</v>
      </c>
      <c r="P689" s="3" t="str">
        <f>UPPER(טבלה1[[#This Row],[small letters]])</f>
        <v>BEGINNER LEVEL</v>
      </c>
      <c r="Q689">
        <f>LEN(טבלה1[[#This Row],[no spaces]])</f>
        <v>14</v>
      </c>
      <c r="R689" t="str">
        <f>TRIM(טבלה1[[#This Row],[small letters]])</f>
        <v>beginner level</v>
      </c>
      <c r="S689" s="6">
        <v>9</v>
      </c>
      <c r="T689" s="12">
        <v>42909</v>
      </c>
      <c r="U689" s="6">
        <f>DAY(טבלה1[[#This Row],[published_date]])</f>
        <v>23</v>
      </c>
      <c r="V689" s="6">
        <f>MONTH(טבלה1[[#This Row],[published_date]])</f>
        <v>6</v>
      </c>
      <c r="W689" s="6">
        <f>YEAR(טבלה1[[#This Row],[published_date]])</f>
        <v>2017</v>
      </c>
      <c r="X689">
        <v>4</v>
      </c>
      <c r="Y689" t="str">
        <f>VLOOKUP(טבלה1[[#This Row],[subject_id]],Subject_id!$A$2:$B$5,2)</f>
        <v>Web Development</v>
      </c>
      <c r="Z689" s="7">
        <v>43465</v>
      </c>
      <c r="AA689">
        <f>_xlfn.DAYS(טבלה1[[#This Row],[Removal_date]],טבלה1[[#This Row],[published_date]])</f>
        <v>556</v>
      </c>
      <c r="AB689" s="4">
        <f>טבלה1[[#This Row],[price]]*טבלה1[[#This Row],[num_subscribers]]</f>
        <v>1483920</v>
      </c>
    </row>
    <row r="690" spans="1:28" ht="84" x14ac:dyDescent="0.3">
      <c r="A690">
        <v>149716</v>
      </c>
      <c r="B690" s="10" t="s">
        <v>3752</v>
      </c>
      <c r="C690" s="10" t="str">
        <f>LEFT(טבלה1[[#This Row],[course_title]],10)</f>
        <v>Learn to P</v>
      </c>
      <c r="D690" s="10" t="str">
        <f>RIGHT(טבלה1[[#This Row],[course_title]],10)</f>
        <v>e Pros Do"</v>
      </c>
      <c r="E690" s="10" t="str">
        <f>MID(טבלה1[[#This Row],[course_title]],2,10)</f>
        <v>earn to Pl</v>
      </c>
      <c r="F690" t="s">
        <v>3753</v>
      </c>
      <c r="G690" t="str">
        <f>REPLACE(טבלה1[[#This Row],[url]],19,3,"com")</f>
        <v>https://www.udemy.com/learn-popular-piano-successfully-have-fun-making-music-now/</v>
      </c>
      <c r="H690" t="b">
        <v>1</v>
      </c>
      <c r="I690" s="4">
        <v>115</v>
      </c>
      <c r="J690" s="5">
        <v>595</v>
      </c>
      <c r="K690" s="5">
        <v>20</v>
      </c>
      <c r="L690" s="5">
        <v>33</v>
      </c>
      <c r="M690">
        <v>1</v>
      </c>
      <c r="N690" t="str">
        <f>VLOOKUP(טבלה1[[#This Row],[level_id]],Level_id!$A$2:$B$5,2)</f>
        <v>All levels</v>
      </c>
      <c r="O690" t="str">
        <f>LOWER(טבלה1[[#This Row],[level_desc]])</f>
        <v>all levels</v>
      </c>
      <c r="P690" s="3" t="str">
        <f>UPPER(טבלה1[[#This Row],[small letters]])</f>
        <v>ALL LEVELS</v>
      </c>
      <c r="Q690">
        <f>LEN(טבלה1[[#This Row],[no spaces]])</f>
        <v>10</v>
      </c>
      <c r="R690" t="str">
        <f>TRIM(טבלה1[[#This Row],[small letters]])</f>
        <v>all levels</v>
      </c>
      <c r="S690" s="6">
        <v>2</v>
      </c>
      <c r="T690" s="12">
        <v>42044</v>
      </c>
      <c r="U690" s="6">
        <f>DAY(טבלה1[[#This Row],[published_date]])</f>
        <v>9</v>
      </c>
      <c r="V690" s="6">
        <f>MONTH(טבלה1[[#This Row],[published_date]])</f>
        <v>2</v>
      </c>
      <c r="W690" s="6">
        <f>YEAR(טבלה1[[#This Row],[published_date]])</f>
        <v>2015</v>
      </c>
      <c r="X690">
        <v>3</v>
      </c>
      <c r="Y690" t="str">
        <f>VLOOKUP(טבלה1[[#This Row],[subject_id]],Subject_id!$A$2:$B$5,2)</f>
        <v>Musical Instruments</v>
      </c>
      <c r="Z690" s="7">
        <v>43734</v>
      </c>
      <c r="AA690">
        <f>_xlfn.DAYS(טבלה1[[#This Row],[Removal_date]],טבלה1[[#This Row],[published_date]])</f>
        <v>1690</v>
      </c>
      <c r="AB690" s="4">
        <f>טבלה1[[#This Row],[price]]*טבלה1[[#This Row],[num_subscribers]]</f>
        <v>68425</v>
      </c>
    </row>
    <row r="691" spans="1:28" x14ac:dyDescent="0.3">
      <c r="A691">
        <v>173888</v>
      </c>
      <c r="B691" t="s">
        <v>6178</v>
      </c>
      <c r="C691" t="str">
        <f>LEFT(טבלה1[[#This Row],[course_title]],10)</f>
        <v xml:space="preserve">AngularJS </v>
      </c>
      <c r="D691" t="str">
        <f>RIGHT(טבלה1[[#This Row],[course_title]],10)</f>
        <v>g a WebApp</v>
      </c>
      <c r="E691" t="str">
        <f>MID(טבלה1[[#This Row],[course_title]],2,10)</f>
        <v>ngularJS f</v>
      </c>
      <c r="F691" t="s">
        <v>6179</v>
      </c>
      <c r="G691" t="str">
        <f>REPLACE(טבלה1[[#This Row],[url]],19,3,"com")</f>
        <v>https://www.udemy.com/angularjs-for-the-real-world-learn-to-create-a-webapp/</v>
      </c>
      <c r="H691" t="b">
        <v>1</v>
      </c>
      <c r="I691" s="4">
        <v>115</v>
      </c>
      <c r="J691" s="5">
        <v>1407</v>
      </c>
      <c r="K691" s="5">
        <v>137</v>
      </c>
      <c r="L691" s="5">
        <v>69</v>
      </c>
      <c r="M691">
        <v>1</v>
      </c>
      <c r="N691" t="str">
        <f>VLOOKUP(טבלה1[[#This Row],[level_id]],Level_id!$A$2:$B$5,2)</f>
        <v>All levels</v>
      </c>
      <c r="O691" t="str">
        <f>LOWER(טבלה1[[#This Row],[level_desc]])</f>
        <v>all levels</v>
      </c>
      <c r="P691" s="3" t="str">
        <f>UPPER(טבלה1[[#This Row],[small letters]])</f>
        <v>ALL LEVELS</v>
      </c>
      <c r="Q691">
        <f>LEN(טבלה1[[#This Row],[no spaces]])</f>
        <v>10</v>
      </c>
      <c r="R691" t="str">
        <f>TRIM(טבלה1[[#This Row],[small letters]])</f>
        <v>all levels</v>
      </c>
      <c r="S691" s="6">
        <v>7</v>
      </c>
      <c r="T691" s="12">
        <v>42254</v>
      </c>
      <c r="U691" s="6">
        <f>DAY(טבלה1[[#This Row],[published_date]])</f>
        <v>7</v>
      </c>
      <c r="V691" s="6">
        <f>MONTH(טבלה1[[#This Row],[published_date]])</f>
        <v>9</v>
      </c>
      <c r="W691" s="6">
        <f>YEAR(טבלה1[[#This Row],[published_date]])</f>
        <v>2015</v>
      </c>
      <c r="X691">
        <v>4</v>
      </c>
      <c r="Y691" t="str">
        <f>VLOOKUP(טבלה1[[#This Row],[subject_id]],Subject_id!$A$2:$B$5,2)</f>
        <v>Web Development</v>
      </c>
      <c r="Z691" s="7">
        <v>43734</v>
      </c>
      <c r="AA691">
        <f>_xlfn.DAYS(טבלה1[[#This Row],[Removal_date]],טבלה1[[#This Row],[published_date]])</f>
        <v>1480</v>
      </c>
      <c r="AB691" s="4">
        <f>טבלה1[[#This Row],[price]]*טבלה1[[#This Row],[num_subscribers]]</f>
        <v>161805</v>
      </c>
    </row>
    <row r="692" spans="1:28" x14ac:dyDescent="0.3">
      <c r="A692">
        <v>472592</v>
      </c>
      <c r="B692" t="s">
        <v>2867</v>
      </c>
      <c r="C692" t="str">
        <f>LEFT(טבלה1[[#This Row],[course_title]],10)</f>
        <v>App Design</v>
      </c>
      <c r="D692" t="str">
        <f>RIGHT(טבלה1[[#This Row],[course_title]],10)</f>
        <v>ned Course</v>
      </c>
      <c r="E692" t="str">
        <f>MID(טבלה1[[#This Row],[course_title]],2,10)</f>
        <v xml:space="preserve">pp Design </v>
      </c>
      <c r="F692" t="s">
        <v>2868</v>
      </c>
      <c r="G692" t="str">
        <f>REPLACE(טבלה1[[#This Row],[url]],19,3,"com")</f>
        <v>https://www.udemy.com/photoshop-superhero/</v>
      </c>
      <c r="H692" t="b">
        <v>1</v>
      </c>
      <c r="I692" s="4">
        <v>115</v>
      </c>
      <c r="J692" s="5">
        <v>1087</v>
      </c>
      <c r="K692" s="5">
        <v>6</v>
      </c>
      <c r="L692" s="5">
        <v>24</v>
      </c>
      <c r="M692">
        <v>2</v>
      </c>
      <c r="N692" t="str">
        <f>VLOOKUP(טבלה1[[#This Row],[level_id]],Level_id!$A$2:$B$5,2)</f>
        <v>Beginner Level</v>
      </c>
      <c r="O692" t="str">
        <f>LOWER(טבלה1[[#This Row],[level_desc]])</f>
        <v>beginner level</v>
      </c>
      <c r="P692" s="3" t="str">
        <f>UPPER(טבלה1[[#This Row],[small letters]])</f>
        <v>BEGINNER LEVEL</v>
      </c>
      <c r="Q692">
        <f>LEN(טבלה1[[#This Row],[no spaces]])</f>
        <v>14</v>
      </c>
      <c r="R692" t="str">
        <f>TRIM(טבלה1[[#This Row],[small letters]])</f>
        <v>beginner level</v>
      </c>
      <c r="S692" s="6">
        <v>2</v>
      </c>
      <c r="T692" s="12">
        <v>42121</v>
      </c>
      <c r="U692" s="6">
        <f>DAY(טבלה1[[#This Row],[published_date]])</f>
        <v>27</v>
      </c>
      <c r="V692" s="6">
        <f>MONTH(טבלה1[[#This Row],[published_date]])</f>
        <v>4</v>
      </c>
      <c r="W692" s="6">
        <f>YEAR(טבלה1[[#This Row],[published_date]])</f>
        <v>2015</v>
      </c>
      <c r="X692">
        <v>2</v>
      </c>
      <c r="Y692" t="str">
        <f>VLOOKUP(טבלה1[[#This Row],[subject_id]],Subject_id!$A$2:$B$5,2)</f>
        <v>Graphic Design</v>
      </c>
      <c r="Z692" s="7">
        <v>43465</v>
      </c>
      <c r="AA692">
        <f>_xlfn.DAYS(טבלה1[[#This Row],[Removal_date]],טבלה1[[#This Row],[published_date]])</f>
        <v>1344</v>
      </c>
      <c r="AB692" s="4">
        <f>טבלה1[[#This Row],[price]]*טבלה1[[#This Row],[num_subscribers]]</f>
        <v>125005</v>
      </c>
    </row>
    <row r="693" spans="1:28" x14ac:dyDescent="0.3">
      <c r="A693">
        <v>476000</v>
      </c>
      <c r="B693" t="s">
        <v>4586</v>
      </c>
      <c r="C693" t="str">
        <f>LEFT(טבלה1[[#This Row],[course_title]],10)</f>
        <v>Easy Piano</v>
      </c>
      <c r="D693" t="str">
        <f>RIGHT(טבלה1[[#This Row],[course_title]],10)</f>
        <v>ano Course</v>
      </c>
      <c r="E693" t="str">
        <f>MID(טבלה1[[#This Row],[course_title]],2,10)</f>
        <v xml:space="preserve">asy Piano </v>
      </c>
      <c r="F693" t="s">
        <v>4587</v>
      </c>
      <c r="G693" t="str">
        <f>REPLACE(טבלה1[[#This Row],[url]],19,3,"com")</f>
        <v>https://www.udemy.com/easy-piano-for-kids-pinogi/</v>
      </c>
      <c r="H693" t="b">
        <v>1</v>
      </c>
      <c r="I693" s="4">
        <v>115</v>
      </c>
      <c r="J693" s="5">
        <v>139</v>
      </c>
      <c r="K693" s="5">
        <v>8</v>
      </c>
      <c r="L693" s="5">
        <v>104</v>
      </c>
      <c r="M693">
        <v>2</v>
      </c>
      <c r="N693" t="str">
        <f>VLOOKUP(טבלה1[[#This Row],[level_id]],Level_id!$A$2:$B$5,2)</f>
        <v>Beginner Level</v>
      </c>
      <c r="O693" t="str">
        <f>LOWER(טבלה1[[#This Row],[level_desc]])</f>
        <v>beginner level</v>
      </c>
      <c r="P693" s="3" t="str">
        <f>UPPER(טבלה1[[#This Row],[small letters]])</f>
        <v>BEGINNER LEVEL</v>
      </c>
      <c r="Q693">
        <f>LEN(טבלה1[[#This Row],[no spaces]])</f>
        <v>14</v>
      </c>
      <c r="R693" t="str">
        <f>TRIM(טבלה1[[#This Row],[small letters]])</f>
        <v>beginner level</v>
      </c>
      <c r="S693" s="6">
        <v>5.5</v>
      </c>
      <c r="T693" s="12">
        <v>42181</v>
      </c>
      <c r="U693" s="6">
        <f>DAY(טבלה1[[#This Row],[published_date]])</f>
        <v>26</v>
      </c>
      <c r="V693" s="6">
        <f>MONTH(טבלה1[[#This Row],[published_date]])</f>
        <v>6</v>
      </c>
      <c r="W693" s="6">
        <f>YEAR(טבלה1[[#This Row],[published_date]])</f>
        <v>2015</v>
      </c>
      <c r="X693">
        <v>3</v>
      </c>
      <c r="Y693" t="str">
        <f>VLOOKUP(טבלה1[[#This Row],[subject_id]],Subject_id!$A$2:$B$5,2)</f>
        <v>Musical Instruments</v>
      </c>
      <c r="Z693" s="7">
        <v>43465</v>
      </c>
      <c r="AA693">
        <f>_xlfn.DAYS(טבלה1[[#This Row],[Removal_date]],טבלה1[[#This Row],[published_date]])</f>
        <v>1284</v>
      </c>
      <c r="AB693" s="4">
        <f>טבלה1[[#This Row],[price]]*טבלה1[[#This Row],[num_subscribers]]</f>
        <v>15985</v>
      </c>
    </row>
    <row r="694" spans="1:28" x14ac:dyDescent="0.3">
      <c r="A694">
        <v>597424</v>
      </c>
      <c r="B694" t="s">
        <v>2014</v>
      </c>
      <c r="C694" t="str">
        <f>LEFT(טבלה1[[#This Row],[course_title]],10)</f>
        <v xml:space="preserve">Sell like </v>
      </c>
      <c r="D694" t="str">
        <f>RIGHT(טבלה1[[#This Row],[course_title]],10)</f>
        <v>l Selling!</v>
      </c>
      <c r="E694" t="str">
        <f>MID(טבלה1[[#This Row],[course_title]],2,10)</f>
        <v>ell like a</v>
      </c>
      <c r="F694" t="s">
        <v>2015</v>
      </c>
      <c r="G694" t="str">
        <f>REPLACE(טבלה1[[#This Row],[url]],19,3,"com")</f>
        <v>https://www.udemy.com/sell-like-a-pro-inside-secrets-of-successful-selling-y/</v>
      </c>
      <c r="H694" t="b">
        <v>1</v>
      </c>
      <c r="I694" s="4">
        <v>115</v>
      </c>
      <c r="J694" s="5">
        <v>12</v>
      </c>
      <c r="K694" s="5">
        <v>1</v>
      </c>
      <c r="L694" s="5">
        <v>25</v>
      </c>
      <c r="M694">
        <v>1</v>
      </c>
      <c r="N694" t="str">
        <f>VLOOKUP(טבלה1[[#This Row],[level_id]],Level_id!$A$2:$B$5,2)</f>
        <v>All levels</v>
      </c>
      <c r="O694" t="str">
        <f>LOWER(טבלה1[[#This Row],[level_desc]])</f>
        <v>all levels</v>
      </c>
      <c r="P694" s="3" t="str">
        <f>UPPER(טבלה1[[#This Row],[small letters]])</f>
        <v>ALL LEVELS</v>
      </c>
      <c r="Q694">
        <f>LEN(טבלה1[[#This Row],[no spaces]])</f>
        <v>10</v>
      </c>
      <c r="R694" t="str">
        <f>TRIM(טבלה1[[#This Row],[small letters]])</f>
        <v>all levels</v>
      </c>
      <c r="S694" s="6">
        <v>2.5</v>
      </c>
      <c r="T694" s="12">
        <v>42675</v>
      </c>
      <c r="U694" s="6">
        <f>DAY(טבלה1[[#This Row],[published_date]])</f>
        <v>1</v>
      </c>
      <c r="V694" s="6">
        <f>MONTH(טבלה1[[#This Row],[published_date]])</f>
        <v>11</v>
      </c>
      <c r="W694" s="6">
        <f>YEAR(טבלה1[[#This Row],[published_date]])</f>
        <v>2016</v>
      </c>
      <c r="X694">
        <v>1</v>
      </c>
      <c r="Y694" t="str">
        <f>VLOOKUP(טבלה1[[#This Row],[subject_id]],Subject_id!$A$2:$B$5,2)</f>
        <v>Business Finance</v>
      </c>
      <c r="Z694" s="7">
        <v>43734</v>
      </c>
      <c r="AA694">
        <f>_xlfn.DAYS(טבלה1[[#This Row],[Removal_date]],טבלה1[[#This Row],[published_date]])</f>
        <v>1059</v>
      </c>
      <c r="AB694" s="4">
        <f>טבלה1[[#This Row],[price]]*טבלה1[[#This Row],[num_subscribers]]</f>
        <v>1380</v>
      </c>
    </row>
    <row r="695" spans="1:28" x14ac:dyDescent="0.3">
      <c r="A695">
        <v>627540</v>
      </c>
      <c r="B695" t="s">
        <v>100</v>
      </c>
      <c r="C695" t="str">
        <f>LEFT(טבלה1[[#This Row],[course_title]],10)</f>
        <v>Options Tr</v>
      </c>
      <c r="D695" t="str">
        <f>RIGHT(טבלה1[[#This Row],[course_title]],10)</f>
        <v>ly Options</v>
      </c>
      <c r="E695" t="str">
        <f>MID(טבלה1[[#This Row],[course_title]],2,10)</f>
        <v>ptions Tra</v>
      </c>
      <c r="F695" t="s">
        <v>101</v>
      </c>
      <c r="G695" t="str">
        <f>REPLACE(טבלה1[[#This Row],[url]],19,3,"com")</f>
        <v>https://www.udemy.com/work-from-home-setup-your-own-options-trading-business/</v>
      </c>
      <c r="H695" t="b">
        <v>1</v>
      </c>
      <c r="I695" s="4">
        <v>115</v>
      </c>
      <c r="J695" s="5">
        <v>7489</v>
      </c>
      <c r="K695" s="5">
        <v>1190</v>
      </c>
      <c r="L695" s="5">
        <v>25</v>
      </c>
      <c r="M695">
        <v>4</v>
      </c>
      <c r="N695" t="str">
        <f>VLOOKUP(טבלה1[[#This Row],[level_id]],Level_id!$A$2:$B$5,2)</f>
        <v>Intermediate Level</v>
      </c>
      <c r="O695" t="str">
        <f>LOWER(טבלה1[[#This Row],[level_desc]])</f>
        <v>intermediate level</v>
      </c>
      <c r="P695" s="3" t="str">
        <f>UPPER(טבלה1[[#This Row],[small letters]])</f>
        <v>INTERMEDIATE LEVEL</v>
      </c>
      <c r="Q695">
        <f>LEN(טבלה1[[#This Row],[no spaces]])</f>
        <v>18</v>
      </c>
      <c r="R695" t="str">
        <f>TRIM(טבלה1[[#This Row],[small letters]])</f>
        <v>intermediate level</v>
      </c>
      <c r="S695" s="6">
        <v>1</v>
      </c>
      <c r="T695" s="12">
        <v>42299</v>
      </c>
      <c r="U695" s="6">
        <f>DAY(טבלה1[[#This Row],[published_date]])</f>
        <v>22</v>
      </c>
      <c r="V695" s="6">
        <f>MONTH(טבלה1[[#This Row],[published_date]])</f>
        <v>10</v>
      </c>
      <c r="W695" s="6">
        <f>YEAR(טבלה1[[#This Row],[published_date]])</f>
        <v>2015</v>
      </c>
      <c r="X695">
        <v>1</v>
      </c>
      <c r="Y695" t="str">
        <f>VLOOKUP(טבלה1[[#This Row],[subject_id]],Subject_id!$A$2:$B$5,2)</f>
        <v>Business Finance</v>
      </c>
      <c r="Z695" s="7">
        <v>44114</v>
      </c>
      <c r="AA695">
        <f>_xlfn.DAYS(טבלה1[[#This Row],[Removal_date]],טבלה1[[#This Row],[published_date]])</f>
        <v>1815</v>
      </c>
      <c r="AB695" s="4">
        <f>טבלה1[[#This Row],[price]]*טבלה1[[#This Row],[num_subscribers]]</f>
        <v>861235</v>
      </c>
    </row>
    <row r="696" spans="1:28" x14ac:dyDescent="0.3">
      <c r="A696">
        <v>709180</v>
      </c>
      <c r="B696" t="s">
        <v>5661</v>
      </c>
      <c r="C696" t="str">
        <f>LEFT(טבלה1[[#This Row],[course_title]],10)</f>
        <v>Twitter In</v>
      </c>
      <c r="D696" t="str">
        <f>RIGHT(טבלה1[[#This Row],[course_title]],10)</f>
        <v>eloper API</v>
      </c>
      <c r="E696" t="str">
        <f>MID(טבלה1[[#This Row],[course_title]],2,10)</f>
        <v>witter Int</v>
      </c>
      <c r="F696" t="s">
        <v>5662</v>
      </c>
      <c r="G696" t="str">
        <f>REPLACE(טבלה1[[#This Row],[url]],19,3,"com")</f>
        <v>https://www.udemy.com/twitter-integration-customize-tweets-with-developer-api/</v>
      </c>
      <c r="H696" t="b">
        <v>1</v>
      </c>
      <c r="I696" s="4">
        <v>115</v>
      </c>
      <c r="J696" s="5">
        <v>2039</v>
      </c>
      <c r="K696" s="5">
        <v>7</v>
      </c>
      <c r="L696" s="5">
        <v>19</v>
      </c>
      <c r="M696">
        <v>1</v>
      </c>
      <c r="N696" t="str">
        <f>VLOOKUP(טבלה1[[#This Row],[level_id]],Level_id!$A$2:$B$5,2)</f>
        <v>All levels</v>
      </c>
      <c r="O696" t="str">
        <f>LOWER(טבלה1[[#This Row],[level_desc]])</f>
        <v>all levels</v>
      </c>
      <c r="P696" s="3" t="str">
        <f>UPPER(טבלה1[[#This Row],[small letters]])</f>
        <v>ALL LEVELS</v>
      </c>
      <c r="Q696">
        <f>LEN(טבלה1[[#This Row],[no spaces]])</f>
        <v>10</v>
      </c>
      <c r="R696" t="str">
        <f>TRIM(טבלה1[[#This Row],[small letters]])</f>
        <v>all levels</v>
      </c>
      <c r="S696" s="6">
        <v>1</v>
      </c>
      <c r="T696" s="12">
        <v>42367</v>
      </c>
      <c r="U696" s="6">
        <f>DAY(טבלה1[[#This Row],[published_date]])</f>
        <v>29</v>
      </c>
      <c r="V696" s="6">
        <f>MONTH(טבלה1[[#This Row],[published_date]])</f>
        <v>12</v>
      </c>
      <c r="W696" s="6">
        <f>YEAR(טבלה1[[#This Row],[published_date]])</f>
        <v>2015</v>
      </c>
      <c r="X696">
        <v>4</v>
      </c>
      <c r="Y696" t="str">
        <f>VLOOKUP(טבלה1[[#This Row],[subject_id]],Subject_id!$A$2:$B$5,2)</f>
        <v>Web Development</v>
      </c>
      <c r="Z696" s="7">
        <v>43734</v>
      </c>
      <c r="AA696">
        <f>_xlfn.DAYS(טבלה1[[#This Row],[Removal_date]],טבלה1[[#This Row],[published_date]])</f>
        <v>1367</v>
      </c>
      <c r="AB696" s="4">
        <f>טבלה1[[#This Row],[price]]*טבלה1[[#This Row],[num_subscribers]]</f>
        <v>234485</v>
      </c>
    </row>
    <row r="697" spans="1:28" x14ac:dyDescent="0.3">
      <c r="A697">
        <v>720994</v>
      </c>
      <c r="B697" t="s">
        <v>2116</v>
      </c>
      <c r="C697" t="str">
        <f>LEFT(טבלה1[[#This Row],[course_title]],10)</f>
        <v>GestÃ£o Fi</v>
      </c>
      <c r="D697" t="str">
        <f>RIGHT(טבלה1[[#This Row],[course_title]],10)</f>
        <v>s Empresas</v>
      </c>
      <c r="E697" t="str">
        <f>MID(טבלה1[[#This Row],[course_title]],2,10)</f>
        <v>estÃ£o Fin</v>
      </c>
      <c r="F697" t="s">
        <v>2117</v>
      </c>
      <c r="G697" t="str">
        <f>REPLACE(טבלה1[[#This Row],[url]],19,3,"com")</f>
        <v>https://www.udemy.com/gestao-financeira/</v>
      </c>
      <c r="H697" t="b">
        <v>1</v>
      </c>
      <c r="I697" s="4">
        <v>115</v>
      </c>
      <c r="J697" s="5">
        <v>1284</v>
      </c>
      <c r="K697" s="5">
        <v>230</v>
      </c>
      <c r="L697" s="5">
        <v>45</v>
      </c>
      <c r="M697">
        <v>1</v>
      </c>
      <c r="N697" t="str">
        <f>VLOOKUP(טבלה1[[#This Row],[level_id]],Level_id!$A$2:$B$5,2)</f>
        <v>All levels</v>
      </c>
      <c r="O697" t="str">
        <f>LOWER(טבלה1[[#This Row],[level_desc]])</f>
        <v>all levels</v>
      </c>
      <c r="P697" s="3" t="str">
        <f>UPPER(טבלה1[[#This Row],[small letters]])</f>
        <v>ALL LEVELS</v>
      </c>
      <c r="Q697">
        <f>LEN(טבלה1[[#This Row],[no spaces]])</f>
        <v>10</v>
      </c>
      <c r="R697" t="str">
        <f>TRIM(טבלה1[[#This Row],[small letters]])</f>
        <v>all levels</v>
      </c>
      <c r="S697" s="6">
        <v>4.5</v>
      </c>
      <c r="T697" s="12">
        <v>42398</v>
      </c>
      <c r="U697" s="6">
        <f>DAY(טבלה1[[#This Row],[published_date]])</f>
        <v>29</v>
      </c>
      <c r="V697" s="6">
        <f>MONTH(טבלה1[[#This Row],[published_date]])</f>
        <v>1</v>
      </c>
      <c r="W697" s="6">
        <f>YEAR(טבלה1[[#This Row],[published_date]])</f>
        <v>2016</v>
      </c>
      <c r="X697">
        <v>1</v>
      </c>
      <c r="Y697" t="str">
        <f>VLOOKUP(טבלה1[[#This Row],[subject_id]],Subject_id!$A$2:$B$5,2)</f>
        <v>Business Finance</v>
      </c>
      <c r="Z697" s="7">
        <v>43734</v>
      </c>
      <c r="AA697">
        <f>_xlfn.DAYS(טבלה1[[#This Row],[Removal_date]],טבלה1[[#This Row],[published_date]])</f>
        <v>1336</v>
      </c>
      <c r="AB697" s="4">
        <f>טבלה1[[#This Row],[price]]*טבלה1[[#This Row],[num_subscribers]]</f>
        <v>147660</v>
      </c>
    </row>
    <row r="698" spans="1:28" x14ac:dyDescent="0.3">
      <c r="A698">
        <v>752658</v>
      </c>
      <c r="B698" t="s">
        <v>5086</v>
      </c>
      <c r="C698" t="str">
        <f>LEFT(טבלה1[[#This Row],[course_title]],10)</f>
        <v>PHP: Ultim</v>
      </c>
      <c r="D698" t="str">
        <f>RIGHT(טבלה1[[#This Row],[course_title]],10)</f>
        <v>r everyone</v>
      </c>
      <c r="E698" t="str">
        <f>MID(טבלה1[[#This Row],[course_title]],2,10)</f>
        <v>HP: Ultima</v>
      </c>
      <c r="F698" t="s">
        <v>5087</v>
      </c>
      <c r="G698" t="str">
        <f>REPLACE(טבלה1[[#This Row],[url]],19,3,"com")</f>
        <v>https://www.udemy.com/basic-php/</v>
      </c>
      <c r="H698" t="b">
        <v>1</v>
      </c>
      <c r="I698" s="4">
        <v>115</v>
      </c>
      <c r="J698" s="5">
        <v>10103</v>
      </c>
      <c r="K698" s="5">
        <v>75</v>
      </c>
      <c r="L698" s="5">
        <v>20</v>
      </c>
      <c r="M698">
        <v>2</v>
      </c>
      <c r="N698" t="str">
        <f>VLOOKUP(טבלה1[[#This Row],[level_id]],Level_id!$A$2:$B$5,2)</f>
        <v>Beginner Level</v>
      </c>
      <c r="O698" t="str">
        <f>LOWER(טבלה1[[#This Row],[level_desc]])</f>
        <v>beginner level</v>
      </c>
      <c r="P698" s="3" t="str">
        <f>UPPER(טבלה1[[#This Row],[small letters]])</f>
        <v>BEGINNER LEVEL</v>
      </c>
      <c r="Q698">
        <f>LEN(טבלה1[[#This Row],[no spaces]])</f>
        <v>14</v>
      </c>
      <c r="R698" t="str">
        <f>TRIM(טבלה1[[#This Row],[small letters]])</f>
        <v>beginner level</v>
      </c>
      <c r="S698" s="6">
        <v>1.5</v>
      </c>
      <c r="T698" s="12">
        <v>42519</v>
      </c>
      <c r="U698" s="6">
        <f>DAY(טבלה1[[#This Row],[published_date]])</f>
        <v>29</v>
      </c>
      <c r="V698" s="6">
        <f>MONTH(טבלה1[[#This Row],[published_date]])</f>
        <v>5</v>
      </c>
      <c r="W698" s="6">
        <f>YEAR(טבלה1[[#This Row],[published_date]])</f>
        <v>2016</v>
      </c>
      <c r="X698">
        <v>4</v>
      </c>
      <c r="Y698" t="str">
        <f>VLOOKUP(טבלה1[[#This Row],[subject_id]],Subject_id!$A$2:$B$5,2)</f>
        <v>Web Development</v>
      </c>
      <c r="Z698" s="7">
        <v>43465</v>
      </c>
      <c r="AA698">
        <f>_xlfn.DAYS(טבלה1[[#This Row],[Removal_date]],טבלה1[[#This Row],[published_date]])</f>
        <v>946</v>
      </c>
      <c r="AB698" s="4">
        <f>טבלה1[[#This Row],[price]]*טבלה1[[#This Row],[num_subscribers]]</f>
        <v>1161845</v>
      </c>
    </row>
    <row r="699" spans="1:28" x14ac:dyDescent="0.3">
      <c r="A699">
        <v>843854</v>
      </c>
      <c r="B699" t="s">
        <v>602</v>
      </c>
      <c r="C699" t="str">
        <f>LEFT(טבלה1[[#This Row],[course_title]],10)</f>
        <v>The Comple</v>
      </c>
      <c r="D699" t="str">
        <f>RIGHT(טבלה1[[#This Row],[course_title]],10)</f>
        <v>liott Wave</v>
      </c>
      <c r="E699" t="str">
        <f>MID(טבלה1[[#This Row],[course_title]],2,10)</f>
        <v>he Complet</v>
      </c>
      <c r="F699" t="s">
        <v>603</v>
      </c>
      <c r="G699" t="str">
        <f>REPLACE(טבלה1[[#This Row],[url]],19,3,"com")</f>
        <v>https://www.udemy.com/practical-trading-trade-stocks-forex-with-elliott-wave/</v>
      </c>
      <c r="H699" t="b">
        <v>1</v>
      </c>
      <c r="I699" s="4">
        <v>115</v>
      </c>
      <c r="J699" s="5">
        <v>228</v>
      </c>
      <c r="K699" s="5">
        <v>49</v>
      </c>
      <c r="L699" s="5">
        <v>43</v>
      </c>
      <c r="M699">
        <v>1</v>
      </c>
      <c r="N699" t="str">
        <f>VLOOKUP(טבלה1[[#This Row],[level_id]],Level_id!$A$2:$B$5,2)</f>
        <v>All levels</v>
      </c>
      <c r="O699" t="str">
        <f>LOWER(טבלה1[[#This Row],[level_desc]])</f>
        <v>all levels</v>
      </c>
      <c r="P699" s="3" t="str">
        <f>UPPER(טבלה1[[#This Row],[small letters]])</f>
        <v>ALL LEVELS</v>
      </c>
      <c r="Q699">
        <f>LEN(טבלה1[[#This Row],[no spaces]])</f>
        <v>10</v>
      </c>
      <c r="R699" t="str">
        <f>TRIM(טבלה1[[#This Row],[small letters]])</f>
        <v>all levels</v>
      </c>
      <c r="S699" s="6">
        <v>4.5</v>
      </c>
      <c r="T699" s="12">
        <v>42501</v>
      </c>
      <c r="U699" s="6">
        <f>DAY(טבלה1[[#This Row],[published_date]])</f>
        <v>11</v>
      </c>
      <c r="V699" s="6">
        <f>MONTH(טבלה1[[#This Row],[published_date]])</f>
        <v>5</v>
      </c>
      <c r="W699" s="6">
        <f>YEAR(טבלה1[[#This Row],[published_date]])</f>
        <v>2016</v>
      </c>
      <c r="X699">
        <v>1</v>
      </c>
      <c r="Y699" t="str">
        <f>VLOOKUP(טבלה1[[#This Row],[subject_id]],Subject_id!$A$2:$B$5,2)</f>
        <v>Business Finance</v>
      </c>
      <c r="Z699" s="7">
        <v>43318</v>
      </c>
      <c r="AA699">
        <f>_xlfn.DAYS(טבלה1[[#This Row],[Removal_date]],טבלה1[[#This Row],[published_date]])</f>
        <v>817</v>
      </c>
      <c r="AB699" s="4">
        <f>טבלה1[[#This Row],[price]]*טבלה1[[#This Row],[num_subscribers]]</f>
        <v>26220</v>
      </c>
    </row>
    <row r="700" spans="1:28" x14ac:dyDescent="0.3">
      <c r="A700">
        <v>947120</v>
      </c>
      <c r="B700" t="s">
        <v>5290</v>
      </c>
      <c r="C700" t="str">
        <f>LEFT(טבלה1[[#This Row],[course_title]],10)</f>
        <v>HTML5, CSS</v>
      </c>
      <c r="D700" t="str">
        <f>RIGHT(טבלה1[[#This Row],[course_title]],10)</f>
        <v>ntals 2016</v>
      </c>
      <c r="E700" t="str">
        <f>MID(טבלה1[[#This Row],[course_title]],2,10)</f>
        <v>TML5, CSS3</v>
      </c>
      <c r="F700" t="s">
        <v>5291</v>
      </c>
      <c r="G700" t="str">
        <f>REPLACE(טבלה1[[#This Row],[url]],19,3,"com")</f>
        <v>https://www.udemy.com/html5-css3-and-javascript-fundamentals-2016/</v>
      </c>
      <c r="H700" t="b">
        <v>1</v>
      </c>
      <c r="I700" s="4">
        <v>115</v>
      </c>
      <c r="J700" s="5">
        <v>627</v>
      </c>
      <c r="K700" s="5">
        <v>125</v>
      </c>
      <c r="L700" s="5">
        <v>7</v>
      </c>
      <c r="M700">
        <v>1</v>
      </c>
      <c r="N700" t="str">
        <f>VLOOKUP(טבלה1[[#This Row],[level_id]],Level_id!$A$2:$B$5,2)</f>
        <v>All levels</v>
      </c>
      <c r="O700" t="str">
        <f>LOWER(טבלה1[[#This Row],[level_desc]])</f>
        <v>all levels</v>
      </c>
      <c r="P700" s="3" t="str">
        <f>UPPER(טבלה1[[#This Row],[small letters]])</f>
        <v>ALL LEVELS</v>
      </c>
      <c r="Q700">
        <f>LEN(טבלה1[[#This Row],[no spaces]])</f>
        <v>10</v>
      </c>
      <c r="R700" t="str">
        <f>TRIM(טבלה1[[#This Row],[small letters]])</f>
        <v>all levels</v>
      </c>
      <c r="S700" s="6">
        <v>1</v>
      </c>
      <c r="T700" s="12">
        <v>42614</v>
      </c>
      <c r="U700" s="6">
        <f>DAY(טבלה1[[#This Row],[published_date]])</f>
        <v>1</v>
      </c>
      <c r="V700" s="6">
        <f>MONTH(טבלה1[[#This Row],[published_date]])</f>
        <v>9</v>
      </c>
      <c r="W700" s="6">
        <f>YEAR(טבלה1[[#This Row],[published_date]])</f>
        <v>2016</v>
      </c>
      <c r="X700">
        <v>4</v>
      </c>
      <c r="Y700" t="str">
        <f>VLOOKUP(טבלה1[[#This Row],[subject_id]],Subject_id!$A$2:$B$5,2)</f>
        <v>Web Development</v>
      </c>
      <c r="Z700" s="7">
        <v>43734</v>
      </c>
      <c r="AA700">
        <f>_xlfn.DAYS(טבלה1[[#This Row],[Removal_date]],טבלה1[[#This Row],[published_date]])</f>
        <v>1120</v>
      </c>
      <c r="AB700" s="4">
        <f>טבלה1[[#This Row],[price]]*טבלה1[[#This Row],[num_subscribers]]</f>
        <v>72105</v>
      </c>
    </row>
    <row r="701" spans="1:28" x14ac:dyDescent="0.3">
      <c r="A701">
        <v>975060</v>
      </c>
      <c r="B701" t="s">
        <v>5760</v>
      </c>
      <c r="C701" t="str">
        <f>LEFT(טבלה1[[#This Row],[course_title]],10)</f>
        <v>Learn Reac</v>
      </c>
      <c r="D701" t="str">
        <f>RIGHT(טבלה1[[#This Row],[course_title]],10)</f>
        <v>om scratch</v>
      </c>
      <c r="E701" t="str">
        <f>MID(טבלה1[[#This Row],[course_title]],2,10)</f>
        <v>earn React</v>
      </c>
      <c r="F701" t="s">
        <v>5761</v>
      </c>
      <c r="G701" t="str">
        <f>REPLACE(טבלה1[[#This Row],[url]],19,3,"com")</f>
        <v>https://www.udemy.com/learn-react-js-from-scratch/</v>
      </c>
      <c r="H701" t="b">
        <v>1</v>
      </c>
      <c r="I701" s="4">
        <v>115</v>
      </c>
      <c r="J701" s="5">
        <v>1562</v>
      </c>
      <c r="K701" s="5">
        <v>42</v>
      </c>
      <c r="L701" s="5">
        <v>34</v>
      </c>
      <c r="M701">
        <v>2</v>
      </c>
      <c r="N701" t="str">
        <f>VLOOKUP(טבלה1[[#This Row],[level_id]],Level_id!$A$2:$B$5,2)</f>
        <v>Beginner Level</v>
      </c>
      <c r="O701" t="str">
        <f>LOWER(טבלה1[[#This Row],[level_desc]])</f>
        <v>beginner level</v>
      </c>
      <c r="P701" s="3" t="str">
        <f>UPPER(טבלה1[[#This Row],[small letters]])</f>
        <v>BEGINNER LEVEL</v>
      </c>
      <c r="Q701">
        <f>LEN(טבלה1[[#This Row],[no spaces]])</f>
        <v>14</v>
      </c>
      <c r="R701" t="str">
        <f>TRIM(טבלה1[[#This Row],[small letters]])</f>
        <v>beginner level</v>
      </c>
      <c r="S701" s="6">
        <v>4</v>
      </c>
      <c r="T701" s="12">
        <v>42653</v>
      </c>
      <c r="U701" s="6">
        <f>DAY(טבלה1[[#This Row],[published_date]])</f>
        <v>10</v>
      </c>
      <c r="V701" s="6">
        <f>MONTH(טבלה1[[#This Row],[published_date]])</f>
        <v>10</v>
      </c>
      <c r="W701" s="6">
        <f>YEAR(טבלה1[[#This Row],[published_date]])</f>
        <v>2016</v>
      </c>
      <c r="X701">
        <v>4</v>
      </c>
      <c r="Y701" t="str">
        <f>VLOOKUP(טבלה1[[#This Row],[subject_id]],Subject_id!$A$2:$B$5,2)</f>
        <v>Web Development</v>
      </c>
      <c r="Z701" s="7">
        <v>43465</v>
      </c>
      <c r="AA701">
        <f>_xlfn.DAYS(טבלה1[[#This Row],[Removal_date]],טבלה1[[#This Row],[published_date]])</f>
        <v>812</v>
      </c>
      <c r="AB701" s="4">
        <f>טבלה1[[#This Row],[price]]*טבלה1[[#This Row],[num_subscribers]]</f>
        <v>179630</v>
      </c>
    </row>
    <row r="702" spans="1:28" x14ac:dyDescent="0.3">
      <c r="A702">
        <v>1032864</v>
      </c>
      <c r="B702" t="s">
        <v>4078</v>
      </c>
      <c r="C702" t="str">
        <f>LEFT(טבלה1[[#This Row],[course_title]],10)</f>
        <v>Learn to R</v>
      </c>
      <c r="D702" t="str">
        <f>RIGHT(טבלה1[[#This Row],[course_title]],10)</f>
        <v>nstruments</v>
      </c>
      <c r="E702" t="str">
        <f>MID(טבלה1[[#This Row],[course_title]],2,10)</f>
        <v>earn to Re</v>
      </c>
      <c r="F702" t="s">
        <v>4079</v>
      </c>
      <c r="G702" t="str">
        <f>REPLACE(טבלה1[[#This Row],[url]],19,3,"com")</f>
        <v>https://www.udemy.com/the-complete-guide-to-how-to-read-write-music/</v>
      </c>
      <c r="H702" t="b">
        <v>1</v>
      </c>
      <c r="I702" s="4">
        <v>115</v>
      </c>
      <c r="J702" s="5">
        <v>5292</v>
      </c>
      <c r="K702" s="5">
        <v>38</v>
      </c>
      <c r="L702" s="5">
        <v>85</v>
      </c>
      <c r="M702">
        <v>1</v>
      </c>
      <c r="N702" t="str">
        <f>VLOOKUP(טבלה1[[#This Row],[level_id]],Level_id!$A$2:$B$5,2)</f>
        <v>All levels</v>
      </c>
      <c r="O702" t="str">
        <f>LOWER(טבלה1[[#This Row],[level_desc]])</f>
        <v>all levels</v>
      </c>
      <c r="P702" s="3" t="str">
        <f>UPPER(טבלה1[[#This Row],[small letters]])</f>
        <v>ALL LEVELS</v>
      </c>
      <c r="Q702">
        <f>LEN(טבלה1[[#This Row],[no spaces]])</f>
        <v>10</v>
      </c>
      <c r="R702" t="str">
        <f>TRIM(טבלה1[[#This Row],[small letters]])</f>
        <v>all levels</v>
      </c>
      <c r="S702" s="6">
        <v>10.5</v>
      </c>
      <c r="T702" s="12">
        <v>42731</v>
      </c>
      <c r="U702" s="6">
        <f>DAY(טבלה1[[#This Row],[published_date]])</f>
        <v>27</v>
      </c>
      <c r="V702" s="6">
        <f>MONTH(טבלה1[[#This Row],[published_date]])</f>
        <v>12</v>
      </c>
      <c r="W702" s="6">
        <f>YEAR(טבלה1[[#This Row],[published_date]])</f>
        <v>2016</v>
      </c>
      <c r="X702">
        <v>3</v>
      </c>
      <c r="Y702" t="str">
        <f>VLOOKUP(טבלה1[[#This Row],[subject_id]],Subject_id!$A$2:$B$5,2)</f>
        <v>Musical Instruments</v>
      </c>
      <c r="Z702" s="7">
        <v>43734</v>
      </c>
      <c r="AA702">
        <f>_xlfn.DAYS(טבלה1[[#This Row],[Removal_date]],טבלה1[[#This Row],[published_date]])</f>
        <v>1003</v>
      </c>
      <c r="AB702" s="4">
        <f>טבלה1[[#This Row],[price]]*טבלה1[[#This Row],[num_subscribers]]</f>
        <v>608580</v>
      </c>
    </row>
    <row r="703" spans="1:28" x14ac:dyDescent="0.3">
      <c r="A703">
        <v>1041926</v>
      </c>
      <c r="B703" t="s">
        <v>2274</v>
      </c>
      <c r="C703" t="str">
        <f>LEFT(טבלה1[[#This Row],[course_title]],10)</f>
        <v>How to Tra</v>
      </c>
      <c r="D703" t="str">
        <f>RIGHT(טבלה1[[#This Row],[course_title]],10)</f>
        <v>Strategies</v>
      </c>
      <c r="E703" t="str">
        <f>MID(טבלה1[[#This Row],[course_title]],2,10)</f>
        <v>ow to Trad</v>
      </c>
      <c r="F703" t="s">
        <v>2275</v>
      </c>
      <c r="G703" t="str">
        <f>REPLACE(טבלה1[[#This Row],[url]],19,3,"com")</f>
        <v>https://www.udemy.com/how-to-trade-forex-like-a-hedge-fund/</v>
      </c>
      <c r="H703" t="b">
        <v>1</v>
      </c>
      <c r="I703" s="4">
        <v>115</v>
      </c>
      <c r="J703" s="5">
        <v>504</v>
      </c>
      <c r="K703" s="5">
        <v>5</v>
      </c>
      <c r="L703" s="5">
        <v>32</v>
      </c>
      <c r="M703">
        <v>1</v>
      </c>
      <c r="N703" t="str">
        <f>VLOOKUP(טבלה1[[#This Row],[level_id]],Level_id!$A$2:$B$5,2)</f>
        <v>All levels</v>
      </c>
      <c r="O703" t="str">
        <f>LOWER(טבלה1[[#This Row],[level_desc]])</f>
        <v>all levels</v>
      </c>
      <c r="P703" s="3" t="str">
        <f>UPPER(טבלה1[[#This Row],[small letters]])</f>
        <v>ALL LEVELS</v>
      </c>
      <c r="Q703">
        <f>LEN(טבלה1[[#This Row],[no spaces]])</f>
        <v>10</v>
      </c>
      <c r="R703" t="str">
        <f>TRIM(טבלה1[[#This Row],[small letters]])</f>
        <v>all levels</v>
      </c>
      <c r="S703" s="6">
        <v>1.5</v>
      </c>
      <c r="T703" s="12">
        <v>42817</v>
      </c>
      <c r="U703" s="6">
        <f>DAY(טבלה1[[#This Row],[published_date]])</f>
        <v>23</v>
      </c>
      <c r="V703" s="6">
        <f>MONTH(טבלה1[[#This Row],[published_date]])</f>
        <v>3</v>
      </c>
      <c r="W703" s="6">
        <f>YEAR(טבלה1[[#This Row],[published_date]])</f>
        <v>2017</v>
      </c>
      <c r="X703">
        <v>1</v>
      </c>
      <c r="Y703" t="str">
        <f>VLOOKUP(טבלה1[[#This Row],[subject_id]],Subject_id!$A$2:$B$5,2)</f>
        <v>Business Finance</v>
      </c>
      <c r="Z703" s="7">
        <v>43734</v>
      </c>
      <c r="AA703">
        <f>_xlfn.DAYS(טבלה1[[#This Row],[Removal_date]],טבלה1[[#This Row],[published_date]])</f>
        <v>917</v>
      </c>
      <c r="AB703" s="4">
        <f>טבלה1[[#This Row],[price]]*טבלה1[[#This Row],[num_subscribers]]</f>
        <v>57960</v>
      </c>
    </row>
    <row r="704" spans="1:28" x14ac:dyDescent="0.3">
      <c r="A704">
        <v>1199774</v>
      </c>
      <c r="B704" t="s">
        <v>5385</v>
      </c>
      <c r="C704" t="str">
        <f>LEFT(טבלה1[[#This Row],[course_title]],10)</f>
        <v>JavaScript</v>
      </c>
      <c r="D704" t="str">
        <f>RIGHT(טבלה1[[#This Row],[course_title]],10)</f>
        <v xml:space="preserve"> Developer</v>
      </c>
      <c r="E704" t="str">
        <f>MID(טבלה1[[#This Row],[course_title]],2,10)</f>
        <v xml:space="preserve">avaScript </v>
      </c>
      <c r="F704" t="s">
        <v>5386</v>
      </c>
      <c r="G704" t="str">
        <f>REPLACE(טבלה1[[#This Row],[url]],19,3,"com")</f>
        <v>https://www.udemy.com/become-professional-javascript-developer/</v>
      </c>
      <c r="H704" t="b">
        <v>1</v>
      </c>
      <c r="I704" s="4">
        <v>115</v>
      </c>
      <c r="J704" s="5">
        <v>1346</v>
      </c>
      <c r="K704" s="5">
        <v>330</v>
      </c>
      <c r="L704" s="5">
        <v>32</v>
      </c>
      <c r="M704">
        <v>1</v>
      </c>
      <c r="N704" t="str">
        <f>VLOOKUP(טבלה1[[#This Row],[level_id]],Level_id!$A$2:$B$5,2)</f>
        <v>All levels</v>
      </c>
      <c r="O704" t="str">
        <f>LOWER(טבלה1[[#This Row],[level_desc]])</f>
        <v>all levels</v>
      </c>
      <c r="P704" s="3" t="str">
        <f>UPPER(טבלה1[[#This Row],[small letters]])</f>
        <v>ALL LEVELS</v>
      </c>
      <c r="Q704">
        <f>LEN(טבלה1[[#This Row],[no spaces]])</f>
        <v>10</v>
      </c>
      <c r="R704" t="str">
        <f>TRIM(טבלה1[[#This Row],[small letters]])</f>
        <v>all levels</v>
      </c>
      <c r="S704" s="6">
        <v>3</v>
      </c>
      <c r="T704" s="12">
        <v>42858</v>
      </c>
      <c r="U704" s="6">
        <f>DAY(טבלה1[[#This Row],[published_date]])</f>
        <v>3</v>
      </c>
      <c r="V704" s="6">
        <f>MONTH(טבלה1[[#This Row],[published_date]])</f>
        <v>5</v>
      </c>
      <c r="W704" s="6">
        <f>YEAR(טבלה1[[#This Row],[published_date]])</f>
        <v>2017</v>
      </c>
      <c r="X704">
        <v>4</v>
      </c>
      <c r="Y704" t="str">
        <f>VLOOKUP(טבלה1[[#This Row],[subject_id]],Subject_id!$A$2:$B$5,2)</f>
        <v>Web Development</v>
      </c>
      <c r="Z704" s="7">
        <v>43734</v>
      </c>
      <c r="AA704">
        <f>_xlfn.DAYS(טבלה1[[#This Row],[Removal_date]],טבלה1[[#This Row],[published_date]])</f>
        <v>876</v>
      </c>
      <c r="AB704" s="4">
        <f>טבלה1[[#This Row],[price]]*טבלה1[[#This Row],[num_subscribers]]</f>
        <v>154790</v>
      </c>
    </row>
    <row r="705" spans="1:28" x14ac:dyDescent="0.3">
      <c r="A705">
        <v>1243474</v>
      </c>
      <c r="B705" t="s">
        <v>5808</v>
      </c>
      <c r="C705" t="str">
        <f>LEFT(טבלה1[[#This Row],[course_title]],10)</f>
        <v>Ultimate C</v>
      </c>
      <c r="D705" t="str">
        <f>RIGHT(טבלה1[[#This Row],[course_title]],10)</f>
        <v xml:space="preserve"> to Expert</v>
      </c>
      <c r="E705" t="str">
        <f>MID(טבלה1[[#This Row],[course_title]],2,10)</f>
        <v>ltimate Cs</v>
      </c>
      <c r="F705" t="s">
        <v>5809</v>
      </c>
      <c r="G705" t="str">
        <f>REPLACE(טבלה1[[#This Row],[url]],19,3,"com")</f>
        <v>https://www.udemy.com/ultimate-css-web-form-designing-from-beginner-to-expert/</v>
      </c>
      <c r="H705" t="b">
        <v>1</v>
      </c>
      <c r="I705" s="4">
        <v>115</v>
      </c>
      <c r="J705" s="5">
        <v>783</v>
      </c>
      <c r="K705" s="5">
        <v>5</v>
      </c>
      <c r="L705" s="5">
        <v>13</v>
      </c>
      <c r="M705">
        <v>1</v>
      </c>
      <c r="N705" t="str">
        <f>VLOOKUP(טבלה1[[#This Row],[level_id]],Level_id!$A$2:$B$5,2)</f>
        <v>All levels</v>
      </c>
      <c r="O705" t="str">
        <f>LOWER(טבלה1[[#This Row],[level_desc]])</f>
        <v>all levels</v>
      </c>
      <c r="P705" s="3" t="str">
        <f>UPPER(טבלה1[[#This Row],[small letters]])</f>
        <v>ALL LEVELS</v>
      </c>
      <c r="Q705">
        <f>LEN(טבלה1[[#This Row],[no spaces]])</f>
        <v>10</v>
      </c>
      <c r="R705" t="str">
        <f>TRIM(טבלה1[[#This Row],[small letters]])</f>
        <v>all levels</v>
      </c>
      <c r="S705" s="6">
        <v>1</v>
      </c>
      <c r="T705" s="12">
        <v>42895</v>
      </c>
      <c r="U705" s="6">
        <f>DAY(טבלה1[[#This Row],[published_date]])</f>
        <v>9</v>
      </c>
      <c r="V705" s="6">
        <f>MONTH(טבלה1[[#This Row],[published_date]])</f>
        <v>6</v>
      </c>
      <c r="W705" s="6">
        <f>YEAR(טבלה1[[#This Row],[published_date]])</f>
        <v>2017</v>
      </c>
      <c r="X705">
        <v>4</v>
      </c>
      <c r="Y705" t="str">
        <f>VLOOKUP(טבלה1[[#This Row],[subject_id]],Subject_id!$A$2:$B$5,2)</f>
        <v>Web Development</v>
      </c>
      <c r="Z705" s="7">
        <v>43734</v>
      </c>
      <c r="AA705">
        <f>_xlfn.DAYS(טבלה1[[#This Row],[Removal_date]],טבלה1[[#This Row],[published_date]])</f>
        <v>839</v>
      </c>
      <c r="AB705" s="4">
        <f>טבלה1[[#This Row],[price]]*טבלה1[[#This Row],[num_subscribers]]</f>
        <v>90045</v>
      </c>
    </row>
    <row r="706" spans="1:28" x14ac:dyDescent="0.3">
      <c r="A706">
        <v>295909</v>
      </c>
      <c r="B706" t="s">
        <v>1986</v>
      </c>
      <c r="C706" t="str">
        <f>LEFT(טבלה1[[#This Row],[course_title]],10)</f>
        <v>Legal Acco</v>
      </c>
      <c r="D706" t="str">
        <f>RIGHT(טבלה1[[#This Row],[course_title]],10)</f>
        <v>Accounting</v>
      </c>
      <c r="E706" t="str">
        <f>MID(טבלה1[[#This Row],[course_title]],2,10)</f>
        <v>egal Accou</v>
      </c>
      <c r="F706" t="s">
        <v>1987</v>
      </c>
      <c r="G706" t="str">
        <f>REPLACE(טבלה1[[#This Row],[url]],19,3,"com")</f>
        <v>https://www.udemy.com/solicitors-accounts/</v>
      </c>
      <c r="H706" t="b">
        <v>1</v>
      </c>
      <c r="I706" s="4">
        <v>110</v>
      </c>
      <c r="J706" s="5">
        <v>26</v>
      </c>
      <c r="K706" s="5">
        <v>6</v>
      </c>
      <c r="L706" s="5">
        <v>49</v>
      </c>
      <c r="M706">
        <v>1</v>
      </c>
      <c r="N706" t="str">
        <f>VLOOKUP(טבלה1[[#This Row],[level_id]],Level_id!$A$2:$B$5,2)</f>
        <v>All levels</v>
      </c>
      <c r="O706" t="str">
        <f>LOWER(טבלה1[[#This Row],[level_desc]])</f>
        <v>all levels</v>
      </c>
      <c r="P706" s="3" t="str">
        <f>UPPER(טבלה1[[#This Row],[small letters]])</f>
        <v>ALL LEVELS</v>
      </c>
      <c r="Q706">
        <f>LEN(טבלה1[[#This Row],[no spaces]])</f>
        <v>10</v>
      </c>
      <c r="R706" t="str">
        <f>TRIM(טבלה1[[#This Row],[small letters]])</f>
        <v>all levels</v>
      </c>
      <c r="S706" s="6">
        <v>4</v>
      </c>
      <c r="T706" s="12">
        <v>41903</v>
      </c>
      <c r="U706" s="6">
        <f>DAY(טבלה1[[#This Row],[published_date]])</f>
        <v>21</v>
      </c>
      <c r="V706" s="6">
        <f>MONTH(טבלה1[[#This Row],[published_date]])</f>
        <v>9</v>
      </c>
      <c r="W706" s="6">
        <f>YEAR(טבלה1[[#This Row],[published_date]])</f>
        <v>2014</v>
      </c>
      <c r="X706">
        <v>1</v>
      </c>
      <c r="Y706" t="str">
        <f>VLOOKUP(טבלה1[[#This Row],[subject_id]],Subject_id!$A$2:$B$5,2)</f>
        <v>Business Finance</v>
      </c>
      <c r="Z706" s="7">
        <v>43318</v>
      </c>
      <c r="AA706">
        <f>_xlfn.DAYS(טבלה1[[#This Row],[Removal_date]],טבלה1[[#This Row],[published_date]])</f>
        <v>1415</v>
      </c>
      <c r="AB706" s="4">
        <f>טבלה1[[#This Row],[price]]*טבלה1[[#This Row],[num_subscribers]]</f>
        <v>2860</v>
      </c>
    </row>
    <row r="707" spans="1:28" x14ac:dyDescent="0.3">
      <c r="A707">
        <v>631128</v>
      </c>
      <c r="B707" t="s">
        <v>6270</v>
      </c>
      <c r="C707" t="str">
        <f>LEFT(טבלה1[[#This Row],[course_title]],10)</f>
        <v>Complete P</v>
      </c>
      <c r="D707" t="str">
        <f>RIGHT(טבלה1[[#This Row],[course_title]],10)</f>
        <v>n Web Apps</v>
      </c>
      <c r="E707" t="str">
        <f>MID(טבלה1[[#This Row],[course_title]],2,10)</f>
        <v>omplete Py</v>
      </c>
      <c r="F707" t="s">
        <v>6271</v>
      </c>
      <c r="G707" t="str">
        <f>REPLACE(טבלה1[[#This Row],[url]],19,3,"com")</f>
        <v>https://www.udemy.com/the-complete-python-web-course-learn-by-building-8-apps/</v>
      </c>
      <c r="H707" t="b">
        <v>1</v>
      </c>
      <c r="I707" s="4">
        <v>110</v>
      </c>
      <c r="J707" s="5">
        <v>7489</v>
      </c>
      <c r="K707" s="5">
        <v>941</v>
      </c>
      <c r="L707" s="5">
        <v>173</v>
      </c>
      <c r="M707">
        <v>1</v>
      </c>
      <c r="N707" t="str">
        <f>VLOOKUP(טבלה1[[#This Row],[level_id]],Level_id!$A$2:$B$5,2)</f>
        <v>All levels</v>
      </c>
      <c r="O707" t="str">
        <f>LOWER(טבלה1[[#This Row],[level_desc]])</f>
        <v>all levels</v>
      </c>
      <c r="P707" s="3" t="str">
        <f>UPPER(טבלה1[[#This Row],[small letters]])</f>
        <v>ALL LEVELS</v>
      </c>
      <c r="Q707">
        <f>LEN(טבלה1[[#This Row],[no spaces]])</f>
        <v>10</v>
      </c>
      <c r="R707" t="str">
        <f>TRIM(טבלה1[[#This Row],[small letters]])</f>
        <v>all levels</v>
      </c>
      <c r="S707" s="6">
        <v>16</v>
      </c>
      <c r="T707" s="12">
        <v>42316</v>
      </c>
      <c r="U707" s="6">
        <f>DAY(טבלה1[[#This Row],[published_date]])</f>
        <v>8</v>
      </c>
      <c r="V707" s="6">
        <f>MONTH(טבלה1[[#This Row],[published_date]])</f>
        <v>11</v>
      </c>
      <c r="W707" s="6">
        <f>YEAR(טבלה1[[#This Row],[published_date]])</f>
        <v>2015</v>
      </c>
      <c r="X707">
        <v>4</v>
      </c>
      <c r="Y707" t="str">
        <f>VLOOKUP(טבלה1[[#This Row],[subject_id]],Subject_id!$A$2:$B$5,2)</f>
        <v>Web Development</v>
      </c>
      <c r="Z707" s="7">
        <v>43734</v>
      </c>
      <c r="AA707">
        <f>_xlfn.DAYS(טבלה1[[#This Row],[Removal_date]],טבלה1[[#This Row],[published_date]])</f>
        <v>1418</v>
      </c>
      <c r="AB707" s="4">
        <f>טבלה1[[#This Row],[price]]*טבלה1[[#This Row],[num_subscribers]]</f>
        <v>823790</v>
      </c>
    </row>
    <row r="708" spans="1:28" x14ac:dyDescent="0.3">
      <c r="A708">
        <v>739090</v>
      </c>
      <c r="B708" t="s">
        <v>5994</v>
      </c>
      <c r="C708" t="str">
        <f>LEFT(טבלה1[[#This Row],[course_title]],10)</f>
        <v>The Comple</v>
      </c>
      <c r="D708" t="str">
        <f>RIGHT(טבלה1[[#This Row],[course_title]],10)</f>
        <v>evelopment</v>
      </c>
      <c r="E708" t="str">
        <f>MID(טבלה1[[#This Row],[course_title]],2,10)</f>
        <v>he Complet</v>
      </c>
      <c r="F708" t="s">
        <v>5995</v>
      </c>
      <c r="G708" t="str">
        <f>REPLACE(טבלה1[[#This Row],[url]],19,3,"com")</f>
        <v>https://www.udemy.com/the-complete-javascript-development-course/</v>
      </c>
      <c r="H708" t="b">
        <v>1</v>
      </c>
      <c r="I708" s="4">
        <v>110</v>
      </c>
      <c r="J708" s="5">
        <v>3590</v>
      </c>
      <c r="K708" s="5">
        <v>36</v>
      </c>
      <c r="L708" s="5">
        <v>104</v>
      </c>
      <c r="M708">
        <v>1</v>
      </c>
      <c r="N708" t="str">
        <f>VLOOKUP(טבלה1[[#This Row],[level_id]],Level_id!$A$2:$B$5,2)</f>
        <v>All levels</v>
      </c>
      <c r="O708" t="str">
        <f>LOWER(טבלה1[[#This Row],[level_desc]])</f>
        <v>all levels</v>
      </c>
      <c r="P708" s="3" t="str">
        <f>UPPER(טבלה1[[#This Row],[small letters]])</f>
        <v>ALL LEVELS</v>
      </c>
      <c r="Q708">
        <f>LEN(טבלה1[[#This Row],[no spaces]])</f>
        <v>10</v>
      </c>
      <c r="R708" t="str">
        <f>TRIM(טבלה1[[#This Row],[small letters]])</f>
        <v>all levels</v>
      </c>
      <c r="S708" s="6">
        <v>14</v>
      </c>
      <c r="T708" s="12">
        <v>42394</v>
      </c>
      <c r="U708" s="6">
        <f>DAY(טבלה1[[#This Row],[published_date]])</f>
        <v>25</v>
      </c>
      <c r="V708" s="6">
        <f>MONTH(טבלה1[[#This Row],[published_date]])</f>
        <v>1</v>
      </c>
      <c r="W708" s="6">
        <f>YEAR(טבלה1[[#This Row],[published_date]])</f>
        <v>2016</v>
      </c>
      <c r="X708">
        <v>4</v>
      </c>
      <c r="Y708" t="str">
        <f>VLOOKUP(טבלה1[[#This Row],[subject_id]],Subject_id!$A$2:$B$5,2)</f>
        <v>Web Development</v>
      </c>
      <c r="Z708" s="7">
        <v>43734</v>
      </c>
      <c r="AA708">
        <f>_xlfn.DAYS(טבלה1[[#This Row],[Removal_date]],טבלה1[[#This Row],[published_date]])</f>
        <v>1340</v>
      </c>
      <c r="AB708" s="4">
        <f>טבלה1[[#This Row],[price]]*טבלה1[[#This Row],[num_subscribers]]</f>
        <v>394900</v>
      </c>
    </row>
    <row r="709" spans="1:28" x14ac:dyDescent="0.3">
      <c r="A709">
        <v>886300</v>
      </c>
      <c r="B709" t="s">
        <v>5006</v>
      </c>
      <c r="C709" t="str">
        <f>LEFT(טבלה1[[#This Row],[course_title]],10)</f>
        <v>Accelerate</v>
      </c>
      <c r="D709" t="str">
        <f>RIGHT(טבלה1[[#This Row],[course_title]],10)</f>
        <v>t Training</v>
      </c>
      <c r="E709" t="str">
        <f>MID(טבלה1[[#This Row],[course_title]],2,10)</f>
        <v>ccelerated</v>
      </c>
      <c r="F709" t="s">
        <v>5007</v>
      </c>
      <c r="G709" t="str">
        <f>REPLACE(טבלה1[[#This Row],[url]],19,3,"com")</f>
        <v>https://www.udemy.com/javascript-bootcamp-2016/</v>
      </c>
      <c r="H709" t="b">
        <v>1</v>
      </c>
      <c r="I709" s="4">
        <v>110</v>
      </c>
      <c r="J709" s="5">
        <v>4720</v>
      </c>
      <c r="K709" s="5">
        <v>1017</v>
      </c>
      <c r="L709" s="5">
        <v>126</v>
      </c>
      <c r="M709">
        <v>1</v>
      </c>
      <c r="N709" t="str">
        <f>VLOOKUP(טבלה1[[#This Row],[level_id]],Level_id!$A$2:$B$5,2)</f>
        <v>All levels</v>
      </c>
      <c r="O709" t="str">
        <f>LOWER(טבלה1[[#This Row],[level_desc]])</f>
        <v>all levels</v>
      </c>
      <c r="P709" s="3" t="str">
        <f>UPPER(טבלה1[[#This Row],[small letters]])</f>
        <v>ALL LEVELS</v>
      </c>
      <c r="Q709">
        <f>LEN(טבלה1[[#This Row],[no spaces]])</f>
        <v>10</v>
      </c>
      <c r="R709" t="str">
        <f>TRIM(טבלה1[[#This Row],[small letters]])</f>
        <v>all levels</v>
      </c>
      <c r="S709" s="6">
        <v>7.5</v>
      </c>
      <c r="T709" s="12">
        <v>42563</v>
      </c>
      <c r="U709" s="6">
        <f>DAY(טבלה1[[#This Row],[published_date]])</f>
        <v>12</v>
      </c>
      <c r="V709" s="6">
        <f>MONTH(טבלה1[[#This Row],[published_date]])</f>
        <v>7</v>
      </c>
      <c r="W709" s="6">
        <f>YEAR(טבלה1[[#This Row],[published_date]])</f>
        <v>2016</v>
      </c>
      <c r="X709">
        <v>4</v>
      </c>
      <c r="Y709" t="str">
        <f>VLOOKUP(טבלה1[[#This Row],[subject_id]],Subject_id!$A$2:$B$5,2)</f>
        <v>Web Development</v>
      </c>
      <c r="Z709" s="7">
        <v>43734</v>
      </c>
      <c r="AA709">
        <f>_xlfn.DAYS(טבלה1[[#This Row],[Removal_date]],טבלה1[[#This Row],[published_date]])</f>
        <v>1171</v>
      </c>
      <c r="AB709" s="4">
        <f>טבלה1[[#This Row],[price]]*טבלה1[[#This Row],[num_subscribers]]</f>
        <v>519200</v>
      </c>
    </row>
    <row r="710" spans="1:28" x14ac:dyDescent="0.3">
      <c r="A710">
        <v>886614</v>
      </c>
      <c r="B710" t="s">
        <v>6390</v>
      </c>
      <c r="C710" t="str">
        <f>LEFT(טבלה1[[#This Row],[course_title]],10)</f>
        <v>Accelerate</v>
      </c>
      <c r="D710" t="str">
        <f>RIGHT(טבלה1[[#This Row],[course_title]],10)</f>
        <v>t Training</v>
      </c>
      <c r="E710" t="str">
        <f>MID(טבלה1[[#This Row],[course_title]],2,10)</f>
        <v>ccelerated</v>
      </c>
      <c r="F710" t="s">
        <v>6391</v>
      </c>
      <c r="G710" t="str">
        <f>REPLACE(טבלה1[[#This Row],[url]],19,3,"com")</f>
        <v>https://www.udemy.com/es6-bootcamp-next-generation-javascript/</v>
      </c>
      <c r="H710" t="b">
        <v>1</v>
      </c>
      <c r="I710" s="4">
        <v>110</v>
      </c>
      <c r="J710" s="5">
        <v>5811</v>
      </c>
      <c r="K710" s="5">
        <v>850</v>
      </c>
      <c r="L710" s="5">
        <v>114</v>
      </c>
      <c r="M710">
        <v>4</v>
      </c>
      <c r="N710" t="str">
        <f>VLOOKUP(טבלה1[[#This Row],[level_id]],Level_id!$A$2:$B$5,2)</f>
        <v>Intermediate Level</v>
      </c>
      <c r="O710" t="str">
        <f>LOWER(טבלה1[[#This Row],[level_desc]])</f>
        <v>intermediate level</v>
      </c>
      <c r="P710" s="3" t="str">
        <f>UPPER(טבלה1[[#This Row],[small letters]])</f>
        <v>INTERMEDIATE LEVEL</v>
      </c>
      <c r="Q710">
        <f>LEN(טבלה1[[#This Row],[no spaces]])</f>
        <v>18</v>
      </c>
      <c r="R710" t="str">
        <f>TRIM(טבלה1[[#This Row],[small letters]])</f>
        <v>intermediate level</v>
      </c>
      <c r="S710" s="6">
        <v>6</v>
      </c>
      <c r="T710" s="12">
        <v>42563</v>
      </c>
      <c r="U710" s="6">
        <f>DAY(טבלה1[[#This Row],[published_date]])</f>
        <v>12</v>
      </c>
      <c r="V710" s="6">
        <f>MONTH(טבלה1[[#This Row],[published_date]])</f>
        <v>7</v>
      </c>
      <c r="W710" s="6">
        <f>YEAR(טבלה1[[#This Row],[published_date]])</f>
        <v>2016</v>
      </c>
      <c r="X710">
        <v>4</v>
      </c>
      <c r="Y710" t="str">
        <f>VLOOKUP(טבלה1[[#This Row],[subject_id]],Subject_id!$A$2:$B$5,2)</f>
        <v>Web Development</v>
      </c>
      <c r="Z710" s="7">
        <v>44114</v>
      </c>
      <c r="AA710">
        <f>_xlfn.DAYS(טבלה1[[#This Row],[Removal_date]],טבלה1[[#This Row],[published_date]])</f>
        <v>1551</v>
      </c>
      <c r="AB710" s="4">
        <f>טבלה1[[#This Row],[price]]*טבלה1[[#This Row],[num_subscribers]]</f>
        <v>639210</v>
      </c>
    </row>
    <row r="711" spans="1:28" x14ac:dyDescent="0.3">
      <c r="A711">
        <v>943306</v>
      </c>
      <c r="B711" t="s">
        <v>6156</v>
      </c>
      <c r="C711" t="str">
        <f>LEFT(טבלה1[[#This Row],[course_title]],10)</f>
        <v>Learn Node</v>
      </c>
      <c r="D711" t="str">
        <f>RIGHT(טבלה1[[#This Row],[course_title]],10)</f>
        <v>p + Wistia</v>
      </c>
      <c r="E711" t="str">
        <f>MID(טבלה1[[#This Row],[course_title]],2,10)</f>
        <v>earn Node.</v>
      </c>
      <c r="F711" t="s">
        <v>6157</v>
      </c>
      <c r="G711" t="str">
        <f>REPLACE(טבלה1[[#This Row],[url]],19,3,"com")</f>
        <v>https://www.udemy.com/use-javascript-to-build-udemy-stripe-mailchimp-wistia/</v>
      </c>
      <c r="H711" t="b">
        <v>1</v>
      </c>
      <c r="I711" s="4">
        <v>110</v>
      </c>
      <c r="J711" s="5">
        <v>1425</v>
      </c>
      <c r="K711" s="5">
        <v>36</v>
      </c>
      <c r="L711" s="5">
        <v>34</v>
      </c>
      <c r="M711">
        <v>1</v>
      </c>
      <c r="N711" t="str">
        <f>VLOOKUP(טבלה1[[#This Row],[level_id]],Level_id!$A$2:$B$5,2)</f>
        <v>All levels</v>
      </c>
      <c r="O711" t="str">
        <f>LOWER(טבלה1[[#This Row],[level_desc]])</f>
        <v>all levels</v>
      </c>
      <c r="P711" s="3" t="str">
        <f>UPPER(טבלה1[[#This Row],[small letters]])</f>
        <v>ALL LEVELS</v>
      </c>
      <c r="Q711">
        <f>LEN(טבלה1[[#This Row],[no spaces]])</f>
        <v>10</v>
      </c>
      <c r="R711" t="str">
        <f>TRIM(טבלה1[[#This Row],[small letters]])</f>
        <v>all levels</v>
      </c>
      <c r="S711" s="6">
        <v>5.5</v>
      </c>
      <c r="T711" s="12">
        <v>42625</v>
      </c>
      <c r="U711" s="6">
        <f>DAY(טבלה1[[#This Row],[published_date]])</f>
        <v>12</v>
      </c>
      <c r="V711" s="6">
        <f>MONTH(טבלה1[[#This Row],[published_date]])</f>
        <v>9</v>
      </c>
      <c r="W711" s="6">
        <f>YEAR(טבלה1[[#This Row],[published_date]])</f>
        <v>2016</v>
      </c>
      <c r="X711">
        <v>4</v>
      </c>
      <c r="Y711" t="str">
        <f>VLOOKUP(טבלה1[[#This Row],[subject_id]],Subject_id!$A$2:$B$5,2)</f>
        <v>Web Development</v>
      </c>
      <c r="Z711" s="7">
        <v>43734</v>
      </c>
      <c r="AA711">
        <f>_xlfn.DAYS(טבלה1[[#This Row],[Removal_date]],טבלה1[[#This Row],[published_date]])</f>
        <v>1109</v>
      </c>
      <c r="AB711" s="4">
        <f>טבלה1[[#This Row],[price]]*טבלה1[[#This Row],[num_subscribers]]</f>
        <v>156750</v>
      </c>
    </row>
    <row r="712" spans="1:28" x14ac:dyDescent="0.3">
      <c r="A712">
        <v>947098</v>
      </c>
      <c r="B712" t="s">
        <v>6498</v>
      </c>
      <c r="C712" t="str">
        <f>LEFT(טבלה1[[#This Row],[course_title]],10)</f>
        <v>Understand</v>
      </c>
      <c r="D712" t="str">
        <f>RIGHT(טבלה1[[#This Row],[course_title]],10)</f>
        <v>TypeScript</v>
      </c>
      <c r="E712" t="str">
        <f>MID(טבלה1[[#This Row],[course_title]],2,10)</f>
        <v>nderstandi</v>
      </c>
      <c r="F712" t="s">
        <v>6499</v>
      </c>
      <c r="G712" t="str">
        <f>REPLACE(טבלה1[[#This Row],[url]],19,3,"com")</f>
        <v>https://www.udemy.com/understanding-typescript/</v>
      </c>
      <c r="H712" t="b">
        <v>1</v>
      </c>
      <c r="I712" s="4">
        <v>110</v>
      </c>
      <c r="J712" s="5">
        <v>9132</v>
      </c>
      <c r="K712" s="5">
        <v>1560</v>
      </c>
      <c r="L712" s="5">
        <v>137</v>
      </c>
      <c r="M712">
        <v>1</v>
      </c>
      <c r="N712" t="str">
        <f>VLOOKUP(טבלה1[[#This Row],[level_id]],Level_id!$A$2:$B$5,2)</f>
        <v>All levels</v>
      </c>
      <c r="O712" t="str">
        <f>LOWER(טבלה1[[#This Row],[level_desc]])</f>
        <v>all levels</v>
      </c>
      <c r="P712" s="3" t="str">
        <f>UPPER(טבלה1[[#This Row],[small letters]])</f>
        <v>ALL LEVELS</v>
      </c>
      <c r="Q712">
        <f>LEN(טבלה1[[#This Row],[no spaces]])</f>
        <v>10</v>
      </c>
      <c r="R712" t="str">
        <f>TRIM(טבלה1[[#This Row],[small letters]])</f>
        <v>all levels</v>
      </c>
      <c r="S712" s="6">
        <v>7</v>
      </c>
      <c r="T712" s="12">
        <v>42625</v>
      </c>
      <c r="U712" s="6">
        <f>DAY(טבלה1[[#This Row],[published_date]])</f>
        <v>12</v>
      </c>
      <c r="V712" s="6">
        <f>MONTH(טבלה1[[#This Row],[published_date]])</f>
        <v>9</v>
      </c>
      <c r="W712" s="6">
        <f>YEAR(טבלה1[[#This Row],[published_date]])</f>
        <v>2016</v>
      </c>
      <c r="X712">
        <v>4</v>
      </c>
      <c r="Y712" t="str">
        <f>VLOOKUP(טבלה1[[#This Row],[subject_id]],Subject_id!$A$2:$B$5,2)</f>
        <v>Web Development</v>
      </c>
      <c r="Z712" s="7">
        <v>43734</v>
      </c>
      <c r="AA712">
        <f>_xlfn.DAYS(טבלה1[[#This Row],[Removal_date]],טבלה1[[#This Row],[published_date]])</f>
        <v>1109</v>
      </c>
      <c r="AB712" s="4">
        <f>טבלה1[[#This Row],[price]]*טבלה1[[#This Row],[num_subscribers]]</f>
        <v>1004520</v>
      </c>
    </row>
    <row r="713" spans="1:28" x14ac:dyDescent="0.3">
      <c r="A713">
        <v>970600</v>
      </c>
      <c r="B713" t="s">
        <v>6400</v>
      </c>
      <c r="C713" t="str">
        <f>LEFT(טבלה1[[#This Row],[course_title]],10)</f>
        <v xml:space="preserve">REST APIs </v>
      </c>
      <c r="D713" t="str">
        <f>RIGHT(טבלה1[[#This Row],[course_title]],10)</f>
        <v>and Python</v>
      </c>
      <c r="E713" t="str">
        <f>MID(טבלה1[[#This Row],[course_title]],2,10)</f>
        <v>EST APIs w</v>
      </c>
      <c r="F713" t="s">
        <v>6401</v>
      </c>
      <c r="G713" t="str">
        <f>REPLACE(טבלה1[[#This Row],[url]],19,3,"com")</f>
        <v>https://www.udemy.com/rest-api-flask-and-python/</v>
      </c>
      <c r="H713" t="b">
        <v>1</v>
      </c>
      <c r="I713" s="4">
        <v>110</v>
      </c>
      <c r="J713" s="5">
        <v>5151</v>
      </c>
      <c r="K713" s="5">
        <v>737</v>
      </c>
      <c r="L713" s="5">
        <v>115</v>
      </c>
      <c r="M713">
        <v>4</v>
      </c>
      <c r="N713" t="str">
        <f>VLOOKUP(טבלה1[[#This Row],[level_id]],Level_id!$A$2:$B$5,2)</f>
        <v>Intermediate Level</v>
      </c>
      <c r="O713" t="str">
        <f>LOWER(טבלה1[[#This Row],[level_desc]])</f>
        <v>intermediate level</v>
      </c>
      <c r="P713" s="3" t="str">
        <f>UPPER(טבלה1[[#This Row],[small letters]])</f>
        <v>INTERMEDIATE LEVEL</v>
      </c>
      <c r="Q713">
        <f>LEN(טבלה1[[#This Row],[no spaces]])</f>
        <v>18</v>
      </c>
      <c r="R713" t="str">
        <f>TRIM(טבלה1[[#This Row],[small letters]])</f>
        <v>intermediate level</v>
      </c>
      <c r="S713" s="6">
        <v>12.5</v>
      </c>
      <c r="T713" s="12">
        <v>42680</v>
      </c>
      <c r="U713" s="6">
        <f>DAY(טבלה1[[#This Row],[published_date]])</f>
        <v>6</v>
      </c>
      <c r="V713" s="6">
        <f>MONTH(טבלה1[[#This Row],[published_date]])</f>
        <v>11</v>
      </c>
      <c r="W713" s="6">
        <f>YEAR(טבלה1[[#This Row],[published_date]])</f>
        <v>2016</v>
      </c>
      <c r="X713">
        <v>4</v>
      </c>
      <c r="Y713" t="str">
        <f>VLOOKUP(טבלה1[[#This Row],[subject_id]],Subject_id!$A$2:$B$5,2)</f>
        <v>Web Development</v>
      </c>
      <c r="Z713" s="7">
        <v>44114</v>
      </c>
      <c r="AA713">
        <f>_xlfn.DAYS(טבלה1[[#This Row],[Removal_date]],טבלה1[[#This Row],[published_date]])</f>
        <v>1434</v>
      </c>
      <c r="AB713" s="4">
        <f>טבלה1[[#This Row],[price]]*טבלה1[[#This Row],[num_subscribers]]</f>
        <v>566610</v>
      </c>
    </row>
    <row r="714" spans="1:28" x14ac:dyDescent="0.3">
      <c r="A714">
        <v>100526</v>
      </c>
      <c r="B714" t="s">
        <v>1038</v>
      </c>
      <c r="C714" t="str">
        <f>LEFT(טבלה1[[#This Row],[course_title]],10)</f>
        <v>Winning Op</v>
      </c>
      <c r="D714" t="str">
        <f>RIGHT(טבלה1[[#This Row],[course_title]],10)</f>
        <v>ing System</v>
      </c>
      <c r="E714" t="str">
        <f>MID(טבלה1[[#This Row],[course_title]],2,10)</f>
        <v>inning Opt</v>
      </c>
      <c r="F714" t="s">
        <v>1039</v>
      </c>
      <c r="G714" t="str">
        <f>REPLACE(טבלה1[[#This Row],[url]],19,3,"com")</f>
        <v>https://www.udemy.com/winning-options-trading-system/</v>
      </c>
      <c r="H714" t="b">
        <v>1</v>
      </c>
      <c r="I714" s="4">
        <v>105</v>
      </c>
      <c r="J714" s="5">
        <v>367</v>
      </c>
      <c r="K714" s="5">
        <v>11</v>
      </c>
      <c r="L714" s="5">
        <v>24</v>
      </c>
      <c r="M714">
        <v>1</v>
      </c>
      <c r="N714" t="str">
        <f>VLOOKUP(טבלה1[[#This Row],[level_id]],Level_id!$A$2:$B$5,2)</f>
        <v>All levels</v>
      </c>
      <c r="O714" t="str">
        <f>LOWER(טבלה1[[#This Row],[level_desc]])</f>
        <v>all levels</v>
      </c>
      <c r="P714" s="3" t="str">
        <f>UPPER(טבלה1[[#This Row],[small letters]])</f>
        <v>ALL LEVELS</v>
      </c>
      <c r="Q714">
        <f>LEN(טבלה1[[#This Row],[no spaces]])</f>
        <v>10</v>
      </c>
      <c r="R714" t="str">
        <f>TRIM(טבלה1[[#This Row],[small letters]])</f>
        <v>all levels</v>
      </c>
      <c r="S714" s="6">
        <v>7.5</v>
      </c>
      <c r="T714" s="12">
        <v>41556</v>
      </c>
      <c r="U714" s="6">
        <f>DAY(טבלה1[[#This Row],[published_date]])</f>
        <v>9</v>
      </c>
      <c r="V714" s="6">
        <f>MONTH(טבלה1[[#This Row],[published_date]])</f>
        <v>10</v>
      </c>
      <c r="W714" s="6">
        <f>YEAR(טבלה1[[#This Row],[published_date]])</f>
        <v>2013</v>
      </c>
      <c r="X714">
        <v>1</v>
      </c>
      <c r="Y714" t="str">
        <f>VLOOKUP(טבלה1[[#This Row],[subject_id]],Subject_id!$A$2:$B$5,2)</f>
        <v>Business Finance</v>
      </c>
      <c r="Z714" s="7">
        <v>43318</v>
      </c>
      <c r="AA714">
        <f>_xlfn.DAYS(טבלה1[[#This Row],[Removal_date]],טבלה1[[#This Row],[published_date]])</f>
        <v>1762</v>
      </c>
      <c r="AB714" s="4">
        <f>טבלה1[[#This Row],[price]]*טבלה1[[#This Row],[num_subscribers]]</f>
        <v>38535</v>
      </c>
    </row>
    <row r="715" spans="1:28" x14ac:dyDescent="0.3">
      <c r="A715">
        <v>269082</v>
      </c>
      <c r="B715" t="s">
        <v>3420</v>
      </c>
      <c r="C715" t="str">
        <f>LEFT(טבלה1[[#This Row],[course_title]],10)</f>
        <v>Photoshop:</v>
      </c>
      <c r="D715" t="str">
        <f>RIGHT(טבלה1[[#This Row],[course_title]],10)</f>
        <v>ce Mastery</v>
      </c>
      <c r="E715" t="str">
        <f>MID(טבלה1[[#This Row],[course_title]],2,10)</f>
        <v xml:space="preserve">hotoshop: </v>
      </c>
      <c r="F715" t="s">
        <v>3421</v>
      </c>
      <c r="G715" t="str">
        <f>REPLACE(טבלה1[[#This Row],[url]],19,3,"com")</f>
        <v>https://www.udemy.com/photoshop-real-world-hands-on-graphic-and-web-design/</v>
      </c>
      <c r="H715" t="b">
        <v>1</v>
      </c>
      <c r="I715" s="4">
        <v>105</v>
      </c>
      <c r="J715" s="5">
        <v>5950</v>
      </c>
      <c r="K715" s="5">
        <v>25</v>
      </c>
      <c r="L715" s="5">
        <v>29</v>
      </c>
      <c r="M715">
        <v>1</v>
      </c>
      <c r="N715" t="str">
        <f>VLOOKUP(טבלה1[[#This Row],[level_id]],Level_id!$A$2:$B$5,2)</f>
        <v>All levels</v>
      </c>
      <c r="O715" t="str">
        <f>LOWER(טבלה1[[#This Row],[level_desc]])</f>
        <v>all levels</v>
      </c>
      <c r="P715" s="3" t="str">
        <f>UPPER(טבלה1[[#This Row],[small letters]])</f>
        <v>ALL LEVELS</v>
      </c>
      <c r="Q715">
        <f>LEN(טבלה1[[#This Row],[no spaces]])</f>
        <v>10</v>
      </c>
      <c r="R715" t="str">
        <f>TRIM(טבלה1[[#This Row],[small letters]])</f>
        <v>all levels</v>
      </c>
      <c r="S715" s="6">
        <v>2.5</v>
      </c>
      <c r="T715" s="12">
        <v>41907</v>
      </c>
      <c r="U715" s="6">
        <f>DAY(טבלה1[[#This Row],[published_date]])</f>
        <v>25</v>
      </c>
      <c r="V715" s="6">
        <f>MONTH(טבלה1[[#This Row],[published_date]])</f>
        <v>9</v>
      </c>
      <c r="W715" s="6">
        <f>YEAR(טבלה1[[#This Row],[published_date]])</f>
        <v>2014</v>
      </c>
      <c r="X715">
        <v>2</v>
      </c>
      <c r="Y715" t="str">
        <f>VLOOKUP(טבלה1[[#This Row],[subject_id]],Subject_id!$A$2:$B$5,2)</f>
        <v>Graphic Design</v>
      </c>
      <c r="Z715" s="7">
        <v>43734</v>
      </c>
      <c r="AA715">
        <f>_xlfn.DAYS(טבלה1[[#This Row],[Removal_date]],טבלה1[[#This Row],[published_date]])</f>
        <v>1827</v>
      </c>
      <c r="AB715" s="4">
        <f>טבלה1[[#This Row],[price]]*טבלה1[[#This Row],[num_subscribers]]</f>
        <v>624750</v>
      </c>
    </row>
    <row r="716" spans="1:28" x14ac:dyDescent="0.3">
      <c r="A716">
        <v>337320</v>
      </c>
      <c r="B716" t="s">
        <v>500</v>
      </c>
      <c r="C716" t="str">
        <f>LEFT(טבלה1[[#This Row],[course_title]],10)</f>
        <v xml:space="preserve">Cash Flow </v>
      </c>
      <c r="D716" t="str">
        <f>RIGHT(טבלה1[[#This Row],[course_title]],10)</f>
        <v>l Literacy</v>
      </c>
      <c r="E716" t="str">
        <f>MID(טבלה1[[#This Row],[course_title]],2,10)</f>
        <v>ash Flow V</v>
      </c>
      <c r="F716" t="s">
        <v>501</v>
      </c>
      <c r="G716" t="str">
        <f>REPLACE(טבלה1[[#This Row],[url]],19,3,"com")</f>
        <v>https://www.udemy.com/financial-literacy-basics/</v>
      </c>
      <c r="H716" t="b">
        <v>1</v>
      </c>
      <c r="I716" s="4">
        <v>105</v>
      </c>
      <c r="J716" s="5">
        <v>2987</v>
      </c>
      <c r="K716" s="5">
        <v>23</v>
      </c>
      <c r="L716" s="5">
        <v>19</v>
      </c>
      <c r="M716">
        <v>1</v>
      </c>
      <c r="N716" t="str">
        <f>VLOOKUP(טבלה1[[#This Row],[level_id]],Level_id!$A$2:$B$5,2)</f>
        <v>All levels</v>
      </c>
      <c r="O716" t="str">
        <f>LOWER(טבלה1[[#This Row],[level_desc]])</f>
        <v>all levels</v>
      </c>
      <c r="P716" s="3" t="str">
        <f>UPPER(טבלה1[[#This Row],[small letters]])</f>
        <v>ALL LEVELS</v>
      </c>
      <c r="Q716">
        <f>LEN(טבלה1[[#This Row],[no spaces]])</f>
        <v>10</v>
      </c>
      <c r="R716" t="str">
        <f>TRIM(טבלה1[[#This Row],[small letters]])</f>
        <v>all levels</v>
      </c>
      <c r="S716" s="6">
        <v>2</v>
      </c>
      <c r="T716" s="12">
        <v>41995</v>
      </c>
      <c r="U716" s="6">
        <f>DAY(טבלה1[[#This Row],[published_date]])</f>
        <v>22</v>
      </c>
      <c r="V716" s="6">
        <f>MONTH(טבלה1[[#This Row],[published_date]])</f>
        <v>12</v>
      </c>
      <c r="W716" s="6">
        <f>YEAR(טבלה1[[#This Row],[published_date]])</f>
        <v>2014</v>
      </c>
      <c r="X716">
        <v>1</v>
      </c>
      <c r="Y716" t="str">
        <f>VLOOKUP(טבלה1[[#This Row],[subject_id]],Subject_id!$A$2:$B$5,2)</f>
        <v>Business Finance</v>
      </c>
      <c r="Z716" s="7">
        <v>43318</v>
      </c>
      <c r="AA716">
        <f>_xlfn.DAYS(טבלה1[[#This Row],[Removal_date]],טבלה1[[#This Row],[published_date]])</f>
        <v>1323</v>
      </c>
      <c r="AB716" s="4">
        <f>טבלה1[[#This Row],[price]]*טבלה1[[#This Row],[num_subscribers]]</f>
        <v>313635</v>
      </c>
    </row>
    <row r="717" spans="1:28" x14ac:dyDescent="0.3">
      <c r="A717">
        <v>406504</v>
      </c>
      <c r="B717" t="s">
        <v>2588</v>
      </c>
      <c r="C717" t="str">
        <f>LEFT(טבלה1[[#This Row],[course_title]],10)</f>
        <v xml:space="preserve">Become an </v>
      </c>
      <c r="D717" t="str">
        <f>RIGHT(טבלה1[[#This Row],[course_title]],10)</f>
        <v xml:space="preserve"> 10 Skills</v>
      </c>
      <c r="E717" t="str">
        <f>MID(טבלה1[[#This Row],[course_title]],2,10)</f>
        <v>ecome an I</v>
      </c>
      <c r="F717" t="s">
        <v>2589</v>
      </c>
      <c r="G717" t="str">
        <f>REPLACE(טבלה1[[#This Row],[url]],19,3,"com")</f>
        <v>https://www.udemy.com/become-an-indesign-pro-in-10-skills/</v>
      </c>
      <c r="H717" t="b">
        <v>1</v>
      </c>
      <c r="I717" s="4">
        <v>105</v>
      </c>
      <c r="J717" s="5">
        <v>1079</v>
      </c>
      <c r="K717" s="5">
        <v>172</v>
      </c>
      <c r="L717" s="5">
        <v>35</v>
      </c>
      <c r="M717">
        <v>2</v>
      </c>
      <c r="N717" t="str">
        <f>VLOOKUP(טבלה1[[#This Row],[level_id]],Level_id!$A$2:$B$5,2)</f>
        <v>Beginner Level</v>
      </c>
      <c r="O717" t="str">
        <f>LOWER(טבלה1[[#This Row],[level_desc]])</f>
        <v>beginner level</v>
      </c>
      <c r="P717" s="3" t="str">
        <f>UPPER(טבלה1[[#This Row],[small letters]])</f>
        <v>BEGINNER LEVEL</v>
      </c>
      <c r="Q717">
        <f>LEN(טבלה1[[#This Row],[no spaces]])</f>
        <v>14</v>
      </c>
      <c r="R717" t="str">
        <f>TRIM(טבלה1[[#This Row],[small letters]])</f>
        <v>beginner level</v>
      </c>
      <c r="S717" s="6">
        <v>5</v>
      </c>
      <c r="T717" s="12">
        <v>42237</v>
      </c>
      <c r="U717" s="6">
        <f>DAY(טבלה1[[#This Row],[published_date]])</f>
        <v>21</v>
      </c>
      <c r="V717" s="6">
        <f>MONTH(טבלה1[[#This Row],[published_date]])</f>
        <v>8</v>
      </c>
      <c r="W717" s="6">
        <f>YEAR(טבלה1[[#This Row],[published_date]])</f>
        <v>2015</v>
      </c>
      <c r="X717">
        <v>2</v>
      </c>
      <c r="Y717" t="str">
        <f>VLOOKUP(טבלה1[[#This Row],[subject_id]],Subject_id!$A$2:$B$5,2)</f>
        <v>Graphic Design</v>
      </c>
      <c r="Z717" s="7">
        <v>43465</v>
      </c>
      <c r="AA717">
        <f>_xlfn.DAYS(טבלה1[[#This Row],[Removal_date]],טבלה1[[#This Row],[published_date]])</f>
        <v>1228</v>
      </c>
      <c r="AB717" s="4">
        <f>טבלה1[[#This Row],[price]]*טבלה1[[#This Row],[num_subscribers]]</f>
        <v>113295</v>
      </c>
    </row>
    <row r="718" spans="1:28" x14ac:dyDescent="0.3">
      <c r="A718">
        <v>488220</v>
      </c>
      <c r="B718" t="s">
        <v>7093</v>
      </c>
      <c r="C718" t="str">
        <f>LEFT(טבלה1[[#This Row],[course_title]],10)</f>
        <v>Drupal Vie</v>
      </c>
      <c r="D718" t="str">
        <f>RIGHT(טבלה1[[#This Row],[course_title]],10)</f>
        <v>al Website</v>
      </c>
      <c r="E718" t="str">
        <f>MID(טבלה1[[#This Row],[course_title]],2,10)</f>
        <v>rupal View</v>
      </c>
      <c r="F718" t="s">
        <v>7094</v>
      </c>
      <c r="G718" t="str">
        <f>REPLACE(טבלה1[[#This Row],[url]],19,3,"com")</f>
        <v>https://www.udemy.com/drupalviews/</v>
      </c>
      <c r="H718" t="b">
        <v>1</v>
      </c>
      <c r="I718" s="4">
        <v>105</v>
      </c>
      <c r="J718" s="5">
        <v>1262</v>
      </c>
      <c r="K718" s="5">
        <v>36</v>
      </c>
      <c r="L718" s="5">
        <v>40</v>
      </c>
      <c r="M718">
        <v>2</v>
      </c>
      <c r="N718" t="str">
        <f>VLOOKUP(טבלה1[[#This Row],[level_id]],Level_id!$A$2:$B$5,2)</f>
        <v>Beginner Level</v>
      </c>
      <c r="O718" t="str">
        <f>LOWER(טבלה1[[#This Row],[level_desc]])</f>
        <v>beginner level</v>
      </c>
      <c r="P718" s="3" t="str">
        <f>UPPER(טבלה1[[#This Row],[small letters]])</f>
        <v>BEGINNER LEVEL</v>
      </c>
      <c r="Q718">
        <f>LEN(טבלה1[[#This Row],[no spaces]])</f>
        <v>14</v>
      </c>
      <c r="R718" t="str">
        <f>TRIM(טבלה1[[#This Row],[small letters]])</f>
        <v>beginner level</v>
      </c>
      <c r="S718" s="6">
        <v>2.5</v>
      </c>
      <c r="T718" s="12">
        <v>42131</v>
      </c>
      <c r="U718" s="6">
        <f>DAY(טבלה1[[#This Row],[published_date]])</f>
        <v>7</v>
      </c>
      <c r="V718" s="6">
        <f>MONTH(טבלה1[[#This Row],[published_date]])</f>
        <v>5</v>
      </c>
      <c r="W718" s="6">
        <f>YEAR(טבלה1[[#This Row],[published_date]])</f>
        <v>2015</v>
      </c>
      <c r="X718">
        <v>4</v>
      </c>
      <c r="Y718" t="str">
        <f>VLOOKUP(טבלה1[[#This Row],[subject_id]],Subject_id!$A$2:$B$5,2)</f>
        <v>Web Development</v>
      </c>
      <c r="Z718" s="7">
        <v>43465</v>
      </c>
      <c r="AA718">
        <f>_xlfn.DAYS(טבלה1[[#This Row],[Removal_date]],טבלה1[[#This Row],[published_date]])</f>
        <v>1334</v>
      </c>
      <c r="AB718" s="4">
        <f>טבלה1[[#This Row],[price]]*טבלה1[[#This Row],[num_subscribers]]</f>
        <v>132510</v>
      </c>
    </row>
    <row r="719" spans="1:28" x14ac:dyDescent="0.3">
      <c r="A719">
        <v>591724</v>
      </c>
      <c r="B719" t="s">
        <v>1058</v>
      </c>
      <c r="C719" t="str">
        <f>LEFT(טבלה1[[#This Row],[course_title]],10)</f>
        <v xml:space="preserve">Financial </v>
      </c>
      <c r="D719" t="str">
        <f>RIGHT(טבלה1[[#This Row],[course_title]],10)</f>
        <v>Strategies</v>
      </c>
      <c r="E719" t="str">
        <f>MID(טבלה1[[#This Row],[course_title]],2,10)</f>
        <v>inancial M</v>
      </c>
      <c r="F719" t="s">
        <v>1059</v>
      </c>
      <c r="G719" t="str">
        <f>REPLACE(טבלה1[[#This Row],[url]],19,3,"com")</f>
        <v>https://www.udemy.com/financial-market-environment-investment-strategies/</v>
      </c>
      <c r="H719" t="b">
        <v>1</v>
      </c>
      <c r="I719" s="4">
        <v>105</v>
      </c>
      <c r="J719" s="5">
        <v>1</v>
      </c>
      <c r="K719" s="5">
        <v>0</v>
      </c>
      <c r="L719" s="5">
        <v>25</v>
      </c>
      <c r="M719">
        <v>1</v>
      </c>
      <c r="N719" t="str">
        <f>VLOOKUP(טבלה1[[#This Row],[level_id]],Level_id!$A$2:$B$5,2)</f>
        <v>All levels</v>
      </c>
      <c r="O719" t="str">
        <f>LOWER(טבלה1[[#This Row],[level_desc]])</f>
        <v>all levels</v>
      </c>
      <c r="P719" s="3" t="str">
        <f>UPPER(טבלה1[[#This Row],[small letters]])</f>
        <v>ALL LEVELS</v>
      </c>
      <c r="Q719">
        <f>LEN(טבלה1[[#This Row],[no spaces]])</f>
        <v>10</v>
      </c>
      <c r="R719" t="str">
        <f>TRIM(טבלה1[[#This Row],[small letters]])</f>
        <v>all levels</v>
      </c>
      <c r="S719" s="6">
        <v>1.5</v>
      </c>
      <c r="T719" s="12">
        <v>42906</v>
      </c>
      <c r="U719" s="6">
        <f>DAY(טבלה1[[#This Row],[published_date]])</f>
        <v>20</v>
      </c>
      <c r="V719" s="6">
        <f>MONTH(טבלה1[[#This Row],[published_date]])</f>
        <v>6</v>
      </c>
      <c r="W719" s="6">
        <f>YEAR(טבלה1[[#This Row],[published_date]])</f>
        <v>2017</v>
      </c>
      <c r="X719">
        <v>1</v>
      </c>
      <c r="Y719" t="str">
        <f>VLOOKUP(טבלה1[[#This Row],[subject_id]],Subject_id!$A$2:$B$5,2)</f>
        <v>Business Finance</v>
      </c>
      <c r="Z719" s="7">
        <v>43318</v>
      </c>
      <c r="AA719">
        <f>_xlfn.DAYS(טבלה1[[#This Row],[Removal_date]],טבלה1[[#This Row],[published_date]])</f>
        <v>412</v>
      </c>
      <c r="AB719" s="4">
        <f>טבלה1[[#This Row],[price]]*טבלה1[[#This Row],[num_subscribers]]</f>
        <v>105</v>
      </c>
    </row>
    <row r="720" spans="1:28" x14ac:dyDescent="0.3">
      <c r="A720">
        <v>873296</v>
      </c>
      <c r="B720" t="s">
        <v>3340</v>
      </c>
      <c r="C720" t="str">
        <f>LEFT(טבלה1[[#This Row],[course_title]],10)</f>
        <v>Corel Draw</v>
      </c>
      <c r="D720" t="str">
        <f>RIGHT(טבלה1[[#This Row],[course_title]],10)</f>
        <v xml:space="preserve"> Seviyeye)</v>
      </c>
      <c r="E720" t="str">
        <f>MID(טבלה1[[#This Row],[course_title]],2,10)</f>
        <v xml:space="preserve">orel Draw </v>
      </c>
      <c r="F720" t="s">
        <v>3341</v>
      </c>
      <c r="G720" t="str">
        <f>REPLACE(טבלה1[[#This Row],[url]],19,3,"com")</f>
        <v>https://www.udemy.com/coreldraw-x8-egitimi-temel/</v>
      </c>
      <c r="H720" t="b">
        <v>1</v>
      </c>
      <c r="I720" s="4">
        <v>105</v>
      </c>
      <c r="J720" s="5">
        <v>28</v>
      </c>
      <c r="K720" s="5">
        <v>6</v>
      </c>
      <c r="L720" s="5">
        <v>103</v>
      </c>
      <c r="M720">
        <v>1</v>
      </c>
      <c r="N720" t="str">
        <f>VLOOKUP(טבלה1[[#This Row],[level_id]],Level_id!$A$2:$B$5,2)</f>
        <v>All levels</v>
      </c>
      <c r="O720" t="str">
        <f>LOWER(טבלה1[[#This Row],[level_desc]])</f>
        <v>all levels</v>
      </c>
      <c r="P720" s="3" t="str">
        <f>UPPER(טבלה1[[#This Row],[small letters]])</f>
        <v>ALL LEVELS</v>
      </c>
      <c r="Q720">
        <f>LEN(טבלה1[[#This Row],[no spaces]])</f>
        <v>10</v>
      </c>
      <c r="R720" t="str">
        <f>TRIM(טבלה1[[#This Row],[small letters]])</f>
        <v>all levels</v>
      </c>
      <c r="S720" s="6">
        <v>12</v>
      </c>
      <c r="T720" s="12">
        <v>42530</v>
      </c>
      <c r="U720" s="6">
        <f>DAY(טבלה1[[#This Row],[published_date]])</f>
        <v>9</v>
      </c>
      <c r="V720" s="6">
        <f>MONTH(טבלה1[[#This Row],[published_date]])</f>
        <v>6</v>
      </c>
      <c r="W720" s="6">
        <f>YEAR(טבלה1[[#This Row],[published_date]])</f>
        <v>2016</v>
      </c>
      <c r="X720">
        <v>2</v>
      </c>
      <c r="Y720" t="str">
        <f>VLOOKUP(טבלה1[[#This Row],[subject_id]],Subject_id!$A$2:$B$5,2)</f>
        <v>Graphic Design</v>
      </c>
      <c r="Z720" s="7">
        <v>43734</v>
      </c>
      <c r="AA720">
        <f>_xlfn.DAYS(טבלה1[[#This Row],[Removal_date]],טבלה1[[#This Row],[published_date]])</f>
        <v>1204</v>
      </c>
      <c r="AB720" s="4">
        <f>טבלה1[[#This Row],[price]]*טבלה1[[#This Row],[num_subscribers]]</f>
        <v>2940</v>
      </c>
    </row>
    <row r="721" spans="1:28" x14ac:dyDescent="0.3">
      <c r="A721">
        <v>920604</v>
      </c>
      <c r="B721" t="s">
        <v>294</v>
      </c>
      <c r="C721" t="str">
        <f>LEFT(טבלה1[[#This Row],[course_title]],10)</f>
        <v>Intro to F</v>
      </c>
      <c r="D721" t="str">
        <f>RIGHT(טבלה1[[#This Row],[course_title]],10)</f>
        <v>l Modeling</v>
      </c>
      <c r="E721" t="str">
        <f>MID(טבלה1[[#This Row],[course_title]],2,10)</f>
        <v>ntro to Fi</v>
      </c>
      <c r="F721" t="s">
        <v>295</v>
      </c>
      <c r="G721" t="str">
        <f>REPLACE(טבלה1[[#This Row],[url]],19,3,"com")</f>
        <v>https://www.udemy.com/intro-to-financial-modeling/</v>
      </c>
      <c r="H721" t="b">
        <v>1</v>
      </c>
      <c r="I721" s="4">
        <v>105</v>
      </c>
      <c r="J721" s="5">
        <v>1077</v>
      </c>
      <c r="K721" s="5">
        <v>110</v>
      </c>
      <c r="L721" s="5">
        <v>55</v>
      </c>
      <c r="M721">
        <v>2</v>
      </c>
      <c r="N721" t="str">
        <f>VLOOKUP(טבלה1[[#This Row],[level_id]],Level_id!$A$2:$B$5,2)</f>
        <v>Beginner Level</v>
      </c>
      <c r="O721" t="str">
        <f>LOWER(טבלה1[[#This Row],[level_desc]])</f>
        <v>beginner level</v>
      </c>
      <c r="P721" s="3" t="str">
        <f>UPPER(טבלה1[[#This Row],[small letters]])</f>
        <v>BEGINNER LEVEL</v>
      </c>
      <c r="Q721">
        <f>LEN(טבלה1[[#This Row],[no spaces]])</f>
        <v>14</v>
      </c>
      <c r="R721" t="str">
        <f>TRIM(טבלה1[[#This Row],[small letters]])</f>
        <v>beginner level</v>
      </c>
      <c r="S721" s="6">
        <v>6</v>
      </c>
      <c r="T721" s="12">
        <v>42601</v>
      </c>
      <c r="U721" s="6">
        <f>DAY(טבלה1[[#This Row],[published_date]])</f>
        <v>19</v>
      </c>
      <c r="V721" s="6">
        <f>MONTH(טבלה1[[#This Row],[published_date]])</f>
        <v>8</v>
      </c>
      <c r="W721" s="6">
        <f>YEAR(טבלה1[[#This Row],[published_date]])</f>
        <v>2016</v>
      </c>
      <c r="X721">
        <v>1</v>
      </c>
      <c r="Y721" t="str">
        <f>VLOOKUP(טבלה1[[#This Row],[subject_id]],Subject_id!$A$2:$B$5,2)</f>
        <v>Business Finance</v>
      </c>
      <c r="Z721" s="7">
        <v>43245</v>
      </c>
      <c r="AA721">
        <f>_xlfn.DAYS(טבלה1[[#This Row],[Removal_date]],טבלה1[[#This Row],[published_date]])</f>
        <v>644</v>
      </c>
      <c r="AB721" s="4">
        <f>טבלה1[[#This Row],[price]]*טבלה1[[#This Row],[num_subscribers]]</f>
        <v>113085</v>
      </c>
    </row>
    <row r="722" spans="1:28" x14ac:dyDescent="0.3">
      <c r="A722">
        <v>985922</v>
      </c>
      <c r="B722" t="s">
        <v>134</v>
      </c>
      <c r="C722" t="str">
        <f>LEFT(טבלה1[[#This Row],[course_title]],10)</f>
        <v>Excel Cras</v>
      </c>
      <c r="D722" t="str">
        <f>RIGHT(טבלה1[[#This Row],[course_title]],10)</f>
        <v>l Analysis</v>
      </c>
      <c r="E722" t="str">
        <f>MID(טבלה1[[#This Row],[course_title]],2,10)</f>
        <v>xcel Crash</v>
      </c>
      <c r="F722" t="s">
        <v>135</v>
      </c>
      <c r="G722" t="str">
        <f>REPLACE(טבלה1[[#This Row],[url]],19,3,"com")</f>
        <v>https://www.udemy.com/excel-crash-course-master-excel-for-financial-analysis/</v>
      </c>
      <c r="H722" t="b">
        <v>1</v>
      </c>
      <c r="I722" s="4">
        <v>105</v>
      </c>
      <c r="J722" s="5">
        <v>8121</v>
      </c>
      <c r="K722" s="5">
        <v>689</v>
      </c>
      <c r="L722" s="5">
        <v>40</v>
      </c>
      <c r="M722">
        <v>1</v>
      </c>
      <c r="N722" t="str">
        <f>VLOOKUP(טבלה1[[#This Row],[level_id]],Level_id!$A$2:$B$5,2)</f>
        <v>All levels</v>
      </c>
      <c r="O722" t="str">
        <f>LOWER(טבלה1[[#This Row],[level_desc]])</f>
        <v>all levels</v>
      </c>
      <c r="P722" s="3" t="str">
        <f>UPPER(טבלה1[[#This Row],[small letters]])</f>
        <v>ALL LEVELS</v>
      </c>
      <c r="Q722">
        <f>LEN(טבלה1[[#This Row],[no spaces]])</f>
        <v>10</v>
      </c>
      <c r="R722" t="str">
        <f>TRIM(טבלה1[[#This Row],[small letters]])</f>
        <v>all levels</v>
      </c>
      <c r="S722" s="6">
        <v>3.5</v>
      </c>
      <c r="T722" s="12">
        <v>42661</v>
      </c>
      <c r="U722" s="6">
        <f>DAY(טבלה1[[#This Row],[published_date]])</f>
        <v>18</v>
      </c>
      <c r="V722" s="6">
        <f>MONTH(טבלה1[[#This Row],[published_date]])</f>
        <v>10</v>
      </c>
      <c r="W722" s="6">
        <f>YEAR(טבלה1[[#This Row],[published_date]])</f>
        <v>2016</v>
      </c>
      <c r="X722">
        <v>1</v>
      </c>
      <c r="Y722" t="str">
        <f>VLOOKUP(טבלה1[[#This Row],[subject_id]],Subject_id!$A$2:$B$5,2)</f>
        <v>Business Finance</v>
      </c>
      <c r="Z722" s="7">
        <v>43408</v>
      </c>
      <c r="AA722">
        <f>_xlfn.DAYS(טבלה1[[#This Row],[Removal_date]],טבלה1[[#This Row],[published_date]])</f>
        <v>747</v>
      </c>
      <c r="AB722" s="4">
        <f>טבלה1[[#This Row],[price]]*טבלה1[[#This Row],[num_subscribers]]</f>
        <v>852705</v>
      </c>
    </row>
    <row r="723" spans="1:28" x14ac:dyDescent="0.3">
      <c r="A723">
        <v>1128560</v>
      </c>
      <c r="B723" t="s">
        <v>6236</v>
      </c>
      <c r="C723" t="str">
        <f>LEFT(טבלה1[[#This Row],[course_title]],10)</f>
        <v>JavaScript</v>
      </c>
      <c r="D723" t="str">
        <f>RIGHT(טבלה1[[#This Row],[course_title]],10)</f>
        <v xml:space="preserve"> Developer</v>
      </c>
      <c r="E723" t="str">
        <f>MID(טבלה1[[#This Row],[course_title]],2,10)</f>
        <v xml:space="preserve">avaScript </v>
      </c>
      <c r="F723" t="s">
        <v>6237</v>
      </c>
      <c r="G723" t="str">
        <f>REPLACE(טבלה1[[#This Row],[url]],19,3,"com")</f>
        <v>https://www.udemy.com/javascript-become-higly-paid-front-end-developer/</v>
      </c>
      <c r="H723" t="b">
        <v>1</v>
      </c>
      <c r="I723" s="4">
        <v>105</v>
      </c>
      <c r="J723" s="5">
        <v>710</v>
      </c>
      <c r="K723" s="5">
        <v>137</v>
      </c>
      <c r="L723" s="5">
        <v>49</v>
      </c>
      <c r="M723">
        <v>2</v>
      </c>
      <c r="N723" t="str">
        <f>VLOOKUP(טבלה1[[#This Row],[level_id]],Level_id!$A$2:$B$5,2)</f>
        <v>Beginner Level</v>
      </c>
      <c r="O723" t="str">
        <f>LOWER(טבלה1[[#This Row],[level_desc]])</f>
        <v>beginner level</v>
      </c>
      <c r="P723" s="3" t="str">
        <f>UPPER(טבלה1[[#This Row],[small letters]])</f>
        <v>BEGINNER LEVEL</v>
      </c>
      <c r="Q723">
        <f>LEN(טבלה1[[#This Row],[no spaces]])</f>
        <v>14</v>
      </c>
      <c r="R723" t="str">
        <f>TRIM(טבלה1[[#This Row],[small letters]])</f>
        <v>beginner level</v>
      </c>
      <c r="S723" s="6">
        <v>3.5</v>
      </c>
      <c r="T723" s="12">
        <v>42842</v>
      </c>
      <c r="U723" s="6">
        <f>DAY(טבלה1[[#This Row],[published_date]])</f>
        <v>17</v>
      </c>
      <c r="V723" s="6">
        <f>MONTH(טבלה1[[#This Row],[published_date]])</f>
        <v>4</v>
      </c>
      <c r="W723" s="6">
        <f>YEAR(טבלה1[[#This Row],[published_date]])</f>
        <v>2017</v>
      </c>
      <c r="X723">
        <v>4</v>
      </c>
      <c r="Y723" t="str">
        <f>VLOOKUP(טבלה1[[#This Row],[subject_id]],Subject_id!$A$2:$B$5,2)</f>
        <v>Web Development</v>
      </c>
      <c r="Z723" s="7">
        <v>43465</v>
      </c>
      <c r="AA723">
        <f>_xlfn.DAYS(טבלה1[[#This Row],[Removal_date]],טבלה1[[#This Row],[published_date]])</f>
        <v>623</v>
      </c>
      <c r="AB723" s="4">
        <f>טבלה1[[#This Row],[price]]*טבלה1[[#This Row],[num_subscribers]]</f>
        <v>74550</v>
      </c>
    </row>
    <row r="724" spans="1:28" x14ac:dyDescent="0.3">
      <c r="A724">
        <v>1207112</v>
      </c>
      <c r="B724" t="s">
        <v>4548</v>
      </c>
      <c r="C724" t="str">
        <f>LEFT(טבלה1[[#This Row],[course_title]],10)</f>
        <v>30 Day Gui</v>
      </c>
      <c r="D724" t="str">
        <f>RIGHT(טבלה1[[#This Row],[course_title]],10)</f>
        <v>or Success</v>
      </c>
      <c r="E724" t="str">
        <f>MID(טבלה1[[#This Row],[course_title]],2,10)</f>
        <v>0 Day Guit</v>
      </c>
      <c r="F724" t="s">
        <v>4549</v>
      </c>
      <c r="G724" t="str">
        <f>REPLACE(טבלה1[[#This Row],[url]],19,3,"com")</f>
        <v>https://www.udemy.com/30-day-guitar-jump-start-for-success/</v>
      </c>
      <c r="H724" t="b">
        <v>1</v>
      </c>
      <c r="I724" s="4">
        <v>105</v>
      </c>
      <c r="J724" s="5">
        <v>31</v>
      </c>
      <c r="K724" s="5">
        <v>4</v>
      </c>
      <c r="L724" s="5">
        <v>92</v>
      </c>
      <c r="M724">
        <v>2</v>
      </c>
      <c r="N724" t="str">
        <f>VLOOKUP(טבלה1[[#This Row],[level_id]],Level_id!$A$2:$B$5,2)</f>
        <v>Beginner Level</v>
      </c>
      <c r="O724" t="str">
        <f>LOWER(טבלה1[[#This Row],[level_desc]])</f>
        <v>beginner level</v>
      </c>
      <c r="P724" s="3" t="str">
        <f>UPPER(טבלה1[[#This Row],[small letters]])</f>
        <v>BEGINNER LEVEL</v>
      </c>
      <c r="Q724">
        <f>LEN(טבלה1[[#This Row],[no spaces]])</f>
        <v>14</v>
      </c>
      <c r="R724" t="str">
        <f>TRIM(טבלה1[[#This Row],[small letters]])</f>
        <v>beginner level</v>
      </c>
      <c r="S724" s="6">
        <v>4</v>
      </c>
      <c r="T724" s="12">
        <v>42879</v>
      </c>
      <c r="U724" s="6">
        <f>DAY(טבלה1[[#This Row],[published_date]])</f>
        <v>24</v>
      </c>
      <c r="V724" s="6">
        <f>MONTH(טבלה1[[#This Row],[published_date]])</f>
        <v>5</v>
      </c>
      <c r="W724" s="6">
        <f>YEAR(טבלה1[[#This Row],[published_date]])</f>
        <v>2017</v>
      </c>
      <c r="X724">
        <v>3</v>
      </c>
      <c r="Y724" t="str">
        <f>VLOOKUP(טבלה1[[#This Row],[subject_id]],Subject_id!$A$2:$B$5,2)</f>
        <v>Musical Instruments</v>
      </c>
      <c r="Z724" s="7">
        <v>43465</v>
      </c>
      <c r="AA724">
        <f>_xlfn.DAYS(טבלה1[[#This Row],[Removal_date]],טבלה1[[#This Row],[published_date]])</f>
        <v>586</v>
      </c>
      <c r="AB724" s="4">
        <f>טבלה1[[#This Row],[price]]*טבלה1[[#This Row],[num_subscribers]]</f>
        <v>3255</v>
      </c>
    </row>
    <row r="725" spans="1:28" x14ac:dyDescent="0.3">
      <c r="A725">
        <v>11475</v>
      </c>
      <c r="B725" t="s">
        <v>5395</v>
      </c>
      <c r="C725" t="str">
        <f>LEFT(טבלה1[[#This Row],[course_title]],10)</f>
        <v>Become a C</v>
      </c>
      <c r="D725" t="str">
        <f>RIGHT(טבלה1[[#This Row],[course_title]],10)</f>
        <v xml:space="preserve"> Developer</v>
      </c>
      <c r="E725" t="str">
        <f>MID(טבלה1[[#This Row],[course_title]],2,10)</f>
        <v>ecome a Ce</v>
      </c>
      <c r="F725" t="s">
        <v>5396</v>
      </c>
      <c r="G725" t="str">
        <f>REPLACE(טבלה1[[#This Row],[url]],19,3,"com")</f>
        <v>https://www.udemy.com/become-a-certified-web-developer/</v>
      </c>
      <c r="H725" t="b">
        <v>1</v>
      </c>
      <c r="I725" s="4">
        <v>100</v>
      </c>
      <c r="J725" s="5">
        <v>26673</v>
      </c>
      <c r="K725" s="5">
        <v>1090</v>
      </c>
      <c r="L725" s="5">
        <v>185</v>
      </c>
      <c r="M725">
        <v>1</v>
      </c>
      <c r="N725" t="str">
        <f>VLOOKUP(טבלה1[[#This Row],[level_id]],Level_id!$A$2:$B$5,2)</f>
        <v>All levels</v>
      </c>
      <c r="O725" t="str">
        <f>LOWER(טבלה1[[#This Row],[level_desc]])</f>
        <v>all levels</v>
      </c>
      <c r="P725" s="3" t="str">
        <f>UPPER(טבלה1[[#This Row],[small letters]])</f>
        <v>ALL LEVELS</v>
      </c>
      <c r="Q725">
        <f>LEN(טבלה1[[#This Row],[no spaces]])</f>
        <v>10</v>
      </c>
      <c r="R725" t="str">
        <f>TRIM(טבלה1[[#This Row],[small letters]])</f>
        <v>all levels</v>
      </c>
      <c r="S725" s="6">
        <v>12</v>
      </c>
      <c r="T725" s="12">
        <v>40897</v>
      </c>
      <c r="U725" s="6">
        <f>DAY(טבלה1[[#This Row],[published_date]])</f>
        <v>20</v>
      </c>
      <c r="V725" s="6">
        <f>MONTH(טבלה1[[#This Row],[published_date]])</f>
        <v>12</v>
      </c>
      <c r="W725" s="6">
        <f>YEAR(טבלה1[[#This Row],[published_date]])</f>
        <v>2011</v>
      </c>
      <c r="X725">
        <v>4</v>
      </c>
      <c r="Y725" t="str">
        <f>VLOOKUP(טבלה1[[#This Row],[subject_id]],Subject_id!$A$2:$B$5,2)</f>
        <v>Web Development</v>
      </c>
      <c r="Z725" s="7">
        <v>43734</v>
      </c>
      <c r="AA725">
        <f>_xlfn.DAYS(טבלה1[[#This Row],[Removal_date]],טבלה1[[#This Row],[published_date]])</f>
        <v>2837</v>
      </c>
      <c r="AB725" s="4">
        <f>טבלה1[[#This Row],[price]]*טבלה1[[#This Row],[num_subscribers]]</f>
        <v>2667300</v>
      </c>
    </row>
    <row r="726" spans="1:28" x14ac:dyDescent="0.3">
      <c r="A726">
        <v>64605</v>
      </c>
      <c r="B726" t="s">
        <v>5064</v>
      </c>
      <c r="C726" t="str">
        <f>LEFT(טבלה1[[#This Row],[course_title]],10)</f>
        <v>1 Hour CSS</v>
      </c>
      <c r="D726" t="str">
        <f>RIGHT(טבלה1[[#This Row],[course_title]],10)</f>
        <v>1 Hour CSS</v>
      </c>
      <c r="E726" t="str">
        <f>MID(טבלה1[[#This Row],[course_title]],2,10)</f>
        <v xml:space="preserve"> Hour CSS</v>
      </c>
      <c r="F726" t="s">
        <v>5065</v>
      </c>
      <c r="G726" t="str">
        <f>REPLACE(טבלה1[[#This Row],[url]],19,3,"com")</f>
        <v>https://www.udemy.com/1-hour-css/</v>
      </c>
      <c r="H726" t="b">
        <v>1</v>
      </c>
      <c r="I726" s="4">
        <v>100</v>
      </c>
      <c r="J726" s="5">
        <v>18324</v>
      </c>
      <c r="K726" s="5">
        <v>333</v>
      </c>
      <c r="L726" s="5">
        <v>16</v>
      </c>
      <c r="M726">
        <v>2</v>
      </c>
      <c r="N726" t="str">
        <f>VLOOKUP(טבלה1[[#This Row],[level_id]],Level_id!$A$2:$B$5,2)</f>
        <v>Beginner Level</v>
      </c>
      <c r="O726" t="str">
        <f>LOWER(טבלה1[[#This Row],[level_desc]])</f>
        <v>beginner level</v>
      </c>
      <c r="P726" s="3" t="str">
        <f>UPPER(טבלה1[[#This Row],[small letters]])</f>
        <v>BEGINNER LEVEL</v>
      </c>
      <c r="Q726">
        <f>LEN(טבלה1[[#This Row],[no spaces]])</f>
        <v>14</v>
      </c>
      <c r="R726" t="str">
        <f>TRIM(טבלה1[[#This Row],[small letters]])</f>
        <v>beginner level</v>
      </c>
      <c r="S726" s="6">
        <v>1</v>
      </c>
      <c r="T726" s="12">
        <v>41464</v>
      </c>
      <c r="U726" s="6">
        <f>DAY(טבלה1[[#This Row],[published_date]])</f>
        <v>9</v>
      </c>
      <c r="V726" s="6">
        <f>MONTH(טבלה1[[#This Row],[published_date]])</f>
        <v>7</v>
      </c>
      <c r="W726" s="6">
        <f>YEAR(טבלה1[[#This Row],[published_date]])</f>
        <v>2013</v>
      </c>
      <c r="X726">
        <v>4</v>
      </c>
      <c r="Y726" t="str">
        <f>VLOOKUP(טבלה1[[#This Row],[subject_id]],Subject_id!$A$2:$B$5,2)</f>
        <v>Web Development</v>
      </c>
      <c r="Z726" s="7">
        <v>43465</v>
      </c>
      <c r="AA726">
        <f>_xlfn.DAYS(טבלה1[[#This Row],[Removal_date]],טבלה1[[#This Row],[published_date]])</f>
        <v>2001</v>
      </c>
      <c r="AB726" s="4">
        <f>טבלה1[[#This Row],[price]]*טבלה1[[#This Row],[num_subscribers]]</f>
        <v>1832400</v>
      </c>
    </row>
    <row r="727" spans="1:28" x14ac:dyDescent="0.3">
      <c r="A727">
        <v>65493</v>
      </c>
      <c r="B727" t="s">
        <v>5493</v>
      </c>
      <c r="C727" t="str">
        <f>LEFT(טבלה1[[#This Row],[course_title]],10)</f>
        <v>Kids Codin</v>
      </c>
      <c r="D727" t="str">
        <f>RIGHT(טבלה1[[#This Row],[course_title]],10)</f>
        <v>inners CSS</v>
      </c>
      <c r="E727" t="str">
        <f>MID(טבלה1[[#This Row],[course_title]],2,10)</f>
        <v>ids Coding</v>
      </c>
      <c r="F727" t="s">
        <v>5494</v>
      </c>
      <c r="G727" t="str">
        <f>REPLACE(טבלה1[[#This Row],[url]],19,3,"com")</f>
        <v>https://www.udemy.com/kids-coding-beginners-css/</v>
      </c>
      <c r="H727" t="b">
        <v>1</v>
      </c>
      <c r="I727" s="4">
        <v>100</v>
      </c>
      <c r="J727" s="5">
        <v>7130</v>
      </c>
      <c r="K727" s="5">
        <v>30</v>
      </c>
      <c r="L727" s="5">
        <v>17</v>
      </c>
      <c r="M727">
        <v>1</v>
      </c>
      <c r="N727" t="str">
        <f>VLOOKUP(טבלה1[[#This Row],[level_id]],Level_id!$A$2:$B$5,2)</f>
        <v>All levels</v>
      </c>
      <c r="O727" t="str">
        <f>LOWER(טבלה1[[#This Row],[level_desc]])</f>
        <v>all levels</v>
      </c>
      <c r="P727" s="3" t="str">
        <f>UPPER(טבלה1[[#This Row],[small letters]])</f>
        <v>ALL LEVELS</v>
      </c>
      <c r="Q727">
        <f>LEN(טבלה1[[#This Row],[no spaces]])</f>
        <v>10</v>
      </c>
      <c r="R727" t="str">
        <f>TRIM(טבלה1[[#This Row],[small letters]])</f>
        <v>all levels</v>
      </c>
      <c r="S727" s="6">
        <v>1</v>
      </c>
      <c r="T727" s="12">
        <v>41480</v>
      </c>
      <c r="U727" s="6">
        <f>DAY(טבלה1[[#This Row],[published_date]])</f>
        <v>25</v>
      </c>
      <c r="V727" s="6">
        <f>MONTH(טבלה1[[#This Row],[published_date]])</f>
        <v>7</v>
      </c>
      <c r="W727" s="6">
        <f>YEAR(טבלה1[[#This Row],[published_date]])</f>
        <v>2013</v>
      </c>
      <c r="X727">
        <v>4</v>
      </c>
      <c r="Y727" t="str">
        <f>VLOOKUP(טבלה1[[#This Row],[subject_id]],Subject_id!$A$2:$B$5,2)</f>
        <v>Web Development</v>
      </c>
      <c r="Z727" s="7">
        <v>43734</v>
      </c>
      <c r="AA727">
        <f>_xlfn.DAYS(טבלה1[[#This Row],[Removal_date]],טבלה1[[#This Row],[published_date]])</f>
        <v>2254</v>
      </c>
      <c r="AB727" s="4">
        <f>טבלה1[[#This Row],[price]]*טבלה1[[#This Row],[num_subscribers]]</f>
        <v>713000</v>
      </c>
    </row>
    <row r="728" spans="1:28" x14ac:dyDescent="0.3">
      <c r="A728">
        <v>72262</v>
      </c>
      <c r="B728" t="s">
        <v>5936</v>
      </c>
      <c r="C728" t="str">
        <f>LEFT(טבלה1[[#This Row],[course_title]],10)</f>
        <v>1 hour jQu</v>
      </c>
      <c r="D728" t="str">
        <f>RIGHT(טבלה1[[#This Row],[course_title]],10)</f>
        <v>our jQuery</v>
      </c>
      <c r="E728" t="str">
        <f>MID(טבלה1[[#This Row],[course_title]],2,10)</f>
        <v xml:space="preserve"> hour jQue</v>
      </c>
      <c r="F728" t="s">
        <v>5937</v>
      </c>
      <c r="G728" t="str">
        <f>REPLACE(טבלה1[[#This Row],[url]],19,3,"com")</f>
        <v>https://www.udemy.com/1-hour-jquery/</v>
      </c>
      <c r="H728" t="b">
        <v>1</v>
      </c>
      <c r="I728" s="4">
        <v>100</v>
      </c>
      <c r="J728" s="5">
        <v>5456</v>
      </c>
      <c r="K728" s="5">
        <v>133</v>
      </c>
      <c r="L728" s="5">
        <v>25</v>
      </c>
      <c r="M728">
        <v>2</v>
      </c>
      <c r="N728" t="str">
        <f>VLOOKUP(טבלה1[[#This Row],[level_id]],Level_id!$A$2:$B$5,2)</f>
        <v>Beginner Level</v>
      </c>
      <c r="O728" t="str">
        <f>LOWER(טבלה1[[#This Row],[level_desc]])</f>
        <v>beginner level</v>
      </c>
      <c r="P728" s="3" t="str">
        <f>UPPER(טבלה1[[#This Row],[small letters]])</f>
        <v>BEGINNER LEVEL</v>
      </c>
      <c r="Q728">
        <f>LEN(טבלה1[[#This Row],[no spaces]])</f>
        <v>14</v>
      </c>
      <c r="R728" t="str">
        <f>TRIM(טבלה1[[#This Row],[small letters]])</f>
        <v>beginner level</v>
      </c>
      <c r="S728" s="6">
        <v>1</v>
      </c>
      <c r="T728" s="12">
        <v>41489</v>
      </c>
      <c r="U728" s="6">
        <f>DAY(טבלה1[[#This Row],[published_date]])</f>
        <v>3</v>
      </c>
      <c r="V728" s="6">
        <f>MONTH(טבלה1[[#This Row],[published_date]])</f>
        <v>8</v>
      </c>
      <c r="W728" s="6">
        <f>YEAR(טבלה1[[#This Row],[published_date]])</f>
        <v>2013</v>
      </c>
      <c r="X728">
        <v>4</v>
      </c>
      <c r="Y728" t="str">
        <f>VLOOKUP(טבלה1[[#This Row],[subject_id]],Subject_id!$A$2:$B$5,2)</f>
        <v>Web Development</v>
      </c>
      <c r="Z728" s="7">
        <v>43465</v>
      </c>
      <c r="AA728">
        <f>_xlfn.DAYS(טבלה1[[#This Row],[Removal_date]],טבלה1[[#This Row],[published_date]])</f>
        <v>1976</v>
      </c>
      <c r="AB728" s="4">
        <f>טבלה1[[#This Row],[price]]*טבלה1[[#This Row],[num_subscribers]]</f>
        <v>545600</v>
      </c>
    </row>
    <row r="729" spans="1:28" x14ac:dyDescent="0.3">
      <c r="A729">
        <v>77642</v>
      </c>
      <c r="B729" t="s">
        <v>6040</v>
      </c>
      <c r="C729" t="str">
        <f>LEFT(טבלה1[[#This Row],[course_title]],10)</f>
        <v>Learn HTML</v>
      </c>
      <c r="D729" t="str">
        <f>RIGHT(טבלה1[[#This Row],[course_title]],10)</f>
        <v xml:space="preserve"> in 1 hour</v>
      </c>
      <c r="E729" t="str">
        <f>MID(טבלה1[[#This Row],[course_title]],2,10)</f>
        <v xml:space="preserve">earn HTML </v>
      </c>
      <c r="F729" t="s">
        <v>6041</v>
      </c>
      <c r="G729" t="str">
        <f>REPLACE(טבלה1[[#This Row],[url]],19,3,"com")</f>
        <v>https://www.udemy.com/learn-html-5-in-1-hour/</v>
      </c>
      <c r="H729" t="b">
        <v>1</v>
      </c>
      <c r="I729" s="4">
        <v>100</v>
      </c>
      <c r="J729" s="5">
        <v>11643</v>
      </c>
      <c r="K729" s="5">
        <v>169</v>
      </c>
      <c r="L729" s="5">
        <v>21</v>
      </c>
      <c r="M729">
        <v>2</v>
      </c>
      <c r="N729" t="str">
        <f>VLOOKUP(טבלה1[[#This Row],[level_id]],Level_id!$A$2:$B$5,2)</f>
        <v>Beginner Level</v>
      </c>
      <c r="O729" t="str">
        <f>LOWER(טבלה1[[#This Row],[level_desc]])</f>
        <v>beginner level</v>
      </c>
      <c r="P729" s="3" t="str">
        <f>UPPER(טבלה1[[#This Row],[small letters]])</f>
        <v>BEGINNER LEVEL</v>
      </c>
      <c r="Q729">
        <f>LEN(טבלה1[[#This Row],[no spaces]])</f>
        <v>14</v>
      </c>
      <c r="R729" t="str">
        <f>TRIM(טבלה1[[#This Row],[small letters]])</f>
        <v>beginner level</v>
      </c>
      <c r="S729" s="6">
        <v>1</v>
      </c>
      <c r="T729" s="12">
        <v>41498</v>
      </c>
      <c r="U729" s="6">
        <f>DAY(טבלה1[[#This Row],[published_date]])</f>
        <v>12</v>
      </c>
      <c r="V729" s="6">
        <f>MONTH(טבלה1[[#This Row],[published_date]])</f>
        <v>8</v>
      </c>
      <c r="W729" s="6">
        <f>YEAR(טבלה1[[#This Row],[published_date]])</f>
        <v>2013</v>
      </c>
      <c r="X729">
        <v>4</v>
      </c>
      <c r="Y729" t="str">
        <f>VLOOKUP(טבלה1[[#This Row],[subject_id]],Subject_id!$A$2:$B$5,2)</f>
        <v>Web Development</v>
      </c>
      <c r="Z729" s="7">
        <v>43465</v>
      </c>
      <c r="AA729">
        <f>_xlfn.DAYS(טבלה1[[#This Row],[Removal_date]],טבלה1[[#This Row],[published_date]])</f>
        <v>1967</v>
      </c>
      <c r="AB729" s="4">
        <f>טבלה1[[#This Row],[price]]*טבלה1[[#This Row],[num_subscribers]]</f>
        <v>1164300</v>
      </c>
    </row>
    <row r="730" spans="1:28" x14ac:dyDescent="0.3">
      <c r="A730">
        <v>81064</v>
      </c>
      <c r="B730" t="s">
        <v>1206</v>
      </c>
      <c r="C730" t="str">
        <f>LEFT(טבלה1[[#This Row],[course_title]],10)</f>
        <v>Easy Forex</v>
      </c>
      <c r="D730" t="str">
        <f>RIGHT(טבלה1[[#This Row],[course_title]],10)</f>
        <v>es Trading</v>
      </c>
      <c r="E730" t="str">
        <f>MID(טבלה1[[#This Row],[course_title]],2,10)</f>
        <v xml:space="preserve">asy Forex </v>
      </c>
      <c r="F730" t="s">
        <v>1207</v>
      </c>
      <c r="G730" t="str">
        <f>REPLACE(טבלה1[[#This Row],[url]],19,3,"com")</f>
        <v>https://www.udemy.com/easy-forex-and-futures-trading/</v>
      </c>
      <c r="H730" t="b">
        <v>1</v>
      </c>
      <c r="I730" s="4">
        <v>100</v>
      </c>
      <c r="J730" s="5">
        <v>218</v>
      </c>
      <c r="K730" s="5">
        <v>5</v>
      </c>
      <c r="L730" s="5">
        <v>66</v>
      </c>
      <c r="M730">
        <v>1</v>
      </c>
      <c r="N730" t="str">
        <f>VLOOKUP(טבלה1[[#This Row],[level_id]],Level_id!$A$2:$B$5,2)</f>
        <v>All levels</v>
      </c>
      <c r="O730" t="str">
        <f>LOWER(טבלה1[[#This Row],[level_desc]])</f>
        <v>all levels</v>
      </c>
      <c r="P730" s="3" t="str">
        <f>UPPER(טבלה1[[#This Row],[small letters]])</f>
        <v>ALL LEVELS</v>
      </c>
      <c r="Q730">
        <f>LEN(טבלה1[[#This Row],[no spaces]])</f>
        <v>10</v>
      </c>
      <c r="R730" t="str">
        <f>TRIM(טבלה1[[#This Row],[small letters]])</f>
        <v>all levels</v>
      </c>
      <c r="S730" s="6">
        <v>14.5</v>
      </c>
      <c r="T730" s="12">
        <v>41639</v>
      </c>
      <c r="U730" s="6">
        <f>DAY(טבלה1[[#This Row],[published_date]])</f>
        <v>31</v>
      </c>
      <c r="V730" s="6">
        <f>MONTH(טבלה1[[#This Row],[published_date]])</f>
        <v>12</v>
      </c>
      <c r="W730" s="6">
        <f>YEAR(טבלה1[[#This Row],[published_date]])</f>
        <v>2013</v>
      </c>
      <c r="X730">
        <v>1</v>
      </c>
      <c r="Y730" t="str">
        <f>VLOOKUP(טבלה1[[#This Row],[subject_id]],Subject_id!$A$2:$B$5,2)</f>
        <v>Business Finance</v>
      </c>
      <c r="Z730" s="7">
        <v>43318</v>
      </c>
      <c r="AA730">
        <f>_xlfn.DAYS(טבלה1[[#This Row],[Removal_date]],טבלה1[[#This Row],[published_date]])</f>
        <v>1679</v>
      </c>
      <c r="AB730" s="4">
        <f>טבלה1[[#This Row],[price]]*טבלה1[[#This Row],[num_subscribers]]</f>
        <v>21800</v>
      </c>
    </row>
    <row r="731" spans="1:28" x14ac:dyDescent="0.3">
      <c r="A731">
        <v>116128</v>
      </c>
      <c r="B731" t="s">
        <v>822</v>
      </c>
      <c r="C731" t="str">
        <f>LEFT(טבלה1[[#This Row],[course_title]],10)</f>
        <v>CPA 101: H</v>
      </c>
      <c r="D731" t="str">
        <f>RIGHT(טבלה1[[#This Row],[course_title]],10)</f>
        <v>In No Time</v>
      </c>
      <c r="E731" t="str">
        <f>MID(טבלה1[[#This Row],[course_title]],2,10)</f>
        <v>PA 101: Ho</v>
      </c>
      <c r="F731" t="s">
        <v>823</v>
      </c>
      <c r="G731" t="str">
        <f>REPLACE(טבלה1[[#This Row],[url]],19,3,"com")</f>
        <v>https://www.udemy.com/cpa-marketing-101/</v>
      </c>
      <c r="H731" t="b">
        <v>1</v>
      </c>
      <c r="I731" s="4">
        <v>100</v>
      </c>
      <c r="J731" s="5">
        <v>11517</v>
      </c>
      <c r="K731" s="5">
        <v>92</v>
      </c>
      <c r="L731" s="5">
        <v>21</v>
      </c>
      <c r="M731">
        <v>1</v>
      </c>
      <c r="N731" t="str">
        <f>VLOOKUP(טבלה1[[#This Row],[level_id]],Level_id!$A$2:$B$5,2)</f>
        <v>All levels</v>
      </c>
      <c r="O731" t="str">
        <f>LOWER(טבלה1[[#This Row],[level_desc]])</f>
        <v>all levels</v>
      </c>
      <c r="P731" s="3" t="str">
        <f>UPPER(טבלה1[[#This Row],[small letters]])</f>
        <v>ALL LEVELS</v>
      </c>
      <c r="Q731">
        <f>LEN(טבלה1[[#This Row],[no spaces]])</f>
        <v>10</v>
      </c>
      <c r="R731" t="str">
        <f>TRIM(טבלה1[[#This Row],[small letters]])</f>
        <v>all levels</v>
      </c>
      <c r="S731" s="6">
        <v>1.5</v>
      </c>
      <c r="T731" s="12">
        <v>41587</v>
      </c>
      <c r="U731" s="6">
        <f>DAY(טבלה1[[#This Row],[published_date]])</f>
        <v>9</v>
      </c>
      <c r="V731" s="6">
        <f>MONTH(טבלה1[[#This Row],[published_date]])</f>
        <v>11</v>
      </c>
      <c r="W731" s="6">
        <f>YEAR(טבלה1[[#This Row],[published_date]])</f>
        <v>2013</v>
      </c>
      <c r="X731">
        <v>1</v>
      </c>
      <c r="Y731" t="str">
        <f>VLOOKUP(טבלה1[[#This Row],[subject_id]],Subject_id!$A$2:$B$5,2)</f>
        <v>Business Finance</v>
      </c>
      <c r="Z731" s="7">
        <v>43318</v>
      </c>
      <c r="AA731">
        <f>_xlfn.DAYS(טבלה1[[#This Row],[Removal_date]],טבלה1[[#This Row],[published_date]])</f>
        <v>1731</v>
      </c>
      <c r="AB731" s="4">
        <f>טבלה1[[#This Row],[price]]*טבלה1[[#This Row],[num_subscribers]]</f>
        <v>1151700</v>
      </c>
    </row>
    <row r="732" spans="1:28" x14ac:dyDescent="0.3">
      <c r="A732">
        <v>130168</v>
      </c>
      <c r="B732" t="s">
        <v>6092</v>
      </c>
      <c r="C732" t="str">
        <f>LEFT(טבלה1[[#This Row],[course_title]],10)</f>
        <v>HTML and C</v>
      </c>
      <c r="D732" t="str">
        <f>RIGHT(טבלה1[[#This Row],[course_title]],10)</f>
        <v>Developers</v>
      </c>
      <c r="E732" t="str">
        <f>MID(טבלה1[[#This Row],[course_title]],2,10)</f>
        <v>TML and CS</v>
      </c>
      <c r="F732" t="s">
        <v>6093</v>
      </c>
      <c r="G732" t="str">
        <f>REPLACE(טבלה1[[#This Row],[url]],19,3,"com")</f>
        <v>https://www.udemy.com/html-and-css-for-beginning-web-developers/</v>
      </c>
      <c r="H732" t="b">
        <v>1</v>
      </c>
      <c r="I732" s="4">
        <v>100</v>
      </c>
      <c r="J732" s="5">
        <v>1606</v>
      </c>
      <c r="K732" s="5">
        <v>28</v>
      </c>
      <c r="L732" s="5">
        <v>73</v>
      </c>
      <c r="M732">
        <v>2</v>
      </c>
      <c r="N732" t="str">
        <f>VLOOKUP(טבלה1[[#This Row],[level_id]],Level_id!$A$2:$B$5,2)</f>
        <v>Beginner Level</v>
      </c>
      <c r="O732" t="str">
        <f>LOWER(טבלה1[[#This Row],[level_desc]])</f>
        <v>beginner level</v>
      </c>
      <c r="P732" s="3" t="str">
        <f>UPPER(טבלה1[[#This Row],[small letters]])</f>
        <v>BEGINNER LEVEL</v>
      </c>
      <c r="Q732">
        <f>LEN(טבלה1[[#This Row],[no spaces]])</f>
        <v>14</v>
      </c>
      <c r="R732" t="str">
        <f>TRIM(טבלה1[[#This Row],[small letters]])</f>
        <v>beginner level</v>
      </c>
      <c r="S732" s="6">
        <v>9</v>
      </c>
      <c r="T732" s="12">
        <v>41621</v>
      </c>
      <c r="U732" s="6">
        <f>DAY(טבלה1[[#This Row],[published_date]])</f>
        <v>13</v>
      </c>
      <c r="V732" s="6">
        <f>MONTH(טבלה1[[#This Row],[published_date]])</f>
        <v>12</v>
      </c>
      <c r="W732" s="6">
        <f>YEAR(טבלה1[[#This Row],[published_date]])</f>
        <v>2013</v>
      </c>
      <c r="X732">
        <v>4</v>
      </c>
      <c r="Y732" t="str">
        <f>VLOOKUP(טבלה1[[#This Row],[subject_id]],Subject_id!$A$2:$B$5,2)</f>
        <v>Web Development</v>
      </c>
      <c r="Z732" s="7">
        <v>43465</v>
      </c>
      <c r="AA732">
        <f>_xlfn.DAYS(טבלה1[[#This Row],[Removal_date]],טבלה1[[#This Row],[published_date]])</f>
        <v>1844</v>
      </c>
      <c r="AB732" s="4">
        <f>טבלה1[[#This Row],[price]]*טבלה1[[#This Row],[num_subscribers]]</f>
        <v>160600</v>
      </c>
    </row>
    <row r="733" spans="1:28" x14ac:dyDescent="0.3">
      <c r="A733">
        <v>246154</v>
      </c>
      <c r="B733" t="s">
        <v>6272</v>
      </c>
      <c r="C733" t="str">
        <f>LEFT(טבלה1[[#This Row],[course_title]],10)</f>
        <v>Web Design</v>
      </c>
      <c r="D733" t="str">
        <f>RIGHT(טבלה1[[#This Row],[course_title]],10)</f>
        <v>HTML &amp; CSS</v>
      </c>
      <c r="E733" t="str">
        <f>MID(טבלה1[[#This Row],[course_title]],2,10)</f>
        <v xml:space="preserve">eb Design </v>
      </c>
      <c r="F733" t="s">
        <v>6273</v>
      </c>
      <c r="G733" t="str">
        <f>REPLACE(טבלה1[[#This Row],[url]],19,3,"com")</f>
        <v>https://www.udemy.com/web-design-for-beginners-real-world-coding-in-html-css/</v>
      </c>
      <c r="H733" t="b">
        <v>1</v>
      </c>
      <c r="I733" s="4">
        <v>100</v>
      </c>
      <c r="J733" s="5">
        <v>9103</v>
      </c>
      <c r="K733" s="5">
        <v>1724</v>
      </c>
      <c r="L733" s="5">
        <v>58</v>
      </c>
      <c r="M733">
        <v>1</v>
      </c>
      <c r="N733" t="str">
        <f>VLOOKUP(טבלה1[[#This Row],[level_id]],Level_id!$A$2:$B$5,2)</f>
        <v>All levels</v>
      </c>
      <c r="O733" t="str">
        <f>LOWER(טבלה1[[#This Row],[level_desc]])</f>
        <v>all levels</v>
      </c>
      <c r="P733" s="3" t="str">
        <f>UPPER(טבלה1[[#This Row],[small letters]])</f>
        <v>ALL LEVELS</v>
      </c>
      <c r="Q733">
        <f>LEN(טבלה1[[#This Row],[no spaces]])</f>
        <v>10</v>
      </c>
      <c r="R733" t="str">
        <f>TRIM(טבלה1[[#This Row],[small letters]])</f>
        <v>all levels</v>
      </c>
      <c r="S733" s="6">
        <v>9</v>
      </c>
      <c r="T733" s="12">
        <v>41904</v>
      </c>
      <c r="U733" s="6">
        <f>DAY(טבלה1[[#This Row],[published_date]])</f>
        <v>22</v>
      </c>
      <c r="V733" s="6">
        <f>MONTH(טבלה1[[#This Row],[published_date]])</f>
        <v>9</v>
      </c>
      <c r="W733" s="6">
        <f>YEAR(טבלה1[[#This Row],[published_date]])</f>
        <v>2014</v>
      </c>
      <c r="X733">
        <v>4</v>
      </c>
      <c r="Y733" t="str">
        <f>VLOOKUP(טבלה1[[#This Row],[subject_id]],Subject_id!$A$2:$B$5,2)</f>
        <v>Web Development</v>
      </c>
      <c r="Z733" s="7">
        <v>43734</v>
      </c>
      <c r="AA733">
        <f>_xlfn.DAYS(טבלה1[[#This Row],[Removal_date]],טבלה1[[#This Row],[published_date]])</f>
        <v>1830</v>
      </c>
      <c r="AB733" s="4">
        <f>טבלה1[[#This Row],[price]]*טבלה1[[#This Row],[num_subscribers]]</f>
        <v>910300</v>
      </c>
    </row>
    <row r="734" spans="1:28" x14ac:dyDescent="0.3">
      <c r="A734">
        <v>262370</v>
      </c>
      <c r="B734" t="s">
        <v>278</v>
      </c>
      <c r="C734" t="str">
        <f>LEFT(טבלה1[[#This Row],[course_title]],10)</f>
        <v>Accounting</v>
      </c>
      <c r="D734" t="str">
        <f>RIGHT(טבלה1[[#This Row],[course_title]],10)</f>
        <v>Experience</v>
      </c>
      <c r="E734" t="str">
        <f>MID(טבלה1[[#This Row],[course_title]],2,10)</f>
        <v>ccounting:</v>
      </c>
      <c r="F734" t="s">
        <v>279</v>
      </c>
      <c r="G734" t="str">
        <f>REPLACE(טבלה1[[#This Row],[url]],19,3,"com")</f>
        <v>https://www.udemy.com/accounting-get-hired-without-work-experience/</v>
      </c>
      <c r="H734" t="b">
        <v>1</v>
      </c>
      <c r="I734" s="4">
        <v>100</v>
      </c>
      <c r="J734" s="5">
        <v>4661</v>
      </c>
      <c r="K734" s="5">
        <v>187</v>
      </c>
      <c r="L734" s="5">
        <v>20</v>
      </c>
      <c r="M734">
        <v>1</v>
      </c>
      <c r="N734" t="str">
        <f>VLOOKUP(טבלה1[[#This Row],[level_id]],Level_id!$A$2:$B$5,2)</f>
        <v>All levels</v>
      </c>
      <c r="O734" t="str">
        <f>LOWER(טבלה1[[#This Row],[level_desc]])</f>
        <v>all levels</v>
      </c>
      <c r="P734" s="3" t="str">
        <f>UPPER(טבלה1[[#This Row],[small letters]])</f>
        <v>ALL LEVELS</v>
      </c>
      <c r="Q734">
        <f>LEN(טבלה1[[#This Row],[no spaces]])</f>
        <v>10</v>
      </c>
      <c r="R734" t="str">
        <f>TRIM(טבלה1[[#This Row],[small letters]])</f>
        <v>all levels</v>
      </c>
      <c r="S734" s="6">
        <v>1</v>
      </c>
      <c r="T734" s="12">
        <v>41883</v>
      </c>
      <c r="U734" s="6">
        <f>DAY(טבלה1[[#This Row],[published_date]])</f>
        <v>1</v>
      </c>
      <c r="V734" s="6">
        <f>MONTH(טבלה1[[#This Row],[published_date]])</f>
        <v>9</v>
      </c>
      <c r="W734" s="6">
        <f>YEAR(טבלה1[[#This Row],[published_date]])</f>
        <v>2014</v>
      </c>
      <c r="X734">
        <v>1</v>
      </c>
      <c r="Y734" t="str">
        <f>VLOOKUP(טבלה1[[#This Row],[subject_id]],Subject_id!$A$2:$B$5,2)</f>
        <v>Business Finance</v>
      </c>
      <c r="Z734" s="7">
        <v>43408</v>
      </c>
      <c r="AA734">
        <f>_xlfn.DAYS(טבלה1[[#This Row],[Removal_date]],טבלה1[[#This Row],[published_date]])</f>
        <v>1525</v>
      </c>
      <c r="AB734" s="4">
        <f>טבלה1[[#This Row],[price]]*טבלה1[[#This Row],[num_subscribers]]</f>
        <v>466100</v>
      </c>
    </row>
    <row r="735" spans="1:28" x14ac:dyDescent="0.3">
      <c r="A735">
        <v>277770</v>
      </c>
      <c r="B735" t="s">
        <v>4468</v>
      </c>
      <c r="C735" t="str">
        <f>LEFT(טבלה1[[#This Row],[course_title]],10)</f>
        <v>Electric B</v>
      </c>
      <c r="D735" t="str">
        <f>RIGHT(טבלה1[[#This Row],[course_title]],10)</f>
        <v xml:space="preserve"> The Start</v>
      </c>
      <c r="E735" t="str">
        <f>MID(טבלה1[[#This Row],[course_title]],2,10)</f>
        <v>lectric Ba</v>
      </c>
      <c r="F735" t="s">
        <v>4469</v>
      </c>
      <c r="G735" t="str">
        <f>REPLACE(טבלה1[[#This Row],[url]],19,3,"com")</f>
        <v>https://www.udemy.com/electric-bass-right-from-the-start/</v>
      </c>
      <c r="H735" t="b">
        <v>1</v>
      </c>
      <c r="I735" s="4">
        <v>100</v>
      </c>
      <c r="J735" s="5">
        <v>239</v>
      </c>
      <c r="K735" s="5">
        <v>1</v>
      </c>
      <c r="L735" s="5">
        <v>9</v>
      </c>
      <c r="M735">
        <v>2</v>
      </c>
      <c r="N735" t="str">
        <f>VLOOKUP(טבלה1[[#This Row],[level_id]],Level_id!$A$2:$B$5,2)</f>
        <v>Beginner Level</v>
      </c>
      <c r="O735" t="str">
        <f>LOWER(טבלה1[[#This Row],[level_desc]])</f>
        <v>beginner level</v>
      </c>
      <c r="P735" s="3" t="str">
        <f>UPPER(טבלה1[[#This Row],[small letters]])</f>
        <v>BEGINNER LEVEL</v>
      </c>
      <c r="Q735">
        <f>LEN(טבלה1[[#This Row],[no spaces]])</f>
        <v>14</v>
      </c>
      <c r="R735" t="str">
        <f>TRIM(טבלה1[[#This Row],[small letters]])</f>
        <v>beginner level</v>
      </c>
      <c r="S735" s="6">
        <v>0.66666666699999999</v>
      </c>
      <c r="T735" s="12">
        <v>42443</v>
      </c>
      <c r="U735" s="6">
        <f>DAY(טבלה1[[#This Row],[published_date]])</f>
        <v>14</v>
      </c>
      <c r="V735" s="6">
        <f>MONTH(טבלה1[[#This Row],[published_date]])</f>
        <v>3</v>
      </c>
      <c r="W735" s="6">
        <f>YEAR(טבלה1[[#This Row],[published_date]])</f>
        <v>2016</v>
      </c>
      <c r="X735">
        <v>3</v>
      </c>
      <c r="Y735" t="str">
        <f>VLOOKUP(טבלה1[[#This Row],[subject_id]],Subject_id!$A$2:$B$5,2)</f>
        <v>Musical Instruments</v>
      </c>
      <c r="Z735" s="7">
        <v>43465</v>
      </c>
      <c r="AA735">
        <f>_xlfn.DAYS(טבלה1[[#This Row],[Removal_date]],טבלה1[[#This Row],[published_date]])</f>
        <v>1022</v>
      </c>
      <c r="AB735" s="4">
        <f>טבלה1[[#This Row],[price]]*טבלה1[[#This Row],[num_subscribers]]</f>
        <v>23900</v>
      </c>
    </row>
    <row r="736" spans="1:28" x14ac:dyDescent="0.3">
      <c r="A736">
        <v>326310</v>
      </c>
      <c r="B736" t="s">
        <v>4326</v>
      </c>
      <c r="C736" t="str">
        <f>LEFT(טבלה1[[#This Row],[course_title]],10)</f>
        <v xml:space="preserve">Get Piano </v>
      </c>
      <c r="D736" t="str">
        <f>RIGHT(טבלה1[[#This Row],[course_title]],10)</f>
        <v xml:space="preserve"> TODAY!!! </v>
      </c>
      <c r="E736" t="str">
        <f>MID(טבלה1[[#This Row],[course_title]],2,10)</f>
        <v>et Piano S</v>
      </c>
      <c r="F736" t="s">
        <v>4327</v>
      </c>
      <c r="G736" t="str">
        <f>REPLACE(טבלה1[[#This Row],[url]],19,3,"com")</f>
        <v>https://www.udemy.com/how-to-play-piano2/</v>
      </c>
      <c r="H736" t="b">
        <v>1</v>
      </c>
      <c r="I736" s="4">
        <v>100</v>
      </c>
      <c r="J736" s="5">
        <v>92</v>
      </c>
      <c r="K736" s="5">
        <v>5</v>
      </c>
      <c r="L736" s="5">
        <v>71</v>
      </c>
      <c r="M736">
        <v>1</v>
      </c>
      <c r="N736" t="str">
        <f>VLOOKUP(טבלה1[[#This Row],[level_id]],Level_id!$A$2:$B$5,2)</f>
        <v>All levels</v>
      </c>
      <c r="O736" t="str">
        <f>LOWER(טבלה1[[#This Row],[level_desc]])</f>
        <v>all levels</v>
      </c>
      <c r="P736" s="3" t="str">
        <f>UPPER(טבלה1[[#This Row],[small letters]])</f>
        <v>ALL LEVELS</v>
      </c>
      <c r="Q736">
        <f>LEN(טבלה1[[#This Row],[no spaces]])</f>
        <v>10</v>
      </c>
      <c r="R736" t="str">
        <f>TRIM(טבלה1[[#This Row],[small letters]])</f>
        <v>all levels</v>
      </c>
      <c r="S736" s="6">
        <v>3.5</v>
      </c>
      <c r="T736" s="12">
        <v>41948</v>
      </c>
      <c r="U736" s="6">
        <f>DAY(טבלה1[[#This Row],[published_date]])</f>
        <v>5</v>
      </c>
      <c r="V736" s="6">
        <f>MONTH(טבלה1[[#This Row],[published_date]])</f>
        <v>11</v>
      </c>
      <c r="W736" s="6">
        <f>YEAR(טבלה1[[#This Row],[published_date]])</f>
        <v>2014</v>
      </c>
      <c r="X736">
        <v>3</v>
      </c>
      <c r="Y736" t="str">
        <f>VLOOKUP(טבלה1[[#This Row],[subject_id]],Subject_id!$A$2:$B$5,2)</f>
        <v>Musical Instruments</v>
      </c>
      <c r="Z736" s="7">
        <v>43734</v>
      </c>
      <c r="AA736">
        <f>_xlfn.DAYS(טבלה1[[#This Row],[Removal_date]],טבלה1[[#This Row],[published_date]])</f>
        <v>1786</v>
      </c>
      <c r="AB736" s="4">
        <f>טבלה1[[#This Row],[price]]*טבלה1[[#This Row],[num_subscribers]]</f>
        <v>9200</v>
      </c>
    </row>
    <row r="737" spans="1:28" x14ac:dyDescent="0.3">
      <c r="A737">
        <v>380206</v>
      </c>
      <c r="B737" t="s">
        <v>1932</v>
      </c>
      <c r="C737" t="str">
        <f>LEFT(טבלה1[[#This Row],[course_title]],10)</f>
        <v>Stock Trad</v>
      </c>
      <c r="D737" t="str">
        <f>RIGHT(טבלה1[[#This Row],[course_title]],10)</f>
        <v>ay Traders</v>
      </c>
      <c r="E737" t="str">
        <f>MID(טבלה1[[#This Row],[course_title]],2,10)</f>
        <v>tock Tradi</v>
      </c>
      <c r="F737" t="s">
        <v>1933</v>
      </c>
      <c r="G737" t="str">
        <f>REPLACE(טבלה1[[#This Row],[url]],19,3,"com")</f>
        <v>https://www.udemy.com/stock-trading-essentials-for-day-traders/</v>
      </c>
      <c r="H737" t="b">
        <v>1</v>
      </c>
      <c r="I737" s="4">
        <v>100</v>
      </c>
      <c r="J737" s="5">
        <v>94</v>
      </c>
      <c r="K737" s="5">
        <v>15</v>
      </c>
      <c r="L737" s="5">
        <v>9</v>
      </c>
      <c r="M737">
        <v>1</v>
      </c>
      <c r="N737" t="str">
        <f>VLOOKUP(טבלה1[[#This Row],[level_id]],Level_id!$A$2:$B$5,2)</f>
        <v>All levels</v>
      </c>
      <c r="O737" t="str">
        <f>LOWER(טבלה1[[#This Row],[level_desc]])</f>
        <v>all levels</v>
      </c>
      <c r="P737" s="3" t="str">
        <f>UPPER(טבלה1[[#This Row],[small letters]])</f>
        <v>ALL LEVELS</v>
      </c>
      <c r="Q737">
        <f>LEN(טבלה1[[#This Row],[no spaces]])</f>
        <v>10</v>
      </c>
      <c r="R737" t="str">
        <f>TRIM(טבלה1[[#This Row],[small letters]])</f>
        <v>all levels</v>
      </c>
      <c r="S737" s="6">
        <v>1</v>
      </c>
      <c r="T737" s="12">
        <v>42012</v>
      </c>
      <c r="U737" s="6">
        <f>DAY(טבלה1[[#This Row],[published_date]])</f>
        <v>8</v>
      </c>
      <c r="V737" s="6">
        <f>MONTH(טבלה1[[#This Row],[published_date]])</f>
        <v>1</v>
      </c>
      <c r="W737" s="6">
        <f>YEAR(טבלה1[[#This Row],[published_date]])</f>
        <v>2015</v>
      </c>
      <c r="X737">
        <v>1</v>
      </c>
      <c r="Y737" t="str">
        <f>VLOOKUP(טבלה1[[#This Row],[subject_id]],Subject_id!$A$2:$B$5,2)</f>
        <v>Business Finance</v>
      </c>
      <c r="Z737" s="7">
        <v>43318</v>
      </c>
      <c r="AA737">
        <f>_xlfn.DAYS(טבלה1[[#This Row],[Removal_date]],טבלה1[[#This Row],[published_date]])</f>
        <v>1306</v>
      </c>
      <c r="AB737" s="4">
        <f>טבלה1[[#This Row],[price]]*טבלה1[[#This Row],[num_subscribers]]</f>
        <v>9400</v>
      </c>
    </row>
    <row r="738" spans="1:28" x14ac:dyDescent="0.3">
      <c r="A738">
        <v>382258</v>
      </c>
      <c r="B738" t="s">
        <v>5852</v>
      </c>
      <c r="C738" t="str">
        <f>LEFT(טבלה1[[#This Row],[course_title]],10)</f>
        <v>Ruby on Ra</v>
      </c>
      <c r="D738" t="str">
        <f>RIGHT(טבלה1[[#This Row],[course_title]],10)</f>
        <v>n Approach</v>
      </c>
      <c r="E738" t="str">
        <f>MID(טבלה1[[#This Row],[course_title]],2,10)</f>
        <v>uby on Rai</v>
      </c>
      <c r="F738" t="s">
        <v>5853</v>
      </c>
      <c r="G738" t="str">
        <f>REPLACE(טבלה1[[#This Row],[url]],19,3,"com")</f>
        <v>https://www.udemy.com/ruby-on-rails-4-a-test-driven-approach/</v>
      </c>
      <c r="H738" t="b">
        <v>1</v>
      </c>
      <c r="I738" s="4">
        <v>100</v>
      </c>
      <c r="J738" s="5">
        <v>1518</v>
      </c>
      <c r="K738" s="5">
        <v>55</v>
      </c>
      <c r="L738" s="5">
        <v>122</v>
      </c>
      <c r="M738">
        <v>2</v>
      </c>
      <c r="N738" t="str">
        <f>VLOOKUP(טבלה1[[#This Row],[level_id]],Level_id!$A$2:$B$5,2)</f>
        <v>Beginner Level</v>
      </c>
      <c r="O738" t="str">
        <f>LOWER(טבלה1[[#This Row],[level_desc]])</f>
        <v>beginner level</v>
      </c>
      <c r="P738" s="3" t="str">
        <f>UPPER(טבלה1[[#This Row],[small letters]])</f>
        <v>BEGINNER LEVEL</v>
      </c>
      <c r="Q738">
        <f>LEN(טבלה1[[#This Row],[no spaces]])</f>
        <v>14</v>
      </c>
      <c r="R738" t="str">
        <f>TRIM(טבלה1[[#This Row],[small letters]])</f>
        <v>beginner level</v>
      </c>
      <c r="S738" s="6">
        <v>19</v>
      </c>
      <c r="T738" s="12">
        <v>42052</v>
      </c>
      <c r="U738" s="6">
        <f>DAY(טבלה1[[#This Row],[published_date]])</f>
        <v>17</v>
      </c>
      <c r="V738" s="6">
        <f>MONTH(טבלה1[[#This Row],[published_date]])</f>
        <v>2</v>
      </c>
      <c r="W738" s="6">
        <f>YEAR(טבלה1[[#This Row],[published_date]])</f>
        <v>2015</v>
      </c>
      <c r="X738">
        <v>4</v>
      </c>
      <c r="Y738" t="str">
        <f>VLOOKUP(טבלה1[[#This Row],[subject_id]],Subject_id!$A$2:$B$5,2)</f>
        <v>Web Development</v>
      </c>
      <c r="Z738" s="7">
        <v>43465</v>
      </c>
      <c r="AA738">
        <f>_xlfn.DAYS(טבלה1[[#This Row],[Removal_date]],טבלה1[[#This Row],[published_date]])</f>
        <v>1413</v>
      </c>
      <c r="AB738" s="4">
        <f>טבלה1[[#This Row],[price]]*טבלה1[[#This Row],[num_subscribers]]</f>
        <v>151800</v>
      </c>
    </row>
    <row r="739" spans="1:28" x14ac:dyDescent="0.3">
      <c r="A739">
        <v>383204</v>
      </c>
      <c r="B739" t="s">
        <v>6408</v>
      </c>
      <c r="C739" t="str">
        <f>LEFT(טבלה1[[#This Row],[course_title]],10)</f>
        <v>The Profes</v>
      </c>
      <c r="D739" t="str">
        <f>RIGHT(טבלה1[[#This Row],[course_title]],10)</f>
        <v xml:space="preserve"> Developer</v>
      </c>
      <c r="E739" t="str">
        <f>MID(טבלה1[[#This Row],[course_title]],2,10)</f>
        <v>he Profess</v>
      </c>
      <c r="F739" t="s">
        <v>6409</v>
      </c>
      <c r="G739" t="str">
        <f>REPLACE(טבלה1[[#This Row],[url]],19,3,"com")</f>
        <v>https://www.udemy.com/pro-rubyonrails/</v>
      </c>
      <c r="H739" t="b">
        <v>1</v>
      </c>
      <c r="I739" s="4">
        <v>100</v>
      </c>
      <c r="J739" s="5">
        <v>17334</v>
      </c>
      <c r="K739" s="5">
        <v>676</v>
      </c>
      <c r="L739" s="5">
        <v>96</v>
      </c>
      <c r="M739">
        <v>1</v>
      </c>
      <c r="N739" t="str">
        <f>VLOOKUP(טבלה1[[#This Row],[level_id]],Level_id!$A$2:$B$5,2)</f>
        <v>All levels</v>
      </c>
      <c r="O739" t="str">
        <f>LOWER(טבלה1[[#This Row],[level_desc]])</f>
        <v>all levels</v>
      </c>
      <c r="P739" s="3" t="str">
        <f>UPPER(טבלה1[[#This Row],[small letters]])</f>
        <v>ALL LEVELS</v>
      </c>
      <c r="Q739">
        <f>LEN(טבלה1[[#This Row],[no spaces]])</f>
        <v>10</v>
      </c>
      <c r="R739" t="str">
        <f>TRIM(טבלה1[[#This Row],[small letters]])</f>
        <v>all levels</v>
      </c>
      <c r="S739" s="6">
        <v>17</v>
      </c>
      <c r="T739" s="12">
        <v>42058</v>
      </c>
      <c r="U739" s="6">
        <f>DAY(טבלה1[[#This Row],[published_date]])</f>
        <v>23</v>
      </c>
      <c r="V739" s="6">
        <f>MONTH(טבלה1[[#This Row],[published_date]])</f>
        <v>2</v>
      </c>
      <c r="W739" s="6">
        <f>YEAR(טבלה1[[#This Row],[published_date]])</f>
        <v>2015</v>
      </c>
      <c r="X739">
        <v>4</v>
      </c>
      <c r="Y739" t="str">
        <f>VLOOKUP(טבלה1[[#This Row],[subject_id]],Subject_id!$A$2:$B$5,2)</f>
        <v>Web Development</v>
      </c>
      <c r="Z739" s="7">
        <v>43734</v>
      </c>
      <c r="AA739">
        <f>_xlfn.DAYS(טבלה1[[#This Row],[Removal_date]],טבלה1[[#This Row],[published_date]])</f>
        <v>1676</v>
      </c>
      <c r="AB739" s="4">
        <f>טבלה1[[#This Row],[price]]*טבלה1[[#This Row],[num_subscribers]]</f>
        <v>1733400</v>
      </c>
    </row>
    <row r="740" spans="1:28" x14ac:dyDescent="0.3">
      <c r="A740">
        <v>384318</v>
      </c>
      <c r="B740" t="s">
        <v>7009</v>
      </c>
      <c r="C740" t="str">
        <f>LEFT(טבלה1[[#This Row],[course_title]],10)</f>
        <v xml:space="preserve">WordPress </v>
      </c>
      <c r="D740" t="str">
        <f>RIGHT(טבלה1[[#This Row],[course_title]],10)</f>
        <v>te in 2017</v>
      </c>
      <c r="E740" t="str">
        <f>MID(טבלה1[[#This Row],[course_title]],2,10)</f>
        <v>ordPress f</v>
      </c>
      <c r="F740" t="s">
        <v>7010</v>
      </c>
      <c r="G740" t="str">
        <f>REPLACE(טבלה1[[#This Row],[url]],19,3,"com")</f>
        <v>https://www.udemy.com/from-novice-to-ninja-the-complete-wordpress-training-course/</v>
      </c>
      <c r="H740" t="b">
        <v>1</v>
      </c>
      <c r="I740" s="4">
        <v>100</v>
      </c>
      <c r="J740" s="5">
        <v>1701</v>
      </c>
      <c r="K740" s="5">
        <v>125</v>
      </c>
      <c r="L740" s="5">
        <v>88</v>
      </c>
      <c r="M740">
        <v>2</v>
      </c>
      <c r="N740" t="str">
        <f>VLOOKUP(טבלה1[[#This Row],[level_id]],Level_id!$A$2:$B$5,2)</f>
        <v>Beginner Level</v>
      </c>
      <c r="O740" t="str">
        <f>LOWER(טבלה1[[#This Row],[level_desc]])</f>
        <v>beginner level</v>
      </c>
      <c r="P740" s="3" t="str">
        <f>UPPER(טבלה1[[#This Row],[small letters]])</f>
        <v>BEGINNER LEVEL</v>
      </c>
      <c r="Q740">
        <f>LEN(טבלה1[[#This Row],[no spaces]])</f>
        <v>14</v>
      </c>
      <c r="R740" t="str">
        <f>TRIM(טבלה1[[#This Row],[small letters]])</f>
        <v>beginner level</v>
      </c>
      <c r="S740" s="6">
        <v>7</v>
      </c>
      <c r="T740" s="12">
        <v>42178</v>
      </c>
      <c r="U740" s="6">
        <f>DAY(טבלה1[[#This Row],[published_date]])</f>
        <v>23</v>
      </c>
      <c r="V740" s="6">
        <f>MONTH(טבלה1[[#This Row],[published_date]])</f>
        <v>6</v>
      </c>
      <c r="W740" s="6">
        <f>YEAR(טבלה1[[#This Row],[published_date]])</f>
        <v>2015</v>
      </c>
      <c r="X740">
        <v>4</v>
      </c>
      <c r="Y740" t="str">
        <f>VLOOKUP(טבלה1[[#This Row],[subject_id]],Subject_id!$A$2:$B$5,2)</f>
        <v>Web Development</v>
      </c>
      <c r="Z740" s="7">
        <v>43465</v>
      </c>
      <c r="AA740">
        <f>_xlfn.DAYS(טבלה1[[#This Row],[Removal_date]],טבלה1[[#This Row],[published_date]])</f>
        <v>1287</v>
      </c>
      <c r="AB740" s="4">
        <f>טבלה1[[#This Row],[price]]*טבלה1[[#This Row],[num_subscribers]]</f>
        <v>170100</v>
      </c>
    </row>
    <row r="741" spans="1:28" x14ac:dyDescent="0.3">
      <c r="A741">
        <v>396238</v>
      </c>
      <c r="B741" t="s">
        <v>3708</v>
      </c>
      <c r="C741" t="str">
        <f>LEFT(טבלה1[[#This Row],[course_title]],10)</f>
        <v>Learn BASS</v>
      </c>
      <c r="D741" t="str">
        <f>RIGHT(טבלה1[[#This Row],[course_title]],10)</f>
        <v xml:space="preserve">t's Easy! </v>
      </c>
      <c r="E741" t="str">
        <f>MID(טבלה1[[#This Row],[course_title]],2,10)</f>
        <v xml:space="preserve">earn BASS </v>
      </c>
      <c r="F741" t="s">
        <v>3709</v>
      </c>
      <c r="G741" t="str">
        <f>REPLACE(טבלה1[[#This Row],[url]],19,3,"com")</f>
        <v>https://www.udemy.com/bassguitar/</v>
      </c>
      <c r="H741" t="b">
        <v>1</v>
      </c>
      <c r="I741" s="4">
        <v>100</v>
      </c>
      <c r="J741" s="5">
        <v>1605</v>
      </c>
      <c r="K741" s="5">
        <v>19</v>
      </c>
      <c r="L741" s="5">
        <v>52</v>
      </c>
      <c r="M741">
        <v>2</v>
      </c>
      <c r="N741" t="str">
        <f>VLOOKUP(טבלה1[[#This Row],[level_id]],Level_id!$A$2:$B$5,2)</f>
        <v>Beginner Level</v>
      </c>
      <c r="O741" t="str">
        <f>LOWER(טבלה1[[#This Row],[level_desc]])</f>
        <v>beginner level</v>
      </c>
      <c r="P741" s="3" t="str">
        <f>UPPER(טבלה1[[#This Row],[small letters]])</f>
        <v>BEGINNER LEVEL</v>
      </c>
      <c r="Q741">
        <f>LEN(טבלה1[[#This Row],[no spaces]])</f>
        <v>14</v>
      </c>
      <c r="R741" t="str">
        <f>TRIM(טבלה1[[#This Row],[small letters]])</f>
        <v>beginner level</v>
      </c>
      <c r="S741" s="6">
        <v>2</v>
      </c>
      <c r="T741" s="12">
        <v>42048</v>
      </c>
      <c r="U741" s="6">
        <f>DAY(טבלה1[[#This Row],[published_date]])</f>
        <v>13</v>
      </c>
      <c r="V741" s="6">
        <f>MONTH(טבלה1[[#This Row],[published_date]])</f>
        <v>2</v>
      </c>
      <c r="W741" s="6">
        <f>YEAR(טבלה1[[#This Row],[published_date]])</f>
        <v>2015</v>
      </c>
      <c r="X741">
        <v>3</v>
      </c>
      <c r="Y741" t="str">
        <f>VLOOKUP(טבלה1[[#This Row],[subject_id]],Subject_id!$A$2:$B$5,2)</f>
        <v>Musical Instruments</v>
      </c>
      <c r="Z741" s="7">
        <v>43465</v>
      </c>
      <c r="AA741">
        <f>_xlfn.DAYS(טבלה1[[#This Row],[Removal_date]],טבלה1[[#This Row],[published_date]])</f>
        <v>1417</v>
      </c>
      <c r="AB741" s="4">
        <f>טבלה1[[#This Row],[price]]*טבלה1[[#This Row],[num_subscribers]]</f>
        <v>160500</v>
      </c>
    </row>
    <row r="742" spans="1:28" x14ac:dyDescent="0.3">
      <c r="A742">
        <v>400464</v>
      </c>
      <c r="B742" t="s">
        <v>2360</v>
      </c>
      <c r="C742" t="str">
        <f>LEFT(טבלה1[[#This Row],[course_title]],10)</f>
        <v>Introducci</v>
      </c>
      <c r="D742" t="str">
        <f>RIGHT(טבלה1[[#This Row],[course_title]],10)</f>
        <v>e opciones</v>
      </c>
      <c r="E742" t="str">
        <f>MID(טבלה1[[#This Row],[course_title]],2,10)</f>
        <v>ntroducciÃ</v>
      </c>
      <c r="F742" t="s">
        <v>2361</v>
      </c>
      <c r="G742" t="str">
        <f>REPLACE(טבלה1[[#This Row],[url]],19,3,"com")</f>
        <v>https://www.udemy.com/curso-de-opciones-basico/</v>
      </c>
      <c r="H742" t="b">
        <v>1</v>
      </c>
      <c r="I742" s="4">
        <v>100</v>
      </c>
      <c r="J742" s="5">
        <v>1573</v>
      </c>
      <c r="K742" s="5">
        <v>122</v>
      </c>
      <c r="L742" s="5">
        <v>43</v>
      </c>
      <c r="M742">
        <v>2</v>
      </c>
      <c r="N742" t="str">
        <f>VLOOKUP(טבלה1[[#This Row],[level_id]],Level_id!$A$2:$B$5,2)</f>
        <v>Beginner Level</v>
      </c>
      <c r="O742" t="str">
        <f>LOWER(טבלה1[[#This Row],[level_desc]])</f>
        <v>beginner level</v>
      </c>
      <c r="P742" s="3" t="str">
        <f>UPPER(טבלה1[[#This Row],[small letters]])</f>
        <v>BEGINNER LEVEL</v>
      </c>
      <c r="Q742">
        <f>LEN(טבלה1[[#This Row],[no spaces]])</f>
        <v>14</v>
      </c>
      <c r="R742" t="str">
        <f>TRIM(טבלה1[[#This Row],[small letters]])</f>
        <v>beginner level</v>
      </c>
      <c r="S742" s="6">
        <v>5.5</v>
      </c>
      <c r="T742" s="12">
        <v>42052</v>
      </c>
      <c r="U742" s="6">
        <f>DAY(טבלה1[[#This Row],[published_date]])</f>
        <v>17</v>
      </c>
      <c r="V742" s="6">
        <f>MONTH(טבלה1[[#This Row],[published_date]])</f>
        <v>2</v>
      </c>
      <c r="W742" s="6">
        <f>YEAR(טבלה1[[#This Row],[published_date]])</f>
        <v>2015</v>
      </c>
      <c r="X742">
        <v>1</v>
      </c>
      <c r="Y742" t="str">
        <f>VLOOKUP(טבלה1[[#This Row],[subject_id]],Subject_id!$A$2:$B$5,2)</f>
        <v>Business Finance</v>
      </c>
      <c r="Z742" s="7">
        <v>43465</v>
      </c>
      <c r="AA742">
        <f>_xlfn.DAYS(טבלה1[[#This Row],[Removal_date]],טבלה1[[#This Row],[published_date]])</f>
        <v>1413</v>
      </c>
      <c r="AB742" s="4">
        <f>טבלה1[[#This Row],[price]]*טבלה1[[#This Row],[num_subscribers]]</f>
        <v>157300</v>
      </c>
    </row>
    <row r="743" spans="1:28" x14ac:dyDescent="0.3">
      <c r="A743">
        <v>403468</v>
      </c>
      <c r="B743" t="s">
        <v>714</v>
      </c>
      <c r="C743" t="str">
        <f>LEFT(טבלה1[[#This Row],[course_title]],10)</f>
        <v xml:space="preserve">Financial </v>
      </c>
      <c r="D743" t="str">
        <f>RIGHT(טבלה1[[#This Row],[course_title]],10)</f>
        <v>ash Course</v>
      </c>
      <c r="E743" t="str">
        <f>MID(טבלה1[[#This Row],[course_title]],2,10)</f>
        <v>inancial A</v>
      </c>
      <c r="F743" t="s">
        <v>715</v>
      </c>
      <c r="G743" t="str">
        <f>REPLACE(טבלה1[[#This Row],[url]],19,3,"com")</f>
        <v>https://www.udemy.com/university-level-introduction-to-financial-accounting/</v>
      </c>
      <c r="H743" t="b">
        <v>1</v>
      </c>
      <c r="I743" s="4">
        <v>100</v>
      </c>
      <c r="J743" s="5">
        <v>2591</v>
      </c>
      <c r="K743" s="5">
        <v>44</v>
      </c>
      <c r="L743" s="5">
        <v>69</v>
      </c>
      <c r="M743">
        <v>1</v>
      </c>
      <c r="N743" t="str">
        <f>VLOOKUP(טבלה1[[#This Row],[level_id]],Level_id!$A$2:$B$5,2)</f>
        <v>All levels</v>
      </c>
      <c r="O743" t="str">
        <f>LOWER(טבלה1[[#This Row],[level_desc]])</f>
        <v>all levels</v>
      </c>
      <c r="P743" s="3" t="str">
        <f>UPPER(טבלה1[[#This Row],[small letters]])</f>
        <v>ALL LEVELS</v>
      </c>
      <c r="Q743">
        <f>LEN(טבלה1[[#This Row],[no spaces]])</f>
        <v>10</v>
      </c>
      <c r="R743" t="str">
        <f>TRIM(טבלה1[[#This Row],[small letters]])</f>
        <v>all levels</v>
      </c>
      <c r="S743" s="6">
        <v>10</v>
      </c>
      <c r="T743" s="12">
        <v>42030</v>
      </c>
      <c r="U743" s="6">
        <f>DAY(טבלה1[[#This Row],[published_date]])</f>
        <v>26</v>
      </c>
      <c r="V743" s="6">
        <f>MONTH(טבלה1[[#This Row],[published_date]])</f>
        <v>1</v>
      </c>
      <c r="W743" s="6">
        <f>YEAR(טבלה1[[#This Row],[published_date]])</f>
        <v>2015</v>
      </c>
      <c r="X743">
        <v>1</v>
      </c>
      <c r="Y743" t="str">
        <f>VLOOKUP(טבלה1[[#This Row],[subject_id]],Subject_id!$A$2:$B$5,2)</f>
        <v>Business Finance</v>
      </c>
      <c r="Z743" s="7">
        <v>43318</v>
      </c>
      <c r="AA743">
        <f>_xlfn.DAYS(טבלה1[[#This Row],[Removal_date]],טבלה1[[#This Row],[published_date]])</f>
        <v>1288</v>
      </c>
      <c r="AB743" s="4">
        <f>טבלה1[[#This Row],[price]]*טבלה1[[#This Row],[num_subscribers]]</f>
        <v>259100</v>
      </c>
    </row>
    <row r="744" spans="1:28" x14ac:dyDescent="0.3">
      <c r="A744">
        <v>405818</v>
      </c>
      <c r="B744" t="s">
        <v>5427</v>
      </c>
      <c r="C744" t="str">
        <f>LEFT(טבלה1[[#This Row],[course_title]],10)</f>
        <v>Javascript</v>
      </c>
      <c r="D744" t="str">
        <f>RIGHT(טבלה1[[#This Row],[course_title]],10)</f>
        <v xml:space="preserve"> Exercises</v>
      </c>
      <c r="E744" t="str">
        <f>MID(טבלה1[[#This Row],[course_title]],2,10)</f>
        <v xml:space="preserve">avascript </v>
      </c>
      <c r="F744" t="s">
        <v>5428</v>
      </c>
      <c r="G744" t="str">
        <f>REPLACE(טבלה1[[#This Row],[url]],19,3,"com")</f>
        <v>https://www.udemy.com/javascript-for-beginners-introduction-learn-fast-easy/</v>
      </c>
      <c r="H744" t="b">
        <v>1</v>
      </c>
      <c r="I744" s="4">
        <v>100</v>
      </c>
      <c r="J744" s="5">
        <v>5089</v>
      </c>
      <c r="K744" s="5">
        <v>685</v>
      </c>
      <c r="L744" s="5">
        <v>29</v>
      </c>
      <c r="M744">
        <v>1</v>
      </c>
      <c r="N744" t="str">
        <f>VLOOKUP(טבלה1[[#This Row],[level_id]],Level_id!$A$2:$B$5,2)</f>
        <v>All levels</v>
      </c>
      <c r="O744" t="str">
        <f>LOWER(טבלה1[[#This Row],[level_desc]])</f>
        <v>all levels</v>
      </c>
      <c r="P744" s="3" t="str">
        <f>UPPER(טבלה1[[#This Row],[small letters]])</f>
        <v>ALL LEVELS</v>
      </c>
      <c r="Q744">
        <f>LEN(טבלה1[[#This Row],[no spaces]])</f>
        <v>10</v>
      </c>
      <c r="R744" t="str">
        <f>TRIM(טבלה1[[#This Row],[small letters]])</f>
        <v>all levels</v>
      </c>
      <c r="S744" s="6">
        <v>3.5</v>
      </c>
      <c r="T744" s="12">
        <v>42035</v>
      </c>
      <c r="U744" s="6">
        <f>DAY(טבלה1[[#This Row],[published_date]])</f>
        <v>31</v>
      </c>
      <c r="V744" s="6">
        <f>MONTH(טבלה1[[#This Row],[published_date]])</f>
        <v>1</v>
      </c>
      <c r="W744" s="6">
        <f>YEAR(טבלה1[[#This Row],[published_date]])</f>
        <v>2015</v>
      </c>
      <c r="X744">
        <v>4</v>
      </c>
      <c r="Y744" t="str">
        <f>VLOOKUP(טבלה1[[#This Row],[subject_id]],Subject_id!$A$2:$B$5,2)</f>
        <v>Web Development</v>
      </c>
      <c r="Z744" s="7">
        <v>43734</v>
      </c>
      <c r="AA744">
        <f>_xlfn.DAYS(טבלה1[[#This Row],[Removal_date]],טבלה1[[#This Row],[published_date]])</f>
        <v>1699</v>
      </c>
      <c r="AB744" s="4">
        <f>טבלה1[[#This Row],[price]]*טבלה1[[#This Row],[num_subscribers]]</f>
        <v>508900</v>
      </c>
    </row>
    <row r="745" spans="1:28" x14ac:dyDescent="0.3">
      <c r="A745">
        <v>405840</v>
      </c>
      <c r="B745" t="s">
        <v>5968</v>
      </c>
      <c r="C745" t="str">
        <f>LEFT(טבלה1[[#This Row],[course_title]],10)</f>
        <v>Regular Ex</v>
      </c>
      <c r="D745" t="str">
        <f>RIGHT(טבלה1[[#This Row],[course_title]],10)</f>
        <v xml:space="preserve"> Universal</v>
      </c>
      <c r="E745" t="str">
        <f>MID(טבלה1[[#This Row],[course_title]],2,10)</f>
        <v>egular Exp</v>
      </c>
      <c r="F745" t="s">
        <v>5969</v>
      </c>
      <c r="G745" t="str">
        <f>REPLACE(טבלה1[[#This Row],[url]],19,3,"com")</f>
        <v>https://www.udemy.com/regular-expressions-for-beginners-universal/</v>
      </c>
      <c r="H745" t="b">
        <v>1</v>
      </c>
      <c r="I745" s="4">
        <v>100</v>
      </c>
      <c r="J745" s="5">
        <v>1975</v>
      </c>
      <c r="K745" s="5">
        <v>141</v>
      </c>
      <c r="L745" s="5">
        <v>36</v>
      </c>
      <c r="M745">
        <v>1</v>
      </c>
      <c r="N745" t="str">
        <f>VLOOKUP(טבלה1[[#This Row],[level_id]],Level_id!$A$2:$B$5,2)</f>
        <v>All levels</v>
      </c>
      <c r="O745" t="str">
        <f>LOWER(טבלה1[[#This Row],[level_desc]])</f>
        <v>all levels</v>
      </c>
      <c r="P745" s="3" t="str">
        <f>UPPER(טבלה1[[#This Row],[small letters]])</f>
        <v>ALL LEVELS</v>
      </c>
      <c r="Q745">
        <f>LEN(טבלה1[[#This Row],[no spaces]])</f>
        <v>10</v>
      </c>
      <c r="R745" t="str">
        <f>TRIM(טבלה1[[#This Row],[small letters]])</f>
        <v>all levels</v>
      </c>
      <c r="S745" s="6">
        <v>3</v>
      </c>
      <c r="T745" s="12">
        <v>42755</v>
      </c>
      <c r="U745" s="6">
        <f>DAY(טבלה1[[#This Row],[published_date]])</f>
        <v>20</v>
      </c>
      <c r="V745" s="6">
        <f>MONTH(טבלה1[[#This Row],[published_date]])</f>
        <v>1</v>
      </c>
      <c r="W745" s="6">
        <f>YEAR(טבלה1[[#This Row],[published_date]])</f>
        <v>2017</v>
      </c>
      <c r="X745">
        <v>4</v>
      </c>
      <c r="Y745" t="str">
        <f>VLOOKUP(טבלה1[[#This Row],[subject_id]],Subject_id!$A$2:$B$5,2)</f>
        <v>Web Development</v>
      </c>
      <c r="Z745" s="7">
        <v>43734</v>
      </c>
      <c r="AA745">
        <f>_xlfn.DAYS(טבלה1[[#This Row],[Removal_date]],טבלה1[[#This Row],[published_date]])</f>
        <v>979</v>
      </c>
      <c r="AB745" s="4">
        <f>טבלה1[[#This Row],[price]]*טבלה1[[#This Row],[num_subscribers]]</f>
        <v>197500</v>
      </c>
    </row>
    <row r="746" spans="1:28" x14ac:dyDescent="0.3">
      <c r="A746">
        <v>419318</v>
      </c>
      <c r="B746" t="s">
        <v>6981</v>
      </c>
      <c r="C746" t="str">
        <f>LEFT(טבלה1[[#This Row],[course_title]],10)</f>
        <v xml:space="preserve">AngularJS </v>
      </c>
      <c r="D746" t="str">
        <f>RIGHT(טבלה1[[#This Row],[course_title]],10)</f>
        <v xml:space="preserve"> AngularJS</v>
      </c>
      <c r="E746" t="str">
        <f>MID(טבלה1[[#This Row],[course_title]],2,10)</f>
        <v>ngularJS M</v>
      </c>
      <c r="F746" t="s">
        <v>6982</v>
      </c>
      <c r="G746" t="str">
        <f>REPLACE(טבלה1[[#This Row],[url]],19,3,"com")</f>
        <v>https://www.udemy.com/angularjs-masterclass/</v>
      </c>
      <c r="H746" t="b">
        <v>1</v>
      </c>
      <c r="I746" s="4">
        <v>100</v>
      </c>
      <c r="J746" s="5">
        <v>2912</v>
      </c>
      <c r="K746" s="5">
        <v>309</v>
      </c>
      <c r="L746" s="5">
        <v>85</v>
      </c>
      <c r="M746">
        <v>1</v>
      </c>
      <c r="N746" t="str">
        <f>VLOOKUP(טבלה1[[#This Row],[level_id]],Level_id!$A$2:$B$5,2)</f>
        <v>All levels</v>
      </c>
      <c r="O746" t="str">
        <f>LOWER(טבלה1[[#This Row],[level_desc]])</f>
        <v>all levels</v>
      </c>
      <c r="P746" s="3" t="str">
        <f>UPPER(טבלה1[[#This Row],[small letters]])</f>
        <v>ALL LEVELS</v>
      </c>
      <c r="Q746">
        <f>LEN(טבלה1[[#This Row],[no spaces]])</f>
        <v>10</v>
      </c>
      <c r="R746" t="str">
        <f>TRIM(טבלה1[[#This Row],[small letters]])</f>
        <v>all levels</v>
      </c>
      <c r="S746" s="6">
        <v>6</v>
      </c>
      <c r="T746" s="12">
        <v>42067</v>
      </c>
      <c r="U746" s="6">
        <f>DAY(טבלה1[[#This Row],[published_date]])</f>
        <v>4</v>
      </c>
      <c r="V746" s="6">
        <f>MONTH(טבלה1[[#This Row],[published_date]])</f>
        <v>3</v>
      </c>
      <c r="W746" s="6">
        <f>YEAR(טבלה1[[#This Row],[published_date]])</f>
        <v>2015</v>
      </c>
      <c r="X746">
        <v>4</v>
      </c>
      <c r="Y746" t="str">
        <f>VLOOKUP(טבלה1[[#This Row],[subject_id]],Subject_id!$A$2:$B$5,2)</f>
        <v>Web Development</v>
      </c>
      <c r="Z746" s="7">
        <v>43734</v>
      </c>
      <c r="AA746">
        <f>_xlfn.DAYS(טבלה1[[#This Row],[Removal_date]],טבלה1[[#This Row],[published_date]])</f>
        <v>1667</v>
      </c>
      <c r="AB746" s="4">
        <f>טבלה1[[#This Row],[price]]*טבלה1[[#This Row],[num_subscribers]]</f>
        <v>291200</v>
      </c>
    </row>
    <row r="747" spans="1:28" x14ac:dyDescent="0.3">
      <c r="A747">
        <v>452684</v>
      </c>
      <c r="B747" t="s">
        <v>6050</v>
      </c>
      <c r="C747" t="str">
        <f>LEFT(טבלה1[[#This Row],[course_title]],10)</f>
        <v>jQuery for</v>
      </c>
      <c r="D747" t="str">
        <f>RIGHT(טבלה1[[#This Row],[course_title]],10)</f>
        <v>ons Easily</v>
      </c>
      <c r="E747" t="str">
        <f>MID(טבלה1[[#This Row],[course_title]],2,10)</f>
        <v xml:space="preserve">Query for </v>
      </c>
      <c r="F747" t="s">
        <v>6051</v>
      </c>
      <c r="G747" t="str">
        <f>REPLACE(טבלה1[[#This Row],[url]],19,3,"com")</f>
        <v>https://www.udemy.com/jquery-for-beginners-fundamentals-training-tutorial-course/</v>
      </c>
      <c r="H747" t="b">
        <v>1</v>
      </c>
      <c r="I747" s="4">
        <v>100</v>
      </c>
      <c r="J747" s="5">
        <v>2971</v>
      </c>
      <c r="K747" s="5">
        <v>285</v>
      </c>
      <c r="L747" s="5">
        <v>28</v>
      </c>
      <c r="M747">
        <v>1</v>
      </c>
      <c r="N747" t="str">
        <f>VLOOKUP(טבלה1[[#This Row],[level_id]],Level_id!$A$2:$B$5,2)</f>
        <v>All levels</v>
      </c>
      <c r="O747" t="str">
        <f>LOWER(טבלה1[[#This Row],[level_desc]])</f>
        <v>all levels</v>
      </c>
      <c r="P747" s="3" t="str">
        <f>UPPER(טבלה1[[#This Row],[small letters]])</f>
        <v>ALL LEVELS</v>
      </c>
      <c r="Q747">
        <f>LEN(טבלה1[[#This Row],[no spaces]])</f>
        <v>10</v>
      </c>
      <c r="R747" t="str">
        <f>TRIM(טבלה1[[#This Row],[small letters]])</f>
        <v>all levels</v>
      </c>
      <c r="S747" s="6">
        <v>3</v>
      </c>
      <c r="T747" s="12">
        <v>42087</v>
      </c>
      <c r="U747" s="6">
        <f>DAY(טבלה1[[#This Row],[published_date]])</f>
        <v>24</v>
      </c>
      <c r="V747" s="6">
        <f>MONTH(טבלה1[[#This Row],[published_date]])</f>
        <v>3</v>
      </c>
      <c r="W747" s="6">
        <f>YEAR(טבלה1[[#This Row],[published_date]])</f>
        <v>2015</v>
      </c>
      <c r="X747">
        <v>4</v>
      </c>
      <c r="Y747" t="str">
        <f>VLOOKUP(טבלה1[[#This Row],[subject_id]],Subject_id!$A$2:$B$5,2)</f>
        <v>Web Development</v>
      </c>
      <c r="Z747" s="7">
        <v>43734</v>
      </c>
      <c r="AA747">
        <f>_xlfn.DAYS(טבלה1[[#This Row],[Removal_date]],טבלה1[[#This Row],[published_date]])</f>
        <v>1647</v>
      </c>
      <c r="AB747" s="4">
        <f>טבלה1[[#This Row],[price]]*טבלה1[[#This Row],[num_subscribers]]</f>
        <v>297100</v>
      </c>
    </row>
    <row r="748" spans="1:28" x14ac:dyDescent="0.3">
      <c r="A748">
        <v>476408</v>
      </c>
      <c r="B748" t="s">
        <v>5593</v>
      </c>
      <c r="C748" t="str">
        <f>LEFT(טבלה1[[#This Row],[course_title]],10)</f>
        <v>Learn HTML</v>
      </c>
      <c r="D748" t="str">
        <f>RIGHT(טבלה1[[#This Row],[course_title]],10)</f>
        <v xml:space="preserve"> to HTML 5</v>
      </c>
      <c r="E748" t="str">
        <f>MID(טבלה1[[#This Row],[course_title]],2,10)</f>
        <v>earn HTML,</v>
      </c>
      <c r="F748" t="s">
        <v>5594</v>
      </c>
      <c r="G748" t="str">
        <f>REPLACE(טבלה1[[#This Row],[url]],19,3,"com")</f>
        <v>https://www.udemy.com/learn-html-a-practical-guide-from-scratch-to-html-5/</v>
      </c>
      <c r="H748" t="b">
        <v>1</v>
      </c>
      <c r="I748" s="4">
        <v>100</v>
      </c>
      <c r="J748" s="5">
        <v>5715</v>
      </c>
      <c r="K748" s="5">
        <v>52</v>
      </c>
      <c r="L748" s="5">
        <v>31</v>
      </c>
      <c r="M748">
        <v>1</v>
      </c>
      <c r="N748" t="str">
        <f>VLOOKUP(טבלה1[[#This Row],[level_id]],Level_id!$A$2:$B$5,2)</f>
        <v>All levels</v>
      </c>
      <c r="O748" t="str">
        <f>LOWER(טבלה1[[#This Row],[level_desc]])</f>
        <v>all levels</v>
      </c>
      <c r="P748" s="3" t="str">
        <f>UPPER(טבלה1[[#This Row],[small letters]])</f>
        <v>ALL LEVELS</v>
      </c>
      <c r="Q748">
        <f>LEN(טבלה1[[#This Row],[no spaces]])</f>
        <v>10</v>
      </c>
      <c r="R748" t="str">
        <f>TRIM(טבלה1[[#This Row],[small letters]])</f>
        <v>all levels</v>
      </c>
      <c r="S748" s="6">
        <v>3</v>
      </c>
      <c r="T748" s="12">
        <v>42120</v>
      </c>
      <c r="U748" s="6">
        <f>DAY(טבלה1[[#This Row],[published_date]])</f>
        <v>26</v>
      </c>
      <c r="V748" s="6">
        <f>MONTH(טבלה1[[#This Row],[published_date]])</f>
        <v>4</v>
      </c>
      <c r="W748" s="6">
        <f>YEAR(טבלה1[[#This Row],[published_date]])</f>
        <v>2015</v>
      </c>
      <c r="X748">
        <v>4</v>
      </c>
      <c r="Y748" t="str">
        <f>VLOOKUP(טבלה1[[#This Row],[subject_id]],Subject_id!$A$2:$B$5,2)</f>
        <v>Web Development</v>
      </c>
      <c r="Z748" s="7">
        <v>43734</v>
      </c>
      <c r="AA748">
        <f>_xlfn.DAYS(טבלה1[[#This Row],[Removal_date]],טבלה1[[#This Row],[published_date]])</f>
        <v>1614</v>
      </c>
      <c r="AB748" s="4">
        <f>טבלה1[[#This Row],[price]]*טבלה1[[#This Row],[num_subscribers]]</f>
        <v>571500</v>
      </c>
    </row>
    <row r="749" spans="1:28" x14ac:dyDescent="0.3">
      <c r="A749">
        <v>482924</v>
      </c>
      <c r="B749" t="s">
        <v>2980</v>
      </c>
      <c r="C749" t="str">
        <f>LEFT(טבלה1[[#This Row],[course_title]],10)</f>
        <v xml:space="preserve">Mastering </v>
      </c>
      <c r="D749" t="str">
        <f>RIGHT(טבלה1[[#This Row],[course_title]],10)</f>
        <v xml:space="preserve"> Included)</v>
      </c>
      <c r="E749" t="str">
        <f>MID(טבלה1[[#This Row],[course_title]],2,10)</f>
        <v>astering R</v>
      </c>
      <c r="F749" t="s">
        <v>2981</v>
      </c>
      <c r="G749" t="str">
        <f>REPLACE(טבלה1[[#This Row],[url]],19,3,"com")</f>
        <v>https://www.udemy.com/mastering-beauty-retouching-and-photo-restoration/</v>
      </c>
      <c r="H749" t="b">
        <v>1</v>
      </c>
      <c r="I749" s="4">
        <v>100</v>
      </c>
      <c r="J749" s="5">
        <v>4927</v>
      </c>
      <c r="K749" s="5">
        <v>15</v>
      </c>
      <c r="L749" s="5">
        <v>22</v>
      </c>
      <c r="M749">
        <v>1</v>
      </c>
      <c r="N749" t="str">
        <f>VLOOKUP(טבלה1[[#This Row],[level_id]],Level_id!$A$2:$B$5,2)</f>
        <v>All levels</v>
      </c>
      <c r="O749" t="str">
        <f>LOWER(טבלה1[[#This Row],[level_desc]])</f>
        <v>all levels</v>
      </c>
      <c r="P749" s="3" t="str">
        <f>UPPER(טבלה1[[#This Row],[small letters]])</f>
        <v>ALL LEVELS</v>
      </c>
      <c r="Q749">
        <f>LEN(טבלה1[[#This Row],[no spaces]])</f>
        <v>10</v>
      </c>
      <c r="R749" t="str">
        <f>TRIM(טבלה1[[#This Row],[small letters]])</f>
        <v>all levels</v>
      </c>
      <c r="S749" s="6">
        <v>2.5</v>
      </c>
      <c r="T749" s="12">
        <v>42120</v>
      </c>
      <c r="U749" s="6">
        <f>DAY(טבלה1[[#This Row],[published_date]])</f>
        <v>26</v>
      </c>
      <c r="V749" s="6">
        <f>MONTH(טבלה1[[#This Row],[published_date]])</f>
        <v>4</v>
      </c>
      <c r="W749" s="6">
        <f>YEAR(טבלה1[[#This Row],[published_date]])</f>
        <v>2015</v>
      </c>
      <c r="X749">
        <v>2</v>
      </c>
      <c r="Y749" t="str">
        <f>VLOOKUP(טבלה1[[#This Row],[subject_id]],Subject_id!$A$2:$B$5,2)</f>
        <v>Graphic Design</v>
      </c>
      <c r="Z749" s="7">
        <v>43734</v>
      </c>
      <c r="AA749">
        <f>_xlfn.DAYS(טבלה1[[#This Row],[Removal_date]],טבלה1[[#This Row],[published_date]])</f>
        <v>1614</v>
      </c>
      <c r="AB749" s="4">
        <f>טבלה1[[#This Row],[price]]*טבלה1[[#This Row],[num_subscribers]]</f>
        <v>492700</v>
      </c>
    </row>
    <row r="750" spans="1:28" x14ac:dyDescent="0.3">
      <c r="A750">
        <v>490392</v>
      </c>
      <c r="B750" t="s">
        <v>3082</v>
      </c>
      <c r="C750" t="str">
        <f>LEFT(טבלה1[[#This Row],[course_title]],10)</f>
        <v>Getting St</v>
      </c>
      <c r="D750" t="str">
        <f>RIGHT(טבלה1[[#This Row],[course_title]],10)</f>
        <v>strator CC</v>
      </c>
      <c r="E750" t="str">
        <f>MID(טבלה1[[#This Row],[course_title]],2,10)</f>
        <v>etting Sta</v>
      </c>
      <c r="F750" t="s">
        <v>3083</v>
      </c>
      <c r="G750" t="str">
        <f>REPLACE(טבלה1[[#This Row],[url]],19,3,"com")</f>
        <v>https://www.udemy.com/getting-started-with-illustrator-cc2/</v>
      </c>
      <c r="H750" t="b">
        <v>1</v>
      </c>
      <c r="I750" s="4">
        <v>100</v>
      </c>
      <c r="J750" s="5">
        <v>92</v>
      </c>
      <c r="K750" s="5">
        <v>10</v>
      </c>
      <c r="L750" s="5">
        <v>57</v>
      </c>
      <c r="M750">
        <v>2</v>
      </c>
      <c r="N750" t="str">
        <f>VLOOKUP(טבלה1[[#This Row],[level_id]],Level_id!$A$2:$B$5,2)</f>
        <v>Beginner Level</v>
      </c>
      <c r="O750" t="str">
        <f>LOWER(טבלה1[[#This Row],[level_desc]])</f>
        <v>beginner level</v>
      </c>
      <c r="P750" s="3" t="str">
        <f>UPPER(טבלה1[[#This Row],[small letters]])</f>
        <v>BEGINNER LEVEL</v>
      </c>
      <c r="Q750">
        <f>LEN(טבלה1[[#This Row],[no spaces]])</f>
        <v>14</v>
      </c>
      <c r="R750" t="str">
        <f>TRIM(טבלה1[[#This Row],[small letters]])</f>
        <v>beginner level</v>
      </c>
      <c r="S750" s="6">
        <v>5.5</v>
      </c>
      <c r="T750" s="12">
        <v>42125</v>
      </c>
      <c r="U750" s="6">
        <f>DAY(טבלה1[[#This Row],[published_date]])</f>
        <v>1</v>
      </c>
      <c r="V750" s="6">
        <f>MONTH(טבלה1[[#This Row],[published_date]])</f>
        <v>5</v>
      </c>
      <c r="W750" s="6">
        <f>YEAR(טבלה1[[#This Row],[published_date]])</f>
        <v>2015</v>
      </c>
      <c r="X750">
        <v>2</v>
      </c>
      <c r="Y750" t="str">
        <f>VLOOKUP(טבלה1[[#This Row],[subject_id]],Subject_id!$A$2:$B$5,2)</f>
        <v>Graphic Design</v>
      </c>
      <c r="Z750" s="7">
        <v>43465</v>
      </c>
      <c r="AA750">
        <f>_xlfn.DAYS(טבלה1[[#This Row],[Removal_date]],טבלה1[[#This Row],[published_date]])</f>
        <v>1340</v>
      </c>
      <c r="AB750" s="4">
        <f>טבלה1[[#This Row],[price]]*טבלה1[[#This Row],[num_subscribers]]</f>
        <v>9200</v>
      </c>
    </row>
    <row r="751" spans="1:28" x14ac:dyDescent="0.3">
      <c r="A751">
        <v>495678</v>
      </c>
      <c r="B751" t="s">
        <v>6581</v>
      </c>
      <c r="C751" t="str">
        <f>LEFT(טבלה1[[#This Row],[course_title]],10)</f>
        <v>JavaScript</v>
      </c>
      <c r="D751" t="str">
        <f>RIGHT(טבלה1[[#This Row],[course_title]],10)</f>
        <v>lete Guide</v>
      </c>
      <c r="E751" t="str">
        <f>MID(טבלה1[[#This Row],[course_title]],2,10)</f>
        <v xml:space="preserve">avaScript </v>
      </c>
      <c r="F751" t="s">
        <v>6582</v>
      </c>
      <c r="G751" t="str">
        <f>REPLACE(טבלה1[[#This Row],[url]],19,3,"com")</f>
        <v>https://www.udemy.com/javascript-a-complete-guide/</v>
      </c>
      <c r="H751" t="b">
        <v>1</v>
      </c>
      <c r="I751" s="4">
        <v>100</v>
      </c>
      <c r="J751" s="5">
        <v>1193</v>
      </c>
      <c r="K751" s="5">
        <v>87</v>
      </c>
      <c r="L751" s="5">
        <v>58</v>
      </c>
      <c r="M751">
        <v>1</v>
      </c>
      <c r="N751" t="str">
        <f>VLOOKUP(טבלה1[[#This Row],[level_id]],Level_id!$A$2:$B$5,2)</f>
        <v>All levels</v>
      </c>
      <c r="O751" t="str">
        <f>LOWER(טבלה1[[#This Row],[level_desc]])</f>
        <v>all levels</v>
      </c>
      <c r="P751" s="3" t="str">
        <f>UPPER(טבלה1[[#This Row],[small letters]])</f>
        <v>ALL LEVELS</v>
      </c>
      <c r="Q751">
        <f>LEN(טבלה1[[#This Row],[no spaces]])</f>
        <v>10</v>
      </c>
      <c r="R751" t="str">
        <f>TRIM(טבלה1[[#This Row],[small letters]])</f>
        <v>all levels</v>
      </c>
      <c r="S751" s="6">
        <v>10.5</v>
      </c>
      <c r="T751" s="12">
        <v>42171</v>
      </c>
      <c r="U751" s="6">
        <f>DAY(טבלה1[[#This Row],[published_date]])</f>
        <v>16</v>
      </c>
      <c r="V751" s="6">
        <f>MONTH(טבלה1[[#This Row],[published_date]])</f>
        <v>6</v>
      </c>
      <c r="W751" s="6">
        <f>YEAR(טבלה1[[#This Row],[published_date]])</f>
        <v>2015</v>
      </c>
      <c r="X751">
        <v>4</v>
      </c>
      <c r="Y751" t="str">
        <f>VLOOKUP(טבלה1[[#This Row],[subject_id]],Subject_id!$A$2:$B$5,2)</f>
        <v>Web Development</v>
      </c>
      <c r="Z751" s="7">
        <v>43734</v>
      </c>
      <c r="AA751">
        <f>_xlfn.DAYS(טבלה1[[#This Row],[Removal_date]],טבלה1[[#This Row],[published_date]])</f>
        <v>1563</v>
      </c>
      <c r="AB751" s="4">
        <f>טבלה1[[#This Row],[price]]*טבלה1[[#This Row],[num_subscribers]]</f>
        <v>119300</v>
      </c>
    </row>
    <row r="752" spans="1:28" x14ac:dyDescent="0.3">
      <c r="A752">
        <v>511378</v>
      </c>
      <c r="B752" t="s">
        <v>5533</v>
      </c>
      <c r="C752" t="str">
        <f>LEFT(טבלה1[[#This Row],[course_title]],10)</f>
        <v xml:space="preserve">Learn CSS </v>
      </c>
      <c r="D752" t="str">
        <f>RIGHT(טבלה1[[#This Row],[course_title]],10)</f>
        <v xml:space="preserve">Animation </v>
      </c>
      <c r="E752" t="str">
        <f>MID(טבלה1[[#This Row],[course_title]],2,10)</f>
        <v>earn CSS T</v>
      </c>
      <c r="F752" t="s">
        <v>5534</v>
      </c>
      <c r="G752" t="str">
        <f>REPLACE(טבלה1[[#This Row],[url]],19,3,"com")</f>
        <v>https://www.udemy.com/css-transition-and-animation/</v>
      </c>
      <c r="H752" t="b">
        <v>1</v>
      </c>
      <c r="I752" s="4">
        <v>100</v>
      </c>
      <c r="J752" s="5">
        <v>3757</v>
      </c>
      <c r="K752" s="5">
        <v>28</v>
      </c>
      <c r="L752" s="5">
        <v>20</v>
      </c>
      <c r="M752">
        <v>1</v>
      </c>
      <c r="N752" t="str">
        <f>VLOOKUP(טבלה1[[#This Row],[level_id]],Level_id!$A$2:$B$5,2)</f>
        <v>All levels</v>
      </c>
      <c r="O752" t="str">
        <f>LOWER(טבלה1[[#This Row],[level_desc]])</f>
        <v>all levels</v>
      </c>
      <c r="P752" s="3" t="str">
        <f>UPPER(טבלה1[[#This Row],[small letters]])</f>
        <v>ALL LEVELS</v>
      </c>
      <c r="Q752">
        <f>LEN(טבלה1[[#This Row],[no spaces]])</f>
        <v>10</v>
      </c>
      <c r="R752" t="str">
        <f>TRIM(טבלה1[[#This Row],[small letters]])</f>
        <v>all levels</v>
      </c>
      <c r="S752" s="6">
        <v>1</v>
      </c>
      <c r="T752" s="12">
        <v>42151</v>
      </c>
      <c r="U752" s="6">
        <f>DAY(טבלה1[[#This Row],[published_date]])</f>
        <v>27</v>
      </c>
      <c r="V752" s="6">
        <f>MONTH(טבלה1[[#This Row],[published_date]])</f>
        <v>5</v>
      </c>
      <c r="W752" s="6">
        <f>YEAR(טבלה1[[#This Row],[published_date]])</f>
        <v>2015</v>
      </c>
      <c r="X752">
        <v>4</v>
      </c>
      <c r="Y752" t="str">
        <f>VLOOKUP(טבלה1[[#This Row],[subject_id]],Subject_id!$A$2:$B$5,2)</f>
        <v>Web Development</v>
      </c>
      <c r="Z752" s="7">
        <v>43734</v>
      </c>
      <c r="AA752">
        <f>_xlfn.DAYS(טבלה1[[#This Row],[Removal_date]],טבלה1[[#This Row],[published_date]])</f>
        <v>1583</v>
      </c>
      <c r="AB752" s="4">
        <f>טבלה1[[#This Row],[price]]*טבלה1[[#This Row],[num_subscribers]]</f>
        <v>375700</v>
      </c>
    </row>
    <row r="753" spans="1:28" x14ac:dyDescent="0.3">
      <c r="A753">
        <v>511838</v>
      </c>
      <c r="B753" t="s">
        <v>5613</v>
      </c>
      <c r="C753" t="str">
        <f>LEFT(טבלה1[[#This Row],[course_title]],10)</f>
        <v>The Advanc</v>
      </c>
      <c r="D753" t="str">
        <f>RIGHT(טבלה1[[#This Row],[course_title]],10)</f>
        <v>per Course</v>
      </c>
      <c r="E753" t="str">
        <f>MID(טבלה1[[#This Row],[course_title]],2,10)</f>
        <v>he Advance</v>
      </c>
      <c r="F753" t="s">
        <v>5614</v>
      </c>
      <c r="G753" t="str">
        <f>REPLACE(טבלה1[[#This Row],[url]],19,3,"com")</f>
        <v>https://www.udemy.com/the-advanced-web-developer-course/</v>
      </c>
      <c r="H753" t="b">
        <v>1</v>
      </c>
      <c r="I753" s="4">
        <v>100</v>
      </c>
      <c r="J753" s="5">
        <v>6890</v>
      </c>
      <c r="K753" s="5">
        <v>99</v>
      </c>
      <c r="L753" s="5">
        <v>90</v>
      </c>
      <c r="M753">
        <v>4</v>
      </c>
      <c r="N753" t="str">
        <f>VLOOKUP(טבלה1[[#This Row],[level_id]],Level_id!$A$2:$B$5,2)</f>
        <v>Intermediate Level</v>
      </c>
      <c r="O753" t="str">
        <f>LOWER(טבלה1[[#This Row],[level_desc]])</f>
        <v>intermediate level</v>
      </c>
      <c r="P753" s="3" t="str">
        <f>UPPER(טבלה1[[#This Row],[small letters]])</f>
        <v>INTERMEDIATE LEVEL</v>
      </c>
      <c r="Q753">
        <f>LEN(טבלה1[[#This Row],[no spaces]])</f>
        <v>18</v>
      </c>
      <c r="R753" t="str">
        <f>TRIM(טבלה1[[#This Row],[small letters]])</f>
        <v>intermediate level</v>
      </c>
      <c r="S753" s="6">
        <v>10.5</v>
      </c>
      <c r="T753" s="12">
        <v>42158</v>
      </c>
      <c r="U753" s="6">
        <f>DAY(טבלה1[[#This Row],[published_date]])</f>
        <v>3</v>
      </c>
      <c r="V753" s="6">
        <f>MONTH(טבלה1[[#This Row],[published_date]])</f>
        <v>6</v>
      </c>
      <c r="W753" s="6">
        <f>YEAR(טבלה1[[#This Row],[published_date]])</f>
        <v>2015</v>
      </c>
      <c r="X753">
        <v>4</v>
      </c>
      <c r="Y753" t="str">
        <f>VLOOKUP(טבלה1[[#This Row],[subject_id]],Subject_id!$A$2:$B$5,2)</f>
        <v>Web Development</v>
      </c>
      <c r="Z753" s="7">
        <v>44114</v>
      </c>
      <c r="AA753">
        <f>_xlfn.DAYS(טבלה1[[#This Row],[Removal_date]],טבלה1[[#This Row],[published_date]])</f>
        <v>1956</v>
      </c>
      <c r="AB753" s="4">
        <f>טבלה1[[#This Row],[price]]*טבלה1[[#This Row],[num_subscribers]]</f>
        <v>689000</v>
      </c>
    </row>
    <row r="754" spans="1:28" x14ac:dyDescent="0.3">
      <c r="A754">
        <v>523312</v>
      </c>
      <c r="B754" t="s">
        <v>6679</v>
      </c>
      <c r="C754" t="str">
        <f>LEFT(טבלה1[[#This Row],[course_title]],10)</f>
        <v>Python Web</v>
      </c>
      <c r="D754" t="str">
        <f>RIGHT(טבלה1[[#This Row],[course_title]],10)</f>
        <v>rogramming</v>
      </c>
      <c r="E754" t="str">
        <f>MID(טבלה1[[#This Row],[course_title]],2,10)</f>
        <v xml:space="preserve">ython Web </v>
      </c>
      <c r="F754" t="s">
        <v>6680</v>
      </c>
      <c r="G754" t="str">
        <f>REPLACE(טבלה1[[#This Row],[url]],19,3,"com")</f>
        <v>https://www.udemy.com/python-web-programming/</v>
      </c>
      <c r="H754" t="b">
        <v>1</v>
      </c>
      <c r="I754" s="4">
        <v>100</v>
      </c>
      <c r="J754" s="5">
        <v>1020</v>
      </c>
      <c r="K754" s="5">
        <v>46</v>
      </c>
      <c r="L754" s="5">
        <v>60</v>
      </c>
      <c r="M754">
        <v>2</v>
      </c>
      <c r="N754" t="str">
        <f>VLOOKUP(טבלה1[[#This Row],[level_id]],Level_id!$A$2:$B$5,2)</f>
        <v>Beginner Level</v>
      </c>
      <c r="O754" t="str">
        <f>LOWER(טבלה1[[#This Row],[level_desc]])</f>
        <v>beginner level</v>
      </c>
      <c r="P754" s="3" t="str">
        <f>UPPER(טבלה1[[#This Row],[small letters]])</f>
        <v>BEGINNER LEVEL</v>
      </c>
      <c r="Q754">
        <f>LEN(טבלה1[[#This Row],[no spaces]])</f>
        <v>14</v>
      </c>
      <c r="R754" t="str">
        <f>TRIM(טבלה1[[#This Row],[small letters]])</f>
        <v>beginner level</v>
      </c>
      <c r="S754" s="6">
        <v>6</v>
      </c>
      <c r="T754" s="12">
        <v>42186</v>
      </c>
      <c r="U754" s="6">
        <f>DAY(טבלה1[[#This Row],[published_date]])</f>
        <v>1</v>
      </c>
      <c r="V754" s="6">
        <f>MONTH(טבלה1[[#This Row],[published_date]])</f>
        <v>7</v>
      </c>
      <c r="W754" s="6">
        <f>YEAR(טבלה1[[#This Row],[published_date]])</f>
        <v>2015</v>
      </c>
      <c r="X754">
        <v>4</v>
      </c>
      <c r="Y754" t="str">
        <f>VLOOKUP(טבלה1[[#This Row],[subject_id]],Subject_id!$A$2:$B$5,2)</f>
        <v>Web Development</v>
      </c>
      <c r="Z754" s="7">
        <v>43465</v>
      </c>
      <c r="AA754">
        <f>_xlfn.DAYS(טבלה1[[#This Row],[Removal_date]],טבלה1[[#This Row],[published_date]])</f>
        <v>1279</v>
      </c>
      <c r="AB754" s="4">
        <f>טבלה1[[#This Row],[price]]*טבלה1[[#This Row],[num_subscribers]]</f>
        <v>102000</v>
      </c>
    </row>
    <row r="755" spans="1:28" x14ac:dyDescent="0.3">
      <c r="A755">
        <v>524248</v>
      </c>
      <c r="B755" t="s">
        <v>7063</v>
      </c>
      <c r="C755" t="str">
        <f>LEFT(טבלה1[[#This Row],[course_title]],10)</f>
        <v>How to Cre</v>
      </c>
      <c r="D755" t="str">
        <f>RIGHT(טבלה1[[#This Row],[course_title]],10)</f>
        <v xml:space="preserve"> Community</v>
      </c>
      <c r="E755" t="str">
        <f>MID(טבלה1[[#This Row],[course_title]],2,10)</f>
        <v>ow to Crea</v>
      </c>
      <c r="F755" t="s">
        <v>7064</v>
      </c>
      <c r="G755" t="str">
        <f>REPLACE(טבלה1[[#This Row],[url]],19,3,"com")</f>
        <v>https://www.udemy.com/how-to-create-a-social-network/</v>
      </c>
      <c r="H755" t="b">
        <v>1</v>
      </c>
      <c r="I755" s="4">
        <v>100</v>
      </c>
      <c r="J755" s="5">
        <v>1853</v>
      </c>
      <c r="K755" s="5">
        <v>34</v>
      </c>
      <c r="L755" s="5">
        <v>39</v>
      </c>
      <c r="M755">
        <v>1</v>
      </c>
      <c r="N755" t="str">
        <f>VLOOKUP(טבלה1[[#This Row],[level_id]],Level_id!$A$2:$B$5,2)</f>
        <v>All levels</v>
      </c>
      <c r="O755" t="str">
        <f>LOWER(טבלה1[[#This Row],[level_desc]])</f>
        <v>all levels</v>
      </c>
      <c r="P755" s="3" t="str">
        <f>UPPER(טבלה1[[#This Row],[small letters]])</f>
        <v>ALL LEVELS</v>
      </c>
      <c r="Q755">
        <f>LEN(טבלה1[[#This Row],[no spaces]])</f>
        <v>10</v>
      </c>
      <c r="R755" t="str">
        <f>TRIM(טבלה1[[#This Row],[small letters]])</f>
        <v>all levels</v>
      </c>
      <c r="S755" s="6">
        <v>2</v>
      </c>
      <c r="T755" s="12">
        <v>42197</v>
      </c>
      <c r="U755" s="6">
        <f>DAY(טבלה1[[#This Row],[published_date]])</f>
        <v>12</v>
      </c>
      <c r="V755" s="6">
        <f>MONTH(טבלה1[[#This Row],[published_date]])</f>
        <v>7</v>
      </c>
      <c r="W755" s="6">
        <f>YEAR(טבלה1[[#This Row],[published_date]])</f>
        <v>2015</v>
      </c>
      <c r="X755">
        <v>4</v>
      </c>
      <c r="Y755" t="str">
        <f>VLOOKUP(טבלה1[[#This Row],[subject_id]],Subject_id!$A$2:$B$5,2)</f>
        <v>Web Development</v>
      </c>
      <c r="Z755" s="7">
        <v>43734</v>
      </c>
      <c r="AA755">
        <f>_xlfn.DAYS(טבלה1[[#This Row],[Removal_date]],טבלה1[[#This Row],[published_date]])</f>
        <v>1537</v>
      </c>
      <c r="AB755" s="4">
        <f>טבלה1[[#This Row],[price]]*טבלה1[[#This Row],[num_subscribers]]</f>
        <v>185300</v>
      </c>
    </row>
    <row r="756" spans="1:28" x14ac:dyDescent="0.3">
      <c r="A756">
        <v>527952</v>
      </c>
      <c r="B756" t="s">
        <v>5601</v>
      </c>
      <c r="C756" t="str">
        <f>LEFT(טבלה1[[#This Row],[course_title]],10)</f>
        <v>PHP for Be</v>
      </c>
      <c r="D756" t="str">
        <f>RIGHT(טבלה1[[#This Row],[course_title]],10)</f>
        <v>erce Store</v>
      </c>
      <c r="E756" t="str">
        <f>MID(טבלה1[[#This Row],[course_title]],2,10)</f>
        <v>HP for Beg</v>
      </c>
      <c r="F756" t="s">
        <v>5602</v>
      </c>
      <c r="G756" t="str">
        <f>REPLACE(טבלה1[[#This Row],[url]],19,3,"com")</f>
        <v>https://www.udemy.com/php-for-beginners-how-to-build-an-ecommerce-store/</v>
      </c>
      <c r="H756" t="b">
        <v>1</v>
      </c>
      <c r="I756" s="4">
        <v>100</v>
      </c>
      <c r="J756" s="5">
        <v>5117</v>
      </c>
      <c r="K756" s="5">
        <v>463</v>
      </c>
      <c r="L756" s="5">
        <v>138</v>
      </c>
      <c r="M756">
        <v>1</v>
      </c>
      <c r="N756" t="str">
        <f>VLOOKUP(טבלה1[[#This Row],[level_id]],Level_id!$A$2:$B$5,2)</f>
        <v>All levels</v>
      </c>
      <c r="O756" t="str">
        <f>LOWER(טבלה1[[#This Row],[level_desc]])</f>
        <v>all levels</v>
      </c>
      <c r="P756" s="3" t="str">
        <f>UPPER(טבלה1[[#This Row],[small letters]])</f>
        <v>ALL LEVELS</v>
      </c>
      <c r="Q756">
        <f>LEN(טבלה1[[#This Row],[no spaces]])</f>
        <v>10</v>
      </c>
      <c r="R756" t="str">
        <f>TRIM(טבלה1[[#This Row],[small letters]])</f>
        <v>all levels</v>
      </c>
      <c r="S756" s="6">
        <v>14.5</v>
      </c>
      <c r="T756" s="12">
        <v>42202</v>
      </c>
      <c r="U756" s="6">
        <f>DAY(טבלה1[[#This Row],[published_date]])</f>
        <v>17</v>
      </c>
      <c r="V756" s="6">
        <f>MONTH(טבלה1[[#This Row],[published_date]])</f>
        <v>7</v>
      </c>
      <c r="W756" s="6">
        <f>YEAR(טבלה1[[#This Row],[published_date]])</f>
        <v>2015</v>
      </c>
      <c r="X756">
        <v>4</v>
      </c>
      <c r="Y756" t="str">
        <f>VLOOKUP(טבלה1[[#This Row],[subject_id]],Subject_id!$A$2:$B$5,2)</f>
        <v>Web Development</v>
      </c>
      <c r="Z756" s="7">
        <v>43734</v>
      </c>
      <c r="AA756">
        <f>_xlfn.DAYS(טבלה1[[#This Row],[Removal_date]],טבלה1[[#This Row],[published_date]])</f>
        <v>1532</v>
      </c>
      <c r="AB756" s="4">
        <f>טבלה1[[#This Row],[price]]*טבלה1[[#This Row],[num_subscribers]]</f>
        <v>511700</v>
      </c>
    </row>
    <row r="757" spans="1:28" x14ac:dyDescent="0.3">
      <c r="A757">
        <v>537008</v>
      </c>
      <c r="B757" t="s">
        <v>6296</v>
      </c>
      <c r="C757" t="str">
        <f>LEFT(טבלה1[[#This Row],[course_title]],10)</f>
        <v>Be a Boots</v>
      </c>
      <c r="D757" t="str">
        <f>RIGHT(טבלה1[[#This Row],[course_title]],10)</f>
        <v>om scratch</v>
      </c>
      <c r="E757" t="str">
        <f>MID(טבלה1[[#This Row],[course_title]],2,10)</f>
        <v>e a Bootst</v>
      </c>
      <c r="F757" t="s">
        <v>6297</v>
      </c>
      <c r="G757" t="str">
        <f>REPLACE(טבלה1[[#This Row],[url]],19,3,"com")</f>
        <v>https://www.udemy.com/be-a-bootstrap-developer-from-scratch/</v>
      </c>
      <c r="H757" t="b">
        <v>1</v>
      </c>
      <c r="I757" s="4">
        <v>100</v>
      </c>
      <c r="J757" s="5">
        <v>5800</v>
      </c>
      <c r="K757" s="5">
        <v>185</v>
      </c>
      <c r="L757" s="5">
        <v>32</v>
      </c>
      <c r="M757">
        <v>2</v>
      </c>
      <c r="N757" t="str">
        <f>VLOOKUP(טבלה1[[#This Row],[level_id]],Level_id!$A$2:$B$5,2)</f>
        <v>Beginner Level</v>
      </c>
      <c r="O757" t="str">
        <f>LOWER(טבלה1[[#This Row],[level_desc]])</f>
        <v>beginner level</v>
      </c>
      <c r="P757" s="3" t="str">
        <f>UPPER(טבלה1[[#This Row],[small letters]])</f>
        <v>BEGINNER LEVEL</v>
      </c>
      <c r="Q757">
        <f>LEN(טבלה1[[#This Row],[no spaces]])</f>
        <v>14</v>
      </c>
      <c r="R757" t="str">
        <f>TRIM(טבלה1[[#This Row],[small letters]])</f>
        <v>beginner level</v>
      </c>
      <c r="S757" s="6">
        <v>3.5</v>
      </c>
      <c r="T757" s="12">
        <v>42205</v>
      </c>
      <c r="U757" s="6">
        <f>DAY(טבלה1[[#This Row],[published_date]])</f>
        <v>20</v>
      </c>
      <c r="V757" s="6">
        <f>MONTH(טבלה1[[#This Row],[published_date]])</f>
        <v>7</v>
      </c>
      <c r="W757" s="6">
        <f>YEAR(טבלה1[[#This Row],[published_date]])</f>
        <v>2015</v>
      </c>
      <c r="X757">
        <v>4</v>
      </c>
      <c r="Y757" t="str">
        <f>VLOOKUP(טבלה1[[#This Row],[subject_id]],Subject_id!$A$2:$B$5,2)</f>
        <v>Web Development</v>
      </c>
      <c r="Z757" s="7">
        <v>43465</v>
      </c>
      <c r="AA757">
        <f>_xlfn.DAYS(טבלה1[[#This Row],[Removal_date]],טבלה1[[#This Row],[published_date]])</f>
        <v>1260</v>
      </c>
      <c r="AB757" s="4">
        <f>טבלה1[[#This Row],[price]]*טבלה1[[#This Row],[num_subscribers]]</f>
        <v>580000</v>
      </c>
    </row>
    <row r="758" spans="1:28" x14ac:dyDescent="0.3">
      <c r="A758">
        <v>542254</v>
      </c>
      <c r="B758" t="s">
        <v>6472</v>
      </c>
      <c r="C758" t="str">
        <f>LEFT(טבלה1[[#This Row],[course_title]],10)</f>
        <v>Web Progra</v>
      </c>
      <c r="D758" t="str">
        <f>RIGHT(טבלה1[[#This Row],[course_title]],10)</f>
        <v>sp.Net MVC</v>
      </c>
      <c r="E758" t="str">
        <f>MID(טבלה1[[#This Row],[course_title]],2,10)</f>
        <v>eb Program</v>
      </c>
      <c r="F758" t="s">
        <v>6473</v>
      </c>
      <c r="G758" t="str">
        <f>REPLACE(טבלה1[[#This Row],[url]],19,3,"com")</f>
        <v>https://www.udemy.com/mvc-course/</v>
      </c>
      <c r="H758" t="b">
        <v>1</v>
      </c>
      <c r="I758" s="4">
        <v>100</v>
      </c>
      <c r="J758" s="5">
        <v>2760</v>
      </c>
      <c r="K758" s="5">
        <v>76</v>
      </c>
      <c r="L758" s="5">
        <v>26</v>
      </c>
      <c r="M758">
        <v>1</v>
      </c>
      <c r="N758" t="str">
        <f>VLOOKUP(טבלה1[[#This Row],[level_id]],Level_id!$A$2:$B$5,2)</f>
        <v>All levels</v>
      </c>
      <c r="O758" t="str">
        <f>LOWER(טבלה1[[#This Row],[level_desc]])</f>
        <v>all levels</v>
      </c>
      <c r="P758" s="3" t="str">
        <f>UPPER(טבלה1[[#This Row],[small letters]])</f>
        <v>ALL LEVELS</v>
      </c>
      <c r="Q758">
        <f>LEN(טבלה1[[#This Row],[no spaces]])</f>
        <v>10</v>
      </c>
      <c r="R758" t="str">
        <f>TRIM(טבלה1[[#This Row],[small letters]])</f>
        <v>all levels</v>
      </c>
      <c r="S758" s="6">
        <v>3.5</v>
      </c>
      <c r="T758" s="12">
        <v>42198</v>
      </c>
      <c r="U758" s="6">
        <f>DAY(טבלה1[[#This Row],[published_date]])</f>
        <v>13</v>
      </c>
      <c r="V758" s="6">
        <f>MONTH(טבלה1[[#This Row],[published_date]])</f>
        <v>7</v>
      </c>
      <c r="W758" s="6">
        <f>YEAR(טבלה1[[#This Row],[published_date]])</f>
        <v>2015</v>
      </c>
      <c r="X758">
        <v>4</v>
      </c>
      <c r="Y758" t="str">
        <f>VLOOKUP(טבלה1[[#This Row],[subject_id]],Subject_id!$A$2:$B$5,2)</f>
        <v>Web Development</v>
      </c>
      <c r="Z758" s="7">
        <v>43734</v>
      </c>
      <c r="AA758">
        <f>_xlfn.DAYS(טבלה1[[#This Row],[Removal_date]],טבלה1[[#This Row],[published_date]])</f>
        <v>1536</v>
      </c>
      <c r="AB758" s="4">
        <f>טבלה1[[#This Row],[price]]*טבלה1[[#This Row],[num_subscribers]]</f>
        <v>276000</v>
      </c>
    </row>
    <row r="759" spans="1:28" x14ac:dyDescent="0.3">
      <c r="A759">
        <v>555122</v>
      </c>
      <c r="B759" t="s">
        <v>5152</v>
      </c>
      <c r="C759" t="str">
        <f>LEFT(טבלה1[[#This Row],[course_title]],10)</f>
        <v xml:space="preserve">jQuery in </v>
      </c>
      <c r="D759" t="str">
        <f>RIGHT(טבלה1[[#This Row],[course_title]],10)</f>
        <v>y Projects</v>
      </c>
      <c r="E759" t="str">
        <f>MID(טבלה1[[#This Row],[course_title]],2,10)</f>
        <v>Query in A</v>
      </c>
      <c r="F759" t="s">
        <v>5153</v>
      </c>
      <c r="G759" t="str">
        <f>REPLACE(טבלה1[[#This Row],[url]],19,3,"com")</f>
        <v>https://www.udemy.com/jquery-web-development-made-easy/</v>
      </c>
      <c r="H759" t="b">
        <v>1</v>
      </c>
      <c r="I759" s="4">
        <v>100</v>
      </c>
      <c r="J759" s="5">
        <v>1385</v>
      </c>
      <c r="K759" s="5">
        <v>89</v>
      </c>
      <c r="L759" s="5">
        <v>97</v>
      </c>
      <c r="M759">
        <v>1</v>
      </c>
      <c r="N759" t="str">
        <f>VLOOKUP(טבלה1[[#This Row],[level_id]],Level_id!$A$2:$B$5,2)</f>
        <v>All levels</v>
      </c>
      <c r="O759" t="str">
        <f>LOWER(טבלה1[[#This Row],[level_desc]])</f>
        <v>all levels</v>
      </c>
      <c r="P759" s="3" t="str">
        <f>UPPER(טבלה1[[#This Row],[small letters]])</f>
        <v>ALL LEVELS</v>
      </c>
      <c r="Q759">
        <f>LEN(טבלה1[[#This Row],[no spaces]])</f>
        <v>10</v>
      </c>
      <c r="R759" t="str">
        <f>TRIM(טבלה1[[#This Row],[small letters]])</f>
        <v>all levels</v>
      </c>
      <c r="S759" s="6">
        <v>11</v>
      </c>
      <c r="T759" s="12">
        <v>42259</v>
      </c>
      <c r="U759" s="6">
        <f>DAY(טבלה1[[#This Row],[published_date]])</f>
        <v>12</v>
      </c>
      <c r="V759" s="6">
        <f>MONTH(טבלה1[[#This Row],[published_date]])</f>
        <v>9</v>
      </c>
      <c r="W759" s="6">
        <f>YEAR(טבלה1[[#This Row],[published_date]])</f>
        <v>2015</v>
      </c>
      <c r="X759">
        <v>4</v>
      </c>
      <c r="Y759" t="str">
        <f>VLOOKUP(טבלה1[[#This Row],[subject_id]],Subject_id!$A$2:$B$5,2)</f>
        <v>Web Development</v>
      </c>
      <c r="Z759" s="7">
        <v>43734</v>
      </c>
      <c r="AA759">
        <f>_xlfn.DAYS(טבלה1[[#This Row],[Removal_date]],טבלה1[[#This Row],[published_date]])</f>
        <v>1475</v>
      </c>
      <c r="AB759" s="4">
        <f>טבלה1[[#This Row],[price]]*טבלה1[[#This Row],[num_subscribers]]</f>
        <v>138500</v>
      </c>
    </row>
    <row r="760" spans="1:28" x14ac:dyDescent="0.3">
      <c r="A760">
        <v>560996</v>
      </c>
      <c r="B760" t="s">
        <v>6104</v>
      </c>
      <c r="C760" t="str">
        <f>LEFT(טבלה1[[#This Row],[course_title]],10)</f>
        <v>You can cr</v>
      </c>
      <c r="D760" t="str">
        <f>RIGHT(טבלה1[[#This Row],[course_title]],10)</f>
        <v xml:space="preserve"> learn how</v>
      </c>
      <c r="E760" t="str">
        <f>MID(טבלה1[[#This Row],[course_title]],2,10)</f>
        <v>ou can cre</v>
      </c>
      <c r="F760" t="s">
        <v>6105</v>
      </c>
      <c r="G760" t="str">
        <f>REPLACE(טבלה1[[#This Row],[url]],19,3,"com")</f>
        <v>https://www.udemy.com/learn-to-create-html-css-web-templates-create-web-pages/</v>
      </c>
      <c r="H760" t="b">
        <v>1</v>
      </c>
      <c r="I760" s="4">
        <v>100</v>
      </c>
      <c r="J760" s="5">
        <v>11892</v>
      </c>
      <c r="K760" s="5">
        <v>50</v>
      </c>
      <c r="L760" s="5">
        <v>28</v>
      </c>
      <c r="M760">
        <v>1</v>
      </c>
      <c r="N760" t="str">
        <f>VLOOKUP(טבלה1[[#This Row],[level_id]],Level_id!$A$2:$B$5,2)</f>
        <v>All levels</v>
      </c>
      <c r="O760" t="str">
        <f>LOWER(טבלה1[[#This Row],[level_desc]])</f>
        <v>all levels</v>
      </c>
      <c r="P760" s="3" t="str">
        <f>UPPER(טבלה1[[#This Row],[small letters]])</f>
        <v>ALL LEVELS</v>
      </c>
      <c r="Q760">
        <f>LEN(טבלה1[[#This Row],[no spaces]])</f>
        <v>10</v>
      </c>
      <c r="R760" t="str">
        <f>TRIM(טבלה1[[#This Row],[small letters]])</f>
        <v>all levels</v>
      </c>
      <c r="S760" s="6">
        <v>2.5</v>
      </c>
      <c r="T760" s="12">
        <v>42259</v>
      </c>
      <c r="U760" s="6">
        <f>DAY(טבלה1[[#This Row],[published_date]])</f>
        <v>12</v>
      </c>
      <c r="V760" s="6">
        <f>MONTH(טבלה1[[#This Row],[published_date]])</f>
        <v>9</v>
      </c>
      <c r="W760" s="6">
        <f>YEAR(טבלה1[[#This Row],[published_date]])</f>
        <v>2015</v>
      </c>
      <c r="X760">
        <v>4</v>
      </c>
      <c r="Y760" t="str">
        <f>VLOOKUP(טבלה1[[#This Row],[subject_id]],Subject_id!$A$2:$B$5,2)</f>
        <v>Web Development</v>
      </c>
      <c r="Z760" s="7">
        <v>43734</v>
      </c>
      <c r="AA760">
        <f>_xlfn.DAYS(טבלה1[[#This Row],[Removal_date]],טבלה1[[#This Row],[published_date]])</f>
        <v>1475</v>
      </c>
      <c r="AB760" s="4">
        <f>טבלה1[[#This Row],[price]]*טבלה1[[#This Row],[num_subscribers]]</f>
        <v>1189200</v>
      </c>
    </row>
    <row r="761" spans="1:28" x14ac:dyDescent="0.3">
      <c r="A761">
        <v>563248</v>
      </c>
      <c r="B761" t="s">
        <v>5641</v>
      </c>
      <c r="C761" t="str">
        <f>LEFT(טבלה1[[#This Row],[course_title]],10)</f>
        <v>JavaScript</v>
      </c>
      <c r="D761" t="str">
        <f>RIGHT(טבלה1[[#This Row],[course_title]],10)</f>
        <v xml:space="preserve"> web pages</v>
      </c>
      <c r="E761" t="str">
        <f>MID(טבלה1[[#This Row],[course_title]],2,10)</f>
        <v xml:space="preserve">avaScript </v>
      </c>
      <c r="F761" t="s">
        <v>5642</v>
      </c>
      <c r="G761" t="str">
        <f>REPLACE(טבלה1[[#This Row],[url]],19,3,"com")</f>
        <v>https://www.udemy.com/javascript-fundamentals-bootcamp-learn-how-to-use-javascript/</v>
      </c>
      <c r="H761" t="b">
        <v>1</v>
      </c>
      <c r="I761" s="4">
        <v>100</v>
      </c>
      <c r="J761" s="5">
        <v>13406</v>
      </c>
      <c r="K761" s="5">
        <v>78</v>
      </c>
      <c r="L761" s="5">
        <v>44</v>
      </c>
      <c r="M761">
        <v>1</v>
      </c>
      <c r="N761" t="str">
        <f>VLOOKUP(טבלה1[[#This Row],[level_id]],Level_id!$A$2:$B$5,2)</f>
        <v>All levels</v>
      </c>
      <c r="O761" t="str">
        <f>LOWER(טבלה1[[#This Row],[level_desc]])</f>
        <v>all levels</v>
      </c>
      <c r="P761" s="3" t="str">
        <f>UPPER(טבלה1[[#This Row],[small letters]])</f>
        <v>ALL LEVELS</v>
      </c>
      <c r="Q761">
        <f>LEN(טבלה1[[#This Row],[no spaces]])</f>
        <v>10</v>
      </c>
      <c r="R761" t="str">
        <f>TRIM(טבלה1[[#This Row],[small letters]])</f>
        <v>all levels</v>
      </c>
      <c r="S761" s="6">
        <v>1.5</v>
      </c>
      <c r="T761" s="12">
        <v>42211</v>
      </c>
      <c r="U761" s="6">
        <f>DAY(טבלה1[[#This Row],[published_date]])</f>
        <v>26</v>
      </c>
      <c r="V761" s="6">
        <f>MONTH(טבלה1[[#This Row],[published_date]])</f>
        <v>7</v>
      </c>
      <c r="W761" s="6">
        <f>YEAR(טבלה1[[#This Row],[published_date]])</f>
        <v>2015</v>
      </c>
      <c r="X761">
        <v>4</v>
      </c>
      <c r="Y761" t="str">
        <f>VLOOKUP(טבלה1[[#This Row],[subject_id]],Subject_id!$A$2:$B$5,2)</f>
        <v>Web Development</v>
      </c>
      <c r="Z761" s="7">
        <v>43734</v>
      </c>
      <c r="AA761">
        <f>_xlfn.DAYS(טבלה1[[#This Row],[Removal_date]],טבלה1[[#This Row],[published_date]])</f>
        <v>1523</v>
      </c>
      <c r="AB761" s="4">
        <f>טבלה1[[#This Row],[price]]*טבלה1[[#This Row],[num_subscribers]]</f>
        <v>1340600</v>
      </c>
    </row>
    <row r="762" spans="1:28" x14ac:dyDescent="0.3">
      <c r="A762">
        <v>574876</v>
      </c>
      <c r="B762" t="s">
        <v>6130</v>
      </c>
      <c r="C762" t="str">
        <f>LEFT(טבלה1[[#This Row],[course_title]],10)</f>
        <v>Get starte</v>
      </c>
      <c r="D762" t="str">
        <f>RIGHT(טבלה1[[#This Row],[course_title]],10)</f>
        <v>d provided</v>
      </c>
      <c r="E762" t="str">
        <f>MID(טבלה1[[#This Row],[course_title]],2,10)</f>
        <v>et started</v>
      </c>
      <c r="F762" t="s">
        <v>6131</v>
      </c>
      <c r="G762" t="str">
        <f>REPLACE(טבלה1[[#This Row],[url]],19,3,"com")</f>
        <v>https://www.udemy.com/get-started-creating-websites-everything-you-need-provided/</v>
      </c>
      <c r="H762" t="b">
        <v>1</v>
      </c>
      <c r="I762" s="4">
        <v>100</v>
      </c>
      <c r="J762" s="5">
        <v>14260</v>
      </c>
      <c r="K762" s="5">
        <v>44</v>
      </c>
      <c r="L762" s="5">
        <v>43</v>
      </c>
      <c r="M762">
        <v>2</v>
      </c>
      <c r="N762" t="str">
        <f>VLOOKUP(טבלה1[[#This Row],[level_id]],Level_id!$A$2:$B$5,2)</f>
        <v>Beginner Level</v>
      </c>
      <c r="O762" t="str">
        <f>LOWER(טבלה1[[#This Row],[level_desc]])</f>
        <v>beginner level</v>
      </c>
      <c r="P762" s="3" t="str">
        <f>UPPER(טבלה1[[#This Row],[small letters]])</f>
        <v>BEGINNER LEVEL</v>
      </c>
      <c r="Q762">
        <f>LEN(טבלה1[[#This Row],[no spaces]])</f>
        <v>14</v>
      </c>
      <c r="R762" t="str">
        <f>TRIM(טבלה1[[#This Row],[small letters]])</f>
        <v>beginner level</v>
      </c>
      <c r="S762" s="6">
        <v>3</v>
      </c>
      <c r="T762" s="12">
        <v>42272</v>
      </c>
      <c r="U762" s="6">
        <f>DAY(טבלה1[[#This Row],[published_date]])</f>
        <v>25</v>
      </c>
      <c r="V762" s="6">
        <f>MONTH(טבלה1[[#This Row],[published_date]])</f>
        <v>9</v>
      </c>
      <c r="W762" s="6">
        <f>YEAR(טבלה1[[#This Row],[published_date]])</f>
        <v>2015</v>
      </c>
      <c r="X762">
        <v>4</v>
      </c>
      <c r="Y762" t="str">
        <f>VLOOKUP(טבלה1[[#This Row],[subject_id]],Subject_id!$A$2:$B$5,2)</f>
        <v>Web Development</v>
      </c>
      <c r="Z762" s="7">
        <v>43465</v>
      </c>
      <c r="AA762">
        <f>_xlfn.DAYS(טבלה1[[#This Row],[Removal_date]],טבלה1[[#This Row],[published_date]])</f>
        <v>1193</v>
      </c>
      <c r="AB762" s="4">
        <f>טבלה1[[#This Row],[price]]*טבלה1[[#This Row],[num_subscribers]]</f>
        <v>1426000</v>
      </c>
    </row>
    <row r="763" spans="1:28" x14ac:dyDescent="0.3">
      <c r="A763">
        <v>575040</v>
      </c>
      <c r="B763" t="s">
        <v>3230</v>
      </c>
      <c r="C763" t="str">
        <f>LEFT(טבלה1[[#This Row],[course_title]],10)</f>
        <v>Typography</v>
      </c>
      <c r="D763" t="str">
        <f>RIGHT(טבלה1[[#This Row],[course_title]],10)</f>
        <v>rom A to Z</v>
      </c>
      <c r="E763" t="str">
        <f>MID(טבלה1[[#This Row],[course_title]],2,10)</f>
        <v xml:space="preserve">ypography </v>
      </c>
      <c r="F763" t="s">
        <v>3231</v>
      </c>
      <c r="G763" t="str">
        <f>REPLACE(טבלה1[[#This Row],[url]],19,3,"com")</f>
        <v>https://www.udemy.com/typography-from-a-to-z/</v>
      </c>
      <c r="H763" t="b">
        <v>1</v>
      </c>
      <c r="I763" s="4">
        <v>100</v>
      </c>
      <c r="J763" s="5">
        <v>317</v>
      </c>
      <c r="K763" s="5">
        <v>15</v>
      </c>
      <c r="L763" s="5">
        <v>76</v>
      </c>
      <c r="M763">
        <v>1</v>
      </c>
      <c r="N763" t="str">
        <f>VLOOKUP(טבלה1[[#This Row],[level_id]],Level_id!$A$2:$B$5,2)</f>
        <v>All levels</v>
      </c>
      <c r="O763" t="str">
        <f>LOWER(טבלה1[[#This Row],[level_desc]])</f>
        <v>all levels</v>
      </c>
      <c r="P763" s="3" t="str">
        <f>UPPER(טבלה1[[#This Row],[small letters]])</f>
        <v>ALL LEVELS</v>
      </c>
      <c r="Q763">
        <f>LEN(טבלה1[[#This Row],[no spaces]])</f>
        <v>10</v>
      </c>
      <c r="R763" t="str">
        <f>TRIM(טבלה1[[#This Row],[small letters]])</f>
        <v>all levels</v>
      </c>
      <c r="S763" s="6">
        <v>6</v>
      </c>
      <c r="T763" s="12">
        <v>42223</v>
      </c>
      <c r="U763" s="6">
        <f>DAY(טבלה1[[#This Row],[published_date]])</f>
        <v>7</v>
      </c>
      <c r="V763" s="6">
        <f>MONTH(טבלה1[[#This Row],[published_date]])</f>
        <v>8</v>
      </c>
      <c r="W763" s="6">
        <f>YEAR(טבלה1[[#This Row],[published_date]])</f>
        <v>2015</v>
      </c>
      <c r="X763">
        <v>2</v>
      </c>
      <c r="Y763" t="str">
        <f>VLOOKUP(טבלה1[[#This Row],[subject_id]],Subject_id!$A$2:$B$5,2)</f>
        <v>Graphic Design</v>
      </c>
      <c r="Z763" s="7">
        <v>43734</v>
      </c>
      <c r="AA763">
        <f>_xlfn.DAYS(טבלה1[[#This Row],[Removal_date]],טבלה1[[#This Row],[published_date]])</f>
        <v>1511</v>
      </c>
      <c r="AB763" s="4">
        <f>טבלה1[[#This Row],[price]]*טבלה1[[#This Row],[num_subscribers]]</f>
        <v>31700</v>
      </c>
    </row>
    <row r="764" spans="1:28" x14ac:dyDescent="0.3">
      <c r="A764">
        <v>575476</v>
      </c>
      <c r="B764" t="s">
        <v>1500</v>
      </c>
      <c r="C764" t="str">
        <f>LEFT(טבלה1[[#This Row],[course_title]],10)</f>
        <v>Forex trad</v>
      </c>
      <c r="D764" t="str">
        <f>RIGHT(טבלה1[[#This Row],[course_title]],10)</f>
        <v>ade simple</v>
      </c>
      <c r="E764" t="str">
        <f>MID(טבלה1[[#This Row],[course_title]],2,10)</f>
        <v>orex tradi</v>
      </c>
      <c r="F764" t="s">
        <v>1501</v>
      </c>
      <c r="G764" t="str">
        <f>REPLACE(טבלה1[[#This Row],[url]],19,3,"com")</f>
        <v>https://www.udemy.com/forex-mentor-online-school/</v>
      </c>
      <c r="H764" t="b">
        <v>1</v>
      </c>
      <c r="I764" s="4">
        <v>100</v>
      </c>
      <c r="J764" s="5">
        <v>45</v>
      </c>
      <c r="K764" s="5">
        <v>4</v>
      </c>
      <c r="L764" s="5">
        <v>31</v>
      </c>
      <c r="M764">
        <v>1</v>
      </c>
      <c r="N764" t="str">
        <f>VLOOKUP(טבלה1[[#This Row],[level_id]],Level_id!$A$2:$B$5,2)</f>
        <v>All levels</v>
      </c>
      <c r="O764" t="str">
        <f>LOWER(טבלה1[[#This Row],[level_desc]])</f>
        <v>all levels</v>
      </c>
      <c r="P764" s="3" t="str">
        <f>UPPER(טבלה1[[#This Row],[small letters]])</f>
        <v>ALL LEVELS</v>
      </c>
      <c r="Q764">
        <f>LEN(טבלה1[[#This Row],[no spaces]])</f>
        <v>10</v>
      </c>
      <c r="R764" t="str">
        <f>TRIM(טבלה1[[#This Row],[small letters]])</f>
        <v>all levels</v>
      </c>
      <c r="S764" s="6">
        <v>1.5</v>
      </c>
      <c r="T764" s="12">
        <v>42272</v>
      </c>
      <c r="U764" s="6">
        <f>DAY(טבלה1[[#This Row],[published_date]])</f>
        <v>25</v>
      </c>
      <c r="V764" s="6">
        <f>MONTH(טבלה1[[#This Row],[published_date]])</f>
        <v>9</v>
      </c>
      <c r="W764" s="6">
        <f>YEAR(טבלה1[[#This Row],[published_date]])</f>
        <v>2015</v>
      </c>
      <c r="X764">
        <v>1</v>
      </c>
      <c r="Y764" t="str">
        <f>VLOOKUP(טבלה1[[#This Row],[subject_id]],Subject_id!$A$2:$B$5,2)</f>
        <v>Business Finance</v>
      </c>
      <c r="Z764" s="7">
        <v>43318</v>
      </c>
      <c r="AA764">
        <f>_xlfn.DAYS(טבלה1[[#This Row],[Removal_date]],טבלה1[[#This Row],[published_date]])</f>
        <v>1046</v>
      </c>
      <c r="AB764" s="4">
        <f>טבלה1[[#This Row],[price]]*טבלה1[[#This Row],[num_subscribers]]</f>
        <v>4500</v>
      </c>
    </row>
    <row r="765" spans="1:28" x14ac:dyDescent="0.3">
      <c r="A765">
        <v>576694</v>
      </c>
      <c r="B765" t="s">
        <v>5599</v>
      </c>
      <c r="C765" t="str">
        <f>LEFT(טבלה1[[#This Row],[course_title]],10)</f>
        <v>Ultimate W</v>
      </c>
      <c r="D765" t="str">
        <f>RIGHT(טבלה1[[#This Row],[course_title]],10)</f>
        <v>gin Course</v>
      </c>
      <c r="E765" t="str">
        <f>MID(טבלה1[[#This Row],[course_title]],2,10)</f>
        <v>ltimate Wo</v>
      </c>
      <c r="F765" t="s">
        <v>5600</v>
      </c>
      <c r="G765" t="str">
        <f>REPLACE(טבלה1[[#This Row],[url]],19,3,"com")</f>
        <v>https://www.udemy.com/wordpress-plugin-course/</v>
      </c>
      <c r="H765" t="b">
        <v>1</v>
      </c>
      <c r="I765" s="4">
        <v>100</v>
      </c>
      <c r="J765" s="5">
        <v>4537</v>
      </c>
      <c r="K765" s="5">
        <v>415</v>
      </c>
      <c r="L765" s="5">
        <v>49</v>
      </c>
      <c r="M765">
        <v>1</v>
      </c>
      <c r="N765" t="str">
        <f>VLOOKUP(טבלה1[[#This Row],[level_id]],Level_id!$A$2:$B$5,2)</f>
        <v>All levels</v>
      </c>
      <c r="O765" t="str">
        <f>LOWER(טבלה1[[#This Row],[level_desc]])</f>
        <v>all levels</v>
      </c>
      <c r="P765" s="3" t="str">
        <f>UPPER(טבלה1[[#This Row],[small letters]])</f>
        <v>ALL LEVELS</v>
      </c>
      <c r="Q765">
        <f>LEN(טבלה1[[#This Row],[no spaces]])</f>
        <v>10</v>
      </c>
      <c r="R765" t="str">
        <f>TRIM(טבלה1[[#This Row],[small letters]])</f>
        <v>all levels</v>
      </c>
      <c r="S765" s="6">
        <v>9</v>
      </c>
      <c r="T765" s="12">
        <v>42236</v>
      </c>
      <c r="U765" s="6">
        <f>DAY(טבלה1[[#This Row],[published_date]])</f>
        <v>20</v>
      </c>
      <c r="V765" s="6">
        <f>MONTH(טבלה1[[#This Row],[published_date]])</f>
        <v>8</v>
      </c>
      <c r="W765" s="6">
        <f>YEAR(טבלה1[[#This Row],[published_date]])</f>
        <v>2015</v>
      </c>
      <c r="X765">
        <v>4</v>
      </c>
      <c r="Y765" t="str">
        <f>VLOOKUP(טבלה1[[#This Row],[subject_id]],Subject_id!$A$2:$B$5,2)</f>
        <v>Web Development</v>
      </c>
      <c r="Z765" s="7">
        <v>43734</v>
      </c>
      <c r="AA765">
        <f>_xlfn.DAYS(טבלה1[[#This Row],[Removal_date]],טבלה1[[#This Row],[published_date]])</f>
        <v>1498</v>
      </c>
      <c r="AB765" s="4">
        <f>טבלה1[[#This Row],[price]]*טבלה1[[#This Row],[num_subscribers]]</f>
        <v>453700</v>
      </c>
    </row>
    <row r="766" spans="1:28" x14ac:dyDescent="0.3">
      <c r="A766">
        <v>579338</v>
      </c>
      <c r="B766" t="s">
        <v>5060</v>
      </c>
      <c r="C766" t="str">
        <f>LEFT(טבלה1[[#This Row],[course_title]],10)</f>
        <v>Learn Obje</v>
      </c>
      <c r="D766" t="str">
        <f>RIGHT(טבלה1[[#This Row],[course_title]],10)</f>
        <v>s bootcamp</v>
      </c>
      <c r="E766" t="str">
        <f>MID(טבלה1[[#This Row],[course_title]],2,10)</f>
        <v>earn Objec</v>
      </c>
      <c r="F766" t="s">
        <v>5061</v>
      </c>
      <c r="G766" t="str">
        <f>REPLACE(טבלה1[[#This Row],[url]],19,3,"com")</f>
        <v>https://www.udemy.com/learn-object-oriented-programming-php-fundamentals-bootcamp/</v>
      </c>
      <c r="H766" t="b">
        <v>1</v>
      </c>
      <c r="I766" s="4">
        <v>100</v>
      </c>
      <c r="J766" s="5">
        <v>22213</v>
      </c>
      <c r="K766" s="5">
        <v>142</v>
      </c>
      <c r="L766" s="5">
        <v>16</v>
      </c>
      <c r="M766">
        <v>1</v>
      </c>
      <c r="N766" t="str">
        <f>VLOOKUP(טבלה1[[#This Row],[level_id]],Level_id!$A$2:$B$5,2)</f>
        <v>All levels</v>
      </c>
      <c r="O766" t="str">
        <f>LOWER(טבלה1[[#This Row],[level_desc]])</f>
        <v>all levels</v>
      </c>
      <c r="P766" s="3" t="str">
        <f>UPPER(טבלה1[[#This Row],[small letters]])</f>
        <v>ALL LEVELS</v>
      </c>
      <c r="Q766">
        <f>LEN(טבלה1[[#This Row],[no spaces]])</f>
        <v>10</v>
      </c>
      <c r="R766" t="str">
        <f>TRIM(טבלה1[[#This Row],[small letters]])</f>
        <v>all levels</v>
      </c>
      <c r="S766" s="6">
        <v>1</v>
      </c>
      <c r="T766" s="12">
        <v>42227</v>
      </c>
      <c r="U766" s="6">
        <f>DAY(טבלה1[[#This Row],[published_date]])</f>
        <v>11</v>
      </c>
      <c r="V766" s="6">
        <f>MONTH(טבלה1[[#This Row],[published_date]])</f>
        <v>8</v>
      </c>
      <c r="W766" s="6">
        <f>YEAR(טבלה1[[#This Row],[published_date]])</f>
        <v>2015</v>
      </c>
      <c r="X766">
        <v>4</v>
      </c>
      <c r="Y766" t="str">
        <f>VLOOKUP(טבלה1[[#This Row],[subject_id]],Subject_id!$A$2:$B$5,2)</f>
        <v>Web Development</v>
      </c>
      <c r="Z766" s="7">
        <v>43734</v>
      </c>
      <c r="AA766">
        <f>_xlfn.DAYS(טבלה1[[#This Row],[Removal_date]],טבלה1[[#This Row],[published_date]])</f>
        <v>1507</v>
      </c>
      <c r="AB766" s="4">
        <f>טבלה1[[#This Row],[price]]*טבלה1[[#This Row],[num_subscribers]]</f>
        <v>2221300</v>
      </c>
    </row>
    <row r="767" spans="1:28" x14ac:dyDescent="0.3">
      <c r="A767">
        <v>585496</v>
      </c>
      <c r="B767" t="s">
        <v>6166</v>
      </c>
      <c r="C767" t="str">
        <f>LEFT(טבלה1[[#This Row],[course_title]],10)</f>
        <v>Ultimate A</v>
      </c>
      <c r="D767" t="str">
        <f>RIGHT(טבלה1[[#This Row],[course_title]],10)</f>
        <v>om Scratch</v>
      </c>
      <c r="E767" t="str">
        <f>MID(טבלה1[[#This Row],[course_title]],2,10)</f>
        <v>ltimate An</v>
      </c>
      <c r="F767" t="s">
        <v>6167</v>
      </c>
      <c r="G767" t="str">
        <f>REPLACE(טבלה1[[#This Row],[url]],19,3,"com")</f>
        <v>https://www.udemy.com/ultimate-angularjs-course/</v>
      </c>
      <c r="H767" t="b">
        <v>1</v>
      </c>
      <c r="I767" s="4">
        <v>100</v>
      </c>
      <c r="J767" s="5">
        <v>1712</v>
      </c>
      <c r="K767" s="5">
        <v>438</v>
      </c>
      <c r="L767" s="5">
        <v>49</v>
      </c>
      <c r="M767">
        <v>1</v>
      </c>
      <c r="N767" t="str">
        <f>VLOOKUP(טבלה1[[#This Row],[level_id]],Level_id!$A$2:$B$5,2)</f>
        <v>All levels</v>
      </c>
      <c r="O767" t="str">
        <f>LOWER(טבלה1[[#This Row],[level_desc]])</f>
        <v>all levels</v>
      </c>
      <c r="P767" s="3" t="str">
        <f>UPPER(טבלה1[[#This Row],[small letters]])</f>
        <v>ALL LEVELS</v>
      </c>
      <c r="Q767">
        <f>LEN(טבלה1[[#This Row],[no spaces]])</f>
        <v>10</v>
      </c>
      <c r="R767" t="str">
        <f>TRIM(טבלה1[[#This Row],[small letters]])</f>
        <v>all levels</v>
      </c>
      <c r="S767" s="6">
        <v>5.5</v>
      </c>
      <c r="T767" s="12">
        <v>42408</v>
      </c>
      <c r="U767" s="6">
        <f>DAY(טבלה1[[#This Row],[published_date]])</f>
        <v>8</v>
      </c>
      <c r="V767" s="6">
        <f>MONTH(טבלה1[[#This Row],[published_date]])</f>
        <v>2</v>
      </c>
      <c r="W767" s="6">
        <f>YEAR(טבלה1[[#This Row],[published_date]])</f>
        <v>2016</v>
      </c>
      <c r="X767">
        <v>4</v>
      </c>
      <c r="Y767" t="str">
        <f>VLOOKUP(טבלה1[[#This Row],[subject_id]],Subject_id!$A$2:$B$5,2)</f>
        <v>Web Development</v>
      </c>
      <c r="Z767" s="7">
        <v>43734</v>
      </c>
      <c r="AA767">
        <f>_xlfn.DAYS(טבלה1[[#This Row],[Removal_date]],טבלה1[[#This Row],[published_date]])</f>
        <v>1326</v>
      </c>
      <c r="AB767" s="4">
        <f>טבלה1[[#This Row],[price]]*טבלה1[[#This Row],[num_subscribers]]</f>
        <v>171200</v>
      </c>
    </row>
    <row r="768" spans="1:28" x14ac:dyDescent="0.3">
      <c r="A768">
        <v>592606</v>
      </c>
      <c r="B768" t="s">
        <v>4851</v>
      </c>
      <c r="C768" t="str">
        <f>LEFT(טבלה1[[#This Row],[course_title]],10)</f>
        <v>Spielend K</v>
      </c>
      <c r="D768" t="str">
        <f>RIGHT(טבלה1[[#This Row],[course_title]],10)</f>
        <v>und Erfolg</v>
      </c>
      <c r="E768" t="str">
        <f>MID(טבלה1[[#This Row],[course_title]],2,10)</f>
        <v>pielend Kl</v>
      </c>
      <c r="F768" t="s">
        <v>4852</v>
      </c>
      <c r="G768" t="str">
        <f>REPLACE(טבלה1[[#This Row],[url]],19,3,"com")</f>
        <v>https://www.udemy.com/spielend-klavier-lernen/</v>
      </c>
      <c r="H768" t="b">
        <v>1</v>
      </c>
      <c r="I768" s="4">
        <v>100</v>
      </c>
      <c r="J768" s="5">
        <v>255</v>
      </c>
      <c r="K768" s="5">
        <v>30</v>
      </c>
      <c r="L768" s="5">
        <v>53</v>
      </c>
      <c r="M768">
        <v>2</v>
      </c>
      <c r="N768" t="str">
        <f>VLOOKUP(טבלה1[[#This Row],[level_id]],Level_id!$A$2:$B$5,2)</f>
        <v>Beginner Level</v>
      </c>
      <c r="O768" t="str">
        <f>LOWER(טבלה1[[#This Row],[level_desc]])</f>
        <v>beginner level</v>
      </c>
      <c r="P768" s="3" t="str">
        <f>UPPER(טבלה1[[#This Row],[small letters]])</f>
        <v>BEGINNER LEVEL</v>
      </c>
      <c r="Q768">
        <f>LEN(טבלה1[[#This Row],[no spaces]])</f>
        <v>14</v>
      </c>
      <c r="R768" t="str">
        <f>TRIM(טבלה1[[#This Row],[small letters]])</f>
        <v>beginner level</v>
      </c>
      <c r="S768" s="6">
        <v>4</v>
      </c>
      <c r="T768" s="12">
        <v>42320</v>
      </c>
      <c r="U768" s="6">
        <f>DAY(טבלה1[[#This Row],[published_date]])</f>
        <v>12</v>
      </c>
      <c r="V768" s="6">
        <f>MONTH(טבלה1[[#This Row],[published_date]])</f>
        <v>11</v>
      </c>
      <c r="W768" s="6">
        <f>YEAR(טבלה1[[#This Row],[published_date]])</f>
        <v>2015</v>
      </c>
      <c r="X768">
        <v>3</v>
      </c>
      <c r="Y768" t="str">
        <f>VLOOKUP(טבלה1[[#This Row],[subject_id]],Subject_id!$A$2:$B$5,2)</f>
        <v>Musical Instruments</v>
      </c>
      <c r="Z768" s="7">
        <v>43465</v>
      </c>
      <c r="AA768">
        <f>_xlfn.DAYS(טבלה1[[#This Row],[Removal_date]],טבלה1[[#This Row],[published_date]])</f>
        <v>1145</v>
      </c>
      <c r="AB768" s="4">
        <f>טבלה1[[#This Row],[price]]*טבלה1[[#This Row],[num_subscribers]]</f>
        <v>25500</v>
      </c>
    </row>
    <row r="769" spans="1:28" x14ac:dyDescent="0.3">
      <c r="A769">
        <v>593544</v>
      </c>
      <c r="B769" t="s">
        <v>6234</v>
      </c>
      <c r="C769" t="str">
        <f>LEFT(טבלה1[[#This Row],[course_title]],10)</f>
        <v>PHP MVC Fr</v>
      </c>
      <c r="D769" t="str">
        <f>RIGHT(טבלה1[[#This Row],[course_title]],10)</f>
        <v>rs Project</v>
      </c>
      <c r="E769" t="str">
        <f>MID(טבלה1[[#This Row],[course_title]],2,10)</f>
        <v>HP MVC Fra</v>
      </c>
      <c r="F769" t="s">
        <v>6235</v>
      </c>
      <c r="G769" t="str">
        <f>REPLACE(טבלה1[[#This Row],[url]],19,3,"com")</f>
        <v>https://www.udemy.com/php-mvc-framework-codeigniter-tutorial-for-beginners-project/</v>
      </c>
      <c r="H769" t="b">
        <v>1</v>
      </c>
      <c r="I769" s="4">
        <v>100</v>
      </c>
      <c r="J769" s="5">
        <v>3701</v>
      </c>
      <c r="K769" s="5">
        <v>508</v>
      </c>
      <c r="L769" s="5">
        <v>125</v>
      </c>
      <c r="M769">
        <v>1</v>
      </c>
      <c r="N769" t="str">
        <f>VLOOKUP(טבלה1[[#This Row],[level_id]],Level_id!$A$2:$B$5,2)</f>
        <v>All levels</v>
      </c>
      <c r="O769" t="str">
        <f>LOWER(טבלה1[[#This Row],[level_desc]])</f>
        <v>all levels</v>
      </c>
      <c r="P769" s="3" t="str">
        <f>UPPER(טבלה1[[#This Row],[small letters]])</f>
        <v>ALL LEVELS</v>
      </c>
      <c r="Q769">
        <f>LEN(טבלה1[[#This Row],[no spaces]])</f>
        <v>10</v>
      </c>
      <c r="R769" t="str">
        <f>TRIM(טבלה1[[#This Row],[small letters]])</f>
        <v>all levels</v>
      </c>
      <c r="S769" s="6">
        <v>10.5</v>
      </c>
      <c r="T769" s="12">
        <v>42244</v>
      </c>
      <c r="U769" s="6">
        <f>DAY(טבלה1[[#This Row],[published_date]])</f>
        <v>28</v>
      </c>
      <c r="V769" s="6">
        <f>MONTH(טבלה1[[#This Row],[published_date]])</f>
        <v>8</v>
      </c>
      <c r="W769" s="6">
        <f>YEAR(טבלה1[[#This Row],[published_date]])</f>
        <v>2015</v>
      </c>
      <c r="X769">
        <v>4</v>
      </c>
      <c r="Y769" t="str">
        <f>VLOOKUP(טבלה1[[#This Row],[subject_id]],Subject_id!$A$2:$B$5,2)</f>
        <v>Web Development</v>
      </c>
      <c r="Z769" s="7">
        <v>43734</v>
      </c>
      <c r="AA769">
        <f>_xlfn.DAYS(טבלה1[[#This Row],[Removal_date]],טבלה1[[#This Row],[published_date]])</f>
        <v>1490</v>
      </c>
      <c r="AB769" s="4">
        <f>טבלה1[[#This Row],[price]]*טבלה1[[#This Row],[num_subscribers]]</f>
        <v>370100</v>
      </c>
    </row>
    <row r="770" spans="1:28" x14ac:dyDescent="0.3">
      <c r="A770">
        <v>638040</v>
      </c>
      <c r="B770" t="s">
        <v>2681</v>
      </c>
      <c r="C770" t="str">
        <f>LEFT(טבלה1[[#This Row],[course_title]],10)</f>
        <v>Adobe Phot</v>
      </c>
      <c r="D770" t="str">
        <f>RIGHT(טבלה1[[#This Row],[course_title]],10)</f>
        <v>toshop CS6</v>
      </c>
      <c r="E770" t="str">
        <f>MID(טבלה1[[#This Row],[course_title]],2,10)</f>
        <v>dobe Photo</v>
      </c>
      <c r="F770" t="s">
        <v>2682</v>
      </c>
      <c r="G770" t="str">
        <f>REPLACE(טבלה1[[#This Row],[url]],19,3,"com")</f>
        <v>https://www.udemy.com/adobe-photoshop-cs6-essentials-how-to-use-photoshop/</v>
      </c>
      <c r="H770" t="b">
        <v>1</v>
      </c>
      <c r="I770" s="4">
        <v>100</v>
      </c>
      <c r="J770" s="5">
        <v>1373</v>
      </c>
      <c r="K770" s="5">
        <v>5</v>
      </c>
      <c r="L770" s="5">
        <v>63</v>
      </c>
      <c r="M770">
        <v>2</v>
      </c>
      <c r="N770" t="str">
        <f>VLOOKUP(טבלה1[[#This Row],[level_id]],Level_id!$A$2:$B$5,2)</f>
        <v>Beginner Level</v>
      </c>
      <c r="O770" t="str">
        <f>LOWER(טבלה1[[#This Row],[level_desc]])</f>
        <v>beginner level</v>
      </c>
      <c r="P770" s="3" t="str">
        <f>UPPER(טבלה1[[#This Row],[small letters]])</f>
        <v>BEGINNER LEVEL</v>
      </c>
      <c r="Q770">
        <f>LEN(טבלה1[[#This Row],[no spaces]])</f>
        <v>14</v>
      </c>
      <c r="R770" t="str">
        <f>TRIM(טבלה1[[#This Row],[small letters]])</f>
        <v>beginner level</v>
      </c>
      <c r="S770" s="6">
        <v>2.5</v>
      </c>
      <c r="T770" s="12">
        <v>42326</v>
      </c>
      <c r="U770" s="6">
        <f>DAY(טבלה1[[#This Row],[published_date]])</f>
        <v>18</v>
      </c>
      <c r="V770" s="6">
        <f>MONTH(טבלה1[[#This Row],[published_date]])</f>
        <v>11</v>
      </c>
      <c r="W770" s="6">
        <f>YEAR(טבלה1[[#This Row],[published_date]])</f>
        <v>2015</v>
      </c>
      <c r="X770">
        <v>2</v>
      </c>
      <c r="Y770" t="str">
        <f>VLOOKUP(טבלה1[[#This Row],[subject_id]],Subject_id!$A$2:$B$5,2)</f>
        <v>Graphic Design</v>
      </c>
      <c r="Z770" s="7">
        <v>43465</v>
      </c>
      <c r="AA770">
        <f>_xlfn.DAYS(טבלה1[[#This Row],[Removal_date]],טבלה1[[#This Row],[published_date]])</f>
        <v>1139</v>
      </c>
      <c r="AB770" s="4">
        <f>טבלה1[[#This Row],[price]]*טבלה1[[#This Row],[num_subscribers]]</f>
        <v>137300</v>
      </c>
    </row>
    <row r="771" spans="1:28" x14ac:dyDescent="0.3">
      <c r="A771">
        <v>646906</v>
      </c>
      <c r="B771" t="s">
        <v>3712</v>
      </c>
      <c r="C771" t="str">
        <f>LEFT(טבלה1[[#This Row],[course_title]],10)</f>
        <v>Playing Pi</v>
      </c>
      <c r="D771" t="str">
        <f>RIGHT(טבלה1[[#This Row],[course_title]],10)</f>
        <v>eces Vol.I</v>
      </c>
      <c r="E771" t="str">
        <f>MID(טבלה1[[#This Row],[course_title]],2,10)</f>
        <v>laying Pia</v>
      </c>
      <c r="F771" t="s">
        <v>3713</v>
      </c>
      <c r="G771" t="str">
        <f>REPLACE(טבלה1[[#This Row],[url]],19,3,"com")</f>
        <v>https://www.udemy.com/playing-piano-i-play-chords-and-popular-pieces/</v>
      </c>
      <c r="H771" t="b">
        <v>1</v>
      </c>
      <c r="I771" s="4">
        <v>100</v>
      </c>
      <c r="J771" s="5">
        <v>1987</v>
      </c>
      <c r="K771" s="5">
        <v>7</v>
      </c>
      <c r="L771" s="5">
        <v>43</v>
      </c>
      <c r="M771">
        <v>2</v>
      </c>
      <c r="N771" t="str">
        <f>VLOOKUP(טבלה1[[#This Row],[level_id]],Level_id!$A$2:$B$5,2)</f>
        <v>Beginner Level</v>
      </c>
      <c r="O771" t="str">
        <f>LOWER(טבלה1[[#This Row],[level_desc]])</f>
        <v>beginner level</v>
      </c>
      <c r="P771" s="3" t="str">
        <f>UPPER(טבלה1[[#This Row],[small letters]])</f>
        <v>BEGINNER LEVEL</v>
      </c>
      <c r="Q771">
        <f>LEN(טבלה1[[#This Row],[no spaces]])</f>
        <v>14</v>
      </c>
      <c r="R771" t="str">
        <f>TRIM(טבלה1[[#This Row],[small letters]])</f>
        <v>beginner level</v>
      </c>
      <c r="S771" s="6">
        <v>3</v>
      </c>
      <c r="T771" s="12">
        <v>42401</v>
      </c>
      <c r="U771" s="6">
        <f>DAY(טבלה1[[#This Row],[published_date]])</f>
        <v>1</v>
      </c>
      <c r="V771" s="6">
        <f>MONTH(טבלה1[[#This Row],[published_date]])</f>
        <v>2</v>
      </c>
      <c r="W771" s="6">
        <f>YEAR(טבלה1[[#This Row],[published_date]])</f>
        <v>2016</v>
      </c>
      <c r="X771">
        <v>3</v>
      </c>
      <c r="Y771" t="str">
        <f>VLOOKUP(טבלה1[[#This Row],[subject_id]],Subject_id!$A$2:$B$5,2)</f>
        <v>Musical Instruments</v>
      </c>
      <c r="Z771" s="7">
        <v>43465</v>
      </c>
      <c r="AA771">
        <f>_xlfn.DAYS(טבלה1[[#This Row],[Removal_date]],טבלה1[[#This Row],[published_date]])</f>
        <v>1064</v>
      </c>
      <c r="AB771" s="4">
        <f>טבלה1[[#This Row],[price]]*טבלה1[[#This Row],[num_subscribers]]</f>
        <v>198700</v>
      </c>
    </row>
    <row r="772" spans="1:28" x14ac:dyDescent="0.3">
      <c r="A772">
        <v>646918</v>
      </c>
      <c r="B772" t="s">
        <v>4241</v>
      </c>
      <c r="C772" t="str">
        <f>LEFT(טבלה1[[#This Row],[course_title]],10)</f>
        <v>Aprendiend</v>
      </c>
      <c r="D772" t="str">
        <f>RIGHT(טבלה1[[#This Row],[course_title]],10)</f>
        <v>ares Vol.I</v>
      </c>
      <c r="E772" t="str">
        <f>MID(טבלה1[[#This Row],[course_title]],2,10)</f>
        <v>prendiendo</v>
      </c>
      <c r="F772" t="s">
        <v>4242</v>
      </c>
      <c r="G772" t="str">
        <f>REPLACE(טבלה1[[#This Row],[url]],19,3,"com")</f>
        <v>https://www.udemy.com/aprendiendo-piano-i-tocando-piezas-populares/</v>
      </c>
      <c r="H772" t="b">
        <v>1</v>
      </c>
      <c r="I772" s="4">
        <v>100</v>
      </c>
      <c r="J772" s="5">
        <v>122</v>
      </c>
      <c r="K772" s="5">
        <v>3</v>
      </c>
      <c r="L772" s="5">
        <v>59</v>
      </c>
      <c r="M772">
        <v>2</v>
      </c>
      <c r="N772" t="str">
        <f>VLOOKUP(טבלה1[[#This Row],[level_id]],Level_id!$A$2:$B$5,2)</f>
        <v>Beginner Level</v>
      </c>
      <c r="O772" t="str">
        <f>LOWER(טבלה1[[#This Row],[level_desc]])</f>
        <v>beginner level</v>
      </c>
      <c r="P772" s="3" t="str">
        <f>UPPER(טבלה1[[#This Row],[small letters]])</f>
        <v>BEGINNER LEVEL</v>
      </c>
      <c r="Q772">
        <f>LEN(טבלה1[[#This Row],[no spaces]])</f>
        <v>14</v>
      </c>
      <c r="R772" t="str">
        <f>TRIM(טבלה1[[#This Row],[small letters]])</f>
        <v>beginner level</v>
      </c>
      <c r="S772" s="6">
        <v>3.5</v>
      </c>
      <c r="T772" s="12">
        <v>42322</v>
      </c>
      <c r="U772" s="6">
        <f>DAY(טבלה1[[#This Row],[published_date]])</f>
        <v>14</v>
      </c>
      <c r="V772" s="6">
        <f>MONTH(טבלה1[[#This Row],[published_date]])</f>
        <v>11</v>
      </c>
      <c r="W772" s="6">
        <f>YEAR(טבלה1[[#This Row],[published_date]])</f>
        <v>2015</v>
      </c>
      <c r="X772">
        <v>3</v>
      </c>
      <c r="Y772" t="str">
        <f>VLOOKUP(טבלה1[[#This Row],[subject_id]],Subject_id!$A$2:$B$5,2)</f>
        <v>Musical Instruments</v>
      </c>
      <c r="Z772" s="7">
        <v>43465</v>
      </c>
      <c r="AA772">
        <f>_xlfn.DAYS(טבלה1[[#This Row],[Removal_date]],טבלה1[[#This Row],[published_date]])</f>
        <v>1143</v>
      </c>
      <c r="AB772" s="4">
        <f>טבלה1[[#This Row],[price]]*טבלה1[[#This Row],[num_subscribers]]</f>
        <v>12200</v>
      </c>
    </row>
    <row r="773" spans="1:28" x14ac:dyDescent="0.3">
      <c r="A773">
        <v>654038</v>
      </c>
      <c r="B773" t="s">
        <v>2757</v>
      </c>
      <c r="C773" t="str">
        <f>LEFT(טבלה1[[#This Row],[course_title]],10)</f>
        <v>How To Sel</v>
      </c>
      <c r="D773" t="str">
        <f>RIGHT(טבלה1[[#This Row],[course_title]],10)</f>
        <v xml:space="preserve"> With ETSY</v>
      </c>
      <c r="E773" t="str">
        <f>MID(טבלה1[[#This Row],[course_title]],2,10)</f>
        <v>ow To Sell</v>
      </c>
      <c r="F773" t="s">
        <v>2758</v>
      </c>
      <c r="G773" t="str">
        <f>REPLACE(טבלה1[[#This Row],[url]],19,3,"com")</f>
        <v>https://www.udemy.com/how-to-sell-your-art-online-on-etsy/</v>
      </c>
      <c r="H773" t="b">
        <v>1</v>
      </c>
      <c r="I773" s="4">
        <v>100</v>
      </c>
      <c r="J773" s="5">
        <v>1338</v>
      </c>
      <c r="K773" s="5">
        <v>38</v>
      </c>
      <c r="L773" s="5">
        <v>35</v>
      </c>
      <c r="M773">
        <v>2</v>
      </c>
      <c r="N773" t="str">
        <f>VLOOKUP(טבלה1[[#This Row],[level_id]],Level_id!$A$2:$B$5,2)</f>
        <v>Beginner Level</v>
      </c>
      <c r="O773" t="str">
        <f>LOWER(טבלה1[[#This Row],[level_desc]])</f>
        <v>beginner level</v>
      </c>
      <c r="P773" s="3" t="str">
        <f>UPPER(טבלה1[[#This Row],[small letters]])</f>
        <v>BEGINNER LEVEL</v>
      </c>
      <c r="Q773">
        <f>LEN(טבלה1[[#This Row],[no spaces]])</f>
        <v>14</v>
      </c>
      <c r="R773" t="str">
        <f>TRIM(טבלה1[[#This Row],[small letters]])</f>
        <v>beginner level</v>
      </c>
      <c r="S773" s="6">
        <v>3</v>
      </c>
      <c r="T773" s="12">
        <v>42319</v>
      </c>
      <c r="U773" s="6">
        <f>DAY(טבלה1[[#This Row],[published_date]])</f>
        <v>11</v>
      </c>
      <c r="V773" s="6">
        <f>MONTH(טבלה1[[#This Row],[published_date]])</f>
        <v>11</v>
      </c>
      <c r="W773" s="6">
        <f>YEAR(טבלה1[[#This Row],[published_date]])</f>
        <v>2015</v>
      </c>
      <c r="X773">
        <v>2</v>
      </c>
      <c r="Y773" t="str">
        <f>VLOOKUP(טבלה1[[#This Row],[subject_id]],Subject_id!$A$2:$B$5,2)</f>
        <v>Graphic Design</v>
      </c>
      <c r="Z773" s="7">
        <v>43465</v>
      </c>
      <c r="AA773">
        <f>_xlfn.DAYS(טבלה1[[#This Row],[Removal_date]],טבלה1[[#This Row],[published_date]])</f>
        <v>1146</v>
      </c>
      <c r="AB773" s="4">
        <f>טבלה1[[#This Row],[price]]*טבלה1[[#This Row],[num_subscribers]]</f>
        <v>133800</v>
      </c>
    </row>
    <row r="774" spans="1:28" x14ac:dyDescent="0.3">
      <c r="A774">
        <v>658276</v>
      </c>
      <c r="B774" t="s">
        <v>4084</v>
      </c>
      <c r="C774" t="str">
        <f>LEFT(טבלה1[[#This Row],[course_title]],10)</f>
        <v xml:space="preserve">Piano for </v>
      </c>
      <c r="D774" t="str">
        <f>RIGHT(טבלה1[[#This Row],[course_title]],10)</f>
        <v>form Live!</v>
      </c>
      <c r="E774" t="str">
        <f>MID(טבלה1[[#This Row],[course_title]],2,10)</f>
        <v>iano for S</v>
      </c>
      <c r="F774" t="s">
        <v>4085</v>
      </c>
      <c r="G774" t="str">
        <f>REPLACE(טבלה1[[#This Row],[url]],19,3,"com")</f>
        <v>https://www.udemy.com/pianoforsingersongwriters/</v>
      </c>
      <c r="H774" t="b">
        <v>1</v>
      </c>
      <c r="I774" s="4">
        <v>100</v>
      </c>
      <c r="J774" s="5">
        <v>3371</v>
      </c>
      <c r="K774" s="5">
        <v>175</v>
      </c>
      <c r="L774" s="5">
        <v>42</v>
      </c>
      <c r="M774">
        <v>2</v>
      </c>
      <c r="N774" t="str">
        <f>VLOOKUP(טבלה1[[#This Row],[level_id]],Level_id!$A$2:$B$5,2)</f>
        <v>Beginner Level</v>
      </c>
      <c r="O774" t="str">
        <f>LOWER(טבלה1[[#This Row],[level_desc]])</f>
        <v>beginner level</v>
      </c>
      <c r="P774" s="3" t="str">
        <f>UPPER(טבלה1[[#This Row],[small letters]])</f>
        <v>BEGINNER LEVEL</v>
      </c>
      <c r="Q774">
        <f>LEN(טבלה1[[#This Row],[no spaces]])</f>
        <v>14</v>
      </c>
      <c r="R774" t="str">
        <f>TRIM(טבלה1[[#This Row],[small letters]])</f>
        <v>beginner level</v>
      </c>
      <c r="S774" s="6">
        <v>3</v>
      </c>
      <c r="T774" s="12">
        <v>42320</v>
      </c>
      <c r="U774" s="6">
        <f>DAY(טבלה1[[#This Row],[published_date]])</f>
        <v>12</v>
      </c>
      <c r="V774" s="6">
        <f>MONTH(טבלה1[[#This Row],[published_date]])</f>
        <v>11</v>
      </c>
      <c r="W774" s="6">
        <f>YEAR(טבלה1[[#This Row],[published_date]])</f>
        <v>2015</v>
      </c>
      <c r="X774">
        <v>3</v>
      </c>
      <c r="Y774" t="str">
        <f>VLOOKUP(טבלה1[[#This Row],[subject_id]],Subject_id!$A$2:$B$5,2)</f>
        <v>Musical Instruments</v>
      </c>
      <c r="Z774" s="7">
        <v>43465</v>
      </c>
      <c r="AA774">
        <f>_xlfn.DAYS(טבלה1[[#This Row],[Removal_date]],טבלה1[[#This Row],[published_date]])</f>
        <v>1145</v>
      </c>
      <c r="AB774" s="4">
        <f>טבלה1[[#This Row],[price]]*טבלה1[[#This Row],[num_subscribers]]</f>
        <v>337100</v>
      </c>
    </row>
    <row r="775" spans="1:28" x14ac:dyDescent="0.3">
      <c r="A775">
        <v>665042</v>
      </c>
      <c r="B775" t="s">
        <v>5429</v>
      </c>
      <c r="C775" t="str">
        <f>LEFT(טבלה1[[#This Row],[course_title]],10)</f>
        <v>8 Beautifu</v>
      </c>
      <c r="D775" t="str">
        <f>RIGHT(טבלה1[[#This Row],[course_title]],10)</f>
        <v xml:space="preserve">Immersive </v>
      </c>
      <c r="E775" t="str">
        <f>MID(טבלה1[[#This Row],[course_title]],2,10)</f>
        <v xml:space="preserve"> Beautiful</v>
      </c>
      <c r="F775" t="s">
        <v>5430</v>
      </c>
      <c r="G775" t="str">
        <f>REPLACE(טבלה1[[#This Row],[url]],19,3,"com")</f>
        <v>https://www.udemy.com/8-beautiful-ruby-on-rails-apps-in-30-days/</v>
      </c>
      <c r="H775" t="b">
        <v>1</v>
      </c>
      <c r="I775" s="4">
        <v>100</v>
      </c>
      <c r="J775" s="5">
        <v>5962</v>
      </c>
      <c r="K775" s="5">
        <v>466</v>
      </c>
      <c r="L775" s="5">
        <v>132</v>
      </c>
      <c r="M775">
        <v>1</v>
      </c>
      <c r="N775" t="str">
        <f>VLOOKUP(טבלה1[[#This Row],[level_id]],Level_id!$A$2:$B$5,2)</f>
        <v>All levels</v>
      </c>
      <c r="O775" t="str">
        <f>LOWER(טבלה1[[#This Row],[level_desc]])</f>
        <v>all levels</v>
      </c>
      <c r="P775" s="3" t="str">
        <f>UPPER(טבלה1[[#This Row],[small letters]])</f>
        <v>ALL LEVELS</v>
      </c>
      <c r="Q775">
        <f>LEN(טבלה1[[#This Row],[no spaces]])</f>
        <v>10</v>
      </c>
      <c r="R775" t="str">
        <f>TRIM(טבלה1[[#This Row],[small letters]])</f>
        <v>all levels</v>
      </c>
      <c r="S775" s="6">
        <v>16</v>
      </c>
      <c r="T775" s="12">
        <v>42437</v>
      </c>
      <c r="U775" s="6">
        <f>DAY(טבלה1[[#This Row],[published_date]])</f>
        <v>8</v>
      </c>
      <c r="V775" s="6">
        <f>MONTH(טבלה1[[#This Row],[published_date]])</f>
        <v>3</v>
      </c>
      <c r="W775" s="6">
        <f>YEAR(טבלה1[[#This Row],[published_date]])</f>
        <v>2016</v>
      </c>
      <c r="X775">
        <v>4</v>
      </c>
      <c r="Y775" t="str">
        <f>VLOOKUP(טבלה1[[#This Row],[subject_id]],Subject_id!$A$2:$B$5,2)</f>
        <v>Web Development</v>
      </c>
      <c r="Z775" s="7">
        <v>43734</v>
      </c>
      <c r="AA775">
        <f>_xlfn.DAYS(טבלה1[[#This Row],[Removal_date]],טבלה1[[#This Row],[published_date]])</f>
        <v>1297</v>
      </c>
      <c r="AB775" s="4">
        <f>טבלה1[[#This Row],[price]]*טבלה1[[#This Row],[num_subscribers]]</f>
        <v>596200</v>
      </c>
    </row>
    <row r="776" spans="1:28" x14ac:dyDescent="0.3">
      <c r="A776">
        <v>669270</v>
      </c>
      <c r="B776" t="s">
        <v>5028</v>
      </c>
      <c r="C776" t="str">
        <f>LEFT(טבלה1[[#This Row],[course_title]],10)</f>
        <v>JQuery Ess</v>
      </c>
      <c r="D776" t="str">
        <f>RIGHT(טבלה1[[#This Row],[course_title]],10)</f>
        <v>active web</v>
      </c>
      <c r="E776" t="str">
        <f>MID(טבלה1[[#This Row],[course_title]],2,10)</f>
        <v>Query Esse</v>
      </c>
      <c r="F776" t="s">
        <v>5029</v>
      </c>
      <c r="G776" t="str">
        <f>REPLACE(טבלה1[[#This Row],[url]],19,3,"com")</f>
        <v>https://www.udemy.com/jquery-essentials-core-training-for-dynamic-interactive-web/</v>
      </c>
      <c r="H776" t="b">
        <v>1</v>
      </c>
      <c r="I776" s="4">
        <v>100</v>
      </c>
      <c r="J776" s="5">
        <v>9668</v>
      </c>
      <c r="K776" s="5">
        <v>38</v>
      </c>
      <c r="L776" s="5">
        <v>52</v>
      </c>
      <c r="M776">
        <v>1</v>
      </c>
      <c r="N776" t="str">
        <f>VLOOKUP(טבלה1[[#This Row],[level_id]],Level_id!$A$2:$B$5,2)</f>
        <v>All levels</v>
      </c>
      <c r="O776" t="str">
        <f>LOWER(טבלה1[[#This Row],[level_desc]])</f>
        <v>all levels</v>
      </c>
      <c r="P776" s="3" t="str">
        <f>UPPER(טבלה1[[#This Row],[small letters]])</f>
        <v>ALL LEVELS</v>
      </c>
      <c r="Q776">
        <f>LEN(טבלה1[[#This Row],[no spaces]])</f>
        <v>10</v>
      </c>
      <c r="R776" t="str">
        <f>TRIM(טבלה1[[#This Row],[small letters]])</f>
        <v>all levels</v>
      </c>
      <c r="S776" s="6">
        <v>4</v>
      </c>
      <c r="T776" s="12">
        <v>42328</v>
      </c>
      <c r="U776" s="6">
        <f>DAY(טבלה1[[#This Row],[published_date]])</f>
        <v>20</v>
      </c>
      <c r="V776" s="6">
        <f>MONTH(טבלה1[[#This Row],[published_date]])</f>
        <v>11</v>
      </c>
      <c r="W776" s="6">
        <f>YEAR(טבלה1[[#This Row],[published_date]])</f>
        <v>2015</v>
      </c>
      <c r="X776">
        <v>4</v>
      </c>
      <c r="Y776" t="str">
        <f>VLOOKUP(טבלה1[[#This Row],[subject_id]],Subject_id!$A$2:$B$5,2)</f>
        <v>Web Development</v>
      </c>
      <c r="Z776" s="7">
        <v>43734</v>
      </c>
      <c r="AA776">
        <f>_xlfn.DAYS(טבלה1[[#This Row],[Removal_date]],טבלה1[[#This Row],[published_date]])</f>
        <v>1406</v>
      </c>
      <c r="AB776" s="4">
        <f>טבלה1[[#This Row],[price]]*טבלה1[[#This Row],[num_subscribers]]</f>
        <v>966800</v>
      </c>
    </row>
    <row r="777" spans="1:28" x14ac:dyDescent="0.3">
      <c r="A777">
        <v>669536</v>
      </c>
      <c r="B777" t="s">
        <v>5531</v>
      </c>
      <c r="C777" t="str">
        <f>LEFT(טבלה1[[#This Row],[course_title]],10)</f>
        <v>Hit the gr</v>
      </c>
      <c r="D777" t="str">
        <f>RIGHT(טבלה1[[#This Row],[course_title]],10)</f>
        <v xml:space="preserve"> Dion Yang</v>
      </c>
      <c r="E777" t="str">
        <f>MID(טבלה1[[#This Row],[course_title]],2,10)</f>
        <v>it the gro</v>
      </c>
      <c r="F777" t="s">
        <v>5532</v>
      </c>
      <c r="G777" t="str">
        <f>REPLACE(טבלה1[[#This Row],[url]],19,3,"com")</f>
        <v>https://www.udemy.com/hit-the-ground-running-with-angularjs-with-dion-yang/</v>
      </c>
      <c r="H777" t="b">
        <v>1</v>
      </c>
      <c r="I777" s="4">
        <v>100</v>
      </c>
      <c r="J777" s="5">
        <v>4563</v>
      </c>
      <c r="K777" s="5">
        <v>49</v>
      </c>
      <c r="L777" s="5">
        <v>13</v>
      </c>
      <c r="M777">
        <v>1</v>
      </c>
      <c r="N777" t="str">
        <f>VLOOKUP(טבלה1[[#This Row],[level_id]],Level_id!$A$2:$B$5,2)</f>
        <v>All levels</v>
      </c>
      <c r="O777" t="str">
        <f>LOWER(טבלה1[[#This Row],[level_desc]])</f>
        <v>all levels</v>
      </c>
      <c r="P777" s="3" t="str">
        <f>UPPER(טבלה1[[#This Row],[small letters]])</f>
        <v>ALL LEVELS</v>
      </c>
      <c r="Q777">
        <f>LEN(טבלה1[[#This Row],[no spaces]])</f>
        <v>10</v>
      </c>
      <c r="R777" t="str">
        <f>TRIM(טבלה1[[#This Row],[small letters]])</f>
        <v>all levels</v>
      </c>
      <c r="S777" s="6">
        <v>1.5</v>
      </c>
      <c r="T777" s="12">
        <v>42334</v>
      </c>
      <c r="U777" s="6">
        <f>DAY(טבלה1[[#This Row],[published_date]])</f>
        <v>26</v>
      </c>
      <c r="V777" s="6">
        <f>MONTH(טבלה1[[#This Row],[published_date]])</f>
        <v>11</v>
      </c>
      <c r="W777" s="6">
        <f>YEAR(טבלה1[[#This Row],[published_date]])</f>
        <v>2015</v>
      </c>
      <c r="X777">
        <v>4</v>
      </c>
      <c r="Y777" t="str">
        <f>VLOOKUP(טבלה1[[#This Row],[subject_id]],Subject_id!$A$2:$B$5,2)</f>
        <v>Web Development</v>
      </c>
      <c r="Z777" s="7">
        <v>43734</v>
      </c>
      <c r="AA777">
        <f>_xlfn.DAYS(טבלה1[[#This Row],[Removal_date]],טבלה1[[#This Row],[published_date]])</f>
        <v>1400</v>
      </c>
      <c r="AB777" s="4">
        <f>טבלה1[[#This Row],[price]]*טבלה1[[#This Row],[num_subscribers]]</f>
        <v>456300</v>
      </c>
    </row>
    <row r="778" spans="1:28" x14ac:dyDescent="0.3">
      <c r="A778">
        <v>671552</v>
      </c>
      <c r="B778" t="s">
        <v>5138</v>
      </c>
      <c r="C778" t="str">
        <f>LEFT(טבלה1[[#This Row],[course_title]],10)</f>
        <v xml:space="preserve">React and </v>
      </c>
      <c r="D778" t="str">
        <f>RIGHT(טבלה1[[#This Row],[course_title]],10)</f>
        <v xml:space="preserve"> Beginners</v>
      </c>
      <c r="E778" t="str">
        <f>MID(טבלה1[[#This Row],[course_title]],2,10)</f>
        <v>eact and F</v>
      </c>
      <c r="F778" t="s">
        <v>5139</v>
      </c>
      <c r="G778" t="str">
        <f>REPLACE(טבלה1[[#This Row],[url]],19,3,"com")</f>
        <v>https://www.udemy.com/react-flux/</v>
      </c>
      <c r="H778" t="b">
        <v>1</v>
      </c>
      <c r="I778" s="4">
        <v>100</v>
      </c>
      <c r="J778" s="5">
        <v>8691</v>
      </c>
      <c r="K778" s="5">
        <v>836</v>
      </c>
      <c r="L778" s="5">
        <v>63</v>
      </c>
      <c r="M778">
        <v>2</v>
      </c>
      <c r="N778" t="str">
        <f>VLOOKUP(טבלה1[[#This Row],[level_id]],Level_id!$A$2:$B$5,2)</f>
        <v>Beginner Level</v>
      </c>
      <c r="O778" t="str">
        <f>LOWER(טבלה1[[#This Row],[level_desc]])</f>
        <v>beginner level</v>
      </c>
      <c r="P778" s="3" t="str">
        <f>UPPER(טבלה1[[#This Row],[small letters]])</f>
        <v>BEGINNER LEVEL</v>
      </c>
      <c r="Q778">
        <f>LEN(טבלה1[[#This Row],[no spaces]])</f>
        <v>14</v>
      </c>
      <c r="R778" t="str">
        <f>TRIM(טבלה1[[#This Row],[small letters]])</f>
        <v>beginner level</v>
      </c>
      <c r="S778" s="6">
        <v>11</v>
      </c>
      <c r="T778" s="12">
        <v>42353</v>
      </c>
      <c r="U778" s="6">
        <f>DAY(טבלה1[[#This Row],[published_date]])</f>
        <v>15</v>
      </c>
      <c r="V778" s="6">
        <f>MONTH(טבלה1[[#This Row],[published_date]])</f>
        <v>12</v>
      </c>
      <c r="W778" s="6">
        <f>YEAR(טבלה1[[#This Row],[published_date]])</f>
        <v>2015</v>
      </c>
      <c r="X778">
        <v>4</v>
      </c>
      <c r="Y778" t="str">
        <f>VLOOKUP(טבלה1[[#This Row],[subject_id]],Subject_id!$A$2:$B$5,2)</f>
        <v>Web Development</v>
      </c>
      <c r="Z778" s="7">
        <v>43465</v>
      </c>
      <c r="AA778">
        <f>_xlfn.DAYS(טבלה1[[#This Row],[Removal_date]],טבלה1[[#This Row],[published_date]])</f>
        <v>1112</v>
      </c>
      <c r="AB778" s="4">
        <f>טבלה1[[#This Row],[price]]*טבלה1[[#This Row],[num_subscribers]]</f>
        <v>869100</v>
      </c>
    </row>
    <row r="779" spans="1:28" x14ac:dyDescent="0.3">
      <c r="A779">
        <v>678142</v>
      </c>
      <c r="B779" t="s">
        <v>4994</v>
      </c>
      <c r="C779" t="str">
        <f>LEFT(טבלה1[[#This Row],[course_title]],10)</f>
        <v xml:space="preserve">PHP Login </v>
      </c>
      <c r="D779" t="str">
        <f>RIGHT(טבלה1[[#This Row],[course_title]],10)</f>
        <v>Activation</v>
      </c>
      <c r="E779" t="str">
        <f>MID(טבלה1[[#This Row],[course_title]],2,10)</f>
        <v>HP Login a</v>
      </c>
      <c r="F779" t="s">
        <v>4995</v>
      </c>
      <c r="G779" t="str">
        <f>REPLACE(טבלה1[[#This Row],[url]],19,3,"com")</f>
        <v>https://www.udemy.com/php-mysql-login-and-registration-system-with-email-confirm-activation/</v>
      </c>
      <c r="H779" t="b">
        <v>1</v>
      </c>
      <c r="I779" s="4">
        <v>100</v>
      </c>
      <c r="J779" s="5">
        <v>2607</v>
      </c>
      <c r="K779" s="5">
        <v>317</v>
      </c>
      <c r="L779" s="5">
        <v>49</v>
      </c>
      <c r="M779">
        <v>1</v>
      </c>
      <c r="N779" t="str">
        <f>VLOOKUP(טבלה1[[#This Row],[level_id]],Level_id!$A$2:$B$5,2)</f>
        <v>All levels</v>
      </c>
      <c r="O779" t="str">
        <f>LOWER(טבלה1[[#This Row],[level_desc]])</f>
        <v>all levels</v>
      </c>
      <c r="P779" s="3" t="str">
        <f>UPPER(טבלה1[[#This Row],[small letters]])</f>
        <v>ALL LEVELS</v>
      </c>
      <c r="Q779">
        <f>LEN(טבלה1[[#This Row],[no spaces]])</f>
        <v>10</v>
      </c>
      <c r="R779" t="str">
        <f>TRIM(טבלה1[[#This Row],[small letters]])</f>
        <v>all levels</v>
      </c>
      <c r="S779" s="6">
        <v>5</v>
      </c>
      <c r="T779" s="12">
        <v>42334</v>
      </c>
      <c r="U779" s="6">
        <f>DAY(טבלה1[[#This Row],[published_date]])</f>
        <v>26</v>
      </c>
      <c r="V779" s="6">
        <f>MONTH(טבלה1[[#This Row],[published_date]])</f>
        <v>11</v>
      </c>
      <c r="W779" s="6">
        <f>YEAR(טבלה1[[#This Row],[published_date]])</f>
        <v>2015</v>
      </c>
      <c r="X779">
        <v>4</v>
      </c>
      <c r="Y779" t="str">
        <f>VLOOKUP(טבלה1[[#This Row],[subject_id]],Subject_id!$A$2:$B$5,2)</f>
        <v>Web Development</v>
      </c>
      <c r="Z779" s="7">
        <v>43734</v>
      </c>
      <c r="AA779">
        <f>_xlfn.DAYS(טבלה1[[#This Row],[Removal_date]],טבלה1[[#This Row],[published_date]])</f>
        <v>1400</v>
      </c>
      <c r="AB779" s="4">
        <f>טבלה1[[#This Row],[price]]*טבלה1[[#This Row],[num_subscribers]]</f>
        <v>260700</v>
      </c>
    </row>
    <row r="780" spans="1:28" x14ac:dyDescent="0.3">
      <c r="A780">
        <v>692658</v>
      </c>
      <c r="B780" t="s">
        <v>3690</v>
      </c>
      <c r="C780" t="str">
        <f>LEFT(טבלה1[[#This Row],[course_title]],10)</f>
        <v>Easy to pl</v>
      </c>
      <c r="D780" t="str">
        <f>RIGHT(טבלה1[[#This Row],[course_title]],10)</f>
        <v>for Guitar</v>
      </c>
      <c r="E780" t="str">
        <f>MID(טבלה1[[#This Row],[course_title]],2,10)</f>
        <v>asy to pla</v>
      </c>
      <c r="F780" t="s">
        <v>3691</v>
      </c>
      <c r="G780" t="str">
        <f>REPLACE(טבלה1[[#This Row],[url]],19,3,"com")</f>
        <v>https://www.udemy.com/howtoplaychristmassongsontheguitar/</v>
      </c>
      <c r="H780" t="b">
        <v>1</v>
      </c>
      <c r="I780" s="4">
        <v>100</v>
      </c>
      <c r="J780" s="5">
        <v>1229</v>
      </c>
      <c r="K780" s="5">
        <v>8</v>
      </c>
      <c r="L780" s="5">
        <v>11</v>
      </c>
      <c r="M780">
        <v>1</v>
      </c>
      <c r="N780" t="str">
        <f>VLOOKUP(טבלה1[[#This Row],[level_id]],Level_id!$A$2:$B$5,2)</f>
        <v>All levels</v>
      </c>
      <c r="O780" t="str">
        <f>LOWER(טבלה1[[#This Row],[level_desc]])</f>
        <v>all levels</v>
      </c>
      <c r="P780" s="3" t="str">
        <f>UPPER(טבלה1[[#This Row],[small letters]])</f>
        <v>ALL LEVELS</v>
      </c>
      <c r="Q780">
        <f>LEN(טבלה1[[#This Row],[no spaces]])</f>
        <v>10</v>
      </c>
      <c r="R780" t="str">
        <f>TRIM(טבלה1[[#This Row],[small letters]])</f>
        <v>all levels</v>
      </c>
      <c r="S780" s="6">
        <v>0.5</v>
      </c>
      <c r="T780" s="12">
        <v>42350</v>
      </c>
      <c r="U780" s="6">
        <f>DAY(טבלה1[[#This Row],[published_date]])</f>
        <v>12</v>
      </c>
      <c r="V780" s="6">
        <f>MONTH(טבלה1[[#This Row],[published_date]])</f>
        <v>12</v>
      </c>
      <c r="W780" s="6">
        <f>YEAR(טבלה1[[#This Row],[published_date]])</f>
        <v>2015</v>
      </c>
      <c r="X780">
        <v>3</v>
      </c>
      <c r="Y780" t="str">
        <f>VLOOKUP(טבלה1[[#This Row],[subject_id]],Subject_id!$A$2:$B$5,2)</f>
        <v>Musical Instruments</v>
      </c>
      <c r="Z780" s="7">
        <v>43734</v>
      </c>
      <c r="AA780">
        <f>_xlfn.DAYS(טבלה1[[#This Row],[Removal_date]],טבלה1[[#This Row],[published_date]])</f>
        <v>1384</v>
      </c>
      <c r="AB780" s="4">
        <f>טבלה1[[#This Row],[price]]*טבלה1[[#This Row],[num_subscribers]]</f>
        <v>122900</v>
      </c>
    </row>
    <row r="781" spans="1:28" x14ac:dyDescent="0.3">
      <c r="A781">
        <v>707644</v>
      </c>
      <c r="B781" t="s">
        <v>2268</v>
      </c>
      <c r="C781" t="str">
        <f>LEFT(טבלה1[[#This Row],[course_title]],10)</f>
        <v>An Intro i</v>
      </c>
      <c r="D781" t="str">
        <f>RIGHT(טבלה1[[#This Row],[course_title]],10)</f>
        <v>al Markets</v>
      </c>
      <c r="E781" t="str">
        <f>MID(טבלה1[[#This Row],[course_title]],2,10)</f>
        <v>n Intro in</v>
      </c>
      <c r="F781" t="s">
        <v>2269</v>
      </c>
      <c r="G781" t="str">
        <f>REPLACE(טבלה1[[#This Row],[url]],19,3,"com")</f>
        <v>https://www.udemy.com/an-intro-into-trading-the-financial-markets/</v>
      </c>
      <c r="H781" t="b">
        <v>1</v>
      </c>
      <c r="I781" s="4">
        <v>100</v>
      </c>
      <c r="J781" s="5">
        <v>1006</v>
      </c>
      <c r="K781" s="5">
        <v>14</v>
      </c>
      <c r="L781" s="5">
        <v>17</v>
      </c>
      <c r="M781">
        <v>2</v>
      </c>
      <c r="N781" t="str">
        <f>VLOOKUP(טבלה1[[#This Row],[level_id]],Level_id!$A$2:$B$5,2)</f>
        <v>Beginner Level</v>
      </c>
      <c r="O781" t="str">
        <f>LOWER(טבלה1[[#This Row],[level_desc]])</f>
        <v>beginner level</v>
      </c>
      <c r="P781" s="3" t="str">
        <f>UPPER(טבלה1[[#This Row],[small letters]])</f>
        <v>BEGINNER LEVEL</v>
      </c>
      <c r="Q781">
        <f>LEN(טבלה1[[#This Row],[no spaces]])</f>
        <v>14</v>
      </c>
      <c r="R781" t="str">
        <f>TRIM(טבלה1[[#This Row],[small letters]])</f>
        <v>beginner level</v>
      </c>
      <c r="S781" s="6">
        <v>1.5</v>
      </c>
      <c r="T781" s="12">
        <v>42616</v>
      </c>
      <c r="U781" s="6">
        <f>DAY(טבלה1[[#This Row],[published_date]])</f>
        <v>3</v>
      </c>
      <c r="V781" s="6">
        <f>MONTH(טבלה1[[#This Row],[published_date]])</f>
        <v>9</v>
      </c>
      <c r="W781" s="6">
        <f>YEAR(טבלה1[[#This Row],[published_date]])</f>
        <v>2016</v>
      </c>
      <c r="X781">
        <v>1</v>
      </c>
      <c r="Y781" t="str">
        <f>VLOOKUP(טבלה1[[#This Row],[subject_id]],Subject_id!$A$2:$B$5,2)</f>
        <v>Business Finance</v>
      </c>
      <c r="Z781" s="7">
        <v>43465</v>
      </c>
      <c r="AA781">
        <f>_xlfn.DAYS(טבלה1[[#This Row],[Removal_date]],טבלה1[[#This Row],[published_date]])</f>
        <v>849</v>
      </c>
      <c r="AB781" s="4">
        <f>טבלה1[[#This Row],[price]]*טבלה1[[#This Row],[num_subscribers]]</f>
        <v>100600</v>
      </c>
    </row>
    <row r="782" spans="1:28" x14ac:dyDescent="0.3">
      <c r="A782">
        <v>718426</v>
      </c>
      <c r="B782" t="s">
        <v>5351</v>
      </c>
      <c r="C782" t="str">
        <f>LEFT(טבלה1[[#This Row],[course_title]],10)</f>
        <v>Create a D</v>
      </c>
      <c r="D782" t="str">
        <f>RIGHT(טבלה1[[#This Row],[course_title]],10)</f>
        <v>om scratch</v>
      </c>
      <c r="E782" t="str">
        <f>MID(טבלה1[[#This Row],[course_title]],2,10)</f>
        <v>reate a Dy</v>
      </c>
      <c r="F782" t="s">
        <v>5352</v>
      </c>
      <c r="G782" t="str">
        <f>REPLACE(טבלה1[[#This Row],[url]],19,3,"com")</f>
        <v>https://www.udemy.com/create-a-dynamic-user-registration-form-from-scratch/</v>
      </c>
      <c r="H782" t="b">
        <v>1</v>
      </c>
      <c r="I782" s="4">
        <v>100</v>
      </c>
      <c r="J782" s="5">
        <v>7213</v>
      </c>
      <c r="K782" s="5">
        <v>50</v>
      </c>
      <c r="L782" s="5">
        <v>38</v>
      </c>
      <c r="M782">
        <v>2</v>
      </c>
      <c r="N782" t="str">
        <f>VLOOKUP(טבלה1[[#This Row],[level_id]],Level_id!$A$2:$B$5,2)</f>
        <v>Beginner Level</v>
      </c>
      <c r="O782" t="str">
        <f>LOWER(טבלה1[[#This Row],[level_desc]])</f>
        <v>beginner level</v>
      </c>
      <c r="P782" s="3" t="str">
        <f>UPPER(טבלה1[[#This Row],[small letters]])</f>
        <v>BEGINNER LEVEL</v>
      </c>
      <c r="Q782">
        <f>LEN(טבלה1[[#This Row],[no spaces]])</f>
        <v>14</v>
      </c>
      <c r="R782" t="str">
        <f>TRIM(טבלה1[[#This Row],[small letters]])</f>
        <v>beginner level</v>
      </c>
      <c r="S782" s="6">
        <v>3</v>
      </c>
      <c r="T782" s="12">
        <v>42378</v>
      </c>
      <c r="U782" s="6">
        <f>DAY(טבלה1[[#This Row],[published_date]])</f>
        <v>9</v>
      </c>
      <c r="V782" s="6">
        <f>MONTH(טבלה1[[#This Row],[published_date]])</f>
        <v>1</v>
      </c>
      <c r="W782" s="6">
        <f>YEAR(טבלה1[[#This Row],[published_date]])</f>
        <v>2016</v>
      </c>
      <c r="X782">
        <v>4</v>
      </c>
      <c r="Y782" t="str">
        <f>VLOOKUP(טבלה1[[#This Row],[subject_id]],Subject_id!$A$2:$B$5,2)</f>
        <v>Web Development</v>
      </c>
      <c r="Z782" s="7">
        <v>43465</v>
      </c>
      <c r="AA782">
        <f>_xlfn.DAYS(טבלה1[[#This Row],[Removal_date]],טבלה1[[#This Row],[published_date]])</f>
        <v>1087</v>
      </c>
      <c r="AB782" s="4">
        <f>טבלה1[[#This Row],[price]]*טבלה1[[#This Row],[num_subscribers]]</f>
        <v>721300</v>
      </c>
    </row>
    <row r="783" spans="1:28" x14ac:dyDescent="0.3">
      <c r="A783">
        <v>727510</v>
      </c>
      <c r="B783" t="s">
        <v>3172</v>
      </c>
      <c r="C783" t="str">
        <f>LEFT(טבלה1[[#This Row],[course_title]],10)</f>
        <v>How To Bec</v>
      </c>
      <c r="D783" t="str">
        <f>RIGHT(טבלה1[[#This Row],[course_title]],10)</f>
        <v>ale Seller</v>
      </c>
      <c r="E783" t="str">
        <f>MID(טבלה1[[#This Row],[course_title]],2,10)</f>
        <v>ow To Beco</v>
      </c>
      <c r="F783" t="s">
        <v>3173</v>
      </c>
      <c r="G783" t="str">
        <f>REPLACE(טבלה1[[#This Row],[url]],19,3,"com")</f>
        <v>https://www.udemy.com/how-to-become-an-etsy-wholesale-seller/</v>
      </c>
      <c r="H783" t="b">
        <v>1</v>
      </c>
      <c r="I783" s="4">
        <v>100</v>
      </c>
      <c r="J783" s="5">
        <v>1013</v>
      </c>
      <c r="K783" s="5">
        <v>0</v>
      </c>
      <c r="L783" s="5">
        <v>25</v>
      </c>
      <c r="M783">
        <v>2</v>
      </c>
      <c r="N783" t="str">
        <f>VLOOKUP(טבלה1[[#This Row],[level_id]],Level_id!$A$2:$B$5,2)</f>
        <v>Beginner Level</v>
      </c>
      <c r="O783" t="str">
        <f>LOWER(טבלה1[[#This Row],[level_desc]])</f>
        <v>beginner level</v>
      </c>
      <c r="P783" s="3" t="str">
        <f>UPPER(טבלה1[[#This Row],[small letters]])</f>
        <v>BEGINNER LEVEL</v>
      </c>
      <c r="Q783">
        <f>LEN(טבלה1[[#This Row],[no spaces]])</f>
        <v>14</v>
      </c>
      <c r="R783" t="str">
        <f>TRIM(טבלה1[[#This Row],[small letters]])</f>
        <v>beginner level</v>
      </c>
      <c r="S783" s="6">
        <v>2.5</v>
      </c>
      <c r="T783" s="12">
        <v>42458</v>
      </c>
      <c r="U783" s="6">
        <f>DAY(טבלה1[[#This Row],[published_date]])</f>
        <v>29</v>
      </c>
      <c r="V783" s="6">
        <f>MONTH(טבלה1[[#This Row],[published_date]])</f>
        <v>3</v>
      </c>
      <c r="W783" s="6">
        <f>YEAR(טבלה1[[#This Row],[published_date]])</f>
        <v>2016</v>
      </c>
      <c r="X783">
        <v>2</v>
      </c>
      <c r="Y783" t="str">
        <f>VLOOKUP(טבלה1[[#This Row],[subject_id]],Subject_id!$A$2:$B$5,2)</f>
        <v>Graphic Design</v>
      </c>
      <c r="Z783" s="7">
        <v>43465</v>
      </c>
      <c r="AA783">
        <f>_xlfn.DAYS(טבלה1[[#This Row],[Removal_date]],טבלה1[[#This Row],[published_date]])</f>
        <v>1007</v>
      </c>
      <c r="AB783" s="4">
        <f>טבלה1[[#This Row],[price]]*טבלה1[[#This Row],[num_subscribers]]</f>
        <v>101300</v>
      </c>
    </row>
    <row r="784" spans="1:28" x14ac:dyDescent="0.3">
      <c r="A784">
        <v>743914</v>
      </c>
      <c r="B784" t="s">
        <v>740</v>
      </c>
      <c r="C784" t="str">
        <f>LEFT(טבלה1[[#This Row],[course_title]],10)</f>
        <v>Value Inve</v>
      </c>
      <c r="D784" t="str">
        <f>RIGHT(טבלה1[[#This Row],[course_title]],10)</f>
        <v xml:space="preserve"> Beginners</v>
      </c>
      <c r="E784" t="str">
        <f>MID(טבלה1[[#This Row],[course_title]],2,10)</f>
        <v>alue Inves</v>
      </c>
      <c r="F784" t="s">
        <v>741</v>
      </c>
      <c r="G784" t="str">
        <f>REPLACE(טבלה1[[#This Row],[url]],19,3,"com")</f>
        <v>https://www.udemy.com/value-investing-for-beginners-y/</v>
      </c>
      <c r="H784" t="b">
        <v>1</v>
      </c>
      <c r="I784" s="4">
        <v>100</v>
      </c>
      <c r="J784" s="5">
        <v>801</v>
      </c>
      <c r="K784" s="5">
        <v>48</v>
      </c>
      <c r="L784" s="5">
        <v>25</v>
      </c>
      <c r="M784">
        <v>2</v>
      </c>
      <c r="N784" t="str">
        <f>VLOOKUP(טבלה1[[#This Row],[level_id]],Level_id!$A$2:$B$5,2)</f>
        <v>Beginner Level</v>
      </c>
      <c r="O784" t="str">
        <f>LOWER(טבלה1[[#This Row],[level_desc]])</f>
        <v>beginner level</v>
      </c>
      <c r="P784" s="3" t="str">
        <f>UPPER(טבלה1[[#This Row],[small letters]])</f>
        <v>BEGINNER LEVEL</v>
      </c>
      <c r="Q784">
        <f>LEN(טבלה1[[#This Row],[no spaces]])</f>
        <v>14</v>
      </c>
      <c r="R784" t="str">
        <f>TRIM(טבלה1[[#This Row],[small letters]])</f>
        <v>beginner level</v>
      </c>
      <c r="S784" s="6">
        <v>2.5</v>
      </c>
      <c r="T784" s="12">
        <v>42501</v>
      </c>
      <c r="U784" s="6">
        <f>DAY(טבלה1[[#This Row],[published_date]])</f>
        <v>11</v>
      </c>
      <c r="V784" s="6">
        <f>MONTH(טבלה1[[#This Row],[published_date]])</f>
        <v>5</v>
      </c>
      <c r="W784" s="6">
        <f>YEAR(טבלה1[[#This Row],[published_date]])</f>
        <v>2016</v>
      </c>
      <c r="X784">
        <v>1</v>
      </c>
      <c r="Y784" t="str">
        <f>VLOOKUP(טבלה1[[#This Row],[subject_id]],Subject_id!$A$2:$B$5,2)</f>
        <v>Business Finance</v>
      </c>
      <c r="Z784" s="7">
        <v>43245</v>
      </c>
      <c r="AA784">
        <f>_xlfn.DAYS(טבלה1[[#This Row],[Removal_date]],טבלה1[[#This Row],[published_date]])</f>
        <v>744</v>
      </c>
      <c r="AB784" s="4">
        <f>טבלה1[[#This Row],[price]]*טבלה1[[#This Row],[num_subscribers]]</f>
        <v>80100</v>
      </c>
    </row>
    <row r="785" spans="1:28" x14ac:dyDescent="0.3">
      <c r="A785">
        <v>757900</v>
      </c>
      <c r="B785" t="s">
        <v>3316</v>
      </c>
      <c r="C785" t="str">
        <f>LEFT(טבלה1[[#This Row],[course_title]],10)</f>
        <v>Canva : Bo</v>
      </c>
      <c r="D785" t="str">
        <f>RIGHT(טבלה1[[#This Row],[course_title]],10)</f>
        <v>ver Design</v>
      </c>
      <c r="E785" t="str">
        <f>MID(טבלה1[[#This Row],[course_title]],2,10)</f>
        <v>anva : Boo</v>
      </c>
      <c r="F785" t="s">
        <v>3317</v>
      </c>
      <c r="G785" t="str">
        <f>REPLACE(טבלה1[[#This Row],[url]],19,3,"com")</f>
        <v>https://www.udemy.com/canva-book-cover-design/</v>
      </c>
      <c r="H785" t="b">
        <v>1</v>
      </c>
      <c r="I785" s="4">
        <v>100</v>
      </c>
      <c r="J785" s="5">
        <v>3377</v>
      </c>
      <c r="K785" s="5">
        <v>20</v>
      </c>
      <c r="L785" s="5">
        <v>15</v>
      </c>
      <c r="M785">
        <v>2</v>
      </c>
      <c r="N785" t="str">
        <f>VLOOKUP(טבלה1[[#This Row],[level_id]],Level_id!$A$2:$B$5,2)</f>
        <v>Beginner Level</v>
      </c>
      <c r="O785" t="str">
        <f>LOWER(טבלה1[[#This Row],[level_desc]])</f>
        <v>beginner level</v>
      </c>
      <c r="P785" s="3" t="str">
        <f>UPPER(טבלה1[[#This Row],[small letters]])</f>
        <v>BEGINNER LEVEL</v>
      </c>
      <c r="Q785">
        <f>LEN(טבלה1[[#This Row],[no spaces]])</f>
        <v>14</v>
      </c>
      <c r="R785" t="str">
        <f>TRIM(טבלה1[[#This Row],[small letters]])</f>
        <v>beginner level</v>
      </c>
      <c r="S785" s="6">
        <v>2</v>
      </c>
      <c r="T785" s="12">
        <v>42426</v>
      </c>
      <c r="U785" s="6">
        <f>DAY(טבלה1[[#This Row],[published_date]])</f>
        <v>26</v>
      </c>
      <c r="V785" s="6">
        <f>MONTH(טבלה1[[#This Row],[published_date]])</f>
        <v>2</v>
      </c>
      <c r="W785" s="6">
        <f>YEAR(טבלה1[[#This Row],[published_date]])</f>
        <v>2016</v>
      </c>
      <c r="X785">
        <v>2</v>
      </c>
      <c r="Y785" t="str">
        <f>VLOOKUP(טבלה1[[#This Row],[subject_id]],Subject_id!$A$2:$B$5,2)</f>
        <v>Graphic Design</v>
      </c>
      <c r="Z785" s="7">
        <v>43465</v>
      </c>
      <c r="AA785">
        <f>_xlfn.DAYS(טבלה1[[#This Row],[Removal_date]],טבלה1[[#This Row],[published_date]])</f>
        <v>1039</v>
      </c>
      <c r="AB785" s="4">
        <f>טבלה1[[#This Row],[price]]*טבלה1[[#This Row],[num_subscribers]]</f>
        <v>337700</v>
      </c>
    </row>
    <row r="786" spans="1:28" x14ac:dyDescent="0.3">
      <c r="A786">
        <v>760306</v>
      </c>
      <c r="B786" t="s">
        <v>6787</v>
      </c>
      <c r="C786" t="str">
        <f>LEFT(טבלה1[[#This Row],[course_title]],10)</f>
        <v>Learn Java</v>
      </c>
      <c r="D786" t="str">
        <f>RIGHT(טבלה1[[#This Row],[course_title]],10)</f>
        <v xml:space="preserve"> Beginners</v>
      </c>
      <c r="E786" t="str">
        <f>MID(טבלה1[[#This Row],[course_title]],2,10)</f>
        <v>earn JavaS</v>
      </c>
      <c r="F786" t="s">
        <v>6788</v>
      </c>
      <c r="G786" t="str">
        <f>REPLACE(טבלה1[[#This Row],[url]],19,3,"com")</f>
        <v>https://www.udemy.com/learn-javascript-dynamic-interactive-projects-for-beginners/</v>
      </c>
      <c r="H786" t="b">
        <v>1</v>
      </c>
      <c r="I786" s="4">
        <v>100</v>
      </c>
      <c r="J786" s="5">
        <v>2558</v>
      </c>
      <c r="K786" s="5">
        <v>12</v>
      </c>
      <c r="L786" s="5">
        <v>36</v>
      </c>
      <c r="M786">
        <v>2</v>
      </c>
      <c r="N786" t="str">
        <f>VLOOKUP(טבלה1[[#This Row],[level_id]],Level_id!$A$2:$B$5,2)</f>
        <v>Beginner Level</v>
      </c>
      <c r="O786" t="str">
        <f>LOWER(טבלה1[[#This Row],[level_desc]])</f>
        <v>beginner level</v>
      </c>
      <c r="P786" s="3" t="str">
        <f>UPPER(טבלה1[[#This Row],[small letters]])</f>
        <v>BEGINNER LEVEL</v>
      </c>
      <c r="Q786">
        <f>LEN(טבלה1[[#This Row],[no spaces]])</f>
        <v>14</v>
      </c>
      <c r="R786" t="str">
        <f>TRIM(טבלה1[[#This Row],[small letters]])</f>
        <v>beginner level</v>
      </c>
      <c r="S786" s="6">
        <v>3</v>
      </c>
      <c r="T786" s="12">
        <v>42414</v>
      </c>
      <c r="U786" s="6">
        <f>DAY(טבלה1[[#This Row],[published_date]])</f>
        <v>14</v>
      </c>
      <c r="V786" s="6">
        <f>MONTH(טבלה1[[#This Row],[published_date]])</f>
        <v>2</v>
      </c>
      <c r="W786" s="6">
        <f>YEAR(טבלה1[[#This Row],[published_date]])</f>
        <v>2016</v>
      </c>
      <c r="X786">
        <v>4</v>
      </c>
      <c r="Y786" t="str">
        <f>VLOOKUP(טבלה1[[#This Row],[subject_id]],Subject_id!$A$2:$B$5,2)</f>
        <v>Web Development</v>
      </c>
      <c r="Z786" s="7">
        <v>43465</v>
      </c>
      <c r="AA786">
        <f>_xlfn.DAYS(טבלה1[[#This Row],[Removal_date]],טבלה1[[#This Row],[published_date]])</f>
        <v>1051</v>
      </c>
      <c r="AB786" s="4">
        <f>טבלה1[[#This Row],[price]]*טבלה1[[#This Row],[num_subscribers]]</f>
        <v>255800</v>
      </c>
    </row>
    <row r="787" spans="1:28" x14ac:dyDescent="0.3">
      <c r="A787">
        <v>761770</v>
      </c>
      <c r="B787" t="s">
        <v>7315</v>
      </c>
      <c r="C787" t="str">
        <f>LEFT(טבלה1[[#This Row],[course_title]],10)</f>
        <v>Learn HTML</v>
      </c>
      <c r="D787" t="str">
        <f>RIGHT(טבלה1[[#This Row],[course_title]],10)</f>
        <v xml:space="preserve"> beginners</v>
      </c>
      <c r="E787" t="str">
        <f>MID(טבלה1[[#This Row],[course_title]],2,10)</f>
        <v>earn HTML5</v>
      </c>
      <c r="F787" t="s">
        <v>7316</v>
      </c>
      <c r="G787" t="str">
        <f>REPLACE(טבלה1[[#This Row],[url]],19,3,"com")</f>
        <v>https://www.udemy.com/learn-html5-canvas-for-beginners/</v>
      </c>
      <c r="H787" t="b">
        <v>1</v>
      </c>
      <c r="I787" s="4">
        <v>100</v>
      </c>
      <c r="J787" s="5">
        <v>2360</v>
      </c>
      <c r="K787" s="5">
        <v>12</v>
      </c>
      <c r="L787" s="5">
        <v>49</v>
      </c>
      <c r="M787">
        <v>2</v>
      </c>
      <c r="N787" t="str">
        <f>VLOOKUP(טבלה1[[#This Row],[level_id]],Level_id!$A$2:$B$5,2)</f>
        <v>Beginner Level</v>
      </c>
      <c r="O787" t="str">
        <f>LOWER(טבלה1[[#This Row],[level_desc]])</f>
        <v>beginner level</v>
      </c>
      <c r="P787" s="3" t="str">
        <f>UPPER(טבלה1[[#This Row],[small letters]])</f>
        <v>BEGINNER LEVEL</v>
      </c>
      <c r="Q787">
        <f>LEN(טבלה1[[#This Row],[no spaces]])</f>
        <v>14</v>
      </c>
      <c r="R787" t="str">
        <f>TRIM(טבלה1[[#This Row],[small letters]])</f>
        <v>beginner level</v>
      </c>
      <c r="S787" s="6">
        <v>3.5</v>
      </c>
      <c r="T787" s="12">
        <v>42430</v>
      </c>
      <c r="U787" s="6">
        <f>DAY(טבלה1[[#This Row],[published_date]])</f>
        <v>1</v>
      </c>
      <c r="V787" s="6">
        <f>MONTH(טבלה1[[#This Row],[published_date]])</f>
        <v>3</v>
      </c>
      <c r="W787" s="6">
        <f>YEAR(טבלה1[[#This Row],[published_date]])</f>
        <v>2016</v>
      </c>
      <c r="X787">
        <v>4</v>
      </c>
      <c r="Y787" t="str">
        <f>VLOOKUP(טבלה1[[#This Row],[subject_id]],Subject_id!$A$2:$B$5,2)</f>
        <v>Web Development</v>
      </c>
      <c r="Z787" s="7">
        <v>43465</v>
      </c>
      <c r="AA787">
        <f>_xlfn.DAYS(טבלה1[[#This Row],[Removal_date]],טבלה1[[#This Row],[published_date]])</f>
        <v>1035</v>
      </c>
      <c r="AB787" s="4">
        <f>טבלה1[[#This Row],[price]]*טבלה1[[#This Row],[num_subscribers]]</f>
        <v>236000</v>
      </c>
    </row>
    <row r="788" spans="1:28" x14ac:dyDescent="0.3">
      <c r="A788">
        <v>771044</v>
      </c>
      <c r="B788" t="s">
        <v>3492</v>
      </c>
      <c r="C788" t="str">
        <f>LEFT(טבלה1[[#This Row],[course_title]],10)</f>
        <v>Make Money</v>
      </c>
      <c r="D788" t="str">
        <f>RIGHT(טבלה1[[#This Row],[course_title]],10)</f>
        <v xml:space="preserve"> Brochures</v>
      </c>
      <c r="E788" t="str">
        <f>MID(טבלה1[[#This Row],[course_title]],2,10)</f>
        <v xml:space="preserve">ake Money </v>
      </c>
      <c r="F788" t="s">
        <v>3493</v>
      </c>
      <c r="G788" t="str">
        <f>REPLACE(טבלה1[[#This Row],[url]],19,3,"com")</f>
        <v>https://www.udemy.com/make-money-with-photoshop-logos-business-cards-brochures/</v>
      </c>
      <c r="H788" t="b">
        <v>1</v>
      </c>
      <c r="I788" s="4">
        <v>100</v>
      </c>
      <c r="J788" s="5">
        <v>32</v>
      </c>
      <c r="K788" s="5">
        <v>4</v>
      </c>
      <c r="L788" s="5">
        <v>21</v>
      </c>
      <c r="M788">
        <v>1</v>
      </c>
      <c r="N788" t="str">
        <f>VLOOKUP(טבלה1[[#This Row],[level_id]],Level_id!$A$2:$B$5,2)</f>
        <v>All levels</v>
      </c>
      <c r="O788" t="str">
        <f>LOWER(טבלה1[[#This Row],[level_desc]])</f>
        <v>all levels</v>
      </c>
      <c r="P788" s="3" t="str">
        <f>UPPER(טבלה1[[#This Row],[small letters]])</f>
        <v>ALL LEVELS</v>
      </c>
      <c r="Q788">
        <f>LEN(טבלה1[[#This Row],[no spaces]])</f>
        <v>10</v>
      </c>
      <c r="R788" t="str">
        <f>TRIM(טבלה1[[#This Row],[small letters]])</f>
        <v>all levels</v>
      </c>
      <c r="S788" s="6">
        <v>5</v>
      </c>
      <c r="T788" s="12">
        <v>42596</v>
      </c>
      <c r="U788" s="6">
        <f>DAY(טבלה1[[#This Row],[published_date]])</f>
        <v>14</v>
      </c>
      <c r="V788" s="6">
        <f>MONTH(טבלה1[[#This Row],[published_date]])</f>
        <v>8</v>
      </c>
      <c r="W788" s="6">
        <f>YEAR(טבלה1[[#This Row],[published_date]])</f>
        <v>2016</v>
      </c>
      <c r="X788">
        <v>2</v>
      </c>
      <c r="Y788" t="str">
        <f>VLOOKUP(טבלה1[[#This Row],[subject_id]],Subject_id!$A$2:$B$5,2)</f>
        <v>Graphic Design</v>
      </c>
      <c r="Z788" s="7">
        <v>43734</v>
      </c>
      <c r="AA788">
        <f>_xlfn.DAYS(טבלה1[[#This Row],[Removal_date]],טבלה1[[#This Row],[published_date]])</f>
        <v>1138</v>
      </c>
      <c r="AB788" s="4">
        <f>טבלה1[[#This Row],[price]]*טבלה1[[#This Row],[num_subscribers]]</f>
        <v>3200</v>
      </c>
    </row>
    <row r="789" spans="1:28" x14ac:dyDescent="0.3">
      <c r="A789">
        <v>775618</v>
      </c>
      <c r="B789" t="s">
        <v>7339</v>
      </c>
      <c r="C789" t="str">
        <f>LEFT(טבלה1[[#This Row],[course_title]],10)</f>
        <v>Learn jQue</v>
      </c>
      <c r="D789" t="str">
        <f>RIGHT(טבלה1[[#This Row],[course_title]],10)</f>
        <v>pt library</v>
      </c>
      <c r="E789" t="str">
        <f>MID(טבלה1[[#This Row],[course_title]],2,10)</f>
        <v>earn jQuer</v>
      </c>
      <c r="F789" t="s">
        <v>7340</v>
      </c>
      <c r="G789" t="str">
        <f>REPLACE(טבלה1[[#This Row],[url]],19,3,"com")</f>
        <v>https://www.udemy.com/easy-jquery-for-beginner-learn-from-scratch-step-by-step/</v>
      </c>
      <c r="H789" t="b">
        <v>1</v>
      </c>
      <c r="I789" s="4">
        <v>100</v>
      </c>
      <c r="J789" s="5">
        <v>1040</v>
      </c>
      <c r="K789" s="5">
        <v>14</v>
      </c>
      <c r="L789" s="5">
        <v>21</v>
      </c>
      <c r="M789">
        <v>1</v>
      </c>
      <c r="N789" t="str">
        <f>VLOOKUP(טבלה1[[#This Row],[level_id]],Level_id!$A$2:$B$5,2)</f>
        <v>All levels</v>
      </c>
      <c r="O789" t="str">
        <f>LOWER(טבלה1[[#This Row],[level_desc]])</f>
        <v>all levels</v>
      </c>
      <c r="P789" s="3" t="str">
        <f>UPPER(טבלה1[[#This Row],[small letters]])</f>
        <v>ALL LEVELS</v>
      </c>
      <c r="Q789">
        <f>LEN(טבלה1[[#This Row],[no spaces]])</f>
        <v>10</v>
      </c>
      <c r="R789" t="str">
        <f>TRIM(טבלה1[[#This Row],[small letters]])</f>
        <v>all levels</v>
      </c>
      <c r="S789" s="6">
        <v>2</v>
      </c>
      <c r="T789" s="12">
        <v>42535</v>
      </c>
      <c r="U789" s="6">
        <f>DAY(טבלה1[[#This Row],[published_date]])</f>
        <v>14</v>
      </c>
      <c r="V789" s="6">
        <f>MONTH(טבלה1[[#This Row],[published_date]])</f>
        <v>6</v>
      </c>
      <c r="W789" s="6">
        <f>YEAR(טבלה1[[#This Row],[published_date]])</f>
        <v>2016</v>
      </c>
      <c r="X789">
        <v>4</v>
      </c>
      <c r="Y789" t="str">
        <f>VLOOKUP(טבלה1[[#This Row],[subject_id]],Subject_id!$A$2:$B$5,2)</f>
        <v>Web Development</v>
      </c>
      <c r="Z789" s="7">
        <v>43734</v>
      </c>
      <c r="AA789">
        <f>_xlfn.DAYS(טבלה1[[#This Row],[Removal_date]],טבלה1[[#This Row],[published_date]])</f>
        <v>1199</v>
      </c>
      <c r="AB789" s="4">
        <f>טבלה1[[#This Row],[price]]*טבלה1[[#This Row],[num_subscribers]]</f>
        <v>104000</v>
      </c>
    </row>
    <row r="790" spans="1:28" x14ac:dyDescent="0.3">
      <c r="A790">
        <v>778226</v>
      </c>
      <c r="B790" t="s">
        <v>6304</v>
      </c>
      <c r="C790" t="str">
        <f>LEFT(טבלה1[[#This Row],[course_title]],10)</f>
        <v>Building H</v>
      </c>
      <c r="D790" t="str">
        <f>RIGHT(טבלה1[[#This Row],[course_title]],10)</f>
        <v>om scratch</v>
      </c>
      <c r="E790" t="str">
        <f>MID(טבלה1[[#This Row],[course_title]],2,10)</f>
        <v>uilding HT</v>
      </c>
      <c r="F790" t="s">
        <v>6305</v>
      </c>
      <c r="G790" t="str">
        <f>REPLACE(טבלה1[[#This Row],[url]],19,3,"com")</f>
        <v>https://www.udemy.com/building-html5-canvas-projects-from-scratch/</v>
      </c>
      <c r="H790" t="b">
        <v>1</v>
      </c>
      <c r="I790" s="4">
        <v>100</v>
      </c>
      <c r="J790" s="5">
        <v>8968</v>
      </c>
      <c r="K790" s="5">
        <v>35</v>
      </c>
      <c r="L790" s="5">
        <v>25</v>
      </c>
      <c r="M790">
        <v>2</v>
      </c>
      <c r="N790" t="str">
        <f>VLOOKUP(טבלה1[[#This Row],[level_id]],Level_id!$A$2:$B$5,2)</f>
        <v>Beginner Level</v>
      </c>
      <c r="O790" t="str">
        <f>LOWER(טבלה1[[#This Row],[level_desc]])</f>
        <v>beginner level</v>
      </c>
      <c r="P790" s="3" t="str">
        <f>UPPER(טבלה1[[#This Row],[small letters]])</f>
        <v>BEGINNER LEVEL</v>
      </c>
      <c r="Q790">
        <f>LEN(טבלה1[[#This Row],[no spaces]])</f>
        <v>14</v>
      </c>
      <c r="R790" t="str">
        <f>TRIM(טבלה1[[#This Row],[small letters]])</f>
        <v>beginner level</v>
      </c>
      <c r="S790" s="6">
        <v>2</v>
      </c>
      <c r="T790" s="12">
        <v>42432</v>
      </c>
      <c r="U790" s="6">
        <f>DAY(טבלה1[[#This Row],[published_date]])</f>
        <v>3</v>
      </c>
      <c r="V790" s="6">
        <f>MONTH(טבלה1[[#This Row],[published_date]])</f>
        <v>3</v>
      </c>
      <c r="W790" s="6">
        <f>YEAR(טבלה1[[#This Row],[published_date]])</f>
        <v>2016</v>
      </c>
      <c r="X790">
        <v>4</v>
      </c>
      <c r="Y790" t="str">
        <f>VLOOKUP(טבלה1[[#This Row],[subject_id]],Subject_id!$A$2:$B$5,2)</f>
        <v>Web Development</v>
      </c>
      <c r="Z790" s="7">
        <v>43465</v>
      </c>
      <c r="AA790">
        <f>_xlfn.DAYS(טבלה1[[#This Row],[Removal_date]],טבלה1[[#This Row],[published_date]])</f>
        <v>1033</v>
      </c>
      <c r="AB790" s="4">
        <f>טבלה1[[#This Row],[price]]*טבלה1[[#This Row],[num_subscribers]]</f>
        <v>896800</v>
      </c>
    </row>
    <row r="791" spans="1:28" x14ac:dyDescent="0.3">
      <c r="A791">
        <v>780056</v>
      </c>
      <c r="B791" t="s">
        <v>6967</v>
      </c>
      <c r="C791" t="str">
        <f>LEFT(טבלה1[[#This Row],[course_title]],10)</f>
        <v>How To Cre</v>
      </c>
      <c r="D791" t="str">
        <f>RIGHT(טבלה1[[#This Row],[course_title]],10)</f>
        <v>ML and CSS</v>
      </c>
      <c r="E791" t="str">
        <f>MID(טבלה1[[#This Row],[course_title]],2,10)</f>
        <v>ow To Crea</v>
      </c>
      <c r="F791" t="s">
        <v>6968</v>
      </c>
      <c r="G791" t="str">
        <f>REPLACE(טבלה1[[#This Row],[url]],19,3,"com")</f>
        <v>https://www.udemy.com/how-to-create-a-website-with-html-and-css/</v>
      </c>
      <c r="H791" t="b">
        <v>1</v>
      </c>
      <c r="I791" s="4">
        <v>100</v>
      </c>
      <c r="J791" s="5">
        <v>5097</v>
      </c>
      <c r="K791" s="5">
        <v>196</v>
      </c>
      <c r="L791" s="5">
        <v>37</v>
      </c>
      <c r="M791">
        <v>2</v>
      </c>
      <c r="N791" t="str">
        <f>VLOOKUP(טבלה1[[#This Row],[level_id]],Level_id!$A$2:$B$5,2)</f>
        <v>Beginner Level</v>
      </c>
      <c r="O791" t="str">
        <f>LOWER(טבלה1[[#This Row],[level_desc]])</f>
        <v>beginner level</v>
      </c>
      <c r="P791" s="3" t="str">
        <f>UPPER(טבלה1[[#This Row],[small letters]])</f>
        <v>BEGINNER LEVEL</v>
      </c>
      <c r="Q791">
        <f>LEN(טבלה1[[#This Row],[no spaces]])</f>
        <v>14</v>
      </c>
      <c r="R791" t="str">
        <f>TRIM(טבלה1[[#This Row],[small letters]])</f>
        <v>beginner level</v>
      </c>
      <c r="S791" s="6">
        <v>2</v>
      </c>
      <c r="T791" s="12">
        <v>42469</v>
      </c>
      <c r="U791" s="6">
        <f>DAY(טבלה1[[#This Row],[published_date]])</f>
        <v>9</v>
      </c>
      <c r="V791" s="6">
        <f>MONTH(טבלה1[[#This Row],[published_date]])</f>
        <v>4</v>
      </c>
      <c r="W791" s="6">
        <f>YEAR(טבלה1[[#This Row],[published_date]])</f>
        <v>2016</v>
      </c>
      <c r="X791">
        <v>4</v>
      </c>
      <c r="Y791" t="str">
        <f>VLOOKUP(טבלה1[[#This Row],[subject_id]],Subject_id!$A$2:$B$5,2)</f>
        <v>Web Development</v>
      </c>
      <c r="Z791" s="7">
        <v>43465</v>
      </c>
      <c r="AA791">
        <f>_xlfn.DAYS(טבלה1[[#This Row],[Removal_date]],טבלה1[[#This Row],[published_date]])</f>
        <v>996</v>
      </c>
      <c r="AB791" s="4">
        <f>טבלה1[[#This Row],[price]]*טבלה1[[#This Row],[num_subscribers]]</f>
        <v>509700</v>
      </c>
    </row>
    <row r="792" spans="1:28" x14ac:dyDescent="0.3">
      <c r="A792">
        <v>782194</v>
      </c>
      <c r="B792" t="s">
        <v>6761</v>
      </c>
      <c r="C792" t="str">
        <f>LEFT(טבלה1[[#This Row],[course_title]],10)</f>
        <v>Canvas ima</v>
      </c>
      <c r="D792" t="str">
        <f>RIGHT(טבלה1[[#This Row],[course_title]],10)</f>
        <v>om Scratch</v>
      </c>
      <c r="E792" t="str">
        <f>MID(טבלה1[[#This Row],[course_title]],2,10)</f>
        <v>anvas imag</v>
      </c>
      <c r="F792" t="s">
        <v>6762</v>
      </c>
      <c r="G792" t="str">
        <f>REPLACE(טבלה1[[#This Row],[url]],19,3,"com")</f>
        <v>https://www.udemy.com/canvas-image-maker-html5-javascript-project-from-scratch/</v>
      </c>
      <c r="H792" t="b">
        <v>1</v>
      </c>
      <c r="I792" s="4">
        <v>100</v>
      </c>
      <c r="J792" s="5">
        <v>2195</v>
      </c>
      <c r="K792" s="5">
        <v>10</v>
      </c>
      <c r="L792" s="5">
        <v>35</v>
      </c>
      <c r="M792">
        <v>4</v>
      </c>
      <c r="N792" t="str">
        <f>VLOOKUP(טבלה1[[#This Row],[level_id]],Level_id!$A$2:$B$5,2)</f>
        <v>Intermediate Level</v>
      </c>
      <c r="O792" t="str">
        <f>LOWER(טבלה1[[#This Row],[level_desc]])</f>
        <v>intermediate level</v>
      </c>
      <c r="P792" s="3" t="str">
        <f>UPPER(טבלה1[[#This Row],[small letters]])</f>
        <v>INTERMEDIATE LEVEL</v>
      </c>
      <c r="Q792">
        <f>LEN(טבלה1[[#This Row],[no spaces]])</f>
        <v>18</v>
      </c>
      <c r="R792" t="str">
        <f>TRIM(טבלה1[[#This Row],[small letters]])</f>
        <v>intermediate level</v>
      </c>
      <c r="S792" s="6">
        <v>3.5</v>
      </c>
      <c r="T792" s="12">
        <v>42435</v>
      </c>
      <c r="U792" s="6">
        <f>DAY(טבלה1[[#This Row],[published_date]])</f>
        <v>6</v>
      </c>
      <c r="V792" s="6">
        <f>MONTH(טבלה1[[#This Row],[published_date]])</f>
        <v>3</v>
      </c>
      <c r="W792" s="6">
        <f>YEAR(טבלה1[[#This Row],[published_date]])</f>
        <v>2016</v>
      </c>
      <c r="X792">
        <v>4</v>
      </c>
      <c r="Y792" t="str">
        <f>VLOOKUP(טבלה1[[#This Row],[subject_id]],Subject_id!$A$2:$B$5,2)</f>
        <v>Web Development</v>
      </c>
      <c r="Z792" s="7">
        <v>44114</v>
      </c>
      <c r="AA792">
        <f>_xlfn.DAYS(טבלה1[[#This Row],[Removal_date]],טבלה1[[#This Row],[published_date]])</f>
        <v>1679</v>
      </c>
      <c r="AB792" s="4">
        <f>טבלה1[[#This Row],[price]]*טבלה1[[#This Row],[num_subscribers]]</f>
        <v>219500</v>
      </c>
    </row>
    <row r="793" spans="1:28" x14ac:dyDescent="0.3">
      <c r="A793">
        <v>782458</v>
      </c>
      <c r="B793" t="s">
        <v>4406</v>
      </c>
      <c r="C793" t="str">
        <f>LEFT(טבלה1[[#This Row],[course_title]],10)</f>
        <v>Aprendiend</v>
      </c>
      <c r="D793" t="str">
        <f>RIGHT(טבלה1[[#This Row],[course_title]],10)</f>
        <v>res Vol.II</v>
      </c>
      <c r="E793" t="str">
        <f>MID(טבלה1[[#This Row],[course_title]],2,10)</f>
        <v>prendiendo</v>
      </c>
      <c r="F793" t="s">
        <v>4407</v>
      </c>
      <c r="G793" t="str">
        <f>REPLACE(טבלה1[[#This Row],[url]],19,3,"com")</f>
        <v>https://www.udemy.com/aprendiendo-piano-tocando-piezas-populares-volii/</v>
      </c>
      <c r="H793" t="b">
        <v>1</v>
      </c>
      <c r="I793" s="4">
        <v>100</v>
      </c>
      <c r="J793" s="5">
        <v>72</v>
      </c>
      <c r="K793" s="5">
        <v>2</v>
      </c>
      <c r="L793" s="5">
        <v>24</v>
      </c>
      <c r="M793">
        <v>2</v>
      </c>
      <c r="N793" t="str">
        <f>VLOOKUP(טבלה1[[#This Row],[level_id]],Level_id!$A$2:$B$5,2)</f>
        <v>Beginner Level</v>
      </c>
      <c r="O793" t="str">
        <f>LOWER(טבלה1[[#This Row],[level_desc]])</f>
        <v>beginner level</v>
      </c>
      <c r="P793" s="3" t="str">
        <f>UPPER(טבלה1[[#This Row],[small letters]])</f>
        <v>BEGINNER LEVEL</v>
      </c>
      <c r="Q793">
        <f>LEN(טבלה1[[#This Row],[no spaces]])</f>
        <v>14</v>
      </c>
      <c r="R793" t="str">
        <f>TRIM(טבלה1[[#This Row],[small letters]])</f>
        <v>beginner level</v>
      </c>
      <c r="S793" s="6">
        <v>1.5</v>
      </c>
      <c r="T793" s="12">
        <v>42460</v>
      </c>
      <c r="U793" s="6">
        <f>DAY(טבלה1[[#This Row],[published_date]])</f>
        <v>31</v>
      </c>
      <c r="V793" s="6">
        <f>MONTH(טבלה1[[#This Row],[published_date]])</f>
        <v>3</v>
      </c>
      <c r="W793" s="6">
        <f>YEAR(טבלה1[[#This Row],[published_date]])</f>
        <v>2016</v>
      </c>
      <c r="X793">
        <v>3</v>
      </c>
      <c r="Y793" t="str">
        <f>VLOOKUP(טבלה1[[#This Row],[subject_id]],Subject_id!$A$2:$B$5,2)</f>
        <v>Musical Instruments</v>
      </c>
      <c r="Z793" s="7">
        <v>43465</v>
      </c>
      <c r="AA793">
        <f>_xlfn.DAYS(טבלה1[[#This Row],[Removal_date]],טבלה1[[#This Row],[published_date]])</f>
        <v>1005</v>
      </c>
      <c r="AB793" s="4">
        <f>טבלה1[[#This Row],[price]]*טבלה1[[#This Row],[num_subscribers]]</f>
        <v>7200</v>
      </c>
    </row>
    <row r="794" spans="1:28" x14ac:dyDescent="0.3">
      <c r="A794">
        <v>791030</v>
      </c>
      <c r="B794" t="s">
        <v>5377</v>
      </c>
      <c r="C794" t="str">
        <f>LEFT(טבלה1[[#This Row],[course_title]],10)</f>
        <v>Power up H</v>
      </c>
      <c r="D794" t="str">
        <f>RIGHT(טבלה1[[#This Row],[course_title]],10)</f>
        <v>JavaScript</v>
      </c>
      <c r="E794" t="str">
        <f>MID(טבלה1[[#This Row],[course_title]],2,10)</f>
        <v>ower up HT</v>
      </c>
      <c r="F794" t="s">
        <v>5378</v>
      </c>
      <c r="G794" t="str">
        <f>REPLACE(טבלה1[[#This Row],[url]],19,3,"com")</f>
        <v>https://www.udemy.com/power-up-html5-with-javascript/</v>
      </c>
      <c r="H794" t="b">
        <v>1</v>
      </c>
      <c r="I794" s="4">
        <v>100</v>
      </c>
      <c r="J794" s="5">
        <v>4442</v>
      </c>
      <c r="K794" s="5">
        <v>23</v>
      </c>
      <c r="L794" s="5">
        <v>28</v>
      </c>
      <c r="M794">
        <v>2</v>
      </c>
      <c r="N794" t="str">
        <f>VLOOKUP(טבלה1[[#This Row],[level_id]],Level_id!$A$2:$B$5,2)</f>
        <v>Beginner Level</v>
      </c>
      <c r="O794" t="str">
        <f>LOWER(טבלה1[[#This Row],[level_desc]])</f>
        <v>beginner level</v>
      </c>
      <c r="P794" s="3" t="str">
        <f>UPPER(טבלה1[[#This Row],[small letters]])</f>
        <v>BEGINNER LEVEL</v>
      </c>
      <c r="Q794">
        <f>LEN(טבלה1[[#This Row],[no spaces]])</f>
        <v>14</v>
      </c>
      <c r="R794" t="str">
        <f>TRIM(טבלה1[[#This Row],[small letters]])</f>
        <v>beginner level</v>
      </c>
      <c r="S794" s="6">
        <v>2</v>
      </c>
      <c r="T794" s="12">
        <v>42444</v>
      </c>
      <c r="U794" s="6">
        <f>DAY(טבלה1[[#This Row],[published_date]])</f>
        <v>15</v>
      </c>
      <c r="V794" s="6">
        <f>MONTH(טבלה1[[#This Row],[published_date]])</f>
        <v>3</v>
      </c>
      <c r="W794" s="6">
        <f>YEAR(טבלה1[[#This Row],[published_date]])</f>
        <v>2016</v>
      </c>
      <c r="X794">
        <v>4</v>
      </c>
      <c r="Y794" t="str">
        <f>VLOOKUP(טבלה1[[#This Row],[subject_id]],Subject_id!$A$2:$B$5,2)</f>
        <v>Web Development</v>
      </c>
      <c r="Z794" s="7">
        <v>43465</v>
      </c>
      <c r="AA794">
        <f>_xlfn.DAYS(טבלה1[[#This Row],[Removal_date]],טבלה1[[#This Row],[published_date]])</f>
        <v>1021</v>
      </c>
      <c r="AB794" s="4">
        <f>טבלה1[[#This Row],[price]]*טבלה1[[#This Row],[num_subscribers]]</f>
        <v>444200</v>
      </c>
    </row>
    <row r="795" spans="1:28" x14ac:dyDescent="0.3">
      <c r="A795">
        <v>795278</v>
      </c>
      <c r="B795" t="s">
        <v>5962</v>
      </c>
      <c r="C795" t="str">
        <f>LEFT(טבלה1[[#This Row],[course_title]],10)</f>
        <v>Build Ajax</v>
      </c>
      <c r="D795" t="str">
        <f>RIGHT(טבלה1[[#This Row],[course_title]],10)</f>
        <v>and jQuery</v>
      </c>
      <c r="E795" t="str">
        <f>MID(טבלה1[[#This Row],[course_title]],2,10)</f>
        <v xml:space="preserve">uild Ajax </v>
      </c>
      <c r="F795" t="s">
        <v>5963</v>
      </c>
      <c r="G795" t="str">
        <f>REPLACE(טבלה1[[#This Row],[url]],19,3,"com")</f>
        <v>https://www.udemy.com/learn-laravel-by-doing/</v>
      </c>
      <c r="H795" t="b">
        <v>1</v>
      </c>
      <c r="I795" s="4">
        <v>100</v>
      </c>
      <c r="J795" s="5">
        <v>1023</v>
      </c>
      <c r="K795" s="5">
        <v>131</v>
      </c>
      <c r="L795" s="5">
        <v>44</v>
      </c>
      <c r="M795">
        <v>1</v>
      </c>
      <c r="N795" t="str">
        <f>VLOOKUP(טבלה1[[#This Row],[level_id]],Level_id!$A$2:$B$5,2)</f>
        <v>All levels</v>
      </c>
      <c r="O795" t="str">
        <f>LOWER(טבלה1[[#This Row],[level_desc]])</f>
        <v>all levels</v>
      </c>
      <c r="P795" s="3" t="str">
        <f>UPPER(טבלה1[[#This Row],[small letters]])</f>
        <v>ALL LEVELS</v>
      </c>
      <c r="Q795">
        <f>LEN(טבלה1[[#This Row],[no spaces]])</f>
        <v>10</v>
      </c>
      <c r="R795" t="str">
        <f>TRIM(טבלה1[[#This Row],[small letters]])</f>
        <v>all levels</v>
      </c>
      <c r="S795" s="6">
        <v>5</v>
      </c>
      <c r="T795" s="12">
        <v>42451</v>
      </c>
      <c r="U795" s="6">
        <f>DAY(טבלה1[[#This Row],[published_date]])</f>
        <v>22</v>
      </c>
      <c r="V795" s="6">
        <f>MONTH(טבלה1[[#This Row],[published_date]])</f>
        <v>3</v>
      </c>
      <c r="W795" s="6">
        <f>YEAR(טבלה1[[#This Row],[published_date]])</f>
        <v>2016</v>
      </c>
      <c r="X795">
        <v>4</v>
      </c>
      <c r="Y795" t="str">
        <f>VLOOKUP(טבלה1[[#This Row],[subject_id]],Subject_id!$A$2:$B$5,2)</f>
        <v>Web Development</v>
      </c>
      <c r="Z795" s="7">
        <v>43734</v>
      </c>
      <c r="AA795">
        <f>_xlfn.DAYS(טבלה1[[#This Row],[Removal_date]],טבלה1[[#This Row],[published_date]])</f>
        <v>1283</v>
      </c>
      <c r="AB795" s="4">
        <f>טבלה1[[#This Row],[price]]*טבלה1[[#This Row],[num_subscribers]]</f>
        <v>102300</v>
      </c>
    </row>
    <row r="796" spans="1:28" x14ac:dyDescent="0.3">
      <c r="A796">
        <v>796188</v>
      </c>
      <c r="B796" t="s">
        <v>4524</v>
      </c>
      <c r="C796" t="str">
        <f>LEFT(טבלה1[[#This Row],[course_title]],10)</f>
        <v>Step by St</v>
      </c>
      <c r="D796" t="str">
        <f>RIGHT(טבלה1[[#This Row],[course_title]],10)</f>
        <v>tar Course</v>
      </c>
      <c r="E796" t="str">
        <f>MID(טבלה1[[#This Row],[course_title]],2,10)</f>
        <v>tep by Ste</v>
      </c>
      <c r="F796" t="s">
        <v>4525</v>
      </c>
      <c r="G796" t="str">
        <f>REPLACE(טבלה1[[#This Row],[url]],19,3,"com")</f>
        <v>https://www.udemy.com/step-by-step-classical-guitar-course/</v>
      </c>
      <c r="H796" t="b">
        <v>1</v>
      </c>
      <c r="I796" s="4">
        <v>100</v>
      </c>
      <c r="J796" s="5">
        <v>9</v>
      </c>
      <c r="K796" s="5">
        <v>1</v>
      </c>
      <c r="L796" s="5">
        <v>45</v>
      </c>
      <c r="M796">
        <v>2</v>
      </c>
      <c r="N796" t="str">
        <f>VLOOKUP(טבלה1[[#This Row],[level_id]],Level_id!$A$2:$B$5,2)</f>
        <v>Beginner Level</v>
      </c>
      <c r="O796" t="str">
        <f>LOWER(טבלה1[[#This Row],[level_desc]])</f>
        <v>beginner level</v>
      </c>
      <c r="P796" s="3" t="str">
        <f>UPPER(טבלה1[[#This Row],[small letters]])</f>
        <v>BEGINNER LEVEL</v>
      </c>
      <c r="Q796">
        <f>LEN(טבלה1[[#This Row],[no spaces]])</f>
        <v>14</v>
      </c>
      <c r="R796" t="str">
        <f>TRIM(טבלה1[[#This Row],[small letters]])</f>
        <v>beginner level</v>
      </c>
      <c r="S796" s="6">
        <v>4.5</v>
      </c>
      <c r="T796" s="12">
        <v>42712</v>
      </c>
      <c r="U796" s="6">
        <f>DAY(טבלה1[[#This Row],[published_date]])</f>
        <v>8</v>
      </c>
      <c r="V796" s="6">
        <f>MONTH(טבלה1[[#This Row],[published_date]])</f>
        <v>12</v>
      </c>
      <c r="W796" s="6">
        <f>YEAR(טבלה1[[#This Row],[published_date]])</f>
        <v>2016</v>
      </c>
      <c r="X796">
        <v>3</v>
      </c>
      <c r="Y796" t="str">
        <f>VLOOKUP(טבלה1[[#This Row],[subject_id]],Subject_id!$A$2:$B$5,2)</f>
        <v>Musical Instruments</v>
      </c>
      <c r="Z796" s="7">
        <v>43465</v>
      </c>
      <c r="AA796">
        <f>_xlfn.DAYS(טבלה1[[#This Row],[Removal_date]],טבלה1[[#This Row],[published_date]])</f>
        <v>753</v>
      </c>
      <c r="AB796" s="4">
        <f>טבלה1[[#This Row],[price]]*טבלה1[[#This Row],[num_subscribers]]</f>
        <v>900</v>
      </c>
    </row>
    <row r="797" spans="1:28" x14ac:dyDescent="0.3">
      <c r="A797">
        <v>822670</v>
      </c>
      <c r="B797" t="s">
        <v>6008</v>
      </c>
      <c r="C797" t="str">
        <f>LEFT(טבלה1[[#This Row],[course_title]],10)</f>
        <v>JavaScript</v>
      </c>
      <c r="D797" t="str">
        <f>RIGHT(טבלה1[[#This Row],[course_title]],10)</f>
        <v>orkarounds</v>
      </c>
      <c r="E797" t="str">
        <f>MID(טבלה1[[#This Row],[course_title]],2,10)</f>
        <v xml:space="preserve">avaScript </v>
      </c>
      <c r="F797" t="s">
        <v>6009</v>
      </c>
      <c r="G797" t="str">
        <f>REPLACE(טבלה1[[#This Row],[url]],19,3,"com")</f>
        <v>https://www.udemy.com/javascript-tricks-and-workarounds/</v>
      </c>
      <c r="H797" t="b">
        <v>1</v>
      </c>
      <c r="I797" s="4">
        <v>100</v>
      </c>
      <c r="J797" s="5">
        <v>1410</v>
      </c>
      <c r="K797" s="5">
        <v>134</v>
      </c>
      <c r="L797" s="5">
        <v>67</v>
      </c>
      <c r="M797">
        <v>1</v>
      </c>
      <c r="N797" t="str">
        <f>VLOOKUP(טבלה1[[#This Row],[level_id]],Level_id!$A$2:$B$5,2)</f>
        <v>All levels</v>
      </c>
      <c r="O797" t="str">
        <f>LOWER(טבלה1[[#This Row],[level_desc]])</f>
        <v>all levels</v>
      </c>
      <c r="P797" s="3" t="str">
        <f>UPPER(טבלה1[[#This Row],[small letters]])</f>
        <v>ALL LEVELS</v>
      </c>
      <c r="Q797">
        <f>LEN(טבלה1[[#This Row],[no spaces]])</f>
        <v>10</v>
      </c>
      <c r="R797" t="str">
        <f>TRIM(טבלה1[[#This Row],[small letters]])</f>
        <v>all levels</v>
      </c>
      <c r="S797" s="6">
        <v>5</v>
      </c>
      <c r="T797" s="12">
        <v>42475</v>
      </c>
      <c r="U797" s="6">
        <f>DAY(טבלה1[[#This Row],[published_date]])</f>
        <v>15</v>
      </c>
      <c r="V797" s="6">
        <f>MONTH(טבלה1[[#This Row],[published_date]])</f>
        <v>4</v>
      </c>
      <c r="W797" s="6">
        <f>YEAR(טבלה1[[#This Row],[published_date]])</f>
        <v>2016</v>
      </c>
      <c r="X797">
        <v>4</v>
      </c>
      <c r="Y797" t="str">
        <f>VLOOKUP(טבלה1[[#This Row],[subject_id]],Subject_id!$A$2:$B$5,2)</f>
        <v>Web Development</v>
      </c>
      <c r="Z797" s="7">
        <v>43734</v>
      </c>
      <c r="AA797">
        <f>_xlfn.DAYS(טבלה1[[#This Row],[Removal_date]],טבלה1[[#This Row],[published_date]])</f>
        <v>1259</v>
      </c>
      <c r="AB797" s="4">
        <f>טבלה1[[#This Row],[price]]*טבלה1[[#This Row],[num_subscribers]]</f>
        <v>141000</v>
      </c>
    </row>
    <row r="798" spans="1:28" x14ac:dyDescent="0.3">
      <c r="A798">
        <v>823494</v>
      </c>
      <c r="B798" t="s">
        <v>4408</v>
      </c>
      <c r="C798" t="str">
        <f>LEFT(טבלה1[[#This Row],[course_title]],10)</f>
        <v>Comment jo</v>
      </c>
      <c r="D798" t="str">
        <f>RIGHT(טבלה1[[#This Row],[course_title]],10)</f>
        <v>Pianoforte</v>
      </c>
      <c r="E798" t="str">
        <f>MID(טבלה1[[#This Row],[course_title]],2,10)</f>
        <v>omment jou</v>
      </c>
      <c r="F798" t="s">
        <v>4409</v>
      </c>
      <c r="G798" t="str">
        <f>REPLACE(טבלה1[[#This Row],[url]],19,3,"com")</f>
        <v>https://www.udemy.com/comment-jouer-du-pianoforte/</v>
      </c>
      <c r="H798" t="b">
        <v>1</v>
      </c>
      <c r="I798" s="4">
        <v>100</v>
      </c>
      <c r="J798" s="5">
        <v>172</v>
      </c>
      <c r="K798" s="5">
        <v>2</v>
      </c>
      <c r="L798" s="5">
        <v>41</v>
      </c>
      <c r="M798">
        <v>1</v>
      </c>
      <c r="N798" t="str">
        <f>VLOOKUP(טבלה1[[#This Row],[level_id]],Level_id!$A$2:$B$5,2)</f>
        <v>All levels</v>
      </c>
      <c r="O798" t="str">
        <f>LOWER(טבלה1[[#This Row],[level_desc]])</f>
        <v>all levels</v>
      </c>
      <c r="P798" s="3" t="str">
        <f>UPPER(טבלה1[[#This Row],[small letters]])</f>
        <v>ALL LEVELS</v>
      </c>
      <c r="Q798">
        <f>LEN(טבלה1[[#This Row],[no spaces]])</f>
        <v>10</v>
      </c>
      <c r="R798" t="str">
        <f>TRIM(טבלה1[[#This Row],[small letters]])</f>
        <v>all levels</v>
      </c>
      <c r="S798" s="6">
        <v>3</v>
      </c>
      <c r="T798" s="12">
        <v>42492</v>
      </c>
      <c r="U798" s="6">
        <f>DAY(טבלה1[[#This Row],[published_date]])</f>
        <v>2</v>
      </c>
      <c r="V798" s="6">
        <f>MONTH(טבלה1[[#This Row],[published_date]])</f>
        <v>5</v>
      </c>
      <c r="W798" s="6">
        <f>YEAR(טבלה1[[#This Row],[published_date]])</f>
        <v>2016</v>
      </c>
      <c r="X798">
        <v>3</v>
      </c>
      <c r="Y798" t="str">
        <f>VLOOKUP(טבלה1[[#This Row],[subject_id]],Subject_id!$A$2:$B$5,2)</f>
        <v>Musical Instruments</v>
      </c>
      <c r="Z798" s="7">
        <v>43734</v>
      </c>
      <c r="AA798">
        <f>_xlfn.DAYS(טבלה1[[#This Row],[Removal_date]],טבלה1[[#This Row],[published_date]])</f>
        <v>1242</v>
      </c>
      <c r="AB798" s="4">
        <f>טבלה1[[#This Row],[price]]*טבלה1[[#This Row],[num_subscribers]]</f>
        <v>17200</v>
      </c>
    </row>
    <row r="799" spans="1:28" x14ac:dyDescent="0.3">
      <c r="A799">
        <v>824412</v>
      </c>
      <c r="B799" t="s">
        <v>6691</v>
      </c>
      <c r="C799" t="str">
        <f>LEFT(טבלה1[[#This Row],[course_title]],10)</f>
        <v>Sell Cours</v>
      </c>
      <c r="D799" t="str">
        <f>RIGHT(טבלה1[[#This Row],[course_title]],10)</f>
        <v xml:space="preserve"> Required!</v>
      </c>
      <c r="E799" t="str">
        <f>MID(טבלה1[[#This Row],[course_title]],2,10)</f>
        <v>ell Course</v>
      </c>
      <c r="F799" t="s">
        <v>6692</v>
      </c>
      <c r="G799" t="str">
        <f>REPLACE(טבלה1[[#This Row],[url]],19,3,"com")</f>
        <v>https://www.udemy.com/sell-courses-on-your-own-website-no-coding-required/</v>
      </c>
      <c r="H799" t="b">
        <v>1</v>
      </c>
      <c r="I799" s="4">
        <v>100</v>
      </c>
      <c r="J799" s="5">
        <v>1032</v>
      </c>
      <c r="K799" s="5">
        <v>9</v>
      </c>
      <c r="L799" s="5">
        <v>21</v>
      </c>
      <c r="M799">
        <v>1</v>
      </c>
      <c r="N799" t="str">
        <f>VLOOKUP(טבלה1[[#This Row],[level_id]],Level_id!$A$2:$B$5,2)</f>
        <v>All levels</v>
      </c>
      <c r="O799" t="str">
        <f>LOWER(טבלה1[[#This Row],[level_desc]])</f>
        <v>all levels</v>
      </c>
      <c r="P799" s="3" t="str">
        <f>UPPER(טבלה1[[#This Row],[small letters]])</f>
        <v>ALL LEVELS</v>
      </c>
      <c r="Q799">
        <f>LEN(טבלה1[[#This Row],[no spaces]])</f>
        <v>10</v>
      </c>
      <c r="R799" t="str">
        <f>TRIM(טבלה1[[#This Row],[small letters]])</f>
        <v>all levels</v>
      </c>
      <c r="S799" s="6">
        <v>1</v>
      </c>
      <c r="T799" s="12">
        <v>42478</v>
      </c>
      <c r="U799" s="6">
        <f>DAY(טבלה1[[#This Row],[published_date]])</f>
        <v>18</v>
      </c>
      <c r="V799" s="6">
        <f>MONTH(טבלה1[[#This Row],[published_date]])</f>
        <v>4</v>
      </c>
      <c r="W799" s="6">
        <f>YEAR(טבלה1[[#This Row],[published_date]])</f>
        <v>2016</v>
      </c>
      <c r="X799">
        <v>4</v>
      </c>
      <c r="Y799" t="str">
        <f>VLOOKUP(טבלה1[[#This Row],[subject_id]],Subject_id!$A$2:$B$5,2)</f>
        <v>Web Development</v>
      </c>
      <c r="Z799" s="7">
        <v>43734</v>
      </c>
      <c r="AA799">
        <f>_xlfn.DAYS(טבלה1[[#This Row],[Removal_date]],טבלה1[[#This Row],[published_date]])</f>
        <v>1256</v>
      </c>
      <c r="AB799" s="4">
        <f>טבלה1[[#This Row],[price]]*טבלה1[[#This Row],[num_subscribers]]</f>
        <v>103200</v>
      </c>
    </row>
    <row r="800" spans="1:28" x14ac:dyDescent="0.3">
      <c r="A800">
        <v>851288</v>
      </c>
      <c r="B800" t="s">
        <v>1126</v>
      </c>
      <c r="C800" t="str">
        <f>LEFT(טבלה1[[#This Row],[course_title]],10)</f>
        <v>Smart Trad</v>
      </c>
      <c r="D800" t="str">
        <f>RIGHT(טבלה1[[#This Row],[course_title]],10)</f>
        <v>kly Result</v>
      </c>
      <c r="E800" t="str">
        <f>MID(טבלה1[[#This Row],[course_title]],2,10)</f>
        <v>mart Tradi</v>
      </c>
      <c r="F800" t="s">
        <v>1127</v>
      </c>
      <c r="G800" t="str">
        <f>REPLACE(טבלה1[[#This Row],[url]],19,3,"com")</f>
        <v>https://www.udemy.com/smart-trading-techniques-for-safe-consistent-weekly-result/</v>
      </c>
      <c r="H800" t="b">
        <v>1</v>
      </c>
      <c r="I800" s="4">
        <v>100</v>
      </c>
      <c r="J800" s="5">
        <v>46</v>
      </c>
      <c r="K800" s="5">
        <v>11</v>
      </c>
      <c r="L800" s="5">
        <v>24</v>
      </c>
      <c r="M800">
        <v>4</v>
      </c>
      <c r="N800" t="str">
        <f>VLOOKUP(טבלה1[[#This Row],[level_id]],Level_id!$A$2:$B$5,2)</f>
        <v>Intermediate Level</v>
      </c>
      <c r="O800" t="str">
        <f>LOWER(טבלה1[[#This Row],[level_desc]])</f>
        <v>intermediate level</v>
      </c>
      <c r="P800" s="3" t="str">
        <f>UPPER(טבלה1[[#This Row],[small letters]])</f>
        <v>INTERMEDIATE LEVEL</v>
      </c>
      <c r="Q800">
        <f>LEN(טבלה1[[#This Row],[no spaces]])</f>
        <v>18</v>
      </c>
      <c r="R800" t="str">
        <f>TRIM(טבלה1[[#This Row],[small letters]])</f>
        <v>intermediate level</v>
      </c>
      <c r="S800" s="6">
        <v>2.5</v>
      </c>
      <c r="T800" s="12">
        <v>42514</v>
      </c>
      <c r="U800" s="6">
        <f>DAY(טבלה1[[#This Row],[published_date]])</f>
        <v>24</v>
      </c>
      <c r="V800" s="6">
        <f>MONTH(טבלה1[[#This Row],[published_date]])</f>
        <v>5</v>
      </c>
      <c r="W800" s="6">
        <f>YEAR(טבלה1[[#This Row],[published_date]])</f>
        <v>2016</v>
      </c>
      <c r="X800">
        <v>1</v>
      </c>
      <c r="Y800" t="str">
        <f>VLOOKUP(טבלה1[[#This Row],[subject_id]],Subject_id!$A$2:$B$5,2)</f>
        <v>Business Finance</v>
      </c>
      <c r="Z800" s="7">
        <v>44114</v>
      </c>
      <c r="AA800">
        <f>_xlfn.DAYS(טבלה1[[#This Row],[Removal_date]],טבלה1[[#This Row],[published_date]])</f>
        <v>1600</v>
      </c>
      <c r="AB800" s="4">
        <f>טבלה1[[#This Row],[price]]*טבלה1[[#This Row],[num_subscribers]]</f>
        <v>4600</v>
      </c>
    </row>
    <row r="801" spans="1:28" x14ac:dyDescent="0.3">
      <c r="A801">
        <v>863812</v>
      </c>
      <c r="B801" t="s">
        <v>5681</v>
      </c>
      <c r="C801" t="str">
        <f>LEFT(טבלה1[[#This Row],[course_title]],10)</f>
        <v>Spring Cor</v>
      </c>
      <c r="D801" t="str">
        <f>RIGHT(טבלה1[[#This Row],[course_title]],10)</f>
        <v>Ops on AWS</v>
      </c>
      <c r="E801" t="str">
        <f>MID(טבלה1[[#This Row],[course_title]],2,10)</f>
        <v>pring Core</v>
      </c>
      <c r="F801" t="s">
        <v>5682</v>
      </c>
      <c r="G801" t="str">
        <f>REPLACE(טבלה1[[#This Row],[url]],19,3,"com")</f>
        <v>https://www.udemy.com/spring-core-devops-on-aws/</v>
      </c>
      <c r="H801" t="b">
        <v>1</v>
      </c>
      <c r="I801" s="4">
        <v>100</v>
      </c>
      <c r="J801" s="5">
        <v>1626</v>
      </c>
      <c r="K801" s="5">
        <v>115</v>
      </c>
      <c r="L801" s="5">
        <v>78</v>
      </c>
      <c r="M801">
        <v>4</v>
      </c>
      <c r="N801" t="str">
        <f>VLOOKUP(טבלה1[[#This Row],[level_id]],Level_id!$A$2:$B$5,2)</f>
        <v>Intermediate Level</v>
      </c>
      <c r="O801" t="str">
        <f>LOWER(טבלה1[[#This Row],[level_desc]])</f>
        <v>intermediate level</v>
      </c>
      <c r="P801" s="3" t="str">
        <f>UPPER(טבלה1[[#This Row],[small letters]])</f>
        <v>INTERMEDIATE LEVEL</v>
      </c>
      <c r="Q801">
        <f>LEN(טבלה1[[#This Row],[no spaces]])</f>
        <v>18</v>
      </c>
      <c r="R801" t="str">
        <f>TRIM(טבלה1[[#This Row],[small letters]])</f>
        <v>intermediate level</v>
      </c>
      <c r="S801" s="6">
        <v>6.5</v>
      </c>
      <c r="T801" s="12">
        <v>42689</v>
      </c>
      <c r="U801" s="6">
        <f>DAY(טבלה1[[#This Row],[published_date]])</f>
        <v>15</v>
      </c>
      <c r="V801" s="6">
        <f>MONTH(טבלה1[[#This Row],[published_date]])</f>
        <v>11</v>
      </c>
      <c r="W801" s="6">
        <f>YEAR(טבלה1[[#This Row],[published_date]])</f>
        <v>2016</v>
      </c>
      <c r="X801">
        <v>4</v>
      </c>
      <c r="Y801" t="str">
        <f>VLOOKUP(טבלה1[[#This Row],[subject_id]],Subject_id!$A$2:$B$5,2)</f>
        <v>Web Development</v>
      </c>
      <c r="Z801" s="7">
        <v>44114</v>
      </c>
      <c r="AA801">
        <f>_xlfn.DAYS(טבלה1[[#This Row],[Removal_date]],טבלה1[[#This Row],[published_date]])</f>
        <v>1425</v>
      </c>
      <c r="AB801" s="4">
        <f>טבלה1[[#This Row],[price]]*טבלה1[[#This Row],[num_subscribers]]</f>
        <v>162600</v>
      </c>
    </row>
    <row r="802" spans="1:28" x14ac:dyDescent="0.3">
      <c r="A802">
        <v>874166</v>
      </c>
      <c r="B802" t="s">
        <v>5457</v>
      </c>
      <c r="C802" t="str">
        <f>LEFT(טבלה1[[#This Row],[course_title]],10)</f>
        <v xml:space="preserve">Angular 2 </v>
      </c>
      <c r="D802" t="str">
        <f>RIGHT(טבלה1[[#This Row],[course_title]],10)</f>
        <v>TypeScript</v>
      </c>
      <c r="E802" t="str">
        <f>MID(טבלה1[[#This Row],[course_title]],2,10)</f>
        <v>ngular 2 C</v>
      </c>
      <c r="F802" t="s">
        <v>5458</v>
      </c>
      <c r="G802" t="str">
        <f>REPLACE(טבלה1[[#This Row],[url]],19,3,"com")</f>
        <v>https://www.udemy.com/angular-2-crash-course/</v>
      </c>
      <c r="H802" t="b">
        <v>1</v>
      </c>
      <c r="I802" s="4">
        <v>100</v>
      </c>
      <c r="J802" s="5">
        <v>16409</v>
      </c>
      <c r="K802" s="5">
        <v>589</v>
      </c>
      <c r="L802" s="5">
        <v>74</v>
      </c>
      <c r="M802">
        <v>1</v>
      </c>
      <c r="N802" t="str">
        <f>VLOOKUP(טבלה1[[#This Row],[level_id]],Level_id!$A$2:$B$5,2)</f>
        <v>All levels</v>
      </c>
      <c r="O802" t="str">
        <f>LOWER(טבלה1[[#This Row],[level_desc]])</f>
        <v>all levels</v>
      </c>
      <c r="P802" s="3" t="str">
        <f>UPPER(טבלה1[[#This Row],[small letters]])</f>
        <v>ALL LEVELS</v>
      </c>
      <c r="Q802">
        <f>LEN(טבלה1[[#This Row],[no spaces]])</f>
        <v>10</v>
      </c>
      <c r="R802" t="str">
        <f>TRIM(טבלה1[[#This Row],[small letters]])</f>
        <v>all levels</v>
      </c>
      <c r="S802" s="6">
        <v>4</v>
      </c>
      <c r="T802" s="12">
        <v>42535</v>
      </c>
      <c r="U802" s="6">
        <f>DAY(טבלה1[[#This Row],[published_date]])</f>
        <v>14</v>
      </c>
      <c r="V802" s="6">
        <f>MONTH(טבלה1[[#This Row],[published_date]])</f>
        <v>6</v>
      </c>
      <c r="W802" s="6">
        <f>YEAR(טבלה1[[#This Row],[published_date]])</f>
        <v>2016</v>
      </c>
      <c r="X802">
        <v>4</v>
      </c>
      <c r="Y802" t="str">
        <f>VLOOKUP(טבלה1[[#This Row],[subject_id]],Subject_id!$A$2:$B$5,2)</f>
        <v>Web Development</v>
      </c>
      <c r="Z802" s="7">
        <v>43734</v>
      </c>
      <c r="AA802">
        <f>_xlfn.DAYS(טבלה1[[#This Row],[Removal_date]],טבלה1[[#This Row],[published_date]])</f>
        <v>1199</v>
      </c>
      <c r="AB802" s="4">
        <f>טבלה1[[#This Row],[price]]*טבלה1[[#This Row],[num_subscribers]]</f>
        <v>1640900</v>
      </c>
    </row>
    <row r="803" spans="1:28" x14ac:dyDescent="0.3">
      <c r="A803">
        <v>875194</v>
      </c>
      <c r="B803" t="s">
        <v>5224</v>
      </c>
      <c r="C803" t="str">
        <f>LEFT(טבלה1[[#This Row],[course_title]],10)</f>
        <v>Build Incr</v>
      </c>
      <c r="D803" t="str">
        <f>RIGHT(טבלה1[[#This Row],[course_title]],10)</f>
        <v>e Chatbots</v>
      </c>
      <c r="E803" t="str">
        <f>MID(טבלה1[[#This Row],[course_title]],2,10)</f>
        <v>uild Incre</v>
      </c>
      <c r="F803" t="s">
        <v>5225</v>
      </c>
      <c r="G803" t="str">
        <f>REPLACE(טבלה1[[#This Row],[url]],19,3,"com")</f>
        <v>https://www.udemy.com/build-incredible-chatbots/</v>
      </c>
      <c r="H803" t="b">
        <v>1</v>
      </c>
      <c r="I803" s="4">
        <v>100</v>
      </c>
      <c r="J803" s="5">
        <v>2234</v>
      </c>
      <c r="K803" s="5">
        <v>253</v>
      </c>
      <c r="L803" s="5">
        <v>115</v>
      </c>
      <c r="M803">
        <v>1</v>
      </c>
      <c r="N803" t="str">
        <f>VLOOKUP(טבלה1[[#This Row],[level_id]],Level_id!$A$2:$B$5,2)</f>
        <v>All levels</v>
      </c>
      <c r="O803" t="str">
        <f>LOWER(טבלה1[[#This Row],[level_desc]])</f>
        <v>all levels</v>
      </c>
      <c r="P803" s="3" t="str">
        <f>UPPER(טבלה1[[#This Row],[small letters]])</f>
        <v>ALL LEVELS</v>
      </c>
      <c r="Q803">
        <f>LEN(טבלה1[[#This Row],[no spaces]])</f>
        <v>10</v>
      </c>
      <c r="R803" t="str">
        <f>TRIM(טבלה1[[#This Row],[small letters]])</f>
        <v>all levels</v>
      </c>
      <c r="S803" s="6">
        <v>11.5</v>
      </c>
      <c r="T803" s="12">
        <v>42676</v>
      </c>
      <c r="U803" s="6">
        <f>DAY(טבלה1[[#This Row],[published_date]])</f>
        <v>2</v>
      </c>
      <c r="V803" s="6">
        <f>MONTH(טבלה1[[#This Row],[published_date]])</f>
        <v>11</v>
      </c>
      <c r="W803" s="6">
        <f>YEAR(טבלה1[[#This Row],[published_date]])</f>
        <v>2016</v>
      </c>
      <c r="X803">
        <v>4</v>
      </c>
      <c r="Y803" t="str">
        <f>VLOOKUP(טבלה1[[#This Row],[subject_id]],Subject_id!$A$2:$B$5,2)</f>
        <v>Web Development</v>
      </c>
      <c r="Z803" s="7">
        <v>43734</v>
      </c>
      <c r="AA803">
        <f>_xlfn.DAYS(טבלה1[[#This Row],[Removal_date]],טבלה1[[#This Row],[published_date]])</f>
        <v>1058</v>
      </c>
      <c r="AB803" s="4">
        <f>טבלה1[[#This Row],[price]]*טבלה1[[#This Row],[num_subscribers]]</f>
        <v>223400</v>
      </c>
    </row>
    <row r="804" spans="1:28" x14ac:dyDescent="0.3">
      <c r="A804">
        <v>876850</v>
      </c>
      <c r="B804" t="s">
        <v>5515</v>
      </c>
      <c r="C804" t="str">
        <f>LEFT(טבלה1[[#This Row],[course_title]],10)</f>
        <v>HTML5 Spec</v>
      </c>
      <c r="D804" t="str">
        <f>RIGHT(טבלה1[[#This Row],[course_title]],10)</f>
        <v>5 Training</v>
      </c>
      <c r="E804" t="str">
        <f>MID(טבלה1[[#This Row],[course_title]],2,10)</f>
        <v>TML5 Speci</v>
      </c>
      <c r="F804" t="s">
        <v>5516</v>
      </c>
      <c r="G804" t="str">
        <f>REPLACE(טבלה1[[#This Row],[url]],19,3,"com")</f>
        <v>https://www.udemy.com/html5-specialist/</v>
      </c>
      <c r="H804" t="b">
        <v>1</v>
      </c>
      <c r="I804" s="4">
        <v>100</v>
      </c>
      <c r="J804" s="5">
        <v>1385</v>
      </c>
      <c r="K804" s="5">
        <v>188</v>
      </c>
      <c r="L804" s="5">
        <v>83</v>
      </c>
      <c r="M804">
        <v>1</v>
      </c>
      <c r="N804" t="str">
        <f>VLOOKUP(טבלה1[[#This Row],[level_id]],Level_id!$A$2:$B$5,2)</f>
        <v>All levels</v>
      </c>
      <c r="O804" t="str">
        <f>LOWER(טבלה1[[#This Row],[level_desc]])</f>
        <v>all levels</v>
      </c>
      <c r="P804" s="3" t="str">
        <f>UPPER(טבלה1[[#This Row],[small letters]])</f>
        <v>ALL LEVELS</v>
      </c>
      <c r="Q804">
        <f>LEN(טבלה1[[#This Row],[no spaces]])</f>
        <v>10</v>
      </c>
      <c r="R804" t="str">
        <f>TRIM(טבלה1[[#This Row],[small letters]])</f>
        <v>all levels</v>
      </c>
      <c r="S804" s="6">
        <v>5</v>
      </c>
      <c r="T804" s="12">
        <v>42543</v>
      </c>
      <c r="U804" s="6">
        <f>DAY(טבלה1[[#This Row],[published_date]])</f>
        <v>22</v>
      </c>
      <c r="V804" s="6">
        <f>MONTH(טבלה1[[#This Row],[published_date]])</f>
        <v>6</v>
      </c>
      <c r="W804" s="6">
        <f>YEAR(טבלה1[[#This Row],[published_date]])</f>
        <v>2016</v>
      </c>
      <c r="X804">
        <v>4</v>
      </c>
      <c r="Y804" t="str">
        <f>VLOOKUP(טבלה1[[#This Row],[subject_id]],Subject_id!$A$2:$B$5,2)</f>
        <v>Web Development</v>
      </c>
      <c r="Z804" s="7">
        <v>43734</v>
      </c>
      <c r="AA804">
        <f>_xlfn.DAYS(טבלה1[[#This Row],[Removal_date]],טבלה1[[#This Row],[published_date]])</f>
        <v>1191</v>
      </c>
      <c r="AB804" s="4">
        <f>טבלה1[[#This Row],[price]]*טבלה1[[#This Row],[num_subscribers]]</f>
        <v>138500</v>
      </c>
    </row>
    <row r="805" spans="1:28" x14ac:dyDescent="0.3">
      <c r="A805">
        <v>896858</v>
      </c>
      <c r="B805" t="s">
        <v>5794</v>
      </c>
      <c r="C805" t="str">
        <f>LEFT(טבלה1[[#This Row],[course_title]],10)</f>
        <v>The Comple</v>
      </c>
      <c r="D805" t="str">
        <f>RIGHT(טבלה1[[#This Row],[course_title]],10)</f>
        <v>ion Course</v>
      </c>
      <c r="E805" t="str">
        <f>MID(טבלה1[[#This Row],[course_title]],2,10)</f>
        <v>he Complet</v>
      </c>
      <c r="F805" t="s">
        <v>5795</v>
      </c>
      <c r="G805" t="str">
        <f>REPLACE(טבלה1[[#This Row],[url]],19,3,"com")</f>
        <v>https://www.udemy.com/the-complete-wordpress-development-customization-course/</v>
      </c>
      <c r="H805" t="b">
        <v>1</v>
      </c>
      <c r="I805" s="4">
        <v>100</v>
      </c>
      <c r="J805" s="5">
        <v>1611</v>
      </c>
      <c r="K805" s="5">
        <v>165</v>
      </c>
      <c r="L805" s="5">
        <v>157</v>
      </c>
      <c r="M805">
        <v>3</v>
      </c>
      <c r="N805" t="str">
        <f>VLOOKUP(טבלה1[[#This Row],[level_id]],Level_id!$A$2:$B$5,2)</f>
        <v>Expert Level</v>
      </c>
      <c r="O805" t="str">
        <f>LOWER(טבלה1[[#This Row],[level_desc]])</f>
        <v>expert level</v>
      </c>
      <c r="P805" s="3" t="str">
        <f>UPPER(טבלה1[[#This Row],[small letters]])</f>
        <v>EXPERT LEVEL</v>
      </c>
      <c r="Q805">
        <f>LEN(טבלה1[[#This Row],[no spaces]])</f>
        <v>12</v>
      </c>
      <c r="R805" t="str">
        <f>TRIM(טבלה1[[#This Row],[small letters]])</f>
        <v>expert level</v>
      </c>
      <c r="S805" s="6">
        <v>12.5</v>
      </c>
      <c r="T805" s="12">
        <v>42681</v>
      </c>
      <c r="U805" s="6">
        <f>DAY(טבלה1[[#This Row],[published_date]])</f>
        <v>7</v>
      </c>
      <c r="V805" s="6">
        <f>MONTH(טבלה1[[#This Row],[published_date]])</f>
        <v>11</v>
      </c>
      <c r="W805" s="6">
        <f>YEAR(טבלה1[[#This Row],[published_date]])</f>
        <v>2016</v>
      </c>
      <c r="X805">
        <v>4</v>
      </c>
      <c r="Y805" t="str">
        <f>VLOOKUP(טבלה1[[#This Row],[subject_id]],Subject_id!$A$2:$B$5,2)</f>
        <v>Web Development</v>
      </c>
      <c r="Z805" s="7">
        <v>43701</v>
      </c>
      <c r="AA805">
        <f>_xlfn.DAYS(טבלה1[[#This Row],[Removal_date]],טבלה1[[#This Row],[published_date]])</f>
        <v>1020</v>
      </c>
      <c r="AB805" s="4">
        <f>טבלה1[[#This Row],[price]]*טבלה1[[#This Row],[num_subscribers]]</f>
        <v>161100</v>
      </c>
    </row>
    <row r="806" spans="1:28" x14ac:dyDescent="0.3">
      <c r="A806">
        <v>907444</v>
      </c>
      <c r="B806" t="s">
        <v>302</v>
      </c>
      <c r="C806" t="str">
        <f>LEFT(טבלה1[[#This Row],[course_title]],10)</f>
        <v>SAP FICO F</v>
      </c>
      <c r="D806" t="str">
        <f>RIGHT(טבלה1[[#This Row],[course_title]],10)</f>
        <v>l Accounts</v>
      </c>
      <c r="E806" t="str">
        <f>MID(טבלה1[[#This Row],[course_title]],2,10)</f>
        <v>AP FICO Fo</v>
      </c>
      <c r="F806" t="s">
        <v>303</v>
      </c>
      <c r="G806" t="str">
        <f>REPLACE(טבלה1[[#This Row],[url]],19,3,"com")</f>
        <v>https://www.udemy.com/sap-fico-for-sap-beginners/</v>
      </c>
      <c r="H806" t="b">
        <v>1</v>
      </c>
      <c r="I806" s="4">
        <v>100</v>
      </c>
      <c r="J806" s="5">
        <v>1444</v>
      </c>
      <c r="K806" s="5">
        <v>101</v>
      </c>
      <c r="L806" s="5">
        <v>59</v>
      </c>
      <c r="M806">
        <v>2</v>
      </c>
      <c r="N806" t="str">
        <f>VLOOKUP(טבלה1[[#This Row],[level_id]],Level_id!$A$2:$B$5,2)</f>
        <v>Beginner Level</v>
      </c>
      <c r="O806" t="str">
        <f>LOWER(טבלה1[[#This Row],[level_desc]])</f>
        <v>beginner level</v>
      </c>
      <c r="P806" s="3" t="str">
        <f>UPPER(טבלה1[[#This Row],[small letters]])</f>
        <v>BEGINNER LEVEL</v>
      </c>
      <c r="Q806">
        <f>LEN(טבלה1[[#This Row],[no spaces]])</f>
        <v>14</v>
      </c>
      <c r="R806" t="str">
        <f>TRIM(טבלה1[[#This Row],[small letters]])</f>
        <v>beginner level</v>
      </c>
      <c r="S806" s="6">
        <v>5</v>
      </c>
      <c r="T806" s="12">
        <v>42576</v>
      </c>
      <c r="U806" s="6">
        <f>DAY(טבלה1[[#This Row],[published_date]])</f>
        <v>25</v>
      </c>
      <c r="V806" s="6">
        <f>MONTH(טבלה1[[#This Row],[published_date]])</f>
        <v>7</v>
      </c>
      <c r="W806" s="6">
        <f>YEAR(טבלה1[[#This Row],[published_date]])</f>
        <v>2016</v>
      </c>
      <c r="X806">
        <v>1</v>
      </c>
      <c r="Y806" t="str">
        <f>VLOOKUP(טבלה1[[#This Row],[subject_id]],Subject_id!$A$2:$B$5,2)</f>
        <v>Business Finance</v>
      </c>
      <c r="Z806" s="7">
        <v>43245</v>
      </c>
      <c r="AA806">
        <f>_xlfn.DAYS(טבלה1[[#This Row],[Removal_date]],טבלה1[[#This Row],[published_date]])</f>
        <v>669</v>
      </c>
      <c r="AB806" s="4">
        <f>טבלה1[[#This Row],[price]]*טבלה1[[#This Row],[num_subscribers]]</f>
        <v>144400</v>
      </c>
    </row>
    <row r="807" spans="1:28" x14ac:dyDescent="0.3">
      <c r="A807">
        <v>907716</v>
      </c>
      <c r="B807" t="s">
        <v>536</v>
      </c>
      <c r="C807" t="str">
        <f>LEFT(טבלה1[[#This Row],[course_title]],10)</f>
        <v>Internatio</v>
      </c>
      <c r="D807" t="str">
        <f>RIGHT(טבלה1[[#This Row],[course_title]],10)</f>
        <v>boundaries</v>
      </c>
      <c r="E807" t="str">
        <f>MID(טבלה1[[#This Row],[course_title]],2,10)</f>
        <v>nternation</v>
      </c>
      <c r="F807" t="s">
        <v>537</v>
      </c>
      <c r="G807" t="str">
        <f>REPLACE(טבלה1[[#This Row],[url]],19,3,"com")</f>
        <v>https://www.udemy.com/international-tax-course-intermediate-level/</v>
      </c>
      <c r="H807" t="b">
        <v>1</v>
      </c>
      <c r="I807" s="4">
        <v>100</v>
      </c>
      <c r="J807" s="5">
        <v>27</v>
      </c>
      <c r="K807" s="5">
        <v>6</v>
      </c>
      <c r="L807" s="5">
        <v>235</v>
      </c>
      <c r="M807">
        <v>1</v>
      </c>
      <c r="N807" t="str">
        <f>VLOOKUP(טבלה1[[#This Row],[level_id]],Level_id!$A$2:$B$5,2)</f>
        <v>All levels</v>
      </c>
      <c r="O807" t="str">
        <f>LOWER(טבלה1[[#This Row],[level_desc]])</f>
        <v>all levels</v>
      </c>
      <c r="P807" s="3" t="str">
        <f>UPPER(טבלה1[[#This Row],[small letters]])</f>
        <v>ALL LEVELS</v>
      </c>
      <c r="Q807">
        <f>LEN(טבלה1[[#This Row],[no spaces]])</f>
        <v>10</v>
      </c>
      <c r="R807" t="str">
        <f>TRIM(טבלה1[[#This Row],[small letters]])</f>
        <v>all levels</v>
      </c>
      <c r="S807" s="6">
        <v>19.5</v>
      </c>
      <c r="T807" s="12">
        <v>42619</v>
      </c>
      <c r="U807" s="6">
        <f>DAY(טבלה1[[#This Row],[published_date]])</f>
        <v>6</v>
      </c>
      <c r="V807" s="6">
        <f>MONTH(טבלה1[[#This Row],[published_date]])</f>
        <v>9</v>
      </c>
      <c r="W807" s="6">
        <f>YEAR(טבלה1[[#This Row],[published_date]])</f>
        <v>2016</v>
      </c>
      <c r="X807">
        <v>1</v>
      </c>
      <c r="Y807" t="str">
        <f>VLOOKUP(טבלה1[[#This Row],[subject_id]],Subject_id!$A$2:$B$5,2)</f>
        <v>Business Finance</v>
      </c>
      <c r="Z807" s="7">
        <v>43318</v>
      </c>
      <c r="AA807">
        <f>_xlfn.DAYS(טבלה1[[#This Row],[Removal_date]],טבלה1[[#This Row],[published_date]])</f>
        <v>699</v>
      </c>
      <c r="AB807" s="4">
        <f>טבלה1[[#This Row],[price]]*טבלה1[[#This Row],[num_subscribers]]</f>
        <v>2700</v>
      </c>
    </row>
    <row r="808" spans="1:28" x14ac:dyDescent="0.3">
      <c r="A808">
        <v>908664</v>
      </c>
      <c r="B808" t="s">
        <v>3266</v>
      </c>
      <c r="C808" t="str">
        <f>LEFT(טבלה1[[#This Row],[course_title]],10)</f>
        <v xml:space="preserve">Word Swag </v>
      </c>
      <c r="D808" t="str">
        <f>RIGHT(טבלה1[[#This Row],[course_title]],10)</f>
        <v>d Swag App</v>
      </c>
      <c r="E808" t="str">
        <f>MID(טבלה1[[#This Row],[course_title]],2,10)</f>
        <v>ord Swag :</v>
      </c>
      <c r="F808" t="s">
        <v>3267</v>
      </c>
      <c r="G808" t="str">
        <f>REPLACE(טבלה1[[#This Row],[url]],19,3,"com")</f>
        <v>https://www.udemy.com/word-swag/</v>
      </c>
      <c r="H808" t="b">
        <v>1</v>
      </c>
      <c r="I808" s="4">
        <v>100</v>
      </c>
      <c r="J808" s="5">
        <v>2416</v>
      </c>
      <c r="K808" s="5">
        <v>19</v>
      </c>
      <c r="L808" s="5">
        <v>14</v>
      </c>
      <c r="M808">
        <v>1</v>
      </c>
      <c r="N808" t="str">
        <f>VLOOKUP(טבלה1[[#This Row],[level_id]],Level_id!$A$2:$B$5,2)</f>
        <v>All levels</v>
      </c>
      <c r="O808" t="str">
        <f>LOWER(טבלה1[[#This Row],[level_desc]])</f>
        <v>all levels</v>
      </c>
      <c r="P808" s="3" t="str">
        <f>UPPER(טבלה1[[#This Row],[small letters]])</f>
        <v>ALL LEVELS</v>
      </c>
      <c r="Q808">
        <f>LEN(טבלה1[[#This Row],[no spaces]])</f>
        <v>10</v>
      </c>
      <c r="R808" t="str">
        <f>TRIM(טבלה1[[#This Row],[small letters]])</f>
        <v>all levels</v>
      </c>
      <c r="S808" s="6">
        <v>1</v>
      </c>
      <c r="T808" s="12">
        <v>42591</v>
      </c>
      <c r="U808" s="6">
        <f>DAY(טבלה1[[#This Row],[published_date]])</f>
        <v>9</v>
      </c>
      <c r="V808" s="6">
        <f>MONTH(טבלה1[[#This Row],[published_date]])</f>
        <v>8</v>
      </c>
      <c r="W808" s="6">
        <f>YEAR(טבלה1[[#This Row],[published_date]])</f>
        <v>2016</v>
      </c>
      <c r="X808">
        <v>2</v>
      </c>
      <c r="Y808" t="str">
        <f>VLOOKUP(טבלה1[[#This Row],[subject_id]],Subject_id!$A$2:$B$5,2)</f>
        <v>Graphic Design</v>
      </c>
      <c r="Z808" s="7">
        <v>43734</v>
      </c>
      <c r="AA808">
        <f>_xlfn.DAYS(טבלה1[[#This Row],[Removal_date]],טבלה1[[#This Row],[published_date]])</f>
        <v>1143</v>
      </c>
      <c r="AB808" s="4">
        <f>טבלה1[[#This Row],[price]]*טבלה1[[#This Row],[num_subscribers]]</f>
        <v>241600</v>
      </c>
    </row>
    <row r="809" spans="1:28" x14ac:dyDescent="0.3">
      <c r="A809">
        <v>923146</v>
      </c>
      <c r="B809" t="s">
        <v>6212</v>
      </c>
      <c r="C809" t="str">
        <f>LEFT(טבלה1[[#This Row],[course_title]],10)</f>
        <v>CSS Specia</v>
      </c>
      <c r="D809" t="str">
        <f>RIGHT(טבלה1[[#This Row],[course_title]],10)</f>
        <v>S Training</v>
      </c>
      <c r="E809" t="str">
        <f>MID(טבלה1[[#This Row],[course_title]],2,10)</f>
        <v>SS Special</v>
      </c>
      <c r="F809" t="s">
        <v>6213</v>
      </c>
      <c r="G809" t="str">
        <f>REPLACE(טבלה1[[#This Row],[url]],19,3,"com")</f>
        <v>https://www.udemy.com/css-specialist-comprehensive-css-training/</v>
      </c>
      <c r="H809" t="b">
        <v>1</v>
      </c>
      <c r="I809" s="4">
        <v>100</v>
      </c>
      <c r="J809" s="5">
        <v>487</v>
      </c>
      <c r="K809" s="5">
        <v>31</v>
      </c>
      <c r="L809" s="5">
        <v>52</v>
      </c>
      <c r="M809">
        <v>2</v>
      </c>
      <c r="N809" t="str">
        <f>VLOOKUP(טבלה1[[#This Row],[level_id]],Level_id!$A$2:$B$5,2)</f>
        <v>Beginner Level</v>
      </c>
      <c r="O809" t="str">
        <f>LOWER(טבלה1[[#This Row],[level_desc]])</f>
        <v>beginner level</v>
      </c>
      <c r="P809" s="3" t="str">
        <f>UPPER(טבלה1[[#This Row],[small letters]])</f>
        <v>BEGINNER LEVEL</v>
      </c>
      <c r="Q809">
        <f>LEN(טבלה1[[#This Row],[no spaces]])</f>
        <v>14</v>
      </c>
      <c r="R809" t="str">
        <f>TRIM(טבלה1[[#This Row],[small letters]])</f>
        <v>beginner level</v>
      </c>
      <c r="S809" s="6">
        <v>6</v>
      </c>
      <c r="T809" s="12">
        <v>42590</v>
      </c>
      <c r="U809" s="6">
        <f>DAY(טבלה1[[#This Row],[published_date]])</f>
        <v>8</v>
      </c>
      <c r="V809" s="6">
        <f>MONTH(טבלה1[[#This Row],[published_date]])</f>
        <v>8</v>
      </c>
      <c r="W809" s="6">
        <f>YEAR(טבלה1[[#This Row],[published_date]])</f>
        <v>2016</v>
      </c>
      <c r="X809">
        <v>4</v>
      </c>
      <c r="Y809" t="str">
        <f>VLOOKUP(טבלה1[[#This Row],[subject_id]],Subject_id!$A$2:$B$5,2)</f>
        <v>Web Development</v>
      </c>
      <c r="Z809" s="7">
        <v>43465</v>
      </c>
      <c r="AA809">
        <f>_xlfn.DAYS(טבלה1[[#This Row],[Removal_date]],טבלה1[[#This Row],[published_date]])</f>
        <v>875</v>
      </c>
      <c r="AB809" s="4">
        <f>טבלה1[[#This Row],[price]]*טבלה1[[#This Row],[num_subscribers]]</f>
        <v>48700</v>
      </c>
    </row>
    <row r="810" spans="1:28" x14ac:dyDescent="0.3">
      <c r="A810">
        <v>925286</v>
      </c>
      <c r="B810" t="s">
        <v>3672</v>
      </c>
      <c r="C810" t="str">
        <f>LEFT(טבלה1[[#This Row],[course_title]],10)</f>
        <v>Play Piano</v>
      </c>
      <c r="D810" t="str">
        <f>RIGHT(טבלה1[[#This Row],[course_title]],10)</f>
        <v>sy People!</v>
      </c>
      <c r="E810" t="str">
        <f>MID(טבלה1[[#This Row],[course_title]],2,10)</f>
        <v xml:space="preserve">lay Piano </v>
      </c>
      <c r="F810" t="s">
        <v>3673</v>
      </c>
      <c r="G810" t="str">
        <f>REPLACE(טבלה1[[#This Row],[url]],19,3,"com")</f>
        <v>https://www.udemy.com/piano-for-busy-people/</v>
      </c>
      <c r="H810" t="b">
        <v>1</v>
      </c>
      <c r="I810" s="4">
        <v>100</v>
      </c>
      <c r="J810" s="5">
        <v>476</v>
      </c>
      <c r="K810" s="5">
        <v>16</v>
      </c>
      <c r="L810" s="5">
        <v>91</v>
      </c>
      <c r="M810">
        <v>2</v>
      </c>
      <c r="N810" t="str">
        <f>VLOOKUP(טבלה1[[#This Row],[level_id]],Level_id!$A$2:$B$5,2)</f>
        <v>Beginner Level</v>
      </c>
      <c r="O810" t="str">
        <f>LOWER(טבלה1[[#This Row],[level_desc]])</f>
        <v>beginner level</v>
      </c>
      <c r="P810" s="3" t="str">
        <f>UPPER(טבלה1[[#This Row],[small letters]])</f>
        <v>BEGINNER LEVEL</v>
      </c>
      <c r="Q810">
        <f>LEN(טבלה1[[#This Row],[no spaces]])</f>
        <v>14</v>
      </c>
      <c r="R810" t="str">
        <f>TRIM(טבלה1[[#This Row],[small letters]])</f>
        <v>beginner level</v>
      </c>
      <c r="S810" s="6">
        <v>4</v>
      </c>
      <c r="T810" s="12">
        <v>42675</v>
      </c>
      <c r="U810" s="6">
        <f>DAY(טבלה1[[#This Row],[published_date]])</f>
        <v>1</v>
      </c>
      <c r="V810" s="6">
        <f>MONTH(טבלה1[[#This Row],[published_date]])</f>
        <v>11</v>
      </c>
      <c r="W810" s="6">
        <f>YEAR(טבלה1[[#This Row],[published_date]])</f>
        <v>2016</v>
      </c>
      <c r="X810">
        <v>3</v>
      </c>
      <c r="Y810" t="str">
        <f>VLOOKUP(טבלה1[[#This Row],[subject_id]],Subject_id!$A$2:$B$5,2)</f>
        <v>Musical Instruments</v>
      </c>
      <c r="Z810" s="7">
        <v>43465</v>
      </c>
      <c r="AA810">
        <f>_xlfn.DAYS(טבלה1[[#This Row],[Removal_date]],טבלה1[[#This Row],[published_date]])</f>
        <v>790</v>
      </c>
      <c r="AB810" s="4">
        <f>טבלה1[[#This Row],[price]]*טבלה1[[#This Row],[num_subscribers]]</f>
        <v>47600</v>
      </c>
    </row>
    <row r="811" spans="1:28" x14ac:dyDescent="0.3">
      <c r="A811">
        <v>925854</v>
      </c>
      <c r="B811" t="s">
        <v>1144</v>
      </c>
      <c r="C811" t="str">
        <f>LEFT(טבלה1[[#This Row],[course_title]],10)</f>
        <v>No Bull In</v>
      </c>
      <c r="D811" t="str">
        <f>RIGHT(טבלה1[[#This Row],[course_title]],10)</f>
        <v>al Freedom</v>
      </c>
      <c r="E811" t="str">
        <f>MID(טבלה1[[#This Row],[course_title]],2,10)</f>
        <v>o Bull Inv</v>
      </c>
      <c r="F811" t="s">
        <v>1145</v>
      </c>
      <c r="G811" t="str">
        <f>REPLACE(טבלה1[[#This Row],[url]],19,3,"com")</f>
        <v>https://www.udemy.com/no-bull-investing-investing-101-for-financial-freedom/</v>
      </c>
      <c r="H811" t="b">
        <v>1</v>
      </c>
      <c r="I811" s="4">
        <v>100</v>
      </c>
      <c r="J811" s="5">
        <v>1213</v>
      </c>
      <c r="K811" s="5">
        <v>12</v>
      </c>
      <c r="L811" s="5">
        <v>25</v>
      </c>
      <c r="M811">
        <v>2</v>
      </c>
      <c r="N811" t="str">
        <f>VLOOKUP(טבלה1[[#This Row],[level_id]],Level_id!$A$2:$B$5,2)</f>
        <v>Beginner Level</v>
      </c>
      <c r="O811" t="str">
        <f>LOWER(טבלה1[[#This Row],[level_desc]])</f>
        <v>beginner level</v>
      </c>
      <c r="P811" s="3" t="str">
        <f>UPPER(טבלה1[[#This Row],[small letters]])</f>
        <v>BEGINNER LEVEL</v>
      </c>
      <c r="Q811">
        <f>LEN(טבלה1[[#This Row],[no spaces]])</f>
        <v>14</v>
      </c>
      <c r="R811" t="str">
        <f>TRIM(טבלה1[[#This Row],[small letters]])</f>
        <v>beginner level</v>
      </c>
      <c r="S811" s="6">
        <v>6.5</v>
      </c>
      <c r="T811" s="12">
        <v>42807</v>
      </c>
      <c r="U811" s="6">
        <f>DAY(טבלה1[[#This Row],[published_date]])</f>
        <v>13</v>
      </c>
      <c r="V811" s="6">
        <f>MONTH(טבלה1[[#This Row],[published_date]])</f>
        <v>3</v>
      </c>
      <c r="W811" s="6">
        <f>YEAR(טבלה1[[#This Row],[published_date]])</f>
        <v>2017</v>
      </c>
      <c r="X811">
        <v>1</v>
      </c>
      <c r="Y811" t="str">
        <f>VLOOKUP(טבלה1[[#This Row],[subject_id]],Subject_id!$A$2:$B$5,2)</f>
        <v>Business Finance</v>
      </c>
      <c r="Z811" s="7">
        <v>43465</v>
      </c>
      <c r="AA811">
        <f>_xlfn.DAYS(טבלה1[[#This Row],[Removal_date]],טבלה1[[#This Row],[published_date]])</f>
        <v>658</v>
      </c>
      <c r="AB811" s="4">
        <f>טבלה1[[#This Row],[price]]*טבלה1[[#This Row],[num_subscribers]]</f>
        <v>121300</v>
      </c>
    </row>
    <row r="812" spans="1:28" x14ac:dyDescent="0.3">
      <c r="A812">
        <v>927186</v>
      </c>
      <c r="B812" t="s">
        <v>2582</v>
      </c>
      <c r="C812" t="str">
        <f>LEFT(טבלה1[[#This Row],[course_title]],10)</f>
        <v>Learn Blen</v>
      </c>
      <c r="D812" t="str">
        <f>RIGHT(טבלה1[[#This Row],[course_title]],10)</f>
        <v>ion course</v>
      </c>
      <c r="E812" t="str">
        <f>MID(טבלה1[[#This Row],[course_title]],2,10)</f>
        <v>earn Blend</v>
      </c>
      <c r="F812" t="s">
        <v>2583</v>
      </c>
      <c r="G812" t="str">
        <f>REPLACE(טבלה1[[#This Row],[url]],19,3,"com")</f>
        <v>https://www.udemy.com/learn-blender-3d-in-under-2-hours-the-intro-course/</v>
      </c>
      <c r="H812" t="b">
        <v>1</v>
      </c>
      <c r="I812" s="4">
        <v>100</v>
      </c>
      <c r="J812" s="5">
        <v>739</v>
      </c>
      <c r="K812" s="5">
        <v>12</v>
      </c>
      <c r="L812" s="5">
        <v>15</v>
      </c>
      <c r="M812">
        <v>2</v>
      </c>
      <c r="N812" t="str">
        <f>VLOOKUP(טבלה1[[#This Row],[level_id]],Level_id!$A$2:$B$5,2)</f>
        <v>Beginner Level</v>
      </c>
      <c r="O812" t="str">
        <f>LOWER(טבלה1[[#This Row],[level_desc]])</f>
        <v>beginner level</v>
      </c>
      <c r="P812" s="3" t="str">
        <f>UPPER(טבלה1[[#This Row],[small letters]])</f>
        <v>BEGINNER LEVEL</v>
      </c>
      <c r="Q812">
        <f>LEN(טבלה1[[#This Row],[no spaces]])</f>
        <v>14</v>
      </c>
      <c r="R812" t="str">
        <f>TRIM(טבלה1[[#This Row],[small letters]])</f>
        <v>beginner level</v>
      </c>
      <c r="S812" s="6">
        <v>1.5</v>
      </c>
      <c r="T812" s="12">
        <v>42601</v>
      </c>
      <c r="U812" s="6">
        <f>DAY(טבלה1[[#This Row],[published_date]])</f>
        <v>19</v>
      </c>
      <c r="V812" s="6">
        <f>MONTH(טבלה1[[#This Row],[published_date]])</f>
        <v>8</v>
      </c>
      <c r="W812" s="6">
        <f>YEAR(טבלה1[[#This Row],[published_date]])</f>
        <v>2016</v>
      </c>
      <c r="X812">
        <v>2</v>
      </c>
      <c r="Y812" t="str">
        <f>VLOOKUP(טבלה1[[#This Row],[subject_id]],Subject_id!$A$2:$B$5,2)</f>
        <v>Graphic Design</v>
      </c>
      <c r="Z812" s="7">
        <v>43465</v>
      </c>
      <c r="AA812">
        <f>_xlfn.DAYS(טבלה1[[#This Row],[Removal_date]],טבלה1[[#This Row],[published_date]])</f>
        <v>864</v>
      </c>
      <c r="AB812" s="4">
        <f>טבלה1[[#This Row],[price]]*טבלה1[[#This Row],[num_subscribers]]</f>
        <v>73900</v>
      </c>
    </row>
    <row r="813" spans="1:28" x14ac:dyDescent="0.3">
      <c r="A813">
        <v>937134</v>
      </c>
      <c r="B813" t="s">
        <v>5082</v>
      </c>
      <c r="C813" t="str">
        <f>LEFT(טבלה1[[#This Row],[course_title]],10)</f>
        <v>Javascript</v>
      </c>
      <c r="D813" t="str">
        <f>RIGHT(טבלה1[[#This Row],[course_title]],10)</f>
        <v>l 3 - JSON</v>
      </c>
      <c r="E813" t="str">
        <f>MID(טבלה1[[#This Row],[course_title]],2,10)</f>
        <v xml:space="preserve">avascript </v>
      </c>
      <c r="F813" t="s">
        <v>5083</v>
      </c>
      <c r="G813" t="str">
        <f>REPLACE(טבלה1[[#This Row],[url]],19,3,"com")</f>
        <v>https://www.udemy.com/javascript-intermediate-json-course/</v>
      </c>
      <c r="H813" t="b">
        <v>1</v>
      </c>
      <c r="I813" s="4">
        <v>100</v>
      </c>
      <c r="J813" s="5">
        <v>1735</v>
      </c>
      <c r="K813" s="5">
        <v>76</v>
      </c>
      <c r="L813" s="5">
        <v>25</v>
      </c>
      <c r="M813">
        <v>1</v>
      </c>
      <c r="N813" t="str">
        <f>VLOOKUP(טבלה1[[#This Row],[level_id]],Level_id!$A$2:$B$5,2)</f>
        <v>All levels</v>
      </c>
      <c r="O813" t="str">
        <f>LOWER(טבלה1[[#This Row],[level_desc]])</f>
        <v>all levels</v>
      </c>
      <c r="P813" s="3" t="str">
        <f>UPPER(טבלה1[[#This Row],[small letters]])</f>
        <v>ALL LEVELS</v>
      </c>
      <c r="Q813">
        <f>LEN(טבלה1[[#This Row],[no spaces]])</f>
        <v>10</v>
      </c>
      <c r="R813" t="str">
        <f>TRIM(טבלה1[[#This Row],[small letters]])</f>
        <v>all levels</v>
      </c>
      <c r="S813" s="6">
        <v>2.5</v>
      </c>
      <c r="T813" s="12">
        <v>42612</v>
      </c>
      <c r="U813" s="6">
        <f>DAY(טבלה1[[#This Row],[published_date]])</f>
        <v>30</v>
      </c>
      <c r="V813" s="6">
        <f>MONTH(טבלה1[[#This Row],[published_date]])</f>
        <v>8</v>
      </c>
      <c r="W813" s="6">
        <f>YEAR(טבלה1[[#This Row],[published_date]])</f>
        <v>2016</v>
      </c>
      <c r="X813">
        <v>4</v>
      </c>
      <c r="Y813" t="str">
        <f>VLOOKUP(טבלה1[[#This Row],[subject_id]],Subject_id!$A$2:$B$5,2)</f>
        <v>Web Development</v>
      </c>
      <c r="Z813" s="7">
        <v>43734</v>
      </c>
      <c r="AA813">
        <f>_xlfn.DAYS(טבלה1[[#This Row],[Removal_date]],טבלה1[[#This Row],[published_date]])</f>
        <v>1122</v>
      </c>
      <c r="AB813" s="4">
        <f>טבלה1[[#This Row],[price]]*טבלה1[[#This Row],[num_subscribers]]</f>
        <v>173500</v>
      </c>
    </row>
    <row r="814" spans="1:28" x14ac:dyDescent="0.3">
      <c r="A814">
        <v>938260</v>
      </c>
      <c r="B814" t="s">
        <v>4002</v>
      </c>
      <c r="C814" t="str">
        <f>LEFT(טבלה1[[#This Row],[course_title]],10)</f>
        <v xml:space="preserve">Piano For </v>
      </c>
      <c r="D814" t="str">
        <f>RIGHT(טבלה1[[#This Row],[course_title]],10)</f>
        <v xml:space="preserve"> Immersion</v>
      </c>
      <c r="E814" t="str">
        <f>MID(טבלה1[[#This Row],[course_title]],2,10)</f>
        <v>iano For S</v>
      </c>
      <c r="F814" t="s">
        <v>4003</v>
      </c>
      <c r="G814" t="str">
        <f>REPLACE(טבלה1[[#This Row],[url]],19,3,"com")</f>
        <v>https://www.udemy.com/piano-singersongwriter-rhythm/</v>
      </c>
      <c r="H814" t="b">
        <v>1</v>
      </c>
      <c r="I814" s="4">
        <v>100</v>
      </c>
      <c r="J814" s="5">
        <v>567</v>
      </c>
      <c r="K814" s="5">
        <v>37</v>
      </c>
      <c r="L814" s="5">
        <v>24</v>
      </c>
      <c r="M814">
        <v>1</v>
      </c>
      <c r="N814" t="str">
        <f>VLOOKUP(טבלה1[[#This Row],[level_id]],Level_id!$A$2:$B$5,2)</f>
        <v>All levels</v>
      </c>
      <c r="O814" t="str">
        <f>LOWER(טבלה1[[#This Row],[level_desc]])</f>
        <v>all levels</v>
      </c>
      <c r="P814" s="3" t="str">
        <f>UPPER(טבלה1[[#This Row],[small letters]])</f>
        <v>ALL LEVELS</v>
      </c>
      <c r="Q814">
        <f>LEN(טבלה1[[#This Row],[no spaces]])</f>
        <v>10</v>
      </c>
      <c r="R814" t="str">
        <f>TRIM(טבלה1[[#This Row],[small letters]])</f>
        <v>all levels</v>
      </c>
      <c r="S814" s="6">
        <v>1.5</v>
      </c>
      <c r="T814" s="12">
        <v>42611</v>
      </c>
      <c r="U814" s="6">
        <f>DAY(טבלה1[[#This Row],[published_date]])</f>
        <v>29</v>
      </c>
      <c r="V814" s="6">
        <f>MONTH(טבלה1[[#This Row],[published_date]])</f>
        <v>8</v>
      </c>
      <c r="W814" s="6">
        <f>YEAR(טבלה1[[#This Row],[published_date]])</f>
        <v>2016</v>
      </c>
      <c r="X814">
        <v>3</v>
      </c>
      <c r="Y814" t="str">
        <f>VLOOKUP(טבלה1[[#This Row],[subject_id]],Subject_id!$A$2:$B$5,2)</f>
        <v>Musical Instruments</v>
      </c>
      <c r="Z814" s="7">
        <v>43734</v>
      </c>
      <c r="AA814">
        <f>_xlfn.DAYS(טבלה1[[#This Row],[Removal_date]],טבלה1[[#This Row],[published_date]])</f>
        <v>1123</v>
      </c>
      <c r="AB814" s="4">
        <f>טבלה1[[#This Row],[price]]*טבלה1[[#This Row],[num_subscribers]]</f>
        <v>56700</v>
      </c>
    </row>
    <row r="815" spans="1:28" x14ac:dyDescent="0.3">
      <c r="A815">
        <v>945320</v>
      </c>
      <c r="B815" t="s">
        <v>5062</v>
      </c>
      <c r="C815" t="str">
        <f>LEFT(טבלה1[[#This Row],[course_title]],10)</f>
        <v>Javascript</v>
      </c>
      <c r="D815" t="str">
        <f>RIGHT(טבלה1[[#This Row],[course_title]],10)</f>
        <v xml:space="preserve"> Functions</v>
      </c>
      <c r="E815" t="str">
        <f>MID(טבלה1[[#This Row],[course_title]],2,10)</f>
        <v xml:space="preserve">avascript </v>
      </c>
      <c r="F815" t="s">
        <v>5063</v>
      </c>
      <c r="G815" t="str">
        <f>REPLACE(טבלה1[[#This Row],[url]],19,3,"com")</f>
        <v>https://www.udemy.com/javascript-intermediate-mastering-functions/</v>
      </c>
      <c r="H815" t="b">
        <v>1</v>
      </c>
      <c r="I815" s="4">
        <v>100</v>
      </c>
      <c r="J815" s="5">
        <v>2412</v>
      </c>
      <c r="K815" s="5">
        <v>116</v>
      </c>
      <c r="L815" s="5">
        <v>28</v>
      </c>
      <c r="M815">
        <v>1</v>
      </c>
      <c r="N815" t="str">
        <f>VLOOKUP(טבלה1[[#This Row],[level_id]],Level_id!$A$2:$B$5,2)</f>
        <v>All levels</v>
      </c>
      <c r="O815" t="str">
        <f>LOWER(טבלה1[[#This Row],[level_desc]])</f>
        <v>all levels</v>
      </c>
      <c r="P815" s="3" t="str">
        <f>UPPER(טבלה1[[#This Row],[small letters]])</f>
        <v>ALL LEVELS</v>
      </c>
      <c r="Q815">
        <f>LEN(טבלה1[[#This Row],[no spaces]])</f>
        <v>10</v>
      </c>
      <c r="R815" t="str">
        <f>TRIM(טבלה1[[#This Row],[small letters]])</f>
        <v>all levels</v>
      </c>
      <c r="S815" s="6">
        <v>2.5</v>
      </c>
      <c r="T815" s="12">
        <v>42612</v>
      </c>
      <c r="U815" s="6">
        <f>DAY(טבלה1[[#This Row],[published_date]])</f>
        <v>30</v>
      </c>
      <c r="V815" s="6">
        <f>MONTH(טבלה1[[#This Row],[published_date]])</f>
        <v>8</v>
      </c>
      <c r="W815" s="6">
        <f>YEAR(טבלה1[[#This Row],[published_date]])</f>
        <v>2016</v>
      </c>
      <c r="X815">
        <v>4</v>
      </c>
      <c r="Y815" t="str">
        <f>VLOOKUP(טבלה1[[#This Row],[subject_id]],Subject_id!$A$2:$B$5,2)</f>
        <v>Web Development</v>
      </c>
      <c r="Z815" s="7">
        <v>43734</v>
      </c>
      <c r="AA815">
        <f>_xlfn.DAYS(טבלה1[[#This Row],[Removal_date]],טבלה1[[#This Row],[published_date]])</f>
        <v>1122</v>
      </c>
      <c r="AB815" s="4">
        <f>טבלה1[[#This Row],[price]]*טבלה1[[#This Row],[num_subscribers]]</f>
        <v>241200</v>
      </c>
    </row>
    <row r="816" spans="1:28" x14ac:dyDescent="0.3">
      <c r="A816">
        <v>945336</v>
      </c>
      <c r="B816" t="s">
        <v>5260</v>
      </c>
      <c r="C816" t="str">
        <f>LEFT(טבלה1[[#This Row],[course_title]],10)</f>
        <v>Javascript</v>
      </c>
      <c r="D816" t="str">
        <f>RIGHT(טבלה1[[#This Row],[course_title]],10)</f>
        <v>ng the DOM</v>
      </c>
      <c r="E816" t="str">
        <f>MID(טבלה1[[#This Row],[course_title]],2,10)</f>
        <v xml:space="preserve">avascript </v>
      </c>
      <c r="F816" t="s">
        <v>5261</v>
      </c>
      <c r="G816" t="str">
        <f>REPLACE(טבלה1[[#This Row],[url]],19,3,"com")</f>
        <v>https://www.udemy.com/javascript-intermediate-mastering-the-dom/</v>
      </c>
      <c r="H816" t="b">
        <v>1</v>
      </c>
      <c r="I816" s="4">
        <v>100</v>
      </c>
      <c r="J816" s="5">
        <v>1838</v>
      </c>
      <c r="K816" s="5">
        <v>169</v>
      </c>
      <c r="L816" s="5">
        <v>31</v>
      </c>
      <c r="M816">
        <v>1</v>
      </c>
      <c r="N816" t="str">
        <f>VLOOKUP(טבלה1[[#This Row],[level_id]],Level_id!$A$2:$B$5,2)</f>
        <v>All levels</v>
      </c>
      <c r="O816" t="str">
        <f>LOWER(טבלה1[[#This Row],[level_desc]])</f>
        <v>all levels</v>
      </c>
      <c r="P816" s="3" t="str">
        <f>UPPER(טבלה1[[#This Row],[small letters]])</f>
        <v>ALL LEVELS</v>
      </c>
      <c r="Q816">
        <f>LEN(טבלה1[[#This Row],[no spaces]])</f>
        <v>10</v>
      </c>
      <c r="R816" t="str">
        <f>TRIM(טבלה1[[#This Row],[small letters]])</f>
        <v>all levels</v>
      </c>
      <c r="S816" s="6">
        <v>3</v>
      </c>
      <c r="T816" s="12">
        <v>42612</v>
      </c>
      <c r="U816" s="6">
        <f>DAY(טבלה1[[#This Row],[published_date]])</f>
        <v>30</v>
      </c>
      <c r="V816" s="6">
        <f>MONTH(טבלה1[[#This Row],[published_date]])</f>
        <v>8</v>
      </c>
      <c r="W816" s="6">
        <f>YEAR(טבלה1[[#This Row],[published_date]])</f>
        <v>2016</v>
      </c>
      <c r="X816">
        <v>4</v>
      </c>
      <c r="Y816" t="str">
        <f>VLOOKUP(טבלה1[[#This Row],[subject_id]],Subject_id!$A$2:$B$5,2)</f>
        <v>Web Development</v>
      </c>
      <c r="Z816" s="7">
        <v>43734</v>
      </c>
      <c r="AA816">
        <f>_xlfn.DAYS(טבלה1[[#This Row],[Removal_date]],טבלה1[[#This Row],[published_date]])</f>
        <v>1122</v>
      </c>
      <c r="AB816" s="4">
        <f>טבלה1[[#This Row],[price]]*טבלה1[[#This Row],[num_subscribers]]</f>
        <v>183800</v>
      </c>
    </row>
    <row r="817" spans="1:28" x14ac:dyDescent="0.3">
      <c r="A817">
        <v>950894</v>
      </c>
      <c r="B817" t="s">
        <v>3258</v>
      </c>
      <c r="C817" t="str">
        <f>LEFT(טבלה1[[#This Row],[course_title]],10)</f>
        <v xml:space="preserve">photoshop </v>
      </c>
      <c r="D817" t="str">
        <f>RIGHT(טבלה1[[#This Row],[course_title]],10)</f>
        <v xml:space="preserve"> AVANÃ‡ADO</v>
      </c>
      <c r="E817" t="str">
        <f>MID(טבלה1[[#This Row],[course_title]],2,10)</f>
        <v>hotoshop -</v>
      </c>
      <c r="F817" t="s">
        <v>3259</v>
      </c>
      <c r="G817" t="str">
        <f>REPLACE(טבלה1[[#This Row],[url]],19,3,"com")</f>
        <v>https://www.udemy.com/photoshop-do-basico-ao-avancado/</v>
      </c>
      <c r="H817" t="b">
        <v>1</v>
      </c>
      <c r="I817" s="4">
        <v>100</v>
      </c>
      <c r="J817" s="5">
        <v>1110</v>
      </c>
      <c r="K817" s="5">
        <v>183</v>
      </c>
      <c r="L817" s="5">
        <v>77</v>
      </c>
      <c r="M817">
        <v>1</v>
      </c>
      <c r="N817" t="str">
        <f>VLOOKUP(טבלה1[[#This Row],[level_id]],Level_id!$A$2:$B$5,2)</f>
        <v>All levels</v>
      </c>
      <c r="O817" t="str">
        <f>LOWER(טבלה1[[#This Row],[level_desc]])</f>
        <v>all levels</v>
      </c>
      <c r="P817" s="3" t="str">
        <f>UPPER(טבלה1[[#This Row],[small letters]])</f>
        <v>ALL LEVELS</v>
      </c>
      <c r="Q817">
        <f>LEN(טבלה1[[#This Row],[no spaces]])</f>
        <v>10</v>
      </c>
      <c r="R817" t="str">
        <f>TRIM(טבלה1[[#This Row],[small letters]])</f>
        <v>all levels</v>
      </c>
      <c r="S817" s="6">
        <v>10</v>
      </c>
      <c r="T817" s="12">
        <v>42772</v>
      </c>
      <c r="U817" s="6">
        <f>DAY(טבלה1[[#This Row],[published_date]])</f>
        <v>6</v>
      </c>
      <c r="V817" s="6">
        <f>MONTH(טבלה1[[#This Row],[published_date]])</f>
        <v>2</v>
      </c>
      <c r="W817" s="6">
        <f>YEAR(טבלה1[[#This Row],[published_date]])</f>
        <v>2017</v>
      </c>
      <c r="X817">
        <v>2</v>
      </c>
      <c r="Y817" t="str">
        <f>VLOOKUP(טבלה1[[#This Row],[subject_id]],Subject_id!$A$2:$B$5,2)</f>
        <v>Graphic Design</v>
      </c>
      <c r="Z817" s="7">
        <v>43734</v>
      </c>
      <c r="AA817">
        <f>_xlfn.DAYS(טבלה1[[#This Row],[Removal_date]],טבלה1[[#This Row],[published_date]])</f>
        <v>962</v>
      </c>
      <c r="AB817" s="4">
        <f>טבלה1[[#This Row],[price]]*טבלה1[[#This Row],[num_subscribers]]</f>
        <v>111000</v>
      </c>
    </row>
    <row r="818" spans="1:28" x14ac:dyDescent="0.3">
      <c r="A818">
        <v>976284</v>
      </c>
      <c r="B818" t="s">
        <v>5347</v>
      </c>
      <c r="C818" t="str">
        <f>LEFT(טבלה1[[#This Row],[course_title]],10)</f>
        <v xml:space="preserve">Mastering </v>
      </c>
      <c r="D818" t="str">
        <f>RIGHT(טבלה1[[#This Row],[course_title]],10)</f>
        <v>ing DevOps</v>
      </c>
      <c r="E818" t="str">
        <f>MID(טבלה1[[#This Row],[course_title]],2,10)</f>
        <v>astering D</v>
      </c>
      <c r="F818" t="s">
        <v>5348</v>
      </c>
      <c r="G818" t="str">
        <f>REPLACE(טבלה1[[#This Row],[url]],19,3,"com")</f>
        <v>https://www.udemy.com/mastering-devops/</v>
      </c>
      <c r="H818" t="b">
        <v>1</v>
      </c>
      <c r="I818" s="4">
        <v>100</v>
      </c>
      <c r="J818" s="5">
        <v>1023</v>
      </c>
      <c r="K818" s="5">
        <v>118</v>
      </c>
      <c r="L818" s="5">
        <v>38</v>
      </c>
      <c r="M818">
        <v>4</v>
      </c>
      <c r="N818" t="str">
        <f>VLOOKUP(טבלה1[[#This Row],[level_id]],Level_id!$A$2:$B$5,2)</f>
        <v>Intermediate Level</v>
      </c>
      <c r="O818" t="str">
        <f>LOWER(טבלה1[[#This Row],[level_desc]])</f>
        <v>intermediate level</v>
      </c>
      <c r="P818" s="3" t="str">
        <f>UPPER(טבלה1[[#This Row],[small letters]])</f>
        <v>INTERMEDIATE LEVEL</v>
      </c>
      <c r="Q818">
        <f>LEN(טבלה1[[#This Row],[no spaces]])</f>
        <v>18</v>
      </c>
      <c r="R818" t="str">
        <f>TRIM(טבלה1[[#This Row],[small letters]])</f>
        <v>intermediate level</v>
      </c>
      <c r="S818" s="6">
        <v>6</v>
      </c>
      <c r="T818" s="12">
        <v>42664</v>
      </c>
      <c r="U818" s="6">
        <f>DAY(טבלה1[[#This Row],[published_date]])</f>
        <v>21</v>
      </c>
      <c r="V818" s="6">
        <f>MONTH(טבלה1[[#This Row],[published_date]])</f>
        <v>10</v>
      </c>
      <c r="W818" s="6">
        <f>YEAR(טבלה1[[#This Row],[published_date]])</f>
        <v>2016</v>
      </c>
      <c r="X818">
        <v>4</v>
      </c>
      <c r="Y818" t="str">
        <f>VLOOKUP(טבלה1[[#This Row],[subject_id]],Subject_id!$A$2:$B$5,2)</f>
        <v>Web Development</v>
      </c>
      <c r="Z818" s="7">
        <v>44114</v>
      </c>
      <c r="AA818">
        <f>_xlfn.DAYS(טבלה1[[#This Row],[Removal_date]],טבלה1[[#This Row],[published_date]])</f>
        <v>1450</v>
      </c>
      <c r="AB818" s="4">
        <f>טבלה1[[#This Row],[price]]*טבלה1[[#This Row],[num_subscribers]]</f>
        <v>102300</v>
      </c>
    </row>
    <row r="819" spans="1:28" x14ac:dyDescent="0.3">
      <c r="A819">
        <v>978462</v>
      </c>
      <c r="B819" t="s">
        <v>2839</v>
      </c>
      <c r="C819" t="str">
        <f>LEFT(טבלה1[[#This Row],[course_title]],10)</f>
        <v>Blender Mo</v>
      </c>
      <c r="D819" t="str">
        <f>RIGHT(טבלה1[[#This Row],[course_title]],10)</f>
        <v>Volume Two</v>
      </c>
      <c r="E819" t="str">
        <f>MID(טבלה1[[#This Row],[course_title]],2,10)</f>
        <v>lender Mod</v>
      </c>
      <c r="F819" t="s">
        <v>2840</v>
      </c>
      <c r="G819" t="str">
        <f>REPLACE(טבלה1[[#This Row],[url]],19,3,"com")</f>
        <v>https://www.udemy.com/blender-modelling-series-volume-two-master-object-mode/</v>
      </c>
      <c r="H819" t="b">
        <v>1</v>
      </c>
      <c r="I819" s="4">
        <v>100</v>
      </c>
      <c r="J819" s="5">
        <v>1526</v>
      </c>
      <c r="K819" s="5">
        <v>3</v>
      </c>
      <c r="L819" s="5">
        <v>24</v>
      </c>
      <c r="M819">
        <v>2</v>
      </c>
      <c r="N819" t="str">
        <f>VLOOKUP(טבלה1[[#This Row],[level_id]],Level_id!$A$2:$B$5,2)</f>
        <v>Beginner Level</v>
      </c>
      <c r="O819" t="str">
        <f>LOWER(טבלה1[[#This Row],[level_desc]])</f>
        <v>beginner level</v>
      </c>
      <c r="P819" s="3" t="str">
        <f>UPPER(טבלה1[[#This Row],[small letters]])</f>
        <v>BEGINNER LEVEL</v>
      </c>
      <c r="Q819">
        <f>LEN(טבלה1[[#This Row],[no spaces]])</f>
        <v>14</v>
      </c>
      <c r="R819" t="str">
        <f>TRIM(טבלה1[[#This Row],[small letters]])</f>
        <v>beginner level</v>
      </c>
      <c r="S819" s="6">
        <v>2</v>
      </c>
      <c r="T819" s="12">
        <v>42655</v>
      </c>
      <c r="U819" s="6">
        <f>DAY(טבלה1[[#This Row],[published_date]])</f>
        <v>12</v>
      </c>
      <c r="V819" s="6">
        <f>MONTH(טבלה1[[#This Row],[published_date]])</f>
        <v>10</v>
      </c>
      <c r="W819" s="6">
        <f>YEAR(טבלה1[[#This Row],[published_date]])</f>
        <v>2016</v>
      </c>
      <c r="X819">
        <v>2</v>
      </c>
      <c r="Y819" t="str">
        <f>VLOOKUP(טבלה1[[#This Row],[subject_id]],Subject_id!$A$2:$B$5,2)</f>
        <v>Graphic Design</v>
      </c>
      <c r="Z819" s="7">
        <v>43465</v>
      </c>
      <c r="AA819">
        <f>_xlfn.DAYS(טבלה1[[#This Row],[Removal_date]],טבלה1[[#This Row],[published_date]])</f>
        <v>810</v>
      </c>
      <c r="AB819" s="4">
        <f>טבלה1[[#This Row],[price]]*טבלה1[[#This Row],[num_subscribers]]</f>
        <v>152600</v>
      </c>
    </row>
    <row r="820" spans="1:28" x14ac:dyDescent="0.3">
      <c r="A820">
        <v>983444</v>
      </c>
      <c r="B820" t="s">
        <v>3388</v>
      </c>
      <c r="C820" t="str">
        <f>LEFT(טבלה1[[#This Row],[course_title]],10)</f>
        <v>Adobe Illu</v>
      </c>
      <c r="D820" t="str">
        <f>RIGHT(טבלה1[[#This Row],[course_title]],10)</f>
        <v xml:space="preserve"> Letterers</v>
      </c>
      <c r="E820" t="str">
        <f>MID(טבלה1[[#This Row],[course_title]],2,10)</f>
        <v>dobe Illus</v>
      </c>
      <c r="F820" t="s">
        <v>3389</v>
      </c>
      <c r="G820" t="str">
        <f>REPLACE(טבלה1[[#This Row],[url]],19,3,"com")</f>
        <v>https://www.udemy.com/adobe-illustrator-vectors-for-hand-letterers/</v>
      </c>
      <c r="H820" t="b">
        <v>1</v>
      </c>
      <c r="I820" s="4">
        <v>100</v>
      </c>
      <c r="J820" s="5">
        <v>23</v>
      </c>
      <c r="K820" s="5">
        <v>2</v>
      </c>
      <c r="L820" s="5">
        <v>9</v>
      </c>
      <c r="M820">
        <v>2</v>
      </c>
      <c r="N820" t="str">
        <f>VLOOKUP(טבלה1[[#This Row],[level_id]],Level_id!$A$2:$B$5,2)</f>
        <v>Beginner Level</v>
      </c>
      <c r="O820" t="str">
        <f>LOWER(טבלה1[[#This Row],[level_desc]])</f>
        <v>beginner level</v>
      </c>
      <c r="P820" s="3" t="str">
        <f>UPPER(טבלה1[[#This Row],[small letters]])</f>
        <v>BEGINNER LEVEL</v>
      </c>
      <c r="Q820">
        <f>LEN(טבלה1[[#This Row],[no spaces]])</f>
        <v>14</v>
      </c>
      <c r="R820" t="str">
        <f>TRIM(טבלה1[[#This Row],[small letters]])</f>
        <v>beginner level</v>
      </c>
      <c r="S820" s="6">
        <v>0.61666666699999995</v>
      </c>
      <c r="T820" s="12">
        <v>42664</v>
      </c>
      <c r="U820" s="6">
        <f>DAY(טבלה1[[#This Row],[published_date]])</f>
        <v>21</v>
      </c>
      <c r="V820" s="6">
        <f>MONTH(טבלה1[[#This Row],[published_date]])</f>
        <v>10</v>
      </c>
      <c r="W820" s="6">
        <f>YEAR(טבלה1[[#This Row],[published_date]])</f>
        <v>2016</v>
      </c>
      <c r="X820">
        <v>2</v>
      </c>
      <c r="Y820" t="str">
        <f>VLOOKUP(טבלה1[[#This Row],[subject_id]],Subject_id!$A$2:$B$5,2)</f>
        <v>Graphic Design</v>
      </c>
      <c r="Z820" s="7">
        <v>43465</v>
      </c>
      <c r="AA820">
        <f>_xlfn.DAYS(טבלה1[[#This Row],[Removal_date]],טבלה1[[#This Row],[published_date]])</f>
        <v>801</v>
      </c>
      <c r="AB820" s="4">
        <f>טבלה1[[#This Row],[price]]*טבלה1[[#This Row],[num_subscribers]]</f>
        <v>2300</v>
      </c>
    </row>
    <row r="821" spans="1:28" x14ac:dyDescent="0.3">
      <c r="A821">
        <v>996868</v>
      </c>
      <c r="B821" t="s">
        <v>3414</v>
      </c>
      <c r="C821" t="str">
        <f>LEFT(טבלה1[[#This Row],[course_title]],10)</f>
        <v>How to Des</v>
      </c>
      <c r="D821" t="str">
        <f>RIGHT(טבלה1[[#This Row],[course_title]],10)</f>
        <v>llustrator</v>
      </c>
      <c r="E821" t="str">
        <f>MID(טבלה1[[#This Row],[course_title]],2,10)</f>
        <v>ow to Desi</v>
      </c>
      <c r="F821" t="s">
        <v>3415</v>
      </c>
      <c r="G821" t="str">
        <f>REPLACE(טבלה1[[#This Row],[url]],19,3,"com")</f>
        <v>https://www.udemy.com/logoworkshop/</v>
      </c>
      <c r="H821" t="b">
        <v>1</v>
      </c>
      <c r="I821" s="4">
        <v>100</v>
      </c>
      <c r="J821" s="5">
        <v>972</v>
      </c>
      <c r="K821" s="5">
        <v>44</v>
      </c>
      <c r="L821" s="5">
        <v>24</v>
      </c>
      <c r="M821">
        <v>1</v>
      </c>
      <c r="N821" t="str">
        <f>VLOOKUP(טבלה1[[#This Row],[level_id]],Level_id!$A$2:$B$5,2)</f>
        <v>All levels</v>
      </c>
      <c r="O821" t="str">
        <f>LOWER(טבלה1[[#This Row],[level_desc]])</f>
        <v>all levels</v>
      </c>
      <c r="P821" s="3" t="str">
        <f>UPPER(טבלה1[[#This Row],[small letters]])</f>
        <v>ALL LEVELS</v>
      </c>
      <c r="Q821">
        <f>LEN(טבלה1[[#This Row],[no spaces]])</f>
        <v>10</v>
      </c>
      <c r="R821" t="str">
        <f>TRIM(טבלה1[[#This Row],[small letters]])</f>
        <v>all levels</v>
      </c>
      <c r="S821" s="6">
        <v>1</v>
      </c>
      <c r="T821" s="12">
        <v>42688</v>
      </c>
      <c r="U821" s="6">
        <f>DAY(טבלה1[[#This Row],[published_date]])</f>
        <v>14</v>
      </c>
      <c r="V821" s="6">
        <f>MONTH(טבלה1[[#This Row],[published_date]])</f>
        <v>11</v>
      </c>
      <c r="W821" s="6">
        <f>YEAR(טבלה1[[#This Row],[published_date]])</f>
        <v>2016</v>
      </c>
      <c r="X821">
        <v>2</v>
      </c>
      <c r="Y821" t="str">
        <f>VLOOKUP(טבלה1[[#This Row],[subject_id]],Subject_id!$A$2:$B$5,2)</f>
        <v>Graphic Design</v>
      </c>
      <c r="Z821" s="7">
        <v>43734</v>
      </c>
      <c r="AA821">
        <f>_xlfn.DAYS(טבלה1[[#This Row],[Removal_date]],טבלה1[[#This Row],[published_date]])</f>
        <v>1046</v>
      </c>
      <c r="AB821" s="4">
        <f>טבלה1[[#This Row],[price]]*טבלה1[[#This Row],[num_subscribers]]</f>
        <v>97200</v>
      </c>
    </row>
    <row r="822" spans="1:28" x14ac:dyDescent="0.3">
      <c r="A822">
        <v>1004008</v>
      </c>
      <c r="B822" t="s">
        <v>5713</v>
      </c>
      <c r="C822" t="str">
        <f>LEFT(טבלה1[[#This Row],[course_title]],10)</f>
        <v>Introducti</v>
      </c>
      <c r="D822" t="str">
        <f>RIGHT(טבלה1[[#This Row],[course_title]],10)</f>
        <v>plications</v>
      </c>
      <c r="E822" t="str">
        <f>MID(טבלה1[[#This Row],[course_title]],2,10)</f>
        <v>ntroductio</v>
      </c>
      <c r="F822" t="s">
        <v>5714</v>
      </c>
      <c r="G822" t="str">
        <f>REPLACE(טבלה1[[#This Row],[url]],19,3,"com")</f>
        <v>https://www.udemy.com/introduction-to-web-programming-for-gis-applications/</v>
      </c>
      <c r="H822" t="b">
        <v>1</v>
      </c>
      <c r="I822" s="4">
        <v>100</v>
      </c>
      <c r="J822" s="5">
        <v>205</v>
      </c>
      <c r="K822" s="5">
        <v>38</v>
      </c>
      <c r="L822" s="5">
        <v>97</v>
      </c>
      <c r="M822">
        <v>2</v>
      </c>
      <c r="N822" t="str">
        <f>VLOOKUP(טבלה1[[#This Row],[level_id]],Level_id!$A$2:$B$5,2)</f>
        <v>Beginner Level</v>
      </c>
      <c r="O822" t="str">
        <f>LOWER(טבלה1[[#This Row],[level_desc]])</f>
        <v>beginner level</v>
      </c>
      <c r="P822" s="3" t="str">
        <f>UPPER(טבלה1[[#This Row],[small letters]])</f>
        <v>BEGINNER LEVEL</v>
      </c>
      <c r="Q822">
        <f>LEN(טבלה1[[#This Row],[no spaces]])</f>
        <v>14</v>
      </c>
      <c r="R822" t="str">
        <f>TRIM(טבלה1[[#This Row],[small letters]])</f>
        <v>beginner level</v>
      </c>
      <c r="S822" s="6">
        <v>13.5</v>
      </c>
      <c r="T822" s="12">
        <v>42807</v>
      </c>
      <c r="U822" s="6">
        <f>DAY(טבלה1[[#This Row],[published_date]])</f>
        <v>13</v>
      </c>
      <c r="V822" s="6">
        <f>MONTH(טבלה1[[#This Row],[published_date]])</f>
        <v>3</v>
      </c>
      <c r="W822" s="6">
        <f>YEAR(טבלה1[[#This Row],[published_date]])</f>
        <v>2017</v>
      </c>
      <c r="X822">
        <v>4</v>
      </c>
      <c r="Y822" t="str">
        <f>VLOOKUP(טבלה1[[#This Row],[subject_id]],Subject_id!$A$2:$B$5,2)</f>
        <v>Web Development</v>
      </c>
      <c r="Z822" s="7">
        <v>43465</v>
      </c>
      <c r="AA822">
        <f>_xlfn.DAYS(טבלה1[[#This Row],[Removal_date]],טבלה1[[#This Row],[published_date]])</f>
        <v>658</v>
      </c>
      <c r="AB822" s="4">
        <f>טבלה1[[#This Row],[price]]*טבלה1[[#This Row],[num_subscribers]]</f>
        <v>20500</v>
      </c>
    </row>
    <row r="823" spans="1:28" x14ac:dyDescent="0.3">
      <c r="A823">
        <v>1012040</v>
      </c>
      <c r="B823" t="s">
        <v>7095</v>
      </c>
      <c r="C823" t="str">
        <f>LEFT(טבלה1[[#This Row],[course_title]],10)</f>
        <v xml:space="preserve">Bootstrap </v>
      </c>
      <c r="D823" t="str">
        <f>RIGHT(טבלה1[[#This Row],[course_title]],10)</f>
        <v>8 projects</v>
      </c>
      <c r="E823" t="str">
        <f>MID(טבלה1[[#This Row],[course_title]],2,10)</f>
        <v>ootstrap B</v>
      </c>
      <c r="F823" t="s">
        <v>7096</v>
      </c>
      <c r="G823" t="str">
        <f>REPLACE(טבלה1[[#This Row],[url]],19,3,"com")</f>
        <v>https://www.udemy.com/bootstrap-bootcamp-with-projects/</v>
      </c>
      <c r="H823" t="b">
        <v>1</v>
      </c>
      <c r="I823" s="4">
        <v>100</v>
      </c>
      <c r="J823" s="5">
        <v>253</v>
      </c>
      <c r="K823" s="5">
        <v>34</v>
      </c>
      <c r="L823" s="5">
        <v>45</v>
      </c>
      <c r="M823">
        <v>1</v>
      </c>
      <c r="N823" t="str">
        <f>VLOOKUP(טבלה1[[#This Row],[level_id]],Level_id!$A$2:$B$5,2)</f>
        <v>All levels</v>
      </c>
      <c r="O823" t="str">
        <f>LOWER(טבלה1[[#This Row],[level_desc]])</f>
        <v>all levels</v>
      </c>
      <c r="P823" s="3" t="str">
        <f>UPPER(טבלה1[[#This Row],[small letters]])</f>
        <v>ALL LEVELS</v>
      </c>
      <c r="Q823">
        <f>LEN(טבלה1[[#This Row],[no spaces]])</f>
        <v>10</v>
      </c>
      <c r="R823" t="str">
        <f>TRIM(טבלה1[[#This Row],[small letters]])</f>
        <v>all levels</v>
      </c>
      <c r="S823" s="6">
        <v>7</v>
      </c>
      <c r="T823" s="12">
        <v>42716</v>
      </c>
      <c r="U823" s="6">
        <f>DAY(טבלה1[[#This Row],[published_date]])</f>
        <v>12</v>
      </c>
      <c r="V823" s="6">
        <f>MONTH(טבלה1[[#This Row],[published_date]])</f>
        <v>12</v>
      </c>
      <c r="W823" s="6">
        <f>YEAR(טבלה1[[#This Row],[published_date]])</f>
        <v>2016</v>
      </c>
      <c r="X823">
        <v>4</v>
      </c>
      <c r="Y823" t="str">
        <f>VLOOKUP(טבלה1[[#This Row],[subject_id]],Subject_id!$A$2:$B$5,2)</f>
        <v>Web Development</v>
      </c>
      <c r="Z823" s="7">
        <v>43734</v>
      </c>
      <c r="AA823">
        <f>_xlfn.DAYS(טבלה1[[#This Row],[Removal_date]],טבלה1[[#This Row],[published_date]])</f>
        <v>1018</v>
      </c>
      <c r="AB823" s="4">
        <f>טבלה1[[#This Row],[price]]*טבלה1[[#This Row],[num_subscribers]]</f>
        <v>25300</v>
      </c>
    </row>
    <row r="824" spans="1:28" x14ac:dyDescent="0.3">
      <c r="A824">
        <v>1012262</v>
      </c>
      <c r="B824" t="s">
        <v>3156</v>
      </c>
      <c r="C824" t="str">
        <f>LEFT(טבלה1[[#This Row],[course_title]],10)</f>
        <v>Icon &amp; Log</v>
      </c>
      <c r="D824" t="str">
        <f>RIGHT(טבלה1[[#This Row],[course_title]],10)</f>
        <v>llustrator</v>
      </c>
      <c r="E824" t="str">
        <f>MID(טבלה1[[#This Row],[course_title]],2,10)</f>
        <v>con &amp; Logo</v>
      </c>
      <c r="F824" t="s">
        <v>3157</v>
      </c>
      <c r="G824" t="str">
        <f>REPLACE(טבלה1[[#This Row],[url]],19,3,"com")</f>
        <v>https://www.udemy.com/icondesign/</v>
      </c>
      <c r="H824" t="b">
        <v>1</v>
      </c>
      <c r="I824" s="4">
        <v>100</v>
      </c>
      <c r="J824" s="5">
        <v>1043</v>
      </c>
      <c r="K824" s="5">
        <v>27</v>
      </c>
      <c r="L824" s="5">
        <v>30</v>
      </c>
      <c r="M824">
        <v>1</v>
      </c>
      <c r="N824" t="str">
        <f>VLOOKUP(טבלה1[[#This Row],[level_id]],Level_id!$A$2:$B$5,2)</f>
        <v>All levels</v>
      </c>
      <c r="O824" t="str">
        <f>LOWER(טבלה1[[#This Row],[level_desc]])</f>
        <v>all levels</v>
      </c>
      <c r="P824" s="3" t="str">
        <f>UPPER(טבלה1[[#This Row],[small letters]])</f>
        <v>ALL LEVELS</v>
      </c>
      <c r="Q824">
        <f>LEN(טבלה1[[#This Row],[no spaces]])</f>
        <v>10</v>
      </c>
      <c r="R824" t="str">
        <f>TRIM(טבלה1[[#This Row],[small letters]])</f>
        <v>all levels</v>
      </c>
      <c r="S824" s="6">
        <v>2</v>
      </c>
      <c r="T824" s="12">
        <v>42697</v>
      </c>
      <c r="U824" s="6">
        <f>DAY(טבלה1[[#This Row],[published_date]])</f>
        <v>23</v>
      </c>
      <c r="V824" s="6">
        <f>MONTH(טבלה1[[#This Row],[published_date]])</f>
        <v>11</v>
      </c>
      <c r="W824" s="6">
        <f>YEAR(טבלה1[[#This Row],[published_date]])</f>
        <v>2016</v>
      </c>
      <c r="X824">
        <v>2</v>
      </c>
      <c r="Y824" t="str">
        <f>VLOOKUP(טבלה1[[#This Row],[subject_id]],Subject_id!$A$2:$B$5,2)</f>
        <v>Graphic Design</v>
      </c>
      <c r="Z824" s="7">
        <v>43734</v>
      </c>
      <c r="AA824">
        <f>_xlfn.DAYS(טבלה1[[#This Row],[Removal_date]],טבלה1[[#This Row],[published_date]])</f>
        <v>1037</v>
      </c>
      <c r="AB824" s="4">
        <f>טבלה1[[#This Row],[price]]*טבלה1[[#This Row],[num_subscribers]]</f>
        <v>104300</v>
      </c>
    </row>
    <row r="825" spans="1:28" x14ac:dyDescent="0.3">
      <c r="A825">
        <v>1013190</v>
      </c>
      <c r="B825" t="s">
        <v>1642</v>
      </c>
      <c r="C825" t="str">
        <f>LEFT(טבלה1[[#This Row],[course_title]],10)</f>
        <v>Analysis a</v>
      </c>
      <c r="D825" t="str">
        <f>RIGHT(טבלה1[[#This Row],[course_title]],10)</f>
        <v>f Projects</v>
      </c>
      <c r="E825" t="str">
        <f>MID(טבלה1[[#This Row],[course_title]],2,10)</f>
        <v>nalysis an</v>
      </c>
      <c r="F825" t="s">
        <v>1643</v>
      </c>
      <c r="G825" t="str">
        <f>REPLACE(טבלה1[[#This Row],[url]],19,3,"com")</f>
        <v>https://www.udemy.com/feasibility-study/</v>
      </c>
      <c r="H825" t="b">
        <v>1</v>
      </c>
      <c r="I825" s="4">
        <v>100</v>
      </c>
      <c r="J825" s="5">
        <v>10</v>
      </c>
      <c r="K825" s="5">
        <v>1</v>
      </c>
      <c r="L825" s="5">
        <v>8</v>
      </c>
      <c r="M825">
        <v>4</v>
      </c>
      <c r="N825" t="str">
        <f>VLOOKUP(טבלה1[[#This Row],[level_id]],Level_id!$A$2:$B$5,2)</f>
        <v>Intermediate Level</v>
      </c>
      <c r="O825" t="str">
        <f>LOWER(טבלה1[[#This Row],[level_desc]])</f>
        <v>intermediate level</v>
      </c>
      <c r="P825" s="3" t="str">
        <f>UPPER(טבלה1[[#This Row],[small letters]])</f>
        <v>INTERMEDIATE LEVEL</v>
      </c>
      <c r="Q825">
        <f>LEN(טבלה1[[#This Row],[no spaces]])</f>
        <v>18</v>
      </c>
      <c r="R825" t="str">
        <f>TRIM(טבלה1[[#This Row],[small letters]])</f>
        <v>intermediate level</v>
      </c>
      <c r="S825" s="6">
        <v>1</v>
      </c>
      <c r="T825" s="12">
        <v>42723</v>
      </c>
      <c r="U825" s="6">
        <f>DAY(טבלה1[[#This Row],[published_date]])</f>
        <v>19</v>
      </c>
      <c r="V825" s="6">
        <f>MONTH(טבלה1[[#This Row],[published_date]])</f>
        <v>12</v>
      </c>
      <c r="W825" s="6">
        <f>YEAR(טבלה1[[#This Row],[published_date]])</f>
        <v>2016</v>
      </c>
      <c r="X825">
        <v>1</v>
      </c>
      <c r="Y825" t="str">
        <f>VLOOKUP(טבלה1[[#This Row],[subject_id]],Subject_id!$A$2:$B$5,2)</f>
        <v>Business Finance</v>
      </c>
      <c r="Z825" s="7">
        <v>44114</v>
      </c>
      <c r="AA825">
        <f>_xlfn.DAYS(טבלה1[[#This Row],[Removal_date]],טבלה1[[#This Row],[published_date]])</f>
        <v>1391</v>
      </c>
      <c r="AB825" s="4">
        <f>טבלה1[[#This Row],[price]]*טבלה1[[#This Row],[num_subscribers]]</f>
        <v>1000</v>
      </c>
    </row>
    <row r="826" spans="1:28" x14ac:dyDescent="0.3">
      <c r="A826">
        <v>1013314</v>
      </c>
      <c r="B826" t="s">
        <v>6372</v>
      </c>
      <c r="C826" t="str">
        <f>LEFT(טבלה1[[#This Row],[course_title]],10)</f>
        <v>PHP For Be</v>
      </c>
      <c r="D826" t="str">
        <f>RIGHT(טבלה1[[#This Row],[course_title]],10)</f>
        <v>m Scratch!</v>
      </c>
      <c r="E826" t="str">
        <f>MID(טבלה1[[#This Row],[course_title]],2,10)</f>
        <v>HP For Beg</v>
      </c>
      <c r="F826" t="s">
        <v>6373</v>
      </c>
      <c r="G826" t="str">
        <f>REPLACE(טבלה1[[#This Row],[url]],19,3,"com")</f>
        <v>https://www.udemy.com/php-fundamentals-course/</v>
      </c>
      <c r="H826" t="b">
        <v>1</v>
      </c>
      <c r="I826" s="4">
        <v>100</v>
      </c>
      <c r="J826" s="5">
        <v>1825</v>
      </c>
      <c r="K826" s="5">
        <v>17</v>
      </c>
      <c r="L826" s="5">
        <v>58</v>
      </c>
      <c r="M826">
        <v>1</v>
      </c>
      <c r="N826" t="str">
        <f>VLOOKUP(טבלה1[[#This Row],[level_id]],Level_id!$A$2:$B$5,2)</f>
        <v>All levels</v>
      </c>
      <c r="O826" t="str">
        <f>LOWER(טבלה1[[#This Row],[level_desc]])</f>
        <v>all levels</v>
      </c>
      <c r="P826" s="3" t="str">
        <f>UPPER(טבלה1[[#This Row],[small letters]])</f>
        <v>ALL LEVELS</v>
      </c>
      <c r="Q826">
        <f>LEN(טבלה1[[#This Row],[no spaces]])</f>
        <v>10</v>
      </c>
      <c r="R826" t="str">
        <f>TRIM(טבלה1[[#This Row],[small letters]])</f>
        <v>all levels</v>
      </c>
      <c r="S826" s="6">
        <v>3.5</v>
      </c>
      <c r="T826" s="12">
        <v>42692</v>
      </c>
      <c r="U826" s="6">
        <f>DAY(טבלה1[[#This Row],[published_date]])</f>
        <v>18</v>
      </c>
      <c r="V826" s="6">
        <f>MONTH(טבלה1[[#This Row],[published_date]])</f>
        <v>11</v>
      </c>
      <c r="W826" s="6">
        <f>YEAR(טבלה1[[#This Row],[published_date]])</f>
        <v>2016</v>
      </c>
      <c r="X826">
        <v>4</v>
      </c>
      <c r="Y826" t="str">
        <f>VLOOKUP(טבלה1[[#This Row],[subject_id]],Subject_id!$A$2:$B$5,2)</f>
        <v>Web Development</v>
      </c>
      <c r="Z826" s="7">
        <v>43734</v>
      </c>
      <c r="AA826">
        <f>_xlfn.DAYS(טבלה1[[#This Row],[Removal_date]],טבלה1[[#This Row],[published_date]])</f>
        <v>1042</v>
      </c>
      <c r="AB826" s="4">
        <f>טבלה1[[#This Row],[price]]*טבלה1[[#This Row],[num_subscribers]]</f>
        <v>182500</v>
      </c>
    </row>
    <row r="827" spans="1:28" x14ac:dyDescent="0.3">
      <c r="A827">
        <v>1027080</v>
      </c>
      <c r="B827" t="s">
        <v>2908</v>
      </c>
      <c r="C827" t="str">
        <f>LEFT(טבלה1[[#This Row],[course_title]],10)</f>
        <v>Logo Portf</v>
      </c>
      <c r="D827" t="str">
        <f>RIGHT(טבלה1[[#This Row],[course_title]],10)</f>
        <v xml:space="preserve"> Wordpress</v>
      </c>
      <c r="E827" t="str">
        <f>MID(טבלה1[[#This Row],[course_title]],2,10)</f>
        <v>ogo Portfo</v>
      </c>
      <c r="F827" t="s">
        <v>2909</v>
      </c>
      <c r="G827" t="str">
        <f>REPLACE(טבלה1[[#This Row],[url]],19,3,"com")</f>
        <v>https://www.udemy.com/logoportfolio/</v>
      </c>
      <c r="H827" t="b">
        <v>1</v>
      </c>
      <c r="I827" s="4">
        <v>100</v>
      </c>
      <c r="J827" s="5">
        <v>734</v>
      </c>
      <c r="K827" s="5">
        <v>9</v>
      </c>
      <c r="L827" s="5">
        <v>36</v>
      </c>
      <c r="M827">
        <v>1</v>
      </c>
      <c r="N827" t="str">
        <f>VLOOKUP(טבלה1[[#This Row],[level_id]],Level_id!$A$2:$B$5,2)</f>
        <v>All levels</v>
      </c>
      <c r="O827" t="str">
        <f>LOWER(טבלה1[[#This Row],[level_desc]])</f>
        <v>all levels</v>
      </c>
      <c r="P827" s="3" t="str">
        <f>UPPER(טבלה1[[#This Row],[small letters]])</f>
        <v>ALL LEVELS</v>
      </c>
      <c r="Q827">
        <f>LEN(טבלה1[[#This Row],[no spaces]])</f>
        <v>10</v>
      </c>
      <c r="R827" t="str">
        <f>TRIM(טבלה1[[#This Row],[small letters]])</f>
        <v>all levels</v>
      </c>
      <c r="S827" s="6">
        <v>1</v>
      </c>
      <c r="T827" s="12">
        <v>42710</v>
      </c>
      <c r="U827" s="6">
        <f>DAY(טבלה1[[#This Row],[published_date]])</f>
        <v>6</v>
      </c>
      <c r="V827" s="6">
        <f>MONTH(טבלה1[[#This Row],[published_date]])</f>
        <v>12</v>
      </c>
      <c r="W827" s="6">
        <f>YEAR(טבלה1[[#This Row],[published_date]])</f>
        <v>2016</v>
      </c>
      <c r="X827">
        <v>2</v>
      </c>
      <c r="Y827" t="str">
        <f>VLOOKUP(טבלה1[[#This Row],[subject_id]],Subject_id!$A$2:$B$5,2)</f>
        <v>Graphic Design</v>
      </c>
      <c r="Z827" s="7">
        <v>43734</v>
      </c>
      <c r="AA827">
        <f>_xlfn.DAYS(טבלה1[[#This Row],[Removal_date]],טבלה1[[#This Row],[published_date]])</f>
        <v>1024</v>
      </c>
      <c r="AB827" s="4">
        <f>טבלה1[[#This Row],[price]]*טבלה1[[#This Row],[num_subscribers]]</f>
        <v>73400</v>
      </c>
    </row>
    <row r="828" spans="1:28" ht="98" x14ac:dyDescent="0.3">
      <c r="A828">
        <v>1052180</v>
      </c>
      <c r="B828" s="10" t="s">
        <v>4074</v>
      </c>
      <c r="C828" s="10" t="str">
        <f>LEFT(טבלה1[[#This Row],[course_title]],10)</f>
        <v>How to pla</v>
      </c>
      <c r="D828" s="10" t="str">
        <f>RIGHT(טבלה1[[#This Row],[course_title]],10)</f>
        <v>k Lessons"</v>
      </c>
      <c r="E828" s="10" t="str">
        <f>MID(טבלה1[[#This Row],[course_title]],2,10)</f>
        <v>ow to play</v>
      </c>
      <c r="F828" t="s">
        <v>4075</v>
      </c>
      <c r="G828" t="str">
        <f>REPLACE(טבלה1[[#This Row],[url]],19,3,"com")</f>
        <v>https://www.udemy.com/learnpianotoday/</v>
      </c>
      <c r="H828" t="b">
        <v>1</v>
      </c>
      <c r="I828" s="4">
        <v>100</v>
      </c>
      <c r="J828" s="5">
        <v>6271</v>
      </c>
      <c r="K828" s="5">
        <v>68</v>
      </c>
      <c r="L828" s="5">
        <v>75</v>
      </c>
      <c r="M828">
        <v>1</v>
      </c>
      <c r="N828" t="str">
        <f>VLOOKUP(טבלה1[[#This Row],[level_id]],Level_id!$A$2:$B$5,2)</f>
        <v>All levels</v>
      </c>
      <c r="O828" t="str">
        <f>LOWER(טבלה1[[#This Row],[level_desc]])</f>
        <v>all levels</v>
      </c>
      <c r="P828" s="3" t="str">
        <f>UPPER(טבלה1[[#This Row],[small letters]])</f>
        <v>ALL LEVELS</v>
      </c>
      <c r="Q828">
        <f>LEN(טבלה1[[#This Row],[no spaces]])</f>
        <v>10</v>
      </c>
      <c r="R828" t="str">
        <f>TRIM(טבלה1[[#This Row],[small letters]])</f>
        <v>all levels</v>
      </c>
      <c r="S828" s="6">
        <v>5</v>
      </c>
      <c r="T828" s="12">
        <v>41452</v>
      </c>
      <c r="U828" s="6">
        <f>DAY(טבלה1[[#This Row],[published_date]])</f>
        <v>27</v>
      </c>
      <c r="V828" s="6">
        <f>MONTH(טבלה1[[#This Row],[published_date]])</f>
        <v>6</v>
      </c>
      <c r="W828" s="6">
        <f>YEAR(טבלה1[[#This Row],[published_date]])</f>
        <v>2013</v>
      </c>
      <c r="X828">
        <v>3</v>
      </c>
      <c r="Y828" t="str">
        <f>VLOOKUP(טבלה1[[#This Row],[subject_id]],Subject_id!$A$2:$B$5,2)</f>
        <v>Musical Instruments</v>
      </c>
      <c r="Z828" s="7">
        <v>43734</v>
      </c>
      <c r="AA828">
        <f>_xlfn.DAYS(טבלה1[[#This Row],[Removal_date]],טבלה1[[#This Row],[published_date]])</f>
        <v>2282</v>
      </c>
      <c r="AB828" s="4">
        <f>טבלה1[[#This Row],[price]]*טבלה1[[#This Row],[num_subscribers]]</f>
        <v>627100</v>
      </c>
    </row>
    <row r="829" spans="1:28" x14ac:dyDescent="0.3">
      <c r="A829">
        <v>1053272</v>
      </c>
      <c r="B829" t="s">
        <v>770</v>
      </c>
      <c r="C829" t="str">
        <f>LEFT(טבלה1[[#This Row],[course_title]],10)</f>
        <v>The Financ</v>
      </c>
      <c r="D829" t="str">
        <f>RIGHT(טבלה1[[#This Row],[course_title]],10)</f>
        <v>ourse 2017</v>
      </c>
      <c r="E829" t="str">
        <f>MID(טבלה1[[#This Row],[course_title]],2,10)</f>
        <v>he Financi</v>
      </c>
      <c r="F829" t="s">
        <v>771</v>
      </c>
      <c r="G829" t="str">
        <f>REPLACE(טבלה1[[#This Row],[url]],19,3,"com")</f>
        <v>https://www.udemy.com/the-financial-analyst-skills-training-fast-course-2017/</v>
      </c>
      <c r="H829" t="b">
        <v>1</v>
      </c>
      <c r="I829" s="4">
        <v>100</v>
      </c>
      <c r="J829" s="5">
        <v>589</v>
      </c>
      <c r="K829" s="5">
        <v>31</v>
      </c>
      <c r="L829" s="5">
        <v>138</v>
      </c>
      <c r="M829">
        <v>1</v>
      </c>
      <c r="N829" t="str">
        <f>VLOOKUP(טבלה1[[#This Row],[level_id]],Level_id!$A$2:$B$5,2)</f>
        <v>All levels</v>
      </c>
      <c r="O829" t="str">
        <f>LOWER(טבלה1[[#This Row],[level_desc]])</f>
        <v>all levels</v>
      </c>
      <c r="P829" s="3" t="str">
        <f>UPPER(טבלה1[[#This Row],[small letters]])</f>
        <v>ALL LEVELS</v>
      </c>
      <c r="Q829">
        <f>LEN(טבלה1[[#This Row],[no spaces]])</f>
        <v>10</v>
      </c>
      <c r="R829" t="str">
        <f>TRIM(טבלה1[[#This Row],[small letters]])</f>
        <v>all levels</v>
      </c>
      <c r="S829" s="6">
        <v>10</v>
      </c>
      <c r="T829" s="12">
        <v>42737</v>
      </c>
      <c r="U829" s="6">
        <f>DAY(טבלה1[[#This Row],[published_date]])</f>
        <v>2</v>
      </c>
      <c r="V829" s="6">
        <f>MONTH(טבלה1[[#This Row],[published_date]])</f>
        <v>1</v>
      </c>
      <c r="W829" s="6">
        <f>YEAR(טבלה1[[#This Row],[published_date]])</f>
        <v>2017</v>
      </c>
      <c r="X829">
        <v>1</v>
      </c>
      <c r="Y829" t="str">
        <f>VLOOKUP(טבלה1[[#This Row],[subject_id]],Subject_id!$A$2:$B$5,2)</f>
        <v>Business Finance</v>
      </c>
      <c r="Z829" s="7">
        <v>43318</v>
      </c>
      <c r="AA829">
        <f>_xlfn.DAYS(טבלה1[[#This Row],[Removal_date]],טבלה1[[#This Row],[published_date]])</f>
        <v>581</v>
      </c>
      <c r="AB829" s="4">
        <f>טבלה1[[#This Row],[price]]*טבלה1[[#This Row],[num_subscribers]]</f>
        <v>58900</v>
      </c>
    </row>
    <row r="830" spans="1:28" x14ac:dyDescent="0.3">
      <c r="A830">
        <v>1055322</v>
      </c>
      <c r="B830" t="s">
        <v>6024</v>
      </c>
      <c r="C830" t="str">
        <f>LEFT(טבלה1[[#This Row],[course_title]],10)</f>
        <v>Learn Lara</v>
      </c>
      <c r="D830" t="str">
        <f>RIGHT(טבלה1[[#This Row],[course_title]],10)</f>
        <v>O Blog APP</v>
      </c>
      <c r="E830" t="str">
        <f>MID(טבלה1[[#This Row],[course_title]],2,10)</f>
        <v>earn Larav</v>
      </c>
      <c r="F830" t="s">
        <v>6025</v>
      </c>
      <c r="G830" t="str">
        <f>REPLACE(טבלה1[[#This Row],[url]],19,3,"com")</f>
        <v>https://www.udemy.com/learn-laravel-php-framework-building-multi-user-seo-blog-app/</v>
      </c>
      <c r="H830" t="b">
        <v>1</v>
      </c>
      <c r="I830" s="4">
        <v>100</v>
      </c>
      <c r="J830" s="5">
        <v>557</v>
      </c>
      <c r="K830" s="5">
        <v>92</v>
      </c>
      <c r="L830" s="5">
        <v>133</v>
      </c>
      <c r="M830">
        <v>1</v>
      </c>
      <c r="N830" t="str">
        <f>VLOOKUP(טבלה1[[#This Row],[level_id]],Level_id!$A$2:$B$5,2)</f>
        <v>All levels</v>
      </c>
      <c r="O830" t="str">
        <f>LOWER(טבלה1[[#This Row],[level_desc]])</f>
        <v>all levels</v>
      </c>
      <c r="P830" s="3" t="str">
        <f>UPPER(טבלה1[[#This Row],[small letters]])</f>
        <v>ALL LEVELS</v>
      </c>
      <c r="Q830">
        <f>LEN(טבלה1[[#This Row],[no spaces]])</f>
        <v>10</v>
      </c>
      <c r="R830" t="str">
        <f>TRIM(טבלה1[[#This Row],[small letters]])</f>
        <v>all levels</v>
      </c>
      <c r="S830" s="6">
        <v>9.5</v>
      </c>
      <c r="T830" s="12">
        <v>42739</v>
      </c>
      <c r="U830" s="6">
        <f>DAY(טבלה1[[#This Row],[published_date]])</f>
        <v>4</v>
      </c>
      <c r="V830" s="6">
        <f>MONTH(טבלה1[[#This Row],[published_date]])</f>
        <v>1</v>
      </c>
      <c r="W830" s="6">
        <f>YEAR(טבלה1[[#This Row],[published_date]])</f>
        <v>2017</v>
      </c>
      <c r="X830">
        <v>4</v>
      </c>
      <c r="Y830" t="str">
        <f>VLOOKUP(טבלה1[[#This Row],[subject_id]],Subject_id!$A$2:$B$5,2)</f>
        <v>Web Development</v>
      </c>
      <c r="Z830" s="7">
        <v>43734</v>
      </c>
      <c r="AA830">
        <f>_xlfn.DAYS(טבלה1[[#This Row],[Removal_date]],טבלה1[[#This Row],[published_date]])</f>
        <v>995</v>
      </c>
      <c r="AB830" s="4">
        <f>טבלה1[[#This Row],[price]]*טבלה1[[#This Row],[num_subscribers]]</f>
        <v>55700</v>
      </c>
    </row>
    <row r="831" spans="1:28" x14ac:dyDescent="0.3">
      <c r="A831">
        <v>1064904</v>
      </c>
      <c r="B831" t="s">
        <v>1062</v>
      </c>
      <c r="C831" t="str">
        <f>LEFT(טבלה1[[#This Row],[course_title]],10)</f>
        <v xml:space="preserve">Evolution </v>
      </c>
      <c r="D831" t="str">
        <f>RIGHT(טבלה1[[#This Row],[course_title]],10)</f>
        <v>es of ETFs</v>
      </c>
      <c r="E831" t="str">
        <f>MID(טבלה1[[#This Row],[course_title]],2,10)</f>
        <v>volution a</v>
      </c>
      <c r="F831" t="s">
        <v>1063</v>
      </c>
      <c r="G831" t="str">
        <f>REPLACE(טבלה1[[#This Row],[url]],19,3,"com")</f>
        <v>https://www.udemy.com/evolution-and-features-of-etfs/</v>
      </c>
      <c r="H831" t="b">
        <v>1</v>
      </c>
      <c r="I831" s="4">
        <v>100</v>
      </c>
      <c r="J831" s="5">
        <v>0</v>
      </c>
      <c r="K831" s="5">
        <v>0</v>
      </c>
      <c r="L831" s="5">
        <v>10</v>
      </c>
      <c r="M831">
        <v>1</v>
      </c>
      <c r="N831" t="str">
        <f>VLOOKUP(טבלה1[[#This Row],[level_id]],Level_id!$A$2:$B$5,2)</f>
        <v>All levels</v>
      </c>
      <c r="O831" t="str">
        <f>LOWER(טבלה1[[#This Row],[level_desc]])</f>
        <v>all levels</v>
      </c>
      <c r="P831" s="3" t="str">
        <f>UPPER(טבלה1[[#This Row],[small letters]])</f>
        <v>ALL LEVELS</v>
      </c>
      <c r="Q831">
        <f>LEN(טבלה1[[#This Row],[no spaces]])</f>
        <v>10</v>
      </c>
      <c r="R831" t="str">
        <f>TRIM(טבלה1[[#This Row],[small letters]])</f>
        <v>all levels</v>
      </c>
      <c r="S831" s="6">
        <v>0.71666666700000003</v>
      </c>
      <c r="T831" s="12">
        <v>42828</v>
      </c>
      <c r="U831" s="6">
        <f>DAY(טבלה1[[#This Row],[published_date]])</f>
        <v>3</v>
      </c>
      <c r="V831" s="6">
        <f>MONTH(טבלה1[[#This Row],[published_date]])</f>
        <v>4</v>
      </c>
      <c r="W831" s="6">
        <f>YEAR(טבלה1[[#This Row],[published_date]])</f>
        <v>2017</v>
      </c>
      <c r="X831">
        <v>1</v>
      </c>
      <c r="Y831" t="str">
        <f>VLOOKUP(טבלה1[[#This Row],[subject_id]],Subject_id!$A$2:$B$5,2)</f>
        <v>Business Finance</v>
      </c>
      <c r="Z831" s="7">
        <v>43318</v>
      </c>
      <c r="AA831">
        <f>_xlfn.DAYS(טבלה1[[#This Row],[Removal_date]],טבלה1[[#This Row],[published_date]])</f>
        <v>490</v>
      </c>
      <c r="AB831" s="4">
        <f>טבלה1[[#This Row],[price]]*טבלה1[[#This Row],[num_subscribers]]</f>
        <v>0</v>
      </c>
    </row>
    <row r="832" spans="1:28" x14ac:dyDescent="0.3">
      <c r="A832">
        <v>1073793</v>
      </c>
      <c r="B832" t="s">
        <v>5040</v>
      </c>
      <c r="C832" t="str">
        <f>LEFT(טבלה1[[#This Row],[course_title]],10)</f>
        <v>Start Writ</v>
      </c>
      <c r="D832" t="str">
        <f>RIGHT(טבלה1[[#This Row],[course_title]],10)</f>
        <v>ipt Course</v>
      </c>
      <c r="E832" t="str">
        <f>MID(טבלה1[[#This Row],[course_title]],2,10)</f>
        <v>tart Writi</v>
      </c>
      <c r="F832" t="s">
        <v>5041</v>
      </c>
      <c r="G832" t="str">
        <f>REPLACE(טבלה1[[#This Row],[url]],19,3,"com")</f>
        <v>https://www.udemy.com/start-writing-javascript-today/</v>
      </c>
      <c r="H832" t="b">
        <v>1</v>
      </c>
      <c r="I832" s="4">
        <v>100</v>
      </c>
      <c r="J832" s="5">
        <v>9067</v>
      </c>
      <c r="K832" s="5">
        <v>41</v>
      </c>
      <c r="L832" s="5">
        <v>27</v>
      </c>
      <c r="M832">
        <v>2</v>
      </c>
      <c r="N832" t="str">
        <f>VLOOKUP(טבלה1[[#This Row],[level_id]],Level_id!$A$2:$B$5,2)</f>
        <v>Beginner Level</v>
      </c>
      <c r="O832" t="str">
        <f>LOWER(טבלה1[[#This Row],[level_desc]])</f>
        <v>beginner level</v>
      </c>
      <c r="P832" s="3" t="str">
        <f>UPPER(טבלה1[[#This Row],[small letters]])</f>
        <v>BEGINNER LEVEL</v>
      </c>
      <c r="Q832">
        <f>LEN(טבלה1[[#This Row],[no spaces]])</f>
        <v>14</v>
      </c>
      <c r="R832" t="str">
        <f>TRIM(טבלה1[[#This Row],[small letters]])</f>
        <v>beginner level</v>
      </c>
      <c r="S832" s="6">
        <v>3</v>
      </c>
      <c r="T832" s="12">
        <v>42802</v>
      </c>
      <c r="U832" s="6">
        <f>DAY(טבלה1[[#This Row],[published_date]])</f>
        <v>8</v>
      </c>
      <c r="V832" s="6">
        <f>MONTH(טבלה1[[#This Row],[published_date]])</f>
        <v>3</v>
      </c>
      <c r="W832" s="6">
        <f>YEAR(טבלה1[[#This Row],[published_date]])</f>
        <v>2017</v>
      </c>
      <c r="X832">
        <v>4</v>
      </c>
      <c r="Y832" t="str">
        <f>VLOOKUP(טבלה1[[#This Row],[subject_id]],Subject_id!$A$2:$B$5,2)</f>
        <v>Web Development</v>
      </c>
      <c r="Z832" s="7">
        <v>43465</v>
      </c>
      <c r="AA832">
        <f>_xlfn.DAYS(טבלה1[[#This Row],[Removal_date]],טבלה1[[#This Row],[published_date]])</f>
        <v>663</v>
      </c>
      <c r="AB832" s="4">
        <f>טבלה1[[#This Row],[price]]*טבלה1[[#This Row],[num_subscribers]]</f>
        <v>906700</v>
      </c>
    </row>
    <row r="833" spans="1:28" x14ac:dyDescent="0.3">
      <c r="A833">
        <v>1100054</v>
      </c>
      <c r="B833" t="s">
        <v>260</v>
      </c>
      <c r="C833" t="str">
        <f>LEFT(טבלה1[[#This Row],[course_title]],10)</f>
        <v>FOREX TRAD</v>
      </c>
      <c r="D833" t="str">
        <f>RIGHT(טבלה1[[#This Row],[course_title]],10)</f>
        <v xml:space="preserve"> + support</v>
      </c>
      <c r="E833" t="str">
        <f>MID(טבלה1[[#This Row],[course_title]],2,10)</f>
        <v>OREX TRADI</v>
      </c>
      <c r="F833" t="s">
        <v>261</v>
      </c>
      <c r="G833" t="str">
        <f>REPLACE(טבלה1[[#This Row],[url]],19,3,"com")</f>
        <v>https://www.udemy.com/forex-the-only-simple-trading-your-ever-need-bank-trading/</v>
      </c>
      <c r="H833" t="b">
        <v>1</v>
      </c>
      <c r="I833" s="4">
        <v>100</v>
      </c>
      <c r="J833" s="5">
        <v>271</v>
      </c>
      <c r="K833" s="5">
        <v>48</v>
      </c>
      <c r="L833" s="5">
        <v>47</v>
      </c>
      <c r="M833">
        <v>1</v>
      </c>
      <c r="N833" t="str">
        <f>VLOOKUP(טבלה1[[#This Row],[level_id]],Level_id!$A$2:$B$5,2)</f>
        <v>All levels</v>
      </c>
      <c r="O833" t="str">
        <f>LOWER(טבלה1[[#This Row],[level_desc]])</f>
        <v>all levels</v>
      </c>
      <c r="P833" s="3" t="str">
        <f>UPPER(טבלה1[[#This Row],[small letters]])</f>
        <v>ALL LEVELS</v>
      </c>
      <c r="Q833">
        <f>LEN(טבלה1[[#This Row],[no spaces]])</f>
        <v>10</v>
      </c>
      <c r="R833" t="str">
        <f>TRIM(טבלה1[[#This Row],[small letters]])</f>
        <v>all levels</v>
      </c>
      <c r="S833" s="6">
        <v>3.5</v>
      </c>
      <c r="T833" s="12">
        <v>42786</v>
      </c>
      <c r="U833" s="6">
        <f>DAY(טבלה1[[#This Row],[published_date]])</f>
        <v>20</v>
      </c>
      <c r="V833" s="6">
        <f>MONTH(טבלה1[[#This Row],[published_date]])</f>
        <v>2</v>
      </c>
      <c r="W833" s="6">
        <f>YEAR(טבלה1[[#This Row],[published_date]])</f>
        <v>2017</v>
      </c>
      <c r="X833">
        <v>1</v>
      </c>
      <c r="Y833" t="str">
        <f>VLOOKUP(טבלה1[[#This Row],[subject_id]],Subject_id!$A$2:$B$5,2)</f>
        <v>Business Finance</v>
      </c>
      <c r="Z833" s="7">
        <v>43408</v>
      </c>
      <c r="AA833">
        <f>_xlfn.DAYS(טבלה1[[#This Row],[Removal_date]],טבלה1[[#This Row],[published_date]])</f>
        <v>622</v>
      </c>
      <c r="AB833" s="4">
        <f>טבלה1[[#This Row],[price]]*טבלה1[[#This Row],[num_subscribers]]</f>
        <v>27100</v>
      </c>
    </row>
    <row r="834" spans="1:28" x14ac:dyDescent="0.3">
      <c r="A834">
        <v>1119920</v>
      </c>
      <c r="B834" t="s">
        <v>1492</v>
      </c>
      <c r="C834" t="str">
        <f>LEFT(טבלה1[[#This Row],[course_title]],10)</f>
        <v xml:space="preserve">Financial </v>
      </c>
      <c r="D834" t="str">
        <f>RIGHT(טבלה1[[#This Row],[course_title]],10)</f>
        <v>sing Excel</v>
      </c>
      <c r="E834" t="str">
        <f>MID(טבלה1[[#This Row],[course_title]],2,10)</f>
        <v>inancial R</v>
      </c>
      <c r="F834" t="s">
        <v>1493</v>
      </c>
      <c r="G834" t="str">
        <f>REPLACE(טבלה1[[#This Row],[url]],19,3,"com")</f>
        <v>https://www.udemy.com/financialratios/</v>
      </c>
      <c r="H834" t="b">
        <v>1</v>
      </c>
      <c r="I834" s="4">
        <v>100</v>
      </c>
      <c r="J834" s="5">
        <v>1223</v>
      </c>
      <c r="K834" s="5">
        <v>14</v>
      </c>
      <c r="L834" s="5">
        <v>29</v>
      </c>
      <c r="M834">
        <v>2</v>
      </c>
      <c r="N834" t="str">
        <f>VLOOKUP(טבלה1[[#This Row],[level_id]],Level_id!$A$2:$B$5,2)</f>
        <v>Beginner Level</v>
      </c>
      <c r="O834" t="str">
        <f>LOWER(טבלה1[[#This Row],[level_desc]])</f>
        <v>beginner level</v>
      </c>
      <c r="P834" s="3" t="str">
        <f>UPPER(טבלה1[[#This Row],[small letters]])</f>
        <v>BEGINNER LEVEL</v>
      </c>
      <c r="Q834">
        <f>LEN(טבלה1[[#This Row],[no spaces]])</f>
        <v>14</v>
      </c>
      <c r="R834" t="str">
        <f>TRIM(טבלה1[[#This Row],[small letters]])</f>
        <v>beginner level</v>
      </c>
      <c r="S834" s="6">
        <v>1</v>
      </c>
      <c r="T834" s="12">
        <v>42801</v>
      </c>
      <c r="U834" s="6">
        <f>DAY(טבלה1[[#This Row],[published_date]])</f>
        <v>7</v>
      </c>
      <c r="V834" s="6">
        <f>MONTH(טבלה1[[#This Row],[published_date]])</f>
        <v>3</v>
      </c>
      <c r="W834" s="6">
        <f>YEAR(טבלה1[[#This Row],[published_date]])</f>
        <v>2017</v>
      </c>
      <c r="X834">
        <v>1</v>
      </c>
      <c r="Y834" t="str">
        <f>VLOOKUP(טבלה1[[#This Row],[subject_id]],Subject_id!$A$2:$B$5,2)</f>
        <v>Business Finance</v>
      </c>
      <c r="Z834" s="7">
        <v>43465</v>
      </c>
      <c r="AA834">
        <f>_xlfn.DAYS(טבלה1[[#This Row],[Removal_date]],טבלה1[[#This Row],[published_date]])</f>
        <v>664</v>
      </c>
      <c r="AB834" s="4">
        <f>טבלה1[[#This Row],[price]]*טבלה1[[#This Row],[num_subscribers]]</f>
        <v>122300</v>
      </c>
    </row>
    <row r="835" spans="1:28" x14ac:dyDescent="0.3">
      <c r="A835">
        <v>1136912</v>
      </c>
      <c r="B835" t="s">
        <v>1328</v>
      </c>
      <c r="C835" t="str">
        <f>LEFT(טבלה1[[#This Row],[course_title]],10)</f>
        <v xml:space="preserve">Financial </v>
      </c>
      <c r="D835" t="str">
        <f>RIGHT(טבלה1[[#This Row],[course_title]],10)</f>
        <v>ner Course</v>
      </c>
      <c r="E835" t="str">
        <f>MID(טבלה1[[#This Row],[course_title]],2,10)</f>
        <v>inancial A</v>
      </c>
      <c r="F835" t="s">
        <v>1329</v>
      </c>
      <c r="G835" t="str">
        <f>REPLACE(טבלה1[[#This Row],[url]],19,3,"com")</f>
        <v>https://www.udemy.com/financial-accounting-the-ultimate-beginner-course/</v>
      </c>
      <c r="H835" t="b">
        <v>1</v>
      </c>
      <c r="I835" s="4">
        <v>100</v>
      </c>
      <c r="J835" s="5">
        <v>9</v>
      </c>
      <c r="K835" s="5">
        <v>2</v>
      </c>
      <c r="L835" s="5">
        <v>101</v>
      </c>
      <c r="M835">
        <v>2</v>
      </c>
      <c r="N835" t="str">
        <f>VLOOKUP(טבלה1[[#This Row],[level_id]],Level_id!$A$2:$B$5,2)</f>
        <v>Beginner Level</v>
      </c>
      <c r="O835" t="str">
        <f>LOWER(טבלה1[[#This Row],[level_desc]])</f>
        <v>beginner level</v>
      </c>
      <c r="P835" s="3" t="str">
        <f>UPPER(טבלה1[[#This Row],[small letters]])</f>
        <v>BEGINNER LEVEL</v>
      </c>
      <c r="Q835">
        <f>LEN(טבלה1[[#This Row],[no spaces]])</f>
        <v>14</v>
      </c>
      <c r="R835" t="str">
        <f>TRIM(טבלה1[[#This Row],[small letters]])</f>
        <v>beginner level</v>
      </c>
      <c r="S835" s="6">
        <v>10</v>
      </c>
      <c r="T835" s="12">
        <v>42831</v>
      </c>
      <c r="U835" s="6">
        <f>DAY(טבלה1[[#This Row],[published_date]])</f>
        <v>6</v>
      </c>
      <c r="V835" s="6">
        <f>MONTH(טבלה1[[#This Row],[published_date]])</f>
        <v>4</v>
      </c>
      <c r="W835" s="6">
        <f>YEAR(טבלה1[[#This Row],[published_date]])</f>
        <v>2017</v>
      </c>
      <c r="X835">
        <v>1</v>
      </c>
      <c r="Y835" t="str">
        <f>VLOOKUP(טבלה1[[#This Row],[subject_id]],Subject_id!$A$2:$B$5,2)</f>
        <v>Business Finance</v>
      </c>
      <c r="Z835" s="7">
        <v>43465</v>
      </c>
      <c r="AA835">
        <f>_xlfn.DAYS(טבלה1[[#This Row],[Removal_date]],טבלה1[[#This Row],[published_date]])</f>
        <v>634</v>
      </c>
      <c r="AB835" s="4">
        <f>טבלה1[[#This Row],[price]]*טבלה1[[#This Row],[num_subscribers]]</f>
        <v>900</v>
      </c>
    </row>
    <row r="836" spans="1:28" x14ac:dyDescent="0.3">
      <c r="A836">
        <v>1141708</v>
      </c>
      <c r="B836" t="s">
        <v>2146</v>
      </c>
      <c r="C836" t="str">
        <f>LEFT(טבלה1[[#This Row],[course_title]],10)</f>
        <v>Managerial</v>
      </c>
      <c r="D836" t="str">
        <f>RIGHT(טבלה1[[#This Row],[course_title]],10)</f>
        <v>er Course!</v>
      </c>
      <c r="E836" t="str">
        <f>MID(טבלה1[[#This Row],[course_title]],2,10)</f>
        <v xml:space="preserve">anagerial </v>
      </c>
      <c r="F836" t="s">
        <v>2147</v>
      </c>
      <c r="G836" t="str">
        <f>REPLACE(טבלה1[[#This Row],[url]],19,3,"com")</f>
        <v>https://www.udemy.com/managerial-accounting-the-ultimate-beginner-course/</v>
      </c>
      <c r="H836" t="b">
        <v>1</v>
      </c>
      <c r="I836" s="4">
        <v>100</v>
      </c>
      <c r="J836" s="5">
        <v>11</v>
      </c>
      <c r="K836" s="5">
        <v>0</v>
      </c>
      <c r="L836" s="5">
        <v>121</v>
      </c>
      <c r="M836">
        <v>2</v>
      </c>
      <c r="N836" t="str">
        <f>VLOOKUP(טבלה1[[#This Row],[level_id]],Level_id!$A$2:$B$5,2)</f>
        <v>Beginner Level</v>
      </c>
      <c r="O836" t="str">
        <f>LOWER(טבלה1[[#This Row],[level_desc]])</f>
        <v>beginner level</v>
      </c>
      <c r="P836" s="3" t="str">
        <f>UPPER(טבלה1[[#This Row],[small letters]])</f>
        <v>BEGINNER LEVEL</v>
      </c>
      <c r="Q836">
        <f>LEN(טבלה1[[#This Row],[no spaces]])</f>
        <v>14</v>
      </c>
      <c r="R836" t="str">
        <f>TRIM(טבלה1[[#This Row],[small letters]])</f>
        <v>beginner level</v>
      </c>
      <c r="S836" s="6">
        <v>11</v>
      </c>
      <c r="T836" s="12">
        <v>42838</v>
      </c>
      <c r="U836" s="6">
        <f>DAY(טבלה1[[#This Row],[published_date]])</f>
        <v>13</v>
      </c>
      <c r="V836" s="6">
        <f>MONTH(טבלה1[[#This Row],[published_date]])</f>
        <v>4</v>
      </c>
      <c r="W836" s="6">
        <f>YEAR(טבלה1[[#This Row],[published_date]])</f>
        <v>2017</v>
      </c>
      <c r="X836">
        <v>1</v>
      </c>
      <c r="Y836" t="str">
        <f>VLOOKUP(טבלה1[[#This Row],[subject_id]],Subject_id!$A$2:$B$5,2)</f>
        <v>Business Finance</v>
      </c>
      <c r="Z836" s="7">
        <v>43465</v>
      </c>
      <c r="AA836">
        <f>_xlfn.DAYS(טבלה1[[#This Row],[Removal_date]],טבלה1[[#This Row],[published_date]])</f>
        <v>627</v>
      </c>
      <c r="AB836" s="4">
        <f>טבלה1[[#This Row],[price]]*טבלה1[[#This Row],[num_subscribers]]</f>
        <v>1100</v>
      </c>
    </row>
    <row r="837" spans="1:28" x14ac:dyDescent="0.3">
      <c r="A837">
        <v>1147664</v>
      </c>
      <c r="B837" t="s">
        <v>3346</v>
      </c>
      <c r="C837" t="str">
        <f>LEFT(טבלה1[[#This Row],[course_title]],10)</f>
        <v xml:space="preserve">Photoshop </v>
      </c>
      <c r="D837" t="str">
        <f>RIGHT(טבלה1[[#This Row],[course_title]],10)</f>
        <v>ti (YENÄ°)</v>
      </c>
      <c r="E837" t="str">
        <f>MID(טבלה1[[#This Row],[course_title]],2,10)</f>
        <v>hotoshop C</v>
      </c>
      <c r="F837" t="s">
        <v>3347</v>
      </c>
      <c r="G837" t="str">
        <f>REPLACE(טבלה1[[#This Row],[url]],19,3,"com")</f>
        <v>https://www.udemy.com/photoshop-cc-egitim-seti-yeni/</v>
      </c>
      <c r="H837" t="b">
        <v>1</v>
      </c>
      <c r="I837" s="4">
        <v>100</v>
      </c>
      <c r="J837" s="5">
        <v>27</v>
      </c>
      <c r="K837" s="5">
        <v>5</v>
      </c>
      <c r="L837" s="5">
        <v>202</v>
      </c>
      <c r="M837">
        <v>1</v>
      </c>
      <c r="N837" t="str">
        <f>VLOOKUP(טבלה1[[#This Row],[level_id]],Level_id!$A$2:$B$5,2)</f>
        <v>All levels</v>
      </c>
      <c r="O837" t="str">
        <f>LOWER(טבלה1[[#This Row],[level_desc]])</f>
        <v>all levels</v>
      </c>
      <c r="P837" s="3" t="str">
        <f>UPPER(טבלה1[[#This Row],[small letters]])</f>
        <v>ALL LEVELS</v>
      </c>
      <c r="Q837">
        <f>LEN(טבלה1[[#This Row],[no spaces]])</f>
        <v>10</v>
      </c>
      <c r="R837" t="str">
        <f>TRIM(טבלה1[[#This Row],[small letters]])</f>
        <v>all levels</v>
      </c>
      <c r="S837" s="6">
        <v>16</v>
      </c>
      <c r="T837" s="12">
        <v>42824</v>
      </c>
      <c r="U837" s="6">
        <f>DAY(טבלה1[[#This Row],[published_date]])</f>
        <v>30</v>
      </c>
      <c r="V837" s="6">
        <f>MONTH(טבלה1[[#This Row],[published_date]])</f>
        <v>3</v>
      </c>
      <c r="W837" s="6">
        <f>YEAR(טבלה1[[#This Row],[published_date]])</f>
        <v>2017</v>
      </c>
      <c r="X837">
        <v>2</v>
      </c>
      <c r="Y837" t="str">
        <f>VLOOKUP(טבלה1[[#This Row],[subject_id]],Subject_id!$A$2:$B$5,2)</f>
        <v>Graphic Design</v>
      </c>
      <c r="Z837" s="7">
        <v>43734</v>
      </c>
      <c r="AA837">
        <f>_xlfn.DAYS(טבלה1[[#This Row],[Removal_date]],טבלה1[[#This Row],[published_date]])</f>
        <v>910</v>
      </c>
      <c r="AB837" s="4">
        <f>טבלה1[[#This Row],[price]]*טבלה1[[#This Row],[num_subscribers]]</f>
        <v>2700</v>
      </c>
    </row>
    <row r="838" spans="1:28" x14ac:dyDescent="0.3">
      <c r="A838">
        <v>1158836</v>
      </c>
      <c r="B838" t="s">
        <v>6775</v>
      </c>
      <c r="C838" t="str">
        <f>LEFT(טבלה1[[#This Row],[course_title]],10)</f>
        <v>PHP Specia</v>
      </c>
      <c r="D838" t="str">
        <f>RIGHT(טבלה1[[#This Row],[course_title]],10)</f>
        <v>7 Edition)</v>
      </c>
      <c r="E838" t="str">
        <f>MID(טבלה1[[#This Row],[course_title]],2,10)</f>
        <v>HP Special</v>
      </c>
      <c r="F838" t="s">
        <v>6776</v>
      </c>
      <c r="G838" t="str">
        <f>REPLACE(טבלה1[[#This Row],[url]],19,3,"com")</f>
        <v>https://www.udemy.com/php-specialist-2017/</v>
      </c>
      <c r="H838" t="b">
        <v>1</v>
      </c>
      <c r="I838" s="4">
        <v>100</v>
      </c>
      <c r="J838" s="5">
        <v>197</v>
      </c>
      <c r="K838" s="5">
        <v>11</v>
      </c>
      <c r="L838" s="5">
        <v>53</v>
      </c>
      <c r="M838">
        <v>2</v>
      </c>
      <c r="N838" t="str">
        <f>VLOOKUP(טבלה1[[#This Row],[level_id]],Level_id!$A$2:$B$5,2)</f>
        <v>Beginner Level</v>
      </c>
      <c r="O838" t="str">
        <f>LOWER(טבלה1[[#This Row],[level_desc]])</f>
        <v>beginner level</v>
      </c>
      <c r="P838" s="3" t="str">
        <f>UPPER(טבלה1[[#This Row],[small letters]])</f>
        <v>BEGINNER LEVEL</v>
      </c>
      <c r="Q838">
        <f>LEN(טבלה1[[#This Row],[no spaces]])</f>
        <v>14</v>
      </c>
      <c r="R838" t="str">
        <f>TRIM(טבלה1[[#This Row],[small letters]])</f>
        <v>beginner level</v>
      </c>
      <c r="S838" s="6">
        <v>3.5</v>
      </c>
      <c r="T838" s="12">
        <v>42822</v>
      </c>
      <c r="U838" s="6">
        <f>DAY(טבלה1[[#This Row],[published_date]])</f>
        <v>28</v>
      </c>
      <c r="V838" s="6">
        <f>MONTH(טבלה1[[#This Row],[published_date]])</f>
        <v>3</v>
      </c>
      <c r="W838" s="6">
        <f>YEAR(טבלה1[[#This Row],[published_date]])</f>
        <v>2017</v>
      </c>
      <c r="X838">
        <v>4</v>
      </c>
      <c r="Y838" t="str">
        <f>VLOOKUP(טבלה1[[#This Row],[subject_id]],Subject_id!$A$2:$B$5,2)</f>
        <v>Web Development</v>
      </c>
      <c r="Z838" s="7">
        <v>43465</v>
      </c>
      <c r="AA838">
        <f>_xlfn.DAYS(טבלה1[[#This Row],[Removal_date]],טבלה1[[#This Row],[published_date]])</f>
        <v>643</v>
      </c>
      <c r="AB838" s="4">
        <f>טבלה1[[#This Row],[price]]*טבלה1[[#This Row],[num_subscribers]]</f>
        <v>19700</v>
      </c>
    </row>
    <row r="839" spans="1:28" x14ac:dyDescent="0.3">
      <c r="A839">
        <v>1160004</v>
      </c>
      <c r="B839" t="s">
        <v>2502</v>
      </c>
      <c r="C839" t="str">
        <f>LEFT(טבלה1[[#This Row],[course_title]],10)</f>
        <v>Design a l</v>
      </c>
      <c r="D839" t="str">
        <f>RIGHT(טבלה1[[#This Row],[course_title]],10)</f>
        <v>n Inkscape</v>
      </c>
      <c r="E839" t="str">
        <f>MID(טבלה1[[#This Row],[course_title]],2,10)</f>
        <v>esign a lo</v>
      </c>
      <c r="F839" t="s">
        <v>2503</v>
      </c>
      <c r="G839" t="str">
        <f>REPLACE(טבלה1[[#This Row],[url]],19,3,"com")</f>
        <v>https://www.udemy.com/logoinkscape/</v>
      </c>
      <c r="H839" t="b">
        <v>1</v>
      </c>
      <c r="I839" s="4">
        <v>100</v>
      </c>
      <c r="J839" s="5">
        <v>1148</v>
      </c>
      <c r="K839" s="5">
        <v>26</v>
      </c>
      <c r="L839" s="5">
        <v>42</v>
      </c>
      <c r="M839">
        <v>1</v>
      </c>
      <c r="N839" t="str">
        <f>VLOOKUP(טבלה1[[#This Row],[level_id]],Level_id!$A$2:$B$5,2)</f>
        <v>All levels</v>
      </c>
      <c r="O839" t="str">
        <f>LOWER(טבלה1[[#This Row],[level_desc]])</f>
        <v>all levels</v>
      </c>
      <c r="P839" s="3" t="str">
        <f>UPPER(טבלה1[[#This Row],[small letters]])</f>
        <v>ALL LEVELS</v>
      </c>
      <c r="Q839">
        <f>LEN(טבלה1[[#This Row],[no spaces]])</f>
        <v>10</v>
      </c>
      <c r="R839" t="str">
        <f>TRIM(טבלה1[[#This Row],[small letters]])</f>
        <v>all levels</v>
      </c>
      <c r="S839" s="6">
        <v>2</v>
      </c>
      <c r="T839" s="12">
        <v>42856</v>
      </c>
      <c r="U839" s="6">
        <f>DAY(טבלה1[[#This Row],[published_date]])</f>
        <v>1</v>
      </c>
      <c r="V839" s="6">
        <f>MONTH(טבלה1[[#This Row],[published_date]])</f>
        <v>5</v>
      </c>
      <c r="W839" s="6">
        <f>YEAR(טבלה1[[#This Row],[published_date]])</f>
        <v>2017</v>
      </c>
      <c r="X839">
        <v>2</v>
      </c>
      <c r="Y839" t="str">
        <f>VLOOKUP(טבלה1[[#This Row],[subject_id]],Subject_id!$A$2:$B$5,2)</f>
        <v>Graphic Design</v>
      </c>
      <c r="Z839" s="7">
        <v>43734</v>
      </c>
      <c r="AA839">
        <f>_xlfn.DAYS(טבלה1[[#This Row],[Removal_date]],טבלה1[[#This Row],[published_date]])</f>
        <v>878</v>
      </c>
      <c r="AB839" s="4">
        <f>טבלה1[[#This Row],[price]]*טבלה1[[#This Row],[num_subscribers]]</f>
        <v>114800</v>
      </c>
    </row>
    <row r="840" spans="1:28" x14ac:dyDescent="0.3">
      <c r="A840">
        <v>1161864</v>
      </c>
      <c r="B840" t="s">
        <v>3016</v>
      </c>
      <c r="C840" t="str">
        <f>LEFT(טבלה1[[#This Row],[course_title]],10)</f>
        <v>DiseÃ±o im</v>
      </c>
      <c r="D840" t="str">
        <f>RIGHT(טבלה1[[#This Row],[course_title]],10)</f>
        <v>llustrator</v>
      </c>
      <c r="E840" t="str">
        <f>MID(טבלה1[[#This Row],[course_title]],2,10)</f>
        <v>iseÃ±o imp</v>
      </c>
      <c r="F840" t="s">
        <v>3017</v>
      </c>
      <c r="G840" t="str">
        <f>REPLACE(טבלה1[[#This Row],[url]],19,3,"com")</f>
        <v>https://www.udemy.com/diseno-impreso/</v>
      </c>
      <c r="H840" t="b">
        <v>1</v>
      </c>
      <c r="I840" s="4">
        <v>100</v>
      </c>
      <c r="J840" s="5">
        <v>33</v>
      </c>
      <c r="K840" s="5">
        <v>9</v>
      </c>
      <c r="L840" s="5">
        <v>29</v>
      </c>
      <c r="M840">
        <v>1</v>
      </c>
      <c r="N840" t="str">
        <f>VLOOKUP(טבלה1[[#This Row],[level_id]],Level_id!$A$2:$B$5,2)</f>
        <v>All levels</v>
      </c>
      <c r="O840" t="str">
        <f>LOWER(טבלה1[[#This Row],[level_desc]])</f>
        <v>all levels</v>
      </c>
      <c r="P840" s="3" t="str">
        <f>UPPER(טבלה1[[#This Row],[small letters]])</f>
        <v>ALL LEVELS</v>
      </c>
      <c r="Q840">
        <f>LEN(טבלה1[[#This Row],[no spaces]])</f>
        <v>10</v>
      </c>
      <c r="R840" t="str">
        <f>TRIM(טבלה1[[#This Row],[small letters]])</f>
        <v>all levels</v>
      </c>
      <c r="S840" s="6">
        <v>1.5</v>
      </c>
      <c r="T840" s="12">
        <v>42886</v>
      </c>
      <c r="U840" s="6">
        <f>DAY(טבלה1[[#This Row],[published_date]])</f>
        <v>31</v>
      </c>
      <c r="V840" s="6">
        <f>MONTH(טבלה1[[#This Row],[published_date]])</f>
        <v>5</v>
      </c>
      <c r="W840" s="6">
        <f>YEAR(טבלה1[[#This Row],[published_date]])</f>
        <v>2017</v>
      </c>
      <c r="X840">
        <v>2</v>
      </c>
      <c r="Y840" t="str">
        <f>VLOOKUP(טבלה1[[#This Row],[subject_id]],Subject_id!$A$2:$B$5,2)</f>
        <v>Graphic Design</v>
      </c>
      <c r="Z840" s="7">
        <v>43734</v>
      </c>
      <c r="AA840">
        <f>_xlfn.DAYS(טבלה1[[#This Row],[Removal_date]],טבלה1[[#This Row],[published_date]])</f>
        <v>848</v>
      </c>
      <c r="AB840" s="4">
        <f>טבלה1[[#This Row],[price]]*טבלה1[[#This Row],[num_subscribers]]</f>
        <v>3300</v>
      </c>
    </row>
    <row r="841" spans="1:28" x14ac:dyDescent="0.3">
      <c r="A841">
        <v>1170920</v>
      </c>
      <c r="B841" t="s">
        <v>7239</v>
      </c>
      <c r="C841" t="str">
        <f>LEFT(טבלה1[[#This Row],[course_title]],10)</f>
        <v xml:space="preserve">Node:js : </v>
      </c>
      <c r="D841" t="str">
        <f>RIGHT(טבלה1[[#This Row],[course_title]],10)</f>
        <v>h Sails.js</v>
      </c>
      <c r="E841" t="str">
        <f>MID(טבלה1[[#This Row],[course_title]],2,10)</f>
        <v>ode:js : B</v>
      </c>
      <c r="F841" t="s">
        <v>7240</v>
      </c>
      <c r="G841" t="str">
        <f>REPLACE(טבלה1[[#This Row],[url]],19,3,"com")</f>
        <v>https://www.udemy.com/building-rest-apis-with-sailsjs-and-nodejs/</v>
      </c>
      <c r="H841" t="b">
        <v>1</v>
      </c>
      <c r="I841" s="4">
        <v>100</v>
      </c>
      <c r="J841" s="5">
        <v>61</v>
      </c>
      <c r="K841" s="5">
        <v>9</v>
      </c>
      <c r="L841" s="5">
        <v>44</v>
      </c>
      <c r="M841">
        <v>2</v>
      </c>
      <c r="N841" t="str">
        <f>VLOOKUP(טבלה1[[#This Row],[level_id]],Level_id!$A$2:$B$5,2)</f>
        <v>Beginner Level</v>
      </c>
      <c r="O841" t="str">
        <f>LOWER(טבלה1[[#This Row],[level_desc]])</f>
        <v>beginner level</v>
      </c>
      <c r="P841" s="3" t="str">
        <f>UPPER(טבלה1[[#This Row],[small letters]])</f>
        <v>BEGINNER LEVEL</v>
      </c>
      <c r="Q841">
        <f>LEN(טבלה1[[#This Row],[no spaces]])</f>
        <v>14</v>
      </c>
      <c r="R841" t="str">
        <f>TRIM(טבלה1[[#This Row],[small letters]])</f>
        <v>beginner level</v>
      </c>
      <c r="S841" s="6">
        <v>2</v>
      </c>
      <c r="T841" s="12">
        <v>42852</v>
      </c>
      <c r="U841" s="6">
        <f>DAY(טבלה1[[#This Row],[published_date]])</f>
        <v>27</v>
      </c>
      <c r="V841" s="6">
        <f>MONTH(טבלה1[[#This Row],[published_date]])</f>
        <v>4</v>
      </c>
      <c r="W841" s="6">
        <f>YEAR(טבלה1[[#This Row],[published_date]])</f>
        <v>2017</v>
      </c>
      <c r="X841">
        <v>4</v>
      </c>
      <c r="Y841" t="str">
        <f>VLOOKUP(טבלה1[[#This Row],[subject_id]],Subject_id!$A$2:$B$5,2)</f>
        <v>Web Development</v>
      </c>
      <c r="Z841" s="7">
        <v>43465</v>
      </c>
      <c r="AA841">
        <f>_xlfn.DAYS(טבלה1[[#This Row],[Removal_date]],טבלה1[[#This Row],[published_date]])</f>
        <v>613</v>
      </c>
      <c r="AB841" s="4">
        <f>טבלה1[[#This Row],[price]]*טבלה1[[#This Row],[num_subscribers]]</f>
        <v>6100</v>
      </c>
    </row>
    <row r="842" spans="1:28" x14ac:dyDescent="0.3">
      <c r="A842">
        <v>1182624</v>
      </c>
      <c r="B842" t="s">
        <v>3776</v>
      </c>
      <c r="C842" t="str">
        <f>LEFT(טבלה1[[#This Row],[course_title]],10)</f>
        <v>Play Thous</v>
      </c>
      <c r="D842" t="str">
        <f>RIGHT(טבלה1[[#This Row],[course_title]],10)</f>
        <v>ter Chords</v>
      </c>
      <c r="E842" t="str">
        <f>MID(טבלה1[[#This Row],[course_title]],2,10)</f>
        <v>lay Thousa</v>
      </c>
      <c r="F842" t="s">
        <v>3777</v>
      </c>
      <c r="G842" t="str">
        <f>REPLACE(טבלה1[[#This Row],[url]],19,3,"com")</f>
        <v>https://www.udemy.com/how-to-play-any-song-on-the-guitar-secret-chords/</v>
      </c>
      <c r="H842" t="b">
        <v>1</v>
      </c>
      <c r="I842" s="4">
        <v>100</v>
      </c>
      <c r="J842" s="5">
        <v>97</v>
      </c>
      <c r="K842" s="5">
        <v>5</v>
      </c>
      <c r="L842" s="5">
        <v>12</v>
      </c>
      <c r="M842">
        <v>2</v>
      </c>
      <c r="N842" t="str">
        <f>VLOOKUP(טבלה1[[#This Row],[level_id]],Level_id!$A$2:$B$5,2)</f>
        <v>Beginner Level</v>
      </c>
      <c r="O842" t="str">
        <f>LOWER(טבלה1[[#This Row],[level_desc]])</f>
        <v>beginner level</v>
      </c>
      <c r="P842" s="3" t="str">
        <f>UPPER(טבלה1[[#This Row],[small letters]])</f>
        <v>BEGINNER LEVEL</v>
      </c>
      <c r="Q842">
        <f>LEN(טבלה1[[#This Row],[no spaces]])</f>
        <v>14</v>
      </c>
      <c r="R842" t="str">
        <f>TRIM(טבלה1[[#This Row],[small letters]])</f>
        <v>beginner level</v>
      </c>
      <c r="S842" s="6">
        <v>1</v>
      </c>
      <c r="T842" s="12">
        <v>42844</v>
      </c>
      <c r="U842" s="6">
        <f>DAY(טבלה1[[#This Row],[published_date]])</f>
        <v>19</v>
      </c>
      <c r="V842" s="6">
        <f>MONTH(טבלה1[[#This Row],[published_date]])</f>
        <v>4</v>
      </c>
      <c r="W842" s="6">
        <f>YEAR(טבלה1[[#This Row],[published_date]])</f>
        <v>2017</v>
      </c>
      <c r="X842">
        <v>3</v>
      </c>
      <c r="Y842" t="str">
        <f>VLOOKUP(טבלה1[[#This Row],[subject_id]],Subject_id!$A$2:$B$5,2)</f>
        <v>Musical Instruments</v>
      </c>
      <c r="Z842" s="7">
        <v>43465</v>
      </c>
      <c r="AA842">
        <f>_xlfn.DAYS(טבלה1[[#This Row],[Removal_date]],טבלה1[[#This Row],[published_date]])</f>
        <v>621</v>
      </c>
      <c r="AB842" s="4">
        <f>טבלה1[[#This Row],[price]]*טבלה1[[#This Row],[num_subscribers]]</f>
        <v>9700</v>
      </c>
    </row>
    <row r="843" spans="1:28" x14ac:dyDescent="0.3">
      <c r="A843">
        <v>1187084</v>
      </c>
      <c r="B843" t="s">
        <v>938</v>
      </c>
      <c r="C843" t="str">
        <f>LEFT(טבלה1[[#This Row],[course_title]],10)</f>
        <v xml:space="preserve">Forex how </v>
      </c>
      <c r="D843" t="str">
        <f>RIGHT(טבלה1[[#This Row],[course_title]],10)</f>
        <v>experience</v>
      </c>
      <c r="E843" t="str">
        <f>MID(טבלה1[[#This Row],[course_title]],2,10)</f>
        <v>orex how t</v>
      </c>
      <c r="F843" t="s">
        <v>939</v>
      </c>
      <c r="G843" t="str">
        <f>REPLACE(טבלה1[[#This Row],[url]],19,3,"com")</f>
        <v>https://www.udemy.com/forex-how-traders-beat-the-markest-with-little-experience/</v>
      </c>
      <c r="H843" t="b">
        <v>1</v>
      </c>
      <c r="I843" s="4">
        <v>100</v>
      </c>
      <c r="J843" s="5">
        <v>0</v>
      </c>
      <c r="K843" s="5">
        <v>0</v>
      </c>
      <c r="L843" s="5">
        <v>16</v>
      </c>
      <c r="M843">
        <v>1</v>
      </c>
      <c r="N843" t="str">
        <f>VLOOKUP(טבלה1[[#This Row],[level_id]],Level_id!$A$2:$B$5,2)</f>
        <v>All levels</v>
      </c>
      <c r="O843" t="str">
        <f>LOWER(טבלה1[[#This Row],[level_desc]])</f>
        <v>all levels</v>
      </c>
      <c r="P843" s="3" t="str">
        <f>UPPER(טבלה1[[#This Row],[small letters]])</f>
        <v>ALL LEVELS</v>
      </c>
      <c r="Q843">
        <f>LEN(טבלה1[[#This Row],[no spaces]])</f>
        <v>10</v>
      </c>
      <c r="R843" t="str">
        <f>TRIM(טבלה1[[#This Row],[small letters]])</f>
        <v>all levels</v>
      </c>
      <c r="S843" s="6">
        <v>1</v>
      </c>
      <c r="T843" s="12">
        <v>42922</v>
      </c>
      <c r="U843" s="6">
        <f>DAY(טבלה1[[#This Row],[published_date]])</f>
        <v>6</v>
      </c>
      <c r="V843" s="6">
        <f>MONTH(טבלה1[[#This Row],[published_date]])</f>
        <v>7</v>
      </c>
      <c r="W843" s="6">
        <f>YEAR(טבלה1[[#This Row],[published_date]])</f>
        <v>2017</v>
      </c>
      <c r="X843">
        <v>1</v>
      </c>
      <c r="Y843" t="str">
        <f>VLOOKUP(טבלה1[[#This Row],[subject_id]],Subject_id!$A$2:$B$5,2)</f>
        <v>Business Finance</v>
      </c>
      <c r="Z843" s="7">
        <v>43318</v>
      </c>
      <c r="AA843">
        <f>_xlfn.DAYS(טבלה1[[#This Row],[Removal_date]],טבלה1[[#This Row],[published_date]])</f>
        <v>396</v>
      </c>
      <c r="AB843" s="4">
        <f>טבלה1[[#This Row],[price]]*טבלה1[[#This Row],[num_subscribers]]</f>
        <v>0</v>
      </c>
    </row>
    <row r="844" spans="1:28" x14ac:dyDescent="0.3">
      <c r="A844">
        <v>1201912</v>
      </c>
      <c r="B844" t="s">
        <v>1756</v>
      </c>
      <c r="C844" t="str">
        <f>LEFT(טבלה1[[#This Row],[course_title]],10)</f>
        <v>high swing</v>
      </c>
      <c r="D844" t="str">
        <f>RIGHT(טבלה1[[#This Row],[course_title]],10)</f>
        <v>ÙÙˆØ±ÙƒØ³</v>
      </c>
      <c r="E844" t="str">
        <f>MID(טבלה1[[#This Row],[course_title]],2,10)</f>
        <v xml:space="preserve">igh swing </v>
      </c>
      <c r="F844" t="s">
        <v>1757</v>
      </c>
      <c r="G844" t="str">
        <f>REPLACE(טבלה1[[#This Row],[url]],19,3,"com")</f>
        <v>https://www.udemy.com/wiqvfsmc/</v>
      </c>
      <c r="H844" t="b">
        <v>1</v>
      </c>
      <c r="I844" s="4">
        <v>100</v>
      </c>
      <c r="J844" s="5">
        <v>12</v>
      </c>
      <c r="K844" s="5">
        <v>4</v>
      </c>
      <c r="L844" s="5">
        <v>17</v>
      </c>
      <c r="M844">
        <v>4</v>
      </c>
      <c r="N844" t="str">
        <f>VLOOKUP(טבלה1[[#This Row],[level_id]],Level_id!$A$2:$B$5,2)</f>
        <v>Intermediate Level</v>
      </c>
      <c r="O844" t="str">
        <f>LOWER(טבלה1[[#This Row],[level_desc]])</f>
        <v>intermediate level</v>
      </c>
      <c r="P844" s="3" t="str">
        <f>UPPER(טבלה1[[#This Row],[small letters]])</f>
        <v>INTERMEDIATE LEVEL</v>
      </c>
      <c r="Q844">
        <f>LEN(טבלה1[[#This Row],[no spaces]])</f>
        <v>18</v>
      </c>
      <c r="R844" t="str">
        <f>TRIM(טבלה1[[#This Row],[small letters]])</f>
        <v>intermediate level</v>
      </c>
      <c r="S844" s="6">
        <v>2.5</v>
      </c>
      <c r="T844" s="12">
        <v>42872</v>
      </c>
      <c r="U844" s="6">
        <f>DAY(טבלה1[[#This Row],[published_date]])</f>
        <v>17</v>
      </c>
      <c r="V844" s="6">
        <f>MONTH(טבלה1[[#This Row],[published_date]])</f>
        <v>5</v>
      </c>
      <c r="W844" s="6">
        <f>YEAR(טבלה1[[#This Row],[published_date]])</f>
        <v>2017</v>
      </c>
      <c r="X844">
        <v>1</v>
      </c>
      <c r="Y844" t="str">
        <f>VLOOKUP(טבלה1[[#This Row],[subject_id]],Subject_id!$A$2:$B$5,2)</f>
        <v>Business Finance</v>
      </c>
      <c r="Z844" s="7">
        <v>44114</v>
      </c>
      <c r="AA844">
        <f>_xlfn.DAYS(טבלה1[[#This Row],[Removal_date]],טבלה1[[#This Row],[published_date]])</f>
        <v>1242</v>
      </c>
      <c r="AB844" s="4">
        <f>טבלה1[[#This Row],[price]]*טבלה1[[#This Row],[num_subscribers]]</f>
        <v>1200</v>
      </c>
    </row>
    <row r="845" spans="1:28" x14ac:dyDescent="0.3">
      <c r="A845">
        <v>1232390</v>
      </c>
      <c r="B845" t="s">
        <v>2206</v>
      </c>
      <c r="C845" t="str">
        <f>LEFT(טבלה1[[#This Row],[course_title]],10)</f>
        <v xml:space="preserve">Corporate </v>
      </c>
      <c r="D845" t="str">
        <f>RIGHT(טבלה1[[#This Row],[course_title]],10)</f>
        <v>ate Ethics</v>
      </c>
      <c r="E845" t="str">
        <f>MID(טבלה1[[#This Row],[course_title]],2,10)</f>
        <v>orporate E</v>
      </c>
      <c r="F845" t="s">
        <v>2207</v>
      </c>
      <c r="G845" t="str">
        <f>REPLACE(טבלה1[[#This Row],[url]],19,3,"com")</f>
        <v>https://www.udemy.com/corporate-ethics/</v>
      </c>
      <c r="H845" t="b">
        <v>1</v>
      </c>
      <c r="I845" s="4">
        <v>100</v>
      </c>
      <c r="J845" s="5">
        <v>0</v>
      </c>
      <c r="K845" s="5">
        <v>0</v>
      </c>
      <c r="L845" s="5">
        <v>13</v>
      </c>
      <c r="M845">
        <v>2</v>
      </c>
      <c r="N845" t="str">
        <f>VLOOKUP(טבלה1[[#This Row],[level_id]],Level_id!$A$2:$B$5,2)</f>
        <v>Beginner Level</v>
      </c>
      <c r="O845" t="str">
        <f>LOWER(טבלה1[[#This Row],[level_desc]])</f>
        <v>beginner level</v>
      </c>
      <c r="P845" s="3" t="str">
        <f>UPPER(טבלה1[[#This Row],[small letters]])</f>
        <v>BEGINNER LEVEL</v>
      </c>
      <c r="Q845">
        <f>LEN(טבלה1[[#This Row],[no spaces]])</f>
        <v>14</v>
      </c>
      <c r="R845" t="str">
        <f>TRIM(טבלה1[[#This Row],[small letters]])</f>
        <v>beginner level</v>
      </c>
      <c r="S845" s="6">
        <v>3.5</v>
      </c>
      <c r="T845" s="12">
        <v>42919</v>
      </c>
      <c r="U845" s="6">
        <f>DAY(טבלה1[[#This Row],[published_date]])</f>
        <v>3</v>
      </c>
      <c r="V845" s="6">
        <f>MONTH(טבלה1[[#This Row],[published_date]])</f>
        <v>7</v>
      </c>
      <c r="W845" s="6">
        <f>YEAR(טבלה1[[#This Row],[published_date]])</f>
        <v>2017</v>
      </c>
      <c r="X845">
        <v>1</v>
      </c>
      <c r="Y845" t="str">
        <f>VLOOKUP(טבלה1[[#This Row],[subject_id]],Subject_id!$A$2:$B$5,2)</f>
        <v>Business Finance</v>
      </c>
      <c r="Z845" s="7">
        <v>43465</v>
      </c>
      <c r="AA845">
        <f>_xlfn.DAYS(טבלה1[[#This Row],[Removal_date]],טבלה1[[#This Row],[published_date]])</f>
        <v>546</v>
      </c>
      <c r="AB845" s="4">
        <f>טבלה1[[#This Row],[price]]*טבלה1[[#This Row],[num_subscribers]]</f>
        <v>0</v>
      </c>
    </row>
    <row r="846" spans="1:28" x14ac:dyDescent="0.3">
      <c r="A846">
        <v>1233350</v>
      </c>
      <c r="B846" t="s">
        <v>208</v>
      </c>
      <c r="C846" t="str">
        <f>LEFT(טבלה1[[#This Row],[course_title]],10)</f>
        <v>Bitcoin Pr</v>
      </c>
      <c r="D846" t="str">
        <f>RIGHT(טבלה1[[#This Row],[course_title]],10)</f>
        <v xml:space="preserve"> Beginners</v>
      </c>
      <c r="E846" t="str">
        <f>MID(טבלה1[[#This Row],[course_title]],2,10)</f>
        <v>itcoin Pro</v>
      </c>
      <c r="F846" t="s">
        <v>209</v>
      </c>
      <c r="G846" t="str">
        <f>REPLACE(טבלה1[[#This Row],[url]],19,3,"com")</f>
        <v>https://www.udemy.com/bitcoin-profits-for-beginners/</v>
      </c>
      <c r="H846" t="b">
        <v>1</v>
      </c>
      <c r="I846" s="4">
        <v>100</v>
      </c>
      <c r="J846" s="5">
        <v>61</v>
      </c>
      <c r="K846" s="5">
        <v>18</v>
      </c>
      <c r="L846" s="5">
        <v>30</v>
      </c>
      <c r="M846">
        <v>2</v>
      </c>
      <c r="N846" t="str">
        <f>VLOOKUP(טבלה1[[#This Row],[level_id]],Level_id!$A$2:$B$5,2)</f>
        <v>Beginner Level</v>
      </c>
      <c r="O846" t="str">
        <f>LOWER(טבלה1[[#This Row],[level_desc]])</f>
        <v>beginner level</v>
      </c>
      <c r="P846" s="3" t="str">
        <f>UPPER(טבלה1[[#This Row],[small letters]])</f>
        <v>BEGINNER LEVEL</v>
      </c>
      <c r="Q846">
        <f>LEN(טבלה1[[#This Row],[no spaces]])</f>
        <v>14</v>
      </c>
      <c r="R846" t="str">
        <f>TRIM(טבלה1[[#This Row],[small letters]])</f>
        <v>beginner level</v>
      </c>
      <c r="S846" s="6">
        <v>1.5</v>
      </c>
      <c r="T846" s="12">
        <v>42895</v>
      </c>
      <c r="U846" s="6">
        <f>DAY(טבלה1[[#This Row],[published_date]])</f>
        <v>9</v>
      </c>
      <c r="V846" s="6">
        <f>MONTH(טבלה1[[#This Row],[published_date]])</f>
        <v>6</v>
      </c>
      <c r="W846" s="6">
        <f>YEAR(טבלה1[[#This Row],[published_date]])</f>
        <v>2017</v>
      </c>
      <c r="X846">
        <v>1</v>
      </c>
      <c r="Y846" t="str">
        <f>VLOOKUP(טבלה1[[#This Row],[subject_id]],Subject_id!$A$2:$B$5,2)</f>
        <v>Business Finance</v>
      </c>
      <c r="Z846" s="7">
        <v>43245</v>
      </c>
      <c r="AA846">
        <f>_xlfn.DAYS(טבלה1[[#This Row],[Removal_date]],טבלה1[[#This Row],[published_date]])</f>
        <v>350</v>
      </c>
      <c r="AB846" s="4">
        <f>טבלה1[[#This Row],[price]]*טבלה1[[#This Row],[num_subscribers]]</f>
        <v>6100</v>
      </c>
    </row>
    <row r="847" spans="1:28" x14ac:dyDescent="0.3">
      <c r="A847">
        <v>1236562</v>
      </c>
      <c r="B847" t="s">
        <v>3888</v>
      </c>
      <c r="C847" t="str">
        <f>LEFT(טבלה1[[#This Row],[course_title]],10)</f>
        <v xml:space="preserve">The Piano </v>
      </c>
      <c r="D847" t="str">
        <f>RIGHT(טבלה1[[#This Row],[course_title]],10)</f>
        <v>s of Songs</v>
      </c>
      <c r="E847" t="str">
        <f>MID(טבלה1[[#This Row],[course_title]],2,10)</f>
        <v>he Piano C</v>
      </c>
      <c r="F847" t="s">
        <v>3889</v>
      </c>
      <c r="G847" t="str">
        <f>REPLACE(טבלה1[[#This Row],[url]],19,3,"com")</f>
        <v>https://www.udemy.com/the-piano-chord-ladder-learn-to-play-thousands-of-songs/</v>
      </c>
      <c r="H847" t="b">
        <v>1</v>
      </c>
      <c r="I847" s="4">
        <v>100</v>
      </c>
      <c r="J847" s="5">
        <v>103</v>
      </c>
      <c r="K847" s="5">
        <v>2</v>
      </c>
      <c r="L847" s="5">
        <v>11</v>
      </c>
      <c r="M847">
        <v>1</v>
      </c>
      <c r="N847" t="str">
        <f>VLOOKUP(טבלה1[[#This Row],[level_id]],Level_id!$A$2:$B$5,2)</f>
        <v>All levels</v>
      </c>
      <c r="O847" t="str">
        <f>LOWER(טבלה1[[#This Row],[level_desc]])</f>
        <v>all levels</v>
      </c>
      <c r="P847" s="3" t="str">
        <f>UPPER(טבלה1[[#This Row],[small letters]])</f>
        <v>ALL LEVELS</v>
      </c>
      <c r="Q847">
        <f>LEN(טבלה1[[#This Row],[no spaces]])</f>
        <v>10</v>
      </c>
      <c r="R847" t="str">
        <f>TRIM(טבלה1[[#This Row],[small letters]])</f>
        <v>all levels</v>
      </c>
      <c r="S847" s="6">
        <v>1</v>
      </c>
      <c r="T847" s="12">
        <v>42886</v>
      </c>
      <c r="U847" s="6">
        <f>DAY(טבלה1[[#This Row],[published_date]])</f>
        <v>31</v>
      </c>
      <c r="V847" s="6">
        <f>MONTH(טבלה1[[#This Row],[published_date]])</f>
        <v>5</v>
      </c>
      <c r="W847" s="6">
        <f>YEAR(טבלה1[[#This Row],[published_date]])</f>
        <v>2017</v>
      </c>
      <c r="X847">
        <v>3</v>
      </c>
      <c r="Y847" t="str">
        <f>VLOOKUP(טבלה1[[#This Row],[subject_id]],Subject_id!$A$2:$B$5,2)</f>
        <v>Musical Instruments</v>
      </c>
      <c r="Z847" s="7">
        <v>43734</v>
      </c>
      <c r="AA847">
        <f>_xlfn.DAYS(טבלה1[[#This Row],[Removal_date]],טבלה1[[#This Row],[published_date]])</f>
        <v>848</v>
      </c>
      <c r="AB847" s="4">
        <f>טבלה1[[#This Row],[price]]*טבלה1[[#This Row],[num_subscribers]]</f>
        <v>10300</v>
      </c>
    </row>
    <row r="848" spans="1:28" x14ac:dyDescent="0.3">
      <c r="A848">
        <v>1243016</v>
      </c>
      <c r="B848" t="s">
        <v>2765</v>
      </c>
      <c r="C848" t="str">
        <f>LEFT(טבלה1[[#This Row],[course_title]],10)</f>
        <v xml:space="preserve">Photoshop </v>
      </c>
      <c r="D848" t="str">
        <f>RIGHT(טבלה1[[#This Row],[course_title]],10)</f>
        <v>ofissional</v>
      </c>
      <c r="E848" t="str">
        <f>MID(טבלה1[[#This Row],[course_title]],2,10)</f>
        <v>hotoshop -</v>
      </c>
      <c r="F848" t="s">
        <v>2766</v>
      </c>
      <c r="G848" t="str">
        <f>REPLACE(טבלה1[[#This Row],[url]],19,3,"com")</f>
        <v>https://www.udemy.com/como-fazer-retoque-de-pele-profissional-em-10-passos/</v>
      </c>
      <c r="H848" t="b">
        <v>1</v>
      </c>
      <c r="I848" s="4">
        <v>100</v>
      </c>
      <c r="J848" s="5">
        <v>50</v>
      </c>
      <c r="K848" s="5">
        <v>5</v>
      </c>
      <c r="L848" s="5">
        <v>16</v>
      </c>
      <c r="M848">
        <v>4</v>
      </c>
      <c r="N848" t="str">
        <f>VLOOKUP(טבלה1[[#This Row],[level_id]],Level_id!$A$2:$B$5,2)</f>
        <v>Intermediate Level</v>
      </c>
      <c r="O848" t="str">
        <f>LOWER(טבלה1[[#This Row],[level_desc]])</f>
        <v>intermediate level</v>
      </c>
      <c r="P848" s="3" t="str">
        <f>UPPER(טבלה1[[#This Row],[small letters]])</f>
        <v>INTERMEDIATE LEVEL</v>
      </c>
      <c r="Q848">
        <f>LEN(טבלה1[[#This Row],[no spaces]])</f>
        <v>18</v>
      </c>
      <c r="R848" t="str">
        <f>TRIM(טבלה1[[#This Row],[small letters]])</f>
        <v>intermediate level</v>
      </c>
      <c r="S848" s="6">
        <v>1.5</v>
      </c>
      <c r="T848" s="12">
        <v>42892</v>
      </c>
      <c r="U848" s="6">
        <f>DAY(טבלה1[[#This Row],[published_date]])</f>
        <v>6</v>
      </c>
      <c r="V848" s="6">
        <f>MONTH(טבלה1[[#This Row],[published_date]])</f>
        <v>6</v>
      </c>
      <c r="W848" s="6">
        <f>YEAR(טבלה1[[#This Row],[published_date]])</f>
        <v>2017</v>
      </c>
      <c r="X848">
        <v>2</v>
      </c>
      <c r="Y848" t="str">
        <f>VLOOKUP(טבלה1[[#This Row],[subject_id]],Subject_id!$A$2:$B$5,2)</f>
        <v>Graphic Design</v>
      </c>
      <c r="Z848" s="7">
        <v>44114</v>
      </c>
      <c r="AA848">
        <f>_xlfn.DAYS(טבלה1[[#This Row],[Removal_date]],טבלה1[[#This Row],[published_date]])</f>
        <v>1222</v>
      </c>
      <c r="AB848" s="4">
        <f>טבלה1[[#This Row],[price]]*טבלה1[[#This Row],[num_subscribers]]</f>
        <v>5000</v>
      </c>
    </row>
    <row r="849" spans="1:28" x14ac:dyDescent="0.3">
      <c r="A849">
        <v>1246168</v>
      </c>
      <c r="B849" t="s">
        <v>2699</v>
      </c>
      <c r="C849" t="str">
        <f>LEFT(טבלה1[[#This Row],[course_title]],10)</f>
        <v>Illustrato</v>
      </c>
      <c r="D849" t="str">
        <f>RIGHT(טבלה1[[#This Row],[course_title]],10)</f>
        <v>n GrÃ¡fico</v>
      </c>
      <c r="E849" t="str">
        <f>MID(טבלה1[[#This Row],[course_title]],2,10)</f>
        <v>llustrator</v>
      </c>
      <c r="F849" t="s">
        <v>2700</v>
      </c>
      <c r="G849" t="str">
        <f>REPLACE(טבלה1[[#This Row],[url]],19,3,"com")</f>
        <v>https://www.udemy.com/aula-de-illustrator-como-fazer-um-infografico/</v>
      </c>
      <c r="H849" t="b">
        <v>1</v>
      </c>
      <c r="I849" s="4">
        <v>100</v>
      </c>
      <c r="J849" s="5">
        <v>33</v>
      </c>
      <c r="K849" s="5">
        <v>3</v>
      </c>
      <c r="L849" s="5">
        <v>41</v>
      </c>
      <c r="M849">
        <v>2</v>
      </c>
      <c r="N849" t="str">
        <f>VLOOKUP(טבלה1[[#This Row],[level_id]],Level_id!$A$2:$B$5,2)</f>
        <v>Beginner Level</v>
      </c>
      <c r="O849" t="str">
        <f>LOWER(טבלה1[[#This Row],[level_desc]])</f>
        <v>beginner level</v>
      </c>
      <c r="P849" s="3" t="str">
        <f>UPPER(טבלה1[[#This Row],[small letters]])</f>
        <v>BEGINNER LEVEL</v>
      </c>
      <c r="Q849">
        <f>LEN(טבלה1[[#This Row],[no spaces]])</f>
        <v>14</v>
      </c>
      <c r="R849" t="str">
        <f>TRIM(טבלה1[[#This Row],[small letters]])</f>
        <v>beginner level</v>
      </c>
      <c r="S849" s="6">
        <v>1.5</v>
      </c>
      <c r="T849" s="12">
        <v>42899</v>
      </c>
      <c r="U849" s="6">
        <f>DAY(טבלה1[[#This Row],[published_date]])</f>
        <v>13</v>
      </c>
      <c r="V849" s="6">
        <f>MONTH(טבלה1[[#This Row],[published_date]])</f>
        <v>6</v>
      </c>
      <c r="W849" s="6">
        <f>YEAR(טבלה1[[#This Row],[published_date]])</f>
        <v>2017</v>
      </c>
      <c r="X849">
        <v>2</v>
      </c>
      <c r="Y849" t="str">
        <f>VLOOKUP(טבלה1[[#This Row],[subject_id]],Subject_id!$A$2:$B$5,2)</f>
        <v>Graphic Design</v>
      </c>
      <c r="Z849" s="7">
        <v>43465</v>
      </c>
      <c r="AA849">
        <f>_xlfn.DAYS(טבלה1[[#This Row],[Removal_date]],טבלה1[[#This Row],[published_date]])</f>
        <v>566</v>
      </c>
      <c r="AB849" s="4">
        <f>טבלה1[[#This Row],[price]]*טבלה1[[#This Row],[num_subscribers]]</f>
        <v>3300</v>
      </c>
    </row>
    <row r="850" spans="1:28" x14ac:dyDescent="0.3">
      <c r="A850">
        <v>1249968</v>
      </c>
      <c r="B850" t="s">
        <v>6975</v>
      </c>
      <c r="C850" t="str">
        <f>LEFT(טבלה1[[#This Row],[course_title]],10)</f>
        <v>JQuery Bas</v>
      </c>
      <c r="D850" t="str">
        <f>RIGHT(טבלה1[[#This Row],[course_title]],10)</f>
        <v>om Scratch</v>
      </c>
      <c r="E850" t="str">
        <f>MID(טבלה1[[#This Row],[course_title]],2,10)</f>
        <v>Query Basi</v>
      </c>
      <c r="F850" t="s">
        <v>6976</v>
      </c>
      <c r="G850" t="str">
        <f>REPLACE(טבלה1[[#This Row],[url]],19,3,"com")</f>
        <v>https://www.udemy.com/jquery-basics-learn-jquery-from-scratch/</v>
      </c>
      <c r="H850" t="b">
        <v>1</v>
      </c>
      <c r="I850" s="4">
        <v>100</v>
      </c>
      <c r="J850" s="5">
        <v>3559</v>
      </c>
      <c r="K850" s="5">
        <v>24</v>
      </c>
      <c r="L850" s="5">
        <v>18</v>
      </c>
      <c r="M850">
        <v>2</v>
      </c>
      <c r="N850" t="str">
        <f>VLOOKUP(טבלה1[[#This Row],[level_id]],Level_id!$A$2:$B$5,2)</f>
        <v>Beginner Level</v>
      </c>
      <c r="O850" t="str">
        <f>LOWER(טבלה1[[#This Row],[level_desc]])</f>
        <v>beginner level</v>
      </c>
      <c r="P850" s="3" t="str">
        <f>UPPER(טבלה1[[#This Row],[small letters]])</f>
        <v>BEGINNER LEVEL</v>
      </c>
      <c r="Q850">
        <f>LEN(טבלה1[[#This Row],[no spaces]])</f>
        <v>14</v>
      </c>
      <c r="R850" t="str">
        <f>TRIM(טבלה1[[#This Row],[small letters]])</f>
        <v>beginner level</v>
      </c>
      <c r="S850" s="6">
        <v>1</v>
      </c>
      <c r="T850" s="12">
        <v>42904</v>
      </c>
      <c r="U850" s="6">
        <f>DAY(טבלה1[[#This Row],[published_date]])</f>
        <v>18</v>
      </c>
      <c r="V850" s="6">
        <f>MONTH(טבלה1[[#This Row],[published_date]])</f>
        <v>6</v>
      </c>
      <c r="W850" s="6">
        <f>YEAR(טבלה1[[#This Row],[published_date]])</f>
        <v>2017</v>
      </c>
      <c r="X850">
        <v>4</v>
      </c>
      <c r="Y850" t="str">
        <f>VLOOKUP(טבלה1[[#This Row],[subject_id]],Subject_id!$A$2:$B$5,2)</f>
        <v>Web Development</v>
      </c>
      <c r="Z850" s="7">
        <v>43465</v>
      </c>
      <c r="AA850">
        <f>_xlfn.DAYS(טבלה1[[#This Row],[Removal_date]],טבלה1[[#This Row],[published_date]])</f>
        <v>561</v>
      </c>
      <c r="AB850" s="4">
        <f>טבלה1[[#This Row],[price]]*טבלה1[[#This Row],[num_subscribers]]</f>
        <v>355900</v>
      </c>
    </row>
    <row r="851" spans="1:28" x14ac:dyDescent="0.3">
      <c r="A851">
        <v>1250934</v>
      </c>
      <c r="B851" t="s">
        <v>7145</v>
      </c>
      <c r="C851" t="str">
        <f>LEFT(טבלה1[[#This Row],[course_title]],10)</f>
        <v>Display an</v>
      </c>
      <c r="D851" t="str">
        <f>RIGHT(טבלה1[[#This Row],[course_title]],10)</f>
        <v>Leaflet.js</v>
      </c>
      <c r="E851" t="str">
        <f>MID(טבלה1[[#This Row],[course_title]],2,10)</f>
        <v>isplay and</v>
      </c>
      <c r="F851" t="s">
        <v>7146</v>
      </c>
      <c r="G851" t="str">
        <f>REPLACE(טבלה1[[#This Row],[url]],19,3,"com")</f>
        <v>https://www.udemy.com/display-and-analyze-gis-data-on-the-web/</v>
      </c>
      <c r="H851" t="b">
        <v>1</v>
      </c>
      <c r="I851" s="4">
        <v>100</v>
      </c>
      <c r="J851" s="5">
        <v>25</v>
      </c>
      <c r="K851" s="5">
        <v>4</v>
      </c>
      <c r="L851" s="5">
        <v>66</v>
      </c>
      <c r="M851">
        <v>4</v>
      </c>
      <c r="N851" t="str">
        <f>VLOOKUP(טבלה1[[#This Row],[level_id]],Level_id!$A$2:$B$5,2)</f>
        <v>Intermediate Level</v>
      </c>
      <c r="O851" t="str">
        <f>LOWER(טבלה1[[#This Row],[level_desc]])</f>
        <v>intermediate level</v>
      </c>
      <c r="P851" s="3" t="str">
        <f>UPPER(טבלה1[[#This Row],[small letters]])</f>
        <v>INTERMEDIATE LEVEL</v>
      </c>
      <c r="Q851">
        <f>LEN(טבלה1[[#This Row],[no spaces]])</f>
        <v>18</v>
      </c>
      <c r="R851" t="str">
        <f>TRIM(טבלה1[[#This Row],[small letters]])</f>
        <v>intermediate level</v>
      </c>
      <c r="S851" s="6">
        <v>12.5</v>
      </c>
      <c r="T851" s="12">
        <v>42901</v>
      </c>
      <c r="U851" s="6">
        <f>DAY(טבלה1[[#This Row],[published_date]])</f>
        <v>15</v>
      </c>
      <c r="V851" s="6">
        <f>MONTH(טבלה1[[#This Row],[published_date]])</f>
        <v>6</v>
      </c>
      <c r="W851" s="6">
        <f>YEAR(טבלה1[[#This Row],[published_date]])</f>
        <v>2017</v>
      </c>
      <c r="X851">
        <v>4</v>
      </c>
      <c r="Y851" t="str">
        <f>VLOOKUP(טבלה1[[#This Row],[subject_id]],Subject_id!$A$2:$B$5,2)</f>
        <v>Web Development</v>
      </c>
      <c r="Z851" s="7">
        <v>44114</v>
      </c>
      <c r="AA851">
        <f>_xlfn.DAYS(טבלה1[[#This Row],[Removal_date]],טבלה1[[#This Row],[published_date]])</f>
        <v>1213</v>
      </c>
      <c r="AB851" s="4">
        <f>טבלה1[[#This Row],[price]]*טבלה1[[#This Row],[num_subscribers]]</f>
        <v>2500</v>
      </c>
    </row>
    <row r="852" spans="1:28" x14ac:dyDescent="0.3">
      <c r="A852">
        <v>1252630</v>
      </c>
      <c r="B852" t="s">
        <v>5403</v>
      </c>
      <c r="C852" t="str">
        <f>LEFT(טבלה1[[#This Row],[course_title]],10)</f>
        <v>React JS -</v>
      </c>
      <c r="D852" t="str">
        <f>RIGHT(טבלה1[[#This Row],[course_title]],10)</f>
        <v>ring Redux</v>
      </c>
      <c r="E852" t="str">
        <f>MID(טבלה1[[#This Row],[course_title]],2,10)</f>
        <v xml:space="preserve">eact JS - </v>
      </c>
      <c r="F852" t="s">
        <v>5404</v>
      </c>
      <c r="G852" t="str">
        <f>REPLACE(טבלה1[[#This Row],[url]],19,3,"com")</f>
        <v>https://www.udemy.com/react-js-mastering-redux/</v>
      </c>
      <c r="H852" t="b">
        <v>1</v>
      </c>
      <c r="I852" s="4">
        <v>100</v>
      </c>
      <c r="J852" s="5">
        <v>7059</v>
      </c>
      <c r="K852" s="5">
        <v>116</v>
      </c>
      <c r="L852" s="5">
        <v>58</v>
      </c>
      <c r="M852">
        <v>1</v>
      </c>
      <c r="N852" t="str">
        <f>VLOOKUP(טבלה1[[#This Row],[level_id]],Level_id!$A$2:$B$5,2)</f>
        <v>All levels</v>
      </c>
      <c r="O852" t="str">
        <f>LOWER(טבלה1[[#This Row],[level_desc]])</f>
        <v>all levels</v>
      </c>
      <c r="P852" s="3" t="str">
        <f>UPPER(טבלה1[[#This Row],[small letters]])</f>
        <v>ALL LEVELS</v>
      </c>
      <c r="Q852">
        <f>LEN(טבלה1[[#This Row],[no spaces]])</f>
        <v>10</v>
      </c>
      <c r="R852" t="str">
        <f>TRIM(טבלה1[[#This Row],[small letters]])</f>
        <v>all levels</v>
      </c>
      <c r="S852" s="6">
        <v>5</v>
      </c>
      <c r="T852" s="12">
        <v>42905</v>
      </c>
      <c r="U852" s="6">
        <f>DAY(טבלה1[[#This Row],[published_date]])</f>
        <v>19</v>
      </c>
      <c r="V852" s="6">
        <f>MONTH(טבלה1[[#This Row],[published_date]])</f>
        <v>6</v>
      </c>
      <c r="W852" s="6">
        <f>YEAR(טבלה1[[#This Row],[published_date]])</f>
        <v>2017</v>
      </c>
      <c r="X852">
        <v>4</v>
      </c>
      <c r="Y852" t="str">
        <f>VLOOKUP(טבלה1[[#This Row],[subject_id]],Subject_id!$A$2:$B$5,2)</f>
        <v>Web Development</v>
      </c>
      <c r="Z852" s="7">
        <v>43734</v>
      </c>
      <c r="AA852">
        <f>_xlfn.DAYS(טבלה1[[#This Row],[Removal_date]],טבלה1[[#This Row],[published_date]])</f>
        <v>829</v>
      </c>
      <c r="AB852" s="4">
        <f>טבלה1[[#This Row],[price]]*טבלה1[[#This Row],[num_subscribers]]</f>
        <v>705900</v>
      </c>
    </row>
    <row r="853" spans="1:28" x14ac:dyDescent="0.3">
      <c r="A853">
        <v>1263966</v>
      </c>
      <c r="B853" t="s">
        <v>1072</v>
      </c>
      <c r="C853" t="str">
        <f>LEFT(טבלה1[[#This Row],[course_title]],10)</f>
        <v>Advanced T</v>
      </c>
      <c r="D853" t="str">
        <f>RIGHT(טבלה1[[#This Row],[course_title]],10)</f>
        <v>sis PART1!</v>
      </c>
      <c r="E853" t="str">
        <f>MID(טבלה1[[#This Row],[course_title]],2,10)</f>
        <v>dvanced Te</v>
      </c>
      <c r="F853" t="s">
        <v>1073</v>
      </c>
      <c r="G853" t="str">
        <f>REPLACE(טבלה1[[#This Row],[url]],19,3,"com")</f>
        <v>https://www.udemy.com/advanced-technical-analysis-part1/</v>
      </c>
      <c r="H853" t="b">
        <v>1</v>
      </c>
      <c r="I853" s="4">
        <v>100</v>
      </c>
      <c r="J853" s="5">
        <v>9</v>
      </c>
      <c r="K853" s="5">
        <v>1</v>
      </c>
      <c r="L853" s="5">
        <v>19</v>
      </c>
      <c r="M853">
        <v>4</v>
      </c>
      <c r="N853" t="str">
        <f>VLOOKUP(טבלה1[[#This Row],[level_id]],Level_id!$A$2:$B$5,2)</f>
        <v>Intermediate Level</v>
      </c>
      <c r="O853" t="str">
        <f>LOWER(טבלה1[[#This Row],[level_desc]])</f>
        <v>intermediate level</v>
      </c>
      <c r="P853" s="3" t="str">
        <f>UPPER(טבלה1[[#This Row],[small letters]])</f>
        <v>INTERMEDIATE LEVEL</v>
      </c>
      <c r="Q853">
        <f>LEN(טבלה1[[#This Row],[no spaces]])</f>
        <v>18</v>
      </c>
      <c r="R853" t="str">
        <f>TRIM(טבלה1[[#This Row],[small letters]])</f>
        <v>intermediate level</v>
      </c>
      <c r="S853" s="6">
        <v>3</v>
      </c>
      <c r="T853" s="12">
        <v>42913</v>
      </c>
      <c r="U853" s="6">
        <f>DAY(טבלה1[[#This Row],[published_date]])</f>
        <v>27</v>
      </c>
      <c r="V853" s="6">
        <f>MONTH(טבלה1[[#This Row],[published_date]])</f>
        <v>6</v>
      </c>
      <c r="W853" s="6">
        <f>YEAR(טבלה1[[#This Row],[published_date]])</f>
        <v>2017</v>
      </c>
      <c r="X853">
        <v>1</v>
      </c>
      <c r="Y853" t="str">
        <f>VLOOKUP(טבלה1[[#This Row],[subject_id]],Subject_id!$A$2:$B$5,2)</f>
        <v>Business Finance</v>
      </c>
      <c r="Z853" s="7">
        <v>44114</v>
      </c>
      <c r="AA853">
        <f>_xlfn.DAYS(טבלה1[[#This Row],[Removal_date]],טבלה1[[#This Row],[published_date]])</f>
        <v>1201</v>
      </c>
      <c r="AB853" s="4">
        <f>טבלה1[[#This Row],[price]]*טבלה1[[#This Row],[num_subscribers]]</f>
        <v>900</v>
      </c>
    </row>
    <row r="854" spans="1:28" x14ac:dyDescent="0.3">
      <c r="A854">
        <v>1266468</v>
      </c>
      <c r="B854" t="s">
        <v>2767</v>
      </c>
      <c r="C854" t="str">
        <f>LEFT(טבלה1[[#This Row],[course_title]],10)</f>
        <v>Indesign -</v>
      </c>
      <c r="D854" t="str">
        <f>RIGHT(טבלה1[[#This Row],[course_title]],10)</f>
        <v>n GrÃ¡fico</v>
      </c>
      <c r="E854" t="str">
        <f>MID(טבלה1[[#This Row],[course_title]],2,10)</f>
        <v xml:space="preserve">ndesign - </v>
      </c>
      <c r="F854" t="s">
        <v>2768</v>
      </c>
      <c r="G854" t="str">
        <f>REPLACE(טבלה1[[#This Row],[url]],19,3,"com")</f>
        <v>https://www.udemy.com/indesign-como-criar-layouts-pecas-graficas/</v>
      </c>
      <c r="H854" t="b">
        <v>1</v>
      </c>
      <c r="I854" s="4">
        <v>100</v>
      </c>
      <c r="J854" s="5">
        <v>27</v>
      </c>
      <c r="K854" s="5">
        <v>7</v>
      </c>
      <c r="L854" s="5">
        <v>12</v>
      </c>
      <c r="M854">
        <v>4</v>
      </c>
      <c r="N854" t="str">
        <f>VLOOKUP(טבלה1[[#This Row],[level_id]],Level_id!$A$2:$B$5,2)</f>
        <v>Intermediate Level</v>
      </c>
      <c r="O854" t="str">
        <f>LOWER(טבלה1[[#This Row],[level_desc]])</f>
        <v>intermediate level</v>
      </c>
      <c r="P854" s="3" t="str">
        <f>UPPER(טבלה1[[#This Row],[small letters]])</f>
        <v>INTERMEDIATE LEVEL</v>
      </c>
      <c r="Q854">
        <f>LEN(טבלה1[[#This Row],[no spaces]])</f>
        <v>18</v>
      </c>
      <c r="R854" t="str">
        <f>TRIM(טבלה1[[#This Row],[small letters]])</f>
        <v>intermediate level</v>
      </c>
      <c r="S854" s="6">
        <v>2.5</v>
      </c>
      <c r="T854" s="12">
        <v>42913</v>
      </c>
      <c r="U854" s="6">
        <f>DAY(טבלה1[[#This Row],[published_date]])</f>
        <v>27</v>
      </c>
      <c r="V854" s="6">
        <f>MONTH(טבלה1[[#This Row],[published_date]])</f>
        <v>6</v>
      </c>
      <c r="W854" s="6">
        <f>YEAR(טבלה1[[#This Row],[published_date]])</f>
        <v>2017</v>
      </c>
      <c r="X854">
        <v>2</v>
      </c>
      <c r="Y854" t="str">
        <f>VLOOKUP(טבלה1[[#This Row],[subject_id]],Subject_id!$A$2:$B$5,2)</f>
        <v>Graphic Design</v>
      </c>
      <c r="Z854" s="7">
        <v>44114</v>
      </c>
      <c r="AA854">
        <f>_xlfn.DAYS(טבלה1[[#This Row],[Removal_date]],טבלה1[[#This Row],[published_date]])</f>
        <v>1201</v>
      </c>
      <c r="AB854" s="4">
        <f>טבלה1[[#This Row],[price]]*טבלה1[[#This Row],[num_subscribers]]</f>
        <v>2700</v>
      </c>
    </row>
    <row r="855" spans="1:28" x14ac:dyDescent="0.3">
      <c r="A855">
        <v>1269190</v>
      </c>
      <c r="B855" t="s">
        <v>3332</v>
      </c>
      <c r="C855" t="str">
        <f>LEFT(טבלה1[[#This Row],[course_title]],10)</f>
        <v xml:space="preserve">7 Secrets </v>
      </c>
      <c r="D855" t="str">
        <f>RIGHT(טבלה1[[#This Row],[course_title]],10)</f>
        <v xml:space="preserve"> and White</v>
      </c>
      <c r="E855" t="str">
        <f>MID(טבלה1[[#This Row],[course_title]],2,10)</f>
        <v xml:space="preserve"> Secrets T</v>
      </c>
      <c r="F855" t="s">
        <v>3333</v>
      </c>
      <c r="G855" t="str">
        <f>REPLACE(טבלה1[[#This Row],[url]],19,3,"com")</f>
        <v>https://www.udemy.com/secrets-to-designing-in-black-and-white/</v>
      </c>
      <c r="H855" t="b">
        <v>1</v>
      </c>
      <c r="I855" s="4">
        <v>100</v>
      </c>
      <c r="J855" s="5">
        <v>1000</v>
      </c>
      <c r="K855" s="5">
        <v>1</v>
      </c>
      <c r="L855" s="5">
        <v>12</v>
      </c>
      <c r="M855">
        <v>1</v>
      </c>
      <c r="N855" t="str">
        <f>VLOOKUP(טבלה1[[#This Row],[level_id]],Level_id!$A$2:$B$5,2)</f>
        <v>All levels</v>
      </c>
      <c r="O855" t="str">
        <f>LOWER(טבלה1[[#This Row],[level_desc]])</f>
        <v>all levels</v>
      </c>
      <c r="P855" s="3" t="str">
        <f>UPPER(טבלה1[[#This Row],[small letters]])</f>
        <v>ALL LEVELS</v>
      </c>
      <c r="Q855">
        <f>LEN(טבלה1[[#This Row],[no spaces]])</f>
        <v>10</v>
      </c>
      <c r="R855" t="str">
        <f>TRIM(טבלה1[[#This Row],[small letters]])</f>
        <v>all levels</v>
      </c>
      <c r="S855" s="6">
        <v>1.5</v>
      </c>
      <c r="T855" s="12">
        <v>42913</v>
      </c>
      <c r="U855" s="6">
        <f>DAY(טבלה1[[#This Row],[published_date]])</f>
        <v>27</v>
      </c>
      <c r="V855" s="6">
        <f>MONTH(טבלה1[[#This Row],[published_date]])</f>
        <v>6</v>
      </c>
      <c r="W855" s="6">
        <f>YEAR(טבלה1[[#This Row],[published_date]])</f>
        <v>2017</v>
      </c>
      <c r="X855">
        <v>2</v>
      </c>
      <c r="Y855" t="str">
        <f>VLOOKUP(טבלה1[[#This Row],[subject_id]],Subject_id!$A$2:$B$5,2)</f>
        <v>Graphic Design</v>
      </c>
      <c r="Z855" s="7">
        <v>43734</v>
      </c>
      <c r="AA855">
        <f>_xlfn.DAYS(טבלה1[[#This Row],[Removal_date]],טבלה1[[#This Row],[published_date]])</f>
        <v>821</v>
      </c>
      <c r="AB855" s="4">
        <f>טבלה1[[#This Row],[price]]*טבלה1[[#This Row],[num_subscribers]]</f>
        <v>100000</v>
      </c>
    </row>
    <row r="856" spans="1:28" x14ac:dyDescent="0.3">
      <c r="A856">
        <v>1271182</v>
      </c>
      <c r="B856" t="s">
        <v>1582</v>
      </c>
      <c r="C856" t="str">
        <f>LEFT(טבלה1[[#This Row],[course_title]],10)</f>
        <v xml:space="preserve">Practical </v>
      </c>
      <c r="D856" t="str">
        <f>RIGHT(טבלה1[[#This Row],[course_title]],10)</f>
        <v xml:space="preserve"> Investors</v>
      </c>
      <c r="E856" t="str">
        <f>MID(טבלה1[[#This Row],[course_title]],2,10)</f>
        <v>ractical F</v>
      </c>
      <c r="F856" t="s">
        <v>1583</v>
      </c>
      <c r="G856" t="str">
        <f>REPLACE(טבלה1[[#This Row],[url]],19,3,"com")</f>
        <v>https://www.udemy.com/indiefilm-financing/</v>
      </c>
      <c r="H856" t="b">
        <v>1</v>
      </c>
      <c r="I856" s="4">
        <v>100</v>
      </c>
      <c r="J856" s="5">
        <v>0</v>
      </c>
      <c r="K856" s="5">
        <v>0</v>
      </c>
      <c r="L856" s="5">
        <v>9</v>
      </c>
      <c r="M856">
        <v>2</v>
      </c>
      <c r="N856" t="str">
        <f>VLOOKUP(טבלה1[[#This Row],[level_id]],Level_id!$A$2:$B$5,2)</f>
        <v>Beginner Level</v>
      </c>
      <c r="O856" t="str">
        <f>LOWER(טבלה1[[#This Row],[level_desc]])</f>
        <v>beginner level</v>
      </c>
      <c r="P856" s="3" t="str">
        <f>UPPER(טבלה1[[#This Row],[small letters]])</f>
        <v>BEGINNER LEVEL</v>
      </c>
      <c r="Q856">
        <f>LEN(טבלה1[[#This Row],[no spaces]])</f>
        <v>14</v>
      </c>
      <c r="R856" t="str">
        <f>TRIM(טבלה1[[#This Row],[small letters]])</f>
        <v>beginner level</v>
      </c>
      <c r="S856" s="6">
        <v>1</v>
      </c>
      <c r="T856" s="12">
        <v>42921</v>
      </c>
      <c r="U856" s="6">
        <f>DAY(טבלה1[[#This Row],[published_date]])</f>
        <v>5</v>
      </c>
      <c r="V856" s="6">
        <f>MONTH(טבלה1[[#This Row],[published_date]])</f>
        <v>7</v>
      </c>
      <c r="W856" s="6">
        <f>YEAR(טבלה1[[#This Row],[published_date]])</f>
        <v>2017</v>
      </c>
      <c r="X856">
        <v>1</v>
      </c>
      <c r="Y856" t="str">
        <f>VLOOKUP(טבלה1[[#This Row],[subject_id]],Subject_id!$A$2:$B$5,2)</f>
        <v>Business Finance</v>
      </c>
      <c r="Z856" s="7">
        <v>43465</v>
      </c>
      <c r="AA856">
        <f>_xlfn.DAYS(טבלה1[[#This Row],[Removal_date]],טבלה1[[#This Row],[published_date]])</f>
        <v>544</v>
      </c>
      <c r="AB856" s="4">
        <f>טבלה1[[#This Row],[price]]*טבלה1[[#This Row],[num_subscribers]]</f>
        <v>0</v>
      </c>
    </row>
    <row r="857" spans="1:28" x14ac:dyDescent="0.3">
      <c r="A857">
        <v>1271430</v>
      </c>
      <c r="B857" t="s">
        <v>1788</v>
      </c>
      <c r="C857" t="str">
        <f>LEFT(טבלה1[[#This Row],[course_title]],10)</f>
        <v>Workshop o</v>
      </c>
      <c r="D857" t="str">
        <f>RIGHT(טבלה1[[#This Row],[course_title]],10)</f>
        <v>is Process</v>
      </c>
      <c r="E857" t="str">
        <f>MID(טבלה1[[#This Row],[course_title]],2,10)</f>
        <v>orkshop on</v>
      </c>
      <c r="F857" t="s">
        <v>1789</v>
      </c>
      <c r="G857" t="str">
        <f>REPLACE(טבלה1[[#This Row],[url]],19,3,"com")</f>
        <v>https://www.udemy.com/workshop-on-banking-credit-analysis-process/</v>
      </c>
      <c r="H857" t="b">
        <v>1</v>
      </c>
      <c r="I857" s="4">
        <v>100</v>
      </c>
      <c r="J857" s="5">
        <v>0</v>
      </c>
      <c r="K857" s="5">
        <v>0</v>
      </c>
      <c r="L857" s="5">
        <v>7</v>
      </c>
      <c r="M857">
        <v>1</v>
      </c>
      <c r="N857" t="str">
        <f>VLOOKUP(טבלה1[[#This Row],[level_id]],Level_id!$A$2:$B$5,2)</f>
        <v>All levels</v>
      </c>
      <c r="O857" t="str">
        <f>LOWER(טבלה1[[#This Row],[level_desc]])</f>
        <v>all levels</v>
      </c>
      <c r="P857" s="3" t="str">
        <f>UPPER(טבלה1[[#This Row],[small letters]])</f>
        <v>ALL LEVELS</v>
      </c>
      <c r="Q857">
        <f>LEN(טבלה1[[#This Row],[no spaces]])</f>
        <v>10</v>
      </c>
      <c r="R857" t="str">
        <f>TRIM(טבלה1[[#This Row],[small letters]])</f>
        <v>all levels</v>
      </c>
      <c r="S857" s="6">
        <v>1.5</v>
      </c>
      <c r="T857" s="12">
        <v>42914</v>
      </c>
      <c r="U857" s="6">
        <f>DAY(טבלה1[[#This Row],[published_date]])</f>
        <v>28</v>
      </c>
      <c r="V857" s="6">
        <f>MONTH(טבלה1[[#This Row],[published_date]])</f>
        <v>6</v>
      </c>
      <c r="W857" s="6">
        <f>YEAR(טבלה1[[#This Row],[published_date]])</f>
        <v>2017</v>
      </c>
      <c r="X857">
        <v>1</v>
      </c>
      <c r="Y857" t="str">
        <f>VLOOKUP(טבלה1[[#This Row],[subject_id]],Subject_id!$A$2:$B$5,2)</f>
        <v>Business Finance</v>
      </c>
      <c r="Z857" s="7">
        <v>43318</v>
      </c>
      <c r="AA857">
        <f>_xlfn.DAYS(טבלה1[[#This Row],[Removal_date]],טבלה1[[#This Row],[published_date]])</f>
        <v>404</v>
      </c>
      <c r="AB857" s="4">
        <f>טבלה1[[#This Row],[price]]*טבלה1[[#This Row],[num_subscribers]]</f>
        <v>0</v>
      </c>
    </row>
    <row r="858" spans="1:28" x14ac:dyDescent="0.3">
      <c r="A858">
        <v>19164</v>
      </c>
      <c r="B858" t="s">
        <v>2562</v>
      </c>
      <c r="C858" t="str">
        <f>LEFT(טבלה1[[#This Row],[course_title]],10)</f>
        <v>Graphic De</v>
      </c>
      <c r="D858" t="str">
        <f>RIGHT(טבלה1[[#This Row],[course_title]],10)</f>
        <v>s Revealed</v>
      </c>
      <c r="E858" t="str">
        <f>MID(טבלה1[[#This Row],[course_title]],2,10)</f>
        <v>raphic Des</v>
      </c>
      <c r="F858" t="s">
        <v>2563</v>
      </c>
      <c r="G858" t="str">
        <f>REPLACE(טבלה1[[#This Row],[url]],19,3,"com")</f>
        <v>https://www.udemy.com/design-like-a-pro-graphic-design-fundamentals/</v>
      </c>
      <c r="H858" t="b">
        <v>1</v>
      </c>
      <c r="I858" s="4">
        <v>95</v>
      </c>
      <c r="J858" s="5">
        <v>2555</v>
      </c>
      <c r="K858" s="5">
        <v>28</v>
      </c>
      <c r="L858" s="5">
        <v>55</v>
      </c>
      <c r="M858">
        <v>1</v>
      </c>
      <c r="N858" t="str">
        <f>VLOOKUP(טבלה1[[#This Row],[level_id]],Level_id!$A$2:$B$5,2)</f>
        <v>All levels</v>
      </c>
      <c r="O858" t="str">
        <f>LOWER(טבלה1[[#This Row],[level_desc]])</f>
        <v>all levels</v>
      </c>
      <c r="P858" s="3" t="str">
        <f>UPPER(טבלה1[[#This Row],[small letters]])</f>
        <v>ALL LEVELS</v>
      </c>
      <c r="Q858">
        <f>LEN(טבלה1[[#This Row],[no spaces]])</f>
        <v>10</v>
      </c>
      <c r="R858" t="str">
        <f>TRIM(טבלה1[[#This Row],[small letters]])</f>
        <v>all levels</v>
      </c>
      <c r="S858" s="6">
        <v>6</v>
      </c>
      <c r="T858" s="12">
        <v>41156</v>
      </c>
      <c r="U858" s="6">
        <f>DAY(טבלה1[[#This Row],[published_date]])</f>
        <v>4</v>
      </c>
      <c r="V858" s="6">
        <f>MONTH(טבלה1[[#This Row],[published_date]])</f>
        <v>9</v>
      </c>
      <c r="W858" s="6">
        <f>YEAR(טבלה1[[#This Row],[published_date]])</f>
        <v>2012</v>
      </c>
      <c r="X858">
        <v>2</v>
      </c>
      <c r="Y858" t="str">
        <f>VLOOKUP(טבלה1[[#This Row],[subject_id]],Subject_id!$A$2:$B$5,2)</f>
        <v>Graphic Design</v>
      </c>
      <c r="Z858" s="7">
        <v>43734</v>
      </c>
      <c r="AA858">
        <f>_xlfn.DAYS(טבלה1[[#This Row],[Removal_date]],טבלה1[[#This Row],[published_date]])</f>
        <v>2578</v>
      </c>
      <c r="AB858" s="4">
        <f>טבלה1[[#This Row],[price]]*טבלה1[[#This Row],[num_subscribers]]</f>
        <v>242725</v>
      </c>
    </row>
    <row r="859" spans="1:28" x14ac:dyDescent="0.3">
      <c r="A859">
        <v>40495</v>
      </c>
      <c r="B859" t="s">
        <v>3678</v>
      </c>
      <c r="C859" t="str">
        <f>LEFT(טבלה1[[#This Row],[course_title]],10)</f>
        <v>World's Fa</v>
      </c>
      <c r="D859" t="str">
        <f>RIGHT(טבלה1[[#This Row],[course_title]],10)</f>
        <v>evolution!</v>
      </c>
      <c r="E859" t="str">
        <f>MID(טבלה1[[#This Row],[course_title]],2,10)</f>
        <v>orld's Fas</v>
      </c>
      <c r="F859" t="s">
        <v>3679</v>
      </c>
      <c r="G859" t="str">
        <f>REPLACE(טבלה1[[#This Row],[url]],19,3,"com")</f>
        <v>https://www.udemy.com/decplay-the-fastest-way-to-learn-piano/</v>
      </c>
      <c r="H859" t="b">
        <v>1</v>
      </c>
      <c r="I859" s="4">
        <v>95</v>
      </c>
      <c r="J859" s="5">
        <v>1199</v>
      </c>
      <c r="K859" s="5">
        <v>58</v>
      </c>
      <c r="L859" s="5">
        <v>31</v>
      </c>
      <c r="M859">
        <v>2</v>
      </c>
      <c r="N859" t="str">
        <f>VLOOKUP(טבלה1[[#This Row],[level_id]],Level_id!$A$2:$B$5,2)</f>
        <v>Beginner Level</v>
      </c>
      <c r="O859" t="str">
        <f>LOWER(טבלה1[[#This Row],[level_desc]])</f>
        <v>beginner level</v>
      </c>
      <c r="P859" s="3" t="str">
        <f>UPPER(טבלה1[[#This Row],[small letters]])</f>
        <v>BEGINNER LEVEL</v>
      </c>
      <c r="Q859">
        <f>LEN(טבלה1[[#This Row],[no spaces]])</f>
        <v>14</v>
      </c>
      <c r="R859" t="str">
        <f>TRIM(טבלה1[[#This Row],[small letters]])</f>
        <v>beginner level</v>
      </c>
      <c r="S859" s="6">
        <v>2</v>
      </c>
      <c r="T859" s="12">
        <v>41323</v>
      </c>
      <c r="U859" s="6">
        <f>DAY(טבלה1[[#This Row],[published_date]])</f>
        <v>18</v>
      </c>
      <c r="V859" s="6">
        <f>MONTH(טבלה1[[#This Row],[published_date]])</f>
        <v>2</v>
      </c>
      <c r="W859" s="6">
        <f>YEAR(טבלה1[[#This Row],[published_date]])</f>
        <v>2013</v>
      </c>
      <c r="X859">
        <v>3</v>
      </c>
      <c r="Y859" t="str">
        <f>VLOOKUP(טבלה1[[#This Row],[subject_id]],Subject_id!$A$2:$B$5,2)</f>
        <v>Musical Instruments</v>
      </c>
      <c r="Z859" s="7">
        <v>43465</v>
      </c>
      <c r="AA859">
        <f>_xlfn.DAYS(טבלה1[[#This Row],[Removal_date]],טבלה1[[#This Row],[published_date]])</f>
        <v>2142</v>
      </c>
      <c r="AB859" s="4">
        <f>טבלה1[[#This Row],[price]]*טבלה1[[#This Row],[num_subscribers]]</f>
        <v>113905</v>
      </c>
    </row>
    <row r="860" spans="1:28" x14ac:dyDescent="0.3">
      <c r="A860">
        <v>41356</v>
      </c>
      <c r="B860" t="s">
        <v>6989</v>
      </c>
      <c r="C860" t="str">
        <f>LEFT(טבלה1[[#This Row],[course_title]],10)</f>
        <v>Create a R</v>
      </c>
      <c r="D860" t="str">
        <f>RIGHT(טבלה1[[#This Row],[course_title]],10)</f>
        <v xml:space="preserve"> WordPress</v>
      </c>
      <c r="E860" t="str">
        <f>MID(טבלה1[[#This Row],[course_title]],2,10)</f>
        <v>reate a Re</v>
      </c>
      <c r="F860" t="s">
        <v>6990</v>
      </c>
      <c r="G860" t="str">
        <f>REPLACE(טבלה1[[#This Row],[url]],19,3,"com")</f>
        <v>https://www.udemy.com/creating-a-business-website-with-a-responsive-design/</v>
      </c>
      <c r="H860" t="b">
        <v>1</v>
      </c>
      <c r="I860" s="4">
        <v>95</v>
      </c>
      <c r="J860" s="5">
        <v>1659</v>
      </c>
      <c r="K860" s="5">
        <v>73</v>
      </c>
      <c r="L860" s="5">
        <v>38</v>
      </c>
      <c r="M860">
        <v>1</v>
      </c>
      <c r="N860" t="str">
        <f>VLOOKUP(טבלה1[[#This Row],[level_id]],Level_id!$A$2:$B$5,2)</f>
        <v>All levels</v>
      </c>
      <c r="O860" t="str">
        <f>LOWER(טבלה1[[#This Row],[level_desc]])</f>
        <v>all levels</v>
      </c>
      <c r="P860" s="3" t="str">
        <f>UPPER(טבלה1[[#This Row],[small letters]])</f>
        <v>ALL LEVELS</v>
      </c>
      <c r="Q860">
        <f>LEN(טבלה1[[#This Row],[no spaces]])</f>
        <v>10</v>
      </c>
      <c r="R860" t="str">
        <f>TRIM(טבלה1[[#This Row],[small letters]])</f>
        <v>all levels</v>
      </c>
      <c r="S860" s="6">
        <v>5.5</v>
      </c>
      <c r="T860" s="12">
        <v>41358</v>
      </c>
      <c r="U860" s="6">
        <f>DAY(טבלה1[[#This Row],[published_date]])</f>
        <v>25</v>
      </c>
      <c r="V860" s="6">
        <f>MONTH(טבלה1[[#This Row],[published_date]])</f>
        <v>3</v>
      </c>
      <c r="W860" s="6">
        <f>YEAR(טבלה1[[#This Row],[published_date]])</f>
        <v>2013</v>
      </c>
      <c r="X860">
        <v>4</v>
      </c>
      <c r="Y860" t="str">
        <f>VLOOKUP(טבלה1[[#This Row],[subject_id]],Subject_id!$A$2:$B$5,2)</f>
        <v>Web Development</v>
      </c>
      <c r="Z860" s="7">
        <v>43734</v>
      </c>
      <c r="AA860">
        <f>_xlfn.DAYS(טבלה1[[#This Row],[Removal_date]],טבלה1[[#This Row],[published_date]])</f>
        <v>2376</v>
      </c>
      <c r="AB860" s="4">
        <f>טבלה1[[#This Row],[price]]*טבלה1[[#This Row],[num_subscribers]]</f>
        <v>157605</v>
      </c>
    </row>
    <row r="861" spans="1:28" x14ac:dyDescent="0.3">
      <c r="A861">
        <v>52457</v>
      </c>
      <c r="B861" t="s">
        <v>2751</v>
      </c>
      <c r="C861" t="str">
        <f>LEFT(טבלה1[[#This Row],[course_title]],10)</f>
        <v>The Logo D</v>
      </c>
      <c r="D861" t="str">
        <f>RIGHT(טבלה1[[#This Row],[course_title]],10)</f>
        <v xml:space="preserve"> To Finish</v>
      </c>
      <c r="E861" t="str">
        <f>MID(טבלה1[[#This Row],[course_title]],2,10)</f>
        <v>he Logo De</v>
      </c>
      <c r="F861" t="s">
        <v>2752</v>
      </c>
      <c r="G861" t="str">
        <f>REPLACE(טבלה1[[#This Row],[url]],19,3,"com")</f>
        <v>https://www.udemy.com/the-logo-design-process-from-start-to-finish/</v>
      </c>
      <c r="H861" t="b">
        <v>1</v>
      </c>
      <c r="I861" s="4">
        <v>95</v>
      </c>
      <c r="J861" s="5">
        <v>2361</v>
      </c>
      <c r="K861" s="5">
        <v>74</v>
      </c>
      <c r="L861" s="5">
        <v>40</v>
      </c>
      <c r="M861">
        <v>1</v>
      </c>
      <c r="N861" t="str">
        <f>VLOOKUP(טבלה1[[#This Row],[level_id]],Level_id!$A$2:$B$5,2)</f>
        <v>All levels</v>
      </c>
      <c r="O861" t="str">
        <f>LOWER(טבלה1[[#This Row],[level_desc]])</f>
        <v>all levels</v>
      </c>
      <c r="P861" s="3" t="str">
        <f>UPPER(טבלה1[[#This Row],[small letters]])</f>
        <v>ALL LEVELS</v>
      </c>
      <c r="Q861">
        <f>LEN(טבלה1[[#This Row],[no spaces]])</f>
        <v>10</v>
      </c>
      <c r="R861" t="str">
        <f>TRIM(טבלה1[[#This Row],[small letters]])</f>
        <v>all levels</v>
      </c>
      <c r="S861" s="6">
        <v>5.5</v>
      </c>
      <c r="T861" s="12">
        <v>41541</v>
      </c>
      <c r="U861" s="6">
        <f>DAY(טבלה1[[#This Row],[published_date]])</f>
        <v>24</v>
      </c>
      <c r="V861" s="6">
        <f>MONTH(טבלה1[[#This Row],[published_date]])</f>
        <v>9</v>
      </c>
      <c r="W861" s="6">
        <f>YEAR(טבלה1[[#This Row],[published_date]])</f>
        <v>2013</v>
      </c>
      <c r="X861">
        <v>2</v>
      </c>
      <c r="Y861" t="str">
        <f>VLOOKUP(טבלה1[[#This Row],[subject_id]],Subject_id!$A$2:$B$5,2)</f>
        <v>Graphic Design</v>
      </c>
      <c r="Z861" s="7">
        <v>43734</v>
      </c>
      <c r="AA861">
        <f>_xlfn.DAYS(טבלה1[[#This Row],[Removal_date]],טבלה1[[#This Row],[published_date]])</f>
        <v>2193</v>
      </c>
      <c r="AB861" s="4">
        <f>טבלה1[[#This Row],[price]]*טבלה1[[#This Row],[num_subscribers]]</f>
        <v>224295</v>
      </c>
    </row>
    <row r="862" spans="1:28" x14ac:dyDescent="0.3">
      <c r="A862">
        <v>53211</v>
      </c>
      <c r="B862" t="s">
        <v>1360</v>
      </c>
      <c r="C862" t="str">
        <f>LEFT(טבלה1[[#This Row],[course_title]],10)</f>
        <v>MatemÃ¡tic</v>
      </c>
      <c r="D862" t="str">
        <f>RIGHT(טבלה1[[#This Row],[course_title]],10)</f>
        <v>ito fÃ¡cil</v>
      </c>
      <c r="E862" t="str">
        <f>MID(טבלה1[[#This Row],[course_title]],2,10)</f>
        <v>atemÃ¡tica</v>
      </c>
      <c r="F862" t="s">
        <v>1361</v>
      </c>
      <c r="G862" t="str">
        <f>REPLACE(טבלה1[[#This Row],[url]],19,3,"com")</f>
        <v>https://www.udemy.com/matematica-financeira2/</v>
      </c>
      <c r="H862" t="b">
        <v>1</v>
      </c>
      <c r="I862" s="4">
        <v>95</v>
      </c>
      <c r="J862" s="5">
        <v>401</v>
      </c>
      <c r="K862" s="5">
        <v>67</v>
      </c>
      <c r="L862" s="5">
        <v>20</v>
      </c>
      <c r="M862">
        <v>1</v>
      </c>
      <c r="N862" t="str">
        <f>VLOOKUP(טבלה1[[#This Row],[level_id]],Level_id!$A$2:$B$5,2)</f>
        <v>All levels</v>
      </c>
      <c r="O862" t="str">
        <f>LOWER(טבלה1[[#This Row],[level_desc]])</f>
        <v>all levels</v>
      </c>
      <c r="P862" s="3" t="str">
        <f>UPPER(טבלה1[[#This Row],[small letters]])</f>
        <v>ALL LEVELS</v>
      </c>
      <c r="Q862">
        <f>LEN(טבלה1[[#This Row],[no spaces]])</f>
        <v>10</v>
      </c>
      <c r="R862" t="str">
        <f>TRIM(טבלה1[[#This Row],[small letters]])</f>
        <v>all levels</v>
      </c>
      <c r="S862" s="6">
        <v>1.5</v>
      </c>
      <c r="T862" s="12">
        <v>41478</v>
      </c>
      <c r="U862" s="6">
        <f>DAY(טבלה1[[#This Row],[published_date]])</f>
        <v>23</v>
      </c>
      <c r="V862" s="6">
        <f>MONTH(טבלה1[[#This Row],[published_date]])</f>
        <v>7</v>
      </c>
      <c r="W862" s="6">
        <f>YEAR(טבלה1[[#This Row],[published_date]])</f>
        <v>2013</v>
      </c>
      <c r="X862">
        <v>1</v>
      </c>
      <c r="Y862" t="str">
        <f>VLOOKUP(טבלה1[[#This Row],[subject_id]],Subject_id!$A$2:$B$5,2)</f>
        <v>Business Finance</v>
      </c>
      <c r="Z862" s="7">
        <v>43318</v>
      </c>
      <c r="AA862">
        <f>_xlfn.DAYS(טבלה1[[#This Row],[Removal_date]],טבלה1[[#This Row],[published_date]])</f>
        <v>1840</v>
      </c>
      <c r="AB862" s="4">
        <f>טבלה1[[#This Row],[price]]*טבלה1[[#This Row],[num_subscribers]]</f>
        <v>38095</v>
      </c>
    </row>
    <row r="863" spans="1:28" x14ac:dyDescent="0.3">
      <c r="A863">
        <v>58977</v>
      </c>
      <c r="B863" t="s">
        <v>52</v>
      </c>
      <c r="C863" t="str">
        <f>LEFT(טבלה1[[#This Row],[course_title]],10)</f>
        <v xml:space="preserve">Financial </v>
      </c>
      <c r="D863" t="str">
        <f>RIGHT(טבלה1[[#This Row],[course_title]],10)</f>
        <v xml:space="preserve"> Made Easy</v>
      </c>
      <c r="E863" t="str">
        <f>MID(טבלה1[[#This Row],[course_title]],2,10)</f>
        <v>inancial S</v>
      </c>
      <c r="F863" t="s">
        <v>53</v>
      </c>
      <c r="G863" t="str">
        <f>REPLACE(טבלה1[[#This Row],[url]],19,3,"com")</f>
        <v>https://www.udemy.com/intro-to-financial-statements-for-entrepreneurs/</v>
      </c>
      <c r="H863" t="b">
        <v>1</v>
      </c>
      <c r="I863" s="4">
        <v>95</v>
      </c>
      <c r="J863" s="5">
        <v>8095</v>
      </c>
      <c r="K863" s="5">
        <v>249</v>
      </c>
      <c r="L863" s="5">
        <v>12</v>
      </c>
      <c r="M863">
        <v>2</v>
      </c>
      <c r="N863" t="str">
        <f>VLOOKUP(טבלה1[[#This Row],[level_id]],Level_id!$A$2:$B$5,2)</f>
        <v>Beginner Level</v>
      </c>
      <c r="O863" t="str">
        <f>LOWER(טבלה1[[#This Row],[level_desc]])</f>
        <v>beginner level</v>
      </c>
      <c r="P863" s="3" t="str">
        <f>UPPER(טבלה1[[#This Row],[small letters]])</f>
        <v>BEGINNER LEVEL</v>
      </c>
      <c r="Q863">
        <f>LEN(טבלה1[[#This Row],[no spaces]])</f>
        <v>14</v>
      </c>
      <c r="R863" t="str">
        <f>TRIM(טבלה1[[#This Row],[small letters]])</f>
        <v>beginner level</v>
      </c>
      <c r="S863" s="6">
        <v>0.58333333300000001</v>
      </c>
      <c r="T863" s="12">
        <v>41434</v>
      </c>
      <c r="U863" s="6">
        <f>DAY(טבלה1[[#This Row],[published_date]])</f>
        <v>9</v>
      </c>
      <c r="V863" s="6">
        <f>MONTH(טבלה1[[#This Row],[published_date]])</f>
        <v>6</v>
      </c>
      <c r="W863" s="6">
        <f>YEAR(טבלה1[[#This Row],[published_date]])</f>
        <v>2013</v>
      </c>
      <c r="X863">
        <v>1</v>
      </c>
      <c r="Y863" t="str">
        <f>VLOOKUP(טבלה1[[#This Row],[subject_id]],Subject_id!$A$2:$B$5,2)</f>
        <v>Business Finance</v>
      </c>
      <c r="Z863" s="7">
        <v>43245</v>
      </c>
      <c r="AA863">
        <f>_xlfn.DAYS(טבלה1[[#This Row],[Removal_date]],טבלה1[[#This Row],[published_date]])</f>
        <v>1811</v>
      </c>
      <c r="AB863" s="4">
        <f>טבלה1[[#This Row],[price]]*טבלה1[[#This Row],[num_subscribers]]</f>
        <v>769025</v>
      </c>
    </row>
    <row r="864" spans="1:28" x14ac:dyDescent="0.3">
      <c r="A864">
        <v>62721</v>
      </c>
      <c r="B864" t="s">
        <v>2434</v>
      </c>
      <c r="C864" t="str">
        <f>LEFT(טבלה1[[#This Row],[course_title]],10)</f>
        <v>Anatomy fo</v>
      </c>
      <c r="D864" t="str">
        <f>RIGHT(טבלה1[[#This Row],[course_title]],10)</f>
        <v>man Figure</v>
      </c>
      <c r="E864" t="str">
        <f>MID(טבלה1[[#This Row],[course_title]],2,10)</f>
        <v>natomy for</v>
      </c>
      <c r="F864" t="s">
        <v>2435</v>
      </c>
      <c r="G864" t="str">
        <f>REPLACE(טבלה1[[#This Row],[url]],19,3,"com")</f>
        <v>https://www.udemy.com/anatomy-for-figure-drawing-and-comics/</v>
      </c>
      <c r="H864" t="b">
        <v>1</v>
      </c>
      <c r="I864" s="4">
        <v>95</v>
      </c>
      <c r="J864" s="5">
        <v>15500</v>
      </c>
      <c r="K864" s="5">
        <v>754</v>
      </c>
      <c r="L864" s="5">
        <v>65</v>
      </c>
      <c r="M864">
        <v>1</v>
      </c>
      <c r="N864" t="str">
        <f>VLOOKUP(טבלה1[[#This Row],[level_id]],Level_id!$A$2:$B$5,2)</f>
        <v>All levels</v>
      </c>
      <c r="O864" t="str">
        <f>LOWER(טבלה1[[#This Row],[level_desc]])</f>
        <v>all levels</v>
      </c>
      <c r="P864" s="3" t="str">
        <f>UPPER(טבלה1[[#This Row],[small letters]])</f>
        <v>ALL LEVELS</v>
      </c>
      <c r="Q864">
        <f>LEN(טבלה1[[#This Row],[no spaces]])</f>
        <v>10</v>
      </c>
      <c r="R864" t="str">
        <f>TRIM(טבלה1[[#This Row],[small letters]])</f>
        <v>all levels</v>
      </c>
      <c r="S864" s="6">
        <v>68.5</v>
      </c>
      <c r="T864" s="12">
        <v>41563</v>
      </c>
      <c r="U864" s="6">
        <f>DAY(טבלה1[[#This Row],[published_date]])</f>
        <v>16</v>
      </c>
      <c r="V864" s="6">
        <f>MONTH(טבלה1[[#This Row],[published_date]])</f>
        <v>10</v>
      </c>
      <c r="W864" s="6">
        <f>YEAR(טבלה1[[#This Row],[published_date]])</f>
        <v>2013</v>
      </c>
      <c r="X864">
        <v>2</v>
      </c>
      <c r="Y864" t="str">
        <f>VLOOKUP(טבלה1[[#This Row],[subject_id]],Subject_id!$A$2:$B$5,2)</f>
        <v>Graphic Design</v>
      </c>
      <c r="Z864" s="7">
        <v>43734</v>
      </c>
      <c r="AA864">
        <f>_xlfn.DAYS(טבלה1[[#This Row],[Removal_date]],טבלה1[[#This Row],[published_date]])</f>
        <v>2171</v>
      </c>
      <c r="AB864" s="4">
        <f>טבלה1[[#This Row],[price]]*טבלה1[[#This Row],[num_subscribers]]</f>
        <v>1472500</v>
      </c>
    </row>
    <row r="865" spans="1:28" x14ac:dyDescent="0.3">
      <c r="A865">
        <v>75182</v>
      </c>
      <c r="B865" t="s">
        <v>1992</v>
      </c>
      <c r="C865" t="str">
        <f>LEFT(טבלה1[[#This Row],[course_title]],10)</f>
        <v>Trade Show</v>
      </c>
      <c r="D865" t="str">
        <f>RIGHT(טבלה1[[#This Row],[course_title]],10)</f>
        <v>ow Samurai</v>
      </c>
      <c r="E865" t="str">
        <f>MID(טבלה1[[#This Row],[course_title]],2,10)</f>
        <v xml:space="preserve">rade Show </v>
      </c>
      <c r="F865" t="s">
        <v>1993</v>
      </c>
      <c r="G865" t="str">
        <f>REPLACE(טבלה1[[#This Row],[url]],19,3,"com")</f>
        <v>https://www.udemy.com/trade-show-displays/</v>
      </c>
      <c r="H865" t="b">
        <v>1</v>
      </c>
      <c r="I865" s="4">
        <v>95</v>
      </c>
      <c r="J865" s="5">
        <v>32</v>
      </c>
      <c r="K865" s="5">
        <v>7</v>
      </c>
      <c r="L865" s="5">
        <v>7</v>
      </c>
      <c r="M865">
        <v>1</v>
      </c>
      <c r="N865" t="str">
        <f>VLOOKUP(טבלה1[[#This Row],[level_id]],Level_id!$A$2:$B$5,2)</f>
        <v>All levels</v>
      </c>
      <c r="O865" t="str">
        <f>LOWER(טבלה1[[#This Row],[level_desc]])</f>
        <v>all levels</v>
      </c>
      <c r="P865" s="3" t="str">
        <f>UPPER(טבלה1[[#This Row],[small letters]])</f>
        <v>ALL LEVELS</v>
      </c>
      <c r="Q865">
        <f>LEN(טבלה1[[#This Row],[no spaces]])</f>
        <v>10</v>
      </c>
      <c r="R865" t="str">
        <f>TRIM(טבלה1[[#This Row],[small letters]])</f>
        <v>all levels</v>
      </c>
      <c r="S865" s="6">
        <v>0.51666666699999997</v>
      </c>
      <c r="T865" s="12">
        <v>41515</v>
      </c>
      <c r="U865" s="6">
        <f>DAY(טבלה1[[#This Row],[published_date]])</f>
        <v>29</v>
      </c>
      <c r="V865" s="6">
        <f>MONTH(טבלה1[[#This Row],[published_date]])</f>
        <v>8</v>
      </c>
      <c r="W865" s="6">
        <f>YEAR(טבלה1[[#This Row],[published_date]])</f>
        <v>2013</v>
      </c>
      <c r="X865">
        <v>1</v>
      </c>
      <c r="Y865" t="str">
        <f>VLOOKUP(טבלה1[[#This Row],[subject_id]],Subject_id!$A$2:$B$5,2)</f>
        <v>Business Finance</v>
      </c>
      <c r="Z865" s="7">
        <v>43318</v>
      </c>
      <c r="AA865">
        <f>_xlfn.DAYS(טבלה1[[#This Row],[Removal_date]],טבלה1[[#This Row],[published_date]])</f>
        <v>1803</v>
      </c>
      <c r="AB865" s="4">
        <f>טבלה1[[#This Row],[price]]*טבלה1[[#This Row],[num_subscribers]]</f>
        <v>3040</v>
      </c>
    </row>
    <row r="866" spans="1:28" x14ac:dyDescent="0.3">
      <c r="A866">
        <v>112296</v>
      </c>
      <c r="B866" t="s">
        <v>1312</v>
      </c>
      <c r="C866" t="str">
        <f>LEFT(טבלה1[[#This Row],[course_title]],10)</f>
        <v>Mergers an</v>
      </c>
      <c r="D866" t="str">
        <f>RIGHT(טבלה1[[#This Row],[course_title]],10)</f>
        <v>ed to Know</v>
      </c>
      <c r="E866" t="str">
        <f>MID(טבלה1[[#This Row],[course_title]],2,10)</f>
        <v>ergers and</v>
      </c>
      <c r="F866" t="s">
        <v>1313</v>
      </c>
      <c r="G866" t="str">
        <f>REPLACE(טבלה1[[#This Row],[url]],19,3,"com")</f>
        <v>https://www.udemy.com/intro-to-the-ma-game/</v>
      </c>
      <c r="H866" t="b">
        <v>1</v>
      </c>
      <c r="I866" s="4">
        <v>95</v>
      </c>
      <c r="J866" s="5">
        <v>4103</v>
      </c>
      <c r="K866" s="5">
        <v>19</v>
      </c>
      <c r="L866" s="5">
        <v>15</v>
      </c>
      <c r="M866">
        <v>2</v>
      </c>
      <c r="N866" t="str">
        <f>VLOOKUP(טבלה1[[#This Row],[level_id]],Level_id!$A$2:$B$5,2)</f>
        <v>Beginner Level</v>
      </c>
      <c r="O866" t="str">
        <f>LOWER(טבלה1[[#This Row],[level_desc]])</f>
        <v>beginner level</v>
      </c>
      <c r="P866" s="3" t="str">
        <f>UPPER(טבלה1[[#This Row],[small letters]])</f>
        <v>BEGINNER LEVEL</v>
      </c>
      <c r="Q866">
        <f>LEN(טבלה1[[#This Row],[no spaces]])</f>
        <v>14</v>
      </c>
      <c r="R866" t="str">
        <f>TRIM(טבלה1[[#This Row],[small letters]])</f>
        <v>beginner level</v>
      </c>
      <c r="S866" s="6">
        <v>1</v>
      </c>
      <c r="T866" s="12">
        <v>41591</v>
      </c>
      <c r="U866" s="6">
        <f>DAY(טבלה1[[#This Row],[published_date]])</f>
        <v>13</v>
      </c>
      <c r="V866" s="6">
        <f>MONTH(טבלה1[[#This Row],[published_date]])</f>
        <v>11</v>
      </c>
      <c r="W866" s="6">
        <f>YEAR(טבלה1[[#This Row],[published_date]])</f>
        <v>2013</v>
      </c>
      <c r="X866">
        <v>1</v>
      </c>
      <c r="Y866" t="str">
        <f>VLOOKUP(טבלה1[[#This Row],[subject_id]],Subject_id!$A$2:$B$5,2)</f>
        <v>Business Finance</v>
      </c>
      <c r="Z866" s="7">
        <v>43465</v>
      </c>
      <c r="AA866">
        <f>_xlfn.DAYS(טבלה1[[#This Row],[Removal_date]],טבלה1[[#This Row],[published_date]])</f>
        <v>1874</v>
      </c>
      <c r="AB866" s="4">
        <f>טבלה1[[#This Row],[price]]*טבלה1[[#This Row],[num_subscribers]]</f>
        <v>389785</v>
      </c>
    </row>
    <row r="867" spans="1:28" x14ac:dyDescent="0.3">
      <c r="A867">
        <v>134144</v>
      </c>
      <c r="B867" t="s">
        <v>5230</v>
      </c>
      <c r="C867" t="str">
        <f>LEFT(טבלה1[[#This Row],[course_title]],10)</f>
        <v>Ruby on Ra</v>
      </c>
      <c r="D867" t="str">
        <f>RIGHT(טבלה1[[#This Row],[course_title]],10)</f>
        <v>plications</v>
      </c>
      <c r="E867" t="str">
        <f>MID(טבלה1[[#This Row],[course_title]],2,10)</f>
        <v>uby on Rai</v>
      </c>
      <c r="F867" t="s">
        <v>5231</v>
      </c>
      <c r="G867" t="str">
        <f>REPLACE(טבלה1[[#This Row],[url]],19,3,"com")</f>
        <v>https://www.udemy.com/the-startups-guide-to-web-development-with-ruby-on-rails/</v>
      </c>
      <c r="H867" t="b">
        <v>1</v>
      </c>
      <c r="I867" s="4">
        <v>95</v>
      </c>
      <c r="J867" s="5">
        <v>9375</v>
      </c>
      <c r="K867" s="5">
        <v>219</v>
      </c>
      <c r="L867" s="5">
        <v>43</v>
      </c>
      <c r="M867">
        <v>1</v>
      </c>
      <c r="N867" t="str">
        <f>VLOOKUP(טבלה1[[#This Row],[level_id]],Level_id!$A$2:$B$5,2)</f>
        <v>All levels</v>
      </c>
      <c r="O867" t="str">
        <f>LOWER(טבלה1[[#This Row],[level_desc]])</f>
        <v>all levels</v>
      </c>
      <c r="P867" s="3" t="str">
        <f>UPPER(טבלה1[[#This Row],[small letters]])</f>
        <v>ALL LEVELS</v>
      </c>
      <c r="Q867">
        <f>LEN(טבלה1[[#This Row],[no spaces]])</f>
        <v>10</v>
      </c>
      <c r="R867" t="str">
        <f>TRIM(טבלה1[[#This Row],[small letters]])</f>
        <v>all levels</v>
      </c>
      <c r="S867" s="6">
        <v>7</v>
      </c>
      <c r="T867" s="12">
        <v>41649</v>
      </c>
      <c r="U867" s="6">
        <f>DAY(טבלה1[[#This Row],[published_date]])</f>
        <v>10</v>
      </c>
      <c r="V867" s="6">
        <f>MONTH(טבלה1[[#This Row],[published_date]])</f>
        <v>1</v>
      </c>
      <c r="W867" s="6">
        <f>YEAR(טבלה1[[#This Row],[published_date]])</f>
        <v>2014</v>
      </c>
      <c r="X867">
        <v>4</v>
      </c>
      <c r="Y867" t="str">
        <f>VLOOKUP(טבלה1[[#This Row],[subject_id]],Subject_id!$A$2:$B$5,2)</f>
        <v>Web Development</v>
      </c>
      <c r="Z867" s="7">
        <v>43734</v>
      </c>
      <c r="AA867">
        <f>_xlfn.DAYS(טבלה1[[#This Row],[Removal_date]],טבלה1[[#This Row],[published_date]])</f>
        <v>2085</v>
      </c>
      <c r="AB867" s="4">
        <f>טבלה1[[#This Row],[price]]*טבלה1[[#This Row],[num_subscribers]]</f>
        <v>890625</v>
      </c>
    </row>
    <row r="868" spans="1:28" x14ac:dyDescent="0.3">
      <c r="A868">
        <v>159760</v>
      </c>
      <c r="B868" t="s">
        <v>6114</v>
      </c>
      <c r="C868" t="str">
        <f>LEFT(טבלה1[[#This Row],[course_title]],10)</f>
        <v>Create A C</v>
      </c>
      <c r="D868" t="str">
        <f>RIGHT(טבלה1[[#This Row],[course_title]],10)</f>
        <v>r A Client</v>
      </c>
      <c r="E868" t="str">
        <f>MID(טבלה1[[#This Row],[course_title]],2,10)</f>
        <v>reate A Cu</v>
      </c>
      <c r="F868" t="s">
        <v>6115</v>
      </c>
      <c r="G868" t="str">
        <f>REPLACE(טבלה1[[#This Row],[url]],19,3,"com")</f>
        <v>https://www.udemy.com/create-custom-responsive-wordpress-website-client/</v>
      </c>
      <c r="H868" t="b">
        <v>1</v>
      </c>
      <c r="I868" s="4">
        <v>95</v>
      </c>
      <c r="J868" s="5">
        <v>7517</v>
      </c>
      <c r="K868" s="5">
        <v>89</v>
      </c>
      <c r="L868" s="5">
        <v>47</v>
      </c>
      <c r="M868">
        <v>1</v>
      </c>
      <c r="N868" t="str">
        <f>VLOOKUP(טבלה1[[#This Row],[level_id]],Level_id!$A$2:$B$5,2)</f>
        <v>All levels</v>
      </c>
      <c r="O868" t="str">
        <f>LOWER(טבלה1[[#This Row],[level_desc]])</f>
        <v>all levels</v>
      </c>
      <c r="P868" s="3" t="str">
        <f>UPPER(טבלה1[[#This Row],[small letters]])</f>
        <v>ALL LEVELS</v>
      </c>
      <c r="Q868">
        <f>LEN(טבלה1[[#This Row],[no spaces]])</f>
        <v>10</v>
      </c>
      <c r="R868" t="str">
        <f>TRIM(טבלה1[[#This Row],[small letters]])</f>
        <v>all levels</v>
      </c>
      <c r="S868" s="6">
        <v>4.5</v>
      </c>
      <c r="T868" s="12">
        <v>41750</v>
      </c>
      <c r="U868" s="6">
        <f>DAY(טבלה1[[#This Row],[published_date]])</f>
        <v>21</v>
      </c>
      <c r="V868" s="6">
        <f>MONTH(טבלה1[[#This Row],[published_date]])</f>
        <v>4</v>
      </c>
      <c r="W868" s="6">
        <f>YEAR(טבלה1[[#This Row],[published_date]])</f>
        <v>2014</v>
      </c>
      <c r="X868">
        <v>4</v>
      </c>
      <c r="Y868" t="str">
        <f>VLOOKUP(טבלה1[[#This Row],[subject_id]],Subject_id!$A$2:$B$5,2)</f>
        <v>Web Development</v>
      </c>
      <c r="Z868" s="7">
        <v>43734</v>
      </c>
      <c r="AA868">
        <f>_xlfn.DAYS(טבלה1[[#This Row],[Removal_date]],טבלה1[[#This Row],[published_date]])</f>
        <v>1984</v>
      </c>
      <c r="AB868" s="4">
        <f>טבלה1[[#This Row],[price]]*טבלה1[[#This Row],[num_subscribers]]</f>
        <v>714115</v>
      </c>
    </row>
    <row r="869" spans="1:28" x14ac:dyDescent="0.3">
      <c r="A869">
        <v>214046</v>
      </c>
      <c r="B869" t="s">
        <v>314</v>
      </c>
      <c r="C869" t="str">
        <f>LEFT(טבלה1[[#This Row],[course_title]],10)</f>
        <v>Option Tra</v>
      </c>
      <c r="D869" t="str">
        <f>RIGHT(טבלה1[[#This Row],[course_title]],10)</f>
        <v>n Strategy</v>
      </c>
      <c r="E869" t="str">
        <f>MID(טבלה1[[#This Row],[course_title]],2,10)</f>
        <v>ption Trad</v>
      </c>
      <c r="F869" t="s">
        <v>315</v>
      </c>
      <c r="G869" t="str">
        <f>REPLACE(טבלה1[[#This Row],[url]],19,3,"com")</f>
        <v>https://www.udemy.com/option-trading-for-rookies-investing-the-profitable-way/</v>
      </c>
      <c r="H869" t="b">
        <v>1</v>
      </c>
      <c r="I869" s="4">
        <v>95</v>
      </c>
      <c r="J869" s="5">
        <v>6092</v>
      </c>
      <c r="K869" s="5">
        <v>25</v>
      </c>
      <c r="L869" s="5">
        <v>29</v>
      </c>
      <c r="M869">
        <v>2</v>
      </c>
      <c r="N869" t="str">
        <f>VLOOKUP(טבלה1[[#This Row],[level_id]],Level_id!$A$2:$B$5,2)</f>
        <v>Beginner Level</v>
      </c>
      <c r="O869" t="str">
        <f>LOWER(טבלה1[[#This Row],[level_desc]])</f>
        <v>beginner level</v>
      </c>
      <c r="P869" s="3" t="str">
        <f>UPPER(טבלה1[[#This Row],[small letters]])</f>
        <v>BEGINNER LEVEL</v>
      </c>
      <c r="Q869">
        <f>LEN(טבלה1[[#This Row],[no spaces]])</f>
        <v>14</v>
      </c>
      <c r="R869" t="str">
        <f>TRIM(טבלה1[[#This Row],[small letters]])</f>
        <v>beginner level</v>
      </c>
      <c r="S869" s="6">
        <v>1.5</v>
      </c>
      <c r="T869" s="12">
        <v>42677</v>
      </c>
      <c r="U869" s="6">
        <f>DAY(טבלה1[[#This Row],[published_date]])</f>
        <v>3</v>
      </c>
      <c r="V869" s="6">
        <f>MONTH(טבלה1[[#This Row],[published_date]])</f>
        <v>11</v>
      </c>
      <c r="W869" s="6">
        <f>YEAR(טבלה1[[#This Row],[published_date]])</f>
        <v>2016</v>
      </c>
      <c r="X869">
        <v>1</v>
      </c>
      <c r="Y869" t="str">
        <f>VLOOKUP(טבלה1[[#This Row],[subject_id]],Subject_id!$A$2:$B$5,2)</f>
        <v>Business Finance</v>
      </c>
      <c r="Z869" s="7">
        <v>43245</v>
      </c>
      <c r="AA869">
        <f>_xlfn.DAYS(טבלה1[[#This Row],[Removal_date]],טבלה1[[#This Row],[published_date]])</f>
        <v>568</v>
      </c>
      <c r="AB869" s="4">
        <f>טבלה1[[#This Row],[price]]*טבלה1[[#This Row],[num_subscribers]]</f>
        <v>578740</v>
      </c>
    </row>
    <row r="870" spans="1:28" x14ac:dyDescent="0.3">
      <c r="A870">
        <v>228934</v>
      </c>
      <c r="B870" t="s">
        <v>6526</v>
      </c>
      <c r="C870" t="str">
        <f>LEFT(טבלה1[[#This Row],[course_title]],10)</f>
        <v>PSD to HTM</v>
      </c>
      <c r="D870" t="str">
        <f>RIGHT(טבלה1[[#This Row],[course_title]],10)</f>
        <v xml:space="preserve">tstrap 3! </v>
      </c>
      <c r="E870" t="str">
        <f>MID(טבלה1[[#This Row],[course_title]],2,10)</f>
        <v>SD to HTML</v>
      </c>
      <c r="F870" t="s">
        <v>6527</v>
      </c>
      <c r="G870" t="str">
        <f>REPLACE(טבלה1[[#This Row],[url]],19,3,"com")</f>
        <v>https://www.udemy.com/psd-to-html5css3-using-twitter-bootstrap-3/</v>
      </c>
      <c r="H870" t="b">
        <v>1</v>
      </c>
      <c r="I870" s="4">
        <v>95</v>
      </c>
      <c r="J870" s="5">
        <v>2073</v>
      </c>
      <c r="K870" s="5">
        <v>24</v>
      </c>
      <c r="L870" s="5">
        <v>16</v>
      </c>
      <c r="M870">
        <v>1</v>
      </c>
      <c r="N870" t="str">
        <f>VLOOKUP(טבלה1[[#This Row],[level_id]],Level_id!$A$2:$B$5,2)</f>
        <v>All levels</v>
      </c>
      <c r="O870" t="str">
        <f>LOWER(טבלה1[[#This Row],[level_desc]])</f>
        <v>all levels</v>
      </c>
      <c r="P870" s="3" t="str">
        <f>UPPER(טבלה1[[#This Row],[small letters]])</f>
        <v>ALL LEVELS</v>
      </c>
      <c r="Q870">
        <f>LEN(טבלה1[[#This Row],[no spaces]])</f>
        <v>10</v>
      </c>
      <c r="R870" t="str">
        <f>TRIM(טבלה1[[#This Row],[small letters]])</f>
        <v>all levels</v>
      </c>
      <c r="S870" s="6">
        <v>2</v>
      </c>
      <c r="T870" s="12">
        <v>42060</v>
      </c>
      <c r="U870" s="6">
        <f>DAY(טבלה1[[#This Row],[published_date]])</f>
        <v>25</v>
      </c>
      <c r="V870" s="6">
        <f>MONTH(טבלה1[[#This Row],[published_date]])</f>
        <v>2</v>
      </c>
      <c r="W870" s="6">
        <f>YEAR(טבלה1[[#This Row],[published_date]])</f>
        <v>2015</v>
      </c>
      <c r="X870">
        <v>4</v>
      </c>
      <c r="Y870" t="str">
        <f>VLOOKUP(טבלה1[[#This Row],[subject_id]],Subject_id!$A$2:$B$5,2)</f>
        <v>Web Development</v>
      </c>
      <c r="Z870" s="7">
        <v>43734</v>
      </c>
      <c r="AA870">
        <f>_xlfn.DAYS(טבלה1[[#This Row],[Removal_date]],טבלה1[[#This Row],[published_date]])</f>
        <v>1674</v>
      </c>
      <c r="AB870" s="4">
        <f>טבלה1[[#This Row],[price]]*טבלה1[[#This Row],[num_subscribers]]</f>
        <v>196935</v>
      </c>
    </row>
    <row r="871" spans="1:28" x14ac:dyDescent="0.3">
      <c r="A871">
        <v>267984</v>
      </c>
      <c r="B871" t="s">
        <v>486</v>
      </c>
      <c r="C871" t="str">
        <f>LEFT(טבלה1[[#This Row],[course_title]],10)</f>
        <v>Accounting</v>
      </c>
      <c r="D871" t="str">
        <f>RIGHT(טבלה1[[#This Row],[course_title]],10)</f>
        <v xml:space="preserve"> in 60mins</v>
      </c>
      <c r="E871" t="str">
        <f>MID(טבלה1[[#This Row],[course_title]],2,10)</f>
        <v xml:space="preserve">ccounting </v>
      </c>
      <c r="F871" t="s">
        <v>487</v>
      </c>
      <c r="G871" t="str">
        <f>REPLACE(טבלה1[[#This Row],[url]],19,3,"com")</f>
        <v>https://www.udemy.com/cashflow-forecasting-made-easy-learn-it-in-40-mins/</v>
      </c>
      <c r="H871" t="b">
        <v>1</v>
      </c>
      <c r="I871" s="4">
        <v>95</v>
      </c>
      <c r="J871" s="5">
        <v>1730</v>
      </c>
      <c r="K871" s="5">
        <v>12</v>
      </c>
      <c r="L871" s="5">
        <v>12</v>
      </c>
      <c r="M871">
        <v>1</v>
      </c>
      <c r="N871" t="str">
        <f>VLOOKUP(טבלה1[[#This Row],[level_id]],Level_id!$A$2:$B$5,2)</f>
        <v>All levels</v>
      </c>
      <c r="O871" t="str">
        <f>LOWER(טבלה1[[#This Row],[level_desc]])</f>
        <v>all levels</v>
      </c>
      <c r="P871" s="3" t="str">
        <f>UPPER(טבלה1[[#This Row],[small letters]])</f>
        <v>ALL LEVELS</v>
      </c>
      <c r="Q871">
        <f>LEN(טבלה1[[#This Row],[no spaces]])</f>
        <v>10</v>
      </c>
      <c r="R871" t="str">
        <f>TRIM(טבלה1[[#This Row],[small letters]])</f>
        <v>all levels</v>
      </c>
      <c r="S871" s="6">
        <v>1.5</v>
      </c>
      <c r="T871" s="12">
        <v>41844</v>
      </c>
      <c r="U871" s="6">
        <f>DAY(טבלה1[[#This Row],[published_date]])</f>
        <v>24</v>
      </c>
      <c r="V871" s="6">
        <f>MONTH(טבלה1[[#This Row],[published_date]])</f>
        <v>7</v>
      </c>
      <c r="W871" s="6">
        <f>YEAR(טבלה1[[#This Row],[published_date]])</f>
        <v>2014</v>
      </c>
      <c r="X871">
        <v>1</v>
      </c>
      <c r="Y871" t="str">
        <f>VLOOKUP(טבלה1[[#This Row],[subject_id]],Subject_id!$A$2:$B$5,2)</f>
        <v>Business Finance</v>
      </c>
      <c r="Z871" s="7">
        <v>43408</v>
      </c>
      <c r="AA871">
        <f>_xlfn.DAYS(טבלה1[[#This Row],[Removal_date]],טבלה1[[#This Row],[published_date]])</f>
        <v>1564</v>
      </c>
      <c r="AB871" s="4">
        <f>טבלה1[[#This Row],[price]]*טבלה1[[#This Row],[num_subscribers]]</f>
        <v>164350</v>
      </c>
    </row>
    <row r="872" spans="1:28" x14ac:dyDescent="0.3">
      <c r="A872">
        <v>286160</v>
      </c>
      <c r="B872" t="s">
        <v>3436</v>
      </c>
      <c r="C872" t="str">
        <f>LEFT(טבלה1[[#This Row],[course_title]],10)</f>
        <v>Making Kil</v>
      </c>
      <c r="D872" t="str">
        <f>RIGHT(טבלה1[[#This Row],[course_title]],10)</f>
        <v>W Clients!</v>
      </c>
      <c r="E872" t="str">
        <f>MID(טבלה1[[#This Row],[course_title]],2,10)</f>
        <v>aking Kill</v>
      </c>
      <c r="F872" t="s">
        <v>3437</v>
      </c>
      <c r="G872" t="str">
        <f>REPLACE(טבלה1[[#This Row],[url]],19,3,"com")</f>
        <v>https://www.udemy.com/killer-photoshop-images/</v>
      </c>
      <c r="H872" t="b">
        <v>1</v>
      </c>
      <c r="I872" s="4">
        <v>95</v>
      </c>
      <c r="J872" s="5">
        <v>45</v>
      </c>
      <c r="K872" s="5">
        <v>1</v>
      </c>
      <c r="L872" s="5">
        <v>26</v>
      </c>
      <c r="M872">
        <v>4</v>
      </c>
      <c r="N872" t="str">
        <f>VLOOKUP(טבלה1[[#This Row],[level_id]],Level_id!$A$2:$B$5,2)</f>
        <v>Intermediate Level</v>
      </c>
      <c r="O872" t="str">
        <f>LOWER(טבלה1[[#This Row],[level_desc]])</f>
        <v>intermediate level</v>
      </c>
      <c r="P872" s="3" t="str">
        <f>UPPER(טבלה1[[#This Row],[small letters]])</f>
        <v>INTERMEDIATE LEVEL</v>
      </c>
      <c r="Q872">
        <f>LEN(טבלה1[[#This Row],[no spaces]])</f>
        <v>18</v>
      </c>
      <c r="R872" t="str">
        <f>TRIM(טבלה1[[#This Row],[small letters]])</f>
        <v>intermediate level</v>
      </c>
      <c r="S872" s="6">
        <v>5</v>
      </c>
      <c r="T872" s="12">
        <v>41937</v>
      </c>
      <c r="U872" s="6">
        <f>DAY(טבלה1[[#This Row],[published_date]])</f>
        <v>25</v>
      </c>
      <c r="V872" s="6">
        <f>MONTH(טבלה1[[#This Row],[published_date]])</f>
        <v>10</v>
      </c>
      <c r="W872" s="6">
        <f>YEAR(טבלה1[[#This Row],[published_date]])</f>
        <v>2014</v>
      </c>
      <c r="X872">
        <v>2</v>
      </c>
      <c r="Y872" t="str">
        <f>VLOOKUP(טבלה1[[#This Row],[subject_id]],Subject_id!$A$2:$B$5,2)</f>
        <v>Graphic Design</v>
      </c>
      <c r="Z872" s="7">
        <v>44114</v>
      </c>
      <c r="AA872">
        <f>_xlfn.DAYS(טבלה1[[#This Row],[Removal_date]],טבלה1[[#This Row],[published_date]])</f>
        <v>2177</v>
      </c>
      <c r="AB872" s="4">
        <f>טבלה1[[#This Row],[price]]*טבלה1[[#This Row],[num_subscribers]]</f>
        <v>4275</v>
      </c>
    </row>
    <row r="873" spans="1:28" x14ac:dyDescent="0.3">
      <c r="A873">
        <v>294292</v>
      </c>
      <c r="B873" t="s">
        <v>1156</v>
      </c>
      <c r="C873" t="str">
        <f>LEFT(טבלה1[[#This Row],[course_title]],10)</f>
        <v xml:space="preserve">Technical </v>
      </c>
      <c r="D873" t="str">
        <f>RIGHT(טבלה1[[#This Row],[course_title]],10)</f>
        <v xml:space="preserve"> Reversals</v>
      </c>
      <c r="E873" t="str">
        <f>MID(טבלה1[[#This Row],[course_title]],2,10)</f>
        <v>echnical A</v>
      </c>
      <c r="F873" t="s">
        <v>1157</v>
      </c>
      <c r="G873" t="str">
        <f>REPLACE(טבלה1[[#This Row],[url]],19,3,"com")</f>
        <v>https://www.udemy.com/trading-stocks-successfully-01-ten-primary-reversal-patterns/</v>
      </c>
      <c r="H873" t="b">
        <v>1</v>
      </c>
      <c r="I873" s="4">
        <v>95</v>
      </c>
      <c r="J873" s="5">
        <v>1741</v>
      </c>
      <c r="K873" s="5">
        <v>85</v>
      </c>
      <c r="L873" s="5">
        <v>84</v>
      </c>
      <c r="M873">
        <v>1</v>
      </c>
      <c r="N873" t="str">
        <f>VLOOKUP(טבלה1[[#This Row],[level_id]],Level_id!$A$2:$B$5,2)</f>
        <v>All levels</v>
      </c>
      <c r="O873" t="str">
        <f>LOWER(טבלה1[[#This Row],[level_desc]])</f>
        <v>all levels</v>
      </c>
      <c r="P873" s="3" t="str">
        <f>UPPER(טבלה1[[#This Row],[small letters]])</f>
        <v>ALL LEVELS</v>
      </c>
      <c r="Q873">
        <f>LEN(טבלה1[[#This Row],[no spaces]])</f>
        <v>10</v>
      </c>
      <c r="R873" t="str">
        <f>TRIM(טבלה1[[#This Row],[small letters]])</f>
        <v>all levels</v>
      </c>
      <c r="S873" s="6">
        <v>7</v>
      </c>
      <c r="T873" s="12">
        <v>41917</v>
      </c>
      <c r="U873" s="6">
        <f>DAY(טבלה1[[#This Row],[published_date]])</f>
        <v>5</v>
      </c>
      <c r="V873" s="6">
        <f>MONTH(טבלה1[[#This Row],[published_date]])</f>
        <v>10</v>
      </c>
      <c r="W873" s="6">
        <f>YEAR(טבלה1[[#This Row],[published_date]])</f>
        <v>2014</v>
      </c>
      <c r="X873">
        <v>1</v>
      </c>
      <c r="Y873" t="str">
        <f>VLOOKUP(טבלה1[[#This Row],[subject_id]],Subject_id!$A$2:$B$5,2)</f>
        <v>Business Finance</v>
      </c>
      <c r="Z873" s="7">
        <v>43318</v>
      </c>
      <c r="AA873">
        <f>_xlfn.DAYS(טבלה1[[#This Row],[Removal_date]],טבלה1[[#This Row],[published_date]])</f>
        <v>1401</v>
      </c>
      <c r="AB873" s="4">
        <f>טבלה1[[#This Row],[price]]*טבלה1[[#This Row],[num_subscribers]]</f>
        <v>165395</v>
      </c>
    </row>
    <row r="874" spans="1:28" x14ac:dyDescent="0.3">
      <c r="A874">
        <v>316750</v>
      </c>
      <c r="B874" t="s">
        <v>1414</v>
      </c>
      <c r="C874" t="str">
        <f>LEFT(טבלה1[[#This Row],[course_title]],10)</f>
        <v xml:space="preserve">Technical </v>
      </c>
      <c r="D874" t="str">
        <f>RIGHT(טבלה1[[#This Row],[course_title]],10)</f>
        <v>of Trading</v>
      </c>
      <c r="E874" t="str">
        <f>MID(טבלה1[[#This Row],[course_title]],2,10)</f>
        <v>echnical A</v>
      </c>
      <c r="F874" t="s">
        <v>1415</v>
      </c>
      <c r="G874" t="str">
        <f>REPLACE(טבלה1[[#This Row],[url]],19,3,"com")</f>
        <v>https://www.udemy.com/master-the-basics-of-trading-through-support-and-resistance/</v>
      </c>
      <c r="H874" t="b">
        <v>1</v>
      </c>
      <c r="I874" s="4">
        <v>95</v>
      </c>
      <c r="J874" s="5">
        <v>2688</v>
      </c>
      <c r="K874" s="5">
        <v>61</v>
      </c>
      <c r="L874" s="5">
        <v>50</v>
      </c>
      <c r="M874">
        <v>1</v>
      </c>
      <c r="N874" t="str">
        <f>VLOOKUP(טבלה1[[#This Row],[level_id]],Level_id!$A$2:$B$5,2)</f>
        <v>All levels</v>
      </c>
      <c r="O874" t="str">
        <f>LOWER(טבלה1[[#This Row],[level_desc]])</f>
        <v>all levels</v>
      </c>
      <c r="P874" s="3" t="str">
        <f>UPPER(טבלה1[[#This Row],[small letters]])</f>
        <v>ALL LEVELS</v>
      </c>
      <c r="Q874">
        <f>LEN(טבלה1[[#This Row],[no spaces]])</f>
        <v>10</v>
      </c>
      <c r="R874" t="str">
        <f>TRIM(טבלה1[[#This Row],[small letters]])</f>
        <v>all levels</v>
      </c>
      <c r="S874" s="6">
        <v>2</v>
      </c>
      <c r="T874" s="12">
        <v>42137</v>
      </c>
      <c r="U874" s="6">
        <f>DAY(טבלה1[[#This Row],[published_date]])</f>
        <v>13</v>
      </c>
      <c r="V874" s="6">
        <f>MONTH(טבלה1[[#This Row],[published_date]])</f>
        <v>5</v>
      </c>
      <c r="W874" s="6">
        <f>YEAR(טבלה1[[#This Row],[published_date]])</f>
        <v>2015</v>
      </c>
      <c r="X874">
        <v>1</v>
      </c>
      <c r="Y874" t="str">
        <f>VLOOKUP(טבלה1[[#This Row],[subject_id]],Subject_id!$A$2:$B$5,2)</f>
        <v>Business Finance</v>
      </c>
      <c r="Z874" s="7">
        <v>43318</v>
      </c>
      <c r="AA874">
        <f>_xlfn.DAYS(טבלה1[[#This Row],[Removal_date]],טבלה1[[#This Row],[published_date]])</f>
        <v>1181</v>
      </c>
      <c r="AB874" s="4">
        <f>טבלה1[[#This Row],[price]]*טבלה1[[#This Row],[num_subscribers]]</f>
        <v>255360</v>
      </c>
    </row>
    <row r="875" spans="1:28" x14ac:dyDescent="0.3">
      <c r="A875">
        <v>324656</v>
      </c>
      <c r="B875" t="s">
        <v>952</v>
      </c>
      <c r="C875" t="str">
        <f>LEFT(טבלה1[[#This Row],[course_title]],10)</f>
        <v>Forex Trad</v>
      </c>
      <c r="D875" t="str">
        <f>RIGHT(טבלה1[[#This Row],[course_title]],10)</f>
        <v>ex Trading</v>
      </c>
      <c r="E875" t="str">
        <f>MID(טבלה1[[#This Row],[course_title]],2,10)</f>
        <v>orex Tradi</v>
      </c>
      <c r="F875" t="s">
        <v>953</v>
      </c>
      <c r="G875" t="str">
        <f>REPLACE(טבלה1[[#This Row],[url]],19,3,"com")</f>
        <v>https://www.udemy.com/how-to-trade-forex/</v>
      </c>
      <c r="H875" t="b">
        <v>1</v>
      </c>
      <c r="I875" s="4">
        <v>95</v>
      </c>
      <c r="J875" s="5">
        <v>136</v>
      </c>
      <c r="K875" s="5">
        <v>14</v>
      </c>
      <c r="L875" s="5">
        <v>25</v>
      </c>
      <c r="M875">
        <v>1</v>
      </c>
      <c r="N875" t="str">
        <f>VLOOKUP(טבלה1[[#This Row],[level_id]],Level_id!$A$2:$B$5,2)</f>
        <v>All levels</v>
      </c>
      <c r="O875" t="str">
        <f>LOWER(טבלה1[[#This Row],[level_desc]])</f>
        <v>all levels</v>
      </c>
      <c r="P875" s="3" t="str">
        <f>UPPER(טבלה1[[#This Row],[small letters]])</f>
        <v>ALL LEVELS</v>
      </c>
      <c r="Q875">
        <f>LEN(טבלה1[[#This Row],[no spaces]])</f>
        <v>10</v>
      </c>
      <c r="R875" t="str">
        <f>TRIM(טבלה1[[#This Row],[small letters]])</f>
        <v>all levels</v>
      </c>
      <c r="S875" s="6">
        <v>4.5</v>
      </c>
      <c r="T875" s="12">
        <v>41961</v>
      </c>
      <c r="U875" s="6">
        <f>DAY(טבלה1[[#This Row],[published_date]])</f>
        <v>18</v>
      </c>
      <c r="V875" s="6">
        <f>MONTH(טבלה1[[#This Row],[published_date]])</f>
        <v>11</v>
      </c>
      <c r="W875" s="6">
        <f>YEAR(טבלה1[[#This Row],[published_date]])</f>
        <v>2014</v>
      </c>
      <c r="X875">
        <v>1</v>
      </c>
      <c r="Y875" t="str">
        <f>VLOOKUP(טבלה1[[#This Row],[subject_id]],Subject_id!$A$2:$B$5,2)</f>
        <v>Business Finance</v>
      </c>
      <c r="Z875" s="7">
        <v>43318</v>
      </c>
      <c r="AA875">
        <f>_xlfn.DAYS(טבלה1[[#This Row],[Removal_date]],טבלה1[[#This Row],[published_date]])</f>
        <v>1357</v>
      </c>
      <c r="AB875" s="4">
        <f>טבלה1[[#This Row],[price]]*טבלה1[[#This Row],[num_subscribers]]</f>
        <v>12920</v>
      </c>
    </row>
    <row r="876" spans="1:28" x14ac:dyDescent="0.3">
      <c r="A876">
        <v>325834</v>
      </c>
      <c r="B876" t="s">
        <v>116</v>
      </c>
      <c r="C876" t="str">
        <f>LEFT(טבלה1[[#This Row],[course_title]],10)</f>
        <v>Learn to T</v>
      </c>
      <c r="D876" t="str">
        <f>RIGHT(טבלה1[[#This Row],[course_title]],10)</f>
        <v>ing Stocks</v>
      </c>
      <c r="E876" t="str">
        <f>MID(טבלה1[[#This Row],[course_title]],2,10)</f>
        <v>earn to Tr</v>
      </c>
      <c r="F876" t="s">
        <v>117</v>
      </c>
      <c r="G876" t="str">
        <f>REPLACE(טבלה1[[#This Row],[url]],19,3,"com")</f>
        <v>https://www.udemy.com/trading-stocks-successfully-introduction-to-stock-trading/</v>
      </c>
      <c r="H876" t="b">
        <v>1</v>
      </c>
      <c r="I876" s="4">
        <v>95</v>
      </c>
      <c r="J876" s="5">
        <v>10605</v>
      </c>
      <c r="K876" s="5">
        <v>71</v>
      </c>
      <c r="L876" s="5">
        <v>77</v>
      </c>
      <c r="M876">
        <v>1</v>
      </c>
      <c r="N876" t="str">
        <f>VLOOKUP(טבלה1[[#This Row],[level_id]],Level_id!$A$2:$B$5,2)</f>
        <v>All levels</v>
      </c>
      <c r="O876" t="str">
        <f>LOWER(טבלה1[[#This Row],[level_desc]])</f>
        <v>all levels</v>
      </c>
      <c r="P876" s="3" t="str">
        <f>UPPER(טבלה1[[#This Row],[small letters]])</f>
        <v>ALL LEVELS</v>
      </c>
      <c r="Q876">
        <f>LEN(טבלה1[[#This Row],[no spaces]])</f>
        <v>10</v>
      </c>
      <c r="R876" t="str">
        <f>TRIM(טבלה1[[#This Row],[small letters]])</f>
        <v>all levels</v>
      </c>
      <c r="S876" s="6">
        <v>3</v>
      </c>
      <c r="T876" s="12">
        <v>41936</v>
      </c>
      <c r="U876" s="6">
        <f>DAY(טבלה1[[#This Row],[published_date]])</f>
        <v>24</v>
      </c>
      <c r="V876" s="6">
        <f>MONTH(טבלה1[[#This Row],[published_date]])</f>
        <v>10</v>
      </c>
      <c r="W876" s="6">
        <f>YEAR(טבלה1[[#This Row],[published_date]])</f>
        <v>2014</v>
      </c>
      <c r="X876">
        <v>1</v>
      </c>
      <c r="Y876" t="str">
        <f>VLOOKUP(טבלה1[[#This Row],[subject_id]],Subject_id!$A$2:$B$5,2)</f>
        <v>Business Finance</v>
      </c>
      <c r="Z876" s="7">
        <v>43408</v>
      </c>
      <c r="AA876">
        <f>_xlfn.DAYS(טבלה1[[#This Row],[Removal_date]],טבלה1[[#This Row],[published_date]])</f>
        <v>1472</v>
      </c>
      <c r="AB876" s="4">
        <f>טבלה1[[#This Row],[price]]*טבלה1[[#This Row],[num_subscribers]]</f>
        <v>1007475</v>
      </c>
    </row>
    <row r="877" spans="1:28" x14ac:dyDescent="0.3">
      <c r="A877">
        <v>348920</v>
      </c>
      <c r="B877" t="s">
        <v>6847</v>
      </c>
      <c r="C877" t="str">
        <f>LEFT(טבלה1[[#This Row],[course_title]],10)</f>
        <v>Create You</v>
      </c>
      <c r="D877" t="str">
        <f>RIGHT(טבלה1[[#This Row],[course_title]],10)</f>
        <v>ll Courses</v>
      </c>
      <c r="E877" t="str">
        <f>MID(טבלה1[[#This Row],[course_title]],2,10)</f>
        <v>reate Your</v>
      </c>
      <c r="F877" t="s">
        <v>6848</v>
      </c>
      <c r="G877" t="str">
        <f>REPLACE(טבלה1[[#This Row],[url]],19,3,"com")</f>
        <v>https://www.udemy.com/create-an-online-school-website-with-joomla/</v>
      </c>
      <c r="H877" t="b">
        <v>1</v>
      </c>
      <c r="I877" s="4">
        <v>95</v>
      </c>
      <c r="J877" s="5">
        <v>2814</v>
      </c>
      <c r="K877" s="5">
        <v>14</v>
      </c>
      <c r="L877" s="5">
        <v>39</v>
      </c>
      <c r="M877">
        <v>2</v>
      </c>
      <c r="N877" t="str">
        <f>VLOOKUP(טבלה1[[#This Row],[level_id]],Level_id!$A$2:$B$5,2)</f>
        <v>Beginner Level</v>
      </c>
      <c r="O877" t="str">
        <f>LOWER(טבלה1[[#This Row],[level_desc]])</f>
        <v>beginner level</v>
      </c>
      <c r="P877" s="3" t="str">
        <f>UPPER(טבלה1[[#This Row],[small letters]])</f>
        <v>BEGINNER LEVEL</v>
      </c>
      <c r="Q877">
        <f>LEN(טבלה1[[#This Row],[no spaces]])</f>
        <v>14</v>
      </c>
      <c r="R877" t="str">
        <f>TRIM(טבלה1[[#This Row],[small letters]])</f>
        <v>beginner level</v>
      </c>
      <c r="S877" s="6">
        <v>2</v>
      </c>
      <c r="T877" s="12">
        <v>41961</v>
      </c>
      <c r="U877" s="6">
        <f>DAY(טבלה1[[#This Row],[published_date]])</f>
        <v>18</v>
      </c>
      <c r="V877" s="6">
        <f>MONTH(טבלה1[[#This Row],[published_date]])</f>
        <v>11</v>
      </c>
      <c r="W877" s="6">
        <f>YEAR(טבלה1[[#This Row],[published_date]])</f>
        <v>2014</v>
      </c>
      <c r="X877">
        <v>4</v>
      </c>
      <c r="Y877" t="str">
        <f>VLOOKUP(טבלה1[[#This Row],[subject_id]],Subject_id!$A$2:$B$5,2)</f>
        <v>Web Development</v>
      </c>
      <c r="Z877" s="7">
        <v>43465</v>
      </c>
      <c r="AA877">
        <f>_xlfn.DAYS(טבלה1[[#This Row],[Removal_date]],טבלה1[[#This Row],[published_date]])</f>
        <v>1504</v>
      </c>
      <c r="AB877" s="4">
        <f>טבלה1[[#This Row],[price]]*טבלה1[[#This Row],[num_subscribers]]</f>
        <v>267330</v>
      </c>
    </row>
    <row r="878" spans="1:28" x14ac:dyDescent="0.3">
      <c r="A878">
        <v>352150</v>
      </c>
      <c r="B878" t="s">
        <v>444</v>
      </c>
      <c r="C878" t="str">
        <f>LEFT(טבלה1[[#This Row],[course_title]],10)</f>
        <v>Learn to T</v>
      </c>
      <c r="D878" t="str">
        <f>RIGHT(טבלה1[[#This Row],[course_title]],10)</f>
        <v>ding Rules</v>
      </c>
      <c r="E878" t="str">
        <f>MID(טבלה1[[#This Row],[course_title]],2,10)</f>
        <v>earn to Tr</v>
      </c>
      <c r="F878" t="s">
        <v>445</v>
      </c>
      <c r="G878" t="str">
        <f>REPLACE(טבלה1[[#This Row],[url]],19,3,"com")</f>
        <v>https://www.udemy.com/trading-stocks-successfully-ten-rules-of-successful-trading/</v>
      </c>
      <c r="H878" t="b">
        <v>1</v>
      </c>
      <c r="I878" s="4">
        <v>95</v>
      </c>
      <c r="J878" s="5">
        <v>739</v>
      </c>
      <c r="K878" s="5">
        <v>28</v>
      </c>
      <c r="L878" s="5">
        <v>45</v>
      </c>
      <c r="M878">
        <v>1</v>
      </c>
      <c r="N878" t="str">
        <f>VLOOKUP(טבלה1[[#This Row],[level_id]],Level_id!$A$2:$B$5,2)</f>
        <v>All levels</v>
      </c>
      <c r="O878" t="str">
        <f>LOWER(טבלה1[[#This Row],[level_desc]])</f>
        <v>all levels</v>
      </c>
      <c r="P878" s="3" t="str">
        <f>UPPER(טבלה1[[#This Row],[small letters]])</f>
        <v>ALL LEVELS</v>
      </c>
      <c r="Q878">
        <f>LEN(טבלה1[[#This Row],[no spaces]])</f>
        <v>10</v>
      </c>
      <c r="R878" t="str">
        <f>TRIM(טבלה1[[#This Row],[small letters]])</f>
        <v>all levels</v>
      </c>
      <c r="S878" s="6">
        <v>2</v>
      </c>
      <c r="T878" s="12">
        <v>41996</v>
      </c>
      <c r="U878" s="6">
        <f>DAY(טבלה1[[#This Row],[published_date]])</f>
        <v>23</v>
      </c>
      <c r="V878" s="6">
        <f>MONTH(טבלה1[[#This Row],[published_date]])</f>
        <v>12</v>
      </c>
      <c r="W878" s="6">
        <f>YEAR(טבלה1[[#This Row],[published_date]])</f>
        <v>2014</v>
      </c>
      <c r="X878">
        <v>1</v>
      </c>
      <c r="Y878" t="str">
        <f>VLOOKUP(טבלה1[[#This Row],[subject_id]],Subject_id!$A$2:$B$5,2)</f>
        <v>Business Finance</v>
      </c>
      <c r="Z878" s="7">
        <v>43408</v>
      </c>
      <c r="AA878">
        <f>_xlfn.DAYS(טבלה1[[#This Row],[Removal_date]],טבלה1[[#This Row],[published_date]])</f>
        <v>1412</v>
      </c>
      <c r="AB878" s="4">
        <f>טבלה1[[#This Row],[price]]*טבלה1[[#This Row],[num_subscribers]]</f>
        <v>70205</v>
      </c>
    </row>
    <row r="879" spans="1:28" x14ac:dyDescent="0.3">
      <c r="A879">
        <v>358062</v>
      </c>
      <c r="B879" t="s">
        <v>548</v>
      </c>
      <c r="C879" t="str">
        <f>LEFT(טבלה1[[#This Row],[course_title]],10)</f>
        <v xml:space="preserve">Financial </v>
      </c>
      <c r="D879" t="str">
        <f>RIGHT(טבלה1[[#This Row],[course_title]],10)</f>
        <v>tion Model</v>
      </c>
      <c r="E879" t="str">
        <f>MID(טבלה1[[#This Row],[course_title]],2,10)</f>
        <v>inancial M</v>
      </c>
      <c r="F879" t="s">
        <v>549</v>
      </c>
      <c r="G879" t="str">
        <f>REPLACE(טבלה1[[#This Row],[url]],19,3,"com")</f>
        <v>https://www.udemy.com/learn-how-to-value-a-company-and-build-a-dcf-model/</v>
      </c>
      <c r="H879" t="b">
        <v>1</v>
      </c>
      <c r="I879" s="4">
        <v>95</v>
      </c>
      <c r="J879" s="5">
        <v>2240</v>
      </c>
      <c r="K879" s="5">
        <v>185</v>
      </c>
      <c r="L879" s="5">
        <v>44</v>
      </c>
      <c r="M879">
        <v>1</v>
      </c>
      <c r="N879" t="str">
        <f>VLOOKUP(טבלה1[[#This Row],[level_id]],Level_id!$A$2:$B$5,2)</f>
        <v>All levels</v>
      </c>
      <c r="O879" t="str">
        <f>LOWER(טבלה1[[#This Row],[level_desc]])</f>
        <v>all levels</v>
      </c>
      <c r="P879" s="3" t="str">
        <f>UPPER(טבלה1[[#This Row],[small letters]])</f>
        <v>ALL LEVELS</v>
      </c>
      <c r="Q879">
        <f>LEN(טבלה1[[#This Row],[no spaces]])</f>
        <v>10</v>
      </c>
      <c r="R879" t="str">
        <f>TRIM(טבלה1[[#This Row],[small letters]])</f>
        <v>all levels</v>
      </c>
      <c r="S879" s="6">
        <v>2.5</v>
      </c>
      <c r="T879" s="12">
        <v>41976</v>
      </c>
      <c r="U879" s="6">
        <f>DAY(טבלה1[[#This Row],[published_date]])</f>
        <v>3</v>
      </c>
      <c r="V879" s="6">
        <f>MONTH(טבלה1[[#This Row],[published_date]])</f>
        <v>12</v>
      </c>
      <c r="W879" s="6">
        <f>YEAR(טבלה1[[#This Row],[published_date]])</f>
        <v>2014</v>
      </c>
      <c r="X879">
        <v>1</v>
      </c>
      <c r="Y879" t="str">
        <f>VLOOKUP(טבלה1[[#This Row],[subject_id]],Subject_id!$A$2:$B$5,2)</f>
        <v>Business Finance</v>
      </c>
      <c r="Z879" s="7">
        <v>43318</v>
      </c>
      <c r="AA879">
        <f>_xlfn.DAYS(טבלה1[[#This Row],[Removal_date]],טבלה1[[#This Row],[published_date]])</f>
        <v>1342</v>
      </c>
      <c r="AB879" s="4">
        <f>טבלה1[[#This Row],[price]]*טבלה1[[#This Row],[num_subscribers]]</f>
        <v>212800</v>
      </c>
    </row>
    <row r="880" spans="1:28" x14ac:dyDescent="0.3">
      <c r="A880">
        <v>362360</v>
      </c>
      <c r="B880" t="s">
        <v>7141</v>
      </c>
      <c r="C880" t="str">
        <f>LEFT(טבלה1[[#This Row],[course_title]],10)</f>
        <v>Build Your</v>
      </c>
      <c r="D880" t="str">
        <f>RIGHT(טבלה1[[#This Row],[course_title]],10)</f>
        <v>ith Joomla</v>
      </c>
      <c r="E880" t="str">
        <f>MID(טבלה1[[#This Row],[course_title]],2,10)</f>
        <v xml:space="preserve">uild Your </v>
      </c>
      <c r="F880" t="s">
        <v>7142</v>
      </c>
      <c r="G880" t="str">
        <f>REPLACE(טבלה1[[#This Row],[url]],19,3,"com")</f>
        <v>https://www.udemy.com/build-your-own-membership-website-with-joomla/</v>
      </c>
      <c r="H880" t="b">
        <v>1</v>
      </c>
      <c r="I880" s="4">
        <v>95</v>
      </c>
      <c r="J880" s="5">
        <v>1134</v>
      </c>
      <c r="K880" s="5">
        <v>9</v>
      </c>
      <c r="L880" s="5">
        <v>24</v>
      </c>
      <c r="M880">
        <v>1</v>
      </c>
      <c r="N880" t="str">
        <f>VLOOKUP(טבלה1[[#This Row],[level_id]],Level_id!$A$2:$B$5,2)</f>
        <v>All levels</v>
      </c>
      <c r="O880" t="str">
        <f>LOWER(טבלה1[[#This Row],[level_desc]])</f>
        <v>all levels</v>
      </c>
      <c r="P880" s="3" t="str">
        <f>UPPER(טבלה1[[#This Row],[small letters]])</f>
        <v>ALL LEVELS</v>
      </c>
      <c r="Q880">
        <f>LEN(טבלה1[[#This Row],[no spaces]])</f>
        <v>10</v>
      </c>
      <c r="R880" t="str">
        <f>TRIM(טבלה1[[#This Row],[small letters]])</f>
        <v>all levels</v>
      </c>
      <c r="S880" s="6">
        <v>1.5</v>
      </c>
      <c r="T880" s="12">
        <v>41976</v>
      </c>
      <c r="U880" s="6">
        <f>DAY(טבלה1[[#This Row],[published_date]])</f>
        <v>3</v>
      </c>
      <c r="V880" s="6">
        <f>MONTH(טבלה1[[#This Row],[published_date]])</f>
        <v>12</v>
      </c>
      <c r="W880" s="6">
        <f>YEAR(טבלה1[[#This Row],[published_date]])</f>
        <v>2014</v>
      </c>
      <c r="X880">
        <v>4</v>
      </c>
      <c r="Y880" t="str">
        <f>VLOOKUP(טבלה1[[#This Row],[subject_id]],Subject_id!$A$2:$B$5,2)</f>
        <v>Web Development</v>
      </c>
      <c r="Z880" s="7">
        <v>43734</v>
      </c>
      <c r="AA880">
        <f>_xlfn.DAYS(טבלה1[[#This Row],[Removal_date]],טבלה1[[#This Row],[published_date]])</f>
        <v>1758</v>
      </c>
      <c r="AB880" s="4">
        <f>טבלה1[[#This Row],[price]]*טבלה1[[#This Row],[num_subscribers]]</f>
        <v>107730</v>
      </c>
    </row>
    <row r="881" spans="1:28" x14ac:dyDescent="0.3">
      <c r="A881">
        <v>380582</v>
      </c>
      <c r="B881" t="s">
        <v>6420</v>
      </c>
      <c r="C881" t="str">
        <f>LEFT(טבלה1[[#This Row],[course_title]],10)</f>
        <v>Learn OAut</v>
      </c>
      <c r="D881" t="str">
        <f>RIGHT(טבלה1[[#This Row],[course_title]],10)</f>
        <v>ity Expert</v>
      </c>
      <c r="E881" t="str">
        <f>MID(טבלה1[[#This Row],[course_title]],2,10)</f>
        <v>earn OAuth</v>
      </c>
      <c r="F881" t="s">
        <v>6421</v>
      </c>
      <c r="G881" t="str">
        <f>REPLACE(טבלה1[[#This Row],[url]],19,3,"com")</f>
        <v>https://www.udemy.com/learn-oauth-2/</v>
      </c>
      <c r="H881" t="b">
        <v>1</v>
      </c>
      <c r="I881" s="4">
        <v>95</v>
      </c>
      <c r="J881" s="5">
        <v>2185</v>
      </c>
      <c r="K881" s="5">
        <v>283</v>
      </c>
      <c r="L881" s="5">
        <v>45</v>
      </c>
      <c r="M881">
        <v>1</v>
      </c>
      <c r="N881" t="str">
        <f>VLOOKUP(טבלה1[[#This Row],[level_id]],Level_id!$A$2:$B$5,2)</f>
        <v>All levels</v>
      </c>
      <c r="O881" t="str">
        <f>LOWER(טבלה1[[#This Row],[level_desc]])</f>
        <v>all levels</v>
      </c>
      <c r="P881" s="3" t="str">
        <f>UPPER(טבלה1[[#This Row],[small letters]])</f>
        <v>ALL LEVELS</v>
      </c>
      <c r="Q881">
        <f>LEN(טבלה1[[#This Row],[no spaces]])</f>
        <v>10</v>
      </c>
      <c r="R881" t="str">
        <f>TRIM(טבלה1[[#This Row],[small letters]])</f>
        <v>all levels</v>
      </c>
      <c r="S881" s="6">
        <v>3.5</v>
      </c>
      <c r="T881" s="12">
        <v>42205</v>
      </c>
      <c r="U881" s="6">
        <f>DAY(טבלה1[[#This Row],[published_date]])</f>
        <v>20</v>
      </c>
      <c r="V881" s="6">
        <f>MONTH(טבלה1[[#This Row],[published_date]])</f>
        <v>7</v>
      </c>
      <c r="W881" s="6">
        <f>YEAR(טבלה1[[#This Row],[published_date]])</f>
        <v>2015</v>
      </c>
      <c r="X881">
        <v>4</v>
      </c>
      <c r="Y881" t="str">
        <f>VLOOKUP(טבלה1[[#This Row],[subject_id]],Subject_id!$A$2:$B$5,2)</f>
        <v>Web Development</v>
      </c>
      <c r="Z881" s="7">
        <v>43734</v>
      </c>
      <c r="AA881">
        <f>_xlfn.DAYS(טבלה1[[#This Row],[Removal_date]],טבלה1[[#This Row],[published_date]])</f>
        <v>1529</v>
      </c>
      <c r="AB881" s="4">
        <f>טבלה1[[#This Row],[price]]*טבלה1[[#This Row],[num_subscribers]]</f>
        <v>207575</v>
      </c>
    </row>
    <row r="882" spans="1:28" x14ac:dyDescent="0.3">
      <c r="A882">
        <v>382204</v>
      </c>
      <c r="B882" t="s">
        <v>198</v>
      </c>
      <c r="C882" t="str">
        <f>LEFT(טבלה1[[#This Row],[course_title]],10)</f>
        <v xml:space="preserve">Learn How </v>
      </c>
      <c r="D882" t="str">
        <f>RIGHT(טבלה1[[#This Row],[course_title]],10)</f>
        <v>mple Steps</v>
      </c>
      <c r="E882" t="str">
        <f>MID(טבלה1[[#This Row],[course_title]],2,10)</f>
        <v>earn How T</v>
      </c>
      <c r="F882" t="s">
        <v>199</v>
      </c>
      <c r="G882" t="str">
        <f>REPLACE(טבלה1[[#This Row],[url]],19,3,"com")</f>
        <v>https://www.udemy.com/learn-how-to-successfully-trade-stocks-in-5-simple-steps/</v>
      </c>
      <c r="H882" t="b">
        <v>1</v>
      </c>
      <c r="I882" s="4">
        <v>95</v>
      </c>
      <c r="J882" s="5">
        <v>2493</v>
      </c>
      <c r="K882" s="5">
        <v>276</v>
      </c>
      <c r="L882" s="5">
        <v>108</v>
      </c>
      <c r="M882">
        <v>1</v>
      </c>
      <c r="N882" t="str">
        <f>VLOOKUP(טבלה1[[#This Row],[level_id]],Level_id!$A$2:$B$5,2)</f>
        <v>All levels</v>
      </c>
      <c r="O882" t="str">
        <f>LOWER(טבלה1[[#This Row],[level_desc]])</f>
        <v>all levels</v>
      </c>
      <c r="P882" s="3" t="str">
        <f>UPPER(טבלה1[[#This Row],[small letters]])</f>
        <v>ALL LEVELS</v>
      </c>
      <c r="Q882">
        <f>LEN(טבלה1[[#This Row],[no spaces]])</f>
        <v>10</v>
      </c>
      <c r="R882" t="str">
        <f>TRIM(טבלה1[[#This Row],[small letters]])</f>
        <v>all levels</v>
      </c>
      <c r="S882" s="6">
        <v>9.5</v>
      </c>
      <c r="T882" s="12">
        <v>42035</v>
      </c>
      <c r="U882" s="6">
        <f>DAY(טבלה1[[#This Row],[published_date]])</f>
        <v>31</v>
      </c>
      <c r="V882" s="6">
        <f>MONTH(טבלה1[[#This Row],[published_date]])</f>
        <v>1</v>
      </c>
      <c r="W882" s="6">
        <f>YEAR(טבלה1[[#This Row],[published_date]])</f>
        <v>2015</v>
      </c>
      <c r="X882">
        <v>1</v>
      </c>
      <c r="Y882" t="str">
        <f>VLOOKUP(טבלה1[[#This Row],[subject_id]],Subject_id!$A$2:$B$5,2)</f>
        <v>Business Finance</v>
      </c>
      <c r="Z882" s="7">
        <v>43408</v>
      </c>
      <c r="AA882">
        <f>_xlfn.DAYS(טבלה1[[#This Row],[Removal_date]],טבלה1[[#This Row],[published_date]])</f>
        <v>1373</v>
      </c>
      <c r="AB882" s="4">
        <f>טבלה1[[#This Row],[price]]*טבלה1[[#This Row],[num_subscribers]]</f>
        <v>236835</v>
      </c>
    </row>
    <row r="883" spans="1:28" x14ac:dyDescent="0.3">
      <c r="A883">
        <v>392478</v>
      </c>
      <c r="B883" t="s">
        <v>1410</v>
      </c>
      <c r="C883" t="str">
        <f>LEFT(טבלה1[[#This Row],[course_title]],10)</f>
        <v>Startup Bu</v>
      </c>
      <c r="D883" t="str">
        <f>RIGHT(טבלה1[[#This Row],[course_title]],10)</f>
        <v>ed Capital</v>
      </c>
      <c r="E883" t="str">
        <f>MID(טבלה1[[#This Row],[course_title]],2,10)</f>
        <v>tartup Bus</v>
      </c>
      <c r="F883" t="s">
        <v>1411</v>
      </c>
      <c r="G883" t="str">
        <f>REPLACE(טבלה1[[#This Row],[url]],19,3,"com")</f>
        <v>https://www.udemy.com/startup-finance-small-business-loans-and-grants/</v>
      </c>
      <c r="H883" t="b">
        <v>1</v>
      </c>
      <c r="I883" s="4">
        <v>95</v>
      </c>
      <c r="J883" s="5">
        <v>3360</v>
      </c>
      <c r="K883" s="5">
        <v>12</v>
      </c>
      <c r="L883" s="5">
        <v>34</v>
      </c>
      <c r="M883">
        <v>1</v>
      </c>
      <c r="N883" t="str">
        <f>VLOOKUP(טבלה1[[#This Row],[level_id]],Level_id!$A$2:$B$5,2)</f>
        <v>All levels</v>
      </c>
      <c r="O883" t="str">
        <f>LOWER(טבלה1[[#This Row],[level_desc]])</f>
        <v>all levels</v>
      </c>
      <c r="P883" s="3" t="str">
        <f>UPPER(טבלה1[[#This Row],[small letters]])</f>
        <v>ALL LEVELS</v>
      </c>
      <c r="Q883">
        <f>LEN(טבלה1[[#This Row],[no spaces]])</f>
        <v>10</v>
      </c>
      <c r="R883" t="str">
        <f>TRIM(טבלה1[[#This Row],[small letters]])</f>
        <v>all levels</v>
      </c>
      <c r="S883" s="6">
        <v>3</v>
      </c>
      <c r="T883" s="12">
        <v>42078</v>
      </c>
      <c r="U883" s="6">
        <f>DAY(טבלה1[[#This Row],[published_date]])</f>
        <v>15</v>
      </c>
      <c r="V883" s="6">
        <f>MONTH(טבלה1[[#This Row],[published_date]])</f>
        <v>3</v>
      </c>
      <c r="W883" s="6">
        <f>YEAR(טבלה1[[#This Row],[published_date]])</f>
        <v>2015</v>
      </c>
      <c r="X883">
        <v>1</v>
      </c>
      <c r="Y883" t="str">
        <f>VLOOKUP(טבלה1[[#This Row],[subject_id]],Subject_id!$A$2:$B$5,2)</f>
        <v>Business Finance</v>
      </c>
      <c r="Z883" s="7">
        <v>43318</v>
      </c>
      <c r="AA883">
        <f>_xlfn.DAYS(טבלה1[[#This Row],[Removal_date]],טבלה1[[#This Row],[published_date]])</f>
        <v>1240</v>
      </c>
      <c r="AB883" s="4">
        <f>טבלה1[[#This Row],[price]]*טבלה1[[#This Row],[num_subscribers]]</f>
        <v>319200</v>
      </c>
    </row>
    <row r="884" spans="1:28" x14ac:dyDescent="0.3">
      <c r="A884">
        <v>396204</v>
      </c>
      <c r="B884" t="s">
        <v>2444</v>
      </c>
      <c r="C884" t="str">
        <f>LEFT(טבלה1[[#This Row],[course_title]],10)</f>
        <v>Graphic De</v>
      </c>
      <c r="D884" t="str">
        <f>RIGHT(טבלה1[[#This Row],[course_title]],10)</f>
        <v>n Projects</v>
      </c>
      <c r="E884" t="str">
        <f>MID(טבלה1[[#This Row],[course_title]],2,10)</f>
        <v>raphic Des</v>
      </c>
      <c r="F884" t="s">
        <v>2445</v>
      </c>
      <c r="G884" t="str">
        <f>REPLACE(טבלה1[[#This Row],[url]],19,3,"com")</f>
        <v>https://www.udemy.com/graphic-design/</v>
      </c>
      <c r="H884" t="b">
        <v>1</v>
      </c>
      <c r="I884" s="4">
        <v>95</v>
      </c>
      <c r="J884" s="5">
        <v>6858</v>
      </c>
      <c r="K884" s="5">
        <v>382</v>
      </c>
      <c r="L884" s="5">
        <v>41</v>
      </c>
      <c r="M884">
        <v>2</v>
      </c>
      <c r="N884" t="str">
        <f>VLOOKUP(טבלה1[[#This Row],[level_id]],Level_id!$A$2:$B$5,2)</f>
        <v>Beginner Level</v>
      </c>
      <c r="O884" t="str">
        <f>LOWER(טבלה1[[#This Row],[level_desc]])</f>
        <v>beginner level</v>
      </c>
      <c r="P884" s="3" t="str">
        <f>UPPER(טבלה1[[#This Row],[small letters]])</f>
        <v>BEGINNER LEVEL</v>
      </c>
      <c r="Q884">
        <f>LEN(טבלה1[[#This Row],[no spaces]])</f>
        <v>14</v>
      </c>
      <c r="R884" t="str">
        <f>TRIM(טבלה1[[#This Row],[small letters]])</f>
        <v>beginner level</v>
      </c>
      <c r="S884" s="6">
        <v>3.5</v>
      </c>
      <c r="T884" s="12">
        <v>42317</v>
      </c>
      <c r="U884" s="6">
        <f>DAY(טבלה1[[#This Row],[published_date]])</f>
        <v>9</v>
      </c>
      <c r="V884" s="6">
        <f>MONTH(טבלה1[[#This Row],[published_date]])</f>
        <v>11</v>
      </c>
      <c r="W884" s="6">
        <f>YEAR(טבלה1[[#This Row],[published_date]])</f>
        <v>2015</v>
      </c>
      <c r="X884">
        <v>2</v>
      </c>
      <c r="Y884" t="str">
        <f>VLOOKUP(טבלה1[[#This Row],[subject_id]],Subject_id!$A$2:$B$5,2)</f>
        <v>Graphic Design</v>
      </c>
      <c r="Z884" s="7">
        <v>43465</v>
      </c>
      <c r="AA884">
        <f>_xlfn.DAYS(טבלה1[[#This Row],[Removal_date]],טבלה1[[#This Row],[published_date]])</f>
        <v>1148</v>
      </c>
      <c r="AB884" s="4">
        <f>טבלה1[[#This Row],[price]]*טבלה1[[#This Row],[num_subscribers]]</f>
        <v>651510</v>
      </c>
    </row>
    <row r="885" spans="1:28" x14ac:dyDescent="0.3">
      <c r="A885">
        <v>400976</v>
      </c>
      <c r="B885" t="s">
        <v>968</v>
      </c>
      <c r="C885" t="str">
        <f>LEFT(טבלה1[[#This Row],[course_title]],10)</f>
        <v>Bitcoin Tr</v>
      </c>
      <c r="D885" t="str">
        <f>RIGHT(טבלה1[[#This Row],[course_title]],10)</f>
        <v>rading 101</v>
      </c>
      <c r="E885" t="str">
        <f>MID(טבלה1[[#This Row],[course_title]],2,10)</f>
        <v>itcoin Tra</v>
      </c>
      <c r="F885" t="s">
        <v>969</v>
      </c>
      <c r="G885" t="str">
        <f>REPLACE(טבלה1[[#This Row],[url]],19,3,"com")</f>
        <v>https://www.udemy.com/bitcoin-trading/</v>
      </c>
      <c r="H885" t="b">
        <v>1</v>
      </c>
      <c r="I885" s="4">
        <v>95</v>
      </c>
      <c r="J885" s="5">
        <v>302</v>
      </c>
      <c r="K885" s="5">
        <v>6</v>
      </c>
      <c r="L885" s="5">
        <v>19</v>
      </c>
      <c r="M885">
        <v>1</v>
      </c>
      <c r="N885" t="str">
        <f>VLOOKUP(טבלה1[[#This Row],[level_id]],Level_id!$A$2:$B$5,2)</f>
        <v>All levels</v>
      </c>
      <c r="O885" t="str">
        <f>LOWER(טבלה1[[#This Row],[level_desc]])</f>
        <v>all levels</v>
      </c>
      <c r="P885" s="3" t="str">
        <f>UPPER(טבלה1[[#This Row],[small letters]])</f>
        <v>ALL LEVELS</v>
      </c>
      <c r="Q885">
        <f>LEN(טבלה1[[#This Row],[no spaces]])</f>
        <v>10</v>
      </c>
      <c r="R885" t="str">
        <f>TRIM(טבלה1[[#This Row],[small letters]])</f>
        <v>all levels</v>
      </c>
      <c r="S885" s="6">
        <v>2</v>
      </c>
      <c r="T885" s="12">
        <v>42033</v>
      </c>
      <c r="U885" s="6">
        <f>DAY(טבלה1[[#This Row],[published_date]])</f>
        <v>29</v>
      </c>
      <c r="V885" s="6">
        <f>MONTH(טבלה1[[#This Row],[published_date]])</f>
        <v>1</v>
      </c>
      <c r="W885" s="6">
        <f>YEAR(טבלה1[[#This Row],[published_date]])</f>
        <v>2015</v>
      </c>
      <c r="X885">
        <v>1</v>
      </c>
      <c r="Y885" t="str">
        <f>VLOOKUP(טבלה1[[#This Row],[subject_id]],Subject_id!$A$2:$B$5,2)</f>
        <v>Business Finance</v>
      </c>
      <c r="Z885" s="7">
        <v>43318</v>
      </c>
      <c r="AA885">
        <f>_xlfn.DAYS(טבלה1[[#This Row],[Removal_date]],טבלה1[[#This Row],[published_date]])</f>
        <v>1285</v>
      </c>
      <c r="AB885" s="4">
        <f>טבלה1[[#This Row],[price]]*טבלה1[[#This Row],[num_subscribers]]</f>
        <v>28690</v>
      </c>
    </row>
    <row r="886" spans="1:28" x14ac:dyDescent="0.3">
      <c r="A886">
        <v>401784</v>
      </c>
      <c r="B886" t="s">
        <v>156</v>
      </c>
      <c r="C886" t="str">
        <f>LEFT(טבלה1[[#This Row],[course_title]],10)</f>
        <v>Options Tr</v>
      </c>
      <c r="D886" t="str">
        <f>RIGHT(טבלה1[[#This Row],[course_title]],10)</f>
        <v>ck Options</v>
      </c>
      <c r="E886" t="str">
        <f>MID(טבלה1[[#This Row],[course_title]],2,10)</f>
        <v>ptions Tra</v>
      </c>
      <c r="F886" t="s">
        <v>157</v>
      </c>
      <c r="G886" t="str">
        <f>REPLACE(טבלה1[[#This Row],[url]],19,3,"com")</f>
        <v>https://www.udemy.com/how-to-trade-stock-options-level-1-start-day-trading/</v>
      </c>
      <c r="H886" t="b">
        <v>1</v>
      </c>
      <c r="I886" s="4">
        <v>95</v>
      </c>
      <c r="J886" s="5">
        <v>12394</v>
      </c>
      <c r="K886" s="5">
        <v>218</v>
      </c>
      <c r="L886" s="5">
        <v>30</v>
      </c>
      <c r="M886">
        <v>2</v>
      </c>
      <c r="N886" t="str">
        <f>VLOOKUP(טבלה1[[#This Row],[level_id]],Level_id!$A$2:$B$5,2)</f>
        <v>Beginner Level</v>
      </c>
      <c r="O886" t="str">
        <f>LOWER(טבלה1[[#This Row],[level_desc]])</f>
        <v>beginner level</v>
      </c>
      <c r="P886" s="3" t="str">
        <f>UPPER(טבלה1[[#This Row],[small letters]])</f>
        <v>BEGINNER LEVEL</v>
      </c>
      <c r="Q886">
        <f>LEN(טבלה1[[#This Row],[no spaces]])</f>
        <v>14</v>
      </c>
      <c r="R886" t="str">
        <f>TRIM(טבלה1[[#This Row],[small letters]])</f>
        <v>beginner level</v>
      </c>
      <c r="S886" s="6">
        <v>2.5</v>
      </c>
      <c r="T886" s="12">
        <v>42055</v>
      </c>
      <c r="U886" s="6">
        <f>DAY(טבלה1[[#This Row],[published_date]])</f>
        <v>20</v>
      </c>
      <c r="V886" s="6">
        <f>MONTH(טבלה1[[#This Row],[published_date]])</f>
        <v>2</v>
      </c>
      <c r="W886" s="6">
        <f>YEAR(טבלה1[[#This Row],[published_date]])</f>
        <v>2015</v>
      </c>
      <c r="X886">
        <v>1</v>
      </c>
      <c r="Y886" t="str">
        <f>VLOOKUP(טבלה1[[#This Row],[subject_id]],Subject_id!$A$2:$B$5,2)</f>
        <v>Business Finance</v>
      </c>
      <c r="Z886" s="7">
        <v>43245</v>
      </c>
      <c r="AA886">
        <f>_xlfn.DAYS(טבלה1[[#This Row],[Removal_date]],טבלה1[[#This Row],[published_date]])</f>
        <v>1190</v>
      </c>
      <c r="AB886" s="4">
        <f>טבלה1[[#This Row],[price]]*טבלה1[[#This Row],[num_subscribers]]</f>
        <v>1177430</v>
      </c>
    </row>
    <row r="887" spans="1:28" x14ac:dyDescent="0.3">
      <c r="A887">
        <v>403100</v>
      </c>
      <c r="B887" t="s">
        <v>28</v>
      </c>
      <c r="C887" t="str">
        <f>LEFT(טבלה1[[#This Row],[course_title]],10)</f>
        <v>Trading St</v>
      </c>
      <c r="D887" t="str">
        <f>RIGHT(טבלה1[[#This Row],[course_title]],10)</f>
        <v>sive Gains</v>
      </c>
      <c r="E887" t="str">
        <f>MID(טבלה1[[#This Row],[course_title]],2,10)</f>
        <v>rading Sto</v>
      </c>
      <c r="F887" t="s">
        <v>29</v>
      </c>
      <c r="G887" t="str">
        <f>REPLACE(טבלה1[[#This Row],[url]],19,3,"com")</f>
        <v>https://www.udemy.com/trading-chart-patterns-for-immediate-explosive-gains/</v>
      </c>
      <c r="H887" t="b">
        <v>1</v>
      </c>
      <c r="I887" s="4">
        <v>95</v>
      </c>
      <c r="J887" s="5">
        <v>2917</v>
      </c>
      <c r="K887" s="5">
        <v>148</v>
      </c>
      <c r="L887" s="5">
        <v>23</v>
      </c>
      <c r="M887">
        <v>1</v>
      </c>
      <c r="N887" t="str">
        <f>VLOOKUP(טבלה1[[#This Row],[level_id]],Level_id!$A$2:$B$5,2)</f>
        <v>All levels</v>
      </c>
      <c r="O887" t="str">
        <f>LOWER(טבלה1[[#This Row],[level_desc]])</f>
        <v>all levels</v>
      </c>
      <c r="P887" s="3" t="str">
        <f>UPPER(טבלה1[[#This Row],[small letters]])</f>
        <v>ALL LEVELS</v>
      </c>
      <c r="Q887">
        <f>LEN(טבלה1[[#This Row],[no spaces]])</f>
        <v>10</v>
      </c>
      <c r="R887" t="str">
        <f>TRIM(טבלה1[[#This Row],[small letters]])</f>
        <v>all levels</v>
      </c>
      <c r="S887" s="6">
        <v>2.5</v>
      </c>
      <c r="T887" s="12">
        <v>42034</v>
      </c>
      <c r="U887" s="6">
        <f>DAY(טבלה1[[#This Row],[published_date]])</f>
        <v>30</v>
      </c>
      <c r="V887" s="6">
        <f>MONTH(טבלה1[[#This Row],[published_date]])</f>
        <v>1</v>
      </c>
      <c r="W887" s="6">
        <f>YEAR(טבלה1[[#This Row],[published_date]])</f>
        <v>2015</v>
      </c>
      <c r="X887">
        <v>1</v>
      </c>
      <c r="Y887" t="str">
        <f>VLOOKUP(טבלה1[[#This Row],[subject_id]],Subject_id!$A$2:$B$5,2)</f>
        <v>Business Finance</v>
      </c>
      <c r="Z887" s="7">
        <v>43376</v>
      </c>
      <c r="AA887">
        <f>_xlfn.DAYS(טבלה1[[#This Row],[Removal_date]],טבלה1[[#This Row],[published_date]])</f>
        <v>1342</v>
      </c>
      <c r="AB887" s="4">
        <f>טבלה1[[#This Row],[price]]*טבלה1[[#This Row],[num_subscribers]]</f>
        <v>277115</v>
      </c>
    </row>
    <row r="888" spans="1:28" x14ac:dyDescent="0.3">
      <c r="A888">
        <v>413182</v>
      </c>
      <c r="B888" t="s">
        <v>3686</v>
      </c>
      <c r="C888" t="str">
        <f>LEFT(טבלה1[[#This Row],[course_title]],10)</f>
        <v>Play By Ea</v>
      </c>
      <c r="D888" t="str">
        <f>RIGHT(טבלה1[[#This Row],[course_title]],10)</f>
        <v>ng Any Key</v>
      </c>
      <c r="E888" t="str">
        <f>MID(טבלה1[[#This Row],[course_title]],2,10)</f>
        <v>lay By Ear</v>
      </c>
      <c r="F888" t="s">
        <v>3687</v>
      </c>
      <c r="G888" t="str">
        <f>REPLACE(טבלה1[[#This Row],[url]],19,3,"com")</f>
        <v>https://www.udemy.com/play-by-ear-4-play-many-songs-by-ear-with-3-chords-sing/</v>
      </c>
      <c r="H888" t="b">
        <v>1</v>
      </c>
      <c r="I888" s="4">
        <v>95</v>
      </c>
      <c r="J888" s="5">
        <v>1064</v>
      </c>
      <c r="K888" s="5">
        <v>11</v>
      </c>
      <c r="L888" s="5">
        <v>110</v>
      </c>
      <c r="M888">
        <v>1</v>
      </c>
      <c r="N888" t="str">
        <f>VLOOKUP(טבלה1[[#This Row],[level_id]],Level_id!$A$2:$B$5,2)</f>
        <v>All levels</v>
      </c>
      <c r="O888" t="str">
        <f>LOWER(טבלה1[[#This Row],[level_desc]])</f>
        <v>all levels</v>
      </c>
      <c r="P888" s="3" t="str">
        <f>UPPER(טבלה1[[#This Row],[small letters]])</f>
        <v>ALL LEVELS</v>
      </c>
      <c r="Q888">
        <f>LEN(טבלה1[[#This Row],[no spaces]])</f>
        <v>10</v>
      </c>
      <c r="R888" t="str">
        <f>TRIM(טבלה1[[#This Row],[small letters]])</f>
        <v>all levels</v>
      </c>
      <c r="S888" s="6">
        <v>2.5</v>
      </c>
      <c r="T888" s="12">
        <v>42042</v>
      </c>
      <c r="U888" s="6">
        <f>DAY(טבלה1[[#This Row],[published_date]])</f>
        <v>7</v>
      </c>
      <c r="V888" s="6">
        <f>MONTH(טבלה1[[#This Row],[published_date]])</f>
        <v>2</v>
      </c>
      <c r="W888" s="6">
        <f>YEAR(טבלה1[[#This Row],[published_date]])</f>
        <v>2015</v>
      </c>
      <c r="X888">
        <v>3</v>
      </c>
      <c r="Y888" t="str">
        <f>VLOOKUP(טבלה1[[#This Row],[subject_id]],Subject_id!$A$2:$B$5,2)</f>
        <v>Musical Instruments</v>
      </c>
      <c r="Z888" s="7">
        <v>43734</v>
      </c>
      <c r="AA888">
        <f>_xlfn.DAYS(טבלה1[[#This Row],[Removal_date]],טבלה1[[#This Row],[published_date]])</f>
        <v>1692</v>
      </c>
      <c r="AB888" s="4">
        <f>טבלה1[[#This Row],[price]]*טבלה1[[#This Row],[num_subscribers]]</f>
        <v>101080</v>
      </c>
    </row>
    <row r="889" spans="1:28" x14ac:dyDescent="0.3">
      <c r="A889">
        <v>416282</v>
      </c>
      <c r="B889" t="s">
        <v>5940</v>
      </c>
      <c r="C889" t="str">
        <f>LEFT(טבלה1[[#This Row],[course_title]],10)</f>
        <v>How to Bui</v>
      </c>
      <c r="D889" t="str">
        <f>RIGHT(טבלה1[[#This Row],[course_title]],10)</f>
        <v xml:space="preserve">tep Guide </v>
      </c>
      <c r="E889" t="str">
        <f>MID(טבלה1[[#This Row],[course_title]],2,10)</f>
        <v>ow to Buil</v>
      </c>
      <c r="F889" t="s">
        <v>5941</v>
      </c>
      <c r="G889" t="str">
        <f>REPLACE(טבלה1[[#This Row],[url]],19,3,"com")</f>
        <v>https://www.udemy.com/build-your-own-website-with-wordpress-a-step-by-step-guide/</v>
      </c>
      <c r="H889" t="b">
        <v>1</v>
      </c>
      <c r="I889" s="4">
        <v>95</v>
      </c>
      <c r="J889" s="5">
        <v>4675</v>
      </c>
      <c r="K889" s="5">
        <v>15</v>
      </c>
      <c r="L889" s="5">
        <v>56</v>
      </c>
      <c r="M889">
        <v>1</v>
      </c>
      <c r="N889" t="str">
        <f>VLOOKUP(טבלה1[[#This Row],[level_id]],Level_id!$A$2:$B$5,2)</f>
        <v>All levels</v>
      </c>
      <c r="O889" t="str">
        <f>LOWER(טבלה1[[#This Row],[level_desc]])</f>
        <v>all levels</v>
      </c>
      <c r="P889" s="3" t="str">
        <f>UPPER(טבלה1[[#This Row],[small letters]])</f>
        <v>ALL LEVELS</v>
      </c>
      <c r="Q889">
        <f>LEN(טבלה1[[#This Row],[no spaces]])</f>
        <v>10</v>
      </c>
      <c r="R889" t="str">
        <f>TRIM(טבלה1[[#This Row],[small letters]])</f>
        <v>all levels</v>
      </c>
      <c r="S889" s="6">
        <v>6</v>
      </c>
      <c r="T889" s="12">
        <v>42068</v>
      </c>
      <c r="U889" s="6">
        <f>DAY(טבלה1[[#This Row],[published_date]])</f>
        <v>5</v>
      </c>
      <c r="V889" s="6">
        <f>MONTH(טבלה1[[#This Row],[published_date]])</f>
        <v>3</v>
      </c>
      <c r="W889" s="6">
        <f>YEAR(טבלה1[[#This Row],[published_date]])</f>
        <v>2015</v>
      </c>
      <c r="X889">
        <v>4</v>
      </c>
      <c r="Y889" t="str">
        <f>VLOOKUP(טבלה1[[#This Row],[subject_id]],Subject_id!$A$2:$B$5,2)</f>
        <v>Web Development</v>
      </c>
      <c r="Z889" s="7">
        <v>43734</v>
      </c>
      <c r="AA889">
        <f>_xlfn.DAYS(טבלה1[[#This Row],[Removal_date]],טבלה1[[#This Row],[published_date]])</f>
        <v>1666</v>
      </c>
      <c r="AB889" s="4">
        <f>טבלה1[[#This Row],[price]]*טבלה1[[#This Row],[num_subscribers]]</f>
        <v>444125</v>
      </c>
    </row>
    <row r="890" spans="1:28" x14ac:dyDescent="0.3">
      <c r="A890">
        <v>422546</v>
      </c>
      <c r="B890" t="s">
        <v>4026</v>
      </c>
      <c r="C890" t="str">
        <f>LEFT(טבלה1[[#This Row],[course_title]],10)</f>
        <v>Piano - Ci</v>
      </c>
      <c r="D890" t="str">
        <f>RIGHT(טבלה1[[#This Row],[course_title]],10)</f>
        <v>in 12 Days</v>
      </c>
      <c r="E890" t="str">
        <f>MID(טבלה1[[#This Row],[course_title]],2,10)</f>
        <v>iano - Cir</v>
      </c>
      <c r="F890" t="s">
        <v>4027</v>
      </c>
      <c r="G890" t="str">
        <f>REPLACE(טבלה1[[#This Row],[url]],19,3,"com")</f>
        <v>https://www.udemy.com/use-circle-of-5ths-to-play-a-song-in-12-keys-in-12-days/</v>
      </c>
      <c r="H890" t="b">
        <v>1</v>
      </c>
      <c r="I890" s="4">
        <v>95</v>
      </c>
      <c r="J890" s="5">
        <v>2415</v>
      </c>
      <c r="K890" s="5">
        <v>16</v>
      </c>
      <c r="L890" s="5">
        <v>115</v>
      </c>
      <c r="M890">
        <v>1</v>
      </c>
      <c r="N890" t="str">
        <f>VLOOKUP(טבלה1[[#This Row],[level_id]],Level_id!$A$2:$B$5,2)</f>
        <v>All levels</v>
      </c>
      <c r="O890" t="str">
        <f>LOWER(טבלה1[[#This Row],[level_desc]])</f>
        <v>all levels</v>
      </c>
      <c r="P890" s="3" t="str">
        <f>UPPER(טבלה1[[#This Row],[small letters]])</f>
        <v>ALL LEVELS</v>
      </c>
      <c r="Q890">
        <f>LEN(טבלה1[[#This Row],[no spaces]])</f>
        <v>10</v>
      </c>
      <c r="R890" t="str">
        <f>TRIM(טבלה1[[#This Row],[small letters]])</f>
        <v>all levels</v>
      </c>
      <c r="S890" s="6">
        <v>2.5</v>
      </c>
      <c r="T890" s="12">
        <v>42052</v>
      </c>
      <c r="U890" s="6">
        <f>DAY(טבלה1[[#This Row],[published_date]])</f>
        <v>17</v>
      </c>
      <c r="V890" s="6">
        <f>MONTH(טבלה1[[#This Row],[published_date]])</f>
        <v>2</v>
      </c>
      <c r="W890" s="6">
        <f>YEAR(טבלה1[[#This Row],[published_date]])</f>
        <v>2015</v>
      </c>
      <c r="X890">
        <v>3</v>
      </c>
      <c r="Y890" t="str">
        <f>VLOOKUP(טבלה1[[#This Row],[subject_id]],Subject_id!$A$2:$B$5,2)</f>
        <v>Musical Instruments</v>
      </c>
      <c r="Z890" s="7">
        <v>43734</v>
      </c>
      <c r="AA890">
        <f>_xlfn.DAYS(טבלה1[[#This Row],[Removal_date]],טבלה1[[#This Row],[published_date]])</f>
        <v>1682</v>
      </c>
      <c r="AB890" s="4">
        <f>טבלה1[[#This Row],[price]]*טבלה1[[#This Row],[num_subscribers]]</f>
        <v>229425</v>
      </c>
    </row>
    <row r="891" spans="1:28" x14ac:dyDescent="0.3">
      <c r="A891">
        <v>424770</v>
      </c>
      <c r="B891" t="s">
        <v>2737</v>
      </c>
      <c r="C891" t="str">
        <f>LEFT(טבלה1[[#This Row],[course_title]],10)</f>
        <v>Book Desig</v>
      </c>
      <c r="D891" t="str">
        <f>RIGHT(טבלה1[[#This Row],[course_title]],10)</f>
        <v xml:space="preserve">And Canva </v>
      </c>
      <c r="E891" t="str">
        <f>MID(טבלה1[[#This Row],[course_title]],2,10)</f>
        <v>ook Design</v>
      </c>
      <c r="F891" t="s">
        <v>2738</v>
      </c>
      <c r="G891" t="str">
        <f>REPLACE(טבלה1[[#This Row],[url]],19,3,"com")</f>
        <v>https://www.udemy.com/boost-your-sales-with-diy-design-for-non-techy-entrepreneurs/</v>
      </c>
      <c r="H891" t="b">
        <v>1</v>
      </c>
      <c r="I891" s="4">
        <v>95</v>
      </c>
      <c r="J891" s="5">
        <v>1825</v>
      </c>
      <c r="K891" s="5">
        <v>24</v>
      </c>
      <c r="L891" s="5">
        <v>33</v>
      </c>
      <c r="M891">
        <v>1</v>
      </c>
      <c r="N891" t="str">
        <f>VLOOKUP(טבלה1[[#This Row],[level_id]],Level_id!$A$2:$B$5,2)</f>
        <v>All levels</v>
      </c>
      <c r="O891" t="str">
        <f>LOWER(טבלה1[[#This Row],[level_desc]])</f>
        <v>all levels</v>
      </c>
      <c r="P891" s="3" t="str">
        <f>UPPER(טבלה1[[#This Row],[small letters]])</f>
        <v>ALL LEVELS</v>
      </c>
      <c r="Q891">
        <f>LEN(טבלה1[[#This Row],[no spaces]])</f>
        <v>10</v>
      </c>
      <c r="R891" t="str">
        <f>TRIM(טבלה1[[#This Row],[small letters]])</f>
        <v>all levels</v>
      </c>
      <c r="S891" s="6">
        <v>2.5</v>
      </c>
      <c r="T891" s="12">
        <v>42068</v>
      </c>
      <c r="U891" s="6">
        <f>DAY(טבלה1[[#This Row],[published_date]])</f>
        <v>5</v>
      </c>
      <c r="V891" s="6">
        <f>MONTH(טבלה1[[#This Row],[published_date]])</f>
        <v>3</v>
      </c>
      <c r="W891" s="6">
        <f>YEAR(טבלה1[[#This Row],[published_date]])</f>
        <v>2015</v>
      </c>
      <c r="X891">
        <v>2</v>
      </c>
      <c r="Y891" t="str">
        <f>VLOOKUP(טבלה1[[#This Row],[subject_id]],Subject_id!$A$2:$B$5,2)</f>
        <v>Graphic Design</v>
      </c>
      <c r="Z891" s="7">
        <v>43734</v>
      </c>
      <c r="AA891">
        <f>_xlfn.DAYS(טבלה1[[#This Row],[Removal_date]],טבלה1[[#This Row],[published_date]])</f>
        <v>1666</v>
      </c>
      <c r="AB891" s="4">
        <f>טבלה1[[#This Row],[price]]*טבלה1[[#This Row],[num_subscribers]]</f>
        <v>173375</v>
      </c>
    </row>
    <row r="892" spans="1:28" x14ac:dyDescent="0.3">
      <c r="A892">
        <v>429662</v>
      </c>
      <c r="B892" t="s">
        <v>1000</v>
      </c>
      <c r="C892" t="str">
        <f>LEFT(טבלה1[[#This Row],[course_title]],10)</f>
        <v>Trend Foll</v>
      </c>
      <c r="D892" t="str">
        <f>RIGHT(טבלה1[[#This Row],[course_title]],10)</f>
        <v>ing System</v>
      </c>
      <c r="E892" t="str">
        <f>MID(טבלה1[[#This Row],[course_title]],2,10)</f>
        <v>rend Follo</v>
      </c>
      <c r="F892" t="s">
        <v>1001</v>
      </c>
      <c r="G892" t="str">
        <f>REPLACE(טבלה1[[#This Row],[url]],19,3,"com")</f>
        <v>https://www.udemy.com/trend-following/</v>
      </c>
      <c r="H892" t="b">
        <v>1</v>
      </c>
      <c r="I892" s="4">
        <v>95</v>
      </c>
      <c r="J892" s="5">
        <v>1202</v>
      </c>
      <c r="K892" s="5">
        <v>76</v>
      </c>
      <c r="L892" s="5">
        <v>64</v>
      </c>
      <c r="M892">
        <v>3</v>
      </c>
      <c r="N892" t="str">
        <f>VLOOKUP(טבלה1[[#This Row],[level_id]],Level_id!$A$2:$B$5,2)</f>
        <v>Expert Level</v>
      </c>
      <c r="O892" t="str">
        <f>LOWER(טבלה1[[#This Row],[level_desc]])</f>
        <v>expert level</v>
      </c>
      <c r="P892" s="3" t="str">
        <f>UPPER(טבלה1[[#This Row],[small letters]])</f>
        <v>EXPERT LEVEL</v>
      </c>
      <c r="Q892">
        <f>LEN(טבלה1[[#This Row],[no spaces]])</f>
        <v>12</v>
      </c>
      <c r="R892" t="str">
        <f>TRIM(טבלה1[[#This Row],[small letters]])</f>
        <v>expert level</v>
      </c>
      <c r="S892" s="6">
        <v>3.5</v>
      </c>
      <c r="T892" s="12">
        <v>42086</v>
      </c>
      <c r="U892" s="6">
        <f>DAY(טבלה1[[#This Row],[published_date]])</f>
        <v>23</v>
      </c>
      <c r="V892" s="6">
        <f>MONTH(טבלה1[[#This Row],[published_date]])</f>
        <v>3</v>
      </c>
      <c r="W892" s="6">
        <f>YEAR(טבלה1[[#This Row],[published_date]])</f>
        <v>2015</v>
      </c>
      <c r="X892">
        <v>1</v>
      </c>
      <c r="Y892" t="str">
        <f>VLOOKUP(טבלה1[[#This Row],[subject_id]],Subject_id!$A$2:$B$5,2)</f>
        <v>Business Finance</v>
      </c>
      <c r="Z892" s="7">
        <v>43701</v>
      </c>
      <c r="AA892">
        <f>_xlfn.DAYS(טבלה1[[#This Row],[Removal_date]],טבלה1[[#This Row],[published_date]])</f>
        <v>1615</v>
      </c>
      <c r="AB892" s="4">
        <f>טבלה1[[#This Row],[price]]*טבלה1[[#This Row],[num_subscribers]]</f>
        <v>114190</v>
      </c>
    </row>
    <row r="893" spans="1:28" x14ac:dyDescent="0.3">
      <c r="A893">
        <v>446736</v>
      </c>
      <c r="B893" t="s">
        <v>5204</v>
      </c>
      <c r="C893" t="str">
        <f>LEFT(טבלה1[[#This Row],[course_title]],10)</f>
        <v xml:space="preserve">Amazon s3 </v>
      </c>
      <c r="D893" t="str">
        <f>RIGHT(טבלה1[[#This Row],[course_title]],10)</f>
        <v xml:space="preserve"> Amazon S3</v>
      </c>
      <c r="E893" t="str">
        <f>MID(טבלה1[[#This Row],[course_title]],2,10)</f>
        <v>mazon s3 M</v>
      </c>
      <c r="F893" t="s">
        <v>5205</v>
      </c>
      <c r="G893" t="str">
        <f>REPLACE(טבלה1[[#This Row],[url]],19,3,"com")</f>
        <v>https://www.udemy.com/amazon-s3-mastery/</v>
      </c>
      <c r="H893" t="b">
        <v>1</v>
      </c>
      <c r="I893" s="4">
        <v>95</v>
      </c>
      <c r="J893" s="5">
        <v>1811</v>
      </c>
      <c r="K893" s="5">
        <v>118</v>
      </c>
      <c r="L893" s="5">
        <v>36</v>
      </c>
      <c r="M893">
        <v>1</v>
      </c>
      <c r="N893" t="str">
        <f>VLOOKUP(טבלה1[[#This Row],[level_id]],Level_id!$A$2:$B$5,2)</f>
        <v>All levels</v>
      </c>
      <c r="O893" t="str">
        <f>LOWER(טבלה1[[#This Row],[level_desc]])</f>
        <v>all levels</v>
      </c>
      <c r="P893" s="3" t="str">
        <f>UPPER(טבלה1[[#This Row],[small letters]])</f>
        <v>ALL LEVELS</v>
      </c>
      <c r="Q893">
        <f>LEN(טבלה1[[#This Row],[no spaces]])</f>
        <v>10</v>
      </c>
      <c r="R893" t="str">
        <f>TRIM(טבלה1[[#This Row],[small letters]])</f>
        <v>all levels</v>
      </c>
      <c r="S893" s="6">
        <v>3.5</v>
      </c>
      <c r="T893" s="12">
        <v>42081</v>
      </c>
      <c r="U893" s="6">
        <f>DAY(טבלה1[[#This Row],[published_date]])</f>
        <v>18</v>
      </c>
      <c r="V893" s="6">
        <f>MONTH(טבלה1[[#This Row],[published_date]])</f>
        <v>3</v>
      </c>
      <c r="W893" s="6">
        <f>YEAR(טבלה1[[#This Row],[published_date]])</f>
        <v>2015</v>
      </c>
      <c r="X893">
        <v>4</v>
      </c>
      <c r="Y893" t="str">
        <f>VLOOKUP(טבלה1[[#This Row],[subject_id]],Subject_id!$A$2:$B$5,2)</f>
        <v>Web Development</v>
      </c>
      <c r="Z893" s="7">
        <v>43734</v>
      </c>
      <c r="AA893">
        <f>_xlfn.DAYS(טבלה1[[#This Row],[Removal_date]],טבלה1[[#This Row],[published_date]])</f>
        <v>1653</v>
      </c>
      <c r="AB893" s="4">
        <f>טבלה1[[#This Row],[price]]*טבלה1[[#This Row],[num_subscribers]]</f>
        <v>172045</v>
      </c>
    </row>
    <row r="894" spans="1:28" x14ac:dyDescent="0.3">
      <c r="A894">
        <v>452092</v>
      </c>
      <c r="B894" t="s">
        <v>2922</v>
      </c>
      <c r="C894" t="str">
        <f>LEFT(טבלה1[[#This Row],[course_title]],10)</f>
        <v>Adobe Illu</v>
      </c>
      <c r="D894" t="str">
        <f>RIGHT(טבלה1[[#This Row],[course_title]],10)</f>
        <v>lustration</v>
      </c>
      <c r="E894" t="str">
        <f>MID(טבלה1[[#This Row],[course_title]],2,10)</f>
        <v>dobe Illus</v>
      </c>
      <c r="F894" t="s">
        <v>2923</v>
      </c>
      <c r="G894" t="str">
        <f>REPLACE(טבלה1[[#This Row],[url]],19,3,"com")</f>
        <v>https://www.udemy.com/create-quick-easy-original-illustrations-in-illustrator/</v>
      </c>
      <c r="H894" t="b">
        <v>1</v>
      </c>
      <c r="I894" s="4">
        <v>95</v>
      </c>
      <c r="J894" s="5">
        <v>1418</v>
      </c>
      <c r="K894" s="5">
        <v>57</v>
      </c>
      <c r="L894" s="5">
        <v>19</v>
      </c>
      <c r="M894">
        <v>2</v>
      </c>
      <c r="N894" t="str">
        <f>VLOOKUP(טבלה1[[#This Row],[level_id]],Level_id!$A$2:$B$5,2)</f>
        <v>Beginner Level</v>
      </c>
      <c r="O894" t="str">
        <f>LOWER(טבלה1[[#This Row],[level_desc]])</f>
        <v>beginner level</v>
      </c>
      <c r="P894" s="3" t="str">
        <f>UPPER(טבלה1[[#This Row],[small letters]])</f>
        <v>BEGINNER LEVEL</v>
      </c>
      <c r="Q894">
        <f>LEN(טבלה1[[#This Row],[no spaces]])</f>
        <v>14</v>
      </c>
      <c r="R894" t="str">
        <f>TRIM(טבלה1[[#This Row],[small letters]])</f>
        <v>beginner level</v>
      </c>
      <c r="S894" s="6">
        <v>1.5</v>
      </c>
      <c r="T894" s="12">
        <v>42085</v>
      </c>
      <c r="U894" s="6">
        <f>DAY(טבלה1[[#This Row],[published_date]])</f>
        <v>22</v>
      </c>
      <c r="V894" s="6">
        <f>MONTH(טבלה1[[#This Row],[published_date]])</f>
        <v>3</v>
      </c>
      <c r="W894" s="6">
        <f>YEAR(טבלה1[[#This Row],[published_date]])</f>
        <v>2015</v>
      </c>
      <c r="X894">
        <v>2</v>
      </c>
      <c r="Y894" t="str">
        <f>VLOOKUP(טבלה1[[#This Row],[subject_id]],Subject_id!$A$2:$B$5,2)</f>
        <v>Graphic Design</v>
      </c>
      <c r="Z894" s="7">
        <v>43465</v>
      </c>
      <c r="AA894">
        <f>_xlfn.DAYS(טבלה1[[#This Row],[Removal_date]],טבלה1[[#This Row],[published_date]])</f>
        <v>1380</v>
      </c>
      <c r="AB894" s="4">
        <f>טבלה1[[#This Row],[price]]*טבלה1[[#This Row],[num_subscribers]]</f>
        <v>134710</v>
      </c>
    </row>
    <row r="895" spans="1:28" x14ac:dyDescent="0.3">
      <c r="A895">
        <v>455680</v>
      </c>
      <c r="B895" t="s">
        <v>7283</v>
      </c>
      <c r="C895" t="str">
        <f>LEFT(טבלה1[[#This Row],[course_title]],10)</f>
        <v>Create a M</v>
      </c>
      <c r="D895" t="str">
        <f>RIGHT(טבלה1[[#This Row],[course_title]],10)</f>
        <v xml:space="preserve"> Wordpress</v>
      </c>
      <c r="E895" t="str">
        <f>MID(טבלה1[[#This Row],[course_title]],2,10)</f>
        <v>reate a Me</v>
      </c>
      <c r="F895" t="s">
        <v>7284</v>
      </c>
      <c r="G895" t="str">
        <f>REPLACE(טבלה1[[#This Row],[url]],19,3,"com")</f>
        <v>https://www.udemy.com/create-a-membership-site-with-wishlist-member/</v>
      </c>
      <c r="H895" t="b">
        <v>1</v>
      </c>
      <c r="I895" s="4">
        <v>95</v>
      </c>
      <c r="J895" s="5">
        <v>557</v>
      </c>
      <c r="K895" s="5">
        <v>39</v>
      </c>
      <c r="L895" s="5">
        <v>28</v>
      </c>
      <c r="M895">
        <v>1</v>
      </c>
      <c r="N895" t="str">
        <f>VLOOKUP(טבלה1[[#This Row],[level_id]],Level_id!$A$2:$B$5,2)</f>
        <v>All levels</v>
      </c>
      <c r="O895" t="str">
        <f>LOWER(טבלה1[[#This Row],[level_desc]])</f>
        <v>all levels</v>
      </c>
      <c r="P895" s="3" t="str">
        <f>UPPER(טבלה1[[#This Row],[small letters]])</f>
        <v>ALL LEVELS</v>
      </c>
      <c r="Q895">
        <f>LEN(טבלה1[[#This Row],[no spaces]])</f>
        <v>10</v>
      </c>
      <c r="R895" t="str">
        <f>TRIM(טבלה1[[#This Row],[small letters]])</f>
        <v>all levels</v>
      </c>
      <c r="S895" s="6">
        <v>2.5</v>
      </c>
      <c r="T895" s="12">
        <v>42094</v>
      </c>
      <c r="U895" s="6">
        <f>DAY(טבלה1[[#This Row],[published_date]])</f>
        <v>31</v>
      </c>
      <c r="V895" s="6">
        <f>MONTH(טבלה1[[#This Row],[published_date]])</f>
        <v>3</v>
      </c>
      <c r="W895" s="6">
        <f>YEAR(טבלה1[[#This Row],[published_date]])</f>
        <v>2015</v>
      </c>
      <c r="X895">
        <v>4</v>
      </c>
      <c r="Y895" t="str">
        <f>VLOOKUP(טבלה1[[#This Row],[subject_id]],Subject_id!$A$2:$B$5,2)</f>
        <v>Web Development</v>
      </c>
      <c r="Z895" s="7">
        <v>43734</v>
      </c>
      <c r="AA895">
        <f>_xlfn.DAYS(טבלה1[[#This Row],[Removal_date]],טבלה1[[#This Row],[published_date]])</f>
        <v>1640</v>
      </c>
      <c r="AB895" s="4">
        <f>טבלה1[[#This Row],[price]]*טבלה1[[#This Row],[num_subscribers]]</f>
        <v>52915</v>
      </c>
    </row>
    <row r="896" spans="1:28" x14ac:dyDescent="0.3">
      <c r="A896">
        <v>461176</v>
      </c>
      <c r="B896" t="s">
        <v>6943</v>
      </c>
      <c r="C896" t="str">
        <f>LEFT(טבלה1[[#This Row],[course_title]],10)</f>
        <v>Build an A</v>
      </c>
      <c r="D896" t="str">
        <f>RIGHT(טבלה1[[#This Row],[course_title]],10)</f>
        <v xml:space="preserve"> WordPress</v>
      </c>
      <c r="E896" t="str">
        <f>MID(טבלה1[[#This Row],[course_title]],2,10)</f>
        <v>uild an Ad</v>
      </c>
      <c r="F896" t="s">
        <v>6944</v>
      </c>
      <c r="G896" t="str">
        <f>REPLACE(טבלה1[[#This Row],[url]],19,3,"com")</f>
        <v>https://www.udemy.com/single-page-design-with-bootstrap-css-html5-js-parallax/</v>
      </c>
      <c r="H896" t="b">
        <v>1</v>
      </c>
      <c r="I896" s="4">
        <v>95</v>
      </c>
      <c r="J896" s="5">
        <v>481</v>
      </c>
      <c r="K896" s="5">
        <v>75</v>
      </c>
      <c r="L896" s="5">
        <v>77</v>
      </c>
      <c r="M896">
        <v>4</v>
      </c>
      <c r="N896" t="str">
        <f>VLOOKUP(טבלה1[[#This Row],[level_id]],Level_id!$A$2:$B$5,2)</f>
        <v>Intermediate Level</v>
      </c>
      <c r="O896" t="str">
        <f>LOWER(טבלה1[[#This Row],[level_desc]])</f>
        <v>intermediate level</v>
      </c>
      <c r="P896" s="3" t="str">
        <f>UPPER(טבלה1[[#This Row],[small letters]])</f>
        <v>INTERMEDIATE LEVEL</v>
      </c>
      <c r="Q896">
        <f>LEN(טבלה1[[#This Row],[no spaces]])</f>
        <v>18</v>
      </c>
      <c r="R896" t="str">
        <f>TRIM(טבלה1[[#This Row],[small letters]])</f>
        <v>intermediate level</v>
      </c>
      <c r="S896" s="6">
        <v>6</v>
      </c>
      <c r="T896" s="12">
        <v>42102</v>
      </c>
      <c r="U896" s="6">
        <f>DAY(טבלה1[[#This Row],[published_date]])</f>
        <v>8</v>
      </c>
      <c r="V896" s="6">
        <f>MONTH(טבלה1[[#This Row],[published_date]])</f>
        <v>4</v>
      </c>
      <c r="W896" s="6">
        <f>YEAR(טבלה1[[#This Row],[published_date]])</f>
        <v>2015</v>
      </c>
      <c r="X896">
        <v>4</v>
      </c>
      <c r="Y896" t="str">
        <f>VLOOKUP(טבלה1[[#This Row],[subject_id]],Subject_id!$A$2:$B$5,2)</f>
        <v>Web Development</v>
      </c>
      <c r="Z896" s="7">
        <v>44114</v>
      </c>
      <c r="AA896">
        <f>_xlfn.DAYS(טבלה1[[#This Row],[Removal_date]],טבלה1[[#This Row],[published_date]])</f>
        <v>2012</v>
      </c>
      <c r="AB896" s="4">
        <f>טבלה1[[#This Row],[price]]*טבלה1[[#This Row],[num_subscribers]]</f>
        <v>45695</v>
      </c>
    </row>
    <row r="897" spans="1:28" x14ac:dyDescent="0.3">
      <c r="A897">
        <v>473338</v>
      </c>
      <c r="B897" t="s">
        <v>6793</v>
      </c>
      <c r="C897" t="str">
        <f>LEFT(טבלה1[[#This Row],[course_title]],10)</f>
        <v xml:space="preserve">Wordpress </v>
      </c>
      <c r="D897" t="str">
        <f>RIGHT(טבלה1[[#This Row],[course_title]],10)</f>
        <v>s Security</v>
      </c>
      <c r="E897" t="str">
        <f>MID(טבלה1[[#This Row],[course_title]],2,10)</f>
        <v>ordpress S</v>
      </c>
      <c r="F897" t="s">
        <v>6794</v>
      </c>
      <c r="G897" t="str">
        <f>REPLACE(טבלה1[[#This Row],[url]],19,3,"com")</f>
        <v>https://www.udemy.com/easy-wordpress-security/</v>
      </c>
      <c r="H897" t="b">
        <v>1</v>
      </c>
      <c r="I897" s="4">
        <v>95</v>
      </c>
      <c r="J897" s="5">
        <v>2888</v>
      </c>
      <c r="K897" s="5">
        <v>26</v>
      </c>
      <c r="L897" s="5">
        <v>24</v>
      </c>
      <c r="M897">
        <v>1</v>
      </c>
      <c r="N897" t="str">
        <f>VLOOKUP(טבלה1[[#This Row],[level_id]],Level_id!$A$2:$B$5,2)</f>
        <v>All levels</v>
      </c>
      <c r="O897" t="str">
        <f>LOWER(טבלה1[[#This Row],[level_desc]])</f>
        <v>all levels</v>
      </c>
      <c r="P897" s="3" t="str">
        <f>UPPER(טבלה1[[#This Row],[small letters]])</f>
        <v>ALL LEVELS</v>
      </c>
      <c r="Q897">
        <f>LEN(טבלה1[[#This Row],[no spaces]])</f>
        <v>10</v>
      </c>
      <c r="R897" t="str">
        <f>TRIM(טבלה1[[#This Row],[small letters]])</f>
        <v>all levels</v>
      </c>
      <c r="S897" s="6">
        <v>2.5</v>
      </c>
      <c r="T897" s="12">
        <v>42107</v>
      </c>
      <c r="U897" s="6">
        <f>DAY(טבלה1[[#This Row],[published_date]])</f>
        <v>13</v>
      </c>
      <c r="V897" s="6">
        <f>MONTH(טבלה1[[#This Row],[published_date]])</f>
        <v>4</v>
      </c>
      <c r="W897" s="6">
        <f>YEAR(טבלה1[[#This Row],[published_date]])</f>
        <v>2015</v>
      </c>
      <c r="X897">
        <v>4</v>
      </c>
      <c r="Y897" t="str">
        <f>VLOOKUP(טבלה1[[#This Row],[subject_id]],Subject_id!$A$2:$B$5,2)</f>
        <v>Web Development</v>
      </c>
      <c r="Z897" s="7">
        <v>43734</v>
      </c>
      <c r="AA897">
        <f>_xlfn.DAYS(טבלה1[[#This Row],[Removal_date]],טבלה1[[#This Row],[published_date]])</f>
        <v>1627</v>
      </c>
      <c r="AB897" s="4">
        <f>טבלה1[[#This Row],[price]]*טבלה1[[#This Row],[num_subscribers]]</f>
        <v>274360</v>
      </c>
    </row>
    <row r="898" spans="1:28" x14ac:dyDescent="0.3">
      <c r="A898">
        <v>476256</v>
      </c>
      <c r="B898" t="s">
        <v>452</v>
      </c>
      <c r="C898" t="str">
        <f>LEFT(טבלה1[[#This Row],[course_title]],10)</f>
        <v>Stock Opti</v>
      </c>
      <c r="D898" t="str">
        <f>RIGHT(טבלה1[[#This Row],[course_title]],10)</f>
        <v>ve Brokers</v>
      </c>
      <c r="E898" t="str">
        <f>MID(טבלה1[[#This Row],[course_title]],2,10)</f>
        <v>tock Optio</v>
      </c>
      <c r="F898" t="s">
        <v>453</v>
      </c>
      <c r="G898" t="str">
        <f>REPLACE(טבלה1[[#This Row],[url]],19,3,"com")</f>
        <v>https://www.udemy.com/stock-options-trades-using-interactive-brokers/</v>
      </c>
      <c r="H898" t="b">
        <v>1</v>
      </c>
      <c r="I898" s="4">
        <v>95</v>
      </c>
      <c r="J898" s="5">
        <v>1580</v>
      </c>
      <c r="K898" s="5">
        <v>26</v>
      </c>
      <c r="L898" s="5">
        <v>14</v>
      </c>
      <c r="M898">
        <v>4</v>
      </c>
      <c r="N898" t="str">
        <f>VLOOKUP(טבלה1[[#This Row],[level_id]],Level_id!$A$2:$B$5,2)</f>
        <v>Intermediate Level</v>
      </c>
      <c r="O898" t="str">
        <f>LOWER(טבלה1[[#This Row],[level_desc]])</f>
        <v>intermediate level</v>
      </c>
      <c r="P898" s="3" t="str">
        <f>UPPER(טבלה1[[#This Row],[small letters]])</f>
        <v>INTERMEDIATE LEVEL</v>
      </c>
      <c r="Q898">
        <f>LEN(טבלה1[[#This Row],[no spaces]])</f>
        <v>18</v>
      </c>
      <c r="R898" t="str">
        <f>TRIM(טבלה1[[#This Row],[small letters]])</f>
        <v>intermediate level</v>
      </c>
      <c r="S898" s="6">
        <v>1</v>
      </c>
      <c r="T898" s="12">
        <v>42254</v>
      </c>
      <c r="U898" s="6">
        <f>DAY(טבלה1[[#This Row],[published_date]])</f>
        <v>7</v>
      </c>
      <c r="V898" s="6">
        <f>MONTH(טבלה1[[#This Row],[published_date]])</f>
        <v>9</v>
      </c>
      <c r="W898" s="6">
        <f>YEAR(טבלה1[[#This Row],[published_date]])</f>
        <v>2015</v>
      </c>
      <c r="X898">
        <v>1</v>
      </c>
      <c r="Y898" t="str">
        <f>VLOOKUP(טבלה1[[#This Row],[subject_id]],Subject_id!$A$2:$B$5,2)</f>
        <v>Business Finance</v>
      </c>
      <c r="Z898" s="7">
        <v>44114</v>
      </c>
      <c r="AA898">
        <f>_xlfn.DAYS(טבלה1[[#This Row],[Removal_date]],טבלה1[[#This Row],[published_date]])</f>
        <v>1860</v>
      </c>
      <c r="AB898" s="4">
        <f>טבלה1[[#This Row],[price]]*טבלה1[[#This Row],[num_subscribers]]</f>
        <v>150100</v>
      </c>
    </row>
    <row r="899" spans="1:28" x14ac:dyDescent="0.3">
      <c r="A899">
        <v>480752</v>
      </c>
      <c r="B899" t="s">
        <v>496</v>
      </c>
      <c r="C899" t="str">
        <f>LEFT(טבלה1[[#This Row],[course_title]],10)</f>
        <v xml:space="preserve">Investing </v>
      </c>
      <c r="D899" t="str">
        <f>RIGHT(טבלה1[[#This Row],[course_title]],10)</f>
        <v>mple Rules</v>
      </c>
      <c r="E899" t="str">
        <f>MID(טבלה1[[#This Row],[course_title]],2,10)</f>
        <v>nvesting I</v>
      </c>
      <c r="F899" t="s">
        <v>497</v>
      </c>
      <c r="G899" t="str">
        <f>REPLACE(טבלה1[[#This Row],[url]],19,3,"com")</f>
        <v>https://www.udemy.com/value-investing-rules/</v>
      </c>
      <c r="H899" t="b">
        <v>1</v>
      </c>
      <c r="I899" s="4">
        <v>95</v>
      </c>
      <c r="J899" s="5">
        <v>871</v>
      </c>
      <c r="K899" s="5">
        <v>79</v>
      </c>
      <c r="L899" s="5">
        <v>59</v>
      </c>
      <c r="M899">
        <v>1</v>
      </c>
      <c r="N899" t="str">
        <f>VLOOKUP(טבלה1[[#This Row],[level_id]],Level_id!$A$2:$B$5,2)</f>
        <v>All levels</v>
      </c>
      <c r="O899" t="str">
        <f>LOWER(טבלה1[[#This Row],[level_desc]])</f>
        <v>all levels</v>
      </c>
      <c r="P899" s="3" t="str">
        <f>UPPER(טבלה1[[#This Row],[small letters]])</f>
        <v>ALL LEVELS</v>
      </c>
      <c r="Q899">
        <f>LEN(טבלה1[[#This Row],[no spaces]])</f>
        <v>10</v>
      </c>
      <c r="R899" t="str">
        <f>TRIM(טבלה1[[#This Row],[small letters]])</f>
        <v>all levels</v>
      </c>
      <c r="S899" s="6">
        <v>2</v>
      </c>
      <c r="T899" s="12">
        <v>42171</v>
      </c>
      <c r="U899" s="6">
        <f>DAY(טבלה1[[#This Row],[published_date]])</f>
        <v>16</v>
      </c>
      <c r="V899" s="6">
        <f>MONTH(טבלה1[[#This Row],[published_date]])</f>
        <v>6</v>
      </c>
      <c r="W899" s="6">
        <f>YEAR(טבלה1[[#This Row],[published_date]])</f>
        <v>2015</v>
      </c>
      <c r="X899">
        <v>1</v>
      </c>
      <c r="Y899" t="str">
        <f>VLOOKUP(טבלה1[[#This Row],[subject_id]],Subject_id!$A$2:$B$5,2)</f>
        <v>Business Finance</v>
      </c>
      <c r="Z899" s="7">
        <v>43318</v>
      </c>
      <c r="AA899">
        <f>_xlfn.DAYS(טבלה1[[#This Row],[Removal_date]],טבלה1[[#This Row],[published_date]])</f>
        <v>1147</v>
      </c>
      <c r="AB899" s="4">
        <f>טבלה1[[#This Row],[price]]*טבלה1[[#This Row],[num_subscribers]]</f>
        <v>82745</v>
      </c>
    </row>
    <row r="900" spans="1:28" x14ac:dyDescent="0.3">
      <c r="A900">
        <v>507778</v>
      </c>
      <c r="B900" t="s">
        <v>1902</v>
      </c>
      <c r="C900" t="str">
        <f>LEFT(טבלה1[[#This Row],[course_title]],10)</f>
        <v>How to bec</v>
      </c>
      <c r="D900" t="str">
        <f>RIGHT(טבלה1[[#This Row],[course_title]],10)</f>
        <v>day trader</v>
      </c>
      <c r="E900" t="str">
        <f>MID(טבלה1[[#This Row],[course_title]],2,10)</f>
        <v>ow to beco</v>
      </c>
      <c r="F900" t="s">
        <v>1903</v>
      </c>
      <c r="G900" t="str">
        <f>REPLACE(טבלה1[[#This Row],[url]],19,3,"com")</f>
        <v>https://www.udemy.com/a-successful-day-trader/</v>
      </c>
      <c r="H900" t="b">
        <v>1</v>
      </c>
      <c r="I900" s="4">
        <v>95</v>
      </c>
      <c r="J900" s="5">
        <v>1150</v>
      </c>
      <c r="K900" s="5">
        <v>6</v>
      </c>
      <c r="L900" s="5">
        <v>27</v>
      </c>
      <c r="M900">
        <v>1</v>
      </c>
      <c r="N900" t="str">
        <f>VLOOKUP(טבלה1[[#This Row],[level_id]],Level_id!$A$2:$B$5,2)</f>
        <v>All levels</v>
      </c>
      <c r="O900" t="str">
        <f>LOWER(טבלה1[[#This Row],[level_desc]])</f>
        <v>all levels</v>
      </c>
      <c r="P900" s="3" t="str">
        <f>UPPER(טבלה1[[#This Row],[small letters]])</f>
        <v>ALL LEVELS</v>
      </c>
      <c r="Q900">
        <f>LEN(טבלה1[[#This Row],[no spaces]])</f>
        <v>10</v>
      </c>
      <c r="R900" t="str">
        <f>TRIM(טבלה1[[#This Row],[small letters]])</f>
        <v>all levels</v>
      </c>
      <c r="S900" s="6">
        <v>2.5</v>
      </c>
      <c r="T900" s="12">
        <v>42149</v>
      </c>
      <c r="U900" s="6">
        <f>DAY(טבלה1[[#This Row],[published_date]])</f>
        <v>25</v>
      </c>
      <c r="V900" s="6">
        <f>MONTH(טבלה1[[#This Row],[published_date]])</f>
        <v>5</v>
      </c>
      <c r="W900" s="6">
        <f>YEAR(טבלה1[[#This Row],[published_date]])</f>
        <v>2015</v>
      </c>
      <c r="X900">
        <v>1</v>
      </c>
      <c r="Y900" t="str">
        <f>VLOOKUP(טבלה1[[#This Row],[subject_id]],Subject_id!$A$2:$B$5,2)</f>
        <v>Business Finance</v>
      </c>
      <c r="Z900" s="7">
        <v>43318</v>
      </c>
      <c r="AA900">
        <f>_xlfn.DAYS(טבלה1[[#This Row],[Removal_date]],טבלה1[[#This Row],[published_date]])</f>
        <v>1169</v>
      </c>
      <c r="AB900" s="4">
        <f>טבלה1[[#This Row],[price]]*טבלה1[[#This Row],[num_subscribers]]</f>
        <v>109250</v>
      </c>
    </row>
    <row r="901" spans="1:28" x14ac:dyDescent="0.3">
      <c r="A901">
        <v>510098</v>
      </c>
      <c r="B901" t="s">
        <v>4299</v>
      </c>
      <c r="C901" t="str">
        <f>LEFT(טבלה1[[#This Row],[course_title]],10)</f>
        <v>Create Bea</v>
      </c>
      <c r="D901" t="str">
        <f>RIGHT(טבלה1[[#This Row],[course_title]],10)</f>
        <v>In Minutes</v>
      </c>
      <c r="E901" t="str">
        <f>MID(טבלה1[[#This Row],[course_title]],2,10)</f>
        <v>reate Beau</v>
      </c>
      <c r="F901" t="s">
        <v>4300</v>
      </c>
      <c r="G901" t="str">
        <f>REPLACE(טבלה1[[#This Row],[url]],19,3,"com")</f>
        <v>https://www.udemy.com/create-beautiful-music-on-the-piano-like-a-pro-in-minutes/</v>
      </c>
      <c r="H901" t="b">
        <v>1</v>
      </c>
      <c r="I901" s="4">
        <v>95</v>
      </c>
      <c r="J901" s="5">
        <v>115</v>
      </c>
      <c r="K901" s="5">
        <v>17</v>
      </c>
      <c r="L901" s="5">
        <v>17</v>
      </c>
      <c r="M901">
        <v>1</v>
      </c>
      <c r="N901" t="str">
        <f>VLOOKUP(טבלה1[[#This Row],[level_id]],Level_id!$A$2:$B$5,2)</f>
        <v>All levels</v>
      </c>
      <c r="O901" t="str">
        <f>LOWER(טבלה1[[#This Row],[level_desc]])</f>
        <v>all levels</v>
      </c>
      <c r="P901" s="3" t="str">
        <f>UPPER(טבלה1[[#This Row],[small letters]])</f>
        <v>ALL LEVELS</v>
      </c>
      <c r="Q901">
        <f>LEN(טבלה1[[#This Row],[no spaces]])</f>
        <v>10</v>
      </c>
      <c r="R901" t="str">
        <f>TRIM(טבלה1[[#This Row],[small letters]])</f>
        <v>all levels</v>
      </c>
      <c r="S901" s="6">
        <v>1.5</v>
      </c>
      <c r="T901" s="12">
        <v>42226</v>
      </c>
      <c r="U901" s="6">
        <f>DAY(טבלה1[[#This Row],[published_date]])</f>
        <v>10</v>
      </c>
      <c r="V901" s="6">
        <f>MONTH(טבלה1[[#This Row],[published_date]])</f>
        <v>8</v>
      </c>
      <c r="W901" s="6">
        <f>YEAR(טבלה1[[#This Row],[published_date]])</f>
        <v>2015</v>
      </c>
      <c r="X901">
        <v>3</v>
      </c>
      <c r="Y901" t="str">
        <f>VLOOKUP(טבלה1[[#This Row],[subject_id]],Subject_id!$A$2:$B$5,2)</f>
        <v>Musical Instruments</v>
      </c>
      <c r="Z901" s="7">
        <v>43734</v>
      </c>
      <c r="AA901">
        <f>_xlfn.DAYS(טבלה1[[#This Row],[Removal_date]],טבלה1[[#This Row],[published_date]])</f>
        <v>1508</v>
      </c>
      <c r="AB901" s="4">
        <f>טבלה1[[#This Row],[price]]*טבלה1[[#This Row],[num_subscribers]]</f>
        <v>10925</v>
      </c>
    </row>
    <row r="902" spans="1:28" x14ac:dyDescent="0.3">
      <c r="A902">
        <v>512400</v>
      </c>
      <c r="B902" t="s">
        <v>316</v>
      </c>
      <c r="C902" t="str">
        <f>LEFT(טבלה1[[#This Row],[course_title]],10)</f>
        <v>EFT for St</v>
      </c>
      <c r="D902" t="str">
        <f>RIGHT(טבלה1[[#This Row],[course_title]],10)</f>
        <v>ter Trades</v>
      </c>
      <c r="E902" t="str">
        <f>MID(טבלה1[[#This Row],[course_title]],2,10)</f>
        <v>FT for Sto</v>
      </c>
      <c r="F902" t="s">
        <v>317</v>
      </c>
      <c r="G902" t="str">
        <f>REPLACE(טבלה1[[#This Row],[url]],19,3,"com")</f>
        <v>https://www.udemy.com/eft-for-stock-option-trading-success/</v>
      </c>
      <c r="H902" t="b">
        <v>1</v>
      </c>
      <c r="I902" s="4">
        <v>95</v>
      </c>
      <c r="J902" s="5">
        <v>4530</v>
      </c>
      <c r="K902" s="5">
        <v>13</v>
      </c>
      <c r="L902" s="5">
        <v>31</v>
      </c>
      <c r="M902">
        <v>1</v>
      </c>
      <c r="N902" t="str">
        <f>VLOOKUP(טבלה1[[#This Row],[level_id]],Level_id!$A$2:$B$5,2)</f>
        <v>All levels</v>
      </c>
      <c r="O902" t="str">
        <f>LOWER(טבלה1[[#This Row],[level_desc]])</f>
        <v>all levels</v>
      </c>
      <c r="P902" s="3" t="str">
        <f>UPPER(טבלה1[[#This Row],[small letters]])</f>
        <v>ALL LEVELS</v>
      </c>
      <c r="Q902">
        <f>LEN(טבלה1[[#This Row],[no spaces]])</f>
        <v>10</v>
      </c>
      <c r="R902" t="str">
        <f>TRIM(טבלה1[[#This Row],[small letters]])</f>
        <v>all levels</v>
      </c>
      <c r="S902" s="6">
        <v>1.5</v>
      </c>
      <c r="T902" s="12">
        <v>42222</v>
      </c>
      <c r="U902" s="6">
        <f>DAY(טבלה1[[#This Row],[published_date]])</f>
        <v>6</v>
      </c>
      <c r="V902" s="6">
        <f>MONTH(טבלה1[[#This Row],[published_date]])</f>
        <v>8</v>
      </c>
      <c r="W902" s="6">
        <f>YEAR(טבלה1[[#This Row],[published_date]])</f>
        <v>2015</v>
      </c>
      <c r="X902">
        <v>1</v>
      </c>
      <c r="Y902" t="str">
        <f>VLOOKUP(טבלה1[[#This Row],[subject_id]],Subject_id!$A$2:$B$5,2)</f>
        <v>Business Finance</v>
      </c>
      <c r="Z902" s="7">
        <v>43408</v>
      </c>
      <c r="AA902">
        <f>_xlfn.DAYS(טבלה1[[#This Row],[Removal_date]],טבלה1[[#This Row],[published_date]])</f>
        <v>1186</v>
      </c>
      <c r="AB902" s="4">
        <f>טבלה1[[#This Row],[price]]*טבלה1[[#This Row],[num_subscribers]]</f>
        <v>430350</v>
      </c>
    </row>
    <row r="903" spans="1:28" x14ac:dyDescent="0.3">
      <c r="A903">
        <v>525818</v>
      </c>
      <c r="B903" t="s">
        <v>7237</v>
      </c>
      <c r="C903" t="str">
        <f>LEFT(טבלה1[[#This Row],[course_title]],10)</f>
        <v>JavaScript</v>
      </c>
      <c r="D903" t="str">
        <f>RIGHT(טבלה1[[#This Row],[course_title]],10)</f>
        <v>erformance</v>
      </c>
      <c r="E903" t="str">
        <f>MID(טבלה1[[#This Row],[course_title]],2,10)</f>
        <v xml:space="preserve">avaScript </v>
      </c>
      <c r="F903" t="s">
        <v>7238</v>
      </c>
      <c r="G903" t="str">
        <f>REPLACE(טבלה1[[#This Row],[url]],19,3,"com")</f>
        <v>https://www.udemy.com/javascript-high-performance/</v>
      </c>
      <c r="H903" t="b">
        <v>1</v>
      </c>
      <c r="I903" s="4">
        <v>95</v>
      </c>
      <c r="J903" s="5">
        <v>458</v>
      </c>
      <c r="K903" s="5">
        <v>28</v>
      </c>
      <c r="L903" s="5">
        <v>40</v>
      </c>
      <c r="M903">
        <v>1</v>
      </c>
      <c r="N903" t="str">
        <f>VLOOKUP(טבלה1[[#This Row],[level_id]],Level_id!$A$2:$B$5,2)</f>
        <v>All levels</v>
      </c>
      <c r="O903" t="str">
        <f>LOWER(טבלה1[[#This Row],[level_desc]])</f>
        <v>all levels</v>
      </c>
      <c r="P903" s="3" t="str">
        <f>UPPER(טבלה1[[#This Row],[small letters]])</f>
        <v>ALL LEVELS</v>
      </c>
      <c r="Q903">
        <f>LEN(טבלה1[[#This Row],[no spaces]])</f>
        <v>10</v>
      </c>
      <c r="R903" t="str">
        <f>TRIM(טבלה1[[#This Row],[small letters]])</f>
        <v>all levels</v>
      </c>
      <c r="S903" s="6">
        <v>4.5</v>
      </c>
      <c r="T903" s="12">
        <v>42167</v>
      </c>
      <c r="U903" s="6">
        <f>DAY(טבלה1[[#This Row],[published_date]])</f>
        <v>12</v>
      </c>
      <c r="V903" s="6">
        <f>MONTH(טבלה1[[#This Row],[published_date]])</f>
        <v>6</v>
      </c>
      <c r="W903" s="6">
        <f>YEAR(טבלה1[[#This Row],[published_date]])</f>
        <v>2015</v>
      </c>
      <c r="X903">
        <v>4</v>
      </c>
      <c r="Y903" t="str">
        <f>VLOOKUP(טבלה1[[#This Row],[subject_id]],Subject_id!$A$2:$B$5,2)</f>
        <v>Web Development</v>
      </c>
      <c r="Z903" s="7">
        <v>43734</v>
      </c>
      <c r="AA903">
        <f>_xlfn.DAYS(טבלה1[[#This Row],[Removal_date]],טבלה1[[#This Row],[published_date]])</f>
        <v>1567</v>
      </c>
      <c r="AB903" s="4">
        <f>טבלה1[[#This Row],[price]]*טבלה1[[#This Row],[num_subscribers]]</f>
        <v>43510</v>
      </c>
    </row>
    <row r="904" spans="1:28" x14ac:dyDescent="0.3">
      <c r="A904">
        <v>529828</v>
      </c>
      <c r="B904" t="s">
        <v>1086</v>
      </c>
      <c r="C904" t="str">
        <f>LEFT(טבלה1[[#This Row],[course_title]],10)</f>
        <v>Python for</v>
      </c>
      <c r="D904" t="str">
        <f>RIGHT(טבלה1[[#This Row],[course_title]],10)</f>
        <v xml:space="preserve"> Investing</v>
      </c>
      <c r="E904" t="str">
        <f>MID(טבלה1[[#This Row],[course_title]],2,10)</f>
        <v xml:space="preserve">ython for </v>
      </c>
      <c r="F904" t="s">
        <v>1087</v>
      </c>
      <c r="G904" t="str">
        <f>REPLACE(טבלה1[[#This Row],[url]],19,3,"com")</f>
        <v>https://www.udemy.com/python-for-trading-investing/</v>
      </c>
      <c r="H904" t="b">
        <v>1</v>
      </c>
      <c r="I904" s="4">
        <v>95</v>
      </c>
      <c r="J904" s="5">
        <v>638</v>
      </c>
      <c r="K904" s="5">
        <v>25</v>
      </c>
      <c r="L904" s="5">
        <v>36</v>
      </c>
      <c r="M904">
        <v>1</v>
      </c>
      <c r="N904" t="str">
        <f>VLOOKUP(טבלה1[[#This Row],[level_id]],Level_id!$A$2:$B$5,2)</f>
        <v>All levels</v>
      </c>
      <c r="O904" t="str">
        <f>LOWER(טבלה1[[#This Row],[level_desc]])</f>
        <v>all levels</v>
      </c>
      <c r="P904" s="3" t="str">
        <f>UPPER(טבלה1[[#This Row],[small letters]])</f>
        <v>ALL LEVELS</v>
      </c>
      <c r="Q904">
        <f>LEN(טבלה1[[#This Row],[no spaces]])</f>
        <v>10</v>
      </c>
      <c r="R904" t="str">
        <f>TRIM(טבלה1[[#This Row],[small letters]])</f>
        <v>all levels</v>
      </c>
      <c r="S904" s="6">
        <v>5</v>
      </c>
      <c r="T904" s="12">
        <v>42172</v>
      </c>
      <c r="U904" s="6">
        <f>DAY(טבלה1[[#This Row],[published_date]])</f>
        <v>17</v>
      </c>
      <c r="V904" s="6">
        <f>MONTH(טבלה1[[#This Row],[published_date]])</f>
        <v>6</v>
      </c>
      <c r="W904" s="6">
        <f>YEAR(טבלה1[[#This Row],[published_date]])</f>
        <v>2015</v>
      </c>
      <c r="X904">
        <v>1</v>
      </c>
      <c r="Y904" t="str">
        <f>VLOOKUP(טבלה1[[#This Row],[subject_id]],Subject_id!$A$2:$B$5,2)</f>
        <v>Business Finance</v>
      </c>
      <c r="Z904" s="7">
        <v>43318</v>
      </c>
      <c r="AA904">
        <f>_xlfn.DAYS(טבלה1[[#This Row],[Removal_date]],טבלה1[[#This Row],[published_date]])</f>
        <v>1146</v>
      </c>
      <c r="AB904" s="4">
        <f>טבלה1[[#This Row],[price]]*טבלה1[[#This Row],[num_subscribers]]</f>
        <v>60610</v>
      </c>
    </row>
    <row r="905" spans="1:28" x14ac:dyDescent="0.3">
      <c r="A905">
        <v>530092</v>
      </c>
      <c r="B905" t="s">
        <v>5982</v>
      </c>
      <c r="C905" t="str">
        <f>LEFT(טבלה1[[#This Row],[course_title]],10)</f>
        <v xml:space="preserve">Mastering </v>
      </c>
      <c r="D905" t="str">
        <f>RIGHT(טבלה1[[#This Row],[course_title]],10)</f>
        <v>tering CSS</v>
      </c>
      <c r="E905" t="str">
        <f>MID(טבלה1[[#This Row],[course_title]],2,10)</f>
        <v>astering C</v>
      </c>
      <c r="F905" t="s">
        <v>5983</v>
      </c>
      <c r="G905" t="str">
        <f>REPLACE(טבלה1[[#This Row],[url]],19,3,"com")</f>
        <v>https://www.udemy.com/mastering-css/</v>
      </c>
      <c r="H905" t="b">
        <v>1</v>
      </c>
      <c r="I905" s="4">
        <v>95</v>
      </c>
      <c r="J905" s="5">
        <v>1815</v>
      </c>
      <c r="K905" s="5">
        <v>249</v>
      </c>
      <c r="L905" s="5">
        <v>42</v>
      </c>
      <c r="M905">
        <v>3</v>
      </c>
      <c r="N905" t="str">
        <f>VLOOKUP(טבלה1[[#This Row],[level_id]],Level_id!$A$2:$B$5,2)</f>
        <v>Expert Level</v>
      </c>
      <c r="O905" t="str">
        <f>LOWER(טבלה1[[#This Row],[level_desc]])</f>
        <v>expert level</v>
      </c>
      <c r="P905" s="3" t="str">
        <f>UPPER(טבלה1[[#This Row],[small letters]])</f>
        <v>EXPERT LEVEL</v>
      </c>
      <c r="Q905">
        <f>LEN(טבלה1[[#This Row],[no spaces]])</f>
        <v>12</v>
      </c>
      <c r="R905" t="str">
        <f>TRIM(טבלה1[[#This Row],[small letters]])</f>
        <v>expert level</v>
      </c>
      <c r="S905" s="6">
        <v>5</v>
      </c>
      <c r="T905" s="12">
        <v>42172</v>
      </c>
      <c r="U905" s="6">
        <f>DAY(טבלה1[[#This Row],[published_date]])</f>
        <v>17</v>
      </c>
      <c r="V905" s="6">
        <f>MONTH(טבלה1[[#This Row],[published_date]])</f>
        <v>6</v>
      </c>
      <c r="W905" s="6">
        <f>YEAR(טבלה1[[#This Row],[published_date]])</f>
        <v>2015</v>
      </c>
      <c r="X905">
        <v>4</v>
      </c>
      <c r="Y905" t="str">
        <f>VLOOKUP(טבלה1[[#This Row],[subject_id]],Subject_id!$A$2:$B$5,2)</f>
        <v>Web Development</v>
      </c>
      <c r="Z905" s="7">
        <v>43701</v>
      </c>
      <c r="AA905">
        <f>_xlfn.DAYS(טבלה1[[#This Row],[Removal_date]],טבלה1[[#This Row],[published_date]])</f>
        <v>1529</v>
      </c>
      <c r="AB905" s="4">
        <f>טבלה1[[#This Row],[price]]*טבלה1[[#This Row],[num_subscribers]]</f>
        <v>172425</v>
      </c>
    </row>
    <row r="906" spans="1:28" x14ac:dyDescent="0.3">
      <c r="A906">
        <v>530426</v>
      </c>
      <c r="B906" t="s">
        <v>2600</v>
      </c>
      <c r="C906" t="str">
        <f>LEFT(טבלה1[[#This Row],[course_title]],10)</f>
        <v>Become A L</v>
      </c>
      <c r="D906" t="str">
        <f>RIGHT(טבלה1[[#This Row],[course_title]],10)</f>
        <v xml:space="preserve"> Designer </v>
      </c>
      <c r="E906" t="str">
        <f>MID(טבלה1[[#This Row],[course_title]],2,10)</f>
        <v>ecome A Lo</v>
      </c>
      <c r="F906" t="s">
        <v>2601</v>
      </c>
      <c r="G906" t="str">
        <f>REPLACE(טבלה1[[#This Row],[url]],19,3,"com")</f>
        <v>https://www.udemy.com/become-a-logo-designer/</v>
      </c>
      <c r="H906" t="b">
        <v>1</v>
      </c>
      <c r="I906" s="4">
        <v>95</v>
      </c>
      <c r="J906" s="5">
        <v>827</v>
      </c>
      <c r="K906" s="5">
        <v>50</v>
      </c>
      <c r="L906" s="5">
        <v>39</v>
      </c>
      <c r="M906">
        <v>1</v>
      </c>
      <c r="N906" t="str">
        <f>VLOOKUP(טבלה1[[#This Row],[level_id]],Level_id!$A$2:$B$5,2)</f>
        <v>All levels</v>
      </c>
      <c r="O906" t="str">
        <f>LOWER(טבלה1[[#This Row],[level_desc]])</f>
        <v>all levels</v>
      </c>
      <c r="P906" s="3" t="str">
        <f>UPPER(טבלה1[[#This Row],[small letters]])</f>
        <v>ALL LEVELS</v>
      </c>
      <c r="Q906">
        <f>LEN(טבלה1[[#This Row],[no spaces]])</f>
        <v>10</v>
      </c>
      <c r="R906" t="str">
        <f>TRIM(טבלה1[[#This Row],[small letters]])</f>
        <v>all levels</v>
      </c>
      <c r="S906" s="6">
        <v>2.5</v>
      </c>
      <c r="T906" s="12">
        <v>42199</v>
      </c>
      <c r="U906" s="6">
        <f>DAY(טבלה1[[#This Row],[published_date]])</f>
        <v>14</v>
      </c>
      <c r="V906" s="6">
        <f>MONTH(טבלה1[[#This Row],[published_date]])</f>
        <v>7</v>
      </c>
      <c r="W906" s="6">
        <f>YEAR(טבלה1[[#This Row],[published_date]])</f>
        <v>2015</v>
      </c>
      <c r="X906">
        <v>2</v>
      </c>
      <c r="Y906" t="str">
        <f>VLOOKUP(טבלה1[[#This Row],[subject_id]],Subject_id!$A$2:$B$5,2)</f>
        <v>Graphic Design</v>
      </c>
      <c r="Z906" s="7">
        <v>43734</v>
      </c>
      <c r="AA906">
        <f>_xlfn.DAYS(טבלה1[[#This Row],[Removal_date]],טבלה1[[#This Row],[published_date]])</f>
        <v>1535</v>
      </c>
      <c r="AB906" s="4">
        <f>טבלה1[[#This Row],[price]]*טבלה1[[#This Row],[num_subscribers]]</f>
        <v>78565</v>
      </c>
    </row>
    <row r="907" spans="1:28" x14ac:dyDescent="0.3">
      <c r="A907">
        <v>530430</v>
      </c>
      <c r="B907" t="s">
        <v>890</v>
      </c>
      <c r="C907" t="str">
        <f>LEFT(טבלה1[[#This Row],[course_title]],10)</f>
        <v>Fundraisin</v>
      </c>
      <c r="D907" t="str">
        <f>RIGHT(טבלה1[[#This Row],[course_title]],10)</f>
        <v>aising 101</v>
      </c>
      <c r="E907" t="str">
        <f>MID(טבלה1[[#This Row],[course_title]],2,10)</f>
        <v>undraising</v>
      </c>
      <c r="F907" t="s">
        <v>891</v>
      </c>
      <c r="G907" t="str">
        <f>REPLACE(טבלה1[[#This Row],[url]],19,3,"com")</f>
        <v>https://www.udemy.com/fundraising101/</v>
      </c>
      <c r="H907" t="b">
        <v>1</v>
      </c>
      <c r="I907" s="4">
        <v>95</v>
      </c>
      <c r="J907" s="5">
        <v>26</v>
      </c>
      <c r="K907" s="5">
        <v>4</v>
      </c>
      <c r="L907" s="5">
        <v>5</v>
      </c>
      <c r="M907">
        <v>2</v>
      </c>
      <c r="N907" t="str">
        <f>VLOOKUP(טבלה1[[#This Row],[level_id]],Level_id!$A$2:$B$5,2)</f>
        <v>Beginner Level</v>
      </c>
      <c r="O907" t="str">
        <f>LOWER(טבלה1[[#This Row],[level_desc]])</f>
        <v>beginner level</v>
      </c>
      <c r="P907" s="3" t="str">
        <f>UPPER(טבלה1[[#This Row],[small letters]])</f>
        <v>BEGINNER LEVEL</v>
      </c>
      <c r="Q907">
        <f>LEN(טבלה1[[#This Row],[no spaces]])</f>
        <v>14</v>
      </c>
      <c r="R907" t="str">
        <f>TRIM(טבלה1[[#This Row],[small letters]])</f>
        <v>beginner level</v>
      </c>
      <c r="S907" s="6">
        <v>1</v>
      </c>
      <c r="T907" s="12">
        <v>42172</v>
      </c>
      <c r="U907" s="6">
        <f>DAY(טבלה1[[#This Row],[published_date]])</f>
        <v>17</v>
      </c>
      <c r="V907" s="6">
        <f>MONTH(טבלה1[[#This Row],[published_date]])</f>
        <v>6</v>
      </c>
      <c r="W907" s="6">
        <f>YEAR(טבלה1[[#This Row],[published_date]])</f>
        <v>2015</v>
      </c>
      <c r="X907">
        <v>1</v>
      </c>
      <c r="Y907" t="str">
        <f>VLOOKUP(טבלה1[[#This Row],[subject_id]],Subject_id!$A$2:$B$5,2)</f>
        <v>Business Finance</v>
      </c>
      <c r="Z907" s="7">
        <v>43465</v>
      </c>
      <c r="AA907">
        <f>_xlfn.DAYS(טבלה1[[#This Row],[Removal_date]],טבלה1[[#This Row],[published_date]])</f>
        <v>1293</v>
      </c>
      <c r="AB907" s="4">
        <f>טבלה1[[#This Row],[price]]*טבלה1[[#This Row],[num_subscribers]]</f>
        <v>2470</v>
      </c>
    </row>
    <row r="908" spans="1:28" x14ac:dyDescent="0.3">
      <c r="A908">
        <v>532008</v>
      </c>
      <c r="B908" t="s">
        <v>6246</v>
      </c>
      <c r="C908" t="str">
        <f>LEFT(טבלה1[[#This Row],[course_title]],10)</f>
        <v>Web Develo</v>
      </c>
      <c r="D908" t="str">
        <f>RIGHT(טבלה1[[#This Row],[course_title]],10)</f>
        <v>ML and CSS</v>
      </c>
      <c r="E908" t="str">
        <f>MID(טבלה1[[#This Row],[course_title]],2,10)</f>
        <v>eb Develop</v>
      </c>
      <c r="F908" t="s">
        <v>6247</v>
      </c>
      <c r="G908" t="str">
        <f>REPLACE(טבלה1[[#This Row],[url]],19,3,"com")</f>
        <v>https://www.udemy.com/complete-html5-css3-course-newbie-to-pro/</v>
      </c>
      <c r="H908" t="b">
        <v>1</v>
      </c>
      <c r="I908" s="4">
        <v>95</v>
      </c>
      <c r="J908" s="5">
        <v>1388</v>
      </c>
      <c r="K908" s="5">
        <v>11</v>
      </c>
      <c r="L908" s="5">
        <v>58</v>
      </c>
      <c r="M908">
        <v>1</v>
      </c>
      <c r="N908" t="str">
        <f>VLOOKUP(טבלה1[[#This Row],[level_id]],Level_id!$A$2:$B$5,2)</f>
        <v>All levels</v>
      </c>
      <c r="O908" t="str">
        <f>LOWER(טבלה1[[#This Row],[level_desc]])</f>
        <v>all levels</v>
      </c>
      <c r="P908" s="3" t="str">
        <f>UPPER(טבלה1[[#This Row],[small letters]])</f>
        <v>ALL LEVELS</v>
      </c>
      <c r="Q908">
        <f>LEN(טבלה1[[#This Row],[no spaces]])</f>
        <v>10</v>
      </c>
      <c r="R908" t="str">
        <f>TRIM(טבלה1[[#This Row],[small letters]])</f>
        <v>all levels</v>
      </c>
      <c r="S908" s="6">
        <v>7</v>
      </c>
      <c r="T908" s="12">
        <v>42276</v>
      </c>
      <c r="U908" s="6">
        <f>DAY(טבלה1[[#This Row],[published_date]])</f>
        <v>29</v>
      </c>
      <c r="V908" s="6">
        <f>MONTH(טבלה1[[#This Row],[published_date]])</f>
        <v>9</v>
      </c>
      <c r="W908" s="6">
        <f>YEAR(טבלה1[[#This Row],[published_date]])</f>
        <v>2015</v>
      </c>
      <c r="X908">
        <v>4</v>
      </c>
      <c r="Y908" t="str">
        <f>VLOOKUP(טבלה1[[#This Row],[subject_id]],Subject_id!$A$2:$B$5,2)</f>
        <v>Web Development</v>
      </c>
      <c r="Z908" s="7">
        <v>43734</v>
      </c>
      <c r="AA908">
        <f>_xlfn.DAYS(טבלה1[[#This Row],[Removal_date]],טבלה1[[#This Row],[published_date]])</f>
        <v>1458</v>
      </c>
      <c r="AB908" s="4">
        <f>טבלה1[[#This Row],[price]]*טבלה1[[#This Row],[num_subscribers]]</f>
        <v>131860</v>
      </c>
    </row>
    <row r="909" spans="1:28" x14ac:dyDescent="0.3">
      <c r="A909">
        <v>538540</v>
      </c>
      <c r="B909" t="s">
        <v>736</v>
      </c>
      <c r="C909" t="str">
        <f>LEFT(טבלה1[[#This Row],[course_title]],10)</f>
        <v>Forex Trad</v>
      </c>
      <c r="D909" t="str">
        <f>RIGHT(טבלה1[[#This Row],[course_title]],10)</f>
        <v>on Trading</v>
      </c>
      <c r="E909" t="str">
        <f>MID(טבלה1[[#This Row],[course_title]],2,10)</f>
        <v>orex Tradi</v>
      </c>
      <c r="F909" t="s">
        <v>737</v>
      </c>
      <c r="G909" t="str">
        <f>REPLACE(טבלה1[[#This Row],[url]],19,3,"com")</f>
        <v>https://www.udemy.com/trading-excellence/</v>
      </c>
      <c r="H909" t="b">
        <v>1</v>
      </c>
      <c r="I909" s="4">
        <v>95</v>
      </c>
      <c r="J909" s="5">
        <v>1776</v>
      </c>
      <c r="K909" s="5">
        <v>14</v>
      </c>
      <c r="L909" s="5">
        <v>29</v>
      </c>
      <c r="M909">
        <v>1</v>
      </c>
      <c r="N909" t="str">
        <f>VLOOKUP(טבלה1[[#This Row],[level_id]],Level_id!$A$2:$B$5,2)</f>
        <v>All levels</v>
      </c>
      <c r="O909" t="str">
        <f>LOWER(טבלה1[[#This Row],[level_desc]])</f>
        <v>all levels</v>
      </c>
      <c r="P909" s="3" t="str">
        <f>UPPER(טבלה1[[#This Row],[small letters]])</f>
        <v>ALL LEVELS</v>
      </c>
      <c r="Q909">
        <f>LEN(טבלה1[[#This Row],[no spaces]])</f>
        <v>10</v>
      </c>
      <c r="R909" t="str">
        <f>TRIM(טבלה1[[#This Row],[small letters]])</f>
        <v>all levels</v>
      </c>
      <c r="S909" s="6">
        <v>2.5</v>
      </c>
      <c r="T909" s="12">
        <v>42193</v>
      </c>
      <c r="U909" s="6">
        <f>DAY(טבלה1[[#This Row],[published_date]])</f>
        <v>8</v>
      </c>
      <c r="V909" s="6">
        <f>MONTH(טבלה1[[#This Row],[published_date]])</f>
        <v>7</v>
      </c>
      <c r="W909" s="6">
        <f>YEAR(טבלה1[[#This Row],[published_date]])</f>
        <v>2015</v>
      </c>
      <c r="X909">
        <v>1</v>
      </c>
      <c r="Y909" t="str">
        <f>VLOOKUP(טבלה1[[#This Row],[subject_id]],Subject_id!$A$2:$B$5,2)</f>
        <v>Business Finance</v>
      </c>
      <c r="Z909" s="7">
        <v>43318</v>
      </c>
      <c r="AA909">
        <f>_xlfn.DAYS(טבלה1[[#This Row],[Removal_date]],טבלה1[[#This Row],[published_date]])</f>
        <v>1125</v>
      </c>
      <c r="AB909" s="4">
        <f>טבלה1[[#This Row],[price]]*טבלה1[[#This Row],[num_subscribers]]</f>
        <v>168720</v>
      </c>
    </row>
    <row r="910" spans="1:28" x14ac:dyDescent="0.3">
      <c r="A910">
        <v>544556</v>
      </c>
      <c r="B910" t="s">
        <v>1716</v>
      </c>
      <c r="C910" t="str">
        <f>LEFT(טבלה1[[#This Row],[course_title]],10)</f>
        <v>Stock Trad</v>
      </c>
      <c r="D910" t="str">
        <f>RIGHT(טבלה1[[#This Row],[course_title]],10)</f>
        <v xml:space="preserve"> Direction</v>
      </c>
      <c r="E910" t="str">
        <f>MID(טבלה1[[#This Row],[course_title]],2,10)</f>
        <v>tock Tradi</v>
      </c>
      <c r="F910" t="s">
        <v>1717</v>
      </c>
      <c r="G910" t="str">
        <f>REPLACE(טבלה1[[#This Row],[url]],19,3,"com")</f>
        <v>https://www.udemy.com/stock-trading-stock-market-direction/</v>
      </c>
      <c r="H910" t="b">
        <v>1</v>
      </c>
      <c r="I910" s="4">
        <v>95</v>
      </c>
      <c r="J910" s="5">
        <v>104</v>
      </c>
      <c r="K910" s="5">
        <v>1</v>
      </c>
      <c r="L910" s="5">
        <v>11</v>
      </c>
      <c r="M910">
        <v>1</v>
      </c>
      <c r="N910" t="str">
        <f>VLOOKUP(טבלה1[[#This Row],[level_id]],Level_id!$A$2:$B$5,2)</f>
        <v>All levels</v>
      </c>
      <c r="O910" t="str">
        <f>LOWER(טבלה1[[#This Row],[level_desc]])</f>
        <v>all levels</v>
      </c>
      <c r="P910" s="3" t="str">
        <f>UPPER(טבלה1[[#This Row],[small letters]])</f>
        <v>ALL LEVELS</v>
      </c>
      <c r="Q910">
        <f>LEN(טבלה1[[#This Row],[no spaces]])</f>
        <v>10</v>
      </c>
      <c r="R910" t="str">
        <f>TRIM(טבלה1[[#This Row],[small letters]])</f>
        <v>all levels</v>
      </c>
      <c r="S910" s="6">
        <v>1</v>
      </c>
      <c r="T910" s="12">
        <v>42192</v>
      </c>
      <c r="U910" s="6">
        <f>DAY(טבלה1[[#This Row],[published_date]])</f>
        <v>7</v>
      </c>
      <c r="V910" s="6">
        <f>MONTH(טבלה1[[#This Row],[published_date]])</f>
        <v>7</v>
      </c>
      <c r="W910" s="6">
        <f>YEAR(טבלה1[[#This Row],[published_date]])</f>
        <v>2015</v>
      </c>
      <c r="X910">
        <v>1</v>
      </c>
      <c r="Y910" t="str">
        <f>VLOOKUP(טבלה1[[#This Row],[subject_id]],Subject_id!$A$2:$B$5,2)</f>
        <v>Business Finance</v>
      </c>
      <c r="Z910" s="7">
        <v>43318</v>
      </c>
      <c r="AA910">
        <f>_xlfn.DAYS(טבלה1[[#This Row],[Removal_date]],טבלה1[[#This Row],[published_date]])</f>
        <v>1126</v>
      </c>
      <c r="AB910" s="4">
        <f>טבלה1[[#This Row],[price]]*טבלה1[[#This Row],[num_subscribers]]</f>
        <v>9880</v>
      </c>
    </row>
    <row r="911" spans="1:28" x14ac:dyDescent="0.3">
      <c r="A911">
        <v>545918</v>
      </c>
      <c r="B911" t="s">
        <v>236</v>
      </c>
      <c r="C911" t="str">
        <f>LEFT(טבלה1[[#This Row],[course_title]],10)</f>
        <v>Stock Mark</v>
      </c>
      <c r="D911" t="str">
        <f>RIGHT(טבלה1[[#This Row],[course_title]],10)</f>
        <v>ons Wisely</v>
      </c>
      <c r="E911" t="str">
        <f>MID(טבלה1[[#This Row],[course_title]],2,10)</f>
        <v>tock Marke</v>
      </c>
      <c r="F911" t="s">
        <v>237</v>
      </c>
      <c r="G911" t="str">
        <f>REPLACE(טבלה1[[#This Row],[url]],19,3,"com")</f>
        <v>https://www.udemy.com/stock-market-tips-how-to-successfully-trade-options/</v>
      </c>
      <c r="H911" t="b">
        <v>1</v>
      </c>
      <c r="I911" s="4">
        <v>95</v>
      </c>
      <c r="J911" s="5">
        <v>2153</v>
      </c>
      <c r="K911" s="5">
        <v>14</v>
      </c>
      <c r="L911" s="5">
        <v>13</v>
      </c>
      <c r="M911">
        <v>2</v>
      </c>
      <c r="N911" t="str">
        <f>VLOOKUP(טבלה1[[#This Row],[level_id]],Level_id!$A$2:$B$5,2)</f>
        <v>Beginner Level</v>
      </c>
      <c r="O911" t="str">
        <f>LOWER(טבלה1[[#This Row],[level_desc]])</f>
        <v>beginner level</v>
      </c>
      <c r="P911" s="3" t="str">
        <f>UPPER(טבלה1[[#This Row],[small letters]])</f>
        <v>BEGINNER LEVEL</v>
      </c>
      <c r="Q911">
        <f>LEN(טבלה1[[#This Row],[no spaces]])</f>
        <v>14</v>
      </c>
      <c r="R911" t="str">
        <f>TRIM(טבלה1[[#This Row],[small letters]])</f>
        <v>beginner level</v>
      </c>
      <c r="S911" s="6">
        <v>1.5</v>
      </c>
      <c r="T911" s="12">
        <v>42212</v>
      </c>
      <c r="U911" s="6">
        <f>DAY(טבלה1[[#This Row],[published_date]])</f>
        <v>27</v>
      </c>
      <c r="V911" s="6">
        <f>MONTH(טבלה1[[#This Row],[published_date]])</f>
        <v>7</v>
      </c>
      <c r="W911" s="6">
        <f>YEAR(טבלה1[[#This Row],[published_date]])</f>
        <v>2015</v>
      </c>
      <c r="X911">
        <v>1</v>
      </c>
      <c r="Y911" t="str">
        <f>VLOOKUP(טבלה1[[#This Row],[subject_id]],Subject_id!$A$2:$B$5,2)</f>
        <v>Business Finance</v>
      </c>
      <c r="Z911" s="7">
        <v>43245</v>
      </c>
      <c r="AA911">
        <f>_xlfn.DAYS(טבלה1[[#This Row],[Removal_date]],טבלה1[[#This Row],[published_date]])</f>
        <v>1033</v>
      </c>
      <c r="AB911" s="4">
        <f>טבלה1[[#This Row],[price]]*טבלה1[[#This Row],[num_subscribers]]</f>
        <v>204535</v>
      </c>
    </row>
    <row r="912" spans="1:28" x14ac:dyDescent="0.3">
      <c r="A912">
        <v>552606</v>
      </c>
      <c r="B912" t="s">
        <v>4470</v>
      </c>
      <c r="C912" t="str">
        <f>LEFT(טבלה1[[#This Row],[course_title]],10)</f>
        <v>Beginner G</v>
      </c>
      <c r="D912" t="str">
        <f>RIGHT(טבלה1[[#This Row],[course_title]],10)</f>
        <v>Essentials</v>
      </c>
      <c r="E912" t="str">
        <f>MID(טבלה1[[#This Row],[course_title]],2,10)</f>
        <v>eginner Gu</v>
      </c>
      <c r="F912" t="s">
        <v>4471</v>
      </c>
      <c r="G912" t="str">
        <f>REPLACE(טבלה1[[#This Row],[url]],19,3,"com")</f>
        <v>https://www.udemy.com/beginner-guitar-essentials/</v>
      </c>
      <c r="H912" t="b">
        <v>1</v>
      </c>
      <c r="I912" s="4">
        <v>95</v>
      </c>
      <c r="J912" s="5">
        <v>5</v>
      </c>
      <c r="K912" s="5">
        <v>2</v>
      </c>
      <c r="L912" s="5">
        <v>45</v>
      </c>
      <c r="M912">
        <v>2</v>
      </c>
      <c r="N912" t="str">
        <f>VLOOKUP(טבלה1[[#This Row],[level_id]],Level_id!$A$2:$B$5,2)</f>
        <v>Beginner Level</v>
      </c>
      <c r="O912" t="str">
        <f>LOWER(טבלה1[[#This Row],[level_desc]])</f>
        <v>beginner level</v>
      </c>
      <c r="P912" s="3" t="str">
        <f>UPPER(טבלה1[[#This Row],[small letters]])</f>
        <v>BEGINNER LEVEL</v>
      </c>
      <c r="Q912">
        <f>LEN(טבלה1[[#This Row],[no spaces]])</f>
        <v>14</v>
      </c>
      <c r="R912" t="str">
        <f>TRIM(טבלה1[[#This Row],[small letters]])</f>
        <v>beginner level</v>
      </c>
      <c r="S912" s="6">
        <v>4.5</v>
      </c>
      <c r="T912" s="12">
        <v>42222</v>
      </c>
      <c r="U912" s="6">
        <f>DAY(טבלה1[[#This Row],[published_date]])</f>
        <v>6</v>
      </c>
      <c r="V912" s="6">
        <f>MONTH(טבלה1[[#This Row],[published_date]])</f>
        <v>8</v>
      </c>
      <c r="W912" s="6">
        <f>YEAR(טבלה1[[#This Row],[published_date]])</f>
        <v>2015</v>
      </c>
      <c r="X912">
        <v>3</v>
      </c>
      <c r="Y912" t="str">
        <f>VLOOKUP(טבלה1[[#This Row],[subject_id]],Subject_id!$A$2:$B$5,2)</f>
        <v>Musical Instruments</v>
      </c>
      <c r="Z912" s="7">
        <v>43465</v>
      </c>
      <c r="AA912">
        <f>_xlfn.DAYS(טבלה1[[#This Row],[Removal_date]],טבלה1[[#This Row],[published_date]])</f>
        <v>1243</v>
      </c>
      <c r="AB912" s="4">
        <f>טבלה1[[#This Row],[price]]*טבלה1[[#This Row],[num_subscribers]]</f>
        <v>475</v>
      </c>
    </row>
    <row r="913" spans="1:28" x14ac:dyDescent="0.3">
      <c r="A913">
        <v>554384</v>
      </c>
      <c r="B913" t="s">
        <v>6122</v>
      </c>
      <c r="C913" t="str">
        <f>LEFT(טבלה1[[#This Row],[course_title]],10)</f>
        <v>Spring Fra</v>
      </c>
      <c r="D913" t="str">
        <f>RIGHT(טבלה1[[#This Row],[course_title]],10)</f>
        <v xml:space="preserve"> AngularJS</v>
      </c>
      <c r="E913" t="str">
        <f>MID(טבלה1[[#This Row],[course_title]],2,10)</f>
        <v>pring Fram</v>
      </c>
      <c r="F913" t="s">
        <v>6123</v>
      </c>
      <c r="G913" t="str">
        <f>REPLACE(טבלה1[[#This Row],[url]],19,3,"com")</f>
        <v>https://www.udemy.com/java-spring-mvc-framework-with-angularjs-by-google-and-html5/</v>
      </c>
      <c r="H913" t="b">
        <v>1</v>
      </c>
      <c r="I913" s="4">
        <v>95</v>
      </c>
      <c r="J913" s="5">
        <v>5177</v>
      </c>
      <c r="K913" s="5">
        <v>318</v>
      </c>
      <c r="L913" s="5">
        <v>70</v>
      </c>
      <c r="M913">
        <v>1</v>
      </c>
      <c r="N913" t="str">
        <f>VLOOKUP(טבלה1[[#This Row],[level_id]],Level_id!$A$2:$B$5,2)</f>
        <v>All levels</v>
      </c>
      <c r="O913" t="str">
        <f>LOWER(טבלה1[[#This Row],[level_desc]])</f>
        <v>all levels</v>
      </c>
      <c r="P913" s="3" t="str">
        <f>UPPER(טבלה1[[#This Row],[small letters]])</f>
        <v>ALL LEVELS</v>
      </c>
      <c r="Q913">
        <f>LEN(טבלה1[[#This Row],[no spaces]])</f>
        <v>10</v>
      </c>
      <c r="R913" t="str">
        <f>TRIM(טבלה1[[#This Row],[small letters]])</f>
        <v>all levels</v>
      </c>
      <c r="S913" s="6">
        <v>13.5</v>
      </c>
      <c r="T913" s="12">
        <v>42268</v>
      </c>
      <c r="U913" s="6">
        <f>DAY(טבלה1[[#This Row],[published_date]])</f>
        <v>21</v>
      </c>
      <c r="V913" s="6">
        <f>MONTH(טבלה1[[#This Row],[published_date]])</f>
        <v>9</v>
      </c>
      <c r="W913" s="6">
        <f>YEAR(טבלה1[[#This Row],[published_date]])</f>
        <v>2015</v>
      </c>
      <c r="X913">
        <v>4</v>
      </c>
      <c r="Y913" t="str">
        <f>VLOOKUP(טבלה1[[#This Row],[subject_id]],Subject_id!$A$2:$B$5,2)</f>
        <v>Web Development</v>
      </c>
      <c r="Z913" s="7">
        <v>43734</v>
      </c>
      <c r="AA913">
        <f>_xlfn.DAYS(טבלה1[[#This Row],[Removal_date]],טבלה1[[#This Row],[published_date]])</f>
        <v>1466</v>
      </c>
      <c r="AB913" s="4">
        <f>טבלה1[[#This Row],[price]]*טבלה1[[#This Row],[num_subscribers]]</f>
        <v>491815</v>
      </c>
    </row>
    <row r="914" spans="1:28" x14ac:dyDescent="0.3">
      <c r="A914">
        <v>574974</v>
      </c>
      <c r="B914" t="s">
        <v>4080</v>
      </c>
      <c r="C914" t="str">
        <f>LEFT(טבלה1[[#This Row],[course_title]],10)</f>
        <v>The Comple</v>
      </c>
      <c r="D914" t="str">
        <f>RIGHT(טבלה1[[#This Row],[course_title]],10)</f>
        <v xml:space="preserve"> The Piano</v>
      </c>
      <c r="E914" t="str">
        <f>MID(טבלה1[[#This Row],[course_title]],2,10)</f>
        <v>he Complet</v>
      </c>
      <c r="F914" t="s">
        <v>4081</v>
      </c>
      <c r="G914" t="str">
        <f>REPLACE(טבלה1[[#This Row],[url]],19,3,"com")</f>
        <v>https://www.udemy.com/the-complete-piano-course/</v>
      </c>
      <c r="H914" t="b">
        <v>1</v>
      </c>
      <c r="I914" s="4">
        <v>95</v>
      </c>
      <c r="J914" s="5">
        <v>4982</v>
      </c>
      <c r="K914" s="5">
        <v>276</v>
      </c>
      <c r="L914" s="5">
        <v>240</v>
      </c>
      <c r="M914">
        <v>1</v>
      </c>
      <c r="N914" t="str">
        <f>VLOOKUP(טבלה1[[#This Row],[level_id]],Level_id!$A$2:$B$5,2)</f>
        <v>All levels</v>
      </c>
      <c r="O914" t="str">
        <f>LOWER(טבלה1[[#This Row],[level_desc]])</f>
        <v>all levels</v>
      </c>
      <c r="P914" s="3" t="str">
        <f>UPPER(טבלה1[[#This Row],[small letters]])</f>
        <v>ALL LEVELS</v>
      </c>
      <c r="Q914">
        <f>LEN(טבלה1[[#This Row],[no spaces]])</f>
        <v>10</v>
      </c>
      <c r="R914" t="str">
        <f>TRIM(טבלה1[[#This Row],[small letters]])</f>
        <v>all levels</v>
      </c>
      <c r="S914" s="6">
        <v>23</v>
      </c>
      <c r="T914" s="12">
        <v>42236</v>
      </c>
      <c r="U914" s="6">
        <f>DAY(טבלה1[[#This Row],[published_date]])</f>
        <v>20</v>
      </c>
      <c r="V914" s="6">
        <f>MONTH(טבלה1[[#This Row],[published_date]])</f>
        <v>8</v>
      </c>
      <c r="W914" s="6">
        <f>YEAR(טבלה1[[#This Row],[published_date]])</f>
        <v>2015</v>
      </c>
      <c r="X914">
        <v>3</v>
      </c>
      <c r="Y914" t="str">
        <f>VLOOKUP(טבלה1[[#This Row],[subject_id]],Subject_id!$A$2:$B$5,2)</f>
        <v>Musical Instruments</v>
      </c>
      <c r="Z914" s="7">
        <v>43734</v>
      </c>
      <c r="AA914">
        <f>_xlfn.DAYS(טבלה1[[#This Row],[Removal_date]],טבלה1[[#This Row],[published_date]])</f>
        <v>1498</v>
      </c>
      <c r="AB914" s="4">
        <f>טבלה1[[#This Row],[price]]*טבלה1[[#This Row],[num_subscribers]]</f>
        <v>473290</v>
      </c>
    </row>
    <row r="915" spans="1:28" x14ac:dyDescent="0.3">
      <c r="A915">
        <v>577256</v>
      </c>
      <c r="B915" t="s">
        <v>1268</v>
      </c>
      <c r="C915" t="str">
        <f>LEFT(טבלה1[[#This Row],[course_title]],10)</f>
        <v>Accounting</v>
      </c>
      <c r="D915" t="str">
        <f>RIGHT(טבלה1[[#This Row],[course_title]],10)</f>
        <v>o Advanced</v>
      </c>
      <c r="E915" t="str">
        <f>MID(טבלה1[[#This Row],[course_title]],2,10)</f>
        <v xml:space="preserve">ccounting </v>
      </c>
      <c r="F915" t="s">
        <v>1269</v>
      </c>
      <c r="G915" t="str">
        <f>REPLACE(טבלה1[[#This Row],[url]],19,3,"com")</f>
        <v>https://www.udemy.com/finance-and-accounting-for-beginners/</v>
      </c>
      <c r="H915" t="b">
        <v>1</v>
      </c>
      <c r="I915" s="4">
        <v>95</v>
      </c>
      <c r="J915" s="5">
        <v>1222</v>
      </c>
      <c r="K915" s="5">
        <v>14</v>
      </c>
      <c r="L915" s="5">
        <v>61</v>
      </c>
      <c r="M915">
        <v>1</v>
      </c>
      <c r="N915" t="str">
        <f>VLOOKUP(טבלה1[[#This Row],[level_id]],Level_id!$A$2:$B$5,2)</f>
        <v>All levels</v>
      </c>
      <c r="O915" t="str">
        <f>LOWER(טבלה1[[#This Row],[level_desc]])</f>
        <v>all levels</v>
      </c>
      <c r="P915" s="3" t="str">
        <f>UPPER(טבלה1[[#This Row],[small letters]])</f>
        <v>ALL LEVELS</v>
      </c>
      <c r="Q915">
        <f>LEN(טבלה1[[#This Row],[no spaces]])</f>
        <v>10</v>
      </c>
      <c r="R915" t="str">
        <f>TRIM(טבלה1[[#This Row],[small letters]])</f>
        <v>all levels</v>
      </c>
      <c r="S915" s="6">
        <v>6</v>
      </c>
      <c r="T915" s="12">
        <v>42284</v>
      </c>
      <c r="U915" s="6">
        <f>DAY(טבלה1[[#This Row],[published_date]])</f>
        <v>7</v>
      </c>
      <c r="V915" s="6">
        <f>MONTH(טבלה1[[#This Row],[published_date]])</f>
        <v>10</v>
      </c>
      <c r="W915" s="6">
        <f>YEAR(טבלה1[[#This Row],[published_date]])</f>
        <v>2015</v>
      </c>
      <c r="X915">
        <v>1</v>
      </c>
      <c r="Y915" t="str">
        <f>VLOOKUP(טבלה1[[#This Row],[subject_id]],Subject_id!$A$2:$B$5,2)</f>
        <v>Business Finance</v>
      </c>
      <c r="Z915" s="7">
        <v>43318</v>
      </c>
      <c r="AA915">
        <f>_xlfn.DAYS(טבלה1[[#This Row],[Removal_date]],טבלה1[[#This Row],[published_date]])</f>
        <v>1034</v>
      </c>
      <c r="AB915" s="4">
        <f>טבלה1[[#This Row],[price]]*טבלה1[[#This Row],[num_subscribers]]</f>
        <v>116090</v>
      </c>
    </row>
    <row r="916" spans="1:28" x14ac:dyDescent="0.3">
      <c r="A916">
        <v>581598</v>
      </c>
      <c r="B916" t="s">
        <v>1558</v>
      </c>
      <c r="C916" t="str">
        <f>LEFT(טבלה1[[#This Row],[course_title]],10)</f>
        <v xml:space="preserve">Commodity </v>
      </c>
      <c r="D916" t="str">
        <f>RIGHT(טבלה1[[#This Row],[course_title]],10)</f>
        <v>Strategies</v>
      </c>
      <c r="E916" t="str">
        <f>MID(טבלה1[[#This Row],[course_title]],2,10)</f>
        <v>ommodity F</v>
      </c>
      <c r="F916" t="s">
        <v>1559</v>
      </c>
      <c r="G916" t="str">
        <f>REPLACE(טבלה1[[#This Row],[url]],19,3,"com")</f>
        <v>https://www.udemy.com/futures-day-trade-course/</v>
      </c>
      <c r="H916" t="b">
        <v>1</v>
      </c>
      <c r="I916" s="4">
        <v>95</v>
      </c>
      <c r="J916" s="5">
        <v>91</v>
      </c>
      <c r="K916" s="5">
        <v>5</v>
      </c>
      <c r="L916" s="5">
        <v>28</v>
      </c>
      <c r="M916">
        <v>1</v>
      </c>
      <c r="N916" t="str">
        <f>VLOOKUP(טבלה1[[#This Row],[level_id]],Level_id!$A$2:$B$5,2)</f>
        <v>All levels</v>
      </c>
      <c r="O916" t="str">
        <f>LOWER(טבלה1[[#This Row],[level_desc]])</f>
        <v>all levels</v>
      </c>
      <c r="P916" s="3" t="str">
        <f>UPPER(טבלה1[[#This Row],[small letters]])</f>
        <v>ALL LEVELS</v>
      </c>
      <c r="Q916">
        <f>LEN(טבלה1[[#This Row],[no spaces]])</f>
        <v>10</v>
      </c>
      <c r="R916" t="str">
        <f>TRIM(טבלה1[[#This Row],[small letters]])</f>
        <v>all levels</v>
      </c>
      <c r="S916" s="6">
        <v>5</v>
      </c>
      <c r="T916" s="12">
        <v>42244</v>
      </c>
      <c r="U916" s="6">
        <f>DAY(טבלה1[[#This Row],[published_date]])</f>
        <v>28</v>
      </c>
      <c r="V916" s="6">
        <f>MONTH(טבלה1[[#This Row],[published_date]])</f>
        <v>8</v>
      </c>
      <c r="W916" s="6">
        <f>YEAR(טבלה1[[#This Row],[published_date]])</f>
        <v>2015</v>
      </c>
      <c r="X916">
        <v>1</v>
      </c>
      <c r="Y916" t="str">
        <f>VLOOKUP(טבלה1[[#This Row],[subject_id]],Subject_id!$A$2:$B$5,2)</f>
        <v>Business Finance</v>
      </c>
      <c r="Z916" s="7">
        <v>43318</v>
      </c>
      <c r="AA916">
        <f>_xlfn.DAYS(טבלה1[[#This Row],[Removal_date]],טבלה1[[#This Row],[published_date]])</f>
        <v>1074</v>
      </c>
      <c r="AB916" s="4">
        <f>טבלה1[[#This Row],[price]]*טבלה1[[#This Row],[num_subscribers]]</f>
        <v>8645</v>
      </c>
    </row>
    <row r="917" spans="1:28" x14ac:dyDescent="0.3">
      <c r="A917">
        <v>582392</v>
      </c>
      <c r="B917" t="s">
        <v>5321</v>
      </c>
      <c r="C917" t="str">
        <f>LEFT(טבלה1[[#This Row],[course_title]],10)</f>
        <v>JavaScript</v>
      </c>
      <c r="D917" t="str">
        <f>RIGHT(טבלה1[[#This Row],[course_title]],10)</f>
        <v>ing Blocks</v>
      </c>
      <c r="E917" t="str">
        <f>MID(טבלה1[[#This Row],[course_title]],2,10)</f>
        <v xml:space="preserve">avaScript </v>
      </c>
      <c r="F917" t="s">
        <v>5322</v>
      </c>
      <c r="G917" t="str">
        <f>REPLACE(טבלה1[[#This Row],[url]],19,3,"com")</f>
        <v>https://www.udemy.com/javascript-basics-web-development-building-blocks/</v>
      </c>
      <c r="H917" t="b">
        <v>1</v>
      </c>
      <c r="I917" s="4">
        <v>95</v>
      </c>
      <c r="J917" s="5">
        <v>10179</v>
      </c>
      <c r="K917" s="5">
        <v>68</v>
      </c>
      <c r="L917" s="5">
        <v>17</v>
      </c>
      <c r="M917">
        <v>2</v>
      </c>
      <c r="N917" t="str">
        <f>VLOOKUP(טבלה1[[#This Row],[level_id]],Level_id!$A$2:$B$5,2)</f>
        <v>Beginner Level</v>
      </c>
      <c r="O917" t="str">
        <f>LOWER(טבלה1[[#This Row],[level_desc]])</f>
        <v>beginner level</v>
      </c>
      <c r="P917" s="3" t="str">
        <f>UPPER(טבלה1[[#This Row],[small letters]])</f>
        <v>BEGINNER LEVEL</v>
      </c>
      <c r="Q917">
        <f>LEN(טבלה1[[#This Row],[no spaces]])</f>
        <v>14</v>
      </c>
      <c r="R917" t="str">
        <f>TRIM(טבלה1[[#This Row],[small letters]])</f>
        <v>beginner level</v>
      </c>
      <c r="S917" s="6">
        <v>1.5</v>
      </c>
      <c r="T917" s="12">
        <v>42230</v>
      </c>
      <c r="U917" s="6">
        <f>DAY(טבלה1[[#This Row],[published_date]])</f>
        <v>14</v>
      </c>
      <c r="V917" s="6">
        <f>MONTH(טבלה1[[#This Row],[published_date]])</f>
        <v>8</v>
      </c>
      <c r="W917" s="6">
        <f>YEAR(טבלה1[[#This Row],[published_date]])</f>
        <v>2015</v>
      </c>
      <c r="X917">
        <v>4</v>
      </c>
      <c r="Y917" t="str">
        <f>VLOOKUP(טבלה1[[#This Row],[subject_id]],Subject_id!$A$2:$B$5,2)</f>
        <v>Web Development</v>
      </c>
      <c r="Z917" s="7">
        <v>43465</v>
      </c>
      <c r="AA917">
        <f>_xlfn.DAYS(טבלה1[[#This Row],[Removal_date]],טבלה1[[#This Row],[published_date]])</f>
        <v>1235</v>
      </c>
      <c r="AB917" s="4">
        <f>טבלה1[[#This Row],[price]]*טבלה1[[#This Row],[num_subscribers]]</f>
        <v>967005</v>
      </c>
    </row>
    <row r="918" spans="1:28" x14ac:dyDescent="0.3">
      <c r="A918">
        <v>584786</v>
      </c>
      <c r="B918" t="s">
        <v>6316</v>
      </c>
      <c r="C918" t="str">
        <f>LEFT(טבלה1[[#This Row],[course_title]],10)</f>
        <v>JavaScript</v>
      </c>
      <c r="D918" t="str">
        <f>RIGHT(טבלה1[[#This Row],[course_title]],10)</f>
        <v>z Tutorial</v>
      </c>
      <c r="E918" t="str">
        <f>MID(טבלה1[[#This Row],[course_title]],2,10)</f>
        <v xml:space="preserve">avaScript </v>
      </c>
      <c r="F918" t="s">
        <v>6317</v>
      </c>
      <c r="G918" t="str">
        <f>REPLACE(טבלה1[[#This Row],[url]],19,3,"com")</f>
        <v>https://www.udemy.com/javascript-html-css-project-make-a-quiz-tutorial/</v>
      </c>
      <c r="H918" t="b">
        <v>1</v>
      </c>
      <c r="I918" s="4">
        <v>95</v>
      </c>
      <c r="J918" s="5">
        <v>7130</v>
      </c>
      <c r="K918" s="5">
        <v>39</v>
      </c>
      <c r="L918" s="5">
        <v>24</v>
      </c>
      <c r="M918">
        <v>1</v>
      </c>
      <c r="N918" t="str">
        <f>VLOOKUP(טבלה1[[#This Row],[level_id]],Level_id!$A$2:$B$5,2)</f>
        <v>All levels</v>
      </c>
      <c r="O918" t="str">
        <f>LOWER(טבלה1[[#This Row],[level_desc]])</f>
        <v>all levels</v>
      </c>
      <c r="P918" s="3" t="str">
        <f>UPPER(טבלה1[[#This Row],[small letters]])</f>
        <v>ALL LEVELS</v>
      </c>
      <c r="Q918">
        <f>LEN(טבלה1[[#This Row],[no spaces]])</f>
        <v>10</v>
      </c>
      <c r="R918" t="str">
        <f>TRIM(טבלה1[[#This Row],[small letters]])</f>
        <v>all levels</v>
      </c>
      <c r="S918" s="6">
        <v>2</v>
      </c>
      <c r="T918" s="12">
        <v>42234</v>
      </c>
      <c r="U918" s="6">
        <f>DAY(טבלה1[[#This Row],[published_date]])</f>
        <v>18</v>
      </c>
      <c r="V918" s="6">
        <f>MONTH(טבלה1[[#This Row],[published_date]])</f>
        <v>8</v>
      </c>
      <c r="W918" s="6">
        <f>YEAR(טבלה1[[#This Row],[published_date]])</f>
        <v>2015</v>
      </c>
      <c r="X918">
        <v>4</v>
      </c>
      <c r="Y918" t="str">
        <f>VLOOKUP(טבלה1[[#This Row],[subject_id]],Subject_id!$A$2:$B$5,2)</f>
        <v>Web Development</v>
      </c>
      <c r="Z918" s="7">
        <v>43734</v>
      </c>
      <c r="AA918">
        <f>_xlfn.DAYS(טבלה1[[#This Row],[Removal_date]],טבלה1[[#This Row],[published_date]])</f>
        <v>1500</v>
      </c>
      <c r="AB918" s="4">
        <f>טבלה1[[#This Row],[price]]*טבלה1[[#This Row],[num_subscribers]]</f>
        <v>677350</v>
      </c>
    </row>
    <row r="919" spans="1:28" x14ac:dyDescent="0.3">
      <c r="A919">
        <v>591116</v>
      </c>
      <c r="B919" t="s">
        <v>7151</v>
      </c>
      <c r="C919" t="str">
        <f>LEFT(טבלה1[[#This Row],[course_title]],10)</f>
        <v>Master Typ</v>
      </c>
      <c r="D919" t="str">
        <f>RIGHT(טבלה1[[#This Row],[course_title]],10)</f>
        <v>om scratch</v>
      </c>
      <c r="E919" t="str">
        <f>MID(טבלה1[[#This Row],[course_title]],2,10)</f>
        <v>aster Type</v>
      </c>
      <c r="F919" t="s">
        <v>7152</v>
      </c>
      <c r="G919" t="str">
        <f>REPLACE(טבלה1[[#This Row],[url]],19,3,"com")</f>
        <v>https://www.udemy.com/master-typescript/</v>
      </c>
      <c r="H919" t="b">
        <v>1</v>
      </c>
      <c r="I919" s="4">
        <v>95</v>
      </c>
      <c r="J919" s="5">
        <v>424</v>
      </c>
      <c r="K919" s="5">
        <v>45</v>
      </c>
      <c r="L919" s="5">
        <v>60</v>
      </c>
      <c r="M919">
        <v>1</v>
      </c>
      <c r="N919" t="str">
        <f>VLOOKUP(טבלה1[[#This Row],[level_id]],Level_id!$A$2:$B$5,2)</f>
        <v>All levels</v>
      </c>
      <c r="O919" t="str">
        <f>LOWER(טבלה1[[#This Row],[level_desc]])</f>
        <v>all levels</v>
      </c>
      <c r="P919" s="3" t="str">
        <f>UPPER(טבלה1[[#This Row],[small letters]])</f>
        <v>ALL LEVELS</v>
      </c>
      <c r="Q919">
        <f>LEN(טבלה1[[#This Row],[no spaces]])</f>
        <v>10</v>
      </c>
      <c r="R919" t="str">
        <f>TRIM(טבלה1[[#This Row],[small letters]])</f>
        <v>all levels</v>
      </c>
      <c r="S919" s="6">
        <v>3.5</v>
      </c>
      <c r="T919" s="12">
        <v>42293</v>
      </c>
      <c r="U919" s="6">
        <f>DAY(טבלה1[[#This Row],[published_date]])</f>
        <v>16</v>
      </c>
      <c r="V919" s="6">
        <f>MONTH(טבלה1[[#This Row],[published_date]])</f>
        <v>10</v>
      </c>
      <c r="W919" s="6">
        <f>YEAR(טבלה1[[#This Row],[published_date]])</f>
        <v>2015</v>
      </c>
      <c r="X919">
        <v>4</v>
      </c>
      <c r="Y919" t="str">
        <f>VLOOKUP(טבלה1[[#This Row],[subject_id]],Subject_id!$A$2:$B$5,2)</f>
        <v>Web Development</v>
      </c>
      <c r="Z919" s="7">
        <v>43734</v>
      </c>
      <c r="AA919">
        <f>_xlfn.DAYS(טבלה1[[#This Row],[Removal_date]],טבלה1[[#This Row],[published_date]])</f>
        <v>1441</v>
      </c>
      <c r="AB919" s="4">
        <f>טבלה1[[#This Row],[price]]*טבלה1[[#This Row],[num_subscribers]]</f>
        <v>40280</v>
      </c>
    </row>
    <row r="920" spans="1:28" x14ac:dyDescent="0.3">
      <c r="A920">
        <v>596026</v>
      </c>
      <c r="B920" t="s">
        <v>1216</v>
      </c>
      <c r="C920" t="str">
        <f>LEFT(טבלה1[[#This Row],[course_title]],10)</f>
        <v xml:space="preserve">Trade for </v>
      </c>
      <c r="D920" t="str">
        <f>RIGHT(טבלה1[[#This Row],[course_title]],10)</f>
        <v>c Ø¹Ø±Ø¨ÙŠ</v>
      </c>
      <c r="E920" t="str">
        <f>MID(טבלה1[[#This Row],[course_title]],2,10)</f>
        <v>rade for P</v>
      </c>
      <c r="F920" t="s">
        <v>1217</v>
      </c>
      <c r="G920" t="str">
        <f>REPLACE(טבלה1[[#This Row],[url]],19,3,"com")</f>
        <v>https://www.udemy.com/trading-stocks-successfully-stock-trading-introduction-arabic/</v>
      </c>
      <c r="H920" t="b">
        <v>1</v>
      </c>
      <c r="I920" s="4">
        <v>95</v>
      </c>
      <c r="J920" s="5">
        <v>299</v>
      </c>
      <c r="K920" s="5">
        <v>5</v>
      </c>
      <c r="L920" s="5">
        <v>65</v>
      </c>
      <c r="M920">
        <v>1</v>
      </c>
      <c r="N920" t="str">
        <f>VLOOKUP(טבלה1[[#This Row],[level_id]],Level_id!$A$2:$B$5,2)</f>
        <v>All levels</v>
      </c>
      <c r="O920" t="str">
        <f>LOWER(טבלה1[[#This Row],[level_desc]])</f>
        <v>all levels</v>
      </c>
      <c r="P920" s="3" t="str">
        <f>UPPER(טבלה1[[#This Row],[small letters]])</f>
        <v>ALL LEVELS</v>
      </c>
      <c r="Q920">
        <f>LEN(טבלה1[[#This Row],[no spaces]])</f>
        <v>10</v>
      </c>
      <c r="R920" t="str">
        <f>TRIM(טבלה1[[#This Row],[small letters]])</f>
        <v>all levels</v>
      </c>
      <c r="S920" s="6">
        <v>2.5</v>
      </c>
      <c r="T920" s="12">
        <v>42320</v>
      </c>
      <c r="U920" s="6">
        <f>DAY(טבלה1[[#This Row],[published_date]])</f>
        <v>12</v>
      </c>
      <c r="V920" s="6">
        <f>MONTH(טבלה1[[#This Row],[published_date]])</f>
        <v>11</v>
      </c>
      <c r="W920" s="6">
        <f>YEAR(טבלה1[[#This Row],[published_date]])</f>
        <v>2015</v>
      </c>
      <c r="X920">
        <v>1</v>
      </c>
      <c r="Y920" t="str">
        <f>VLOOKUP(טבלה1[[#This Row],[subject_id]],Subject_id!$A$2:$B$5,2)</f>
        <v>Business Finance</v>
      </c>
      <c r="Z920" s="7">
        <v>43318</v>
      </c>
      <c r="AA920">
        <f>_xlfn.DAYS(טבלה1[[#This Row],[Removal_date]],טבלה1[[#This Row],[published_date]])</f>
        <v>998</v>
      </c>
      <c r="AB920" s="4">
        <f>טבלה1[[#This Row],[price]]*טבלה1[[#This Row],[num_subscribers]]</f>
        <v>28405</v>
      </c>
    </row>
    <row r="921" spans="1:28" x14ac:dyDescent="0.3">
      <c r="A921">
        <v>596598</v>
      </c>
      <c r="B921" t="s">
        <v>180</v>
      </c>
      <c r="C921" t="str">
        <f>LEFT(טבלה1[[#This Row],[course_title]],10)</f>
        <v>Basic Exce</v>
      </c>
      <c r="D921" t="str">
        <f>RIGHT(טבלה1[[#This Row],[course_title]],10)</f>
        <v>Accounting</v>
      </c>
      <c r="E921" t="str">
        <f>MID(טבלה1[[#This Row],[course_title]],2,10)</f>
        <v>asic Excel</v>
      </c>
      <c r="F921" t="s">
        <v>181</v>
      </c>
      <c r="G921" t="str">
        <f>REPLACE(טבלה1[[#This Row],[url]],19,3,"com")</f>
        <v>https://www.udemy.com/basic-excel-for-basic-bookkeeping/</v>
      </c>
      <c r="H921" t="b">
        <v>1</v>
      </c>
      <c r="I921" s="4">
        <v>95</v>
      </c>
      <c r="J921" s="5">
        <v>7743</v>
      </c>
      <c r="K921" s="5">
        <v>340</v>
      </c>
      <c r="L921" s="5">
        <v>33</v>
      </c>
      <c r="M921">
        <v>2</v>
      </c>
      <c r="N921" t="str">
        <f>VLOOKUP(טבלה1[[#This Row],[level_id]],Level_id!$A$2:$B$5,2)</f>
        <v>Beginner Level</v>
      </c>
      <c r="O921" t="str">
        <f>LOWER(טבלה1[[#This Row],[level_desc]])</f>
        <v>beginner level</v>
      </c>
      <c r="P921" s="3" t="str">
        <f>UPPER(טבלה1[[#This Row],[small letters]])</f>
        <v>BEGINNER LEVEL</v>
      </c>
      <c r="Q921">
        <f>LEN(טבלה1[[#This Row],[no spaces]])</f>
        <v>14</v>
      </c>
      <c r="R921" t="str">
        <f>TRIM(טבלה1[[#This Row],[small letters]])</f>
        <v>beginner level</v>
      </c>
      <c r="S921" s="6">
        <v>1.5</v>
      </c>
      <c r="T921" s="12">
        <v>42257</v>
      </c>
      <c r="U921" s="6">
        <f>DAY(טבלה1[[#This Row],[published_date]])</f>
        <v>10</v>
      </c>
      <c r="V921" s="6">
        <f>MONTH(טבלה1[[#This Row],[published_date]])</f>
        <v>9</v>
      </c>
      <c r="W921" s="6">
        <f>YEAR(טבלה1[[#This Row],[published_date]])</f>
        <v>2015</v>
      </c>
      <c r="X921">
        <v>1</v>
      </c>
      <c r="Y921" t="str">
        <f>VLOOKUP(טבלה1[[#This Row],[subject_id]],Subject_id!$A$2:$B$5,2)</f>
        <v>Business Finance</v>
      </c>
      <c r="Z921" s="7">
        <v>43245</v>
      </c>
      <c r="AA921">
        <f>_xlfn.DAYS(טבלה1[[#This Row],[Removal_date]],טבלה1[[#This Row],[published_date]])</f>
        <v>988</v>
      </c>
      <c r="AB921" s="4">
        <f>טבלה1[[#This Row],[price]]*טבלה1[[#This Row],[num_subscribers]]</f>
        <v>735585</v>
      </c>
    </row>
    <row r="922" spans="1:28" x14ac:dyDescent="0.3">
      <c r="A922">
        <v>597164</v>
      </c>
      <c r="B922" t="s">
        <v>1978</v>
      </c>
      <c r="C922" t="str">
        <f>LEFT(טבלה1[[#This Row],[course_title]],10)</f>
        <v>Learn to T</v>
      </c>
      <c r="D922" t="str">
        <f>RIGHT(טבלה1[[#This Row],[course_title]],10)</f>
        <v xml:space="preserve"> - Chinese</v>
      </c>
      <c r="E922" t="str">
        <f>MID(טבלה1[[#This Row],[course_title]],2,10)</f>
        <v>earn to Tr</v>
      </c>
      <c r="F922" t="s">
        <v>1979</v>
      </c>
      <c r="G922" t="str">
        <f>REPLACE(טבלה1[[#This Row],[url]],19,3,"com")</f>
        <v>https://www.udemy.com/trade-for-profit-how-to-find-and-trade-stocks-successfully-chinese/</v>
      </c>
      <c r="H922" t="b">
        <v>1</v>
      </c>
      <c r="I922" s="4">
        <v>95</v>
      </c>
      <c r="J922" s="5">
        <v>264</v>
      </c>
      <c r="K922" s="5">
        <v>0</v>
      </c>
      <c r="L922" s="5">
        <v>79</v>
      </c>
      <c r="M922">
        <v>1</v>
      </c>
      <c r="N922" t="str">
        <f>VLOOKUP(טבלה1[[#This Row],[level_id]],Level_id!$A$2:$B$5,2)</f>
        <v>All levels</v>
      </c>
      <c r="O922" t="str">
        <f>LOWER(טבלה1[[#This Row],[level_desc]])</f>
        <v>all levels</v>
      </c>
      <c r="P922" s="3" t="str">
        <f>UPPER(טבלה1[[#This Row],[small letters]])</f>
        <v>ALL LEVELS</v>
      </c>
      <c r="Q922">
        <f>LEN(טבלה1[[#This Row],[no spaces]])</f>
        <v>10</v>
      </c>
      <c r="R922" t="str">
        <f>TRIM(טבלה1[[#This Row],[small letters]])</f>
        <v>all levels</v>
      </c>
      <c r="S922" s="6">
        <v>3</v>
      </c>
      <c r="T922" s="12">
        <v>42285</v>
      </c>
      <c r="U922" s="6">
        <f>DAY(טבלה1[[#This Row],[published_date]])</f>
        <v>8</v>
      </c>
      <c r="V922" s="6">
        <f>MONTH(טבלה1[[#This Row],[published_date]])</f>
        <v>10</v>
      </c>
      <c r="W922" s="6">
        <f>YEAR(טבלה1[[#This Row],[published_date]])</f>
        <v>2015</v>
      </c>
      <c r="X922">
        <v>1</v>
      </c>
      <c r="Y922" t="str">
        <f>VLOOKUP(טבלה1[[#This Row],[subject_id]],Subject_id!$A$2:$B$5,2)</f>
        <v>Business Finance</v>
      </c>
      <c r="Z922" s="7">
        <v>43318</v>
      </c>
      <c r="AA922">
        <f>_xlfn.DAYS(טבלה1[[#This Row],[Removal_date]],טבלה1[[#This Row],[published_date]])</f>
        <v>1033</v>
      </c>
      <c r="AB922" s="4">
        <f>טבלה1[[#This Row],[price]]*טבלה1[[#This Row],[num_subscribers]]</f>
        <v>25080</v>
      </c>
    </row>
    <row r="923" spans="1:28" x14ac:dyDescent="0.3">
      <c r="A923">
        <v>601260</v>
      </c>
      <c r="B923" t="s">
        <v>5739</v>
      </c>
      <c r="C923" t="str">
        <f>LEFT(טבלה1[[#This Row],[course_title]],10)</f>
        <v xml:space="preserve">Mastering </v>
      </c>
      <c r="D923" t="str">
        <f>RIGHT(טבלה1[[#This Row],[course_title]],10)</f>
        <v>evelopment</v>
      </c>
      <c r="E923" t="str">
        <f>MID(טבלה1[[#This Row],[course_title]],2,10)</f>
        <v>astering A</v>
      </c>
      <c r="F923" t="s">
        <v>5740</v>
      </c>
      <c r="G923" t="str">
        <f>REPLACE(טבלה1[[#This Row],[url]],19,3,"com")</f>
        <v>https://www.udemy.com/mastering-angularjs-ui-development/</v>
      </c>
      <c r="H923" t="b">
        <v>1</v>
      </c>
      <c r="I923" s="4">
        <v>95</v>
      </c>
      <c r="J923" s="5">
        <v>464</v>
      </c>
      <c r="K923" s="5">
        <v>26</v>
      </c>
      <c r="L923" s="5">
        <v>22</v>
      </c>
      <c r="M923">
        <v>3</v>
      </c>
      <c r="N923" t="str">
        <f>VLOOKUP(טבלה1[[#This Row],[level_id]],Level_id!$A$2:$B$5,2)</f>
        <v>Expert Level</v>
      </c>
      <c r="O923" t="str">
        <f>LOWER(טבלה1[[#This Row],[level_desc]])</f>
        <v>expert level</v>
      </c>
      <c r="P923" s="3" t="str">
        <f>UPPER(טבלה1[[#This Row],[small letters]])</f>
        <v>EXPERT LEVEL</v>
      </c>
      <c r="Q923">
        <f>LEN(טבלה1[[#This Row],[no spaces]])</f>
        <v>12</v>
      </c>
      <c r="R923" t="str">
        <f>TRIM(טבלה1[[#This Row],[small letters]])</f>
        <v>expert level</v>
      </c>
      <c r="S923" s="6">
        <v>1.5</v>
      </c>
      <c r="T923" s="12">
        <v>42250</v>
      </c>
      <c r="U923" s="6">
        <f>DAY(טבלה1[[#This Row],[published_date]])</f>
        <v>3</v>
      </c>
      <c r="V923" s="6">
        <f>MONTH(טבלה1[[#This Row],[published_date]])</f>
        <v>9</v>
      </c>
      <c r="W923" s="6">
        <f>YEAR(טבלה1[[#This Row],[published_date]])</f>
        <v>2015</v>
      </c>
      <c r="X923">
        <v>4</v>
      </c>
      <c r="Y923" t="str">
        <f>VLOOKUP(טבלה1[[#This Row],[subject_id]],Subject_id!$A$2:$B$5,2)</f>
        <v>Web Development</v>
      </c>
      <c r="Z923" s="7">
        <v>43701</v>
      </c>
      <c r="AA923">
        <f>_xlfn.DAYS(טבלה1[[#This Row],[Removal_date]],טבלה1[[#This Row],[published_date]])</f>
        <v>1451</v>
      </c>
      <c r="AB923" s="4">
        <f>טבלה1[[#This Row],[price]]*טבלה1[[#This Row],[num_subscribers]]</f>
        <v>44080</v>
      </c>
    </row>
    <row r="924" spans="1:28" x14ac:dyDescent="0.3">
      <c r="A924">
        <v>602218</v>
      </c>
      <c r="B924" t="s">
        <v>6080</v>
      </c>
      <c r="C924" t="str">
        <f>LEFT(טבלה1[[#This Row],[course_title]],10)</f>
        <v xml:space="preserve">Mastering </v>
      </c>
      <c r="D924" t="str">
        <f>RIGHT(טבלה1[[#This Row],[course_title]],10)</f>
        <v>JavaScript</v>
      </c>
      <c r="E924" t="str">
        <f>MID(טבלה1[[#This Row],[course_title]],2,10)</f>
        <v>astering J</v>
      </c>
      <c r="F924" t="s">
        <v>6081</v>
      </c>
      <c r="G924" t="str">
        <f>REPLACE(טבלה1[[#This Row],[url]],19,3,"com")</f>
        <v>https://www.udemy.com/mastering-javascript/</v>
      </c>
      <c r="H924" t="b">
        <v>1</v>
      </c>
      <c r="I924" s="4">
        <v>95</v>
      </c>
      <c r="J924" s="5">
        <v>694</v>
      </c>
      <c r="K924" s="5">
        <v>39</v>
      </c>
      <c r="L924" s="5">
        <v>39</v>
      </c>
      <c r="M924">
        <v>3</v>
      </c>
      <c r="N924" t="str">
        <f>VLOOKUP(טבלה1[[#This Row],[level_id]],Level_id!$A$2:$B$5,2)</f>
        <v>Expert Level</v>
      </c>
      <c r="O924" t="str">
        <f>LOWER(טבלה1[[#This Row],[level_desc]])</f>
        <v>expert level</v>
      </c>
      <c r="P924" s="3" t="str">
        <f>UPPER(טבלה1[[#This Row],[small letters]])</f>
        <v>EXPERT LEVEL</v>
      </c>
      <c r="Q924">
        <f>LEN(טבלה1[[#This Row],[no spaces]])</f>
        <v>12</v>
      </c>
      <c r="R924" t="str">
        <f>TRIM(טבלה1[[#This Row],[small letters]])</f>
        <v>expert level</v>
      </c>
      <c r="S924" s="6">
        <v>4</v>
      </c>
      <c r="T924" s="12">
        <v>42251</v>
      </c>
      <c r="U924" s="6">
        <f>DAY(טבלה1[[#This Row],[published_date]])</f>
        <v>4</v>
      </c>
      <c r="V924" s="6">
        <f>MONTH(טבלה1[[#This Row],[published_date]])</f>
        <v>9</v>
      </c>
      <c r="W924" s="6">
        <f>YEAR(טבלה1[[#This Row],[published_date]])</f>
        <v>2015</v>
      </c>
      <c r="X924">
        <v>4</v>
      </c>
      <c r="Y924" t="str">
        <f>VLOOKUP(טבלה1[[#This Row],[subject_id]],Subject_id!$A$2:$B$5,2)</f>
        <v>Web Development</v>
      </c>
      <c r="Z924" s="7">
        <v>43701</v>
      </c>
      <c r="AA924">
        <f>_xlfn.DAYS(טבלה1[[#This Row],[Removal_date]],טבלה1[[#This Row],[published_date]])</f>
        <v>1450</v>
      </c>
      <c r="AB924" s="4">
        <f>טבלה1[[#This Row],[price]]*טבלה1[[#This Row],[num_subscribers]]</f>
        <v>65930</v>
      </c>
    </row>
    <row r="925" spans="1:28" x14ac:dyDescent="0.3">
      <c r="A925">
        <v>628430</v>
      </c>
      <c r="B925" t="s">
        <v>7109</v>
      </c>
      <c r="C925" t="str">
        <f>LEFT(טבלה1[[#This Row],[course_title]],10)</f>
        <v>JavaScript</v>
      </c>
      <c r="D925" t="str">
        <f>RIGHT(טבלה1[[#This Row],[course_title]],10)</f>
        <v>e and more</v>
      </c>
      <c r="E925" t="str">
        <f>MID(טבלה1[[#This Row],[course_title]],2,10)</f>
        <v xml:space="preserve">avaScript </v>
      </c>
      <c r="F925" t="s">
        <v>7110</v>
      </c>
      <c r="G925" t="str">
        <f>REPLACE(טבלה1[[#This Row],[url]],19,3,"com")</f>
        <v>https://www.udemy.com/javascript-project-learn-to-create-a-memory-game-and-more/</v>
      </c>
      <c r="H925" t="b">
        <v>1</v>
      </c>
      <c r="I925" s="4">
        <v>95</v>
      </c>
      <c r="J925" s="5">
        <v>6000</v>
      </c>
      <c r="K925" s="5">
        <v>21</v>
      </c>
      <c r="L925" s="5">
        <v>25</v>
      </c>
      <c r="M925">
        <v>2</v>
      </c>
      <c r="N925" t="str">
        <f>VLOOKUP(טבלה1[[#This Row],[level_id]],Level_id!$A$2:$B$5,2)</f>
        <v>Beginner Level</v>
      </c>
      <c r="O925" t="str">
        <f>LOWER(טבלה1[[#This Row],[level_desc]])</f>
        <v>beginner level</v>
      </c>
      <c r="P925" s="3" t="str">
        <f>UPPER(טבלה1[[#This Row],[small letters]])</f>
        <v>BEGINNER LEVEL</v>
      </c>
      <c r="Q925">
        <f>LEN(טבלה1[[#This Row],[no spaces]])</f>
        <v>14</v>
      </c>
      <c r="R925" t="str">
        <f>TRIM(טבלה1[[#This Row],[small letters]])</f>
        <v>beginner level</v>
      </c>
      <c r="S925" s="6">
        <v>1.5</v>
      </c>
      <c r="T925" s="12">
        <v>42279</v>
      </c>
      <c r="U925" s="6">
        <f>DAY(טבלה1[[#This Row],[published_date]])</f>
        <v>2</v>
      </c>
      <c r="V925" s="6">
        <f>MONTH(טבלה1[[#This Row],[published_date]])</f>
        <v>10</v>
      </c>
      <c r="W925" s="6">
        <f>YEAR(טבלה1[[#This Row],[published_date]])</f>
        <v>2015</v>
      </c>
      <c r="X925">
        <v>4</v>
      </c>
      <c r="Y925" t="str">
        <f>VLOOKUP(טבלה1[[#This Row],[subject_id]],Subject_id!$A$2:$B$5,2)</f>
        <v>Web Development</v>
      </c>
      <c r="Z925" s="7">
        <v>43465</v>
      </c>
      <c r="AA925">
        <f>_xlfn.DAYS(טבלה1[[#This Row],[Removal_date]],טבלה1[[#This Row],[published_date]])</f>
        <v>1186</v>
      </c>
      <c r="AB925" s="4">
        <f>טבלה1[[#This Row],[price]]*טבלה1[[#This Row],[num_subscribers]]</f>
        <v>570000</v>
      </c>
    </row>
    <row r="926" spans="1:28" x14ac:dyDescent="0.3">
      <c r="A926">
        <v>640062</v>
      </c>
      <c r="B926" t="s">
        <v>692</v>
      </c>
      <c r="C926" t="str">
        <f>LEFT(טבלה1[[#This Row],[course_title]],10)</f>
        <v>Accounting</v>
      </c>
      <c r="D926" t="str">
        <f>RIGHT(טבלה1[[#This Row],[course_title]],10)</f>
        <v>Accounting</v>
      </c>
      <c r="E926" t="str">
        <f>MID(טבלה1[[#This Row],[course_title]],2,10)</f>
        <v xml:space="preserve">ccounting </v>
      </c>
      <c r="F926" t="s">
        <v>693</v>
      </c>
      <c r="G926" t="str">
        <f>REPLACE(טבלה1[[#This Row],[url]],19,3,"com")</f>
        <v>https://www.udemy.com/accounting-made-easy-a-quick-guide-to-financial-accounting/</v>
      </c>
      <c r="H926" t="b">
        <v>1</v>
      </c>
      <c r="I926" s="4">
        <v>95</v>
      </c>
      <c r="J926" s="5">
        <v>274</v>
      </c>
      <c r="K926" s="5">
        <v>41</v>
      </c>
      <c r="L926" s="5">
        <v>18</v>
      </c>
      <c r="M926">
        <v>1</v>
      </c>
      <c r="N926" t="str">
        <f>VLOOKUP(טבלה1[[#This Row],[level_id]],Level_id!$A$2:$B$5,2)</f>
        <v>All levels</v>
      </c>
      <c r="O926" t="str">
        <f>LOWER(טבלה1[[#This Row],[level_desc]])</f>
        <v>all levels</v>
      </c>
      <c r="P926" s="3" t="str">
        <f>UPPER(טבלה1[[#This Row],[small letters]])</f>
        <v>ALL LEVELS</v>
      </c>
      <c r="Q926">
        <f>LEN(טבלה1[[#This Row],[no spaces]])</f>
        <v>10</v>
      </c>
      <c r="R926" t="str">
        <f>TRIM(טבלה1[[#This Row],[small letters]])</f>
        <v>all levels</v>
      </c>
      <c r="S926" s="6">
        <v>1.5</v>
      </c>
      <c r="T926" s="12">
        <v>42303</v>
      </c>
      <c r="U926" s="6">
        <f>DAY(טבלה1[[#This Row],[published_date]])</f>
        <v>26</v>
      </c>
      <c r="V926" s="6">
        <f>MONTH(טבלה1[[#This Row],[published_date]])</f>
        <v>10</v>
      </c>
      <c r="W926" s="6">
        <f>YEAR(טבלה1[[#This Row],[published_date]])</f>
        <v>2015</v>
      </c>
      <c r="X926">
        <v>1</v>
      </c>
      <c r="Y926" t="str">
        <f>VLOOKUP(טבלה1[[#This Row],[subject_id]],Subject_id!$A$2:$B$5,2)</f>
        <v>Business Finance</v>
      </c>
      <c r="Z926" s="7">
        <v>43318</v>
      </c>
      <c r="AA926">
        <f>_xlfn.DAYS(טבלה1[[#This Row],[Removal_date]],טבלה1[[#This Row],[published_date]])</f>
        <v>1015</v>
      </c>
      <c r="AB926" s="4">
        <f>טבלה1[[#This Row],[price]]*טבלה1[[#This Row],[num_subscribers]]</f>
        <v>26030</v>
      </c>
    </row>
    <row r="927" spans="1:28" x14ac:dyDescent="0.3">
      <c r="A927">
        <v>642696</v>
      </c>
      <c r="B927" t="s">
        <v>5772</v>
      </c>
      <c r="C927" t="str">
        <f>LEFT(טבלה1[[#This Row],[course_title]],10)</f>
        <v>Build a We</v>
      </c>
      <c r="D927" t="str">
        <f>RIGHT(טבלה1[[#This Row],[course_title]],10)</f>
        <v>30 Minutes</v>
      </c>
      <c r="E927" t="str">
        <f>MID(טבלה1[[#This Row],[course_title]],2,10)</f>
        <v>uild a Web</v>
      </c>
      <c r="F927" t="s">
        <v>5773</v>
      </c>
      <c r="G927" t="str">
        <f>REPLACE(טבלה1[[#This Row],[url]],19,3,"com")</f>
        <v>https://www.udemy.com/30-minute-website/</v>
      </c>
      <c r="H927" t="b">
        <v>1</v>
      </c>
      <c r="I927" s="4">
        <v>95</v>
      </c>
      <c r="J927" s="5">
        <v>5065</v>
      </c>
      <c r="K927" s="5">
        <v>40</v>
      </c>
      <c r="L927" s="5">
        <v>12</v>
      </c>
      <c r="M927">
        <v>2</v>
      </c>
      <c r="N927" t="str">
        <f>VLOOKUP(טבלה1[[#This Row],[level_id]],Level_id!$A$2:$B$5,2)</f>
        <v>Beginner Level</v>
      </c>
      <c r="O927" t="str">
        <f>LOWER(טבלה1[[#This Row],[level_desc]])</f>
        <v>beginner level</v>
      </c>
      <c r="P927" s="3" t="str">
        <f>UPPER(טבלה1[[#This Row],[small letters]])</f>
        <v>BEGINNER LEVEL</v>
      </c>
      <c r="Q927">
        <f>LEN(טבלה1[[#This Row],[no spaces]])</f>
        <v>14</v>
      </c>
      <c r="R927" t="str">
        <f>TRIM(טבלה1[[#This Row],[small letters]])</f>
        <v>beginner level</v>
      </c>
      <c r="S927" s="6">
        <v>0.53333333299999997</v>
      </c>
      <c r="T927" s="12">
        <v>42321</v>
      </c>
      <c r="U927" s="6">
        <f>DAY(טבלה1[[#This Row],[published_date]])</f>
        <v>13</v>
      </c>
      <c r="V927" s="6">
        <f>MONTH(טבלה1[[#This Row],[published_date]])</f>
        <v>11</v>
      </c>
      <c r="W927" s="6">
        <f>YEAR(טבלה1[[#This Row],[published_date]])</f>
        <v>2015</v>
      </c>
      <c r="X927">
        <v>4</v>
      </c>
      <c r="Y927" t="str">
        <f>VLOOKUP(טבלה1[[#This Row],[subject_id]],Subject_id!$A$2:$B$5,2)</f>
        <v>Web Development</v>
      </c>
      <c r="Z927" s="7">
        <v>43465</v>
      </c>
      <c r="AA927">
        <f>_xlfn.DAYS(טבלה1[[#This Row],[Removal_date]],טבלה1[[#This Row],[published_date]])</f>
        <v>1144</v>
      </c>
      <c r="AB927" s="4">
        <f>טבלה1[[#This Row],[price]]*טבלה1[[#This Row],[num_subscribers]]</f>
        <v>481175</v>
      </c>
    </row>
    <row r="928" spans="1:28" x14ac:dyDescent="0.3">
      <c r="A928">
        <v>661802</v>
      </c>
      <c r="B928" t="s">
        <v>5325</v>
      </c>
      <c r="C928" t="str">
        <f>LEFT(טבלה1[[#This Row],[course_title]],10)</f>
        <v>JavaScript</v>
      </c>
      <c r="D928" t="str">
        <f>RIGHT(טבלה1[[#This Row],[course_title]],10)</f>
        <v>xpert Code</v>
      </c>
      <c r="E928" t="str">
        <f>MID(טבלה1[[#This Row],[course_title]],2,10)</f>
        <v xml:space="preserve">avaScript </v>
      </c>
      <c r="F928" t="s">
        <v>5326</v>
      </c>
      <c r="G928" t="str">
        <f>REPLACE(טבלה1[[#This Row],[url]],19,3,"com")</f>
        <v>https://www.udemy.com/javascript-design-patterns-20-patterns-for-expert-code/</v>
      </c>
      <c r="H928" t="b">
        <v>1</v>
      </c>
      <c r="I928" s="4">
        <v>95</v>
      </c>
      <c r="J928" s="5">
        <v>2789</v>
      </c>
      <c r="K928" s="5">
        <v>243</v>
      </c>
      <c r="L928" s="5">
        <v>26</v>
      </c>
      <c r="M928">
        <v>3</v>
      </c>
      <c r="N928" t="str">
        <f>VLOOKUP(טבלה1[[#This Row],[level_id]],Level_id!$A$2:$B$5,2)</f>
        <v>Expert Level</v>
      </c>
      <c r="O928" t="str">
        <f>LOWER(טבלה1[[#This Row],[level_desc]])</f>
        <v>expert level</v>
      </c>
      <c r="P928" s="3" t="str">
        <f>UPPER(טבלה1[[#This Row],[small letters]])</f>
        <v>EXPERT LEVEL</v>
      </c>
      <c r="Q928">
        <f>LEN(טבלה1[[#This Row],[no spaces]])</f>
        <v>12</v>
      </c>
      <c r="R928" t="str">
        <f>TRIM(טבלה1[[#This Row],[small letters]])</f>
        <v>expert level</v>
      </c>
      <c r="S928" s="6">
        <v>3.5</v>
      </c>
      <c r="T928" s="12">
        <v>42320</v>
      </c>
      <c r="U928" s="6">
        <f>DAY(טבלה1[[#This Row],[published_date]])</f>
        <v>12</v>
      </c>
      <c r="V928" s="6">
        <f>MONTH(טבלה1[[#This Row],[published_date]])</f>
        <v>11</v>
      </c>
      <c r="W928" s="6">
        <f>YEAR(טבלה1[[#This Row],[published_date]])</f>
        <v>2015</v>
      </c>
      <c r="X928">
        <v>4</v>
      </c>
      <c r="Y928" t="str">
        <f>VLOOKUP(טבלה1[[#This Row],[subject_id]],Subject_id!$A$2:$B$5,2)</f>
        <v>Web Development</v>
      </c>
      <c r="Z928" s="7">
        <v>43701</v>
      </c>
      <c r="AA928">
        <f>_xlfn.DAYS(טבלה1[[#This Row],[Removal_date]],טבלה1[[#This Row],[published_date]])</f>
        <v>1381</v>
      </c>
      <c r="AB928" s="4">
        <f>טבלה1[[#This Row],[price]]*טבלה1[[#This Row],[num_subscribers]]</f>
        <v>264955</v>
      </c>
    </row>
    <row r="929" spans="1:28" x14ac:dyDescent="0.3">
      <c r="A929">
        <v>679238</v>
      </c>
      <c r="B929" t="s">
        <v>2310</v>
      </c>
      <c r="C929" t="str">
        <f>LEFT(טבלה1[[#This Row],[course_title]],10)</f>
        <v>Day Tradin</v>
      </c>
      <c r="D929" t="str">
        <f>RIGHT(טבלה1[[#This Row],[course_title]],10)</f>
        <v xml:space="preserve"> One Hour.</v>
      </c>
      <c r="E929" t="str">
        <f>MID(טבלה1[[#This Row],[course_title]],2,10)</f>
        <v>ay Trading</v>
      </c>
      <c r="F929" t="s">
        <v>2311</v>
      </c>
      <c r="G929" t="str">
        <f>REPLACE(טבלה1[[#This Row],[url]],19,3,"com")</f>
        <v>https://www.udemy.com/the-123-trading-strategy-learn-to-trade-in-one-hour/</v>
      </c>
      <c r="H929" t="b">
        <v>1</v>
      </c>
      <c r="I929" s="4">
        <v>95</v>
      </c>
      <c r="J929" s="5">
        <v>335</v>
      </c>
      <c r="K929" s="5">
        <v>25</v>
      </c>
      <c r="L929" s="5">
        <v>29</v>
      </c>
      <c r="M929">
        <v>1</v>
      </c>
      <c r="N929" t="str">
        <f>VLOOKUP(טבלה1[[#This Row],[level_id]],Level_id!$A$2:$B$5,2)</f>
        <v>All levels</v>
      </c>
      <c r="O929" t="str">
        <f>LOWER(טבלה1[[#This Row],[level_desc]])</f>
        <v>all levels</v>
      </c>
      <c r="P929" s="3" t="str">
        <f>UPPER(טבלה1[[#This Row],[small letters]])</f>
        <v>ALL LEVELS</v>
      </c>
      <c r="Q929">
        <f>LEN(טבלה1[[#This Row],[no spaces]])</f>
        <v>10</v>
      </c>
      <c r="R929" t="str">
        <f>TRIM(טבלה1[[#This Row],[small letters]])</f>
        <v>all levels</v>
      </c>
      <c r="S929" s="6">
        <v>1.5</v>
      </c>
      <c r="T929" s="12">
        <v>42335</v>
      </c>
      <c r="U929" s="6">
        <f>DAY(טבלה1[[#This Row],[published_date]])</f>
        <v>27</v>
      </c>
      <c r="V929" s="6">
        <f>MONTH(טבלה1[[#This Row],[published_date]])</f>
        <v>11</v>
      </c>
      <c r="W929" s="6">
        <f>YEAR(טבלה1[[#This Row],[published_date]])</f>
        <v>2015</v>
      </c>
      <c r="X929">
        <v>1</v>
      </c>
      <c r="Y929" t="str">
        <f>VLOOKUP(טבלה1[[#This Row],[subject_id]],Subject_id!$A$2:$B$5,2)</f>
        <v>Business Finance</v>
      </c>
      <c r="Z929" s="7">
        <v>43734</v>
      </c>
      <c r="AA929">
        <f>_xlfn.DAYS(טבלה1[[#This Row],[Removal_date]],טבלה1[[#This Row],[published_date]])</f>
        <v>1399</v>
      </c>
      <c r="AB929" s="4">
        <f>טבלה1[[#This Row],[price]]*טבלה1[[#This Row],[num_subscribers]]</f>
        <v>31825</v>
      </c>
    </row>
    <row r="930" spans="1:28" x14ac:dyDescent="0.3">
      <c r="A930">
        <v>692722</v>
      </c>
      <c r="B930" t="s">
        <v>492</v>
      </c>
      <c r="C930" t="str">
        <f>LEFT(טבלה1[[#This Row],[course_title]],10)</f>
        <v xml:space="preserve">Technical </v>
      </c>
      <c r="D930" t="str">
        <f>RIGHT(טבלה1[[#This Row],[course_title]],10)</f>
        <v>et Crashes</v>
      </c>
      <c r="E930" t="str">
        <f>MID(טבלה1[[#This Row],[course_title]],2,10)</f>
        <v>echnical A</v>
      </c>
      <c r="F930" t="s">
        <v>493</v>
      </c>
      <c r="G930" t="str">
        <f>REPLACE(טבלה1[[#This Row],[url]],19,3,"com")</f>
        <v>https://www.udemy.com/profit-from-stock-market-crashes-the-short-selling-strategy/</v>
      </c>
      <c r="H930" t="b">
        <v>1</v>
      </c>
      <c r="I930" s="4">
        <v>95</v>
      </c>
      <c r="J930" s="5">
        <v>1730</v>
      </c>
      <c r="K930" s="5">
        <v>18</v>
      </c>
      <c r="L930" s="5">
        <v>53</v>
      </c>
      <c r="M930">
        <v>1</v>
      </c>
      <c r="N930" t="str">
        <f>VLOOKUP(טבלה1[[#This Row],[level_id]],Level_id!$A$2:$B$5,2)</f>
        <v>All levels</v>
      </c>
      <c r="O930" t="str">
        <f>LOWER(טבלה1[[#This Row],[level_desc]])</f>
        <v>all levels</v>
      </c>
      <c r="P930" s="3" t="str">
        <f>UPPER(טבלה1[[#This Row],[small letters]])</f>
        <v>ALL LEVELS</v>
      </c>
      <c r="Q930">
        <f>LEN(טבלה1[[#This Row],[no spaces]])</f>
        <v>10</v>
      </c>
      <c r="R930" t="str">
        <f>TRIM(טבלה1[[#This Row],[small letters]])</f>
        <v>all levels</v>
      </c>
      <c r="S930" s="6">
        <v>2</v>
      </c>
      <c r="T930" s="12">
        <v>42396</v>
      </c>
      <c r="U930" s="6">
        <f>DAY(טבלה1[[#This Row],[published_date]])</f>
        <v>27</v>
      </c>
      <c r="V930" s="6">
        <f>MONTH(טבלה1[[#This Row],[published_date]])</f>
        <v>1</v>
      </c>
      <c r="W930" s="6">
        <f>YEAR(טבלה1[[#This Row],[published_date]])</f>
        <v>2016</v>
      </c>
      <c r="X930">
        <v>1</v>
      </c>
      <c r="Y930" t="str">
        <f>VLOOKUP(טבלה1[[#This Row],[subject_id]],Subject_id!$A$2:$B$5,2)</f>
        <v>Business Finance</v>
      </c>
      <c r="Z930" s="7">
        <v>43408</v>
      </c>
      <c r="AA930">
        <f>_xlfn.DAYS(טבלה1[[#This Row],[Removal_date]],טבלה1[[#This Row],[published_date]])</f>
        <v>1012</v>
      </c>
      <c r="AB930" s="4">
        <f>טבלה1[[#This Row],[price]]*טבלה1[[#This Row],[num_subscribers]]</f>
        <v>164350</v>
      </c>
    </row>
    <row r="931" spans="1:28" x14ac:dyDescent="0.3">
      <c r="A931">
        <v>693726</v>
      </c>
      <c r="B931" t="s">
        <v>6729</v>
      </c>
      <c r="C931" t="str">
        <f>LEFT(טבלה1[[#This Row],[course_title]],10)</f>
        <v xml:space="preserve">Mastering </v>
      </c>
      <c r="D931" t="str">
        <f>RIGHT(טבלה1[[#This Row],[course_title]],10)</f>
        <v>JavaScript</v>
      </c>
      <c r="E931" t="str">
        <f>MID(טבלה1[[#This Row],[course_title]],2,10)</f>
        <v>astering M</v>
      </c>
      <c r="F931" t="s">
        <v>6730</v>
      </c>
      <c r="G931" t="str">
        <f>REPLACE(טבלה1[[#This Row],[url]],19,3,"com")</f>
        <v>https://www.udemy.com/mastering-meteor-reactive-full-stack-javascript/</v>
      </c>
      <c r="H931" t="b">
        <v>1</v>
      </c>
      <c r="I931" s="4">
        <v>95</v>
      </c>
      <c r="J931" s="5">
        <v>494</v>
      </c>
      <c r="K931" s="5">
        <v>46</v>
      </c>
      <c r="L931" s="5">
        <v>37</v>
      </c>
      <c r="M931">
        <v>3</v>
      </c>
      <c r="N931" t="str">
        <f>VLOOKUP(טבלה1[[#This Row],[level_id]],Level_id!$A$2:$B$5,2)</f>
        <v>Expert Level</v>
      </c>
      <c r="O931" t="str">
        <f>LOWER(טבלה1[[#This Row],[level_desc]])</f>
        <v>expert level</v>
      </c>
      <c r="P931" s="3" t="str">
        <f>UPPER(טבלה1[[#This Row],[small letters]])</f>
        <v>EXPERT LEVEL</v>
      </c>
      <c r="Q931">
        <f>LEN(טבלה1[[#This Row],[no spaces]])</f>
        <v>12</v>
      </c>
      <c r="R931" t="str">
        <f>TRIM(טבלה1[[#This Row],[small letters]])</f>
        <v>expert level</v>
      </c>
      <c r="S931" s="6">
        <v>3</v>
      </c>
      <c r="T931" s="12">
        <v>42348</v>
      </c>
      <c r="U931" s="6">
        <f>DAY(טבלה1[[#This Row],[published_date]])</f>
        <v>10</v>
      </c>
      <c r="V931" s="6">
        <f>MONTH(טבלה1[[#This Row],[published_date]])</f>
        <v>12</v>
      </c>
      <c r="W931" s="6">
        <f>YEAR(טבלה1[[#This Row],[published_date]])</f>
        <v>2015</v>
      </c>
      <c r="X931">
        <v>4</v>
      </c>
      <c r="Y931" t="str">
        <f>VLOOKUP(טבלה1[[#This Row],[subject_id]],Subject_id!$A$2:$B$5,2)</f>
        <v>Web Development</v>
      </c>
      <c r="Z931" s="7">
        <v>43701</v>
      </c>
      <c r="AA931">
        <f>_xlfn.DAYS(טבלה1[[#This Row],[Removal_date]],טבלה1[[#This Row],[published_date]])</f>
        <v>1353</v>
      </c>
      <c r="AB931" s="4">
        <f>טבלה1[[#This Row],[price]]*טבלה1[[#This Row],[num_subscribers]]</f>
        <v>46930</v>
      </c>
    </row>
    <row r="932" spans="1:28" x14ac:dyDescent="0.3">
      <c r="A932">
        <v>708514</v>
      </c>
      <c r="B932" t="s">
        <v>5737</v>
      </c>
      <c r="C932" t="str">
        <f>LEFT(טבלה1[[#This Row],[course_title]],10)</f>
        <v xml:space="preserve">Mastering </v>
      </c>
      <c r="D932" t="str">
        <f>RIGHT(טבלה1[[#This Row],[course_title]],10)</f>
        <v>TypeScript</v>
      </c>
      <c r="E932" t="str">
        <f>MID(טבלה1[[#This Row],[course_title]],2,10)</f>
        <v>astering T</v>
      </c>
      <c r="F932" t="s">
        <v>5738</v>
      </c>
      <c r="G932" t="str">
        <f>REPLACE(טבלה1[[#This Row],[url]],19,3,"com")</f>
        <v>https://www.udemy.com/mastering-typescript/</v>
      </c>
      <c r="H932" t="b">
        <v>1</v>
      </c>
      <c r="I932" s="4">
        <v>95</v>
      </c>
      <c r="J932" s="5">
        <v>353</v>
      </c>
      <c r="K932" s="5">
        <v>34</v>
      </c>
      <c r="L932" s="5">
        <v>41</v>
      </c>
      <c r="M932">
        <v>3</v>
      </c>
      <c r="N932" t="str">
        <f>VLOOKUP(טבלה1[[#This Row],[level_id]],Level_id!$A$2:$B$5,2)</f>
        <v>Expert Level</v>
      </c>
      <c r="O932" t="str">
        <f>LOWER(טבלה1[[#This Row],[level_desc]])</f>
        <v>expert level</v>
      </c>
      <c r="P932" s="3" t="str">
        <f>UPPER(טבלה1[[#This Row],[small letters]])</f>
        <v>EXPERT LEVEL</v>
      </c>
      <c r="Q932">
        <f>LEN(טבלה1[[#This Row],[no spaces]])</f>
        <v>12</v>
      </c>
      <c r="R932" t="str">
        <f>TRIM(טבלה1[[#This Row],[small letters]])</f>
        <v>expert level</v>
      </c>
      <c r="S932" s="6">
        <v>3</v>
      </c>
      <c r="T932" s="12">
        <v>42367</v>
      </c>
      <c r="U932" s="6">
        <f>DAY(טבלה1[[#This Row],[published_date]])</f>
        <v>29</v>
      </c>
      <c r="V932" s="6">
        <f>MONTH(טבלה1[[#This Row],[published_date]])</f>
        <v>12</v>
      </c>
      <c r="W932" s="6">
        <f>YEAR(טבלה1[[#This Row],[published_date]])</f>
        <v>2015</v>
      </c>
      <c r="X932">
        <v>4</v>
      </c>
      <c r="Y932" t="str">
        <f>VLOOKUP(טבלה1[[#This Row],[subject_id]],Subject_id!$A$2:$B$5,2)</f>
        <v>Web Development</v>
      </c>
      <c r="Z932" s="7">
        <v>43701</v>
      </c>
      <c r="AA932">
        <f>_xlfn.DAYS(טבלה1[[#This Row],[Removal_date]],טבלה1[[#This Row],[published_date]])</f>
        <v>1334</v>
      </c>
      <c r="AB932" s="4">
        <f>טבלה1[[#This Row],[price]]*טבלה1[[#This Row],[num_subscribers]]</f>
        <v>33535</v>
      </c>
    </row>
    <row r="933" spans="1:28" x14ac:dyDescent="0.3">
      <c r="A933">
        <v>736940</v>
      </c>
      <c r="B933" t="s">
        <v>5036</v>
      </c>
      <c r="C933" t="str">
        <f>LEFT(טבלה1[[#This Row],[course_title]],10)</f>
        <v xml:space="preserve">Practical </v>
      </c>
      <c r="D933" t="str">
        <f>RIGHT(טבלה1[[#This Row],[course_title]],10)</f>
        <v xml:space="preserve">sh Course </v>
      </c>
      <c r="E933" t="str">
        <f>MID(טבלה1[[#This Row],[course_title]],2,10)</f>
        <v>ractical C</v>
      </c>
      <c r="F933" t="s">
        <v>5037</v>
      </c>
      <c r="G933" t="str">
        <f>REPLACE(טבלה1[[#This Row],[url]],19,3,"com")</f>
        <v>https://www.udemy.com/css-website-development-crash-course/</v>
      </c>
      <c r="H933" t="b">
        <v>1</v>
      </c>
      <c r="I933" s="4">
        <v>95</v>
      </c>
      <c r="J933" s="5">
        <v>11170</v>
      </c>
      <c r="K933" s="5">
        <v>35</v>
      </c>
      <c r="L933" s="5">
        <v>19</v>
      </c>
      <c r="M933">
        <v>1</v>
      </c>
      <c r="N933" t="str">
        <f>VLOOKUP(טבלה1[[#This Row],[level_id]],Level_id!$A$2:$B$5,2)</f>
        <v>All levels</v>
      </c>
      <c r="O933" t="str">
        <f>LOWER(טבלה1[[#This Row],[level_desc]])</f>
        <v>all levels</v>
      </c>
      <c r="P933" s="3" t="str">
        <f>UPPER(טבלה1[[#This Row],[small letters]])</f>
        <v>ALL LEVELS</v>
      </c>
      <c r="Q933">
        <f>LEN(טבלה1[[#This Row],[no spaces]])</f>
        <v>10</v>
      </c>
      <c r="R933" t="str">
        <f>TRIM(טבלה1[[#This Row],[small letters]])</f>
        <v>all levels</v>
      </c>
      <c r="S933" s="6">
        <v>2.5</v>
      </c>
      <c r="T933" s="12">
        <v>42402</v>
      </c>
      <c r="U933" s="6">
        <f>DAY(טבלה1[[#This Row],[published_date]])</f>
        <v>2</v>
      </c>
      <c r="V933" s="6">
        <f>MONTH(טבלה1[[#This Row],[published_date]])</f>
        <v>2</v>
      </c>
      <c r="W933" s="6">
        <f>YEAR(טבלה1[[#This Row],[published_date]])</f>
        <v>2016</v>
      </c>
      <c r="X933">
        <v>4</v>
      </c>
      <c r="Y933" t="str">
        <f>VLOOKUP(טבלה1[[#This Row],[subject_id]],Subject_id!$A$2:$B$5,2)</f>
        <v>Web Development</v>
      </c>
      <c r="Z933" s="7">
        <v>43734</v>
      </c>
      <c r="AA933">
        <f>_xlfn.DAYS(טבלה1[[#This Row],[Removal_date]],טבלה1[[#This Row],[published_date]])</f>
        <v>1332</v>
      </c>
      <c r="AB933" s="4">
        <f>טבלה1[[#This Row],[price]]*טבלה1[[#This Row],[num_subscribers]]</f>
        <v>1061150</v>
      </c>
    </row>
    <row r="934" spans="1:28" x14ac:dyDescent="0.3">
      <c r="A934">
        <v>745468</v>
      </c>
      <c r="B934" t="s">
        <v>6230</v>
      </c>
      <c r="C934" t="str">
        <f>LEFT(טבלה1[[#This Row],[course_title]],10)</f>
        <v>Building A</v>
      </c>
      <c r="D934" t="str">
        <f>RIGHT(טבלה1[[#This Row],[course_title]],10)</f>
        <v xml:space="preserve"> Framework</v>
      </c>
      <c r="E934" t="str">
        <f>MID(טבלה1[[#This Row],[course_title]],2,10)</f>
        <v>uilding An</v>
      </c>
      <c r="F934" t="s">
        <v>6231</v>
      </c>
      <c r="G934" t="str">
        <f>REPLACE(טבלה1[[#This Row],[url]],19,3,"com")</f>
        <v>https://www.udemy.com/building-an-e-commerce-store-using-java-spring-framework/</v>
      </c>
      <c r="H934" t="b">
        <v>1</v>
      </c>
      <c r="I934" s="4">
        <v>95</v>
      </c>
      <c r="J934" s="5">
        <v>2743</v>
      </c>
      <c r="K934" s="5">
        <v>589</v>
      </c>
      <c r="L934" s="5">
        <v>61</v>
      </c>
      <c r="M934">
        <v>1</v>
      </c>
      <c r="N934" t="str">
        <f>VLOOKUP(טבלה1[[#This Row],[level_id]],Level_id!$A$2:$B$5,2)</f>
        <v>All levels</v>
      </c>
      <c r="O934" t="str">
        <f>LOWER(טבלה1[[#This Row],[level_desc]])</f>
        <v>all levels</v>
      </c>
      <c r="P934" s="3" t="str">
        <f>UPPER(טבלה1[[#This Row],[small letters]])</f>
        <v>ALL LEVELS</v>
      </c>
      <c r="Q934">
        <f>LEN(טבלה1[[#This Row],[no spaces]])</f>
        <v>10</v>
      </c>
      <c r="R934" t="str">
        <f>TRIM(טבלה1[[#This Row],[small letters]])</f>
        <v>all levels</v>
      </c>
      <c r="S934" s="6">
        <v>14.5</v>
      </c>
      <c r="T934" s="12">
        <v>42401</v>
      </c>
      <c r="U934" s="6">
        <f>DAY(טבלה1[[#This Row],[published_date]])</f>
        <v>1</v>
      </c>
      <c r="V934" s="6">
        <f>MONTH(טבלה1[[#This Row],[published_date]])</f>
        <v>2</v>
      </c>
      <c r="W934" s="6">
        <f>YEAR(טבלה1[[#This Row],[published_date]])</f>
        <v>2016</v>
      </c>
      <c r="X934">
        <v>4</v>
      </c>
      <c r="Y934" t="str">
        <f>VLOOKUP(טבלה1[[#This Row],[subject_id]],Subject_id!$A$2:$B$5,2)</f>
        <v>Web Development</v>
      </c>
      <c r="Z934" s="7">
        <v>43734</v>
      </c>
      <c r="AA934">
        <f>_xlfn.DAYS(טבלה1[[#This Row],[Removal_date]],טבלה1[[#This Row],[published_date]])</f>
        <v>1333</v>
      </c>
      <c r="AB934" s="4">
        <f>טבלה1[[#This Row],[price]]*טבלה1[[#This Row],[num_subscribers]]</f>
        <v>260585</v>
      </c>
    </row>
    <row r="935" spans="1:28" x14ac:dyDescent="0.3">
      <c r="A935">
        <v>771880</v>
      </c>
      <c r="B935" t="s">
        <v>4219</v>
      </c>
      <c r="C935" t="str">
        <f>LEFT(טבלה1[[#This Row],[course_title]],10)</f>
        <v>Clarinet L</v>
      </c>
      <c r="D935" t="str">
        <f>RIGHT(טבלה1[[#This Row],[course_title]],10)</f>
        <v xml:space="preserve"> Beginners</v>
      </c>
      <c r="E935" t="str">
        <f>MID(טבלה1[[#This Row],[course_title]],2,10)</f>
        <v>larinet Le</v>
      </c>
      <c r="F935" t="s">
        <v>4220</v>
      </c>
      <c r="G935" t="str">
        <f>REPLACE(טבלה1[[#This Row],[url]],19,3,"com")</f>
        <v>https://www.udemy.com/the-music-coach-online-clarinet-lesson-program/</v>
      </c>
      <c r="H935" t="b">
        <v>1</v>
      </c>
      <c r="I935" s="4">
        <v>95</v>
      </c>
      <c r="J935" s="5">
        <v>11</v>
      </c>
      <c r="K935" s="5">
        <v>0</v>
      </c>
      <c r="L935" s="5">
        <v>41</v>
      </c>
      <c r="M935">
        <v>2</v>
      </c>
      <c r="N935" t="str">
        <f>VLOOKUP(טבלה1[[#This Row],[level_id]],Level_id!$A$2:$B$5,2)</f>
        <v>Beginner Level</v>
      </c>
      <c r="O935" t="str">
        <f>LOWER(טבלה1[[#This Row],[level_desc]])</f>
        <v>beginner level</v>
      </c>
      <c r="P935" s="3" t="str">
        <f>UPPER(טבלה1[[#This Row],[small letters]])</f>
        <v>BEGINNER LEVEL</v>
      </c>
      <c r="Q935">
        <f>LEN(טבלה1[[#This Row],[no spaces]])</f>
        <v>14</v>
      </c>
      <c r="R935" t="str">
        <f>TRIM(טבלה1[[#This Row],[small letters]])</f>
        <v>beginner level</v>
      </c>
      <c r="S935" s="6">
        <v>3</v>
      </c>
      <c r="T935" s="12">
        <v>42426</v>
      </c>
      <c r="U935" s="6">
        <f>DAY(טבלה1[[#This Row],[published_date]])</f>
        <v>26</v>
      </c>
      <c r="V935" s="6">
        <f>MONTH(טבלה1[[#This Row],[published_date]])</f>
        <v>2</v>
      </c>
      <c r="W935" s="6">
        <f>YEAR(טבלה1[[#This Row],[published_date]])</f>
        <v>2016</v>
      </c>
      <c r="X935">
        <v>3</v>
      </c>
      <c r="Y935" t="str">
        <f>VLOOKUP(טבלה1[[#This Row],[subject_id]],Subject_id!$A$2:$B$5,2)</f>
        <v>Musical Instruments</v>
      </c>
      <c r="Z935" s="7">
        <v>43465</v>
      </c>
      <c r="AA935">
        <f>_xlfn.DAYS(טבלה1[[#This Row],[Removal_date]],טבלה1[[#This Row],[published_date]])</f>
        <v>1039</v>
      </c>
      <c r="AB935" s="4">
        <f>טבלה1[[#This Row],[price]]*טבלה1[[#This Row],[num_subscribers]]</f>
        <v>1045</v>
      </c>
    </row>
    <row r="936" spans="1:28" x14ac:dyDescent="0.3">
      <c r="A936">
        <v>775252</v>
      </c>
      <c r="B936" t="s">
        <v>2596</v>
      </c>
      <c r="C936" t="str">
        <f>LEFT(טבלה1[[#This Row],[course_title]],10)</f>
        <v>LOGO DESIG</v>
      </c>
      <c r="D936" t="str">
        <f>RIGHT(טבלה1[[#This Row],[course_title]],10)</f>
        <v>POWERPOINT</v>
      </c>
      <c r="E936" t="str">
        <f>MID(טבלה1[[#This Row],[course_title]],2,10)</f>
        <v>OGO DESIGN</v>
      </c>
      <c r="F936" t="s">
        <v>2597</v>
      </c>
      <c r="G936" t="str">
        <f>REPLACE(טבלה1[[#This Row],[url]],19,3,"com")</f>
        <v>https://www.udemy.com/logo-design-in-powerpoint-create-logos/</v>
      </c>
      <c r="H936" t="b">
        <v>1</v>
      </c>
      <c r="I936" s="4">
        <v>95</v>
      </c>
      <c r="J936" s="5">
        <v>1046</v>
      </c>
      <c r="K936" s="5">
        <v>12</v>
      </c>
      <c r="L936" s="5">
        <v>28</v>
      </c>
      <c r="M936">
        <v>2</v>
      </c>
      <c r="N936" t="str">
        <f>VLOOKUP(טבלה1[[#This Row],[level_id]],Level_id!$A$2:$B$5,2)</f>
        <v>Beginner Level</v>
      </c>
      <c r="O936" t="str">
        <f>LOWER(טבלה1[[#This Row],[level_desc]])</f>
        <v>beginner level</v>
      </c>
      <c r="P936" s="3" t="str">
        <f>UPPER(טבלה1[[#This Row],[small letters]])</f>
        <v>BEGINNER LEVEL</v>
      </c>
      <c r="Q936">
        <f>LEN(טבלה1[[#This Row],[no spaces]])</f>
        <v>14</v>
      </c>
      <c r="R936" t="str">
        <f>TRIM(טבלה1[[#This Row],[small letters]])</f>
        <v>beginner level</v>
      </c>
      <c r="S936" s="6">
        <v>1</v>
      </c>
      <c r="T936" s="12">
        <v>42475</v>
      </c>
      <c r="U936" s="6">
        <f>DAY(טבלה1[[#This Row],[published_date]])</f>
        <v>15</v>
      </c>
      <c r="V936" s="6">
        <f>MONTH(טבלה1[[#This Row],[published_date]])</f>
        <v>4</v>
      </c>
      <c r="W936" s="6">
        <f>YEAR(טבלה1[[#This Row],[published_date]])</f>
        <v>2016</v>
      </c>
      <c r="X936">
        <v>2</v>
      </c>
      <c r="Y936" t="str">
        <f>VLOOKUP(טבלה1[[#This Row],[subject_id]],Subject_id!$A$2:$B$5,2)</f>
        <v>Graphic Design</v>
      </c>
      <c r="Z936" s="7">
        <v>43465</v>
      </c>
      <c r="AA936">
        <f>_xlfn.DAYS(טבלה1[[#This Row],[Removal_date]],טבלה1[[#This Row],[published_date]])</f>
        <v>990</v>
      </c>
      <c r="AB936" s="4">
        <f>טבלה1[[#This Row],[price]]*טבלה1[[#This Row],[num_subscribers]]</f>
        <v>99370</v>
      </c>
    </row>
    <row r="937" spans="1:28" x14ac:dyDescent="0.3">
      <c r="A937">
        <v>785210</v>
      </c>
      <c r="B937" t="s">
        <v>4721</v>
      </c>
      <c r="C937" t="str">
        <f>LEFT(טבלה1[[#This Row],[course_title]],10)</f>
        <v>Flute Less</v>
      </c>
      <c r="D937" t="str">
        <f>RIGHT(טבלה1[[#This Row],[course_title]],10)</f>
        <v xml:space="preserve"> Beginners</v>
      </c>
      <c r="E937" t="str">
        <f>MID(טבלה1[[#This Row],[course_title]],2,10)</f>
        <v>lute Lesso</v>
      </c>
      <c r="F937" t="s">
        <v>4722</v>
      </c>
      <c r="G937" t="str">
        <f>REPLACE(טבלה1[[#This Row],[url]],19,3,"com")</f>
        <v>https://www.udemy.com/the-music-coach-online-flute-lesson-program/</v>
      </c>
      <c r="H937" t="b">
        <v>1</v>
      </c>
      <c r="I937" s="4">
        <v>95</v>
      </c>
      <c r="J937" s="5">
        <v>3</v>
      </c>
      <c r="K937" s="5">
        <v>0</v>
      </c>
      <c r="L937" s="5">
        <v>41</v>
      </c>
      <c r="M937">
        <v>2</v>
      </c>
      <c r="N937" t="str">
        <f>VLOOKUP(טבלה1[[#This Row],[level_id]],Level_id!$A$2:$B$5,2)</f>
        <v>Beginner Level</v>
      </c>
      <c r="O937" t="str">
        <f>LOWER(טבלה1[[#This Row],[level_desc]])</f>
        <v>beginner level</v>
      </c>
      <c r="P937" s="3" t="str">
        <f>UPPER(טבלה1[[#This Row],[small letters]])</f>
        <v>BEGINNER LEVEL</v>
      </c>
      <c r="Q937">
        <f>LEN(טבלה1[[#This Row],[no spaces]])</f>
        <v>14</v>
      </c>
      <c r="R937" t="str">
        <f>TRIM(טבלה1[[#This Row],[small letters]])</f>
        <v>beginner level</v>
      </c>
      <c r="S937" s="6">
        <v>2.5</v>
      </c>
      <c r="T937" s="12">
        <v>42438</v>
      </c>
      <c r="U937" s="6">
        <f>DAY(טבלה1[[#This Row],[published_date]])</f>
        <v>9</v>
      </c>
      <c r="V937" s="6">
        <f>MONTH(טבלה1[[#This Row],[published_date]])</f>
        <v>3</v>
      </c>
      <c r="W937" s="6">
        <f>YEAR(טבלה1[[#This Row],[published_date]])</f>
        <v>2016</v>
      </c>
      <c r="X937">
        <v>3</v>
      </c>
      <c r="Y937" t="str">
        <f>VLOOKUP(טבלה1[[#This Row],[subject_id]],Subject_id!$A$2:$B$5,2)</f>
        <v>Musical Instruments</v>
      </c>
      <c r="Z937" s="7">
        <v>43465</v>
      </c>
      <c r="AA937">
        <f>_xlfn.DAYS(טבלה1[[#This Row],[Removal_date]],טבלה1[[#This Row],[published_date]])</f>
        <v>1027</v>
      </c>
      <c r="AB937" s="4">
        <f>טבלה1[[#This Row],[price]]*טבלה1[[#This Row],[num_subscribers]]</f>
        <v>285</v>
      </c>
    </row>
    <row r="938" spans="1:28" x14ac:dyDescent="0.3">
      <c r="A938">
        <v>787096</v>
      </c>
      <c r="B938" t="s">
        <v>2900</v>
      </c>
      <c r="C938" t="str">
        <f>LEFT(טבלה1[[#This Row],[course_title]],10)</f>
        <v>Most Wante</v>
      </c>
      <c r="D938" t="str">
        <f>RIGHT(טבלה1[[#This Row],[course_title]],10)</f>
        <v>fice Space</v>
      </c>
      <c r="E938" t="str">
        <f>MID(טבלה1[[#This Row],[course_title]],2,10)</f>
        <v>ost Wanted</v>
      </c>
      <c r="F938" t="s">
        <v>2901</v>
      </c>
      <c r="G938" t="str">
        <f>REPLACE(טבלה1[[#This Row],[url]],19,3,"com")</f>
        <v>https://www.udemy.com/flat-design-flat-ui-design-flat-colors-flat-design-office-space/</v>
      </c>
      <c r="H938" t="b">
        <v>1</v>
      </c>
      <c r="I938" s="4">
        <v>95</v>
      </c>
      <c r="J938" s="5">
        <v>1028</v>
      </c>
      <c r="K938" s="5">
        <v>2</v>
      </c>
      <c r="L938" s="5">
        <v>26</v>
      </c>
      <c r="M938">
        <v>4</v>
      </c>
      <c r="N938" t="str">
        <f>VLOOKUP(טבלה1[[#This Row],[level_id]],Level_id!$A$2:$B$5,2)</f>
        <v>Intermediate Level</v>
      </c>
      <c r="O938" t="str">
        <f>LOWER(טבלה1[[#This Row],[level_desc]])</f>
        <v>intermediate level</v>
      </c>
      <c r="P938" s="3" t="str">
        <f>UPPER(טבלה1[[#This Row],[small letters]])</f>
        <v>INTERMEDIATE LEVEL</v>
      </c>
      <c r="Q938">
        <f>LEN(טבלה1[[#This Row],[no spaces]])</f>
        <v>18</v>
      </c>
      <c r="R938" t="str">
        <f>TRIM(טבלה1[[#This Row],[small letters]])</f>
        <v>intermediate level</v>
      </c>
      <c r="S938" s="6">
        <v>2</v>
      </c>
      <c r="T938" s="12">
        <v>42446</v>
      </c>
      <c r="U938" s="6">
        <f>DAY(טבלה1[[#This Row],[published_date]])</f>
        <v>17</v>
      </c>
      <c r="V938" s="6">
        <f>MONTH(טבלה1[[#This Row],[published_date]])</f>
        <v>3</v>
      </c>
      <c r="W938" s="6">
        <f>YEAR(טבלה1[[#This Row],[published_date]])</f>
        <v>2016</v>
      </c>
      <c r="X938">
        <v>2</v>
      </c>
      <c r="Y938" t="str">
        <f>VLOOKUP(טבלה1[[#This Row],[subject_id]],Subject_id!$A$2:$B$5,2)</f>
        <v>Graphic Design</v>
      </c>
      <c r="Z938" s="7">
        <v>44114</v>
      </c>
      <c r="AA938">
        <f>_xlfn.DAYS(טבלה1[[#This Row],[Removal_date]],טבלה1[[#This Row],[published_date]])</f>
        <v>1668</v>
      </c>
      <c r="AB938" s="4">
        <f>טבלה1[[#This Row],[price]]*טבלה1[[#This Row],[num_subscribers]]</f>
        <v>97660</v>
      </c>
    </row>
    <row r="939" spans="1:28" x14ac:dyDescent="0.3">
      <c r="A939">
        <v>787204</v>
      </c>
      <c r="B939" t="s">
        <v>2550</v>
      </c>
      <c r="C939" t="str">
        <f>LEFT(טבלה1[[#This Row],[course_title]],10)</f>
        <v>Most Wante</v>
      </c>
      <c r="D939" t="str">
        <f>RIGHT(טבלה1[[#This Row],[course_title]],10)</f>
        <v>usinessman</v>
      </c>
      <c r="E939" t="str">
        <f>MID(טבלה1[[#This Row],[course_title]],2,10)</f>
        <v>ost Wanted</v>
      </c>
      <c r="F939" t="s">
        <v>2551</v>
      </c>
      <c r="G939" t="str">
        <f>REPLACE(טבלה1[[#This Row],[url]],19,3,"com")</f>
        <v>https://www.udemy.com/flat-design-flat-ui-design-flat-colors-flat-design-hipster-businessman/</v>
      </c>
      <c r="H939" t="b">
        <v>1</v>
      </c>
      <c r="I939" s="4">
        <v>95</v>
      </c>
      <c r="J939" s="5">
        <v>1016</v>
      </c>
      <c r="K939" s="5">
        <v>5</v>
      </c>
      <c r="L939" s="5">
        <v>25</v>
      </c>
      <c r="M939">
        <v>4</v>
      </c>
      <c r="N939" t="str">
        <f>VLOOKUP(טבלה1[[#This Row],[level_id]],Level_id!$A$2:$B$5,2)</f>
        <v>Intermediate Level</v>
      </c>
      <c r="O939" t="str">
        <f>LOWER(טבלה1[[#This Row],[level_desc]])</f>
        <v>intermediate level</v>
      </c>
      <c r="P939" s="3" t="str">
        <f>UPPER(טבלה1[[#This Row],[small letters]])</f>
        <v>INTERMEDIATE LEVEL</v>
      </c>
      <c r="Q939">
        <f>LEN(טבלה1[[#This Row],[no spaces]])</f>
        <v>18</v>
      </c>
      <c r="R939" t="str">
        <f>TRIM(טבלה1[[#This Row],[small letters]])</f>
        <v>intermediate level</v>
      </c>
      <c r="S939" s="6">
        <v>1.5</v>
      </c>
      <c r="T939" s="12">
        <v>42446</v>
      </c>
      <c r="U939" s="6">
        <f>DAY(טבלה1[[#This Row],[published_date]])</f>
        <v>17</v>
      </c>
      <c r="V939" s="6">
        <f>MONTH(טבלה1[[#This Row],[published_date]])</f>
        <v>3</v>
      </c>
      <c r="W939" s="6">
        <f>YEAR(טבלה1[[#This Row],[published_date]])</f>
        <v>2016</v>
      </c>
      <c r="X939">
        <v>2</v>
      </c>
      <c r="Y939" t="str">
        <f>VLOOKUP(טבלה1[[#This Row],[subject_id]],Subject_id!$A$2:$B$5,2)</f>
        <v>Graphic Design</v>
      </c>
      <c r="Z939" s="7">
        <v>44114</v>
      </c>
      <c r="AA939">
        <f>_xlfn.DAYS(טבלה1[[#This Row],[Removal_date]],טבלה1[[#This Row],[published_date]])</f>
        <v>1668</v>
      </c>
      <c r="AB939" s="4">
        <f>טבלה1[[#This Row],[price]]*טבלה1[[#This Row],[num_subscribers]]</f>
        <v>96520</v>
      </c>
    </row>
    <row r="940" spans="1:28" x14ac:dyDescent="0.3">
      <c r="A940">
        <v>787236</v>
      </c>
      <c r="B940" t="s">
        <v>5098</v>
      </c>
      <c r="C940" t="str">
        <f>LEFT(טבלה1[[#This Row],[course_title]],10)</f>
        <v>Build Resp</v>
      </c>
      <c r="D940" t="str">
        <f>RIGHT(טבלה1[[#This Row],[course_title]],10)</f>
        <v xml:space="preserve"> Bootstrap</v>
      </c>
      <c r="E940" t="str">
        <f>MID(טבלה1[[#This Row],[course_title]],2,10)</f>
        <v>uild Respo</v>
      </c>
      <c r="F940" t="s">
        <v>5099</v>
      </c>
      <c r="G940" t="str">
        <f>REPLACE(טבלה1[[#This Row],[url]],19,3,"com")</f>
        <v>https://www.udemy.com/build-responsive-website-using-html5-css3-js-and-bootstrap/</v>
      </c>
      <c r="H940" t="b">
        <v>1</v>
      </c>
      <c r="I940" s="4">
        <v>95</v>
      </c>
      <c r="J940" s="5">
        <v>22623</v>
      </c>
      <c r="K940" s="5">
        <v>783</v>
      </c>
      <c r="L940" s="5">
        <v>73</v>
      </c>
      <c r="M940">
        <v>1</v>
      </c>
      <c r="N940" t="str">
        <f>VLOOKUP(טבלה1[[#This Row],[level_id]],Level_id!$A$2:$B$5,2)</f>
        <v>All levels</v>
      </c>
      <c r="O940" t="str">
        <f>LOWER(טבלה1[[#This Row],[level_desc]])</f>
        <v>all levels</v>
      </c>
      <c r="P940" s="3" t="str">
        <f>UPPER(טבלה1[[#This Row],[small letters]])</f>
        <v>ALL LEVELS</v>
      </c>
      <c r="Q940">
        <f>LEN(טבלה1[[#This Row],[no spaces]])</f>
        <v>10</v>
      </c>
      <c r="R940" t="str">
        <f>TRIM(טבלה1[[#This Row],[small letters]])</f>
        <v>all levels</v>
      </c>
      <c r="S940" s="6">
        <v>8</v>
      </c>
      <c r="T940" s="12">
        <v>42541</v>
      </c>
      <c r="U940" s="6">
        <f>DAY(טבלה1[[#This Row],[published_date]])</f>
        <v>20</v>
      </c>
      <c r="V940" s="6">
        <f>MONTH(טבלה1[[#This Row],[published_date]])</f>
        <v>6</v>
      </c>
      <c r="W940" s="6">
        <f>YEAR(טבלה1[[#This Row],[published_date]])</f>
        <v>2016</v>
      </c>
      <c r="X940">
        <v>4</v>
      </c>
      <c r="Y940" t="str">
        <f>VLOOKUP(טבלה1[[#This Row],[subject_id]],Subject_id!$A$2:$B$5,2)</f>
        <v>Web Development</v>
      </c>
      <c r="Z940" s="7">
        <v>43734</v>
      </c>
      <c r="AA940">
        <f>_xlfn.DAYS(טבלה1[[#This Row],[Removal_date]],טבלה1[[#This Row],[published_date]])</f>
        <v>1193</v>
      </c>
      <c r="AB940" s="4">
        <f>טבלה1[[#This Row],[price]]*טבלה1[[#This Row],[num_subscribers]]</f>
        <v>2149185</v>
      </c>
    </row>
    <row r="941" spans="1:28" x14ac:dyDescent="0.3">
      <c r="A941">
        <v>788756</v>
      </c>
      <c r="B941" t="s">
        <v>1930</v>
      </c>
      <c r="C941" t="str">
        <f>LEFT(טבלה1[[#This Row],[course_title]],10)</f>
        <v>Profession</v>
      </c>
      <c r="D941" t="str">
        <f>RIGHT(טבלה1[[#This Row],[course_title]],10)</f>
        <v>ing alerts</v>
      </c>
      <c r="E941" t="str">
        <f>MID(טבלה1[[#This Row],[course_title]],2,10)</f>
        <v>rofessiona</v>
      </c>
      <c r="F941" t="s">
        <v>1931</v>
      </c>
      <c r="G941" t="str">
        <f>REPLACE(טבלה1[[#This Row],[url]],19,3,"com")</f>
        <v>https://www.udemy.com/forex-candlesticks-strategy/</v>
      </c>
      <c r="H941" t="b">
        <v>1</v>
      </c>
      <c r="I941" s="4">
        <v>95</v>
      </c>
      <c r="J941" s="5">
        <v>55</v>
      </c>
      <c r="K941" s="5">
        <v>9</v>
      </c>
      <c r="L941" s="5">
        <v>15</v>
      </c>
      <c r="M941">
        <v>1</v>
      </c>
      <c r="N941" t="str">
        <f>VLOOKUP(טבלה1[[#This Row],[level_id]],Level_id!$A$2:$B$5,2)</f>
        <v>All levels</v>
      </c>
      <c r="O941" t="str">
        <f>LOWER(טבלה1[[#This Row],[level_desc]])</f>
        <v>all levels</v>
      </c>
      <c r="P941" s="3" t="str">
        <f>UPPER(טבלה1[[#This Row],[small letters]])</f>
        <v>ALL LEVELS</v>
      </c>
      <c r="Q941">
        <f>LEN(טבלה1[[#This Row],[no spaces]])</f>
        <v>10</v>
      </c>
      <c r="R941" t="str">
        <f>TRIM(טבלה1[[#This Row],[small letters]])</f>
        <v>all levels</v>
      </c>
      <c r="S941" s="6">
        <v>1</v>
      </c>
      <c r="T941" s="12">
        <v>42458</v>
      </c>
      <c r="U941" s="6">
        <f>DAY(טבלה1[[#This Row],[published_date]])</f>
        <v>29</v>
      </c>
      <c r="V941" s="6">
        <f>MONTH(טבלה1[[#This Row],[published_date]])</f>
        <v>3</v>
      </c>
      <c r="W941" s="6">
        <f>YEAR(טבלה1[[#This Row],[published_date]])</f>
        <v>2016</v>
      </c>
      <c r="X941">
        <v>1</v>
      </c>
      <c r="Y941" t="str">
        <f>VLOOKUP(טבלה1[[#This Row],[subject_id]],Subject_id!$A$2:$B$5,2)</f>
        <v>Business Finance</v>
      </c>
      <c r="Z941" s="7">
        <v>43318</v>
      </c>
      <c r="AA941">
        <f>_xlfn.DAYS(טבלה1[[#This Row],[Removal_date]],טבלה1[[#This Row],[published_date]])</f>
        <v>860</v>
      </c>
      <c r="AB941" s="4">
        <f>טבלה1[[#This Row],[price]]*טבלה1[[#This Row],[num_subscribers]]</f>
        <v>5225</v>
      </c>
    </row>
    <row r="942" spans="1:28" x14ac:dyDescent="0.3">
      <c r="A942">
        <v>799912</v>
      </c>
      <c r="B942" t="s">
        <v>4434</v>
      </c>
      <c r="C942" t="str">
        <f>LEFT(טבלה1[[#This Row],[course_title]],10)</f>
        <v>Alto Saxop</v>
      </c>
      <c r="D942" t="str">
        <f>RIGHT(טבלה1[[#This Row],[course_title]],10)</f>
        <v xml:space="preserve"> Beginners</v>
      </c>
      <c r="E942" t="str">
        <f>MID(טבלה1[[#This Row],[course_title]],2,10)</f>
        <v>lto Saxoph</v>
      </c>
      <c r="F942" t="s">
        <v>4435</v>
      </c>
      <c r="G942" t="str">
        <f>REPLACE(טבלה1[[#This Row],[url]],19,3,"com")</f>
        <v>https://www.udemy.com/the-music-coach-online-alto-saxophone-lesson-program/</v>
      </c>
      <c r="H942" t="b">
        <v>1</v>
      </c>
      <c r="I942" s="4">
        <v>95</v>
      </c>
      <c r="J942" s="5">
        <v>51</v>
      </c>
      <c r="K942" s="5">
        <v>7</v>
      </c>
      <c r="L942" s="5">
        <v>42</v>
      </c>
      <c r="M942">
        <v>2</v>
      </c>
      <c r="N942" t="str">
        <f>VLOOKUP(טבלה1[[#This Row],[level_id]],Level_id!$A$2:$B$5,2)</f>
        <v>Beginner Level</v>
      </c>
      <c r="O942" t="str">
        <f>LOWER(טבלה1[[#This Row],[level_desc]])</f>
        <v>beginner level</v>
      </c>
      <c r="P942" s="3" t="str">
        <f>UPPER(טבלה1[[#This Row],[small letters]])</f>
        <v>BEGINNER LEVEL</v>
      </c>
      <c r="Q942">
        <f>LEN(טבלה1[[#This Row],[no spaces]])</f>
        <v>14</v>
      </c>
      <c r="R942" t="str">
        <f>TRIM(טבלה1[[#This Row],[small letters]])</f>
        <v>beginner level</v>
      </c>
      <c r="S942" s="6">
        <v>3</v>
      </c>
      <c r="T942" s="12">
        <v>42452</v>
      </c>
      <c r="U942" s="6">
        <f>DAY(טבלה1[[#This Row],[published_date]])</f>
        <v>23</v>
      </c>
      <c r="V942" s="6">
        <f>MONTH(טבלה1[[#This Row],[published_date]])</f>
        <v>3</v>
      </c>
      <c r="W942" s="6">
        <f>YEAR(טבלה1[[#This Row],[published_date]])</f>
        <v>2016</v>
      </c>
      <c r="X942">
        <v>3</v>
      </c>
      <c r="Y942" t="str">
        <f>VLOOKUP(טבלה1[[#This Row],[subject_id]],Subject_id!$A$2:$B$5,2)</f>
        <v>Musical Instruments</v>
      </c>
      <c r="Z942" s="7">
        <v>43465</v>
      </c>
      <c r="AA942">
        <f>_xlfn.DAYS(טבלה1[[#This Row],[Removal_date]],טבלה1[[#This Row],[published_date]])</f>
        <v>1013</v>
      </c>
      <c r="AB942" s="4">
        <f>טבלה1[[#This Row],[price]]*טבלה1[[#This Row],[num_subscribers]]</f>
        <v>4845</v>
      </c>
    </row>
    <row r="943" spans="1:28" x14ac:dyDescent="0.3">
      <c r="A943">
        <v>805882</v>
      </c>
      <c r="B943" t="s">
        <v>2843</v>
      </c>
      <c r="C943" t="str">
        <f>LEFT(טבלה1[[#This Row],[course_title]],10)</f>
        <v>Design bes</v>
      </c>
      <c r="D943" t="str">
        <f>RIGHT(טבלה1[[#This Row],[course_title]],10)</f>
        <v>to Expert.</v>
      </c>
      <c r="E943" t="str">
        <f>MID(טבלה1[[#This Row],[course_title]],2,10)</f>
        <v>esign best</v>
      </c>
      <c r="F943" t="s">
        <v>2844</v>
      </c>
      <c r="G943" t="str">
        <f>REPLACE(טבלה1[[#This Row],[url]],19,3,"com")</f>
        <v>https://www.udemy.com/t-shirt-design-from-beginner-to-expert-using-photoshop/</v>
      </c>
      <c r="H943" t="b">
        <v>1</v>
      </c>
      <c r="I943" s="4">
        <v>95</v>
      </c>
      <c r="J943" s="5">
        <v>798</v>
      </c>
      <c r="K943" s="5">
        <v>198</v>
      </c>
      <c r="L943" s="5">
        <v>25</v>
      </c>
      <c r="M943">
        <v>2</v>
      </c>
      <c r="N943" t="str">
        <f>VLOOKUP(טבלה1[[#This Row],[level_id]],Level_id!$A$2:$B$5,2)</f>
        <v>Beginner Level</v>
      </c>
      <c r="O943" t="str">
        <f>LOWER(טבלה1[[#This Row],[level_desc]])</f>
        <v>beginner level</v>
      </c>
      <c r="P943" s="3" t="str">
        <f>UPPER(טבלה1[[#This Row],[small letters]])</f>
        <v>BEGINNER LEVEL</v>
      </c>
      <c r="Q943">
        <f>LEN(טבלה1[[#This Row],[no spaces]])</f>
        <v>14</v>
      </c>
      <c r="R943" t="str">
        <f>TRIM(טבלה1[[#This Row],[small letters]])</f>
        <v>beginner level</v>
      </c>
      <c r="S943" s="6">
        <v>0.66666666699999999</v>
      </c>
      <c r="T943" s="12">
        <v>42466</v>
      </c>
      <c r="U943" s="6">
        <f>DAY(טבלה1[[#This Row],[published_date]])</f>
        <v>6</v>
      </c>
      <c r="V943" s="6">
        <f>MONTH(טבלה1[[#This Row],[published_date]])</f>
        <v>4</v>
      </c>
      <c r="W943" s="6">
        <f>YEAR(טבלה1[[#This Row],[published_date]])</f>
        <v>2016</v>
      </c>
      <c r="X943">
        <v>2</v>
      </c>
      <c r="Y943" t="str">
        <f>VLOOKUP(טבלה1[[#This Row],[subject_id]],Subject_id!$A$2:$B$5,2)</f>
        <v>Graphic Design</v>
      </c>
      <c r="Z943" s="7">
        <v>43465</v>
      </c>
      <c r="AA943">
        <f>_xlfn.DAYS(טבלה1[[#This Row],[Removal_date]],טבלה1[[#This Row],[published_date]])</f>
        <v>999</v>
      </c>
      <c r="AB943" s="4">
        <f>טבלה1[[#This Row],[price]]*טבלה1[[#This Row],[num_subscribers]]</f>
        <v>75810</v>
      </c>
    </row>
    <row r="944" spans="1:28" x14ac:dyDescent="0.3">
      <c r="A944">
        <v>808506</v>
      </c>
      <c r="B944" t="s">
        <v>544</v>
      </c>
      <c r="C944" t="str">
        <f>LEFT(טבלה1[[#This Row],[course_title]],10)</f>
        <v>Candlestic</v>
      </c>
      <c r="D944" t="str">
        <f>RIGHT(טבלה1[[#This Row],[course_title]],10)</f>
        <v>al Traders</v>
      </c>
      <c r="E944" t="str">
        <f>MID(טבלה1[[#This Row],[course_title]],2,10)</f>
        <v>andlestick</v>
      </c>
      <c r="F944" t="s">
        <v>545</v>
      </c>
      <c r="G944" t="str">
        <f>REPLACE(טבלה1[[#This Row],[url]],19,3,"com")</f>
        <v>https://www.udemy.com/testing-candlesticks/</v>
      </c>
      <c r="H944" t="b">
        <v>1</v>
      </c>
      <c r="I944" s="4">
        <v>95</v>
      </c>
      <c r="J944" s="5">
        <v>913</v>
      </c>
      <c r="K944" s="5">
        <v>117</v>
      </c>
      <c r="L944" s="5">
        <v>48</v>
      </c>
      <c r="M944">
        <v>3</v>
      </c>
      <c r="N944" t="str">
        <f>VLOOKUP(טבלה1[[#This Row],[level_id]],Level_id!$A$2:$B$5,2)</f>
        <v>Expert Level</v>
      </c>
      <c r="O944" t="str">
        <f>LOWER(טבלה1[[#This Row],[level_desc]])</f>
        <v>expert level</v>
      </c>
      <c r="P944" s="3" t="str">
        <f>UPPER(טבלה1[[#This Row],[small letters]])</f>
        <v>EXPERT LEVEL</v>
      </c>
      <c r="Q944">
        <f>LEN(טבלה1[[#This Row],[no spaces]])</f>
        <v>12</v>
      </c>
      <c r="R944" t="str">
        <f>TRIM(טבלה1[[#This Row],[small letters]])</f>
        <v>expert level</v>
      </c>
      <c r="S944" s="6">
        <v>2</v>
      </c>
      <c r="T944" s="12">
        <v>42508</v>
      </c>
      <c r="U944" s="6">
        <f>DAY(טבלה1[[#This Row],[published_date]])</f>
        <v>18</v>
      </c>
      <c r="V944" s="6">
        <f>MONTH(טבלה1[[#This Row],[published_date]])</f>
        <v>5</v>
      </c>
      <c r="W944" s="6">
        <f>YEAR(טבלה1[[#This Row],[published_date]])</f>
        <v>2016</v>
      </c>
      <c r="X944">
        <v>1</v>
      </c>
      <c r="Y944" t="str">
        <f>VLOOKUP(טבלה1[[#This Row],[subject_id]],Subject_id!$A$2:$B$5,2)</f>
        <v>Business Finance</v>
      </c>
      <c r="Z944" s="7">
        <v>43701</v>
      </c>
      <c r="AA944">
        <f>_xlfn.DAYS(טבלה1[[#This Row],[Removal_date]],טבלה1[[#This Row],[published_date]])</f>
        <v>1193</v>
      </c>
      <c r="AB944" s="4">
        <f>טבלה1[[#This Row],[price]]*טבלה1[[#This Row],[num_subscribers]]</f>
        <v>86735</v>
      </c>
    </row>
    <row r="945" spans="1:28" x14ac:dyDescent="0.3">
      <c r="A945">
        <v>809968</v>
      </c>
      <c r="B945" t="s">
        <v>4879</v>
      </c>
      <c r="C945" t="str">
        <f>LEFT(טבלה1[[#This Row],[course_title]],10)</f>
        <v>Tenor Saxo</v>
      </c>
      <c r="D945" t="str">
        <f>RIGHT(טבלה1[[#This Row],[course_title]],10)</f>
        <v xml:space="preserve"> Beginners</v>
      </c>
      <c r="E945" t="str">
        <f>MID(טבלה1[[#This Row],[course_title]],2,10)</f>
        <v>enor Saxop</v>
      </c>
      <c r="F945" t="s">
        <v>4880</v>
      </c>
      <c r="G945" t="str">
        <f>REPLACE(טבלה1[[#This Row],[url]],19,3,"com")</f>
        <v>https://www.udemy.com/the-music-coach-online-tenor-saxophone-lesson-program/</v>
      </c>
      <c r="H945" t="b">
        <v>1</v>
      </c>
      <c r="I945" s="4">
        <v>95</v>
      </c>
      <c r="J945" s="5">
        <v>45</v>
      </c>
      <c r="K945" s="5">
        <v>5</v>
      </c>
      <c r="L945" s="5">
        <v>43</v>
      </c>
      <c r="M945">
        <v>2</v>
      </c>
      <c r="N945" t="str">
        <f>VLOOKUP(טבלה1[[#This Row],[level_id]],Level_id!$A$2:$B$5,2)</f>
        <v>Beginner Level</v>
      </c>
      <c r="O945" t="str">
        <f>LOWER(טבלה1[[#This Row],[level_desc]])</f>
        <v>beginner level</v>
      </c>
      <c r="P945" s="3" t="str">
        <f>UPPER(טבלה1[[#This Row],[small letters]])</f>
        <v>BEGINNER LEVEL</v>
      </c>
      <c r="Q945">
        <f>LEN(טבלה1[[#This Row],[no spaces]])</f>
        <v>14</v>
      </c>
      <c r="R945" t="str">
        <f>TRIM(טבלה1[[#This Row],[small letters]])</f>
        <v>beginner level</v>
      </c>
      <c r="S945" s="6">
        <v>3</v>
      </c>
      <c r="T945" s="12">
        <v>42464</v>
      </c>
      <c r="U945" s="6">
        <f>DAY(טבלה1[[#This Row],[published_date]])</f>
        <v>4</v>
      </c>
      <c r="V945" s="6">
        <f>MONTH(טבלה1[[#This Row],[published_date]])</f>
        <v>4</v>
      </c>
      <c r="W945" s="6">
        <f>YEAR(טבלה1[[#This Row],[published_date]])</f>
        <v>2016</v>
      </c>
      <c r="X945">
        <v>3</v>
      </c>
      <c r="Y945" t="str">
        <f>VLOOKUP(טבלה1[[#This Row],[subject_id]],Subject_id!$A$2:$B$5,2)</f>
        <v>Musical Instruments</v>
      </c>
      <c r="Z945" s="7">
        <v>43465</v>
      </c>
      <c r="AA945">
        <f>_xlfn.DAYS(טבלה1[[#This Row],[Removal_date]],טבלה1[[#This Row],[published_date]])</f>
        <v>1001</v>
      </c>
      <c r="AB945" s="4">
        <f>טבלה1[[#This Row],[price]]*טבלה1[[#This Row],[num_subscribers]]</f>
        <v>4275</v>
      </c>
    </row>
    <row r="946" spans="1:28" x14ac:dyDescent="0.3">
      <c r="A946">
        <v>812602</v>
      </c>
      <c r="B946" t="s">
        <v>4231</v>
      </c>
      <c r="C946" t="str">
        <f>LEFT(טבלה1[[#This Row],[course_title]],10)</f>
        <v>Piano Less</v>
      </c>
      <c r="D946" t="str">
        <f>RIGHT(טבלה1[[#This Row],[course_title]],10)</f>
        <v xml:space="preserve"> Beginners</v>
      </c>
      <c r="E946" t="str">
        <f>MID(טבלה1[[#This Row],[course_title]],2,10)</f>
        <v>iano Lesso</v>
      </c>
      <c r="F946" t="s">
        <v>4232</v>
      </c>
      <c r="G946" t="str">
        <f>REPLACE(טבלה1[[#This Row],[url]],19,3,"com")</f>
        <v>https://www.udemy.com/the-music-coach-online-piano-lesson-program/</v>
      </c>
      <c r="H946" t="b">
        <v>1</v>
      </c>
      <c r="I946" s="4">
        <v>95</v>
      </c>
      <c r="J946" s="5">
        <v>8</v>
      </c>
      <c r="K946" s="5">
        <v>0</v>
      </c>
      <c r="L946" s="5">
        <v>50</v>
      </c>
      <c r="M946">
        <v>2</v>
      </c>
      <c r="N946" t="str">
        <f>VLOOKUP(טבלה1[[#This Row],[level_id]],Level_id!$A$2:$B$5,2)</f>
        <v>Beginner Level</v>
      </c>
      <c r="O946" t="str">
        <f>LOWER(טבלה1[[#This Row],[level_desc]])</f>
        <v>beginner level</v>
      </c>
      <c r="P946" s="3" t="str">
        <f>UPPER(טבלה1[[#This Row],[small letters]])</f>
        <v>BEGINNER LEVEL</v>
      </c>
      <c r="Q946">
        <f>LEN(טבלה1[[#This Row],[no spaces]])</f>
        <v>14</v>
      </c>
      <c r="R946" t="str">
        <f>TRIM(טבלה1[[#This Row],[small letters]])</f>
        <v>beginner level</v>
      </c>
      <c r="S946" s="6">
        <v>4</v>
      </c>
      <c r="T946" s="12">
        <v>42472</v>
      </c>
      <c r="U946" s="6">
        <f>DAY(טבלה1[[#This Row],[published_date]])</f>
        <v>12</v>
      </c>
      <c r="V946" s="6">
        <f>MONTH(טבלה1[[#This Row],[published_date]])</f>
        <v>4</v>
      </c>
      <c r="W946" s="6">
        <f>YEAR(טבלה1[[#This Row],[published_date]])</f>
        <v>2016</v>
      </c>
      <c r="X946">
        <v>3</v>
      </c>
      <c r="Y946" t="str">
        <f>VLOOKUP(טבלה1[[#This Row],[subject_id]],Subject_id!$A$2:$B$5,2)</f>
        <v>Musical Instruments</v>
      </c>
      <c r="Z946" s="7">
        <v>43465</v>
      </c>
      <c r="AA946">
        <f>_xlfn.DAYS(טבלה1[[#This Row],[Removal_date]],טבלה1[[#This Row],[published_date]])</f>
        <v>993</v>
      </c>
      <c r="AB946" s="4">
        <f>טבלה1[[#This Row],[price]]*טבלה1[[#This Row],[num_subscribers]]</f>
        <v>760</v>
      </c>
    </row>
    <row r="947" spans="1:28" x14ac:dyDescent="0.3">
      <c r="A947">
        <v>812610</v>
      </c>
      <c r="B947" t="s">
        <v>4863</v>
      </c>
      <c r="C947" t="str">
        <f>LEFT(טבלה1[[#This Row],[course_title]],10)</f>
        <v>Trumpet Le</v>
      </c>
      <c r="D947" t="str">
        <f>RIGHT(טבלה1[[#This Row],[course_title]],10)</f>
        <v xml:space="preserve"> Beginners</v>
      </c>
      <c r="E947" t="str">
        <f>MID(טבלה1[[#This Row],[course_title]],2,10)</f>
        <v>rumpet Les</v>
      </c>
      <c r="F947" t="s">
        <v>4864</v>
      </c>
      <c r="G947" t="str">
        <f>REPLACE(טבלה1[[#This Row],[url]],19,3,"com")</f>
        <v>https://www.udemy.com/the-music-coach-online-trumpet-lesson-program/</v>
      </c>
      <c r="H947" t="b">
        <v>1</v>
      </c>
      <c r="I947" s="4">
        <v>95</v>
      </c>
      <c r="J947" s="5">
        <v>17</v>
      </c>
      <c r="K947" s="5">
        <v>3</v>
      </c>
      <c r="L947" s="5">
        <v>35</v>
      </c>
      <c r="M947">
        <v>2</v>
      </c>
      <c r="N947" t="str">
        <f>VLOOKUP(טבלה1[[#This Row],[level_id]],Level_id!$A$2:$B$5,2)</f>
        <v>Beginner Level</v>
      </c>
      <c r="O947" t="str">
        <f>LOWER(טבלה1[[#This Row],[level_desc]])</f>
        <v>beginner level</v>
      </c>
      <c r="P947" s="3" t="str">
        <f>UPPER(טבלה1[[#This Row],[small letters]])</f>
        <v>BEGINNER LEVEL</v>
      </c>
      <c r="Q947">
        <f>LEN(טבלה1[[#This Row],[no spaces]])</f>
        <v>14</v>
      </c>
      <c r="R947" t="str">
        <f>TRIM(טבלה1[[#This Row],[small letters]])</f>
        <v>beginner level</v>
      </c>
      <c r="S947" s="6">
        <v>2.5</v>
      </c>
      <c r="T947" s="12">
        <v>42466</v>
      </c>
      <c r="U947" s="6">
        <f>DAY(טבלה1[[#This Row],[published_date]])</f>
        <v>6</v>
      </c>
      <c r="V947" s="6">
        <f>MONTH(טבלה1[[#This Row],[published_date]])</f>
        <v>4</v>
      </c>
      <c r="W947" s="6">
        <f>YEAR(טבלה1[[#This Row],[published_date]])</f>
        <v>2016</v>
      </c>
      <c r="X947">
        <v>3</v>
      </c>
      <c r="Y947" t="str">
        <f>VLOOKUP(טבלה1[[#This Row],[subject_id]],Subject_id!$A$2:$B$5,2)</f>
        <v>Musical Instruments</v>
      </c>
      <c r="Z947" s="7">
        <v>43465</v>
      </c>
      <c r="AA947">
        <f>_xlfn.DAYS(טבלה1[[#This Row],[Removal_date]],טבלה1[[#This Row],[published_date]])</f>
        <v>999</v>
      </c>
      <c r="AB947" s="4">
        <f>טבלה1[[#This Row],[price]]*טבלה1[[#This Row],[num_subscribers]]</f>
        <v>1615</v>
      </c>
    </row>
    <row r="948" spans="1:28" x14ac:dyDescent="0.3">
      <c r="A948">
        <v>818786</v>
      </c>
      <c r="B948" t="s">
        <v>4749</v>
      </c>
      <c r="C948" t="str">
        <f>LEFT(טבלה1[[#This Row],[course_title]],10)</f>
        <v>Drum Lesso</v>
      </c>
      <c r="D948" t="str">
        <f>RIGHT(טבלה1[[#This Row],[course_title]],10)</f>
        <v xml:space="preserve"> Beginners</v>
      </c>
      <c r="E948" t="str">
        <f>MID(טבלה1[[#This Row],[course_title]],2,10)</f>
        <v>rum Lesson</v>
      </c>
      <c r="F948" t="s">
        <v>4750</v>
      </c>
      <c r="G948" t="str">
        <f>REPLACE(טבלה1[[#This Row],[url]],19,3,"com")</f>
        <v>https://www.udemy.com/the-music-coach-online-drum-lesson-program/</v>
      </c>
      <c r="H948" t="b">
        <v>1</v>
      </c>
      <c r="I948" s="4">
        <v>95</v>
      </c>
      <c r="J948" s="5">
        <v>14</v>
      </c>
      <c r="K948" s="5">
        <v>1</v>
      </c>
      <c r="L948" s="5">
        <v>34</v>
      </c>
      <c r="M948">
        <v>2</v>
      </c>
      <c r="N948" t="str">
        <f>VLOOKUP(טבלה1[[#This Row],[level_id]],Level_id!$A$2:$B$5,2)</f>
        <v>Beginner Level</v>
      </c>
      <c r="O948" t="str">
        <f>LOWER(טבלה1[[#This Row],[level_desc]])</f>
        <v>beginner level</v>
      </c>
      <c r="P948" s="3" t="str">
        <f>UPPER(טבלה1[[#This Row],[small letters]])</f>
        <v>BEGINNER LEVEL</v>
      </c>
      <c r="Q948">
        <f>LEN(טבלה1[[#This Row],[no spaces]])</f>
        <v>14</v>
      </c>
      <c r="R948" t="str">
        <f>TRIM(טבלה1[[#This Row],[small letters]])</f>
        <v>beginner level</v>
      </c>
      <c r="S948" s="6">
        <v>2.5</v>
      </c>
      <c r="T948" s="12">
        <v>42473</v>
      </c>
      <c r="U948" s="6">
        <f>DAY(טבלה1[[#This Row],[published_date]])</f>
        <v>13</v>
      </c>
      <c r="V948" s="6">
        <f>MONTH(טבלה1[[#This Row],[published_date]])</f>
        <v>4</v>
      </c>
      <c r="W948" s="6">
        <f>YEAR(טבלה1[[#This Row],[published_date]])</f>
        <v>2016</v>
      </c>
      <c r="X948">
        <v>3</v>
      </c>
      <c r="Y948" t="str">
        <f>VLOOKUP(טבלה1[[#This Row],[subject_id]],Subject_id!$A$2:$B$5,2)</f>
        <v>Musical Instruments</v>
      </c>
      <c r="Z948" s="7">
        <v>43465</v>
      </c>
      <c r="AA948">
        <f>_xlfn.DAYS(טבלה1[[#This Row],[Removal_date]],טבלה1[[#This Row],[published_date]])</f>
        <v>992</v>
      </c>
      <c r="AB948" s="4">
        <f>טבלה1[[#This Row],[price]]*טבלה1[[#This Row],[num_subscribers]]</f>
        <v>1330</v>
      </c>
    </row>
    <row r="949" spans="1:28" x14ac:dyDescent="0.3">
      <c r="A949">
        <v>818838</v>
      </c>
      <c r="B949" t="s">
        <v>4185</v>
      </c>
      <c r="C949" t="str">
        <f>LEFT(טבלה1[[#This Row],[course_title]],10)</f>
        <v>Trombone L</v>
      </c>
      <c r="D949" t="str">
        <f>RIGHT(טבלה1[[#This Row],[course_title]],10)</f>
        <v xml:space="preserve"> Beginners</v>
      </c>
      <c r="E949" t="str">
        <f>MID(טבלה1[[#This Row],[course_title]],2,10)</f>
        <v>rombone Le</v>
      </c>
      <c r="F949" t="s">
        <v>4186</v>
      </c>
      <c r="G949" t="str">
        <f>REPLACE(טבלה1[[#This Row],[url]],19,3,"com")</f>
        <v>https://www.udemy.com/the-music-coach-online-trombone-lesson-program/</v>
      </c>
      <c r="H949" t="b">
        <v>1</v>
      </c>
      <c r="I949" s="4">
        <v>95</v>
      </c>
      <c r="J949" s="5">
        <v>11</v>
      </c>
      <c r="K949" s="5">
        <v>2</v>
      </c>
      <c r="L949" s="5">
        <v>34</v>
      </c>
      <c r="M949">
        <v>2</v>
      </c>
      <c r="N949" t="str">
        <f>VLOOKUP(טבלה1[[#This Row],[level_id]],Level_id!$A$2:$B$5,2)</f>
        <v>Beginner Level</v>
      </c>
      <c r="O949" t="str">
        <f>LOWER(טבלה1[[#This Row],[level_desc]])</f>
        <v>beginner level</v>
      </c>
      <c r="P949" s="3" t="str">
        <f>UPPER(טבלה1[[#This Row],[small letters]])</f>
        <v>BEGINNER LEVEL</v>
      </c>
      <c r="Q949">
        <f>LEN(טבלה1[[#This Row],[no spaces]])</f>
        <v>14</v>
      </c>
      <c r="R949" t="str">
        <f>TRIM(טבלה1[[#This Row],[small letters]])</f>
        <v>beginner level</v>
      </c>
      <c r="S949" s="6">
        <v>3</v>
      </c>
      <c r="T949" s="12">
        <v>42474</v>
      </c>
      <c r="U949" s="6">
        <f>DAY(טבלה1[[#This Row],[published_date]])</f>
        <v>14</v>
      </c>
      <c r="V949" s="6">
        <f>MONTH(טבלה1[[#This Row],[published_date]])</f>
        <v>4</v>
      </c>
      <c r="W949" s="6">
        <f>YEAR(טבלה1[[#This Row],[published_date]])</f>
        <v>2016</v>
      </c>
      <c r="X949">
        <v>3</v>
      </c>
      <c r="Y949" t="str">
        <f>VLOOKUP(טבלה1[[#This Row],[subject_id]],Subject_id!$A$2:$B$5,2)</f>
        <v>Musical Instruments</v>
      </c>
      <c r="Z949" s="7">
        <v>43465</v>
      </c>
      <c r="AA949">
        <f>_xlfn.DAYS(טבלה1[[#This Row],[Removal_date]],טבלה1[[#This Row],[published_date]])</f>
        <v>991</v>
      </c>
      <c r="AB949" s="4">
        <f>טבלה1[[#This Row],[price]]*טבלה1[[#This Row],[num_subscribers]]</f>
        <v>1045</v>
      </c>
    </row>
    <row r="950" spans="1:28" x14ac:dyDescent="0.3">
      <c r="A950">
        <v>820086</v>
      </c>
      <c r="B950" t="s">
        <v>3644</v>
      </c>
      <c r="C950" t="str">
        <f>LEFT(טבלה1[[#This Row],[course_title]],10)</f>
        <v>Bass Guita</v>
      </c>
      <c r="D950" t="str">
        <f>RIGHT(טבלה1[[#This Row],[course_title]],10)</f>
        <v xml:space="preserve"> Beginners</v>
      </c>
      <c r="E950" t="str">
        <f>MID(טבלה1[[#This Row],[course_title]],2,10)</f>
        <v>ass Guitar</v>
      </c>
      <c r="F950" t="s">
        <v>3645</v>
      </c>
      <c r="G950" t="str">
        <f>REPLACE(טבלה1[[#This Row],[url]],19,3,"com")</f>
        <v>https://www.udemy.com/the-music-coach-online-bass-guitar-lesson-program/</v>
      </c>
      <c r="H950" t="b">
        <v>1</v>
      </c>
      <c r="I950" s="4">
        <v>95</v>
      </c>
      <c r="J950" s="5">
        <v>180</v>
      </c>
      <c r="K950" s="5">
        <v>21</v>
      </c>
      <c r="L950" s="5">
        <v>38</v>
      </c>
      <c r="M950">
        <v>2</v>
      </c>
      <c r="N950" t="str">
        <f>VLOOKUP(טבלה1[[#This Row],[level_id]],Level_id!$A$2:$B$5,2)</f>
        <v>Beginner Level</v>
      </c>
      <c r="O950" t="str">
        <f>LOWER(טבלה1[[#This Row],[level_desc]])</f>
        <v>beginner level</v>
      </c>
      <c r="P950" s="3" t="str">
        <f>UPPER(טבלה1[[#This Row],[small letters]])</f>
        <v>BEGINNER LEVEL</v>
      </c>
      <c r="Q950">
        <f>LEN(טבלה1[[#This Row],[no spaces]])</f>
        <v>14</v>
      </c>
      <c r="R950" t="str">
        <f>TRIM(טבלה1[[#This Row],[small letters]])</f>
        <v>beginner level</v>
      </c>
      <c r="S950" s="6">
        <v>2.5</v>
      </c>
      <c r="T950" s="12">
        <v>42486</v>
      </c>
      <c r="U950" s="6">
        <f>DAY(טבלה1[[#This Row],[published_date]])</f>
        <v>26</v>
      </c>
      <c r="V950" s="6">
        <f>MONTH(טבלה1[[#This Row],[published_date]])</f>
        <v>4</v>
      </c>
      <c r="W950" s="6">
        <f>YEAR(טבלה1[[#This Row],[published_date]])</f>
        <v>2016</v>
      </c>
      <c r="X950">
        <v>3</v>
      </c>
      <c r="Y950" t="str">
        <f>VLOOKUP(טבלה1[[#This Row],[subject_id]],Subject_id!$A$2:$B$5,2)</f>
        <v>Musical Instruments</v>
      </c>
      <c r="Z950" s="7">
        <v>43465</v>
      </c>
      <c r="AA950">
        <f>_xlfn.DAYS(טבלה1[[#This Row],[Removal_date]],טבלה1[[#This Row],[published_date]])</f>
        <v>979</v>
      </c>
      <c r="AB950" s="4">
        <f>טבלה1[[#This Row],[price]]*טבלה1[[#This Row],[num_subscribers]]</f>
        <v>17100</v>
      </c>
    </row>
    <row r="951" spans="1:28" x14ac:dyDescent="0.3">
      <c r="A951">
        <v>826366</v>
      </c>
      <c r="B951" t="s">
        <v>7091</v>
      </c>
      <c r="C951" t="str">
        <f>LEFT(טבלה1[[#This Row],[course_title]],10)</f>
        <v>Building a</v>
      </c>
      <c r="D951" t="str">
        <f>RIGHT(טבלה1[[#This Row],[course_title]],10)</f>
        <v>ip Website</v>
      </c>
      <c r="E951" t="str">
        <f>MID(טבלה1[[#This Row],[course_title]],2,10)</f>
        <v xml:space="preserve">uilding a </v>
      </c>
      <c r="F951" t="s">
        <v>7092</v>
      </c>
      <c r="G951" t="str">
        <f>REPLACE(טבלה1[[#This Row],[url]],19,3,"com")</f>
        <v>https://www.udemy.com/building-a-mvc-5-membership-website/</v>
      </c>
      <c r="H951" t="b">
        <v>1</v>
      </c>
      <c r="I951" s="4">
        <v>95</v>
      </c>
      <c r="J951" s="5">
        <v>654</v>
      </c>
      <c r="K951" s="5">
        <v>86</v>
      </c>
      <c r="L951" s="5">
        <v>239</v>
      </c>
      <c r="M951">
        <v>4</v>
      </c>
      <c r="N951" t="str">
        <f>VLOOKUP(טבלה1[[#This Row],[level_id]],Level_id!$A$2:$B$5,2)</f>
        <v>Intermediate Level</v>
      </c>
      <c r="O951" t="str">
        <f>LOWER(טבלה1[[#This Row],[level_desc]])</f>
        <v>intermediate level</v>
      </c>
      <c r="P951" s="3" t="str">
        <f>UPPER(טבלה1[[#This Row],[small letters]])</f>
        <v>INTERMEDIATE LEVEL</v>
      </c>
      <c r="Q951">
        <f>LEN(טבלה1[[#This Row],[no spaces]])</f>
        <v>18</v>
      </c>
      <c r="R951" t="str">
        <f>TRIM(טבלה1[[#This Row],[small letters]])</f>
        <v>intermediate level</v>
      </c>
      <c r="S951" s="6">
        <v>25.5</v>
      </c>
      <c r="T951" s="12">
        <v>42547</v>
      </c>
      <c r="U951" s="6">
        <f>DAY(טבלה1[[#This Row],[published_date]])</f>
        <v>26</v>
      </c>
      <c r="V951" s="6">
        <f>MONTH(טבלה1[[#This Row],[published_date]])</f>
        <v>6</v>
      </c>
      <c r="W951" s="6">
        <f>YEAR(טבלה1[[#This Row],[published_date]])</f>
        <v>2016</v>
      </c>
      <c r="X951">
        <v>4</v>
      </c>
      <c r="Y951" t="str">
        <f>VLOOKUP(טבלה1[[#This Row],[subject_id]],Subject_id!$A$2:$B$5,2)</f>
        <v>Web Development</v>
      </c>
      <c r="Z951" s="7">
        <v>44114</v>
      </c>
      <c r="AA951">
        <f>_xlfn.DAYS(טבלה1[[#This Row],[Removal_date]],טבלה1[[#This Row],[published_date]])</f>
        <v>1567</v>
      </c>
      <c r="AB951" s="4">
        <f>טבלה1[[#This Row],[price]]*טבלה1[[#This Row],[num_subscribers]]</f>
        <v>62130</v>
      </c>
    </row>
    <row r="952" spans="1:28" x14ac:dyDescent="0.3">
      <c r="A952">
        <v>826568</v>
      </c>
      <c r="B952" t="s">
        <v>7241</v>
      </c>
      <c r="C952" t="str">
        <f>LEFT(טבלה1[[#This Row],[course_title]],10)</f>
        <v>Fundamenta</v>
      </c>
      <c r="D952" t="str">
        <f>RIGHT(טבלה1[[#This Row],[course_title]],10)</f>
        <v>ack Design</v>
      </c>
      <c r="E952" t="str">
        <f>MID(טבלה1[[#This Row],[course_title]],2,10)</f>
        <v>undamental</v>
      </c>
      <c r="F952" t="s">
        <v>7242</v>
      </c>
      <c r="G952" t="str">
        <f>REPLACE(טבלה1[[#This Row],[url]],19,3,"com")</f>
        <v>https://www.udemy.com/fundamentals-of-angular-2-full-stack-design/</v>
      </c>
      <c r="H952" t="b">
        <v>1</v>
      </c>
      <c r="I952" s="4">
        <v>95</v>
      </c>
      <c r="J952" s="5">
        <v>314</v>
      </c>
      <c r="K952" s="5">
        <v>43</v>
      </c>
      <c r="L952" s="5">
        <v>49</v>
      </c>
      <c r="M952">
        <v>2</v>
      </c>
      <c r="N952" t="str">
        <f>VLOOKUP(טבלה1[[#This Row],[level_id]],Level_id!$A$2:$B$5,2)</f>
        <v>Beginner Level</v>
      </c>
      <c r="O952" t="str">
        <f>LOWER(טבלה1[[#This Row],[level_desc]])</f>
        <v>beginner level</v>
      </c>
      <c r="P952" s="3" t="str">
        <f>UPPER(טבלה1[[#This Row],[small letters]])</f>
        <v>BEGINNER LEVEL</v>
      </c>
      <c r="Q952">
        <f>LEN(טבלה1[[#This Row],[no spaces]])</f>
        <v>14</v>
      </c>
      <c r="R952" t="str">
        <f>TRIM(טבלה1[[#This Row],[small letters]])</f>
        <v>beginner level</v>
      </c>
      <c r="S952" s="6">
        <v>6.5</v>
      </c>
      <c r="T952" s="12">
        <v>42481</v>
      </c>
      <c r="U952" s="6">
        <f>DAY(טבלה1[[#This Row],[published_date]])</f>
        <v>21</v>
      </c>
      <c r="V952" s="6">
        <f>MONTH(טבלה1[[#This Row],[published_date]])</f>
        <v>4</v>
      </c>
      <c r="W952" s="6">
        <f>YEAR(טבלה1[[#This Row],[published_date]])</f>
        <v>2016</v>
      </c>
      <c r="X952">
        <v>4</v>
      </c>
      <c r="Y952" t="str">
        <f>VLOOKUP(טבלה1[[#This Row],[subject_id]],Subject_id!$A$2:$B$5,2)</f>
        <v>Web Development</v>
      </c>
      <c r="Z952" s="7">
        <v>43465</v>
      </c>
      <c r="AA952">
        <f>_xlfn.DAYS(טבלה1[[#This Row],[Removal_date]],טבלה1[[#This Row],[published_date]])</f>
        <v>984</v>
      </c>
      <c r="AB952" s="4">
        <f>טבלה1[[#This Row],[price]]*טבלה1[[#This Row],[num_subscribers]]</f>
        <v>29830</v>
      </c>
    </row>
    <row r="953" spans="1:28" x14ac:dyDescent="0.3">
      <c r="A953">
        <v>832478</v>
      </c>
      <c r="B953" t="s">
        <v>6647</v>
      </c>
      <c r="C953" t="str">
        <f>LEFT(טבלה1[[#This Row],[course_title]],10)</f>
        <v xml:space="preserve">JSON with </v>
      </c>
      <c r="D953" t="str">
        <f>RIGHT(טבלה1[[#This Row],[course_title]],10)</f>
        <v>b Services</v>
      </c>
      <c r="E953" t="str">
        <f>MID(טבלה1[[#This Row],[course_title]],2,10)</f>
        <v>SON with J</v>
      </c>
      <c r="F953" t="s">
        <v>6648</v>
      </c>
      <c r="G953" t="str">
        <f>REPLACE(טבלה1[[#This Row],[url]],19,3,"com")</f>
        <v>https://www.udemy.com/learn-json-with-java-apis-jquery-and-rest/</v>
      </c>
      <c r="H953" t="b">
        <v>1</v>
      </c>
      <c r="I953" s="4">
        <v>95</v>
      </c>
      <c r="J953" s="5">
        <v>799</v>
      </c>
      <c r="K953" s="5">
        <v>87</v>
      </c>
      <c r="L953" s="5">
        <v>41</v>
      </c>
      <c r="M953">
        <v>2</v>
      </c>
      <c r="N953" t="str">
        <f>VLOOKUP(טבלה1[[#This Row],[level_id]],Level_id!$A$2:$B$5,2)</f>
        <v>Beginner Level</v>
      </c>
      <c r="O953" t="str">
        <f>LOWER(טבלה1[[#This Row],[level_desc]])</f>
        <v>beginner level</v>
      </c>
      <c r="P953" s="3" t="str">
        <f>UPPER(טבלה1[[#This Row],[small letters]])</f>
        <v>BEGINNER LEVEL</v>
      </c>
      <c r="Q953">
        <f>LEN(טבלה1[[#This Row],[no spaces]])</f>
        <v>14</v>
      </c>
      <c r="R953" t="str">
        <f>TRIM(טבלה1[[#This Row],[small letters]])</f>
        <v>beginner level</v>
      </c>
      <c r="S953" s="6">
        <v>6</v>
      </c>
      <c r="T953" s="12">
        <v>42520</v>
      </c>
      <c r="U953" s="6">
        <f>DAY(טבלה1[[#This Row],[published_date]])</f>
        <v>30</v>
      </c>
      <c r="V953" s="6">
        <f>MONTH(טבלה1[[#This Row],[published_date]])</f>
        <v>5</v>
      </c>
      <c r="W953" s="6">
        <f>YEAR(טבלה1[[#This Row],[published_date]])</f>
        <v>2016</v>
      </c>
      <c r="X953">
        <v>4</v>
      </c>
      <c r="Y953" t="str">
        <f>VLOOKUP(טבלה1[[#This Row],[subject_id]],Subject_id!$A$2:$B$5,2)</f>
        <v>Web Development</v>
      </c>
      <c r="Z953" s="7">
        <v>43465</v>
      </c>
      <c r="AA953">
        <f>_xlfn.DAYS(טבלה1[[#This Row],[Removal_date]],טבלה1[[#This Row],[published_date]])</f>
        <v>945</v>
      </c>
      <c r="AB953" s="4">
        <f>טבלה1[[#This Row],[price]]*טבלה1[[#This Row],[num_subscribers]]</f>
        <v>75905</v>
      </c>
    </row>
    <row r="954" spans="1:28" x14ac:dyDescent="0.3">
      <c r="A954">
        <v>832514</v>
      </c>
      <c r="B954" t="s">
        <v>4542</v>
      </c>
      <c r="C954" t="str">
        <f>LEFT(טבלה1[[#This Row],[course_title]],10)</f>
        <v>Acoustic G</v>
      </c>
      <c r="D954" t="str">
        <f>RIGHT(טבלה1[[#This Row],[course_title]],10)</f>
        <v xml:space="preserve"> Beginners</v>
      </c>
      <c r="E954" t="str">
        <f>MID(טבלה1[[#This Row],[course_title]],2,10)</f>
        <v>coustic Gu</v>
      </c>
      <c r="F954" t="s">
        <v>4543</v>
      </c>
      <c r="G954" t="str">
        <f>REPLACE(טבלה1[[#This Row],[url]],19,3,"com")</f>
        <v>https://www.udemy.com/the-music-coach-online-guitar-lesson-program/</v>
      </c>
      <c r="H954" t="b">
        <v>1</v>
      </c>
      <c r="I954" s="4">
        <v>95</v>
      </c>
      <c r="J954" s="5">
        <v>10</v>
      </c>
      <c r="K954" s="5">
        <v>3</v>
      </c>
      <c r="L954" s="5">
        <v>39</v>
      </c>
      <c r="M954">
        <v>2</v>
      </c>
      <c r="N954" t="str">
        <f>VLOOKUP(טבלה1[[#This Row],[level_id]],Level_id!$A$2:$B$5,2)</f>
        <v>Beginner Level</v>
      </c>
      <c r="O954" t="str">
        <f>LOWER(טבלה1[[#This Row],[level_desc]])</f>
        <v>beginner level</v>
      </c>
      <c r="P954" s="3" t="str">
        <f>UPPER(טבלה1[[#This Row],[small letters]])</f>
        <v>BEGINNER LEVEL</v>
      </c>
      <c r="Q954">
        <f>LEN(טבלה1[[#This Row],[no spaces]])</f>
        <v>14</v>
      </c>
      <c r="R954" t="str">
        <f>TRIM(טבלה1[[#This Row],[small letters]])</f>
        <v>beginner level</v>
      </c>
      <c r="S954" s="6">
        <v>3</v>
      </c>
      <c r="T954" s="12">
        <v>42487</v>
      </c>
      <c r="U954" s="6">
        <f>DAY(טבלה1[[#This Row],[published_date]])</f>
        <v>27</v>
      </c>
      <c r="V954" s="6">
        <f>MONTH(טבלה1[[#This Row],[published_date]])</f>
        <v>4</v>
      </c>
      <c r="W954" s="6">
        <f>YEAR(טבלה1[[#This Row],[published_date]])</f>
        <v>2016</v>
      </c>
      <c r="X954">
        <v>3</v>
      </c>
      <c r="Y954" t="str">
        <f>VLOOKUP(טבלה1[[#This Row],[subject_id]],Subject_id!$A$2:$B$5,2)</f>
        <v>Musical Instruments</v>
      </c>
      <c r="Z954" s="7">
        <v>43465</v>
      </c>
      <c r="AA954">
        <f>_xlfn.DAYS(טבלה1[[#This Row],[Removal_date]],טבלה1[[#This Row],[published_date]])</f>
        <v>978</v>
      </c>
      <c r="AB954" s="4">
        <f>טבלה1[[#This Row],[price]]*טבלה1[[#This Row],[num_subscribers]]</f>
        <v>950</v>
      </c>
    </row>
    <row r="955" spans="1:28" x14ac:dyDescent="0.3">
      <c r="A955">
        <v>834226</v>
      </c>
      <c r="B955" t="s">
        <v>2827</v>
      </c>
      <c r="C955" t="str">
        <f>LEFT(טבלה1[[#This Row],[course_title]],10)</f>
        <v xml:space="preserve">FLAT ICON </v>
      </c>
      <c r="D955" t="str">
        <f>RIGHT(טבלה1[[#This Row],[course_title]],10)</f>
        <v>POWERPOINT</v>
      </c>
      <c r="E955" t="str">
        <f>MID(טבלה1[[#This Row],[course_title]],2,10)</f>
        <v>LAT ICON D</v>
      </c>
      <c r="F955" t="s">
        <v>2828</v>
      </c>
      <c r="G955" t="str">
        <f>REPLACE(טבלה1[[#This Row],[url]],19,3,"com")</f>
        <v>https://www.udemy.com/flat-icon-design-powerpoint/</v>
      </c>
      <c r="H955" t="b">
        <v>1</v>
      </c>
      <c r="I955" s="4">
        <v>95</v>
      </c>
      <c r="J955" s="5">
        <v>1534</v>
      </c>
      <c r="K955" s="5">
        <v>24</v>
      </c>
      <c r="L955" s="5">
        <v>23</v>
      </c>
      <c r="M955">
        <v>2</v>
      </c>
      <c r="N955" t="str">
        <f>VLOOKUP(טבלה1[[#This Row],[level_id]],Level_id!$A$2:$B$5,2)</f>
        <v>Beginner Level</v>
      </c>
      <c r="O955" t="str">
        <f>LOWER(טבלה1[[#This Row],[level_desc]])</f>
        <v>beginner level</v>
      </c>
      <c r="P955" s="3" t="str">
        <f>UPPER(טבלה1[[#This Row],[small letters]])</f>
        <v>BEGINNER LEVEL</v>
      </c>
      <c r="Q955">
        <f>LEN(טבלה1[[#This Row],[no spaces]])</f>
        <v>14</v>
      </c>
      <c r="R955" t="str">
        <f>TRIM(טבלה1[[#This Row],[small letters]])</f>
        <v>beginner level</v>
      </c>
      <c r="S955" s="6">
        <v>1.5</v>
      </c>
      <c r="T955" s="12">
        <v>42493</v>
      </c>
      <c r="U955" s="6">
        <f>DAY(טבלה1[[#This Row],[published_date]])</f>
        <v>3</v>
      </c>
      <c r="V955" s="6">
        <f>MONTH(טבלה1[[#This Row],[published_date]])</f>
        <v>5</v>
      </c>
      <c r="W955" s="6">
        <f>YEAR(טבלה1[[#This Row],[published_date]])</f>
        <v>2016</v>
      </c>
      <c r="X955">
        <v>2</v>
      </c>
      <c r="Y955" t="str">
        <f>VLOOKUP(טבלה1[[#This Row],[subject_id]],Subject_id!$A$2:$B$5,2)</f>
        <v>Graphic Design</v>
      </c>
      <c r="Z955" s="7">
        <v>43465</v>
      </c>
      <c r="AA955">
        <f>_xlfn.DAYS(טבלה1[[#This Row],[Removal_date]],טבלה1[[#This Row],[published_date]])</f>
        <v>972</v>
      </c>
      <c r="AB955" s="4">
        <f>טבלה1[[#This Row],[price]]*טבלה1[[#This Row],[num_subscribers]]</f>
        <v>145730</v>
      </c>
    </row>
    <row r="956" spans="1:28" x14ac:dyDescent="0.3">
      <c r="A956">
        <v>846214</v>
      </c>
      <c r="B956" t="s">
        <v>2817</v>
      </c>
      <c r="C956" t="str">
        <f>LEFT(טבלה1[[#This Row],[course_title]],10)</f>
        <v>BUSINESS C</v>
      </c>
      <c r="D956" t="str">
        <f>RIGHT(טבלה1[[#This Row],[course_title]],10)</f>
        <v>POWERPOINT</v>
      </c>
      <c r="E956" t="str">
        <f>MID(טבלה1[[#This Row],[course_title]],2,10)</f>
        <v>USINESS CA</v>
      </c>
      <c r="F956" t="s">
        <v>2818</v>
      </c>
      <c r="G956" t="str">
        <f>REPLACE(טבלה1[[#This Row],[url]],19,3,"com")</f>
        <v>https://www.udemy.com/design-flat-business-cards-in-powerpoint/</v>
      </c>
      <c r="H956" t="b">
        <v>1</v>
      </c>
      <c r="I956" s="4">
        <v>95</v>
      </c>
      <c r="J956" s="5">
        <v>1710</v>
      </c>
      <c r="K956" s="5">
        <v>13</v>
      </c>
      <c r="L956" s="5">
        <v>16</v>
      </c>
      <c r="M956">
        <v>2</v>
      </c>
      <c r="N956" t="str">
        <f>VLOOKUP(טבלה1[[#This Row],[level_id]],Level_id!$A$2:$B$5,2)</f>
        <v>Beginner Level</v>
      </c>
      <c r="O956" t="str">
        <f>LOWER(טבלה1[[#This Row],[level_desc]])</f>
        <v>beginner level</v>
      </c>
      <c r="P956" s="3" t="str">
        <f>UPPER(טבלה1[[#This Row],[small letters]])</f>
        <v>BEGINNER LEVEL</v>
      </c>
      <c r="Q956">
        <f>LEN(טבלה1[[#This Row],[no spaces]])</f>
        <v>14</v>
      </c>
      <c r="R956" t="str">
        <f>TRIM(טבלה1[[#This Row],[small letters]])</f>
        <v>beginner level</v>
      </c>
      <c r="S956" s="6">
        <v>1</v>
      </c>
      <c r="T956" s="12">
        <v>42505</v>
      </c>
      <c r="U956" s="6">
        <f>DAY(טבלה1[[#This Row],[published_date]])</f>
        <v>15</v>
      </c>
      <c r="V956" s="6">
        <f>MONTH(טבלה1[[#This Row],[published_date]])</f>
        <v>5</v>
      </c>
      <c r="W956" s="6">
        <f>YEAR(טבלה1[[#This Row],[published_date]])</f>
        <v>2016</v>
      </c>
      <c r="X956">
        <v>2</v>
      </c>
      <c r="Y956" t="str">
        <f>VLOOKUP(טבלה1[[#This Row],[subject_id]],Subject_id!$A$2:$B$5,2)</f>
        <v>Graphic Design</v>
      </c>
      <c r="Z956" s="7">
        <v>43465</v>
      </c>
      <c r="AA956">
        <f>_xlfn.DAYS(טבלה1[[#This Row],[Removal_date]],טבלה1[[#This Row],[published_date]])</f>
        <v>960</v>
      </c>
      <c r="AB956" s="4">
        <f>טבלה1[[#This Row],[price]]*טבלה1[[#This Row],[num_subscribers]]</f>
        <v>162450</v>
      </c>
    </row>
    <row r="957" spans="1:28" x14ac:dyDescent="0.3">
      <c r="A957">
        <v>850426</v>
      </c>
      <c r="B957" t="s">
        <v>2598</v>
      </c>
      <c r="C957" t="str">
        <f>LEFT(טבלה1[[#This Row],[course_title]],10)</f>
        <v xml:space="preserve">Photoshop </v>
      </c>
      <c r="D957" t="str">
        <f>RIGHT(טבלה1[[#This Row],[course_title]],10)</f>
        <v>asterClass</v>
      </c>
      <c r="E957" t="str">
        <f>MID(טבלה1[[#This Row],[course_title]],2,10)</f>
        <v>hotoshop C</v>
      </c>
      <c r="F957" t="s">
        <v>2599</v>
      </c>
      <c r="G957" t="str">
        <f>REPLACE(טבלה1[[#This Row],[url]],19,3,"com")</f>
        <v>https://www.udemy.com/photoshop-cc-masterclass/</v>
      </c>
      <c r="H957" t="b">
        <v>1</v>
      </c>
      <c r="I957" s="4">
        <v>95</v>
      </c>
      <c r="J957" s="5">
        <v>505</v>
      </c>
      <c r="K957" s="5">
        <v>88</v>
      </c>
      <c r="L957" s="5">
        <v>78</v>
      </c>
      <c r="M957">
        <v>1</v>
      </c>
      <c r="N957" t="str">
        <f>VLOOKUP(טבלה1[[#This Row],[level_id]],Level_id!$A$2:$B$5,2)</f>
        <v>All levels</v>
      </c>
      <c r="O957" t="str">
        <f>LOWER(טבלה1[[#This Row],[level_desc]])</f>
        <v>all levels</v>
      </c>
      <c r="P957" s="3" t="str">
        <f>UPPER(טבלה1[[#This Row],[small letters]])</f>
        <v>ALL LEVELS</v>
      </c>
      <c r="Q957">
        <f>LEN(טבלה1[[#This Row],[no spaces]])</f>
        <v>10</v>
      </c>
      <c r="R957" t="str">
        <f>TRIM(טבלה1[[#This Row],[small letters]])</f>
        <v>all levels</v>
      </c>
      <c r="S957" s="6">
        <v>11.5</v>
      </c>
      <c r="T957" s="12">
        <v>42507</v>
      </c>
      <c r="U957" s="6">
        <f>DAY(טבלה1[[#This Row],[published_date]])</f>
        <v>17</v>
      </c>
      <c r="V957" s="6">
        <f>MONTH(טבלה1[[#This Row],[published_date]])</f>
        <v>5</v>
      </c>
      <c r="W957" s="6">
        <f>YEAR(טבלה1[[#This Row],[published_date]])</f>
        <v>2016</v>
      </c>
      <c r="X957">
        <v>2</v>
      </c>
      <c r="Y957" t="str">
        <f>VLOOKUP(טבלה1[[#This Row],[subject_id]],Subject_id!$A$2:$B$5,2)</f>
        <v>Graphic Design</v>
      </c>
      <c r="Z957" s="7">
        <v>43734</v>
      </c>
      <c r="AA957">
        <f>_xlfn.DAYS(טבלה1[[#This Row],[Removal_date]],טבלה1[[#This Row],[published_date]])</f>
        <v>1227</v>
      </c>
      <c r="AB957" s="4">
        <f>טבלה1[[#This Row],[price]]*טבלה1[[#This Row],[num_subscribers]]</f>
        <v>47975</v>
      </c>
    </row>
    <row r="958" spans="1:28" x14ac:dyDescent="0.3">
      <c r="A958">
        <v>856490</v>
      </c>
      <c r="B958" t="s">
        <v>5337</v>
      </c>
      <c r="C958" t="str">
        <f>LEFT(טבלה1[[#This Row],[course_title]],10)</f>
        <v>Interactio</v>
      </c>
      <c r="D958" t="str">
        <f>RIGHT(טבלה1[[#This Row],[course_title]],10)</f>
        <v>Developers</v>
      </c>
      <c r="E958" t="str">
        <f>MID(טבלה1[[#This Row],[course_title]],2,10)</f>
        <v>nteraction</v>
      </c>
      <c r="F958" t="s">
        <v>5338</v>
      </c>
      <c r="G958" t="str">
        <f>REPLACE(טבלה1[[#This Row],[url]],19,3,"com")</f>
        <v>https://www.udemy.com/interaction-design-specialist-for-web-developers/</v>
      </c>
      <c r="H958" t="b">
        <v>1</v>
      </c>
      <c r="I958" s="4">
        <v>95</v>
      </c>
      <c r="J958" s="5">
        <v>8594</v>
      </c>
      <c r="K958" s="5">
        <v>37</v>
      </c>
      <c r="L958" s="5">
        <v>18</v>
      </c>
      <c r="M958">
        <v>1</v>
      </c>
      <c r="N958" t="str">
        <f>VLOOKUP(טבלה1[[#This Row],[level_id]],Level_id!$A$2:$B$5,2)</f>
        <v>All levels</v>
      </c>
      <c r="O958" t="str">
        <f>LOWER(טבלה1[[#This Row],[level_desc]])</f>
        <v>all levels</v>
      </c>
      <c r="P958" s="3" t="str">
        <f>UPPER(טבלה1[[#This Row],[small letters]])</f>
        <v>ALL LEVELS</v>
      </c>
      <c r="Q958">
        <f>LEN(טבלה1[[#This Row],[no spaces]])</f>
        <v>10</v>
      </c>
      <c r="R958" t="str">
        <f>TRIM(טבלה1[[#This Row],[small letters]])</f>
        <v>all levels</v>
      </c>
      <c r="S958" s="6">
        <v>2</v>
      </c>
      <c r="T958" s="12">
        <v>42555</v>
      </c>
      <c r="U958" s="6">
        <f>DAY(טבלה1[[#This Row],[published_date]])</f>
        <v>4</v>
      </c>
      <c r="V958" s="6">
        <f>MONTH(טבלה1[[#This Row],[published_date]])</f>
        <v>7</v>
      </c>
      <c r="W958" s="6">
        <f>YEAR(טבלה1[[#This Row],[published_date]])</f>
        <v>2016</v>
      </c>
      <c r="X958">
        <v>4</v>
      </c>
      <c r="Y958" t="str">
        <f>VLOOKUP(טבלה1[[#This Row],[subject_id]],Subject_id!$A$2:$B$5,2)</f>
        <v>Web Development</v>
      </c>
      <c r="Z958" s="7">
        <v>43734</v>
      </c>
      <c r="AA958">
        <f>_xlfn.DAYS(טבלה1[[#This Row],[Removal_date]],טבלה1[[#This Row],[published_date]])</f>
        <v>1179</v>
      </c>
      <c r="AB958" s="4">
        <f>טבלה1[[#This Row],[price]]*טבלה1[[#This Row],[num_subscribers]]</f>
        <v>816430</v>
      </c>
    </row>
    <row r="959" spans="1:28" x14ac:dyDescent="0.3">
      <c r="A959">
        <v>857144</v>
      </c>
      <c r="B959" t="s">
        <v>2918</v>
      </c>
      <c r="C959" t="str">
        <f>LEFT(טבלה1[[#This Row],[course_title]],10)</f>
        <v>FACEBOOK C</v>
      </c>
      <c r="D959" t="str">
        <f>RIGHT(טבלה1[[#This Row],[course_title]],10)</f>
        <v>POWERPOINT</v>
      </c>
      <c r="E959" t="str">
        <f>MID(טבלה1[[#This Row],[course_title]],2,10)</f>
        <v>ACEBOOK CO</v>
      </c>
      <c r="F959" t="s">
        <v>2919</v>
      </c>
      <c r="G959" t="str">
        <f>REPLACE(טבלה1[[#This Row],[url]],19,3,"com")</f>
        <v>https://www.udemy.com/design-facebook-covers-in-powerpoint/</v>
      </c>
      <c r="H959" t="b">
        <v>1</v>
      </c>
      <c r="I959" s="4">
        <v>95</v>
      </c>
      <c r="J959" s="5">
        <v>1123</v>
      </c>
      <c r="K959" s="5">
        <v>31</v>
      </c>
      <c r="L959" s="5">
        <v>13</v>
      </c>
      <c r="M959">
        <v>2</v>
      </c>
      <c r="N959" t="str">
        <f>VLOOKUP(טבלה1[[#This Row],[level_id]],Level_id!$A$2:$B$5,2)</f>
        <v>Beginner Level</v>
      </c>
      <c r="O959" t="str">
        <f>LOWER(טבלה1[[#This Row],[level_desc]])</f>
        <v>beginner level</v>
      </c>
      <c r="P959" s="3" t="str">
        <f>UPPER(טבלה1[[#This Row],[small letters]])</f>
        <v>BEGINNER LEVEL</v>
      </c>
      <c r="Q959">
        <f>LEN(טבלה1[[#This Row],[no spaces]])</f>
        <v>14</v>
      </c>
      <c r="R959" t="str">
        <f>TRIM(טבלה1[[#This Row],[small letters]])</f>
        <v>beginner level</v>
      </c>
      <c r="S959" s="6">
        <v>0.63333333300000005</v>
      </c>
      <c r="T959" s="12">
        <v>42513</v>
      </c>
      <c r="U959" s="6">
        <f>DAY(טבלה1[[#This Row],[published_date]])</f>
        <v>23</v>
      </c>
      <c r="V959" s="6">
        <f>MONTH(טבלה1[[#This Row],[published_date]])</f>
        <v>5</v>
      </c>
      <c r="W959" s="6">
        <f>YEAR(טבלה1[[#This Row],[published_date]])</f>
        <v>2016</v>
      </c>
      <c r="X959">
        <v>2</v>
      </c>
      <c r="Y959" t="str">
        <f>VLOOKUP(טבלה1[[#This Row],[subject_id]],Subject_id!$A$2:$B$5,2)</f>
        <v>Graphic Design</v>
      </c>
      <c r="Z959" s="7">
        <v>43465</v>
      </c>
      <c r="AA959">
        <f>_xlfn.DAYS(טבלה1[[#This Row],[Removal_date]],טבלה1[[#This Row],[published_date]])</f>
        <v>952</v>
      </c>
      <c r="AB959" s="4">
        <f>טבלה1[[#This Row],[price]]*טבלה1[[#This Row],[num_subscribers]]</f>
        <v>106685</v>
      </c>
    </row>
    <row r="960" spans="1:28" x14ac:dyDescent="0.3">
      <c r="A960">
        <v>860656</v>
      </c>
      <c r="B960" t="s">
        <v>3354</v>
      </c>
      <c r="C960" t="str">
        <f>LEFT(טבלה1[[#This Row],[course_title]],10)</f>
        <v>GraphicDes</v>
      </c>
      <c r="D960" t="str">
        <f>RIGHT(טבלה1[[#This Row],[course_title]],10)</f>
        <v>ign Studio</v>
      </c>
      <c r="E960" t="str">
        <f>MID(טבלה1[[#This Row],[course_title]],2,10)</f>
        <v>raphicDesi</v>
      </c>
      <c r="F960" t="s">
        <v>3355</v>
      </c>
      <c r="G960" t="str">
        <f>REPLACE(טבלה1[[#This Row],[url]],19,3,"com")</f>
        <v>https://www.udemy.com/graphic-design-studio/</v>
      </c>
      <c r="H960" t="b">
        <v>1</v>
      </c>
      <c r="I960" s="4">
        <v>95</v>
      </c>
      <c r="J960" s="5">
        <v>110</v>
      </c>
      <c r="K960" s="5">
        <v>9</v>
      </c>
      <c r="L960" s="5">
        <v>22</v>
      </c>
      <c r="M960">
        <v>2</v>
      </c>
      <c r="N960" t="str">
        <f>VLOOKUP(טבלה1[[#This Row],[level_id]],Level_id!$A$2:$B$5,2)</f>
        <v>Beginner Level</v>
      </c>
      <c r="O960" t="str">
        <f>LOWER(טבלה1[[#This Row],[level_desc]])</f>
        <v>beginner level</v>
      </c>
      <c r="P960" s="3" t="str">
        <f>UPPER(טבלה1[[#This Row],[small letters]])</f>
        <v>BEGINNER LEVEL</v>
      </c>
      <c r="Q960">
        <f>LEN(טבלה1[[#This Row],[no spaces]])</f>
        <v>14</v>
      </c>
      <c r="R960" t="str">
        <f>TRIM(טבלה1[[#This Row],[small letters]])</f>
        <v>beginner level</v>
      </c>
      <c r="S960" s="6">
        <v>2.5</v>
      </c>
      <c r="T960" s="12">
        <v>42517</v>
      </c>
      <c r="U960" s="6">
        <f>DAY(טבלה1[[#This Row],[published_date]])</f>
        <v>27</v>
      </c>
      <c r="V960" s="6">
        <f>MONTH(טבלה1[[#This Row],[published_date]])</f>
        <v>5</v>
      </c>
      <c r="W960" s="6">
        <f>YEAR(טבלה1[[#This Row],[published_date]])</f>
        <v>2016</v>
      </c>
      <c r="X960">
        <v>2</v>
      </c>
      <c r="Y960" t="str">
        <f>VLOOKUP(טבלה1[[#This Row],[subject_id]],Subject_id!$A$2:$B$5,2)</f>
        <v>Graphic Design</v>
      </c>
      <c r="Z960" s="7">
        <v>43465</v>
      </c>
      <c r="AA960">
        <f>_xlfn.DAYS(טבלה1[[#This Row],[Removal_date]],טבלה1[[#This Row],[published_date]])</f>
        <v>948</v>
      </c>
      <c r="AB960" s="4">
        <f>טבלה1[[#This Row],[price]]*טבלה1[[#This Row],[num_subscribers]]</f>
        <v>10450</v>
      </c>
    </row>
    <row r="961" spans="1:28" x14ac:dyDescent="0.3">
      <c r="A961">
        <v>866384</v>
      </c>
      <c r="B961" t="s">
        <v>5695</v>
      </c>
      <c r="C961" t="str">
        <f>LEFT(טבלה1[[#This Row],[course_title]],10)</f>
        <v>Advanced W</v>
      </c>
      <c r="D961" t="str">
        <f>RIGHT(טבלה1[[#This Row],[course_title]],10)</f>
        <v xml:space="preserve"> Metaboxes</v>
      </c>
      <c r="E961" t="str">
        <f>MID(טבלה1[[#This Row],[course_title]],2,10)</f>
        <v>dvanced Wo</v>
      </c>
      <c r="F961" t="s">
        <v>5696</v>
      </c>
      <c r="G961" t="str">
        <f>REPLACE(טבלה1[[#This Row],[url]],19,3,"com")</f>
        <v>https://www.udemy.com/advanced-wordpress-topics-post-types-taxonomies-metaboxes/</v>
      </c>
      <c r="H961" t="b">
        <v>1</v>
      </c>
      <c r="I961" s="4">
        <v>95</v>
      </c>
      <c r="J961" s="5">
        <v>301</v>
      </c>
      <c r="K961" s="5">
        <v>44</v>
      </c>
      <c r="L961" s="5">
        <v>91</v>
      </c>
      <c r="M961">
        <v>4</v>
      </c>
      <c r="N961" t="str">
        <f>VLOOKUP(טבלה1[[#This Row],[level_id]],Level_id!$A$2:$B$5,2)</f>
        <v>Intermediate Level</v>
      </c>
      <c r="O961" t="str">
        <f>LOWER(טבלה1[[#This Row],[level_desc]])</f>
        <v>intermediate level</v>
      </c>
      <c r="P961" s="3" t="str">
        <f>UPPER(טבלה1[[#This Row],[small letters]])</f>
        <v>INTERMEDIATE LEVEL</v>
      </c>
      <c r="Q961">
        <f>LEN(טבלה1[[#This Row],[no spaces]])</f>
        <v>18</v>
      </c>
      <c r="R961" t="str">
        <f>TRIM(טבלה1[[#This Row],[small letters]])</f>
        <v>intermediate level</v>
      </c>
      <c r="S961" s="6">
        <v>7.5</v>
      </c>
      <c r="T961" s="12">
        <v>42561</v>
      </c>
      <c r="U961" s="6">
        <f>DAY(טבלה1[[#This Row],[published_date]])</f>
        <v>10</v>
      </c>
      <c r="V961" s="6">
        <f>MONTH(טבלה1[[#This Row],[published_date]])</f>
        <v>7</v>
      </c>
      <c r="W961" s="6">
        <f>YEAR(טבלה1[[#This Row],[published_date]])</f>
        <v>2016</v>
      </c>
      <c r="X961">
        <v>4</v>
      </c>
      <c r="Y961" t="str">
        <f>VLOOKUP(טבלה1[[#This Row],[subject_id]],Subject_id!$A$2:$B$5,2)</f>
        <v>Web Development</v>
      </c>
      <c r="Z961" s="7">
        <v>44114</v>
      </c>
      <c r="AA961">
        <f>_xlfn.DAYS(טבלה1[[#This Row],[Removal_date]],טבלה1[[#This Row],[published_date]])</f>
        <v>1553</v>
      </c>
      <c r="AB961" s="4">
        <f>טבלה1[[#This Row],[price]]*טבלה1[[#This Row],[num_subscribers]]</f>
        <v>28595</v>
      </c>
    </row>
    <row r="962" spans="1:28" x14ac:dyDescent="0.3">
      <c r="A962">
        <v>882488</v>
      </c>
      <c r="B962" t="s">
        <v>5252</v>
      </c>
      <c r="C962" t="str">
        <f>LEFT(טבלה1[[#This Row],[course_title]],10)</f>
        <v xml:space="preserve">WordPress </v>
      </c>
      <c r="D962" t="str">
        <f>RIGHT(טבלה1[[#This Row],[course_title]],10)</f>
        <v xml:space="preserve"> Beginners</v>
      </c>
      <c r="E962" t="str">
        <f>MID(טבלה1[[#This Row],[course_title]],2,10)</f>
        <v>ordPress D</v>
      </c>
      <c r="F962" t="s">
        <v>5253</v>
      </c>
      <c r="G962" t="str">
        <f>REPLACE(טבלה1[[#This Row],[url]],19,3,"com")</f>
        <v>https://www.udemy.com/wordpress-basic/</v>
      </c>
      <c r="H962" t="b">
        <v>1</v>
      </c>
      <c r="I962" s="4">
        <v>95</v>
      </c>
      <c r="J962" s="5">
        <v>23572</v>
      </c>
      <c r="K962" s="5">
        <v>210</v>
      </c>
      <c r="L962" s="5">
        <v>20</v>
      </c>
      <c r="M962">
        <v>1</v>
      </c>
      <c r="N962" t="str">
        <f>VLOOKUP(טבלה1[[#This Row],[level_id]],Level_id!$A$2:$B$5,2)</f>
        <v>All levels</v>
      </c>
      <c r="O962" t="str">
        <f>LOWER(טבלה1[[#This Row],[level_desc]])</f>
        <v>all levels</v>
      </c>
      <c r="P962" s="3" t="str">
        <f>UPPER(טבלה1[[#This Row],[small letters]])</f>
        <v>ALL LEVELS</v>
      </c>
      <c r="Q962">
        <f>LEN(טבלה1[[#This Row],[no spaces]])</f>
        <v>10</v>
      </c>
      <c r="R962" t="str">
        <f>TRIM(טבלה1[[#This Row],[small letters]])</f>
        <v>all levels</v>
      </c>
      <c r="S962" s="6">
        <v>2</v>
      </c>
      <c r="T962" s="12">
        <v>42541</v>
      </c>
      <c r="U962" s="6">
        <f>DAY(טבלה1[[#This Row],[published_date]])</f>
        <v>20</v>
      </c>
      <c r="V962" s="6">
        <f>MONTH(טבלה1[[#This Row],[published_date]])</f>
        <v>6</v>
      </c>
      <c r="W962" s="6">
        <f>YEAR(טבלה1[[#This Row],[published_date]])</f>
        <v>2016</v>
      </c>
      <c r="X962">
        <v>4</v>
      </c>
      <c r="Y962" t="str">
        <f>VLOOKUP(טבלה1[[#This Row],[subject_id]],Subject_id!$A$2:$B$5,2)</f>
        <v>Web Development</v>
      </c>
      <c r="Z962" s="7">
        <v>43734</v>
      </c>
      <c r="AA962">
        <f>_xlfn.DAYS(טבלה1[[#This Row],[Removal_date]],טבלה1[[#This Row],[published_date]])</f>
        <v>1193</v>
      </c>
      <c r="AB962" s="4">
        <f>טבלה1[[#This Row],[price]]*טבלה1[[#This Row],[num_subscribers]]</f>
        <v>2239340</v>
      </c>
    </row>
    <row r="963" spans="1:28" x14ac:dyDescent="0.3">
      <c r="A963">
        <v>909244</v>
      </c>
      <c r="B963" t="s">
        <v>6639</v>
      </c>
      <c r="C963" t="str">
        <f>LEFT(טבלה1[[#This Row],[course_title]],10)</f>
        <v>Docker for</v>
      </c>
      <c r="D963" t="str">
        <f>RIGHT(טבלה1[[#This Row],[course_title]],10)</f>
        <v>Swarm Mode</v>
      </c>
      <c r="E963" t="str">
        <f>MID(טבלה1[[#This Row],[course_title]],2,10)</f>
        <v xml:space="preserve">ocker for </v>
      </c>
      <c r="F963" t="s">
        <v>6640</v>
      </c>
      <c r="G963" t="str">
        <f>REPLACE(טבלה1[[#This Row],[url]],19,3,"com")</f>
        <v>https://www.udemy.com/docker-for-developers/</v>
      </c>
      <c r="H963" t="b">
        <v>1</v>
      </c>
      <c r="I963" s="4">
        <v>95</v>
      </c>
      <c r="J963" s="5">
        <v>767</v>
      </c>
      <c r="K963" s="5">
        <v>104</v>
      </c>
      <c r="L963" s="5">
        <v>81</v>
      </c>
      <c r="M963">
        <v>2</v>
      </c>
      <c r="N963" t="str">
        <f>VLOOKUP(טבלה1[[#This Row],[level_id]],Level_id!$A$2:$B$5,2)</f>
        <v>Beginner Level</v>
      </c>
      <c r="O963" t="str">
        <f>LOWER(טבלה1[[#This Row],[level_desc]])</f>
        <v>beginner level</v>
      </c>
      <c r="P963" s="3" t="str">
        <f>UPPER(טבלה1[[#This Row],[small letters]])</f>
        <v>BEGINNER LEVEL</v>
      </c>
      <c r="Q963">
        <f>LEN(טבלה1[[#This Row],[no spaces]])</f>
        <v>14</v>
      </c>
      <c r="R963" t="str">
        <f>TRIM(טבלה1[[#This Row],[small letters]])</f>
        <v>beginner level</v>
      </c>
      <c r="S963" s="6">
        <v>5.5</v>
      </c>
      <c r="T963" s="12">
        <v>42573</v>
      </c>
      <c r="U963" s="6">
        <f>DAY(טבלה1[[#This Row],[published_date]])</f>
        <v>22</v>
      </c>
      <c r="V963" s="6">
        <f>MONTH(טבלה1[[#This Row],[published_date]])</f>
        <v>7</v>
      </c>
      <c r="W963" s="6">
        <f>YEAR(טבלה1[[#This Row],[published_date]])</f>
        <v>2016</v>
      </c>
      <c r="X963">
        <v>4</v>
      </c>
      <c r="Y963" t="str">
        <f>VLOOKUP(טבלה1[[#This Row],[subject_id]],Subject_id!$A$2:$B$5,2)</f>
        <v>Web Development</v>
      </c>
      <c r="Z963" s="7">
        <v>43465</v>
      </c>
      <c r="AA963">
        <f>_xlfn.DAYS(טבלה1[[#This Row],[Removal_date]],טבלה1[[#This Row],[published_date]])</f>
        <v>892</v>
      </c>
      <c r="AB963" s="4">
        <f>טבלה1[[#This Row],[price]]*טבלה1[[#This Row],[num_subscribers]]</f>
        <v>72865</v>
      </c>
    </row>
    <row r="964" spans="1:28" x14ac:dyDescent="0.3">
      <c r="A964">
        <v>920424</v>
      </c>
      <c r="B964" t="s">
        <v>754</v>
      </c>
      <c r="C964" t="str">
        <f>LEFT(טבלה1[[#This Row],[course_title]],10)</f>
        <v>Option Tra</v>
      </c>
      <c r="D964" t="str">
        <f>RIGHT(טבלה1[[#This Row],[course_title]],10)</f>
        <v>Strategies</v>
      </c>
      <c r="E964" t="str">
        <f>MID(טבלה1[[#This Row],[course_title]],2,10)</f>
        <v>ption Trad</v>
      </c>
      <c r="F964" t="s">
        <v>755</v>
      </c>
      <c r="G964" t="str">
        <f>REPLACE(טבלה1[[#This Row],[url]],19,3,"com")</f>
        <v>https://www.udemy.com/basic-option-strategies-trading-vertical-options/</v>
      </c>
      <c r="H964" t="b">
        <v>1</v>
      </c>
      <c r="I964" s="4">
        <v>95</v>
      </c>
      <c r="J964" s="5">
        <v>810</v>
      </c>
      <c r="K964" s="5">
        <v>27</v>
      </c>
      <c r="L964" s="5">
        <v>61</v>
      </c>
      <c r="M964">
        <v>1</v>
      </c>
      <c r="N964" t="str">
        <f>VLOOKUP(טבלה1[[#This Row],[level_id]],Level_id!$A$2:$B$5,2)</f>
        <v>All levels</v>
      </c>
      <c r="O964" t="str">
        <f>LOWER(טבלה1[[#This Row],[level_desc]])</f>
        <v>all levels</v>
      </c>
      <c r="P964" s="3" t="str">
        <f>UPPER(טבלה1[[#This Row],[small letters]])</f>
        <v>ALL LEVELS</v>
      </c>
      <c r="Q964">
        <f>LEN(טבלה1[[#This Row],[no spaces]])</f>
        <v>10</v>
      </c>
      <c r="R964" t="str">
        <f>TRIM(טבלה1[[#This Row],[small letters]])</f>
        <v>all levels</v>
      </c>
      <c r="S964" s="6">
        <v>2.5</v>
      </c>
      <c r="T964" s="12">
        <v>42607</v>
      </c>
      <c r="U964" s="6">
        <f>DAY(טבלה1[[#This Row],[published_date]])</f>
        <v>25</v>
      </c>
      <c r="V964" s="6">
        <f>MONTH(טבלה1[[#This Row],[published_date]])</f>
        <v>8</v>
      </c>
      <c r="W964" s="6">
        <f>YEAR(טבלה1[[#This Row],[published_date]])</f>
        <v>2016</v>
      </c>
      <c r="X964">
        <v>1</v>
      </c>
      <c r="Y964" t="str">
        <f>VLOOKUP(טבלה1[[#This Row],[subject_id]],Subject_id!$A$2:$B$5,2)</f>
        <v>Business Finance</v>
      </c>
      <c r="Z964" s="7">
        <v>43318</v>
      </c>
      <c r="AA964">
        <f>_xlfn.DAYS(טבלה1[[#This Row],[Removal_date]],טבלה1[[#This Row],[published_date]])</f>
        <v>711</v>
      </c>
      <c r="AB964" s="4">
        <f>טבלה1[[#This Row],[price]]*טבלה1[[#This Row],[num_subscribers]]</f>
        <v>76950</v>
      </c>
    </row>
    <row r="965" spans="1:28" x14ac:dyDescent="0.3">
      <c r="A965">
        <v>921560</v>
      </c>
      <c r="B965" t="s">
        <v>7025</v>
      </c>
      <c r="C965" t="str">
        <f>LEFT(טבלה1[[#This Row],[course_title]],10)</f>
        <v>For Free -</v>
      </c>
      <c r="D965" t="str">
        <f>RIGHT(טבלה1[[#This Row],[course_title]],10)</f>
        <v>With MySQL</v>
      </c>
      <c r="E965" t="str">
        <f>MID(טבלה1[[#This Row],[course_title]],2,10)</f>
        <v xml:space="preserve">or Free - </v>
      </c>
      <c r="F965" t="s">
        <v>7026</v>
      </c>
      <c r="G965" t="str">
        <f>REPLACE(טבלה1[[#This Row],[url]],19,3,"com")</f>
        <v>https://www.udemy.com/learn-quickly-deploying-spring-boot-app-on-heroku-with-mysql/</v>
      </c>
      <c r="H965" t="b">
        <v>1</v>
      </c>
      <c r="I965" s="4">
        <v>95</v>
      </c>
      <c r="J965" s="5">
        <v>177</v>
      </c>
      <c r="K965" s="5">
        <v>19</v>
      </c>
      <c r="L965" s="5">
        <v>10</v>
      </c>
      <c r="M965">
        <v>1</v>
      </c>
      <c r="N965" t="str">
        <f>VLOOKUP(טבלה1[[#This Row],[level_id]],Level_id!$A$2:$B$5,2)</f>
        <v>All levels</v>
      </c>
      <c r="O965" t="str">
        <f>LOWER(טבלה1[[#This Row],[level_desc]])</f>
        <v>all levels</v>
      </c>
      <c r="P965" s="3" t="str">
        <f>UPPER(טבלה1[[#This Row],[small letters]])</f>
        <v>ALL LEVELS</v>
      </c>
      <c r="Q965">
        <f>LEN(טבלה1[[#This Row],[no spaces]])</f>
        <v>10</v>
      </c>
      <c r="R965" t="str">
        <f>TRIM(טבלה1[[#This Row],[small letters]])</f>
        <v>all levels</v>
      </c>
      <c r="S965" s="6">
        <v>1</v>
      </c>
      <c r="T965" s="12">
        <v>42588</v>
      </c>
      <c r="U965" s="6">
        <f>DAY(טבלה1[[#This Row],[published_date]])</f>
        <v>6</v>
      </c>
      <c r="V965" s="6">
        <f>MONTH(טבלה1[[#This Row],[published_date]])</f>
        <v>8</v>
      </c>
      <c r="W965" s="6">
        <f>YEAR(טבלה1[[#This Row],[published_date]])</f>
        <v>2016</v>
      </c>
      <c r="X965">
        <v>4</v>
      </c>
      <c r="Y965" t="str">
        <f>VLOOKUP(טבלה1[[#This Row],[subject_id]],Subject_id!$A$2:$B$5,2)</f>
        <v>Web Development</v>
      </c>
      <c r="Z965" s="7">
        <v>43734</v>
      </c>
      <c r="AA965">
        <f>_xlfn.DAYS(טבלה1[[#This Row],[Removal_date]],טבלה1[[#This Row],[published_date]])</f>
        <v>1146</v>
      </c>
      <c r="AB965" s="4">
        <f>טבלה1[[#This Row],[price]]*טבלה1[[#This Row],[num_subscribers]]</f>
        <v>16815</v>
      </c>
    </row>
    <row r="966" spans="1:28" x14ac:dyDescent="0.3">
      <c r="A966">
        <v>934570</v>
      </c>
      <c r="B966" t="s">
        <v>6785</v>
      </c>
      <c r="C966" t="str">
        <f>LEFT(טבלה1[[#This Row],[course_title]],10)</f>
        <v xml:space="preserve">Wordpress </v>
      </c>
      <c r="D966" t="str">
        <f>RIGHT(טבלה1[[#This Row],[course_title]],10)</f>
        <v xml:space="preserve"> &amp; Restore</v>
      </c>
      <c r="E966" t="str">
        <f>MID(טבלה1[[#This Row],[course_title]],2,10)</f>
        <v>ordpress B</v>
      </c>
      <c r="F966" t="s">
        <v>6786</v>
      </c>
      <c r="G966" t="str">
        <f>REPLACE(טבלה1[[#This Row],[url]],19,3,"com")</f>
        <v>https://www.udemy.com/wordpress-backup-restore/</v>
      </c>
      <c r="H966" t="b">
        <v>1</v>
      </c>
      <c r="I966" s="4">
        <v>95</v>
      </c>
      <c r="J966" s="5">
        <v>478</v>
      </c>
      <c r="K966" s="5">
        <v>37</v>
      </c>
      <c r="L966" s="5">
        <v>18</v>
      </c>
      <c r="M966">
        <v>1</v>
      </c>
      <c r="N966" t="str">
        <f>VLOOKUP(טבלה1[[#This Row],[level_id]],Level_id!$A$2:$B$5,2)</f>
        <v>All levels</v>
      </c>
      <c r="O966" t="str">
        <f>LOWER(טבלה1[[#This Row],[level_desc]])</f>
        <v>all levels</v>
      </c>
      <c r="P966" s="3" t="str">
        <f>UPPER(טבלה1[[#This Row],[small letters]])</f>
        <v>ALL LEVELS</v>
      </c>
      <c r="Q966">
        <f>LEN(טבלה1[[#This Row],[no spaces]])</f>
        <v>10</v>
      </c>
      <c r="R966" t="str">
        <f>TRIM(טבלה1[[#This Row],[small letters]])</f>
        <v>all levels</v>
      </c>
      <c r="S966" s="6">
        <v>1.5</v>
      </c>
      <c r="T966" s="12">
        <v>42628</v>
      </c>
      <c r="U966" s="6">
        <f>DAY(טבלה1[[#This Row],[published_date]])</f>
        <v>15</v>
      </c>
      <c r="V966" s="6">
        <f>MONTH(טבלה1[[#This Row],[published_date]])</f>
        <v>9</v>
      </c>
      <c r="W966" s="6">
        <f>YEAR(טבלה1[[#This Row],[published_date]])</f>
        <v>2016</v>
      </c>
      <c r="X966">
        <v>4</v>
      </c>
      <c r="Y966" t="str">
        <f>VLOOKUP(טבלה1[[#This Row],[subject_id]],Subject_id!$A$2:$B$5,2)</f>
        <v>Web Development</v>
      </c>
      <c r="Z966" s="7">
        <v>43734</v>
      </c>
      <c r="AA966">
        <f>_xlfn.DAYS(טבלה1[[#This Row],[Removal_date]],טבלה1[[#This Row],[published_date]])</f>
        <v>1106</v>
      </c>
      <c r="AB966" s="4">
        <f>טבלה1[[#This Row],[price]]*טבלה1[[#This Row],[num_subscribers]]</f>
        <v>45410</v>
      </c>
    </row>
    <row r="967" spans="1:28" x14ac:dyDescent="0.3">
      <c r="A967">
        <v>941120</v>
      </c>
      <c r="B967" t="s">
        <v>1320</v>
      </c>
      <c r="C967" t="str">
        <f>LEFT(טבלה1[[#This Row],[course_title]],10)</f>
        <v>Option Tra</v>
      </c>
      <c r="D967" t="str">
        <f>RIGHT(טבלה1[[#This Row],[course_title]],10)</f>
        <v>ble Trades</v>
      </c>
      <c r="E967" t="str">
        <f>MID(טבלה1[[#This Row],[course_title]],2,10)</f>
        <v>ption Trad</v>
      </c>
      <c r="F967" t="s">
        <v>1321</v>
      </c>
      <c r="G967" t="str">
        <f>REPLACE(טבלה1[[#This Row],[url]],19,3,"com")</f>
        <v>https://www.udemy.com/option-trading-for-rookies-make-and-manage-profitable-option-trades/</v>
      </c>
      <c r="H967" t="b">
        <v>1</v>
      </c>
      <c r="I967" s="4">
        <v>95</v>
      </c>
      <c r="J967" s="5">
        <v>507</v>
      </c>
      <c r="K967" s="5">
        <v>19</v>
      </c>
      <c r="L967" s="5">
        <v>59</v>
      </c>
      <c r="M967">
        <v>1</v>
      </c>
      <c r="N967" t="str">
        <f>VLOOKUP(טבלה1[[#This Row],[level_id]],Level_id!$A$2:$B$5,2)</f>
        <v>All levels</v>
      </c>
      <c r="O967" t="str">
        <f>LOWER(טבלה1[[#This Row],[level_desc]])</f>
        <v>all levels</v>
      </c>
      <c r="P967" s="3" t="str">
        <f>UPPER(טבלה1[[#This Row],[small letters]])</f>
        <v>ALL LEVELS</v>
      </c>
      <c r="Q967">
        <f>LEN(טבלה1[[#This Row],[no spaces]])</f>
        <v>10</v>
      </c>
      <c r="R967" t="str">
        <f>TRIM(טבלה1[[#This Row],[small letters]])</f>
        <v>all levels</v>
      </c>
      <c r="S967" s="6">
        <v>2</v>
      </c>
      <c r="T967" s="12">
        <v>42615</v>
      </c>
      <c r="U967" s="6">
        <f>DAY(טבלה1[[#This Row],[published_date]])</f>
        <v>2</v>
      </c>
      <c r="V967" s="6">
        <f>MONTH(טבלה1[[#This Row],[published_date]])</f>
        <v>9</v>
      </c>
      <c r="W967" s="6">
        <f>YEAR(טבלה1[[#This Row],[published_date]])</f>
        <v>2016</v>
      </c>
      <c r="X967">
        <v>1</v>
      </c>
      <c r="Y967" t="str">
        <f>VLOOKUP(טבלה1[[#This Row],[subject_id]],Subject_id!$A$2:$B$5,2)</f>
        <v>Business Finance</v>
      </c>
      <c r="Z967" s="7">
        <v>43318</v>
      </c>
      <c r="AA967">
        <f>_xlfn.DAYS(טבלה1[[#This Row],[Removal_date]],טבלה1[[#This Row],[published_date]])</f>
        <v>703</v>
      </c>
      <c r="AB967" s="4">
        <f>טבלה1[[#This Row],[price]]*טבלה1[[#This Row],[num_subscribers]]</f>
        <v>48165</v>
      </c>
    </row>
    <row r="968" spans="1:28" x14ac:dyDescent="0.3">
      <c r="A968">
        <v>952106</v>
      </c>
      <c r="B968" t="s">
        <v>3150</v>
      </c>
      <c r="C968" t="str">
        <f>LEFT(טבלה1[[#This Row],[course_title]],10)</f>
        <v>Design &amp; C</v>
      </c>
      <c r="D968" t="str">
        <f>RIGHT(טבלה1[[#This Row],[course_title]],10)</f>
        <v>toshop CS5</v>
      </c>
      <c r="E968" t="str">
        <f>MID(טבלה1[[#This Row],[course_title]],2,10)</f>
        <v>esign &amp; Cr</v>
      </c>
      <c r="F968" t="s">
        <v>3151</v>
      </c>
      <c r="G968" t="str">
        <f>REPLACE(טבלה1[[#This Row],[url]],19,3,"com")</f>
        <v>https://www.udemy.com/learn-how-to-design-create-text-logos-in-adobe-photoshop-cs5/</v>
      </c>
      <c r="H968" t="b">
        <v>1</v>
      </c>
      <c r="I968" s="4">
        <v>95</v>
      </c>
      <c r="J968" s="5">
        <v>2035</v>
      </c>
      <c r="K968" s="5">
        <v>19</v>
      </c>
      <c r="L968" s="5">
        <v>23</v>
      </c>
      <c r="M968">
        <v>1</v>
      </c>
      <c r="N968" t="str">
        <f>VLOOKUP(טבלה1[[#This Row],[level_id]],Level_id!$A$2:$B$5,2)</f>
        <v>All levels</v>
      </c>
      <c r="O968" t="str">
        <f>LOWER(טבלה1[[#This Row],[level_desc]])</f>
        <v>all levels</v>
      </c>
      <c r="P968" s="3" t="str">
        <f>UPPER(טבלה1[[#This Row],[small letters]])</f>
        <v>ALL LEVELS</v>
      </c>
      <c r="Q968">
        <f>LEN(טבלה1[[#This Row],[no spaces]])</f>
        <v>10</v>
      </c>
      <c r="R968" t="str">
        <f>TRIM(טבלה1[[#This Row],[small letters]])</f>
        <v>all levels</v>
      </c>
      <c r="S968" s="6">
        <v>1.5</v>
      </c>
      <c r="T968" s="12">
        <v>42659</v>
      </c>
      <c r="U968" s="6">
        <f>DAY(טבלה1[[#This Row],[published_date]])</f>
        <v>16</v>
      </c>
      <c r="V968" s="6">
        <f>MONTH(טבלה1[[#This Row],[published_date]])</f>
        <v>10</v>
      </c>
      <c r="W968" s="6">
        <f>YEAR(טבלה1[[#This Row],[published_date]])</f>
        <v>2016</v>
      </c>
      <c r="X968">
        <v>2</v>
      </c>
      <c r="Y968" t="str">
        <f>VLOOKUP(טבלה1[[#This Row],[subject_id]],Subject_id!$A$2:$B$5,2)</f>
        <v>Graphic Design</v>
      </c>
      <c r="Z968" s="7">
        <v>43734</v>
      </c>
      <c r="AA968">
        <f>_xlfn.DAYS(טבלה1[[#This Row],[Removal_date]],טבלה1[[#This Row],[published_date]])</f>
        <v>1075</v>
      </c>
      <c r="AB968" s="4">
        <f>טבלה1[[#This Row],[price]]*טבלה1[[#This Row],[num_subscribers]]</f>
        <v>193325</v>
      </c>
    </row>
    <row r="969" spans="1:28" x14ac:dyDescent="0.3">
      <c r="A969">
        <v>961508</v>
      </c>
      <c r="B969" t="s">
        <v>7143</v>
      </c>
      <c r="C969" t="str">
        <f>LEFT(טבלה1[[#This Row],[course_title]],10)</f>
        <v>Learn Spri</v>
      </c>
      <c r="D969" t="str">
        <f>RIGHT(טבלה1[[#This Row],[course_title]],10)</f>
        <v>- Hands On</v>
      </c>
      <c r="E969" t="str">
        <f>MID(טבלה1[[#This Row],[course_title]],2,10)</f>
        <v>earn Sprin</v>
      </c>
      <c r="F969" t="s">
        <v>7144</v>
      </c>
      <c r="G969" t="str">
        <f>REPLACE(טבלה1[[#This Row],[url]],19,3,"com")</f>
        <v>https://www.udemy.com/learn-spring-security-4-basics-hands-on/</v>
      </c>
      <c r="H969" t="b">
        <v>1</v>
      </c>
      <c r="I969" s="4">
        <v>95</v>
      </c>
      <c r="J969" s="5">
        <v>216</v>
      </c>
      <c r="K969" s="5">
        <v>28</v>
      </c>
      <c r="L969" s="5">
        <v>16</v>
      </c>
      <c r="M969">
        <v>2</v>
      </c>
      <c r="N969" t="str">
        <f>VLOOKUP(טבלה1[[#This Row],[level_id]],Level_id!$A$2:$B$5,2)</f>
        <v>Beginner Level</v>
      </c>
      <c r="O969" t="str">
        <f>LOWER(טבלה1[[#This Row],[level_desc]])</f>
        <v>beginner level</v>
      </c>
      <c r="P969" s="3" t="str">
        <f>UPPER(טבלה1[[#This Row],[small letters]])</f>
        <v>BEGINNER LEVEL</v>
      </c>
      <c r="Q969">
        <f>LEN(טבלה1[[#This Row],[no spaces]])</f>
        <v>14</v>
      </c>
      <c r="R969" t="str">
        <f>TRIM(טבלה1[[#This Row],[small letters]])</f>
        <v>beginner level</v>
      </c>
      <c r="S969" s="6">
        <v>2</v>
      </c>
      <c r="T969" s="12">
        <v>42632</v>
      </c>
      <c r="U969" s="6">
        <f>DAY(טבלה1[[#This Row],[published_date]])</f>
        <v>19</v>
      </c>
      <c r="V969" s="6">
        <f>MONTH(טבלה1[[#This Row],[published_date]])</f>
        <v>9</v>
      </c>
      <c r="W969" s="6">
        <f>YEAR(טבלה1[[#This Row],[published_date]])</f>
        <v>2016</v>
      </c>
      <c r="X969">
        <v>4</v>
      </c>
      <c r="Y969" t="str">
        <f>VLOOKUP(טבלה1[[#This Row],[subject_id]],Subject_id!$A$2:$B$5,2)</f>
        <v>Web Development</v>
      </c>
      <c r="Z969" s="7">
        <v>43465</v>
      </c>
      <c r="AA969">
        <f>_xlfn.DAYS(טבלה1[[#This Row],[Removal_date]],טבלה1[[#This Row],[published_date]])</f>
        <v>833</v>
      </c>
      <c r="AB969" s="4">
        <f>טבלה1[[#This Row],[price]]*טבלה1[[#This Row],[num_subscribers]]</f>
        <v>20520</v>
      </c>
    </row>
    <row r="970" spans="1:28" x14ac:dyDescent="0.3">
      <c r="A970">
        <v>964732</v>
      </c>
      <c r="B970" t="s">
        <v>5288</v>
      </c>
      <c r="C970" t="str">
        <f>LEFT(טבלה1[[#This Row],[course_title]],10)</f>
        <v>Modern Web</v>
      </c>
      <c r="D970" t="str">
        <f>RIGHT(טבלה1[[#This Row],[course_title]],10)</f>
        <v xml:space="preserve"> Workflows</v>
      </c>
      <c r="E970" t="str">
        <f>MID(טבלה1[[#This Row],[course_title]],2,10)</f>
        <v xml:space="preserve">odern Web </v>
      </c>
      <c r="F970" t="s">
        <v>5289</v>
      </c>
      <c r="G970" t="str">
        <f>REPLACE(טבלה1[[#This Row],[url]],19,3,"com")</f>
        <v>https://www.udemy.com/modern-web-development-with-sass-gulp-npm-web-workflows/</v>
      </c>
      <c r="H970" t="b">
        <v>1</v>
      </c>
      <c r="I970" s="4">
        <v>95</v>
      </c>
      <c r="J970" s="5">
        <v>502</v>
      </c>
      <c r="K970" s="5">
        <v>62</v>
      </c>
      <c r="L970" s="5">
        <v>59</v>
      </c>
      <c r="M970">
        <v>2</v>
      </c>
      <c r="N970" t="str">
        <f>VLOOKUP(טבלה1[[#This Row],[level_id]],Level_id!$A$2:$B$5,2)</f>
        <v>Beginner Level</v>
      </c>
      <c r="O970" t="str">
        <f>LOWER(טבלה1[[#This Row],[level_desc]])</f>
        <v>beginner level</v>
      </c>
      <c r="P970" s="3" t="str">
        <f>UPPER(טבלה1[[#This Row],[small letters]])</f>
        <v>BEGINNER LEVEL</v>
      </c>
      <c r="Q970">
        <f>LEN(טבלה1[[#This Row],[no spaces]])</f>
        <v>14</v>
      </c>
      <c r="R970" t="str">
        <f>TRIM(טבלה1[[#This Row],[small letters]])</f>
        <v>beginner level</v>
      </c>
      <c r="S970" s="6">
        <v>5</v>
      </c>
      <c r="T970" s="12">
        <v>42735</v>
      </c>
      <c r="U970" s="6">
        <f>DAY(טבלה1[[#This Row],[published_date]])</f>
        <v>31</v>
      </c>
      <c r="V970" s="6">
        <f>MONTH(טבלה1[[#This Row],[published_date]])</f>
        <v>12</v>
      </c>
      <c r="W970" s="6">
        <f>YEAR(טבלה1[[#This Row],[published_date]])</f>
        <v>2016</v>
      </c>
      <c r="X970">
        <v>4</v>
      </c>
      <c r="Y970" t="str">
        <f>VLOOKUP(טבלה1[[#This Row],[subject_id]],Subject_id!$A$2:$B$5,2)</f>
        <v>Web Development</v>
      </c>
      <c r="Z970" s="7">
        <v>43465</v>
      </c>
      <c r="AA970">
        <f>_xlfn.DAYS(טבלה1[[#This Row],[Removal_date]],טבלה1[[#This Row],[published_date]])</f>
        <v>730</v>
      </c>
      <c r="AB970" s="4">
        <f>טבלה1[[#This Row],[price]]*טבלה1[[#This Row],[num_subscribers]]</f>
        <v>47690</v>
      </c>
    </row>
    <row r="971" spans="1:28" x14ac:dyDescent="0.3">
      <c r="A971">
        <v>964828</v>
      </c>
      <c r="B971" t="s">
        <v>1428</v>
      </c>
      <c r="C971" t="str">
        <f>LEFT(טבלה1[[#This Row],[course_title]],10)</f>
        <v>Forex Trad</v>
      </c>
      <c r="D971" t="str">
        <f>RIGHT(טבלה1[[#This Row],[course_title]],10)</f>
        <v>g Strategy</v>
      </c>
      <c r="E971" t="str">
        <f>MID(טבלה1[[#This Row],[course_title]],2,10)</f>
        <v>orex Tradi</v>
      </c>
      <c r="F971" t="s">
        <v>1429</v>
      </c>
      <c r="G971" t="str">
        <f>REPLACE(טבלה1[[#This Row],[url]],19,3,"com")</f>
        <v>https://www.udemy.com/forex-trading-strategy-technical-analysis/</v>
      </c>
      <c r="H971" t="b">
        <v>1</v>
      </c>
      <c r="I971" s="4">
        <v>95</v>
      </c>
      <c r="J971" s="5">
        <v>223</v>
      </c>
      <c r="K971" s="5">
        <v>34</v>
      </c>
      <c r="L971" s="5">
        <v>16</v>
      </c>
      <c r="M971">
        <v>1</v>
      </c>
      <c r="N971" t="str">
        <f>VLOOKUP(טבלה1[[#This Row],[level_id]],Level_id!$A$2:$B$5,2)</f>
        <v>All levels</v>
      </c>
      <c r="O971" t="str">
        <f>LOWER(טבלה1[[#This Row],[level_desc]])</f>
        <v>all levels</v>
      </c>
      <c r="P971" s="3" t="str">
        <f>UPPER(טבלה1[[#This Row],[small letters]])</f>
        <v>ALL LEVELS</v>
      </c>
      <c r="Q971">
        <f>LEN(טבלה1[[#This Row],[no spaces]])</f>
        <v>10</v>
      </c>
      <c r="R971" t="str">
        <f>TRIM(טבלה1[[#This Row],[small letters]])</f>
        <v>all levels</v>
      </c>
      <c r="S971" s="6">
        <v>1.5</v>
      </c>
      <c r="T971" s="12">
        <v>42718</v>
      </c>
      <c r="U971" s="6">
        <f>DAY(טבלה1[[#This Row],[published_date]])</f>
        <v>14</v>
      </c>
      <c r="V971" s="6">
        <f>MONTH(טבלה1[[#This Row],[published_date]])</f>
        <v>12</v>
      </c>
      <c r="W971" s="6">
        <f>YEAR(טבלה1[[#This Row],[published_date]])</f>
        <v>2016</v>
      </c>
      <c r="X971">
        <v>1</v>
      </c>
      <c r="Y971" t="str">
        <f>VLOOKUP(טבלה1[[#This Row],[subject_id]],Subject_id!$A$2:$B$5,2)</f>
        <v>Business Finance</v>
      </c>
      <c r="Z971" s="7">
        <v>43318</v>
      </c>
      <c r="AA971">
        <f>_xlfn.DAYS(טבלה1[[#This Row],[Removal_date]],טבלה1[[#This Row],[published_date]])</f>
        <v>600</v>
      </c>
      <c r="AB971" s="4">
        <f>טבלה1[[#This Row],[price]]*טבלה1[[#This Row],[num_subscribers]]</f>
        <v>21185</v>
      </c>
    </row>
    <row r="972" spans="1:28" x14ac:dyDescent="0.3">
      <c r="A972">
        <v>970880</v>
      </c>
      <c r="B972" t="s">
        <v>4068</v>
      </c>
      <c r="C972" t="str">
        <f>LEFT(טבלה1[[#This Row],[course_title]],10)</f>
        <v>Blues Guit</v>
      </c>
      <c r="D972" t="str">
        <f>RIGHT(טבלה1[[#This Row],[course_title]],10)</f>
        <v>m and Lead</v>
      </c>
      <c r="E972" t="str">
        <f>MID(טבלה1[[#This Row],[course_title]],2,10)</f>
        <v>lues Guita</v>
      </c>
      <c r="F972" t="s">
        <v>4069</v>
      </c>
      <c r="G972" t="str">
        <f>REPLACE(טבלה1[[#This Row],[url]],19,3,"com")</f>
        <v>https://www.udemy.com/blues-guitar-lessons-for-beginners-chords-rhythm-and-lead/</v>
      </c>
      <c r="H972" t="b">
        <v>1</v>
      </c>
      <c r="I972" s="4">
        <v>95</v>
      </c>
      <c r="J972" s="5">
        <v>2558</v>
      </c>
      <c r="K972" s="5">
        <v>19</v>
      </c>
      <c r="L972" s="5">
        <v>16</v>
      </c>
      <c r="M972">
        <v>2</v>
      </c>
      <c r="N972" t="str">
        <f>VLOOKUP(טבלה1[[#This Row],[level_id]],Level_id!$A$2:$B$5,2)</f>
        <v>Beginner Level</v>
      </c>
      <c r="O972" t="str">
        <f>LOWER(טבלה1[[#This Row],[level_desc]])</f>
        <v>beginner level</v>
      </c>
      <c r="P972" s="3" t="str">
        <f>UPPER(טבלה1[[#This Row],[small letters]])</f>
        <v>BEGINNER LEVEL</v>
      </c>
      <c r="Q972">
        <f>LEN(טבלה1[[#This Row],[no spaces]])</f>
        <v>14</v>
      </c>
      <c r="R972" t="str">
        <f>TRIM(טבלה1[[#This Row],[small letters]])</f>
        <v>beginner level</v>
      </c>
      <c r="S972" s="6">
        <v>3</v>
      </c>
      <c r="T972" s="12">
        <v>42662</v>
      </c>
      <c r="U972" s="6">
        <f>DAY(טבלה1[[#This Row],[published_date]])</f>
        <v>19</v>
      </c>
      <c r="V972" s="6">
        <f>MONTH(טבלה1[[#This Row],[published_date]])</f>
        <v>10</v>
      </c>
      <c r="W972" s="6">
        <f>YEAR(טבלה1[[#This Row],[published_date]])</f>
        <v>2016</v>
      </c>
      <c r="X972">
        <v>3</v>
      </c>
      <c r="Y972" t="str">
        <f>VLOOKUP(טבלה1[[#This Row],[subject_id]],Subject_id!$A$2:$B$5,2)</f>
        <v>Musical Instruments</v>
      </c>
      <c r="Z972" s="7">
        <v>43465</v>
      </c>
      <c r="AA972">
        <f>_xlfn.DAYS(טבלה1[[#This Row],[Removal_date]],טבלה1[[#This Row],[published_date]])</f>
        <v>803</v>
      </c>
      <c r="AB972" s="4">
        <f>טבלה1[[#This Row],[price]]*טבלה1[[#This Row],[num_subscribers]]</f>
        <v>243010</v>
      </c>
    </row>
    <row r="973" spans="1:28" x14ac:dyDescent="0.3">
      <c r="A973">
        <v>973932</v>
      </c>
      <c r="B973" t="s">
        <v>7231</v>
      </c>
      <c r="C973" t="str">
        <f>LEFT(טבלה1[[#This Row],[course_title]],10)</f>
        <v>Learn Spri</v>
      </c>
      <c r="D973" t="str">
        <f>RIGHT(טבלה1[[#This Row],[course_title]],10)</f>
        <v>- Hands On</v>
      </c>
      <c r="E973" t="str">
        <f>MID(טבלה1[[#This Row],[course_title]],2,10)</f>
        <v>earn Sprin</v>
      </c>
      <c r="F973" t="s">
        <v>7232</v>
      </c>
      <c r="G973" t="str">
        <f>REPLACE(טבלה1[[#This Row],[url]],19,3,"com")</f>
        <v>https://www.udemy.com/learn-spring-security-4-intermediate-hands-on/</v>
      </c>
      <c r="H973" t="b">
        <v>1</v>
      </c>
      <c r="I973" s="4">
        <v>95</v>
      </c>
      <c r="J973" s="5">
        <v>227</v>
      </c>
      <c r="K973" s="5">
        <v>16</v>
      </c>
      <c r="L973" s="5">
        <v>20</v>
      </c>
      <c r="M973">
        <v>4</v>
      </c>
      <c r="N973" t="str">
        <f>VLOOKUP(טבלה1[[#This Row],[level_id]],Level_id!$A$2:$B$5,2)</f>
        <v>Intermediate Level</v>
      </c>
      <c r="O973" t="str">
        <f>LOWER(טבלה1[[#This Row],[level_desc]])</f>
        <v>intermediate level</v>
      </c>
      <c r="P973" s="3" t="str">
        <f>UPPER(טבלה1[[#This Row],[small letters]])</f>
        <v>INTERMEDIATE LEVEL</v>
      </c>
      <c r="Q973">
        <f>LEN(טבלה1[[#This Row],[no spaces]])</f>
        <v>18</v>
      </c>
      <c r="R973" t="str">
        <f>TRIM(טבלה1[[#This Row],[small letters]])</f>
        <v>intermediate level</v>
      </c>
      <c r="S973" s="6">
        <v>2</v>
      </c>
      <c r="T973" s="12">
        <v>42646</v>
      </c>
      <c r="U973" s="6">
        <f>DAY(טבלה1[[#This Row],[published_date]])</f>
        <v>3</v>
      </c>
      <c r="V973" s="6">
        <f>MONTH(טבלה1[[#This Row],[published_date]])</f>
        <v>10</v>
      </c>
      <c r="W973" s="6">
        <f>YEAR(טבלה1[[#This Row],[published_date]])</f>
        <v>2016</v>
      </c>
      <c r="X973">
        <v>4</v>
      </c>
      <c r="Y973" t="str">
        <f>VLOOKUP(טבלה1[[#This Row],[subject_id]],Subject_id!$A$2:$B$5,2)</f>
        <v>Web Development</v>
      </c>
      <c r="Z973" s="7">
        <v>44114</v>
      </c>
      <c r="AA973">
        <f>_xlfn.DAYS(טבלה1[[#This Row],[Removal_date]],טבלה1[[#This Row],[published_date]])</f>
        <v>1468</v>
      </c>
      <c r="AB973" s="4">
        <f>טבלה1[[#This Row],[price]]*טבלה1[[#This Row],[num_subscribers]]</f>
        <v>21565</v>
      </c>
    </row>
    <row r="974" spans="1:28" x14ac:dyDescent="0.3">
      <c r="A974">
        <v>975906</v>
      </c>
      <c r="B974" t="s">
        <v>6108</v>
      </c>
      <c r="C974" t="str">
        <f>LEFT(טבלה1[[#This Row],[course_title]],10)</f>
        <v>The Sass C</v>
      </c>
      <c r="D974" t="str">
        <f>RIGHT(טבלה1[[#This Row],[course_title]],10)</f>
        <v>d Websites</v>
      </c>
      <c r="E974" t="str">
        <f>MID(טבלה1[[#This Row],[course_title]],2,10)</f>
        <v>he Sass Co</v>
      </c>
      <c r="F974" t="s">
        <v>6109</v>
      </c>
      <c r="G974" t="str">
        <f>REPLACE(טבלה1[[#This Row],[url]],19,3,"com")</f>
        <v>https://www.udemy.com/learn-sass/</v>
      </c>
      <c r="H974" t="b">
        <v>1</v>
      </c>
      <c r="I974" s="4">
        <v>95</v>
      </c>
      <c r="J974" s="5">
        <v>975</v>
      </c>
      <c r="K974" s="5">
        <v>141</v>
      </c>
      <c r="L974" s="5">
        <v>18</v>
      </c>
      <c r="M974">
        <v>1</v>
      </c>
      <c r="N974" t="str">
        <f>VLOOKUP(טבלה1[[#This Row],[level_id]],Level_id!$A$2:$B$5,2)</f>
        <v>All levels</v>
      </c>
      <c r="O974" t="str">
        <f>LOWER(טבלה1[[#This Row],[level_desc]])</f>
        <v>all levels</v>
      </c>
      <c r="P974" s="3" t="str">
        <f>UPPER(טבלה1[[#This Row],[small letters]])</f>
        <v>ALL LEVELS</v>
      </c>
      <c r="Q974">
        <f>LEN(טבלה1[[#This Row],[no spaces]])</f>
        <v>10</v>
      </c>
      <c r="R974" t="str">
        <f>TRIM(טבלה1[[#This Row],[small letters]])</f>
        <v>all levels</v>
      </c>
      <c r="S974" s="6">
        <v>3.5</v>
      </c>
      <c r="T974" s="12">
        <v>42712</v>
      </c>
      <c r="U974" s="6">
        <f>DAY(טבלה1[[#This Row],[published_date]])</f>
        <v>8</v>
      </c>
      <c r="V974" s="6">
        <f>MONTH(טבלה1[[#This Row],[published_date]])</f>
        <v>12</v>
      </c>
      <c r="W974" s="6">
        <f>YEAR(טבלה1[[#This Row],[published_date]])</f>
        <v>2016</v>
      </c>
      <c r="X974">
        <v>4</v>
      </c>
      <c r="Y974" t="str">
        <f>VLOOKUP(טבלה1[[#This Row],[subject_id]],Subject_id!$A$2:$B$5,2)</f>
        <v>Web Development</v>
      </c>
      <c r="Z974" s="7">
        <v>43734</v>
      </c>
      <c r="AA974">
        <f>_xlfn.DAYS(טבלה1[[#This Row],[Removal_date]],טבלה1[[#This Row],[published_date]])</f>
        <v>1022</v>
      </c>
      <c r="AB974" s="4">
        <f>טבלה1[[#This Row],[price]]*טבלה1[[#This Row],[num_subscribers]]</f>
        <v>92625</v>
      </c>
    </row>
    <row r="975" spans="1:28" x14ac:dyDescent="0.3">
      <c r="A975">
        <v>977470</v>
      </c>
      <c r="B975" t="s">
        <v>5986</v>
      </c>
      <c r="C975" t="str">
        <f>LEFT(טבלה1[[#This Row],[course_title]],10)</f>
        <v>The Comple</v>
      </c>
      <c r="D975" t="str">
        <f>RIGHT(טבלה1[[#This Row],[course_title]],10)</f>
        <v xml:space="preserve"> Advanced!</v>
      </c>
      <c r="E975" t="str">
        <f>MID(טבלה1[[#This Row],[course_title]],2,10)</f>
        <v>he Complet</v>
      </c>
      <c r="F975" t="s">
        <v>5987</v>
      </c>
      <c r="G975" t="str">
        <f>REPLACE(טבלה1[[#This Row],[url]],19,3,"com")</f>
        <v>https://www.udemy.com/complete-hmtl5-course/</v>
      </c>
      <c r="H975" t="b">
        <v>1</v>
      </c>
      <c r="I975" s="4">
        <v>95</v>
      </c>
      <c r="J975" s="5">
        <v>2430</v>
      </c>
      <c r="K975" s="5">
        <v>15</v>
      </c>
      <c r="L975" s="5">
        <v>36</v>
      </c>
      <c r="M975">
        <v>1</v>
      </c>
      <c r="N975" t="str">
        <f>VLOOKUP(טבלה1[[#This Row],[level_id]],Level_id!$A$2:$B$5,2)</f>
        <v>All levels</v>
      </c>
      <c r="O975" t="str">
        <f>LOWER(טבלה1[[#This Row],[level_desc]])</f>
        <v>all levels</v>
      </c>
      <c r="P975" s="3" t="str">
        <f>UPPER(טבלה1[[#This Row],[small letters]])</f>
        <v>ALL LEVELS</v>
      </c>
      <c r="Q975">
        <f>LEN(טבלה1[[#This Row],[no spaces]])</f>
        <v>10</v>
      </c>
      <c r="R975" t="str">
        <f>TRIM(טבלה1[[#This Row],[small letters]])</f>
        <v>all levels</v>
      </c>
      <c r="S975" s="6">
        <v>2</v>
      </c>
      <c r="T975" s="12">
        <v>42656</v>
      </c>
      <c r="U975" s="6">
        <f>DAY(טבלה1[[#This Row],[published_date]])</f>
        <v>13</v>
      </c>
      <c r="V975" s="6">
        <f>MONTH(טבלה1[[#This Row],[published_date]])</f>
        <v>10</v>
      </c>
      <c r="W975" s="6">
        <f>YEAR(טבלה1[[#This Row],[published_date]])</f>
        <v>2016</v>
      </c>
      <c r="X975">
        <v>4</v>
      </c>
      <c r="Y975" t="str">
        <f>VLOOKUP(טבלה1[[#This Row],[subject_id]],Subject_id!$A$2:$B$5,2)</f>
        <v>Web Development</v>
      </c>
      <c r="Z975" s="7">
        <v>43734</v>
      </c>
      <c r="AA975">
        <f>_xlfn.DAYS(טבלה1[[#This Row],[Removal_date]],טבלה1[[#This Row],[published_date]])</f>
        <v>1078</v>
      </c>
      <c r="AB975" s="4">
        <f>טבלה1[[#This Row],[price]]*טבלה1[[#This Row],[num_subscribers]]</f>
        <v>230850</v>
      </c>
    </row>
    <row r="976" spans="1:28" x14ac:dyDescent="0.3">
      <c r="A976">
        <v>977474</v>
      </c>
      <c r="B976" t="s">
        <v>6000</v>
      </c>
      <c r="C976" t="str">
        <f>LEFT(טבלה1[[#This Row],[course_title]],10)</f>
        <v>Ultimate C</v>
      </c>
      <c r="D976" t="str">
        <f>RIGHT(טבלה1[[#This Row],[course_title]],10)</f>
        <v>ofessional</v>
      </c>
      <c r="E976" t="str">
        <f>MID(טבלה1[[#This Row],[course_title]],2,10)</f>
        <v>ltimate CS</v>
      </c>
      <c r="F976" t="s">
        <v>6001</v>
      </c>
      <c r="G976" t="str">
        <f>REPLACE(טבלה1[[#This Row],[url]],19,3,"com")</f>
        <v>https://www.udemy.com/ultimate-css3-course/</v>
      </c>
      <c r="H976" t="b">
        <v>1</v>
      </c>
      <c r="I976" s="4">
        <v>95</v>
      </c>
      <c r="J976" s="5">
        <v>2635</v>
      </c>
      <c r="K976" s="5">
        <v>25</v>
      </c>
      <c r="L976" s="5">
        <v>30</v>
      </c>
      <c r="M976">
        <v>1</v>
      </c>
      <c r="N976" t="str">
        <f>VLOOKUP(טבלה1[[#This Row],[level_id]],Level_id!$A$2:$B$5,2)</f>
        <v>All levels</v>
      </c>
      <c r="O976" t="str">
        <f>LOWER(טבלה1[[#This Row],[level_desc]])</f>
        <v>all levels</v>
      </c>
      <c r="P976" s="3" t="str">
        <f>UPPER(טבלה1[[#This Row],[small letters]])</f>
        <v>ALL LEVELS</v>
      </c>
      <c r="Q976">
        <f>LEN(טבלה1[[#This Row],[no spaces]])</f>
        <v>10</v>
      </c>
      <c r="R976" t="str">
        <f>TRIM(טבלה1[[#This Row],[small letters]])</f>
        <v>all levels</v>
      </c>
      <c r="S976" s="6">
        <v>2</v>
      </c>
      <c r="T976" s="12">
        <v>42656</v>
      </c>
      <c r="U976" s="6">
        <f>DAY(טבלה1[[#This Row],[published_date]])</f>
        <v>13</v>
      </c>
      <c r="V976" s="6">
        <f>MONTH(טבלה1[[#This Row],[published_date]])</f>
        <v>10</v>
      </c>
      <c r="W976" s="6">
        <f>YEAR(טבלה1[[#This Row],[published_date]])</f>
        <v>2016</v>
      </c>
      <c r="X976">
        <v>4</v>
      </c>
      <c r="Y976" t="str">
        <f>VLOOKUP(טבלה1[[#This Row],[subject_id]],Subject_id!$A$2:$B$5,2)</f>
        <v>Web Development</v>
      </c>
      <c r="Z976" s="7">
        <v>43734</v>
      </c>
      <c r="AA976">
        <f>_xlfn.DAYS(טבלה1[[#This Row],[Removal_date]],טבלה1[[#This Row],[published_date]])</f>
        <v>1078</v>
      </c>
      <c r="AB976" s="4">
        <f>טבלה1[[#This Row],[price]]*טבלה1[[#This Row],[num_subscribers]]</f>
        <v>250325</v>
      </c>
    </row>
    <row r="977" spans="1:28" x14ac:dyDescent="0.3">
      <c r="A977">
        <v>978852</v>
      </c>
      <c r="B977" t="s">
        <v>5673</v>
      </c>
      <c r="C977" t="str">
        <f>LEFT(טבלה1[[#This Row],[course_title]],10)</f>
        <v xml:space="preserve">Beginning </v>
      </c>
      <c r="D977" t="str">
        <f>RIGHT(טבלה1[[#This Row],[course_title]],10)</f>
        <v>cs of HTML</v>
      </c>
      <c r="E977" t="str">
        <f>MID(טבלה1[[#This Row],[course_title]],2,10)</f>
        <v>eginning W</v>
      </c>
      <c r="F977" t="s">
        <v>5674</v>
      </c>
      <c r="G977" t="str">
        <f>REPLACE(טבלה1[[#This Row],[url]],19,3,"com")</f>
        <v>https://www.udemy.com/learn-the-basics-of-html-in-less-than-a-week/</v>
      </c>
      <c r="H977" t="b">
        <v>1</v>
      </c>
      <c r="I977" s="4">
        <v>95</v>
      </c>
      <c r="J977" s="5">
        <v>9832</v>
      </c>
      <c r="K977" s="5">
        <v>71</v>
      </c>
      <c r="L977" s="5">
        <v>59</v>
      </c>
      <c r="M977">
        <v>2</v>
      </c>
      <c r="N977" t="str">
        <f>VLOOKUP(טבלה1[[#This Row],[level_id]],Level_id!$A$2:$B$5,2)</f>
        <v>Beginner Level</v>
      </c>
      <c r="O977" t="str">
        <f>LOWER(טבלה1[[#This Row],[level_desc]])</f>
        <v>beginner level</v>
      </c>
      <c r="P977" s="3" t="str">
        <f>UPPER(טבלה1[[#This Row],[small letters]])</f>
        <v>BEGINNER LEVEL</v>
      </c>
      <c r="Q977">
        <f>LEN(טבלה1[[#This Row],[no spaces]])</f>
        <v>14</v>
      </c>
      <c r="R977" t="str">
        <f>TRIM(טבלה1[[#This Row],[small letters]])</f>
        <v>beginner level</v>
      </c>
      <c r="S977" s="6">
        <v>2</v>
      </c>
      <c r="T977" s="12">
        <v>42741</v>
      </c>
      <c r="U977" s="6">
        <f>DAY(טבלה1[[#This Row],[published_date]])</f>
        <v>6</v>
      </c>
      <c r="V977" s="6">
        <f>MONTH(טבלה1[[#This Row],[published_date]])</f>
        <v>1</v>
      </c>
      <c r="W977" s="6">
        <f>YEAR(טבלה1[[#This Row],[published_date]])</f>
        <v>2017</v>
      </c>
      <c r="X977">
        <v>4</v>
      </c>
      <c r="Y977" t="str">
        <f>VLOOKUP(טבלה1[[#This Row],[subject_id]],Subject_id!$A$2:$B$5,2)</f>
        <v>Web Development</v>
      </c>
      <c r="Z977" s="7">
        <v>43465</v>
      </c>
      <c r="AA977">
        <f>_xlfn.DAYS(טבלה1[[#This Row],[Removal_date]],טבלה1[[#This Row],[published_date]])</f>
        <v>724</v>
      </c>
      <c r="AB977" s="4">
        <f>טבלה1[[#This Row],[price]]*טבלה1[[#This Row],[num_subscribers]]</f>
        <v>934040</v>
      </c>
    </row>
    <row r="978" spans="1:28" x14ac:dyDescent="0.3">
      <c r="A978">
        <v>982860</v>
      </c>
      <c r="B978" t="s">
        <v>6242</v>
      </c>
      <c r="C978" t="str">
        <f>LEFT(טבלה1[[#This Row],[course_title]],10)</f>
        <v>Django + A</v>
      </c>
      <c r="D978" t="str">
        <f>RIGHT(טבלה1[[#This Row],[course_title]],10)</f>
        <v>pplication</v>
      </c>
      <c r="E978" t="str">
        <f>MID(טבלה1[[#This Row],[course_title]],2,10)</f>
        <v>jango + An</v>
      </c>
      <c r="F978" t="s">
        <v>6243</v>
      </c>
      <c r="G978" t="str">
        <f>REPLACE(טבלה1[[#This Row],[url]],19,3,"com")</f>
        <v>https://www.udemy.com/django-angularjs/</v>
      </c>
      <c r="H978" t="b">
        <v>1</v>
      </c>
      <c r="I978" s="4">
        <v>95</v>
      </c>
      <c r="J978" s="5">
        <v>4463</v>
      </c>
      <c r="K978" s="5">
        <v>59</v>
      </c>
      <c r="L978" s="5">
        <v>36</v>
      </c>
      <c r="M978">
        <v>4</v>
      </c>
      <c r="N978" t="str">
        <f>VLOOKUP(טבלה1[[#This Row],[level_id]],Level_id!$A$2:$B$5,2)</f>
        <v>Intermediate Level</v>
      </c>
      <c r="O978" t="str">
        <f>LOWER(טבלה1[[#This Row],[level_desc]])</f>
        <v>intermediate level</v>
      </c>
      <c r="P978" s="3" t="str">
        <f>UPPER(טבלה1[[#This Row],[small letters]])</f>
        <v>INTERMEDIATE LEVEL</v>
      </c>
      <c r="Q978">
        <f>LEN(טבלה1[[#This Row],[no spaces]])</f>
        <v>18</v>
      </c>
      <c r="R978" t="str">
        <f>TRIM(טבלה1[[#This Row],[small letters]])</f>
        <v>intermediate level</v>
      </c>
      <c r="S978" s="6">
        <v>5.5</v>
      </c>
      <c r="T978" s="12">
        <v>42656</v>
      </c>
      <c r="U978" s="6">
        <f>DAY(טבלה1[[#This Row],[published_date]])</f>
        <v>13</v>
      </c>
      <c r="V978" s="6">
        <f>MONTH(טבלה1[[#This Row],[published_date]])</f>
        <v>10</v>
      </c>
      <c r="W978" s="6">
        <f>YEAR(טבלה1[[#This Row],[published_date]])</f>
        <v>2016</v>
      </c>
      <c r="X978">
        <v>4</v>
      </c>
      <c r="Y978" t="str">
        <f>VLOOKUP(טבלה1[[#This Row],[subject_id]],Subject_id!$A$2:$B$5,2)</f>
        <v>Web Development</v>
      </c>
      <c r="Z978" s="7">
        <v>44114</v>
      </c>
      <c r="AA978">
        <f>_xlfn.DAYS(טבלה1[[#This Row],[Removal_date]],טבלה1[[#This Row],[published_date]])</f>
        <v>1458</v>
      </c>
      <c r="AB978" s="4">
        <f>טבלה1[[#This Row],[price]]*טבלה1[[#This Row],[num_subscribers]]</f>
        <v>423985</v>
      </c>
    </row>
    <row r="979" spans="1:28" x14ac:dyDescent="0.3">
      <c r="A979">
        <v>987064</v>
      </c>
      <c r="B979" t="s">
        <v>4982</v>
      </c>
      <c r="C979" t="str">
        <f>LEFT(טבלה1[[#This Row],[course_title]],10)</f>
        <v>Learn by D</v>
      </c>
      <c r="D979" t="str">
        <f>RIGHT(טבלה1[[#This Row],[course_title]],10)</f>
        <v xml:space="preserve"> Right Way</v>
      </c>
      <c r="E979" t="str">
        <f>MID(טבלה1[[#This Row],[course_title]],2,10)</f>
        <v>earn by Do</v>
      </c>
      <c r="F979" t="s">
        <v>4983</v>
      </c>
      <c r="G979" t="str">
        <f>REPLACE(טבלה1[[#This Row],[url]],19,3,"com")</f>
        <v>https://www.udemy.com/learn-by-doing-vue-js-2-the-right-way/</v>
      </c>
      <c r="H979" t="b">
        <v>1</v>
      </c>
      <c r="I979" s="4">
        <v>95</v>
      </c>
      <c r="J979" s="5">
        <v>1087</v>
      </c>
      <c r="K979" s="5">
        <v>220</v>
      </c>
      <c r="L979" s="5">
        <v>32</v>
      </c>
      <c r="M979">
        <v>4</v>
      </c>
      <c r="N979" t="str">
        <f>VLOOKUP(טבלה1[[#This Row],[level_id]],Level_id!$A$2:$B$5,2)</f>
        <v>Intermediate Level</v>
      </c>
      <c r="O979" t="str">
        <f>LOWER(טבלה1[[#This Row],[level_desc]])</f>
        <v>intermediate level</v>
      </c>
      <c r="P979" s="3" t="str">
        <f>UPPER(טבלה1[[#This Row],[small letters]])</f>
        <v>INTERMEDIATE LEVEL</v>
      </c>
      <c r="Q979">
        <f>LEN(טבלה1[[#This Row],[no spaces]])</f>
        <v>18</v>
      </c>
      <c r="R979" t="str">
        <f>TRIM(טבלה1[[#This Row],[small letters]])</f>
        <v>intermediate level</v>
      </c>
      <c r="S979" s="6">
        <v>3.5</v>
      </c>
      <c r="T979" s="12">
        <v>42681</v>
      </c>
      <c r="U979" s="6">
        <f>DAY(טבלה1[[#This Row],[published_date]])</f>
        <v>7</v>
      </c>
      <c r="V979" s="6">
        <f>MONTH(טבלה1[[#This Row],[published_date]])</f>
        <v>11</v>
      </c>
      <c r="W979" s="6">
        <f>YEAR(טבלה1[[#This Row],[published_date]])</f>
        <v>2016</v>
      </c>
      <c r="X979">
        <v>4</v>
      </c>
      <c r="Y979" t="str">
        <f>VLOOKUP(טבלה1[[#This Row],[subject_id]],Subject_id!$A$2:$B$5,2)</f>
        <v>Web Development</v>
      </c>
      <c r="Z979" s="7">
        <v>44114</v>
      </c>
      <c r="AA979">
        <f>_xlfn.DAYS(טבלה1[[#This Row],[Removal_date]],טבלה1[[#This Row],[published_date]])</f>
        <v>1433</v>
      </c>
      <c r="AB979" s="4">
        <f>טבלה1[[#This Row],[price]]*טבלה1[[#This Row],[num_subscribers]]</f>
        <v>103265</v>
      </c>
    </row>
    <row r="980" spans="1:28" x14ac:dyDescent="0.3">
      <c r="A980">
        <v>993146</v>
      </c>
      <c r="B980" t="s">
        <v>6226</v>
      </c>
      <c r="C980" t="str">
        <f>LEFT(טבלה1[[#This Row],[course_title]],10)</f>
        <v>Learn JSON</v>
      </c>
      <c r="D980" t="str">
        <f>RIGHT(טבלה1[[#This Row],[course_title]],10)</f>
        <v xml:space="preserve"> in 1 hour</v>
      </c>
      <c r="E980" t="str">
        <f>MID(טבלה1[[#This Row],[course_title]],2,10)</f>
        <v xml:space="preserve">earn JSON </v>
      </c>
      <c r="F980" t="s">
        <v>6227</v>
      </c>
      <c r="G980" t="str">
        <f>REPLACE(טבלה1[[#This Row],[url]],19,3,"com")</f>
        <v>https://www.udemy.com/json-course/</v>
      </c>
      <c r="H980" t="b">
        <v>1</v>
      </c>
      <c r="I980" s="4">
        <v>95</v>
      </c>
      <c r="J980" s="5">
        <v>3619</v>
      </c>
      <c r="K980" s="5">
        <v>93</v>
      </c>
      <c r="L980" s="5">
        <v>19</v>
      </c>
      <c r="M980">
        <v>4</v>
      </c>
      <c r="N980" t="str">
        <f>VLOOKUP(טבלה1[[#This Row],[level_id]],Level_id!$A$2:$B$5,2)</f>
        <v>Intermediate Level</v>
      </c>
      <c r="O980" t="str">
        <f>LOWER(טבלה1[[#This Row],[level_desc]])</f>
        <v>intermediate level</v>
      </c>
      <c r="P980" s="3" t="str">
        <f>UPPER(טבלה1[[#This Row],[small letters]])</f>
        <v>INTERMEDIATE LEVEL</v>
      </c>
      <c r="Q980">
        <f>LEN(טבלה1[[#This Row],[no spaces]])</f>
        <v>18</v>
      </c>
      <c r="R980" t="str">
        <f>TRIM(טבלה1[[#This Row],[small letters]])</f>
        <v>intermediate level</v>
      </c>
      <c r="S980" s="6">
        <v>1</v>
      </c>
      <c r="T980" s="12">
        <v>42669</v>
      </c>
      <c r="U980" s="6">
        <f>DAY(טבלה1[[#This Row],[published_date]])</f>
        <v>26</v>
      </c>
      <c r="V980" s="6">
        <f>MONTH(טבלה1[[#This Row],[published_date]])</f>
        <v>10</v>
      </c>
      <c r="W980" s="6">
        <f>YEAR(טבלה1[[#This Row],[published_date]])</f>
        <v>2016</v>
      </c>
      <c r="X980">
        <v>4</v>
      </c>
      <c r="Y980" t="str">
        <f>VLOOKUP(טבלה1[[#This Row],[subject_id]],Subject_id!$A$2:$B$5,2)</f>
        <v>Web Development</v>
      </c>
      <c r="Z980" s="7">
        <v>44114</v>
      </c>
      <c r="AA980">
        <f>_xlfn.DAYS(טבלה1[[#This Row],[Removal_date]],טבלה1[[#This Row],[published_date]])</f>
        <v>1445</v>
      </c>
      <c r="AB980" s="4">
        <f>טבלה1[[#This Row],[price]]*טבלה1[[#This Row],[num_subscribers]]</f>
        <v>343805</v>
      </c>
    </row>
    <row r="981" spans="1:28" x14ac:dyDescent="0.3">
      <c r="A981">
        <v>994118</v>
      </c>
      <c r="B981" t="s">
        <v>1166</v>
      </c>
      <c r="C981" t="str">
        <f>LEFT(טבלה1[[#This Row],[course_title]],10)</f>
        <v>Managing B</v>
      </c>
      <c r="D981" t="str">
        <f>RIGHT(טבלה1[[#This Row],[course_title]],10)</f>
        <v>fit Sector</v>
      </c>
      <c r="E981" t="str">
        <f>MID(טבלה1[[#This Row],[course_title]],2,10)</f>
        <v>anaging Bu</v>
      </c>
      <c r="F981" t="s">
        <v>1167</v>
      </c>
      <c r="G981" t="str">
        <f>REPLACE(טבלה1[[#This Row],[url]],19,3,"com")</f>
        <v>https://www.udemy.com/managing-budgets-in-the-public-and-non-profit-sector/</v>
      </c>
      <c r="H981" t="b">
        <v>1</v>
      </c>
      <c r="I981" s="4">
        <v>95</v>
      </c>
      <c r="J981" s="5">
        <v>4</v>
      </c>
      <c r="K981" s="5">
        <v>0</v>
      </c>
      <c r="L981" s="5">
        <v>20</v>
      </c>
      <c r="M981">
        <v>1</v>
      </c>
      <c r="N981" t="str">
        <f>VLOOKUP(טבלה1[[#This Row],[level_id]],Level_id!$A$2:$B$5,2)</f>
        <v>All levels</v>
      </c>
      <c r="O981" t="str">
        <f>LOWER(טבלה1[[#This Row],[level_desc]])</f>
        <v>all levels</v>
      </c>
      <c r="P981" s="3" t="str">
        <f>UPPER(טבלה1[[#This Row],[small letters]])</f>
        <v>ALL LEVELS</v>
      </c>
      <c r="Q981">
        <f>LEN(טבלה1[[#This Row],[no spaces]])</f>
        <v>10</v>
      </c>
      <c r="R981" t="str">
        <f>TRIM(טבלה1[[#This Row],[small letters]])</f>
        <v>all levels</v>
      </c>
      <c r="S981" s="6">
        <v>2</v>
      </c>
      <c r="T981" s="12">
        <v>42908</v>
      </c>
      <c r="U981" s="6">
        <f>DAY(טבלה1[[#This Row],[published_date]])</f>
        <v>22</v>
      </c>
      <c r="V981" s="6">
        <f>MONTH(טבלה1[[#This Row],[published_date]])</f>
        <v>6</v>
      </c>
      <c r="W981" s="6">
        <f>YEAR(טבלה1[[#This Row],[published_date]])</f>
        <v>2017</v>
      </c>
      <c r="X981">
        <v>1</v>
      </c>
      <c r="Y981" t="str">
        <f>VLOOKUP(טבלה1[[#This Row],[subject_id]],Subject_id!$A$2:$B$5,2)</f>
        <v>Business Finance</v>
      </c>
      <c r="Z981" s="7">
        <v>43318</v>
      </c>
      <c r="AA981">
        <f>_xlfn.DAYS(טבלה1[[#This Row],[Removal_date]],טבלה1[[#This Row],[published_date]])</f>
        <v>410</v>
      </c>
      <c r="AB981" s="4">
        <f>טבלה1[[#This Row],[price]]*טבלה1[[#This Row],[num_subscribers]]</f>
        <v>380</v>
      </c>
    </row>
    <row r="982" spans="1:28" x14ac:dyDescent="0.3">
      <c r="A982">
        <v>996612</v>
      </c>
      <c r="B982" t="s">
        <v>1318</v>
      </c>
      <c r="C982" t="str">
        <f>LEFT(טבלה1[[#This Row],[course_title]],10)</f>
        <v>High Proba</v>
      </c>
      <c r="D982" t="str">
        <f>RIGHT(טבלה1[[#This Row],[course_title]],10)</f>
        <v>ks &amp; Forex</v>
      </c>
      <c r="E982" t="str">
        <f>MID(טבלה1[[#This Row],[course_title]],2,10)</f>
        <v>igh Probab</v>
      </c>
      <c r="F982" t="s">
        <v>1319</v>
      </c>
      <c r="G982" t="str">
        <f>REPLACE(טבלה1[[#This Row],[url]],19,3,"com")</f>
        <v>https://www.udemy.com/motrendtum-high-probability-trading/</v>
      </c>
      <c r="H982" t="b">
        <v>1</v>
      </c>
      <c r="I982" s="4">
        <v>95</v>
      </c>
      <c r="J982" s="5">
        <v>353</v>
      </c>
      <c r="K982" s="5">
        <v>27</v>
      </c>
      <c r="L982" s="5">
        <v>105</v>
      </c>
      <c r="M982">
        <v>1</v>
      </c>
      <c r="N982" t="str">
        <f>VLOOKUP(טבלה1[[#This Row],[level_id]],Level_id!$A$2:$B$5,2)</f>
        <v>All levels</v>
      </c>
      <c r="O982" t="str">
        <f>LOWER(טבלה1[[#This Row],[level_desc]])</f>
        <v>all levels</v>
      </c>
      <c r="P982" s="3" t="str">
        <f>UPPER(טבלה1[[#This Row],[small letters]])</f>
        <v>ALL LEVELS</v>
      </c>
      <c r="Q982">
        <f>LEN(טבלה1[[#This Row],[no spaces]])</f>
        <v>10</v>
      </c>
      <c r="R982" t="str">
        <f>TRIM(טבלה1[[#This Row],[small letters]])</f>
        <v>all levels</v>
      </c>
      <c r="S982" s="6">
        <v>18.5</v>
      </c>
      <c r="T982" s="12">
        <v>42705</v>
      </c>
      <c r="U982" s="6">
        <f>DAY(טבלה1[[#This Row],[published_date]])</f>
        <v>1</v>
      </c>
      <c r="V982" s="6">
        <f>MONTH(טבלה1[[#This Row],[published_date]])</f>
        <v>12</v>
      </c>
      <c r="W982" s="6">
        <f>YEAR(טבלה1[[#This Row],[published_date]])</f>
        <v>2016</v>
      </c>
      <c r="X982">
        <v>1</v>
      </c>
      <c r="Y982" t="str">
        <f>VLOOKUP(טבלה1[[#This Row],[subject_id]],Subject_id!$A$2:$B$5,2)</f>
        <v>Business Finance</v>
      </c>
      <c r="Z982" s="7">
        <v>43318</v>
      </c>
      <c r="AA982">
        <f>_xlfn.DAYS(טבלה1[[#This Row],[Removal_date]],טבלה1[[#This Row],[published_date]])</f>
        <v>613</v>
      </c>
      <c r="AB982" s="4">
        <f>טבלה1[[#This Row],[price]]*טבלה1[[#This Row],[num_subscribers]]</f>
        <v>33535</v>
      </c>
    </row>
    <row r="983" spans="1:28" x14ac:dyDescent="0.3">
      <c r="A983">
        <v>1003568</v>
      </c>
      <c r="B983" t="s">
        <v>4034</v>
      </c>
      <c r="C983" t="str">
        <f>LEFT(טבלה1[[#This Row],[course_title]],10)</f>
        <v>Master Cla</v>
      </c>
      <c r="D983" t="str">
        <f>RIGHT(טבלה1[[#This Row],[course_title]],10)</f>
        <v>ano 1 to10</v>
      </c>
      <c r="E983" t="str">
        <f>MID(טבלה1[[#This Row],[course_title]],2,10)</f>
        <v>aster Clas</v>
      </c>
      <c r="F983" t="s">
        <v>4035</v>
      </c>
      <c r="G983" t="str">
        <f>REPLACE(טבלה1[[#This Row],[url]],19,3,"com")</f>
        <v>https://www.udemy.com/learn-piano-11-play-piano-techniques-master-class-1-to10/</v>
      </c>
      <c r="H983" t="b">
        <v>1</v>
      </c>
      <c r="I983" s="4">
        <v>95</v>
      </c>
      <c r="J983" s="5">
        <v>2164</v>
      </c>
      <c r="K983" s="5">
        <v>10</v>
      </c>
      <c r="L983" s="5">
        <v>113</v>
      </c>
      <c r="M983">
        <v>1</v>
      </c>
      <c r="N983" t="str">
        <f>VLOOKUP(טבלה1[[#This Row],[level_id]],Level_id!$A$2:$B$5,2)</f>
        <v>All levels</v>
      </c>
      <c r="O983" t="str">
        <f>LOWER(טבלה1[[#This Row],[level_desc]])</f>
        <v>all levels</v>
      </c>
      <c r="P983" s="3" t="str">
        <f>UPPER(טבלה1[[#This Row],[small letters]])</f>
        <v>ALL LEVELS</v>
      </c>
      <c r="Q983">
        <f>LEN(טבלה1[[#This Row],[no spaces]])</f>
        <v>10</v>
      </c>
      <c r="R983" t="str">
        <f>TRIM(טבלה1[[#This Row],[small letters]])</f>
        <v>all levels</v>
      </c>
      <c r="S983" s="6">
        <v>2</v>
      </c>
      <c r="T983" s="12">
        <v>42681</v>
      </c>
      <c r="U983" s="6">
        <f>DAY(טבלה1[[#This Row],[published_date]])</f>
        <v>7</v>
      </c>
      <c r="V983" s="6">
        <f>MONTH(טבלה1[[#This Row],[published_date]])</f>
        <v>11</v>
      </c>
      <c r="W983" s="6">
        <f>YEAR(טבלה1[[#This Row],[published_date]])</f>
        <v>2016</v>
      </c>
      <c r="X983">
        <v>3</v>
      </c>
      <c r="Y983" t="str">
        <f>VLOOKUP(טבלה1[[#This Row],[subject_id]],Subject_id!$A$2:$B$5,2)</f>
        <v>Musical Instruments</v>
      </c>
      <c r="Z983" s="7">
        <v>43734</v>
      </c>
      <c r="AA983">
        <f>_xlfn.DAYS(טבלה1[[#This Row],[Removal_date]],טבלה1[[#This Row],[published_date]])</f>
        <v>1053</v>
      </c>
      <c r="AB983" s="4">
        <f>טבלה1[[#This Row],[price]]*טבלה1[[#This Row],[num_subscribers]]</f>
        <v>205580</v>
      </c>
    </row>
    <row r="984" spans="1:28" x14ac:dyDescent="0.3">
      <c r="A984">
        <v>1021834</v>
      </c>
      <c r="B984" t="s">
        <v>6901</v>
      </c>
      <c r="C984" t="str">
        <f>LEFT(טבלה1[[#This Row],[course_title]],10)</f>
        <v>JavaScript</v>
      </c>
      <c r="D984" t="str">
        <f>RIGHT(טבלה1[[#This Row],[course_title]],10)</f>
        <v xml:space="preserve"> in 1 hour</v>
      </c>
      <c r="E984" t="str">
        <f>MID(טבלה1[[#This Row],[course_title]],2,10)</f>
        <v xml:space="preserve">avaScript </v>
      </c>
      <c r="F984" t="s">
        <v>6902</v>
      </c>
      <c r="G984" t="str">
        <f>REPLACE(טבלה1[[#This Row],[url]],19,3,"com")</f>
        <v>https://www.udemy.com/learn-javascript-in-1-hour-and-create-a-game-in-javascript/</v>
      </c>
      <c r="H984" t="b">
        <v>1</v>
      </c>
      <c r="I984" s="4">
        <v>95</v>
      </c>
      <c r="J984" s="5">
        <v>2086</v>
      </c>
      <c r="K984" s="5">
        <v>56</v>
      </c>
      <c r="L984" s="5">
        <v>22</v>
      </c>
      <c r="M984">
        <v>2</v>
      </c>
      <c r="N984" t="str">
        <f>VLOOKUP(טבלה1[[#This Row],[level_id]],Level_id!$A$2:$B$5,2)</f>
        <v>Beginner Level</v>
      </c>
      <c r="O984" t="str">
        <f>LOWER(טבלה1[[#This Row],[level_desc]])</f>
        <v>beginner level</v>
      </c>
      <c r="P984" s="3" t="str">
        <f>UPPER(טבלה1[[#This Row],[small letters]])</f>
        <v>BEGINNER LEVEL</v>
      </c>
      <c r="Q984">
        <f>LEN(טבלה1[[#This Row],[no spaces]])</f>
        <v>14</v>
      </c>
      <c r="R984" t="str">
        <f>TRIM(טבלה1[[#This Row],[small letters]])</f>
        <v>beginner level</v>
      </c>
      <c r="S984" s="6">
        <v>1</v>
      </c>
      <c r="T984" s="12">
        <v>42716</v>
      </c>
      <c r="U984" s="6">
        <f>DAY(טבלה1[[#This Row],[published_date]])</f>
        <v>12</v>
      </c>
      <c r="V984" s="6">
        <f>MONTH(טבלה1[[#This Row],[published_date]])</f>
        <v>12</v>
      </c>
      <c r="W984" s="6">
        <f>YEAR(טבלה1[[#This Row],[published_date]])</f>
        <v>2016</v>
      </c>
      <c r="X984">
        <v>4</v>
      </c>
      <c r="Y984" t="str">
        <f>VLOOKUP(טבלה1[[#This Row],[subject_id]],Subject_id!$A$2:$B$5,2)</f>
        <v>Web Development</v>
      </c>
      <c r="Z984" s="7">
        <v>43465</v>
      </c>
      <c r="AA984">
        <f>_xlfn.DAYS(טבלה1[[#This Row],[Removal_date]],טבלה1[[#This Row],[published_date]])</f>
        <v>749</v>
      </c>
      <c r="AB984" s="4">
        <f>טבלה1[[#This Row],[price]]*טבלה1[[#This Row],[num_subscribers]]</f>
        <v>198170</v>
      </c>
    </row>
    <row r="985" spans="1:28" x14ac:dyDescent="0.3">
      <c r="A985">
        <v>1034520</v>
      </c>
      <c r="B985" t="s">
        <v>5367</v>
      </c>
      <c r="C985" t="str">
        <f>LEFT(טבלה1[[#This Row],[course_title]],10)</f>
        <v xml:space="preserve">WordPress </v>
      </c>
      <c r="D985" t="str">
        <f>RIGHT(טבלה1[[#This Row],[course_title]],10)</f>
        <v>&amp; Scarcity</v>
      </c>
      <c r="E985" t="str">
        <f>MID(טבלה1[[#This Row],[course_title]],2,10)</f>
        <v>ordPress D</v>
      </c>
      <c r="F985" t="s">
        <v>5368</v>
      </c>
      <c r="G985" t="str">
        <f>REPLACE(טבלה1[[#This Row],[url]],19,3,"com")</f>
        <v>https://www.udemy.com/wordpress-domination-2-leads-and-scarcity/</v>
      </c>
      <c r="H985" t="b">
        <v>1</v>
      </c>
      <c r="I985" s="4">
        <v>95</v>
      </c>
      <c r="J985" s="5">
        <v>2362</v>
      </c>
      <c r="K985" s="5">
        <v>4</v>
      </c>
      <c r="L985" s="5">
        <v>13</v>
      </c>
      <c r="M985">
        <v>2</v>
      </c>
      <c r="N985" t="str">
        <f>VLOOKUP(טבלה1[[#This Row],[level_id]],Level_id!$A$2:$B$5,2)</f>
        <v>Beginner Level</v>
      </c>
      <c r="O985" t="str">
        <f>LOWER(טבלה1[[#This Row],[level_desc]])</f>
        <v>beginner level</v>
      </c>
      <c r="P985" s="3" t="str">
        <f>UPPER(טבלה1[[#This Row],[small letters]])</f>
        <v>BEGINNER LEVEL</v>
      </c>
      <c r="Q985">
        <f>LEN(טבלה1[[#This Row],[no spaces]])</f>
        <v>14</v>
      </c>
      <c r="R985" t="str">
        <f>TRIM(טבלה1[[#This Row],[small letters]])</f>
        <v>beginner level</v>
      </c>
      <c r="S985" s="6">
        <v>1</v>
      </c>
      <c r="T985" s="12">
        <v>42745</v>
      </c>
      <c r="U985" s="6">
        <f>DAY(טבלה1[[#This Row],[published_date]])</f>
        <v>10</v>
      </c>
      <c r="V985" s="6">
        <f>MONTH(טבלה1[[#This Row],[published_date]])</f>
        <v>1</v>
      </c>
      <c r="W985" s="6">
        <f>YEAR(טבלה1[[#This Row],[published_date]])</f>
        <v>2017</v>
      </c>
      <c r="X985">
        <v>4</v>
      </c>
      <c r="Y985" t="str">
        <f>VLOOKUP(טבלה1[[#This Row],[subject_id]],Subject_id!$A$2:$B$5,2)</f>
        <v>Web Development</v>
      </c>
      <c r="Z985" s="7">
        <v>43465</v>
      </c>
      <c r="AA985">
        <f>_xlfn.DAYS(טבלה1[[#This Row],[Removal_date]],טבלה1[[#This Row],[published_date]])</f>
        <v>720</v>
      </c>
      <c r="AB985" s="4">
        <f>טבלה1[[#This Row],[price]]*טבלה1[[#This Row],[num_subscribers]]</f>
        <v>224390</v>
      </c>
    </row>
    <row r="986" spans="1:28" x14ac:dyDescent="0.3">
      <c r="A986">
        <v>1041522</v>
      </c>
      <c r="B986" t="s">
        <v>1028</v>
      </c>
      <c r="C986" t="str">
        <f>LEFT(טבלה1[[#This Row],[course_title]],10)</f>
        <v>Forex Trad</v>
      </c>
      <c r="D986" t="str">
        <f>RIGHT(טבלה1[[#This Row],[course_title]],10)</f>
        <v>ret Weapon</v>
      </c>
      <c r="E986" t="str">
        <f>MID(טבלה1[[#This Row],[course_title]],2,10)</f>
        <v>orex Tradi</v>
      </c>
      <c r="F986" t="s">
        <v>1029</v>
      </c>
      <c r="G986" t="str">
        <f>REPLACE(טבלה1[[#This Row],[url]],19,3,"com")</f>
        <v>https://www.udemy.com/forex-tradinglearn-rsi-indicator-to-trade-like-a-pro/</v>
      </c>
      <c r="H986" t="b">
        <v>1</v>
      </c>
      <c r="I986" s="4">
        <v>95</v>
      </c>
      <c r="J986" s="5">
        <v>57</v>
      </c>
      <c r="K986" s="5">
        <v>13</v>
      </c>
      <c r="L986" s="5">
        <v>14</v>
      </c>
      <c r="M986">
        <v>1</v>
      </c>
      <c r="N986" t="str">
        <f>VLOOKUP(טבלה1[[#This Row],[level_id]],Level_id!$A$2:$B$5,2)</f>
        <v>All levels</v>
      </c>
      <c r="O986" t="str">
        <f>LOWER(טבלה1[[#This Row],[level_desc]])</f>
        <v>all levels</v>
      </c>
      <c r="P986" s="3" t="str">
        <f>UPPER(טבלה1[[#This Row],[small letters]])</f>
        <v>ALL LEVELS</v>
      </c>
      <c r="Q986">
        <f>LEN(טבלה1[[#This Row],[no spaces]])</f>
        <v>10</v>
      </c>
      <c r="R986" t="str">
        <f>TRIM(טבלה1[[#This Row],[small letters]])</f>
        <v>all levels</v>
      </c>
      <c r="S986" s="6">
        <v>1.5</v>
      </c>
      <c r="T986" s="12">
        <v>42725</v>
      </c>
      <c r="U986" s="6">
        <f>DAY(טבלה1[[#This Row],[published_date]])</f>
        <v>21</v>
      </c>
      <c r="V986" s="6">
        <f>MONTH(טבלה1[[#This Row],[published_date]])</f>
        <v>12</v>
      </c>
      <c r="W986" s="6">
        <f>YEAR(טבלה1[[#This Row],[published_date]])</f>
        <v>2016</v>
      </c>
      <c r="X986">
        <v>1</v>
      </c>
      <c r="Y986" t="str">
        <f>VLOOKUP(טבלה1[[#This Row],[subject_id]],Subject_id!$A$2:$B$5,2)</f>
        <v>Business Finance</v>
      </c>
      <c r="Z986" s="7">
        <v>43318</v>
      </c>
      <c r="AA986">
        <f>_xlfn.DAYS(טבלה1[[#This Row],[Removal_date]],טבלה1[[#This Row],[published_date]])</f>
        <v>593</v>
      </c>
      <c r="AB986" s="4">
        <f>טבלה1[[#This Row],[price]]*טבלה1[[#This Row],[num_subscribers]]</f>
        <v>5415</v>
      </c>
    </row>
    <row r="987" spans="1:28" x14ac:dyDescent="0.3">
      <c r="A987">
        <v>1051856</v>
      </c>
      <c r="B987" t="s">
        <v>3846</v>
      </c>
      <c r="C987" t="str">
        <f>LEFT(טבלה1[[#This Row],[course_title]],10)</f>
        <v xml:space="preserve">Classical </v>
      </c>
      <c r="D987" t="str">
        <f>RIGHT(טבלה1[[#This Row],[course_title]],10)</f>
        <v>ics Part 2</v>
      </c>
      <c r="E987" t="str">
        <f>MID(טבלה1[[#This Row],[course_title]],2,10)</f>
        <v>lassical G</v>
      </c>
      <c r="F987" t="s">
        <v>3847</v>
      </c>
      <c r="G987" t="str">
        <f>REPLACE(טבלה1[[#This Row],[url]],19,3,"com")</f>
        <v>https://www.udemy.com/classical-guitar-essentials-the-basics-part-2/</v>
      </c>
      <c r="H987" t="b">
        <v>1</v>
      </c>
      <c r="I987" s="4">
        <v>95</v>
      </c>
      <c r="J987" s="5">
        <v>1030</v>
      </c>
      <c r="K987" s="5">
        <v>1</v>
      </c>
      <c r="L987" s="5">
        <v>44</v>
      </c>
      <c r="M987">
        <v>4</v>
      </c>
      <c r="N987" t="str">
        <f>VLOOKUP(טבלה1[[#This Row],[level_id]],Level_id!$A$2:$B$5,2)</f>
        <v>Intermediate Level</v>
      </c>
      <c r="O987" t="str">
        <f>LOWER(טבלה1[[#This Row],[level_desc]])</f>
        <v>intermediate level</v>
      </c>
      <c r="P987" s="3" t="str">
        <f>UPPER(טבלה1[[#This Row],[small letters]])</f>
        <v>INTERMEDIATE LEVEL</v>
      </c>
      <c r="Q987">
        <f>LEN(טבלה1[[#This Row],[no spaces]])</f>
        <v>18</v>
      </c>
      <c r="R987" t="str">
        <f>TRIM(טבלה1[[#This Row],[small letters]])</f>
        <v>intermediate level</v>
      </c>
      <c r="S987" s="6">
        <v>4.5</v>
      </c>
      <c r="T987" s="12">
        <v>42797</v>
      </c>
      <c r="U987" s="6">
        <f>DAY(טבלה1[[#This Row],[published_date]])</f>
        <v>3</v>
      </c>
      <c r="V987" s="6">
        <f>MONTH(טבלה1[[#This Row],[published_date]])</f>
        <v>3</v>
      </c>
      <c r="W987" s="6">
        <f>YEAR(טבלה1[[#This Row],[published_date]])</f>
        <v>2017</v>
      </c>
      <c r="X987">
        <v>3</v>
      </c>
      <c r="Y987" t="str">
        <f>VLOOKUP(טבלה1[[#This Row],[subject_id]],Subject_id!$A$2:$B$5,2)</f>
        <v>Musical Instruments</v>
      </c>
      <c r="Z987" s="7">
        <v>44114</v>
      </c>
      <c r="AA987">
        <f>_xlfn.DAYS(טבלה1[[#This Row],[Removal_date]],טבלה1[[#This Row],[published_date]])</f>
        <v>1317</v>
      </c>
      <c r="AB987" s="4">
        <f>טבלה1[[#This Row],[price]]*טבלה1[[#This Row],[num_subscribers]]</f>
        <v>97850</v>
      </c>
    </row>
    <row r="988" spans="1:28" x14ac:dyDescent="0.3">
      <c r="A988">
        <v>1055424</v>
      </c>
      <c r="B988" t="s">
        <v>3296</v>
      </c>
      <c r="C988" t="str">
        <f>LEFT(טבלה1[[#This Row],[course_title]],10)</f>
        <v xml:space="preserve">Stencil - </v>
      </c>
      <c r="D988" t="str">
        <f>RIGHT(טבלה1[[#This Row],[course_title]],10)</f>
        <v>repreneurs</v>
      </c>
      <c r="E988" t="str">
        <f>MID(טבלה1[[#This Row],[course_title]],2,10)</f>
        <v>tencil - S</v>
      </c>
      <c r="F988" t="s">
        <v>3297</v>
      </c>
      <c r="G988" t="str">
        <f>REPLACE(טבלה1[[#This Row],[url]],19,3,"com")</f>
        <v>https://www.udemy.com/stencil-graphic-design/</v>
      </c>
      <c r="H988" t="b">
        <v>1</v>
      </c>
      <c r="I988" s="4">
        <v>95</v>
      </c>
      <c r="J988" s="5">
        <v>11</v>
      </c>
      <c r="K988" s="5">
        <v>0</v>
      </c>
      <c r="L988" s="5">
        <v>10</v>
      </c>
      <c r="M988">
        <v>1</v>
      </c>
      <c r="N988" t="str">
        <f>VLOOKUP(טבלה1[[#This Row],[level_id]],Level_id!$A$2:$B$5,2)</f>
        <v>All levels</v>
      </c>
      <c r="O988" t="str">
        <f>LOWER(טבלה1[[#This Row],[level_desc]])</f>
        <v>all levels</v>
      </c>
      <c r="P988" s="3" t="str">
        <f>UPPER(טבלה1[[#This Row],[small letters]])</f>
        <v>ALL LEVELS</v>
      </c>
      <c r="Q988">
        <f>LEN(טבלה1[[#This Row],[no spaces]])</f>
        <v>10</v>
      </c>
      <c r="R988" t="str">
        <f>TRIM(טבלה1[[#This Row],[small letters]])</f>
        <v>all levels</v>
      </c>
      <c r="S988" s="6">
        <v>1</v>
      </c>
      <c r="T988" s="12">
        <v>42738</v>
      </c>
      <c r="U988" s="6">
        <f>DAY(טבלה1[[#This Row],[published_date]])</f>
        <v>3</v>
      </c>
      <c r="V988" s="6">
        <f>MONTH(טבלה1[[#This Row],[published_date]])</f>
        <v>1</v>
      </c>
      <c r="W988" s="6">
        <f>YEAR(טבלה1[[#This Row],[published_date]])</f>
        <v>2017</v>
      </c>
      <c r="X988">
        <v>2</v>
      </c>
      <c r="Y988" t="str">
        <f>VLOOKUP(טבלה1[[#This Row],[subject_id]],Subject_id!$A$2:$B$5,2)</f>
        <v>Graphic Design</v>
      </c>
      <c r="Z988" s="7">
        <v>43734</v>
      </c>
      <c r="AA988">
        <f>_xlfn.DAYS(טבלה1[[#This Row],[Removal_date]],טבלה1[[#This Row],[published_date]])</f>
        <v>996</v>
      </c>
      <c r="AB988" s="4">
        <f>טבלה1[[#This Row],[price]]*טבלה1[[#This Row],[num_subscribers]]</f>
        <v>1045</v>
      </c>
    </row>
    <row r="989" spans="1:28" x14ac:dyDescent="0.3">
      <c r="A989">
        <v>1056848</v>
      </c>
      <c r="B989" t="s">
        <v>6072</v>
      </c>
      <c r="C989" t="str">
        <f>LEFT(טבלה1[[#This Row],[course_title]],10)</f>
        <v>Joomla for</v>
      </c>
      <c r="D989" t="str">
        <f>RIGHT(טבלה1[[#This Row],[course_title]],10)</f>
        <v>e with CMS</v>
      </c>
      <c r="E989" t="str">
        <f>MID(טבלה1[[#This Row],[course_title]],2,10)</f>
        <v xml:space="preserve">oomla for </v>
      </c>
      <c r="F989" t="s">
        <v>6073</v>
      </c>
      <c r="G989" t="str">
        <f>REPLACE(טבלה1[[#This Row],[url]],19,3,"com")</f>
        <v>https://www.udemy.com/joomla-for-beginners-build-a-website-with-joomla-cms/</v>
      </c>
      <c r="H989" t="b">
        <v>1</v>
      </c>
      <c r="I989" s="4">
        <v>95</v>
      </c>
      <c r="J989" s="5">
        <v>583</v>
      </c>
      <c r="K989" s="5">
        <v>7</v>
      </c>
      <c r="L989" s="5">
        <v>35</v>
      </c>
      <c r="M989">
        <v>2</v>
      </c>
      <c r="N989" t="str">
        <f>VLOOKUP(טבלה1[[#This Row],[level_id]],Level_id!$A$2:$B$5,2)</f>
        <v>Beginner Level</v>
      </c>
      <c r="O989" t="str">
        <f>LOWER(טבלה1[[#This Row],[level_desc]])</f>
        <v>beginner level</v>
      </c>
      <c r="P989" s="3" t="str">
        <f>UPPER(טבלה1[[#This Row],[small letters]])</f>
        <v>BEGINNER LEVEL</v>
      </c>
      <c r="Q989">
        <f>LEN(טבלה1[[#This Row],[no spaces]])</f>
        <v>14</v>
      </c>
      <c r="R989" t="str">
        <f>TRIM(טבלה1[[#This Row],[small letters]])</f>
        <v>beginner level</v>
      </c>
      <c r="S989" s="6">
        <v>3.5</v>
      </c>
      <c r="T989" s="12">
        <v>42758</v>
      </c>
      <c r="U989" s="6">
        <f>DAY(טבלה1[[#This Row],[published_date]])</f>
        <v>23</v>
      </c>
      <c r="V989" s="6">
        <f>MONTH(טבלה1[[#This Row],[published_date]])</f>
        <v>1</v>
      </c>
      <c r="W989" s="6">
        <f>YEAR(טבלה1[[#This Row],[published_date]])</f>
        <v>2017</v>
      </c>
      <c r="X989">
        <v>4</v>
      </c>
      <c r="Y989" t="str">
        <f>VLOOKUP(טבלה1[[#This Row],[subject_id]],Subject_id!$A$2:$B$5,2)</f>
        <v>Web Development</v>
      </c>
      <c r="Z989" s="7">
        <v>43465</v>
      </c>
      <c r="AA989">
        <f>_xlfn.DAYS(טבלה1[[#This Row],[Removal_date]],טבלה1[[#This Row],[published_date]])</f>
        <v>707</v>
      </c>
      <c r="AB989" s="4">
        <f>טבלה1[[#This Row],[price]]*טבלה1[[#This Row],[num_subscribers]]</f>
        <v>55385</v>
      </c>
    </row>
    <row r="990" spans="1:28" x14ac:dyDescent="0.3">
      <c r="A990">
        <v>1072220</v>
      </c>
      <c r="B990" t="s">
        <v>1868</v>
      </c>
      <c r="C990" t="str">
        <f>LEFT(טבלה1[[#This Row],[course_title]],10)</f>
        <v>Reach Your</v>
      </c>
      <c r="D990" t="str">
        <f>RIGHT(טבלה1[[#This Row],[course_title]],10)</f>
        <v xml:space="preserve"> (2017 UK)</v>
      </c>
      <c r="E990" t="str">
        <f>MID(טבלה1[[#This Row],[course_title]],2,10)</f>
        <v xml:space="preserve">each Your </v>
      </c>
      <c r="F990" t="s">
        <v>1869</v>
      </c>
      <c r="G990" t="str">
        <f>REPLACE(טבלה1[[#This Row],[url]],19,3,"com")</f>
        <v>https://www.udemy.com/reach-your-personal-financial-goals-the-easy-way-2017-uk/</v>
      </c>
      <c r="H990" t="b">
        <v>1</v>
      </c>
      <c r="I990" s="4">
        <v>95</v>
      </c>
      <c r="J990" s="5">
        <v>2</v>
      </c>
      <c r="K990" s="5">
        <v>0</v>
      </c>
      <c r="L990" s="5">
        <v>59</v>
      </c>
      <c r="M990">
        <v>1</v>
      </c>
      <c r="N990" t="str">
        <f>VLOOKUP(טבלה1[[#This Row],[level_id]],Level_id!$A$2:$B$5,2)</f>
        <v>All levels</v>
      </c>
      <c r="O990" t="str">
        <f>LOWER(טבלה1[[#This Row],[level_desc]])</f>
        <v>all levels</v>
      </c>
      <c r="P990" s="3" t="str">
        <f>UPPER(טבלה1[[#This Row],[small letters]])</f>
        <v>ALL LEVELS</v>
      </c>
      <c r="Q990">
        <f>LEN(טבלה1[[#This Row],[no spaces]])</f>
        <v>10</v>
      </c>
      <c r="R990" t="str">
        <f>TRIM(טבלה1[[#This Row],[small letters]])</f>
        <v>all levels</v>
      </c>
      <c r="S990" s="6">
        <v>4.5</v>
      </c>
      <c r="T990" s="12">
        <v>42877</v>
      </c>
      <c r="U990" s="6">
        <f>DAY(טבלה1[[#This Row],[published_date]])</f>
        <v>22</v>
      </c>
      <c r="V990" s="6">
        <f>MONTH(טבלה1[[#This Row],[published_date]])</f>
        <v>5</v>
      </c>
      <c r="W990" s="6">
        <f>YEAR(טבלה1[[#This Row],[published_date]])</f>
        <v>2017</v>
      </c>
      <c r="X990">
        <v>1</v>
      </c>
      <c r="Y990" t="str">
        <f>VLOOKUP(טבלה1[[#This Row],[subject_id]],Subject_id!$A$2:$B$5,2)</f>
        <v>Business Finance</v>
      </c>
      <c r="Z990" s="7">
        <v>43318</v>
      </c>
      <c r="AA990">
        <f>_xlfn.DAYS(טבלה1[[#This Row],[Removal_date]],טבלה1[[#This Row],[published_date]])</f>
        <v>441</v>
      </c>
      <c r="AB990" s="4">
        <f>טבלה1[[#This Row],[price]]*טבלה1[[#This Row],[num_subscribers]]</f>
        <v>190</v>
      </c>
    </row>
    <row r="991" spans="1:28" x14ac:dyDescent="0.3">
      <c r="A991">
        <v>1082996</v>
      </c>
      <c r="B991" t="s">
        <v>5589</v>
      </c>
      <c r="C991" t="str">
        <f>LEFT(טבלה1[[#This Row],[course_title]],10)</f>
        <v>Pimcore De</v>
      </c>
      <c r="D991" t="str">
        <f>RIGHT(טבלה1[[#This Row],[course_title]],10)</f>
        <v>trap Theme</v>
      </c>
      <c r="E991" t="str">
        <f>MID(טבלה1[[#This Row],[course_title]],2,10)</f>
        <v>imcore Dev</v>
      </c>
      <c r="F991" t="s">
        <v>5590</v>
      </c>
      <c r="G991" t="str">
        <f>REPLACE(טבלה1[[#This Row],[url]],19,3,"com")</f>
        <v>https://www.udemy.com/enterprise-cms-applied-implement-a-website-with-pimcore/</v>
      </c>
      <c r="H991" t="b">
        <v>1</v>
      </c>
      <c r="I991" s="4">
        <v>95</v>
      </c>
      <c r="J991" s="5">
        <v>1212</v>
      </c>
      <c r="K991" s="5">
        <v>15</v>
      </c>
      <c r="L991" s="5">
        <v>39</v>
      </c>
      <c r="M991">
        <v>1</v>
      </c>
      <c r="N991" t="str">
        <f>VLOOKUP(טבלה1[[#This Row],[level_id]],Level_id!$A$2:$B$5,2)</f>
        <v>All levels</v>
      </c>
      <c r="O991" t="str">
        <f>LOWER(טבלה1[[#This Row],[level_desc]])</f>
        <v>all levels</v>
      </c>
      <c r="P991" s="3" t="str">
        <f>UPPER(טבלה1[[#This Row],[small letters]])</f>
        <v>ALL LEVELS</v>
      </c>
      <c r="Q991">
        <f>LEN(טבלה1[[#This Row],[no spaces]])</f>
        <v>10</v>
      </c>
      <c r="R991" t="str">
        <f>TRIM(טבלה1[[#This Row],[small letters]])</f>
        <v>all levels</v>
      </c>
      <c r="S991" s="6">
        <v>4.5</v>
      </c>
      <c r="T991" s="12">
        <v>42759</v>
      </c>
      <c r="U991" s="6">
        <f>DAY(טבלה1[[#This Row],[published_date]])</f>
        <v>24</v>
      </c>
      <c r="V991" s="6">
        <f>MONTH(טבלה1[[#This Row],[published_date]])</f>
        <v>1</v>
      </c>
      <c r="W991" s="6">
        <f>YEAR(טבלה1[[#This Row],[published_date]])</f>
        <v>2017</v>
      </c>
      <c r="X991">
        <v>4</v>
      </c>
      <c r="Y991" t="str">
        <f>VLOOKUP(טבלה1[[#This Row],[subject_id]],Subject_id!$A$2:$B$5,2)</f>
        <v>Web Development</v>
      </c>
      <c r="Z991" s="7">
        <v>43734</v>
      </c>
      <c r="AA991">
        <f>_xlfn.DAYS(טבלה1[[#This Row],[Removal_date]],טבלה1[[#This Row],[published_date]])</f>
        <v>975</v>
      </c>
      <c r="AB991" s="4">
        <f>טבלה1[[#This Row],[price]]*טבלה1[[#This Row],[num_subscribers]]</f>
        <v>115140</v>
      </c>
    </row>
    <row r="992" spans="1:28" x14ac:dyDescent="0.3">
      <c r="A992">
        <v>1095700</v>
      </c>
      <c r="B992" t="s">
        <v>1024</v>
      </c>
      <c r="C992" t="str">
        <f>LEFT(טבלה1[[#This Row],[course_title]],10)</f>
        <v>Using Xero</v>
      </c>
      <c r="D992" t="str">
        <f>RIGHT(טבלה1[[#This Row],[course_title]],10)</f>
        <v>l business</v>
      </c>
      <c r="E992" t="str">
        <f>MID(טבלה1[[#This Row],[course_title]],2,10)</f>
        <v xml:space="preserve">sing Xero </v>
      </c>
      <c r="F992" t="s">
        <v>1025</v>
      </c>
      <c r="G992" t="str">
        <f>REPLACE(טבלה1[[#This Row],[url]],19,3,"com")</f>
        <v>https://www.udemy.com/xero-101/</v>
      </c>
      <c r="H992" t="b">
        <v>1</v>
      </c>
      <c r="I992" s="4">
        <v>95</v>
      </c>
      <c r="J992" s="5">
        <v>39</v>
      </c>
      <c r="K992" s="5">
        <v>6</v>
      </c>
      <c r="L992" s="5">
        <v>28</v>
      </c>
      <c r="M992">
        <v>2</v>
      </c>
      <c r="N992" t="str">
        <f>VLOOKUP(טבלה1[[#This Row],[level_id]],Level_id!$A$2:$B$5,2)</f>
        <v>Beginner Level</v>
      </c>
      <c r="O992" t="str">
        <f>LOWER(טבלה1[[#This Row],[level_desc]])</f>
        <v>beginner level</v>
      </c>
      <c r="P992" s="3" t="str">
        <f>UPPER(טבלה1[[#This Row],[small letters]])</f>
        <v>BEGINNER LEVEL</v>
      </c>
      <c r="Q992">
        <f>LEN(טבלה1[[#This Row],[no spaces]])</f>
        <v>14</v>
      </c>
      <c r="R992" t="str">
        <f>TRIM(טבלה1[[#This Row],[small letters]])</f>
        <v>beginner level</v>
      </c>
      <c r="S992" s="6">
        <v>1</v>
      </c>
      <c r="T992" s="12">
        <v>42793</v>
      </c>
      <c r="U992" s="6">
        <f>DAY(טבלה1[[#This Row],[published_date]])</f>
        <v>27</v>
      </c>
      <c r="V992" s="6">
        <f>MONTH(טבלה1[[#This Row],[published_date]])</f>
        <v>2</v>
      </c>
      <c r="W992" s="6">
        <f>YEAR(טבלה1[[#This Row],[published_date]])</f>
        <v>2017</v>
      </c>
      <c r="X992">
        <v>1</v>
      </c>
      <c r="Y992" t="str">
        <f>VLOOKUP(טבלה1[[#This Row],[subject_id]],Subject_id!$A$2:$B$5,2)</f>
        <v>Business Finance</v>
      </c>
      <c r="Z992" s="7">
        <v>43465</v>
      </c>
      <c r="AA992">
        <f>_xlfn.DAYS(טבלה1[[#This Row],[Removal_date]],טבלה1[[#This Row],[published_date]])</f>
        <v>672</v>
      </c>
      <c r="AB992" s="4">
        <f>טבלה1[[#This Row],[price]]*טבלה1[[#This Row],[num_subscribers]]</f>
        <v>3705</v>
      </c>
    </row>
    <row r="993" spans="1:28" x14ac:dyDescent="0.3">
      <c r="A993">
        <v>1107954</v>
      </c>
      <c r="B993" t="s">
        <v>1068</v>
      </c>
      <c r="C993" t="str">
        <f>LEFT(טבלה1[[#This Row],[course_title]],10)</f>
        <v>Day tradin</v>
      </c>
      <c r="D993" t="str">
        <f>RIGHT(טבלה1[[#This Row],[course_title]],10)</f>
        <v>ccess rate</v>
      </c>
      <c r="E993" t="str">
        <f>MID(טבלה1[[#This Row],[course_title]],2,10)</f>
        <v>ay trading</v>
      </c>
      <c r="F993" t="s">
        <v>1069</v>
      </c>
      <c r="G993" t="str">
        <f>REPLACE(טבלה1[[#This Row],[url]],19,3,"com")</f>
        <v>https://www.udemy.com/1-shot-1kill/</v>
      </c>
      <c r="H993" t="b">
        <v>1</v>
      </c>
      <c r="I993" s="4">
        <v>95</v>
      </c>
      <c r="J993" s="5">
        <v>51</v>
      </c>
      <c r="K993" s="5">
        <v>9</v>
      </c>
      <c r="L993" s="5">
        <v>15</v>
      </c>
      <c r="M993">
        <v>1</v>
      </c>
      <c r="N993" t="str">
        <f>VLOOKUP(טבלה1[[#This Row],[level_id]],Level_id!$A$2:$B$5,2)</f>
        <v>All levels</v>
      </c>
      <c r="O993" t="str">
        <f>LOWER(טבלה1[[#This Row],[level_desc]])</f>
        <v>all levels</v>
      </c>
      <c r="P993" s="3" t="str">
        <f>UPPER(טבלה1[[#This Row],[small letters]])</f>
        <v>ALL LEVELS</v>
      </c>
      <c r="Q993">
        <f>LEN(טבלה1[[#This Row],[no spaces]])</f>
        <v>10</v>
      </c>
      <c r="R993" t="str">
        <f>TRIM(טבלה1[[#This Row],[small letters]])</f>
        <v>all levels</v>
      </c>
      <c r="S993" s="6">
        <v>0.53333333299999997</v>
      </c>
      <c r="T993" s="12">
        <v>42796</v>
      </c>
      <c r="U993" s="6">
        <f>DAY(טבלה1[[#This Row],[published_date]])</f>
        <v>2</v>
      </c>
      <c r="V993" s="6">
        <f>MONTH(טבלה1[[#This Row],[published_date]])</f>
        <v>3</v>
      </c>
      <c r="W993" s="6">
        <f>YEAR(טבלה1[[#This Row],[published_date]])</f>
        <v>2017</v>
      </c>
      <c r="X993">
        <v>1</v>
      </c>
      <c r="Y993" t="str">
        <f>VLOOKUP(טבלה1[[#This Row],[subject_id]],Subject_id!$A$2:$B$5,2)</f>
        <v>Business Finance</v>
      </c>
      <c r="Z993" s="7">
        <v>43318</v>
      </c>
      <c r="AA993">
        <f>_xlfn.DAYS(טבלה1[[#This Row],[Removal_date]],טבלה1[[#This Row],[published_date]])</f>
        <v>522</v>
      </c>
      <c r="AB993" s="4">
        <f>טבלה1[[#This Row],[price]]*טבלה1[[#This Row],[num_subscribers]]</f>
        <v>4845</v>
      </c>
    </row>
    <row r="994" spans="1:28" x14ac:dyDescent="0.3">
      <c r="A994">
        <v>1115504</v>
      </c>
      <c r="B994" t="s">
        <v>3086</v>
      </c>
      <c r="C994" t="str">
        <f>LEFT(טבלה1[[#This Row],[course_title]],10)</f>
        <v>How to Mak</v>
      </c>
      <c r="D994" t="str">
        <f>RIGHT(טבלה1[[#This Row],[course_title]],10)</f>
        <v>ive eBook!</v>
      </c>
      <c r="E994" t="str">
        <f>MID(טבלה1[[#This Row],[course_title]],2,10)</f>
        <v>ow to Make</v>
      </c>
      <c r="F994" t="s">
        <v>3087</v>
      </c>
      <c r="G994" t="str">
        <f>REPLACE(טבלה1[[#This Row],[url]],19,3,"com")</f>
        <v>https://www.udemy.com/make-your-own-childrens-interactive-picture-ebook/</v>
      </c>
      <c r="H994" t="b">
        <v>1</v>
      </c>
      <c r="I994" s="4">
        <v>95</v>
      </c>
      <c r="J994" s="5">
        <v>33</v>
      </c>
      <c r="K994" s="5">
        <v>2</v>
      </c>
      <c r="L994" s="5">
        <v>17</v>
      </c>
      <c r="M994">
        <v>2</v>
      </c>
      <c r="N994" t="str">
        <f>VLOOKUP(טבלה1[[#This Row],[level_id]],Level_id!$A$2:$B$5,2)</f>
        <v>Beginner Level</v>
      </c>
      <c r="O994" t="str">
        <f>LOWER(טבלה1[[#This Row],[level_desc]])</f>
        <v>beginner level</v>
      </c>
      <c r="P994" s="3" t="str">
        <f>UPPER(טבלה1[[#This Row],[small letters]])</f>
        <v>BEGINNER LEVEL</v>
      </c>
      <c r="Q994">
        <f>LEN(טבלה1[[#This Row],[no spaces]])</f>
        <v>14</v>
      </c>
      <c r="R994" t="str">
        <f>TRIM(טבלה1[[#This Row],[small letters]])</f>
        <v>beginner level</v>
      </c>
      <c r="S994" s="6">
        <v>1.5</v>
      </c>
      <c r="T994" s="12">
        <v>42783</v>
      </c>
      <c r="U994" s="6">
        <f>DAY(טבלה1[[#This Row],[published_date]])</f>
        <v>17</v>
      </c>
      <c r="V994" s="6">
        <f>MONTH(טבלה1[[#This Row],[published_date]])</f>
        <v>2</v>
      </c>
      <c r="W994" s="6">
        <f>YEAR(טבלה1[[#This Row],[published_date]])</f>
        <v>2017</v>
      </c>
      <c r="X994">
        <v>2</v>
      </c>
      <c r="Y994" t="str">
        <f>VLOOKUP(טבלה1[[#This Row],[subject_id]],Subject_id!$A$2:$B$5,2)</f>
        <v>Graphic Design</v>
      </c>
      <c r="Z994" s="7">
        <v>43465</v>
      </c>
      <c r="AA994">
        <f>_xlfn.DAYS(טבלה1[[#This Row],[Removal_date]],טבלה1[[#This Row],[published_date]])</f>
        <v>682</v>
      </c>
      <c r="AB994" s="4">
        <f>טבלה1[[#This Row],[price]]*טבלה1[[#This Row],[num_subscribers]]</f>
        <v>3135</v>
      </c>
    </row>
    <row r="995" spans="1:28" x14ac:dyDescent="0.3">
      <c r="A995">
        <v>1123250</v>
      </c>
      <c r="B995" t="s">
        <v>4032</v>
      </c>
      <c r="C995" t="str">
        <f>LEFT(טבלה1[[#This Row],[course_title]],10)</f>
        <v>Master Cla</v>
      </c>
      <c r="D995" t="str">
        <f>RIGHT(טבלה1[[#This Row],[course_title]],10)</f>
        <v>te 2 Hands</v>
      </c>
      <c r="E995" t="str">
        <f>MID(טבלה1[[#This Row],[course_title]],2,10)</f>
        <v>aster Clas</v>
      </c>
      <c r="F995" t="s">
        <v>4033</v>
      </c>
      <c r="G995" t="str">
        <f>REPLACE(טבלה1[[#This Row],[url]],19,3,"com")</f>
        <v>https://www.udemy.com/master-class-piano-techniques-tips-to-ez-coordinate-2-hands/</v>
      </c>
      <c r="H995" t="b">
        <v>1</v>
      </c>
      <c r="I995" s="4">
        <v>95</v>
      </c>
      <c r="J995" s="5">
        <v>2026</v>
      </c>
      <c r="K995" s="5">
        <v>3</v>
      </c>
      <c r="L995" s="5">
        <v>62</v>
      </c>
      <c r="M995">
        <v>4</v>
      </c>
      <c r="N995" t="str">
        <f>VLOOKUP(טבלה1[[#This Row],[level_id]],Level_id!$A$2:$B$5,2)</f>
        <v>Intermediate Level</v>
      </c>
      <c r="O995" t="str">
        <f>LOWER(טבלה1[[#This Row],[level_desc]])</f>
        <v>intermediate level</v>
      </c>
      <c r="P995" s="3" t="str">
        <f>UPPER(טבלה1[[#This Row],[small letters]])</f>
        <v>INTERMEDIATE LEVEL</v>
      </c>
      <c r="Q995">
        <f>LEN(טבלה1[[#This Row],[no spaces]])</f>
        <v>18</v>
      </c>
      <c r="R995" t="str">
        <f>TRIM(טבלה1[[#This Row],[small letters]])</f>
        <v>intermediate level</v>
      </c>
      <c r="S995" s="6">
        <v>2.5</v>
      </c>
      <c r="T995" s="12">
        <v>42803</v>
      </c>
      <c r="U995" s="6">
        <f>DAY(טבלה1[[#This Row],[published_date]])</f>
        <v>9</v>
      </c>
      <c r="V995" s="6">
        <f>MONTH(טבלה1[[#This Row],[published_date]])</f>
        <v>3</v>
      </c>
      <c r="W995" s="6">
        <f>YEAR(טבלה1[[#This Row],[published_date]])</f>
        <v>2017</v>
      </c>
      <c r="X995">
        <v>3</v>
      </c>
      <c r="Y995" t="str">
        <f>VLOOKUP(טבלה1[[#This Row],[subject_id]],Subject_id!$A$2:$B$5,2)</f>
        <v>Musical Instruments</v>
      </c>
      <c r="Z995" s="7">
        <v>44114</v>
      </c>
      <c r="AA995">
        <f>_xlfn.DAYS(טבלה1[[#This Row],[Removal_date]],טבלה1[[#This Row],[published_date]])</f>
        <v>1311</v>
      </c>
      <c r="AB995" s="4">
        <f>טבלה1[[#This Row],[price]]*טבלה1[[#This Row],[num_subscribers]]</f>
        <v>192470</v>
      </c>
    </row>
    <row r="996" spans="1:28" x14ac:dyDescent="0.3">
      <c r="A996">
        <v>1126016</v>
      </c>
      <c r="B996" t="s">
        <v>2978</v>
      </c>
      <c r="C996" t="str">
        <f>LEFT(טבלה1[[#This Row],[course_title]],10)</f>
        <v>Portrait T</v>
      </c>
      <c r="D996" t="str">
        <f>RIGHT(טבלה1[[#This Row],[course_title]],10)</f>
        <v>Typography</v>
      </c>
      <c r="E996" t="str">
        <f>MID(טבלה1[[#This Row],[course_title]],2,10)</f>
        <v>ortrait Ty</v>
      </c>
      <c r="F996" t="s">
        <v>2979</v>
      </c>
      <c r="G996" t="str">
        <f>REPLACE(טבלה1[[#This Row],[url]],19,3,"com")</f>
        <v>https://www.udemy.com/portrait-typography-in-photoshop-anyone-can-do-typography/</v>
      </c>
      <c r="H996" t="b">
        <v>1</v>
      </c>
      <c r="I996" s="4">
        <v>95</v>
      </c>
      <c r="J996" s="5">
        <v>941</v>
      </c>
      <c r="K996" s="5">
        <v>2</v>
      </c>
      <c r="L996" s="5">
        <v>26</v>
      </c>
      <c r="M996">
        <v>1</v>
      </c>
      <c r="N996" t="str">
        <f>VLOOKUP(טבלה1[[#This Row],[level_id]],Level_id!$A$2:$B$5,2)</f>
        <v>All levels</v>
      </c>
      <c r="O996" t="str">
        <f>LOWER(טבלה1[[#This Row],[level_desc]])</f>
        <v>all levels</v>
      </c>
      <c r="P996" s="3" t="str">
        <f>UPPER(טבלה1[[#This Row],[small letters]])</f>
        <v>ALL LEVELS</v>
      </c>
      <c r="Q996">
        <f>LEN(טבלה1[[#This Row],[no spaces]])</f>
        <v>10</v>
      </c>
      <c r="R996" t="str">
        <f>TRIM(טבלה1[[#This Row],[small letters]])</f>
        <v>all levels</v>
      </c>
      <c r="S996" s="6">
        <v>2.5</v>
      </c>
      <c r="T996" s="12">
        <v>42800</v>
      </c>
      <c r="U996" s="6">
        <f>DAY(טבלה1[[#This Row],[published_date]])</f>
        <v>6</v>
      </c>
      <c r="V996" s="6">
        <f>MONTH(טבלה1[[#This Row],[published_date]])</f>
        <v>3</v>
      </c>
      <c r="W996" s="6">
        <f>YEAR(טבלה1[[#This Row],[published_date]])</f>
        <v>2017</v>
      </c>
      <c r="X996">
        <v>2</v>
      </c>
      <c r="Y996" t="str">
        <f>VLOOKUP(טבלה1[[#This Row],[subject_id]],Subject_id!$A$2:$B$5,2)</f>
        <v>Graphic Design</v>
      </c>
      <c r="Z996" s="7">
        <v>43734</v>
      </c>
      <c r="AA996">
        <f>_xlfn.DAYS(טבלה1[[#This Row],[Removal_date]],טבלה1[[#This Row],[published_date]])</f>
        <v>934</v>
      </c>
      <c r="AB996" s="4">
        <f>טבלה1[[#This Row],[price]]*טבלה1[[#This Row],[num_subscribers]]</f>
        <v>89395</v>
      </c>
    </row>
    <row r="997" spans="1:28" x14ac:dyDescent="0.3">
      <c r="A997">
        <v>1132694</v>
      </c>
      <c r="B997" t="s">
        <v>3884</v>
      </c>
      <c r="C997" t="str">
        <f>LEFT(טבלה1[[#This Row],[course_title]],10)</f>
        <v>Introducti</v>
      </c>
      <c r="D997" t="str">
        <f>RIGHT(טבלה1[[#This Row],[course_title]],10)</f>
        <v>azz Guitar</v>
      </c>
      <c r="E997" t="str">
        <f>MID(טבלה1[[#This Row],[course_title]],2,10)</f>
        <v>ntroductio</v>
      </c>
      <c r="F997" t="s">
        <v>3885</v>
      </c>
      <c r="G997" t="str">
        <f>REPLACE(טבלה1[[#This Row],[url]],19,3,"com")</f>
        <v>https://www.udemy.com/gypsy-jazz-guitar-lessons/</v>
      </c>
      <c r="H997" t="b">
        <v>1</v>
      </c>
      <c r="I997" s="4">
        <v>95</v>
      </c>
      <c r="J997" s="5">
        <v>452</v>
      </c>
      <c r="K997" s="5">
        <v>10</v>
      </c>
      <c r="L997" s="5">
        <v>18</v>
      </c>
      <c r="M997">
        <v>1</v>
      </c>
      <c r="N997" t="str">
        <f>VLOOKUP(טבלה1[[#This Row],[level_id]],Level_id!$A$2:$B$5,2)</f>
        <v>All levels</v>
      </c>
      <c r="O997" t="str">
        <f>LOWER(טבלה1[[#This Row],[level_desc]])</f>
        <v>all levels</v>
      </c>
      <c r="P997" s="3" t="str">
        <f>UPPER(טבלה1[[#This Row],[small letters]])</f>
        <v>ALL LEVELS</v>
      </c>
      <c r="Q997">
        <f>LEN(טבלה1[[#This Row],[no spaces]])</f>
        <v>10</v>
      </c>
      <c r="R997" t="str">
        <f>TRIM(טבלה1[[#This Row],[small letters]])</f>
        <v>all levels</v>
      </c>
      <c r="S997" s="6">
        <v>2.5</v>
      </c>
      <c r="T997" s="12">
        <v>42869</v>
      </c>
      <c r="U997" s="6">
        <f>DAY(טבלה1[[#This Row],[published_date]])</f>
        <v>14</v>
      </c>
      <c r="V997" s="6">
        <f>MONTH(טבלה1[[#This Row],[published_date]])</f>
        <v>5</v>
      </c>
      <c r="W997" s="6">
        <f>YEAR(טבלה1[[#This Row],[published_date]])</f>
        <v>2017</v>
      </c>
      <c r="X997">
        <v>3</v>
      </c>
      <c r="Y997" t="str">
        <f>VLOOKUP(טבלה1[[#This Row],[subject_id]],Subject_id!$A$2:$B$5,2)</f>
        <v>Musical Instruments</v>
      </c>
      <c r="Z997" s="7">
        <v>43734</v>
      </c>
      <c r="AA997">
        <f>_xlfn.DAYS(טבלה1[[#This Row],[Removal_date]],טבלה1[[#This Row],[published_date]])</f>
        <v>865</v>
      </c>
      <c r="AB997" s="4">
        <f>טבלה1[[#This Row],[price]]*טבלה1[[#This Row],[num_subscribers]]</f>
        <v>42940</v>
      </c>
    </row>
    <row r="998" spans="1:28" x14ac:dyDescent="0.3">
      <c r="A998">
        <v>1139400</v>
      </c>
      <c r="B998" t="s">
        <v>5327</v>
      </c>
      <c r="C998" t="str">
        <f>LEFT(טבלה1[[#This Row],[course_title]],10)</f>
        <v>Fix Google</v>
      </c>
      <c r="D998" t="str">
        <f>RIGHT(טבלה1[[#This Row],[course_title]],10)</f>
        <v>s Encrypt!</v>
      </c>
      <c r="E998" t="str">
        <f>MID(טבלה1[[#This Row],[course_title]],2,10)</f>
        <v>ix Google'</v>
      </c>
      <c r="F998" t="s">
        <v>5328</v>
      </c>
      <c r="G998" t="str">
        <f>REPLACE(טבלה1[[#This Row],[url]],19,3,"com")</f>
        <v>https://www.udemy.com/fix-googles-new-not-secure-warning-with-lets-encrypt/</v>
      </c>
      <c r="H998" t="b">
        <v>1</v>
      </c>
      <c r="I998" s="4">
        <v>95</v>
      </c>
      <c r="J998" s="5">
        <v>1437</v>
      </c>
      <c r="K998" s="5">
        <v>24</v>
      </c>
      <c r="L998" s="5">
        <v>20</v>
      </c>
      <c r="M998">
        <v>2</v>
      </c>
      <c r="N998" t="str">
        <f>VLOOKUP(טבלה1[[#This Row],[level_id]],Level_id!$A$2:$B$5,2)</f>
        <v>Beginner Level</v>
      </c>
      <c r="O998" t="str">
        <f>LOWER(טבלה1[[#This Row],[level_desc]])</f>
        <v>beginner level</v>
      </c>
      <c r="P998" s="3" t="str">
        <f>UPPER(טבלה1[[#This Row],[small letters]])</f>
        <v>BEGINNER LEVEL</v>
      </c>
      <c r="Q998">
        <f>LEN(טבלה1[[#This Row],[no spaces]])</f>
        <v>14</v>
      </c>
      <c r="R998" t="str">
        <f>TRIM(טבלה1[[#This Row],[small letters]])</f>
        <v>beginner level</v>
      </c>
      <c r="S998" s="6">
        <v>1</v>
      </c>
      <c r="T998" s="12">
        <v>42803</v>
      </c>
      <c r="U998" s="6">
        <f>DAY(טבלה1[[#This Row],[published_date]])</f>
        <v>9</v>
      </c>
      <c r="V998" s="6">
        <f>MONTH(טבלה1[[#This Row],[published_date]])</f>
        <v>3</v>
      </c>
      <c r="W998" s="6">
        <f>YEAR(טבלה1[[#This Row],[published_date]])</f>
        <v>2017</v>
      </c>
      <c r="X998">
        <v>4</v>
      </c>
      <c r="Y998" t="str">
        <f>VLOOKUP(טבלה1[[#This Row],[subject_id]],Subject_id!$A$2:$B$5,2)</f>
        <v>Web Development</v>
      </c>
      <c r="Z998" s="7">
        <v>43465</v>
      </c>
      <c r="AA998">
        <f>_xlfn.DAYS(טבלה1[[#This Row],[Removal_date]],טבלה1[[#This Row],[published_date]])</f>
        <v>662</v>
      </c>
      <c r="AB998" s="4">
        <f>טבלה1[[#This Row],[price]]*טבלה1[[#This Row],[num_subscribers]]</f>
        <v>136515</v>
      </c>
    </row>
    <row r="999" spans="1:28" x14ac:dyDescent="0.3">
      <c r="A999">
        <v>1146166</v>
      </c>
      <c r="B999" t="s">
        <v>3406</v>
      </c>
      <c r="C999" t="str">
        <f>LEFT(טבלה1[[#This Row],[course_title]],10)</f>
        <v>LaTeX A-Z:</v>
      </c>
      <c r="D999" t="str">
        <f>RIGHT(טבלה1[[#This Row],[course_title]],10)</f>
        <v>han 3 hour</v>
      </c>
      <c r="E999" t="str">
        <f>MID(טבלה1[[#This Row],[course_title]],2,10)</f>
        <v xml:space="preserve">aTeX A-Z: </v>
      </c>
      <c r="F999" t="s">
        <v>3407</v>
      </c>
      <c r="G999" t="str">
        <f>REPLACE(טבלה1[[#This Row],[url]],19,3,"com")</f>
        <v>https://www.udemy.com/become-a-good-latex-user-to-create-professional-documents/</v>
      </c>
      <c r="H999" t="b">
        <v>1</v>
      </c>
      <c r="I999" s="4">
        <v>95</v>
      </c>
      <c r="J999" s="5">
        <v>623</v>
      </c>
      <c r="K999" s="5">
        <v>14</v>
      </c>
      <c r="L999" s="5">
        <v>30</v>
      </c>
      <c r="M999">
        <v>2</v>
      </c>
      <c r="N999" t="str">
        <f>VLOOKUP(טבלה1[[#This Row],[level_id]],Level_id!$A$2:$B$5,2)</f>
        <v>Beginner Level</v>
      </c>
      <c r="O999" t="str">
        <f>LOWER(טבלה1[[#This Row],[level_desc]])</f>
        <v>beginner level</v>
      </c>
      <c r="P999" s="3" t="str">
        <f>UPPER(טבלה1[[#This Row],[small letters]])</f>
        <v>BEGINNER LEVEL</v>
      </c>
      <c r="Q999">
        <f>LEN(טבלה1[[#This Row],[no spaces]])</f>
        <v>14</v>
      </c>
      <c r="R999" t="str">
        <f>TRIM(טבלה1[[#This Row],[small letters]])</f>
        <v>beginner level</v>
      </c>
      <c r="S999" s="6">
        <v>3</v>
      </c>
      <c r="T999" s="12">
        <v>42821</v>
      </c>
      <c r="U999" s="6">
        <f>DAY(טבלה1[[#This Row],[published_date]])</f>
        <v>27</v>
      </c>
      <c r="V999" s="6">
        <f>MONTH(טבלה1[[#This Row],[published_date]])</f>
        <v>3</v>
      </c>
      <c r="W999" s="6">
        <f>YEAR(טבלה1[[#This Row],[published_date]])</f>
        <v>2017</v>
      </c>
      <c r="X999">
        <v>2</v>
      </c>
      <c r="Y999" t="str">
        <f>VLOOKUP(טבלה1[[#This Row],[subject_id]],Subject_id!$A$2:$B$5,2)</f>
        <v>Graphic Design</v>
      </c>
      <c r="Z999" s="7">
        <v>43465</v>
      </c>
      <c r="AA999">
        <f>_xlfn.DAYS(טבלה1[[#This Row],[Removal_date]],טבלה1[[#This Row],[published_date]])</f>
        <v>644</v>
      </c>
      <c r="AB999" s="4">
        <f>טבלה1[[#This Row],[price]]*טבלה1[[#This Row],[num_subscribers]]</f>
        <v>59185</v>
      </c>
    </row>
    <row r="1000" spans="1:28" x14ac:dyDescent="0.3">
      <c r="A1000">
        <v>1170626</v>
      </c>
      <c r="B1000" t="s">
        <v>1522</v>
      </c>
      <c r="C1000" t="str">
        <f>LEFT(טבלה1[[#This Row],[course_title]],10)</f>
        <v>Start Trad</v>
      </c>
      <c r="D1000" t="str">
        <f>RIGHT(טבלה1[[#This Row],[course_title]],10)</f>
        <v>is! Part 2</v>
      </c>
      <c r="E1000" t="str">
        <f>MID(טבלה1[[#This Row],[course_title]],2,10)</f>
        <v>tart Tradi</v>
      </c>
      <c r="F1000" t="s">
        <v>1523</v>
      </c>
      <c r="G1000" t="str">
        <f>REPLACE(טבלה1[[#This Row],[url]],19,3,"com")</f>
        <v>https://www.udemy.com/start-trading-stocks-using-technical-analysis-part-2/</v>
      </c>
      <c r="H1000" t="b">
        <v>1</v>
      </c>
      <c r="I1000" s="4">
        <v>95</v>
      </c>
      <c r="J1000" s="5">
        <v>94</v>
      </c>
      <c r="K1000" s="5">
        <v>11</v>
      </c>
      <c r="L1000" s="5">
        <v>25</v>
      </c>
      <c r="M1000">
        <v>1</v>
      </c>
      <c r="N1000" t="str">
        <f>VLOOKUP(טבלה1[[#This Row],[level_id]],Level_id!$A$2:$B$5,2)</f>
        <v>All levels</v>
      </c>
      <c r="O1000" t="str">
        <f>LOWER(טבלה1[[#This Row],[level_desc]])</f>
        <v>all levels</v>
      </c>
      <c r="P1000" s="3" t="str">
        <f>UPPER(טבלה1[[#This Row],[small letters]])</f>
        <v>ALL LEVELS</v>
      </c>
      <c r="Q1000">
        <f>LEN(טבלה1[[#This Row],[no spaces]])</f>
        <v>10</v>
      </c>
      <c r="R1000" t="str">
        <f>TRIM(טבלה1[[#This Row],[small letters]])</f>
        <v>all levels</v>
      </c>
      <c r="S1000" s="6">
        <v>2</v>
      </c>
      <c r="T1000" s="12">
        <v>42878</v>
      </c>
      <c r="U1000" s="6">
        <f>DAY(טבלה1[[#This Row],[published_date]])</f>
        <v>23</v>
      </c>
      <c r="V1000" s="6">
        <f>MONTH(טבלה1[[#This Row],[published_date]])</f>
        <v>5</v>
      </c>
      <c r="W1000" s="6">
        <f>YEAR(טבלה1[[#This Row],[published_date]])</f>
        <v>2017</v>
      </c>
      <c r="X1000">
        <v>1</v>
      </c>
      <c r="Y1000" t="str">
        <f>VLOOKUP(טבלה1[[#This Row],[subject_id]],Subject_id!$A$2:$B$5,2)</f>
        <v>Business Finance</v>
      </c>
      <c r="Z1000" s="7">
        <v>43318</v>
      </c>
      <c r="AA1000">
        <f>_xlfn.DAYS(טבלה1[[#This Row],[Removal_date]],טבלה1[[#This Row],[published_date]])</f>
        <v>440</v>
      </c>
      <c r="AB1000" s="4">
        <f>טבלה1[[#This Row],[price]]*טבלה1[[#This Row],[num_subscribers]]</f>
        <v>8930</v>
      </c>
    </row>
    <row r="1001" spans="1:28" x14ac:dyDescent="0.3">
      <c r="A1001">
        <v>1170894</v>
      </c>
      <c r="B1001" t="s">
        <v>74</v>
      </c>
      <c r="C1001" t="str">
        <f>LEFT(טבלה1[[#This Row],[course_title]],10)</f>
        <v>Python Alg</v>
      </c>
      <c r="D1001" t="str">
        <f>RIGHT(טבלה1[[#This Row],[course_title]],10)</f>
        <v>r Trading!</v>
      </c>
      <c r="E1001" t="str">
        <f>MID(טבלה1[[#This Row],[course_title]],2,10)</f>
        <v>ython Algo</v>
      </c>
      <c r="F1001" t="s">
        <v>75</v>
      </c>
      <c r="G1001" t="str">
        <f>REPLACE(טבלה1[[#This Row],[url]],19,3,"com")</f>
        <v>https://www.udemy.com/algorithmic-stock-trading-bootcamp-automate-your-trading/</v>
      </c>
      <c r="H1001" t="b">
        <v>1</v>
      </c>
      <c r="I1001" s="4">
        <v>95</v>
      </c>
      <c r="J1001" s="5">
        <v>1165</v>
      </c>
      <c r="K1001" s="5">
        <v>21</v>
      </c>
      <c r="L1001" s="5">
        <v>41</v>
      </c>
      <c r="M1001">
        <v>2</v>
      </c>
      <c r="N1001" t="str">
        <f>VLOOKUP(טבלה1[[#This Row],[level_id]],Level_id!$A$2:$B$5,2)</f>
        <v>Beginner Level</v>
      </c>
      <c r="O1001" t="str">
        <f>LOWER(טבלה1[[#This Row],[level_desc]])</f>
        <v>beginner level</v>
      </c>
      <c r="P1001" s="3" t="str">
        <f>UPPER(טבלה1[[#This Row],[small letters]])</f>
        <v>BEGINNER LEVEL</v>
      </c>
      <c r="Q1001">
        <f>LEN(טבלה1[[#This Row],[no spaces]])</f>
        <v>14</v>
      </c>
      <c r="R1001" t="str">
        <f>TRIM(טבלה1[[#This Row],[small letters]])</f>
        <v>beginner level</v>
      </c>
      <c r="S1001" s="6">
        <v>2.5</v>
      </c>
      <c r="T1001" s="12">
        <v>42883</v>
      </c>
      <c r="U1001" s="6">
        <f>DAY(טבלה1[[#This Row],[published_date]])</f>
        <v>28</v>
      </c>
      <c r="V1001" s="6">
        <f>MONTH(טבלה1[[#This Row],[published_date]])</f>
        <v>5</v>
      </c>
      <c r="W1001" s="6">
        <f>YEAR(טבלה1[[#This Row],[published_date]])</f>
        <v>2017</v>
      </c>
      <c r="X1001">
        <v>1</v>
      </c>
      <c r="Y1001" t="str">
        <f>VLOOKUP(טבלה1[[#This Row],[subject_id]],Subject_id!$A$2:$B$5,2)</f>
        <v>Business Finance</v>
      </c>
      <c r="Z1001" s="7">
        <v>43245</v>
      </c>
      <c r="AA1001">
        <f>_xlfn.DAYS(טבלה1[[#This Row],[Removal_date]],טבלה1[[#This Row],[published_date]])</f>
        <v>362</v>
      </c>
      <c r="AB1001" s="4">
        <f>טבלה1[[#This Row],[price]]*טבלה1[[#This Row],[num_subscribers]]</f>
        <v>110675</v>
      </c>
    </row>
    <row r="1002" spans="1:28" x14ac:dyDescent="0.3">
      <c r="A1002">
        <v>1189592</v>
      </c>
      <c r="B1002" t="s">
        <v>2236</v>
      </c>
      <c r="C1002" t="str">
        <f>LEFT(טבלה1[[#This Row],[course_title]],10)</f>
        <v xml:space="preserve">Learn How </v>
      </c>
      <c r="D1002" t="str">
        <f>RIGHT(טבלה1[[#This Row],[course_title]],10)</f>
        <v>mple Steps</v>
      </c>
      <c r="E1002" t="str">
        <f>MID(טבלה1[[#This Row],[course_title]],2,10)</f>
        <v>earn How T</v>
      </c>
      <c r="F1002" t="s">
        <v>2237</v>
      </c>
      <c r="G1002" t="str">
        <f>REPLACE(טבלה1[[#This Row],[url]],19,3,"com")</f>
        <v>https://www.udemy.com/learn-how-to-successfully-trade-forex-in-5-simple-steps/</v>
      </c>
      <c r="H1002" t="b">
        <v>1</v>
      </c>
      <c r="I1002" s="4">
        <v>95</v>
      </c>
      <c r="J1002" s="5">
        <v>64</v>
      </c>
      <c r="K1002" s="5">
        <v>7</v>
      </c>
      <c r="L1002" s="5">
        <v>44</v>
      </c>
      <c r="M1002">
        <v>1</v>
      </c>
      <c r="N1002" t="str">
        <f>VLOOKUP(טבלה1[[#This Row],[level_id]],Level_id!$A$2:$B$5,2)</f>
        <v>All levels</v>
      </c>
      <c r="O1002" t="str">
        <f>LOWER(טבלה1[[#This Row],[level_desc]])</f>
        <v>all levels</v>
      </c>
      <c r="P1002" s="3" t="str">
        <f>UPPER(טבלה1[[#This Row],[small letters]])</f>
        <v>ALL LEVELS</v>
      </c>
      <c r="Q1002">
        <f>LEN(טבלה1[[#This Row],[no spaces]])</f>
        <v>10</v>
      </c>
      <c r="R1002" t="str">
        <f>TRIM(טבלה1[[#This Row],[small letters]])</f>
        <v>all levels</v>
      </c>
      <c r="S1002" s="6">
        <v>8.5</v>
      </c>
      <c r="T1002" s="12">
        <v>42858</v>
      </c>
      <c r="U1002" s="6">
        <f>DAY(טבלה1[[#This Row],[published_date]])</f>
        <v>3</v>
      </c>
      <c r="V1002" s="6">
        <f>MONTH(טבלה1[[#This Row],[published_date]])</f>
        <v>5</v>
      </c>
      <c r="W1002" s="6">
        <f>YEAR(טבלה1[[#This Row],[published_date]])</f>
        <v>2017</v>
      </c>
      <c r="X1002">
        <v>1</v>
      </c>
      <c r="Y1002" t="str">
        <f>VLOOKUP(טבלה1[[#This Row],[subject_id]],Subject_id!$A$2:$B$5,2)</f>
        <v>Business Finance</v>
      </c>
      <c r="Z1002" s="7">
        <v>43734</v>
      </c>
      <c r="AA1002">
        <f>_xlfn.DAYS(טבלה1[[#This Row],[Removal_date]],טבלה1[[#This Row],[published_date]])</f>
        <v>876</v>
      </c>
      <c r="AB1002" s="4">
        <f>טבלה1[[#This Row],[price]]*טבלה1[[#This Row],[num_subscribers]]</f>
        <v>6080</v>
      </c>
    </row>
    <row r="1003" spans="1:28" x14ac:dyDescent="0.3">
      <c r="A1003">
        <v>1195742</v>
      </c>
      <c r="B1003" t="s">
        <v>4775</v>
      </c>
      <c r="C1003" t="str">
        <f>LEFT(טבלה1[[#This Row],[course_title]],10)</f>
        <v xml:space="preserve">The Music </v>
      </c>
      <c r="D1003" t="str">
        <f>RIGHT(טבלה1[[#This Row],[course_title]],10)</f>
        <v>rum Course</v>
      </c>
      <c r="E1003" t="str">
        <f>MID(טבלה1[[#This Row],[course_title]],2,10)</f>
        <v>he Music C</v>
      </c>
      <c r="F1003" t="s">
        <v>4776</v>
      </c>
      <c r="G1003" t="str">
        <f>REPLACE(טבלה1[[#This Row],[url]],19,3,"com")</f>
        <v>https://www.udemy.com/the-music-coach-online-spirit-drum-course-i/</v>
      </c>
      <c r="H1003" t="b">
        <v>1</v>
      </c>
      <c r="I1003" s="4">
        <v>95</v>
      </c>
      <c r="J1003" s="5">
        <v>2</v>
      </c>
      <c r="K1003" s="5">
        <v>0</v>
      </c>
      <c r="L1003" s="5">
        <v>86</v>
      </c>
      <c r="M1003">
        <v>2</v>
      </c>
      <c r="N1003" t="str">
        <f>VLOOKUP(טבלה1[[#This Row],[level_id]],Level_id!$A$2:$B$5,2)</f>
        <v>Beginner Level</v>
      </c>
      <c r="O1003" t="str">
        <f>LOWER(טבלה1[[#This Row],[level_desc]])</f>
        <v>beginner level</v>
      </c>
      <c r="P1003" s="3" t="str">
        <f>UPPER(טבלה1[[#This Row],[small letters]])</f>
        <v>BEGINNER LEVEL</v>
      </c>
      <c r="Q1003">
        <f>LEN(טבלה1[[#This Row],[no spaces]])</f>
        <v>14</v>
      </c>
      <c r="R1003" t="str">
        <f>TRIM(טבלה1[[#This Row],[small letters]])</f>
        <v>beginner level</v>
      </c>
      <c r="S1003" s="6">
        <v>5.5</v>
      </c>
      <c r="T1003" s="12">
        <v>42859</v>
      </c>
      <c r="U1003" s="6">
        <f>DAY(טבלה1[[#This Row],[published_date]])</f>
        <v>4</v>
      </c>
      <c r="V1003" s="6">
        <f>MONTH(טבלה1[[#This Row],[published_date]])</f>
        <v>5</v>
      </c>
      <c r="W1003" s="6">
        <f>YEAR(טבלה1[[#This Row],[published_date]])</f>
        <v>2017</v>
      </c>
      <c r="X1003">
        <v>3</v>
      </c>
      <c r="Y1003" t="str">
        <f>VLOOKUP(טבלה1[[#This Row],[subject_id]],Subject_id!$A$2:$B$5,2)</f>
        <v>Musical Instruments</v>
      </c>
      <c r="Z1003" s="7">
        <v>43465</v>
      </c>
      <c r="AA1003">
        <f>_xlfn.DAYS(טבלה1[[#This Row],[Removal_date]],טבלה1[[#This Row],[published_date]])</f>
        <v>606</v>
      </c>
      <c r="AB1003" s="4">
        <f>טבלה1[[#This Row],[price]]*טבלה1[[#This Row],[num_subscribers]]</f>
        <v>190</v>
      </c>
    </row>
    <row r="1004" spans="1:28" x14ac:dyDescent="0.3">
      <c r="A1004">
        <v>1197206</v>
      </c>
      <c r="B1004" t="s">
        <v>2398</v>
      </c>
      <c r="C1004" t="str">
        <f>LEFT(טבלה1[[#This Row],[course_title]],10)</f>
        <v>Illustrato</v>
      </c>
      <c r="D1004" t="str">
        <f>RIGHT(טבלה1[[#This Row],[course_title]],10)</f>
        <v>asterClass</v>
      </c>
      <c r="E1004" t="str">
        <f>MID(טבלה1[[#This Row],[course_title]],2,10)</f>
        <v>llustrator</v>
      </c>
      <c r="F1004" t="s">
        <v>2399</v>
      </c>
      <c r="G1004" t="str">
        <f>REPLACE(טבלה1[[#This Row],[url]],19,3,"com")</f>
        <v>https://www.udemy.com/illustrator-cc-masterclass/</v>
      </c>
      <c r="H1004" t="b">
        <v>1</v>
      </c>
      <c r="I1004" s="4">
        <v>95</v>
      </c>
      <c r="J1004" s="5">
        <v>462</v>
      </c>
      <c r="K1004" s="5">
        <v>50</v>
      </c>
      <c r="L1004" s="5">
        <v>86</v>
      </c>
      <c r="M1004">
        <v>1</v>
      </c>
      <c r="N1004" t="str">
        <f>VLOOKUP(טבלה1[[#This Row],[level_id]],Level_id!$A$2:$B$5,2)</f>
        <v>All levels</v>
      </c>
      <c r="O1004" t="str">
        <f>LOWER(טבלה1[[#This Row],[level_desc]])</f>
        <v>all levels</v>
      </c>
      <c r="P1004" s="3" t="str">
        <f>UPPER(טבלה1[[#This Row],[small letters]])</f>
        <v>ALL LEVELS</v>
      </c>
      <c r="Q1004">
        <f>LEN(טבלה1[[#This Row],[no spaces]])</f>
        <v>10</v>
      </c>
      <c r="R1004" t="str">
        <f>TRIM(טבלה1[[#This Row],[small letters]])</f>
        <v>all levels</v>
      </c>
      <c r="S1004" s="6">
        <v>12</v>
      </c>
      <c r="T1004" s="12">
        <v>42857</v>
      </c>
      <c r="U1004" s="6">
        <f>DAY(טבלה1[[#This Row],[published_date]])</f>
        <v>2</v>
      </c>
      <c r="V1004" s="6">
        <f>MONTH(טבלה1[[#This Row],[published_date]])</f>
        <v>5</v>
      </c>
      <c r="W1004" s="6">
        <f>YEAR(טבלה1[[#This Row],[published_date]])</f>
        <v>2017</v>
      </c>
      <c r="X1004">
        <v>2</v>
      </c>
      <c r="Y1004" t="str">
        <f>VLOOKUP(טבלה1[[#This Row],[subject_id]],Subject_id!$A$2:$B$5,2)</f>
        <v>Graphic Design</v>
      </c>
      <c r="Z1004" s="7">
        <v>43734</v>
      </c>
      <c r="AA1004">
        <f>_xlfn.DAYS(טבלה1[[#This Row],[Removal_date]],טבלה1[[#This Row],[published_date]])</f>
        <v>877</v>
      </c>
      <c r="AB1004" s="4">
        <f>טבלה1[[#This Row],[price]]*טבלה1[[#This Row],[num_subscribers]]</f>
        <v>43890</v>
      </c>
    </row>
    <row r="1005" spans="1:28" x14ac:dyDescent="0.3">
      <c r="A1005">
        <v>1210588</v>
      </c>
      <c r="B1005" t="s">
        <v>20</v>
      </c>
      <c r="C1005" t="str">
        <f>LEFT(טבלה1[[#This Row],[course_title]],10)</f>
        <v>Beginner t</v>
      </c>
      <c r="D1005" t="str">
        <f>RIGHT(טבלה1[[#This Row],[course_title]],10)</f>
        <v>Excel 2017</v>
      </c>
      <c r="E1005" t="str">
        <f>MID(טבלה1[[#This Row],[course_title]],2,10)</f>
        <v>eginner to</v>
      </c>
      <c r="F1005" t="s">
        <v>21</v>
      </c>
      <c r="G1005" t="str">
        <f>REPLACE(טבלה1[[#This Row],[url]],19,3,"com")</f>
        <v>https://www.udemy.com/complete-excel-finance-course-from-beginner-to-pro/</v>
      </c>
      <c r="H1005" t="b">
        <v>1</v>
      </c>
      <c r="I1005" s="4">
        <v>95</v>
      </c>
      <c r="J1005" s="5">
        <v>2451</v>
      </c>
      <c r="K1005" s="5">
        <v>11</v>
      </c>
      <c r="L1005" s="5">
        <v>36</v>
      </c>
      <c r="M1005">
        <v>1</v>
      </c>
      <c r="N1005" t="str">
        <f>VLOOKUP(טבלה1[[#This Row],[level_id]],Level_id!$A$2:$B$5,2)</f>
        <v>All levels</v>
      </c>
      <c r="O1005" t="str">
        <f>LOWER(טבלה1[[#This Row],[level_desc]])</f>
        <v>all levels</v>
      </c>
      <c r="P1005" s="3" t="str">
        <f>UPPER(טבלה1[[#This Row],[small letters]])</f>
        <v>ALL LEVELS</v>
      </c>
      <c r="Q1005">
        <f>LEN(טבלה1[[#This Row],[no spaces]])</f>
        <v>10</v>
      </c>
      <c r="R1005" t="str">
        <f>TRIM(טבלה1[[#This Row],[small letters]])</f>
        <v>all levels</v>
      </c>
      <c r="S1005" s="6">
        <v>3</v>
      </c>
      <c r="T1005" s="12">
        <v>42885</v>
      </c>
      <c r="U1005" s="6">
        <f>DAY(טבלה1[[#This Row],[published_date]])</f>
        <v>30</v>
      </c>
      <c r="V1005" s="6">
        <f>MONTH(טבלה1[[#This Row],[published_date]])</f>
        <v>5</v>
      </c>
      <c r="W1005" s="6">
        <f>YEAR(טבלה1[[#This Row],[published_date]])</f>
        <v>2017</v>
      </c>
      <c r="X1005">
        <v>1</v>
      </c>
      <c r="Y1005" t="str">
        <f>VLOOKUP(טבלה1[[#This Row],[subject_id]],Subject_id!$A$2:$B$5,2)</f>
        <v>Business Finance</v>
      </c>
      <c r="Z1005" s="7">
        <v>43376</v>
      </c>
      <c r="AA1005">
        <f>_xlfn.DAYS(טבלה1[[#This Row],[Removal_date]],טבלה1[[#This Row],[published_date]])</f>
        <v>491</v>
      </c>
      <c r="AB1005" s="4">
        <f>טבלה1[[#This Row],[price]]*טבלה1[[#This Row],[num_subscribers]]</f>
        <v>232845</v>
      </c>
    </row>
    <row r="1006" spans="1:28" x14ac:dyDescent="0.3">
      <c r="A1006">
        <v>1226008</v>
      </c>
      <c r="B1006" t="s">
        <v>5788</v>
      </c>
      <c r="C1006" t="str">
        <f>LEFT(טבלה1[[#This Row],[course_title]],10)</f>
        <v>Superb jQu</v>
      </c>
      <c r="D1006" t="str">
        <f>RIGHT(טבלה1[[#This Row],[course_title]],10)</f>
        <v xml:space="preserve"> Developer</v>
      </c>
      <c r="E1006" t="str">
        <f>MID(טבלה1[[#This Row],[course_title]],2,10)</f>
        <v>uperb jQue</v>
      </c>
      <c r="F1006" t="s">
        <v>5789</v>
      </c>
      <c r="G1006" t="str">
        <f>REPLACE(טבלה1[[#This Row],[url]],19,3,"com")</f>
        <v>https://www.udemy.com/superb-jquery-course/</v>
      </c>
      <c r="H1006" t="b">
        <v>1</v>
      </c>
      <c r="I1006" s="4">
        <v>95</v>
      </c>
      <c r="J1006" s="5">
        <v>817</v>
      </c>
      <c r="K1006" s="5">
        <v>6</v>
      </c>
      <c r="L1006" s="5">
        <v>32</v>
      </c>
      <c r="M1006">
        <v>1</v>
      </c>
      <c r="N1006" t="str">
        <f>VLOOKUP(טבלה1[[#This Row],[level_id]],Level_id!$A$2:$B$5,2)</f>
        <v>All levels</v>
      </c>
      <c r="O1006" t="str">
        <f>LOWER(טבלה1[[#This Row],[level_desc]])</f>
        <v>all levels</v>
      </c>
      <c r="P1006" s="3" t="str">
        <f>UPPER(טבלה1[[#This Row],[small letters]])</f>
        <v>ALL LEVELS</v>
      </c>
      <c r="Q1006">
        <f>LEN(טבלה1[[#This Row],[no spaces]])</f>
        <v>10</v>
      </c>
      <c r="R1006" t="str">
        <f>TRIM(טבלה1[[#This Row],[small letters]])</f>
        <v>all levels</v>
      </c>
      <c r="S1006" s="6">
        <v>1.5</v>
      </c>
      <c r="T1006" s="12">
        <v>42883</v>
      </c>
      <c r="U1006" s="6">
        <f>DAY(טבלה1[[#This Row],[published_date]])</f>
        <v>28</v>
      </c>
      <c r="V1006" s="6">
        <f>MONTH(טבלה1[[#This Row],[published_date]])</f>
        <v>5</v>
      </c>
      <c r="W1006" s="6">
        <f>YEAR(טבלה1[[#This Row],[published_date]])</f>
        <v>2017</v>
      </c>
      <c r="X1006">
        <v>4</v>
      </c>
      <c r="Y1006" t="str">
        <f>VLOOKUP(טבלה1[[#This Row],[subject_id]],Subject_id!$A$2:$B$5,2)</f>
        <v>Web Development</v>
      </c>
      <c r="Z1006" s="7">
        <v>43734</v>
      </c>
      <c r="AA1006">
        <f>_xlfn.DAYS(טבלה1[[#This Row],[Removal_date]],טבלה1[[#This Row],[published_date]])</f>
        <v>851</v>
      </c>
      <c r="AB1006" s="4">
        <f>טבלה1[[#This Row],[price]]*טבלה1[[#This Row],[num_subscribers]]</f>
        <v>77615</v>
      </c>
    </row>
    <row r="1007" spans="1:28" x14ac:dyDescent="0.3">
      <c r="A1007">
        <v>1247394</v>
      </c>
      <c r="B1007" t="s">
        <v>106</v>
      </c>
      <c r="C1007" t="str">
        <f>LEFT(טבלה1[[#This Row],[course_title]],10)</f>
        <v>Cryptocurr</v>
      </c>
      <c r="D1007" t="str">
        <f>RIGHT(טבלה1[[#This Row],[course_title]],10)</f>
        <v>g Altcoins</v>
      </c>
      <c r="E1007" t="str">
        <f>MID(טבלה1[[#This Row],[course_title]],2,10)</f>
        <v>ryptocurre</v>
      </c>
      <c r="F1007" t="s">
        <v>107</v>
      </c>
      <c r="G1007" t="str">
        <f>REPLACE(טבלה1[[#This Row],[url]],19,3,"com")</f>
        <v>https://www.udemy.com/cryptocurrency-trading/</v>
      </c>
      <c r="H1007" t="b">
        <v>1</v>
      </c>
      <c r="I1007" s="4">
        <v>95</v>
      </c>
      <c r="J1007" s="5">
        <v>367</v>
      </c>
      <c r="K1007" s="5">
        <v>42</v>
      </c>
      <c r="L1007" s="5">
        <v>35</v>
      </c>
      <c r="M1007">
        <v>1</v>
      </c>
      <c r="N1007" t="str">
        <f>VLOOKUP(טבלה1[[#This Row],[level_id]],Level_id!$A$2:$B$5,2)</f>
        <v>All levels</v>
      </c>
      <c r="O1007" t="str">
        <f>LOWER(טבלה1[[#This Row],[level_desc]])</f>
        <v>all levels</v>
      </c>
      <c r="P1007" s="3" t="str">
        <f>UPPER(טבלה1[[#This Row],[small letters]])</f>
        <v>ALL LEVELS</v>
      </c>
      <c r="Q1007">
        <f>LEN(טבלה1[[#This Row],[no spaces]])</f>
        <v>10</v>
      </c>
      <c r="R1007" t="str">
        <f>TRIM(טבלה1[[#This Row],[small letters]])</f>
        <v>all levels</v>
      </c>
      <c r="S1007" s="6">
        <v>5</v>
      </c>
      <c r="T1007" s="12">
        <v>42907</v>
      </c>
      <c r="U1007" s="6">
        <f>DAY(טבלה1[[#This Row],[published_date]])</f>
        <v>21</v>
      </c>
      <c r="V1007" s="6">
        <f>MONTH(טבלה1[[#This Row],[published_date]])</f>
        <v>6</v>
      </c>
      <c r="W1007" s="6">
        <f>YEAR(טבלה1[[#This Row],[published_date]])</f>
        <v>2017</v>
      </c>
      <c r="X1007">
        <v>1</v>
      </c>
      <c r="Y1007" t="str">
        <f>VLOOKUP(טבלה1[[#This Row],[subject_id]],Subject_id!$A$2:$B$5,2)</f>
        <v>Business Finance</v>
      </c>
      <c r="Z1007" s="7">
        <v>43408</v>
      </c>
      <c r="AA1007">
        <f>_xlfn.DAYS(טבלה1[[#This Row],[Removal_date]],טבלה1[[#This Row],[published_date]])</f>
        <v>501</v>
      </c>
      <c r="AB1007" s="4">
        <f>טבלה1[[#This Row],[price]]*טבלה1[[#This Row],[num_subscribers]]</f>
        <v>34865</v>
      </c>
    </row>
    <row r="1008" spans="1:28" x14ac:dyDescent="0.3">
      <c r="A1008">
        <v>1254172</v>
      </c>
      <c r="B1008" t="s">
        <v>5864</v>
      </c>
      <c r="C1008" t="str">
        <f>LEFT(טבלה1[[#This Row],[course_title]],10)</f>
        <v>Responsive</v>
      </c>
      <c r="D1008" t="str">
        <f>RIGHT(טבלה1[[#This Row],[course_title]],10)</f>
        <v>om Scratch</v>
      </c>
      <c r="E1008" t="str">
        <f>MID(טבלה1[[#This Row],[course_title]],2,10)</f>
        <v xml:space="preserve">esponsive </v>
      </c>
      <c r="F1008" t="s">
        <v>5865</v>
      </c>
      <c r="G1008" t="str">
        <f>REPLACE(טבלה1[[#This Row],[url]],19,3,"com")</f>
        <v>https://www.udemy.com/responsive-php-registration-form/</v>
      </c>
      <c r="H1008" t="b">
        <v>1</v>
      </c>
      <c r="I1008" s="4">
        <v>95</v>
      </c>
      <c r="J1008" s="5">
        <v>5738</v>
      </c>
      <c r="K1008" s="5">
        <v>9</v>
      </c>
      <c r="L1008" s="5">
        <v>35</v>
      </c>
      <c r="M1008">
        <v>1</v>
      </c>
      <c r="N1008" t="str">
        <f>VLOOKUP(טבלה1[[#This Row],[level_id]],Level_id!$A$2:$B$5,2)</f>
        <v>All levels</v>
      </c>
      <c r="O1008" t="str">
        <f>LOWER(טבלה1[[#This Row],[level_desc]])</f>
        <v>all levels</v>
      </c>
      <c r="P1008" s="3" t="str">
        <f>UPPER(טבלה1[[#This Row],[small letters]])</f>
        <v>ALL LEVELS</v>
      </c>
      <c r="Q1008">
        <f>LEN(טבלה1[[#This Row],[no spaces]])</f>
        <v>10</v>
      </c>
      <c r="R1008" t="str">
        <f>TRIM(טבלה1[[#This Row],[small letters]])</f>
        <v>all levels</v>
      </c>
      <c r="S1008" s="6">
        <v>4</v>
      </c>
      <c r="T1008" s="12">
        <v>42914</v>
      </c>
      <c r="U1008" s="6">
        <f>DAY(טבלה1[[#This Row],[published_date]])</f>
        <v>28</v>
      </c>
      <c r="V1008" s="6">
        <f>MONTH(טבלה1[[#This Row],[published_date]])</f>
        <v>6</v>
      </c>
      <c r="W1008" s="6">
        <f>YEAR(טבלה1[[#This Row],[published_date]])</f>
        <v>2017</v>
      </c>
      <c r="X1008">
        <v>4</v>
      </c>
      <c r="Y1008" t="str">
        <f>VLOOKUP(טבלה1[[#This Row],[subject_id]],Subject_id!$A$2:$B$5,2)</f>
        <v>Web Development</v>
      </c>
      <c r="Z1008" s="7">
        <v>43734</v>
      </c>
      <c r="AA1008">
        <f>_xlfn.DAYS(טבלה1[[#This Row],[Removal_date]],טבלה1[[#This Row],[published_date]])</f>
        <v>820</v>
      </c>
      <c r="AB1008" s="4">
        <f>טבלה1[[#This Row],[price]]*טבלה1[[#This Row],[num_subscribers]]</f>
        <v>545110</v>
      </c>
    </row>
    <row r="1009" spans="1:28" x14ac:dyDescent="0.3">
      <c r="A1009">
        <v>1276182</v>
      </c>
      <c r="B1009" t="s">
        <v>936</v>
      </c>
      <c r="C1009" t="str">
        <f>LEFT(טבלה1[[#This Row],[course_title]],10)</f>
        <v>Options Tr</v>
      </c>
      <c r="D1009" t="str">
        <f>RIGHT(טבלה1[[#This Row],[course_title]],10)</f>
        <v>petency...</v>
      </c>
      <c r="E1009" t="str">
        <f>MID(טבלה1[[#This Row],[course_title]],2,10)</f>
        <v>ptions Tra</v>
      </c>
      <c r="F1009" t="s">
        <v>937</v>
      </c>
      <c r="G1009" t="str">
        <f>REPLACE(טבלה1[[#This Row],[url]],19,3,"com")</f>
        <v>https://www.udemy.com/option-trading-foundation-your-journey-to-competency/</v>
      </c>
      <c r="H1009" t="b">
        <v>1</v>
      </c>
      <c r="I1009" s="4">
        <v>95</v>
      </c>
      <c r="J1009" s="5">
        <v>0</v>
      </c>
      <c r="K1009" s="5">
        <v>0</v>
      </c>
      <c r="L1009" s="5">
        <v>5</v>
      </c>
      <c r="M1009">
        <v>4</v>
      </c>
      <c r="N1009" t="str">
        <f>VLOOKUP(טבלה1[[#This Row],[level_id]],Level_id!$A$2:$B$5,2)</f>
        <v>Intermediate Level</v>
      </c>
      <c r="O1009" t="str">
        <f>LOWER(טבלה1[[#This Row],[level_desc]])</f>
        <v>intermediate level</v>
      </c>
      <c r="P1009" s="3" t="str">
        <f>UPPER(טבלה1[[#This Row],[small letters]])</f>
        <v>INTERMEDIATE LEVEL</v>
      </c>
      <c r="Q1009">
        <f>LEN(טבלה1[[#This Row],[no spaces]])</f>
        <v>18</v>
      </c>
      <c r="R1009" t="str">
        <f>TRIM(טבלה1[[#This Row],[small letters]])</f>
        <v>intermediate level</v>
      </c>
      <c r="S1009" s="6">
        <v>1</v>
      </c>
      <c r="T1009" s="12">
        <v>42921</v>
      </c>
      <c r="U1009" s="6">
        <f>DAY(טבלה1[[#This Row],[published_date]])</f>
        <v>5</v>
      </c>
      <c r="V1009" s="6">
        <f>MONTH(טבלה1[[#This Row],[published_date]])</f>
        <v>7</v>
      </c>
      <c r="W1009" s="6">
        <f>YEAR(טבלה1[[#This Row],[published_date]])</f>
        <v>2017</v>
      </c>
      <c r="X1009">
        <v>1</v>
      </c>
      <c r="Y1009" t="str">
        <f>VLOOKUP(טבלה1[[#This Row],[subject_id]],Subject_id!$A$2:$B$5,2)</f>
        <v>Business Finance</v>
      </c>
      <c r="Z1009" s="7">
        <v>44114</v>
      </c>
      <c r="AA1009">
        <f>_xlfn.DAYS(טבלה1[[#This Row],[Removal_date]],טבלה1[[#This Row],[published_date]])</f>
        <v>1193</v>
      </c>
      <c r="AB1009" s="4">
        <f>טבלה1[[#This Row],[price]]*טבלה1[[#This Row],[num_subscribers]]</f>
        <v>0</v>
      </c>
    </row>
    <row r="1010" spans="1:28" x14ac:dyDescent="0.3">
      <c r="A1010">
        <v>49886</v>
      </c>
      <c r="B1010" t="s">
        <v>756</v>
      </c>
      <c r="C1010" t="str">
        <f>LEFT(טבלה1[[#This Row],[course_title]],10)</f>
        <v>Business A</v>
      </c>
      <c r="D1010" t="str">
        <f>RIGHT(טבלה1[[#This Row],[course_title]],10)</f>
        <v xml:space="preserve"> Use Cases</v>
      </c>
      <c r="E1010" t="str">
        <f>MID(טבלה1[[#This Row],[course_title]],2,10)</f>
        <v>usiness An</v>
      </c>
      <c r="F1010" t="s">
        <v>757</v>
      </c>
      <c r="G1010" t="str">
        <f>REPLACE(טבלה1[[#This Row],[url]],19,3,"com")</f>
        <v>https://www.udemy.com/usecases/</v>
      </c>
      <c r="H1010" t="b">
        <v>1</v>
      </c>
      <c r="I1010" s="4">
        <v>90</v>
      </c>
      <c r="J1010" s="5">
        <v>2338</v>
      </c>
      <c r="K1010" s="5">
        <v>224</v>
      </c>
      <c r="L1010" s="5">
        <v>5</v>
      </c>
      <c r="M1010">
        <v>1</v>
      </c>
      <c r="N1010" t="str">
        <f>VLOOKUP(טבלה1[[#This Row],[level_id]],Level_id!$A$2:$B$5,2)</f>
        <v>All levels</v>
      </c>
      <c r="O1010" t="str">
        <f>LOWER(טבלה1[[#This Row],[level_desc]])</f>
        <v>all levels</v>
      </c>
      <c r="P1010" s="3" t="str">
        <f>UPPER(טבלה1[[#This Row],[small letters]])</f>
        <v>ALL LEVELS</v>
      </c>
      <c r="Q1010">
        <f>LEN(טבלה1[[#This Row],[no spaces]])</f>
        <v>10</v>
      </c>
      <c r="R1010" t="str">
        <f>TRIM(טבלה1[[#This Row],[small letters]])</f>
        <v>all levels</v>
      </c>
      <c r="S1010" s="6">
        <v>1.5</v>
      </c>
      <c r="T1010" s="12">
        <v>41381</v>
      </c>
      <c r="U1010" s="6">
        <f>DAY(טבלה1[[#This Row],[published_date]])</f>
        <v>17</v>
      </c>
      <c r="V1010" s="6">
        <f>MONTH(טבלה1[[#This Row],[published_date]])</f>
        <v>4</v>
      </c>
      <c r="W1010" s="6">
        <f>YEAR(טבלה1[[#This Row],[published_date]])</f>
        <v>2013</v>
      </c>
      <c r="X1010">
        <v>1</v>
      </c>
      <c r="Y1010" t="str">
        <f>VLOOKUP(טבלה1[[#This Row],[subject_id]],Subject_id!$A$2:$B$5,2)</f>
        <v>Business Finance</v>
      </c>
      <c r="Z1010" s="7">
        <v>43318</v>
      </c>
      <c r="AA1010">
        <f>_xlfn.DAYS(טבלה1[[#This Row],[Removal_date]],טבלה1[[#This Row],[published_date]])</f>
        <v>1937</v>
      </c>
      <c r="AB1010" s="4">
        <f>טבלה1[[#This Row],[price]]*טבלה1[[#This Row],[num_subscribers]]</f>
        <v>210420</v>
      </c>
    </row>
    <row r="1011" spans="1:28" x14ac:dyDescent="0.3">
      <c r="A1011">
        <v>207166</v>
      </c>
      <c r="B1011" t="s">
        <v>1496</v>
      </c>
      <c r="C1011" t="str">
        <f>LEFT(טבלה1[[#This Row],[course_title]],10)</f>
        <v>How to Cop</v>
      </c>
      <c r="D1011" t="str">
        <f>RIGHT(טבלה1[[#This Row],[course_title]],10)</f>
        <v>s on Etoro</v>
      </c>
      <c r="E1011" t="str">
        <f>MID(טבלה1[[#This Row],[course_title]],2,10)</f>
        <v>ow to Copy</v>
      </c>
      <c r="F1011" t="s">
        <v>1497</v>
      </c>
      <c r="G1011" t="str">
        <f>REPLACE(טבלה1[[#This Row],[url]],19,3,"com")</f>
        <v>https://www.udemy.com/how-to-copy-the-best-traders-on-etoro/</v>
      </c>
      <c r="H1011" t="b">
        <v>1</v>
      </c>
      <c r="I1011" s="4">
        <v>90</v>
      </c>
      <c r="J1011" s="5">
        <v>564</v>
      </c>
      <c r="K1011" s="5">
        <v>9</v>
      </c>
      <c r="L1011" s="5">
        <v>41</v>
      </c>
      <c r="M1011">
        <v>1</v>
      </c>
      <c r="N1011" t="str">
        <f>VLOOKUP(טבלה1[[#This Row],[level_id]],Level_id!$A$2:$B$5,2)</f>
        <v>All levels</v>
      </c>
      <c r="O1011" t="str">
        <f>LOWER(טבלה1[[#This Row],[level_desc]])</f>
        <v>all levels</v>
      </c>
      <c r="P1011" s="3" t="str">
        <f>UPPER(טבלה1[[#This Row],[small letters]])</f>
        <v>ALL LEVELS</v>
      </c>
      <c r="Q1011">
        <f>LEN(טבלה1[[#This Row],[no spaces]])</f>
        <v>10</v>
      </c>
      <c r="R1011" t="str">
        <f>TRIM(טבלה1[[#This Row],[small letters]])</f>
        <v>all levels</v>
      </c>
      <c r="S1011" s="6">
        <v>3.5</v>
      </c>
      <c r="T1011" s="12">
        <v>41760</v>
      </c>
      <c r="U1011" s="6">
        <f>DAY(טבלה1[[#This Row],[published_date]])</f>
        <v>1</v>
      </c>
      <c r="V1011" s="6">
        <f>MONTH(טבלה1[[#This Row],[published_date]])</f>
        <v>5</v>
      </c>
      <c r="W1011" s="6">
        <f>YEAR(טבלה1[[#This Row],[published_date]])</f>
        <v>2014</v>
      </c>
      <c r="X1011">
        <v>1</v>
      </c>
      <c r="Y1011" t="str">
        <f>VLOOKUP(טבלה1[[#This Row],[subject_id]],Subject_id!$A$2:$B$5,2)</f>
        <v>Business Finance</v>
      </c>
      <c r="Z1011" s="7">
        <v>43318</v>
      </c>
      <c r="AA1011">
        <f>_xlfn.DAYS(טבלה1[[#This Row],[Removal_date]],טבלה1[[#This Row],[published_date]])</f>
        <v>1558</v>
      </c>
      <c r="AB1011" s="4">
        <f>טבלה1[[#This Row],[price]]*טבלה1[[#This Row],[num_subscribers]]</f>
        <v>50760</v>
      </c>
    </row>
    <row r="1012" spans="1:28" x14ac:dyDescent="0.3">
      <c r="A1012">
        <v>236080</v>
      </c>
      <c r="B1012" t="s">
        <v>268</v>
      </c>
      <c r="C1012" t="str">
        <f>LEFT(טבלה1[[#This Row],[course_title]],10)</f>
        <v>Elliott Wa</v>
      </c>
      <c r="D1012" t="str">
        <f>RIGHT(טבלה1[[#This Row],[course_title]],10)</f>
        <v>ave Theory</v>
      </c>
      <c r="E1012" t="str">
        <f>MID(טבלה1[[#This Row],[course_title]],2,10)</f>
        <v>lliott Wav</v>
      </c>
      <c r="F1012" t="s">
        <v>269</v>
      </c>
      <c r="G1012" t="str">
        <f>REPLACE(טבלה1[[#This Row],[url]],19,3,"com")</f>
        <v>https://www.udemy.com/forex-trading-with-the-elliot-wave-theory/</v>
      </c>
      <c r="H1012" t="b">
        <v>1</v>
      </c>
      <c r="I1012" s="4">
        <v>90</v>
      </c>
      <c r="J1012" s="5">
        <v>4022</v>
      </c>
      <c r="K1012" s="5">
        <v>35</v>
      </c>
      <c r="L1012" s="5">
        <v>14</v>
      </c>
      <c r="M1012">
        <v>3</v>
      </c>
      <c r="N1012" t="str">
        <f>VLOOKUP(טבלה1[[#This Row],[level_id]],Level_id!$A$2:$B$5,2)</f>
        <v>Expert Level</v>
      </c>
      <c r="O1012" t="str">
        <f>LOWER(טבלה1[[#This Row],[level_desc]])</f>
        <v>expert level</v>
      </c>
      <c r="P1012" s="3" t="str">
        <f>UPPER(טבלה1[[#This Row],[small letters]])</f>
        <v>EXPERT LEVEL</v>
      </c>
      <c r="Q1012">
        <f>LEN(טבלה1[[#This Row],[no spaces]])</f>
        <v>12</v>
      </c>
      <c r="R1012" t="str">
        <f>TRIM(טבלה1[[#This Row],[small letters]])</f>
        <v>expert level</v>
      </c>
      <c r="S1012" s="6">
        <v>1</v>
      </c>
      <c r="T1012" s="12">
        <v>42719</v>
      </c>
      <c r="U1012" s="6">
        <f>DAY(טבלה1[[#This Row],[published_date]])</f>
        <v>15</v>
      </c>
      <c r="V1012" s="6">
        <f>MONTH(טבלה1[[#This Row],[published_date]])</f>
        <v>12</v>
      </c>
      <c r="W1012" s="6">
        <f>YEAR(טבלה1[[#This Row],[published_date]])</f>
        <v>2016</v>
      </c>
      <c r="X1012">
        <v>1</v>
      </c>
      <c r="Y1012" t="str">
        <f>VLOOKUP(טבלה1[[#This Row],[subject_id]],Subject_id!$A$2:$B$5,2)</f>
        <v>Business Finance</v>
      </c>
      <c r="Z1012" s="7">
        <v>43701</v>
      </c>
      <c r="AA1012">
        <f>_xlfn.DAYS(טבלה1[[#This Row],[Removal_date]],טבלה1[[#This Row],[published_date]])</f>
        <v>982</v>
      </c>
      <c r="AB1012" s="4">
        <f>טבלה1[[#This Row],[price]]*טבלה1[[#This Row],[num_subscribers]]</f>
        <v>361980</v>
      </c>
    </row>
    <row r="1013" spans="1:28" x14ac:dyDescent="0.3">
      <c r="A1013">
        <v>258886</v>
      </c>
      <c r="B1013" t="s">
        <v>7267</v>
      </c>
      <c r="C1013" t="str">
        <f>LEFT(טבלה1[[#This Row],[course_title]],10)</f>
        <v>HTML5 Geol</v>
      </c>
      <c r="D1013" t="str">
        <f>RIGHT(טבלה1[[#This Row],[course_title]],10)</f>
        <v>ation Apps</v>
      </c>
      <c r="E1013" t="str">
        <f>MID(טבלה1[[#This Row],[course_title]],2,10)</f>
        <v>TML5 Geolo</v>
      </c>
      <c r="F1013" t="s">
        <v>7268</v>
      </c>
      <c r="G1013" t="str">
        <f>REPLACE(טבלה1[[#This Row],[url]],19,3,"com")</f>
        <v>https://www.udemy.com/html5-geolocation-in-depth-build-location-aware-applications/</v>
      </c>
      <c r="H1013" t="b">
        <v>1</v>
      </c>
      <c r="I1013" s="4">
        <v>90</v>
      </c>
      <c r="J1013" s="5">
        <v>1526</v>
      </c>
      <c r="K1013" s="5">
        <v>72</v>
      </c>
      <c r="L1013" s="5">
        <v>86</v>
      </c>
      <c r="M1013">
        <v>1</v>
      </c>
      <c r="N1013" t="str">
        <f>VLOOKUP(טבלה1[[#This Row],[level_id]],Level_id!$A$2:$B$5,2)</f>
        <v>All levels</v>
      </c>
      <c r="O1013" t="str">
        <f>LOWER(טבלה1[[#This Row],[level_desc]])</f>
        <v>all levels</v>
      </c>
      <c r="P1013" s="3" t="str">
        <f>UPPER(טבלה1[[#This Row],[small letters]])</f>
        <v>ALL LEVELS</v>
      </c>
      <c r="Q1013">
        <f>LEN(טבלה1[[#This Row],[no spaces]])</f>
        <v>10</v>
      </c>
      <c r="R1013" t="str">
        <f>TRIM(טבלה1[[#This Row],[small letters]])</f>
        <v>all levels</v>
      </c>
      <c r="S1013" s="6">
        <v>6.5</v>
      </c>
      <c r="T1013" s="12">
        <v>42150</v>
      </c>
      <c r="U1013" s="6">
        <f>DAY(טבלה1[[#This Row],[published_date]])</f>
        <v>26</v>
      </c>
      <c r="V1013" s="6">
        <f>MONTH(טבלה1[[#This Row],[published_date]])</f>
        <v>5</v>
      </c>
      <c r="W1013" s="6">
        <f>YEAR(טבלה1[[#This Row],[published_date]])</f>
        <v>2015</v>
      </c>
      <c r="X1013">
        <v>4</v>
      </c>
      <c r="Y1013" t="str">
        <f>VLOOKUP(טבלה1[[#This Row],[subject_id]],Subject_id!$A$2:$B$5,2)</f>
        <v>Web Development</v>
      </c>
      <c r="Z1013" s="7">
        <v>43734</v>
      </c>
      <c r="AA1013">
        <f>_xlfn.DAYS(טבלה1[[#This Row],[Removal_date]],טבלה1[[#This Row],[published_date]])</f>
        <v>1584</v>
      </c>
      <c r="AB1013" s="4">
        <f>טבלה1[[#This Row],[price]]*טבלה1[[#This Row],[num_subscribers]]</f>
        <v>137340</v>
      </c>
    </row>
    <row r="1014" spans="1:28" x14ac:dyDescent="0.3">
      <c r="A1014">
        <v>306556</v>
      </c>
      <c r="B1014" t="s">
        <v>6356</v>
      </c>
      <c r="C1014" t="str">
        <f>LEFT(טבלה1[[#This Row],[course_title]],10)</f>
        <v>Backbone T</v>
      </c>
      <c r="D1014" t="str">
        <f>RIGHT(טבלה1[[#This Row],[course_title]],10)</f>
        <v>om Scratch</v>
      </c>
      <c r="E1014" t="str">
        <f>MID(טבלה1[[#This Row],[course_title]],2,10)</f>
        <v>ackbone Tu</v>
      </c>
      <c r="F1014" t="s">
        <v>6357</v>
      </c>
      <c r="G1014" t="str">
        <f>REPLACE(טבלה1[[#This Row],[url]],19,3,"com")</f>
        <v>https://www.udemy.com/backbonejs-tutorial/</v>
      </c>
      <c r="H1014" t="b">
        <v>1</v>
      </c>
      <c r="I1014" s="4">
        <v>90</v>
      </c>
      <c r="J1014" s="5">
        <v>4957</v>
      </c>
      <c r="K1014" s="5">
        <v>634</v>
      </c>
      <c r="L1014" s="5">
        <v>60</v>
      </c>
      <c r="M1014">
        <v>1</v>
      </c>
      <c r="N1014" t="str">
        <f>VLOOKUP(טבלה1[[#This Row],[level_id]],Level_id!$A$2:$B$5,2)</f>
        <v>All levels</v>
      </c>
      <c r="O1014" t="str">
        <f>LOWER(טבלה1[[#This Row],[level_desc]])</f>
        <v>all levels</v>
      </c>
      <c r="P1014" s="3" t="str">
        <f>UPPER(טבלה1[[#This Row],[small letters]])</f>
        <v>ALL LEVELS</v>
      </c>
      <c r="Q1014">
        <f>LEN(טבלה1[[#This Row],[no spaces]])</f>
        <v>10</v>
      </c>
      <c r="R1014" t="str">
        <f>TRIM(טבלה1[[#This Row],[small letters]])</f>
        <v>all levels</v>
      </c>
      <c r="S1014" s="6">
        <v>5.5</v>
      </c>
      <c r="T1014" s="12">
        <v>41939</v>
      </c>
      <c r="U1014" s="6">
        <f>DAY(טבלה1[[#This Row],[published_date]])</f>
        <v>27</v>
      </c>
      <c r="V1014" s="6">
        <f>MONTH(טבלה1[[#This Row],[published_date]])</f>
        <v>10</v>
      </c>
      <c r="W1014" s="6">
        <f>YEAR(טבלה1[[#This Row],[published_date]])</f>
        <v>2014</v>
      </c>
      <c r="X1014">
        <v>4</v>
      </c>
      <c r="Y1014" t="str">
        <f>VLOOKUP(טבלה1[[#This Row],[subject_id]],Subject_id!$A$2:$B$5,2)</f>
        <v>Web Development</v>
      </c>
      <c r="Z1014" s="7">
        <v>43734</v>
      </c>
      <c r="AA1014">
        <f>_xlfn.DAYS(טבלה1[[#This Row],[Removal_date]],טבלה1[[#This Row],[published_date]])</f>
        <v>1795</v>
      </c>
      <c r="AB1014" s="4">
        <f>טבלה1[[#This Row],[price]]*טבלה1[[#This Row],[num_subscribers]]</f>
        <v>446130</v>
      </c>
    </row>
    <row r="1015" spans="1:28" x14ac:dyDescent="0.3">
      <c r="A1015">
        <v>587902</v>
      </c>
      <c r="B1015" t="s">
        <v>6807</v>
      </c>
      <c r="C1015" t="str">
        <f>LEFT(טבלה1[[#This Row],[course_title]],10)</f>
        <v xml:space="preserve">Core HTML </v>
      </c>
      <c r="D1015" t="str">
        <f>RIGHT(טבלה1[[#This Row],[course_title]],10)</f>
        <v xml:space="preserve"> to HTML5 </v>
      </c>
      <c r="E1015" t="str">
        <f>MID(טבלה1[[#This Row],[course_title]],2,10)</f>
        <v>ore HTML H</v>
      </c>
      <c r="F1015" t="s">
        <v>6808</v>
      </c>
      <c r="G1015" t="str">
        <f>REPLACE(טבלה1[[#This Row],[url]],19,3,"com")</f>
        <v>https://www.udemy.com/web-development-introduction-html-html5-course/</v>
      </c>
      <c r="H1015" t="b">
        <v>1</v>
      </c>
      <c r="I1015" s="4">
        <v>90</v>
      </c>
      <c r="J1015" s="5">
        <v>10394</v>
      </c>
      <c r="K1015" s="5">
        <v>33</v>
      </c>
      <c r="L1015" s="5">
        <v>34</v>
      </c>
      <c r="M1015">
        <v>2</v>
      </c>
      <c r="N1015" t="str">
        <f>VLOOKUP(טבלה1[[#This Row],[level_id]],Level_id!$A$2:$B$5,2)</f>
        <v>Beginner Level</v>
      </c>
      <c r="O1015" t="str">
        <f>LOWER(טבלה1[[#This Row],[level_desc]])</f>
        <v>beginner level</v>
      </c>
      <c r="P1015" s="3" t="str">
        <f>UPPER(טבלה1[[#This Row],[small letters]])</f>
        <v>BEGINNER LEVEL</v>
      </c>
      <c r="Q1015">
        <f>LEN(טבלה1[[#This Row],[no spaces]])</f>
        <v>14</v>
      </c>
      <c r="R1015" t="str">
        <f>TRIM(טבלה1[[#This Row],[small letters]])</f>
        <v>beginner level</v>
      </c>
      <c r="S1015" s="6">
        <v>3.5</v>
      </c>
      <c r="T1015" s="12">
        <v>42237</v>
      </c>
      <c r="U1015" s="6">
        <f>DAY(טבלה1[[#This Row],[published_date]])</f>
        <v>21</v>
      </c>
      <c r="V1015" s="6">
        <f>MONTH(טבלה1[[#This Row],[published_date]])</f>
        <v>8</v>
      </c>
      <c r="W1015" s="6">
        <f>YEAR(טבלה1[[#This Row],[published_date]])</f>
        <v>2015</v>
      </c>
      <c r="X1015">
        <v>4</v>
      </c>
      <c r="Y1015" t="str">
        <f>VLOOKUP(טבלה1[[#This Row],[subject_id]],Subject_id!$A$2:$B$5,2)</f>
        <v>Web Development</v>
      </c>
      <c r="Z1015" s="7">
        <v>43465</v>
      </c>
      <c r="AA1015">
        <f>_xlfn.DAYS(טבלה1[[#This Row],[Removal_date]],טבלה1[[#This Row],[published_date]])</f>
        <v>1228</v>
      </c>
      <c r="AB1015" s="4">
        <f>טבלה1[[#This Row],[price]]*טבלה1[[#This Row],[num_subscribers]]</f>
        <v>935460</v>
      </c>
    </row>
    <row r="1016" spans="1:28" x14ac:dyDescent="0.3">
      <c r="A1016">
        <v>607056</v>
      </c>
      <c r="B1016" t="s">
        <v>6805</v>
      </c>
      <c r="C1016" t="str">
        <f>LEFT(טבלה1[[#This Row],[course_title]],10)</f>
        <v>JavaScript</v>
      </c>
      <c r="D1016" t="str">
        <f>RIGHT(טבלה1[[#This Row],[course_title]],10)</f>
        <v>JavaScript</v>
      </c>
      <c r="E1016" t="str">
        <f>MID(טבלה1[[#This Row],[course_title]],2,10)</f>
        <v xml:space="preserve">avaScript </v>
      </c>
      <c r="F1016" t="s">
        <v>6806</v>
      </c>
      <c r="G1016" t="str">
        <f>REPLACE(טבלה1[[#This Row],[url]],19,3,"com")</f>
        <v>https://www.udemy.com/javascript-introduction-to-object-oriented-javascript/</v>
      </c>
      <c r="H1016" t="b">
        <v>1</v>
      </c>
      <c r="I1016" s="4">
        <v>90</v>
      </c>
      <c r="J1016" s="5">
        <v>7789</v>
      </c>
      <c r="K1016" s="5">
        <v>59</v>
      </c>
      <c r="L1016" s="5">
        <v>23</v>
      </c>
      <c r="M1016">
        <v>2</v>
      </c>
      <c r="N1016" t="str">
        <f>VLOOKUP(טבלה1[[#This Row],[level_id]],Level_id!$A$2:$B$5,2)</f>
        <v>Beginner Level</v>
      </c>
      <c r="O1016" t="str">
        <f>LOWER(טבלה1[[#This Row],[level_desc]])</f>
        <v>beginner level</v>
      </c>
      <c r="P1016" s="3" t="str">
        <f>UPPER(טבלה1[[#This Row],[small letters]])</f>
        <v>BEGINNER LEVEL</v>
      </c>
      <c r="Q1016">
        <f>LEN(טבלה1[[#This Row],[no spaces]])</f>
        <v>14</v>
      </c>
      <c r="R1016" t="str">
        <f>TRIM(טבלה1[[#This Row],[small letters]])</f>
        <v>beginner level</v>
      </c>
      <c r="S1016" s="6">
        <v>1.5</v>
      </c>
      <c r="T1016" s="12">
        <v>42278</v>
      </c>
      <c r="U1016" s="6">
        <f>DAY(טבלה1[[#This Row],[published_date]])</f>
        <v>1</v>
      </c>
      <c r="V1016" s="6">
        <f>MONTH(טבלה1[[#This Row],[published_date]])</f>
        <v>10</v>
      </c>
      <c r="W1016" s="6">
        <f>YEAR(טבלה1[[#This Row],[published_date]])</f>
        <v>2015</v>
      </c>
      <c r="X1016">
        <v>4</v>
      </c>
      <c r="Y1016" t="str">
        <f>VLOOKUP(טבלה1[[#This Row],[subject_id]],Subject_id!$A$2:$B$5,2)</f>
        <v>Web Development</v>
      </c>
      <c r="Z1016" s="7">
        <v>43465</v>
      </c>
      <c r="AA1016">
        <f>_xlfn.DAYS(טבלה1[[#This Row],[Removal_date]],טבלה1[[#This Row],[published_date]])</f>
        <v>1187</v>
      </c>
      <c r="AB1016" s="4">
        <f>טבלה1[[#This Row],[price]]*טבלה1[[#This Row],[num_subscribers]]</f>
        <v>701010</v>
      </c>
    </row>
    <row r="1017" spans="1:28" x14ac:dyDescent="0.3">
      <c r="A1017">
        <v>628786</v>
      </c>
      <c r="B1017" t="s">
        <v>2992</v>
      </c>
      <c r="C1017" t="str">
        <f>LEFT(טבלה1[[#This Row],[course_title]],10)</f>
        <v>Adobe Illu</v>
      </c>
      <c r="D1017" t="str">
        <f>RIGHT(טבלה1[[#This Row],[course_title]],10)</f>
        <v>or Artwork</v>
      </c>
      <c r="E1017" t="str">
        <f>MID(טבלה1[[#This Row],[course_title]],2,10)</f>
        <v>dobe Illus</v>
      </c>
      <c r="F1017" t="s">
        <v>2993</v>
      </c>
      <c r="G1017" t="str">
        <f>REPLACE(טבלה1[[#This Row],[url]],19,3,"com")</f>
        <v>https://www.udemy.com/adobe-illustrator-advance-vector-artwork/</v>
      </c>
      <c r="H1017" t="b">
        <v>1</v>
      </c>
      <c r="I1017" s="4">
        <v>90</v>
      </c>
      <c r="J1017" s="5">
        <v>1538</v>
      </c>
      <c r="K1017" s="5">
        <v>117</v>
      </c>
      <c r="L1017" s="5">
        <v>74</v>
      </c>
      <c r="M1017">
        <v>1</v>
      </c>
      <c r="N1017" t="str">
        <f>VLOOKUP(טבלה1[[#This Row],[level_id]],Level_id!$A$2:$B$5,2)</f>
        <v>All levels</v>
      </c>
      <c r="O1017" t="str">
        <f>LOWER(טבלה1[[#This Row],[level_desc]])</f>
        <v>all levels</v>
      </c>
      <c r="P1017" s="3" t="str">
        <f>UPPER(טבלה1[[#This Row],[small letters]])</f>
        <v>ALL LEVELS</v>
      </c>
      <c r="Q1017">
        <f>LEN(טבלה1[[#This Row],[no spaces]])</f>
        <v>10</v>
      </c>
      <c r="R1017" t="str">
        <f>TRIM(טבלה1[[#This Row],[small letters]])</f>
        <v>all levels</v>
      </c>
      <c r="S1017" s="6">
        <v>7.5</v>
      </c>
      <c r="T1017" s="12">
        <v>42772</v>
      </c>
      <c r="U1017" s="6">
        <f>DAY(טבלה1[[#This Row],[published_date]])</f>
        <v>6</v>
      </c>
      <c r="V1017" s="6">
        <f>MONTH(טבלה1[[#This Row],[published_date]])</f>
        <v>2</v>
      </c>
      <c r="W1017" s="6">
        <f>YEAR(טבלה1[[#This Row],[published_date]])</f>
        <v>2017</v>
      </c>
      <c r="X1017">
        <v>2</v>
      </c>
      <c r="Y1017" t="str">
        <f>VLOOKUP(טבלה1[[#This Row],[subject_id]],Subject_id!$A$2:$B$5,2)</f>
        <v>Graphic Design</v>
      </c>
      <c r="Z1017" s="7">
        <v>43734</v>
      </c>
      <c r="AA1017">
        <f>_xlfn.DAYS(טבלה1[[#This Row],[Removal_date]],טבלה1[[#This Row],[published_date]])</f>
        <v>962</v>
      </c>
      <c r="AB1017" s="4">
        <f>טבלה1[[#This Row],[price]]*טבלה1[[#This Row],[num_subscribers]]</f>
        <v>138420</v>
      </c>
    </row>
    <row r="1018" spans="1:28" x14ac:dyDescent="0.3">
      <c r="A1018">
        <v>645890</v>
      </c>
      <c r="B1018" t="s">
        <v>1762</v>
      </c>
      <c r="C1018" t="str">
        <f>LEFT(טבלה1[[#This Row],[course_title]],10)</f>
        <v>Aprende de</v>
      </c>
      <c r="D1018" t="str">
        <f>RIGHT(טבלה1[[#This Row],[course_title]],10)</f>
        <v>isas FOREX</v>
      </c>
      <c r="E1018" t="str">
        <f>MID(טבלה1[[#This Row],[course_title]],2,10)</f>
        <v>prende des</v>
      </c>
      <c r="F1018" t="s">
        <v>1763</v>
      </c>
      <c r="G1018" t="str">
        <f>REPLACE(טבלה1[[#This Row],[url]],19,3,"com")</f>
        <v>https://www.udemy.com/aprende-desde-cero-a-operar-el-mercado-de-divisas-forex/</v>
      </c>
      <c r="H1018" t="b">
        <v>1</v>
      </c>
      <c r="I1018" s="4">
        <v>90</v>
      </c>
      <c r="J1018" s="5">
        <v>16</v>
      </c>
      <c r="K1018" s="5">
        <v>4</v>
      </c>
      <c r="L1018" s="5">
        <v>24</v>
      </c>
      <c r="M1018">
        <v>1</v>
      </c>
      <c r="N1018" t="str">
        <f>VLOOKUP(טבלה1[[#This Row],[level_id]],Level_id!$A$2:$B$5,2)</f>
        <v>All levels</v>
      </c>
      <c r="O1018" t="str">
        <f>LOWER(טבלה1[[#This Row],[level_desc]])</f>
        <v>all levels</v>
      </c>
      <c r="P1018" s="3" t="str">
        <f>UPPER(טבלה1[[#This Row],[small letters]])</f>
        <v>ALL LEVELS</v>
      </c>
      <c r="Q1018">
        <f>LEN(טבלה1[[#This Row],[no spaces]])</f>
        <v>10</v>
      </c>
      <c r="R1018" t="str">
        <f>TRIM(טבלה1[[#This Row],[small letters]])</f>
        <v>all levels</v>
      </c>
      <c r="S1018" s="6">
        <v>4</v>
      </c>
      <c r="T1018" s="12">
        <v>42300</v>
      </c>
      <c r="U1018" s="6">
        <f>DAY(טבלה1[[#This Row],[published_date]])</f>
        <v>23</v>
      </c>
      <c r="V1018" s="6">
        <f>MONTH(טבלה1[[#This Row],[published_date]])</f>
        <v>10</v>
      </c>
      <c r="W1018" s="6">
        <f>YEAR(טבלה1[[#This Row],[published_date]])</f>
        <v>2015</v>
      </c>
      <c r="X1018">
        <v>1</v>
      </c>
      <c r="Y1018" t="str">
        <f>VLOOKUP(טבלה1[[#This Row],[subject_id]],Subject_id!$A$2:$B$5,2)</f>
        <v>Business Finance</v>
      </c>
      <c r="Z1018" s="7">
        <v>43318</v>
      </c>
      <c r="AA1018">
        <f>_xlfn.DAYS(טבלה1[[#This Row],[Removal_date]],טבלה1[[#This Row],[published_date]])</f>
        <v>1018</v>
      </c>
      <c r="AB1018" s="4">
        <f>טבלה1[[#This Row],[price]]*טבלה1[[#This Row],[num_subscribers]]</f>
        <v>1440</v>
      </c>
    </row>
    <row r="1019" spans="1:28" x14ac:dyDescent="0.3">
      <c r="A1019">
        <v>922828</v>
      </c>
      <c r="B1019" t="s">
        <v>4358</v>
      </c>
      <c r="C1019" t="str">
        <f>LEFT(טבלה1[[#This Row],[course_title]],10)</f>
        <v xml:space="preserve">Aprenda a </v>
      </c>
      <c r="D1019" t="str">
        <f>RIGHT(טבלה1[[#This Row],[course_title]],10)</f>
        <v>amba/Choro</v>
      </c>
      <c r="E1019" t="str">
        <f>MID(טבלה1[[#This Row],[course_title]],2,10)</f>
        <v>prenda a t</v>
      </c>
      <c r="F1019" t="s">
        <v>4359</v>
      </c>
      <c r="G1019" t="str">
        <f>REPLACE(טבלה1[[#This Row],[url]],19,3,"com")</f>
        <v>https://www.udemy.com/aprenda-a-tocar-pandeiro-curso-iniciante-sambachoro/</v>
      </c>
      <c r="H1019" t="b">
        <v>1</v>
      </c>
      <c r="I1019" s="4">
        <v>90</v>
      </c>
      <c r="J1019" s="5">
        <v>85</v>
      </c>
      <c r="K1019" s="5">
        <v>22</v>
      </c>
      <c r="L1019" s="5">
        <v>20</v>
      </c>
      <c r="M1019">
        <v>2</v>
      </c>
      <c r="N1019" t="str">
        <f>VLOOKUP(טבלה1[[#This Row],[level_id]],Level_id!$A$2:$B$5,2)</f>
        <v>Beginner Level</v>
      </c>
      <c r="O1019" t="str">
        <f>LOWER(טבלה1[[#This Row],[level_desc]])</f>
        <v>beginner level</v>
      </c>
      <c r="P1019" s="3" t="str">
        <f>UPPER(טבלה1[[#This Row],[small letters]])</f>
        <v>BEGINNER LEVEL</v>
      </c>
      <c r="Q1019">
        <f>LEN(טבלה1[[#This Row],[no spaces]])</f>
        <v>14</v>
      </c>
      <c r="R1019" t="str">
        <f>TRIM(טבלה1[[#This Row],[small letters]])</f>
        <v>beginner level</v>
      </c>
      <c r="S1019" s="6">
        <v>2</v>
      </c>
      <c r="T1019" s="12">
        <v>42603</v>
      </c>
      <c r="U1019" s="6">
        <f>DAY(טבלה1[[#This Row],[published_date]])</f>
        <v>21</v>
      </c>
      <c r="V1019" s="6">
        <f>MONTH(טבלה1[[#This Row],[published_date]])</f>
        <v>8</v>
      </c>
      <c r="W1019" s="6">
        <f>YEAR(טבלה1[[#This Row],[published_date]])</f>
        <v>2016</v>
      </c>
      <c r="X1019">
        <v>3</v>
      </c>
      <c r="Y1019" t="str">
        <f>VLOOKUP(טבלה1[[#This Row],[subject_id]],Subject_id!$A$2:$B$5,2)</f>
        <v>Musical Instruments</v>
      </c>
      <c r="Z1019" s="7">
        <v>43465</v>
      </c>
      <c r="AA1019">
        <f>_xlfn.DAYS(טבלה1[[#This Row],[Removal_date]],טבלה1[[#This Row],[published_date]])</f>
        <v>862</v>
      </c>
      <c r="AB1019" s="4">
        <f>טבלה1[[#This Row],[price]]*טבלה1[[#This Row],[num_subscribers]]</f>
        <v>7650</v>
      </c>
    </row>
    <row r="1020" spans="1:28" x14ac:dyDescent="0.3">
      <c r="A1020">
        <v>1004512</v>
      </c>
      <c r="B1020" t="s">
        <v>2974</v>
      </c>
      <c r="C1020" t="str">
        <f>LEFT(טבלה1[[#This Row],[course_title]],10)</f>
        <v>Clipping M</v>
      </c>
      <c r="D1020" t="str">
        <f>RIGHT(טבלה1[[#This Row],[course_title]],10)</f>
        <v>otoshop CC</v>
      </c>
      <c r="E1020" t="str">
        <f>MID(טבלה1[[#This Row],[course_title]],2,10)</f>
        <v>lipping Ma</v>
      </c>
      <c r="F1020" t="s">
        <v>2975</v>
      </c>
      <c r="G1020" t="str">
        <f>REPLACE(טבלה1[[#This Row],[url]],19,3,"com")</f>
        <v>https://www.udemy.com/how-to-adobe-photoshop-clipping-mask-layer-tutorial-images-photoshop/</v>
      </c>
      <c r="H1020" t="b">
        <v>1</v>
      </c>
      <c r="I1020" s="4">
        <v>90</v>
      </c>
      <c r="J1020" s="5">
        <v>1905</v>
      </c>
      <c r="K1020" s="5">
        <v>12</v>
      </c>
      <c r="L1020" s="5">
        <v>14</v>
      </c>
      <c r="M1020">
        <v>1</v>
      </c>
      <c r="N1020" t="str">
        <f>VLOOKUP(טבלה1[[#This Row],[level_id]],Level_id!$A$2:$B$5,2)</f>
        <v>All levels</v>
      </c>
      <c r="O1020" t="str">
        <f>LOWER(טבלה1[[#This Row],[level_desc]])</f>
        <v>all levels</v>
      </c>
      <c r="P1020" s="3" t="str">
        <f>UPPER(טבלה1[[#This Row],[small letters]])</f>
        <v>ALL LEVELS</v>
      </c>
      <c r="Q1020">
        <f>LEN(טבלה1[[#This Row],[no spaces]])</f>
        <v>10</v>
      </c>
      <c r="R1020" t="str">
        <f>TRIM(טבלה1[[#This Row],[small letters]])</f>
        <v>all levels</v>
      </c>
      <c r="S1020" s="6">
        <v>0.73333333300000003</v>
      </c>
      <c r="T1020" s="12">
        <v>42713</v>
      </c>
      <c r="U1020" s="6">
        <f>DAY(טבלה1[[#This Row],[published_date]])</f>
        <v>9</v>
      </c>
      <c r="V1020" s="6">
        <f>MONTH(טבלה1[[#This Row],[published_date]])</f>
        <v>12</v>
      </c>
      <c r="W1020" s="6">
        <f>YEAR(טבלה1[[#This Row],[published_date]])</f>
        <v>2016</v>
      </c>
      <c r="X1020">
        <v>2</v>
      </c>
      <c r="Y1020" t="str">
        <f>VLOOKUP(טבלה1[[#This Row],[subject_id]],Subject_id!$A$2:$B$5,2)</f>
        <v>Graphic Design</v>
      </c>
      <c r="Z1020" s="7">
        <v>43734</v>
      </c>
      <c r="AA1020">
        <f>_xlfn.DAYS(טבלה1[[#This Row],[Removal_date]],טבלה1[[#This Row],[published_date]])</f>
        <v>1021</v>
      </c>
      <c r="AB1020" s="4">
        <f>טבלה1[[#This Row],[price]]*טבלה1[[#This Row],[num_subscribers]]</f>
        <v>171450</v>
      </c>
    </row>
    <row r="1021" spans="1:28" x14ac:dyDescent="0.3">
      <c r="A1021">
        <v>1027276</v>
      </c>
      <c r="B1021" t="s">
        <v>6308</v>
      </c>
      <c r="C1021" t="str">
        <f>LEFT(טבלה1[[#This Row],[course_title]],10)</f>
        <v>Earn Big P</v>
      </c>
      <c r="D1021" t="str">
        <f>RIGHT(טבלה1[[#This Row],[course_title]],10)</f>
        <v xml:space="preserve"> and Easy!</v>
      </c>
      <c r="E1021" t="str">
        <f>MID(טבלה1[[#This Row],[course_title]],2,10)</f>
        <v>arn Big Pr</v>
      </c>
      <c r="F1021" t="s">
        <v>6309</v>
      </c>
      <c r="G1021" t="str">
        <f>REPLACE(טבלה1[[#This Row],[url]],19,3,"com")</f>
        <v>https://www.udemy.com/earn-big-profits-by-building-simple-and-easy-websites/</v>
      </c>
      <c r="H1021" t="b">
        <v>1</v>
      </c>
      <c r="I1021" s="4">
        <v>90</v>
      </c>
      <c r="J1021" s="5">
        <v>3073</v>
      </c>
      <c r="K1021" s="5">
        <v>27</v>
      </c>
      <c r="L1021" s="5">
        <v>13</v>
      </c>
      <c r="M1021">
        <v>2</v>
      </c>
      <c r="N1021" t="str">
        <f>VLOOKUP(טבלה1[[#This Row],[level_id]],Level_id!$A$2:$B$5,2)</f>
        <v>Beginner Level</v>
      </c>
      <c r="O1021" t="str">
        <f>LOWER(טבלה1[[#This Row],[level_desc]])</f>
        <v>beginner level</v>
      </c>
      <c r="P1021" s="3" t="str">
        <f>UPPER(טבלה1[[#This Row],[small letters]])</f>
        <v>BEGINNER LEVEL</v>
      </c>
      <c r="Q1021">
        <f>LEN(טבלה1[[#This Row],[no spaces]])</f>
        <v>14</v>
      </c>
      <c r="R1021" t="str">
        <f>TRIM(טבלה1[[#This Row],[small letters]])</f>
        <v>beginner level</v>
      </c>
      <c r="S1021" s="6">
        <v>1.5</v>
      </c>
      <c r="T1021" s="12">
        <v>42753</v>
      </c>
      <c r="U1021" s="6">
        <f>DAY(טבלה1[[#This Row],[published_date]])</f>
        <v>18</v>
      </c>
      <c r="V1021" s="6">
        <f>MONTH(טבלה1[[#This Row],[published_date]])</f>
        <v>1</v>
      </c>
      <c r="W1021" s="6">
        <f>YEAR(טבלה1[[#This Row],[published_date]])</f>
        <v>2017</v>
      </c>
      <c r="X1021">
        <v>4</v>
      </c>
      <c r="Y1021" t="str">
        <f>VLOOKUP(טבלה1[[#This Row],[subject_id]],Subject_id!$A$2:$B$5,2)</f>
        <v>Web Development</v>
      </c>
      <c r="Z1021" s="7">
        <v>43465</v>
      </c>
      <c r="AA1021">
        <f>_xlfn.DAYS(טבלה1[[#This Row],[Removal_date]],טבלה1[[#This Row],[published_date]])</f>
        <v>712</v>
      </c>
      <c r="AB1021" s="4">
        <f>טבלה1[[#This Row],[price]]*טבלה1[[#This Row],[num_subscribers]]</f>
        <v>276570</v>
      </c>
    </row>
    <row r="1022" spans="1:28" x14ac:dyDescent="0.3">
      <c r="A1022">
        <v>1032234</v>
      </c>
      <c r="B1022" t="s">
        <v>638</v>
      </c>
      <c r="C1022" t="str">
        <f>LEFT(טבלה1[[#This Row],[course_title]],10)</f>
        <v xml:space="preserve">Mastering </v>
      </c>
      <c r="D1022" t="str">
        <f>RIGHT(טבלה1[[#This Row],[course_title]],10)</f>
        <v>ndlestick)</v>
      </c>
      <c r="E1022" t="str">
        <f>MID(טבלה1[[#This Row],[course_title]],2,10)</f>
        <v>astering t</v>
      </c>
      <c r="F1022" t="s">
        <v>639</v>
      </c>
      <c r="G1022" t="str">
        <f>REPLACE(טבלה1[[#This Row],[url]],19,3,"com")</f>
        <v>https://www.udemy.com/mastering-the-market-volume-i/</v>
      </c>
      <c r="H1022" t="b">
        <v>1</v>
      </c>
      <c r="I1022" s="4">
        <v>90</v>
      </c>
      <c r="J1022" s="5">
        <v>18</v>
      </c>
      <c r="K1022" s="5">
        <v>7</v>
      </c>
      <c r="L1022" s="5">
        <v>97</v>
      </c>
      <c r="M1022">
        <v>1</v>
      </c>
      <c r="N1022" t="str">
        <f>VLOOKUP(טבלה1[[#This Row],[level_id]],Level_id!$A$2:$B$5,2)</f>
        <v>All levels</v>
      </c>
      <c r="O1022" t="str">
        <f>LOWER(טבלה1[[#This Row],[level_desc]])</f>
        <v>all levels</v>
      </c>
      <c r="P1022" s="3" t="str">
        <f>UPPER(טבלה1[[#This Row],[small letters]])</f>
        <v>ALL LEVELS</v>
      </c>
      <c r="Q1022">
        <f>LEN(טבלה1[[#This Row],[no spaces]])</f>
        <v>10</v>
      </c>
      <c r="R1022" t="str">
        <f>TRIM(טבלה1[[#This Row],[small letters]])</f>
        <v>all levels</v>
      </c>
      <c r="S1022" s="6">
        <v>7</v>
      </c>
      <c r="T1022" s="12">
        <v>42720</v>
      </c>
      <c r="U1022" s="6">
        <f>DAY(טבלה1[[#This Row],[published_date]])</f>
        <v>16</v>
      </c>
      <c r="V1022" s="6">
        <f>MONTH(טבלה1[[#This Row],[published_date]])</f>
        <v>12</v>
      </c>
      <c r="W1022" s="6">
        <f>YEAR(טבלה1[[#This Row],[published_date]])</f>
        <v>2016</v>
      </c>
      <c r="X1022">
        <v>1</v>
      </c>
      <c r="Y1022" t="str">
        <f>VLOOKUP(טבלה1[[#This Row],[subject_id]],Subject_id!$A$2:$B$5,2)</f>
        <v>Business Finance</v>
      </c>
      <c r="Z1022" s="7">
        <v>43318</v>
      </c>
      <c r="AA1022">
        <f>_xlfn.DAYS(טבלה1[[#This Row],[Removal_date]],טבלה1[[#This Row],[published_date]])</f>
        <v>598</v>
      </c>
      <c r="AB1022" s="4">
        <f>טבלה1[[#This Row],[price]]*טבלה1[[#This Row],[num_subscribers]]</f>
        <v>1620</v>
      </c>
    </row>
    <row r="1023" spans="1:28" x14ac:dyDescent="0.3">
      <c r="A1023">
        <v>1057040</v>
      </c>
      <c r="B1023" t="s">
        <v>1778</v>
      </c>
      <c r="C1023" t="str">
        <f>LEFT(טבלה1[[#This Row],[course_title]],10)</f>
        <v>Teeter-Tot</v>
      </c>
      <c r="D1023" t="str">
        <f>RIGHT(טבלה1[[#This Row],[course_title]],10)</f>
        <v>Accounting</v>
      </c>
      <c r="E1023" t="str">
        <f>MID(טבלה1[[#This Row],[course_title]],2,10)</f>
        <v>eeter-Tott</v>
      </c>
      <c r="F1023" t="s">
        <v>1779</v>
      </c>
      <c r="G1023" t="str">
        <f>REPLACE(טבלה1[[#This Row],[url]],19,3,"com")</f>
        <v>https://www.udemy.com/teeter-totter-accounting/</v>
      </c>
      <c r="H1023" t="b">
        <v>1</v>
      </c>
      <c r="I1023" s="4">
        <v>90</v>
      </c>
      <c r="J1023" s="5">
        <v>0</v>
      </c>
      <c r="K1023" s="5">
        <v>0</v>
      </c>
      <c r="L1023" s="5">
        <v>12</v>
      </c>
      <c r="M1023">
        <v>2</v>
      </c>
      <c r="N1023" t="str">
        <f>VLOOKUP(טבלה1[[#This Row],[level_id]],Level_id!$A$2:$B$5,2)</f>
        <v>Beginner Level</v>
      </c>
      <c r="O1023" t="str">
        <f>LOWER(טבלה1[[#This Row],[level_desc]])</f>
        <v>beginner level</v>
      </c>
      <c r="P1023" s="3" t="str">
        <f>UPPER(טבלה1[[#This Row],[small letters]])</f>
        <v>BEGINNER LEVEL</v>
      </c>
      <c r="Q1023">
        <f>LEN(טבלה1[[#This Row],[no spaces]])</f>
        <v>14</v>
      </c>
      <c r="R1023" t="str">
        <f>TRIM(טבלה1[[#This Row],[small letters]])</f>
        <v>beginner level</v>
      </c>
      <c r="S1023" s="6">
        <v>1</v>
      </c>
      <c r="T1023" s="12">
        <v>42774</v>
      </c>
      <c r="U1023" s="6">
        <f>DAY(טבלה1[[#This Row],[published_date]])</f>
        <v>8</v>
      </c>
      <c r="V1023" s="6">
        <f>MONTH(טבלה1[[#This Row],[published_date]])</f>
        <v>2</v>
      </c>
      <c r="W1023" s="6">
        <f>YEAR(טבלה1[[#This Row],[published_date]])</f>
        <v>2017</v>
      </c>
      <c r="X1023">
        <v>1</v>
      </c>
      <c r="Y1023" t="str">
        <f>VLOOKUP(טבלה1[[#This Row],[subject_id]],Subject_id!$A$2:$B$5,2)</f>
        <v>Business Finance</v>
      </c>
      <c r="Z1023" s="7">
        <v>43465</v>
      </c>
      <c r="AA1023">
        <f>_xlfn.DAYS(טבלה1[[#This Row],[Removal_date]],טבלה1[[#This Row],[published_date]])</f>
        <v>691</v>
      </c>
      <c r="AB1023" s="4">
        <f>טבלה1[[#This Row],[price]]*טבלה1[[#This Row],[num_subscribers]]</f>
        <v>0</v>
      </c>
    </row>
    <row r="1024" spans="1:28" x14ac:dyDescent="0.3">
      <c r="A1024">
        <v>1142428</v>
      </c>
      <c r="B1024" t="s">
        <v>3162</v>
      </c>
      <c r="C1024" t="str">
        <f>LEFT(טבלה1[[#This Row],[course_title]],10)</f>
        <v xml:space="preserve">Photoshop </v>
      </c>
      <c r="D1024" t="str">
        <f>RIGHT(טבלה1[[#This Row],[course_title]],10)</f>
        <v>ull Course</v>
      </c>
      <c r="E1024" t="str">
        <f>MID(טבלה1[[#This Row],[course_title]],2,10)</f>
        <v>hotoshop C</v>
      </c>
      <c r="F1024" t="s">
        <v>3163</v>
      </c>
      <c r="G1024" t="str">
        <f>REPLACE(טבלה1[[#This Row],[url]],19,3,"com")</f>
        <v>https://www.udemy.com/photoshop-cc-2017-full-course/</v>
      </c>
      <c r="H1024" t="b">
        <v>1</v>
      </c>
      <c r="I1024" s="4">
        <v>90</v>
      </c>
      <c r="J1024" s="5">
        <v>655</v>
      </c>
      <c r="K1024" s="5">
        <v>18</v>
      </c>
      <c r="L1024" s="5">
        <v>150</v>
      </c>
      <c r="M1024">
        <v>2</v>
      </c>
      <c r="N1024" t="str">
        <f>VLOOKUP(טבלה1[[#This Row],[level_id]],Level_id!$A$2:$B$5,2)</f>
        <v>Beginner Level</v>
      </c>
      <c r="O1024" t="str">
        <f>LOWER(טבלה1[[#This Row],[level_desc]])</f>
        <v>beginner level</v>
      </c>
      <c r="P1024" s="3" t="str">
        <f>UPPER(טבלה1[[#This Row],[small letters]])</f>
        <v>BEGINNER LEVEL</v>
      </c>
      <c r="Q1024">
        <f>LEN(טבלה1[[#This Row],[no spaces]])</f>
        <v>14</v>
      </c>
      <c r="R1024" t="str">
        <f>TRIM(טבלה1[[#This Row],[small letters]])</f>
        <v>beginner level</v>
      </c>
      <c r="S1024" s="6">
        <v>3.5</v>
      </c>
      <c r="T1024" s="12">
        <v>42850</v>
      </c>
      <c r="U1024" s="6">
        <f>DAY(טבלה1[[#This Row],[published_date]])</f>
        <v>25</v>
      </c>
      <c r="V1024" s="6">
        <f>MONTH(טבלה1[[#This Row],[published_date]])</f>
        <v>4</v>
      </c>
      <c r="W1024" s="6">
        <f>YEAR(טבלה1[[#This Row],[published_date]])</f>
        <v>2017</v>
      </c>
      <c r="X1024">
        <v>2</v>
      </c>
      <c r="Y1024" t="str">
        <f>VLOOKUP(טבלה1[[#This Row],[subject_id]],Subject_id!$A$2:$B$5,2)</f>
        <v>Graphic Design</v>
      </c>
      <c r="Z1024" s="7">
        <v>43465</v>
      </c>
      <c r="AA1024">
        <f>_xlfn.DAYS(טבלה1[[#This Row],[Removal_date]],טבלה1[[#This Row],[published_date]])</f>
        <v>615</v>
      </c>
      <c r="AB1024" s="4">
        <f>טבלה1[[#This Row],[price]]*טבלה1[[#This Row],[num_subscribers]]</f>
        <v>58950</v>
      </c>
    </row>
    <row r="1025" spans="1:28" x14ac:dyDescent="0.3">
      <c r="A1025">
        <v>1151398</v>
      </c>
      <c r="B1025" t="s">
        <v>1364</v>
      </c>
      <c r="C1025" t="str">
        <f>LEFT(טבלה1[[#This Row],[course_title]],10)</f>
        <v>Trading Fo</v>
      </c>
      <c r="D1025" t="str">
        <f>RIGHT(טבלה1[[#This Row],[course_title]],10)</f>
        <v>armoniques</v>
      </c>
      <c r="E1025" t="str">
        <f>MID(טבלה1[[#This Row],[course_title]],2,10)</f>
        <v>rading For</v>
      </c>
      <c r="F1025" t="s">
        <v>1365</v>
      </c>
      <c r="G1025" t="str">
        <f>REPLACE(טבלה1[[#This Row],[url]],19,3,"com")</f>
        <v>https://www.udemy.com/trading-forex-trader-avec-les-figures-harmoniques/</v>
      </c>
      <c r="H1025" t="b">
        <v>1</v>
      </c>
      <c r="I1025" s="4">
        <v>90</v>
      </c>
      <c r="J1025" s="5">
        <v>57</v>
      </c>
      <c r="K1025" s="5">
        <v>11</v>
      </c>
      <c r="L1025" s="5">
        <v>23</v>
      </c>
      <c r="M1025">
        <v>2</v>
      </c>
      <c r="N1025" t="str">
        <f>VLOOKUP(טבלה1[[#This Row],[level_id]],Level_id!$A$2:$B$5,2)</f>
        <v>Beginner Level</v>
      </c>
      <c r="O1025" t="str">
        <f>LOWER(טבלה1[[#This Row],[level_desc]])</f>
        <v>beginner level</v>
      </c>
      <c r="P1025" s="3" t="str">
        <f>UPPER(טבלה1[[#This Row],[small letters]])</f>
        <v>BEGINNER LEVEL</v>
      </c>
      <c r="Q1025">
        <f>LEN(טבלה1[[#This Row],[no spaces]])</f>
        <v>14</v>
      </c>
      <c r="R1025" t="str">
        <f>TRIM(טבלה1[[#This Row],[small letters]])</f>
        <v>beginner level</v>
      </c>
      <c r="S1025" s="6">
        <v>2</v>
      </c>
      <c r="T1025" s="12">
        <v>42825</v>
      </c>
      <c r="U1025" s="6">
        <f>DAY(טבלה1[[#This Row],[published_date]])</f>
        <v>31</v>
      </c>
      <c r="V1025" s="6">
        <f>MONTH(טבלה1[[#This Row],[published_date]])</f>
        <v>3</v>
      </c>
      <c r="W1025" s="6">
        <f>YEAR(טבלה1[[#This Row],[published_date]])</f>
        <v>2017</v>
      </c>
      <c r="X1025">
        <v>1</v>
      </c>
      <c r="Y1025" t="str">
        <f>VLOOKUP(טבלה1[[#This Row],[subject_id]],Subject_id!$A$2:$B$5,2)</f>
        <v>Business Finance</v>
      </c>
      <c r="Z1025" s="7">
        <v>43465</v>
      </c>
      <c r="AA1025">
        <f>_xlfn.DAYS(טבלה1[[#This Row],[Removal_date]],טבלה1[[#This Row],[published_date]])</f>
        <v>640</v>
      </c>
      <c r="AB1025" s="4">
        <f>טבלה1[[#This Row],[price]]*טבלה1[[#This Row],[num_subscribers]]</f>
        <v>5130</v>
      </c>
    </row>
    <row r="1026" spans="1:28" x14ac:dyDescent="0.3">
      <c r="A1026">
        <v>1165588</v>
      </c>
      <c r="B1026" t="s">
        <v>2835</v>
      </c>
      <c r="C1026" t="str">
        <f>LEFT(טבלה1[[#This Row],[course_title]],10)</f>
        <v>The Art of</v>
      </c>
      <c r="D1026" t="str">
        <f>RIGHT(טבלה1[[#This Row],[course_title]],10)</f>
        <v>on Designs</v>
      </c>
      <c r="E1026" t="str">
        <f>MID(טבלה1[[#This Row],[course_title]],2,10)</f>
        <v xml:space="preserve">he Art of </v>
      </c>
      <c r="F1026" t="s">
        <v>2836</v>
      </c>
      <c r="G1026" t="str">
        <f>REPLACE(טבלה1[[#This Row],[url]],19,3,"com")</f>
        <v>https://www.udemy.com/the-art-of-icon-design-create-custom-flat-icon-designs/</v>
      </c>
      <c r="H1026" t="b">
        <v>1</v>
      </c>
      <c r="I1026" s="4">
        <v>90</v>
      </c>
      <c r="J1026" s="5">
        <v>778</v>
      </c>
      <c r="K1026" s="5">
        <v>2</v>
      </c>
      <c r="L1026" s="5">
        <v>24</v>
      </c>
      <c r="M1026">
        <v>1</v>
      </c>
      <c r="N1026" t="str">
        <f>VLOOKUP(טבלה1[[#This Row],[level_id]],Level_id!$A$2:$B$5,2)</f>
        <v>All levels</v>
      </c>
      <c r="O1026" t="str">
        <f>LOWER(טבלה1[[#This Row],[level_desc]])</f>
        <v>all levels</v>
      </c>
      <c r="P1026" s="3" t="str">
        <f>UPPER(טבלה1[[#This Row],[small letters]])</f>
        <v>ALL LEVELS</v>
      </c>
      <c r="Q1026">
        <f>LEN(טבלה1[[#This Row],[no spaces]])</f>
        <v>10</v>
      </c>
      <c r="R1026" t="str">
        <f>TRIM(טבלה1[[#This Row],[small letters]])</f>
        <v>all levels</v>
      </c>
      <c r="S1026" s="6">
        <v>1.5</v>
      </c>
      <c r="T1026" s="12">
        <v>42829</v>
      </c>
      <c r="U1026" s="6">
        <f>DAY(טבלה1[[#This Row],[published_date]])</f>
        <v>4</v>
      </c>
      <c r="V1026" s="6">
        <f>MONTH(טבלה1[[#This Row],[published_date]])</f>
        <v>4</v>
      </c>
      <c r="W1026" s="6">
        <f>YEAR(טבלה1[[#This Row],[published_date]])</f>
        <v>2017</v>
      </c>
      <c r="X1026">
        <v>2</v>
      </c>
      <c r="Y1026" t="str">
        <f>VLOOKUP(טבלה1[[#This Row],[subject_id]],Subject_id!$A$2:$B$5,2)</f>
        <v>Graphic Design</v>
      </c>
      <c r="Z1026" s="7">
        <v>43734</v>
      </c>
      <c r="AA1026">
        <f>_xlfn.DAYS(טבלה1[[#This Row],[Removal_date]],טבלה1[[#This Row],[published_date]])</f>
        <v>905</v>
      </c>
      <c r="AB1026" s="4">
        <f>טבלה1[[#This Row],[price]]*טבלה1[[#This Row],[num_subscribers]]</f>
        <v>70020</v>
      </c>
    </row>
    <row r="1027" spans="1:28" x14ac:dyDescent="0.3">
      <c r="A1027">
        <v>1172740</v>
      </c>
      <c r="B1027" t="s">
        <v>6152</v>
      </c>
      <c r="C1027" t="str">
        <f>LEFT(טבלה1[[#This Row],[course_title]],10)</f>
        <v xml:space="preserve">Learn how </v>
      </c>
      <c r="D1027" t="str">
        <f>RIGHT(טבלה1[[#This Row],[course_title]],10)</f>
        <v>nd Symfony</v>
      </c>
      <c r="E1027" t="str">
        <f>MID(טבלה1[[#This Row],[course_title]],2,10)</f>
        <v>earn how t</v>
      </c>
      <c r="F1027" t="s">
        <v>6153</v>
      </c>
      <c r="G1027" t="str">
        <f>REPLACE(טבלה1[[#This Row],[url]],19,3,"com")</f>
        <v>https://www.udemy.com/learn-how-to-use-javascript-components-with-php-and-symfony/</v>
      </c>
      <c r="H1027" t="b">
        <v>1</v>
      </c>
      <c r="I1027" s="4">
        <v>90</v>
      </c>
      <c r="J1027" s="5">
        <v>1822</v>
      </c>
      <c r="K1027" s="5">
        <v>4</v>
      </c>
      <c r="L1027" s="5">
        <v>25</v>
      </c>
      <c r="M1027">
        <v>1</v>
      </c>
      <c r="N1027" t="str">
        <f>VLOOKUP(טבלה1[[#This Row],[level_id]],Level_id!$A$2:$B$5,2)</f>
        <v>All levels</v>
      </c>
      <c r="O1027" t="str">
        <f>LOWER(טבלה1[[#This Row],[level_desc]])</f>
        <v>all levels</v>
      </c>
      <c r="P1027" s="3" t="str">
        <f>UPPER(טבלה1[[#This Row],[small letters]])</f>
        <v>ALL LEVELS</v>
      </c>
      <c r="Q1027">
        <f>LEN(טבלה1[[#This Row],[no spaces]])</f>
        <v>10</v>
      </c>
      <c r="R1027" t="str">
        <f>TRIM(טבלה1[[#This Row],[small letters]])</f>
        <v>all levels</v>
      </c>
      <c r="S1027" s="6">
        <v>2</v>
      </c>
      <c r="T1027" s="12">
        <v>42891</v>
      </c>
      <c r="U1027" s="6">
        <f>DAY(טבלה1[[#This Row],[published_date]])</f>
        <v>5</v>
      </c>
      <c r="V1027" s="6">
        <f>MONTH(טבלה1[[#This Row],[published_date]])</f>
        <v>6</v>
      </c>
      <c r="W1027" s="6">
        <f>YEAR(טבלה1[[#This Row],[published_date]])</f>
        <v>2017</v>
      </c>
      <c r="X1027">
        <v>4</v>
      </c>
      <c r="Y1027" t="str">
        <f>VLOOKUP(טבלה1[[#This Row],[subject_id]],Subject_id!$A$2:$B$5,2)</f>
        <v>Web Development</v>
      </c>
      <c r="Z1027" s="7">
        <v>43734</v>
      </c>
      <c r="AA1027">
        <f>_xlfn.DAYS(טבלה1[[#This Row],[Removal_date]],טבלה1[[#This Row],[published_date]])</f>
        <v>843</v>
      </c>
      <c r="AB1027" s="4">
        <f>טבלה1[[#This Row],[price]]*טבלה1[[#This Row],[num_subscribers]]</f>
        <v>163980</v>
      </c>
    </row>
    <row r="1028" spans="1:28" x14ac:dyDescent="0.3">
      <c r="A1028">
        <v>1193056</v>
      </c>
      <c r="B1028" t="s">
        <v>2364</v>
      </c>
      <c r="C1028" t="str">
        <f>LEFT(טבלה1[[#This Row],[course_title]],10)</f>
        <v>Trader sur</v>
      </c>
      <c r="D1028" t="str">
        <f>RIGHT(טבלה1[[#This Row],[course_title]],10)</f>
        <v>c Ichimoku</v>
      </c>
      <c r="E1028" t="str">
        <f>MID(טבלה1[[#This Row],[course_title]],2,10)</f>
        <v xml:space="preserve">rader sur </v>
      </c>
      <c r="F1028" t="s">
        <v>2365</v>
      </c>
      <c r="G1028" t="str">
        <f>REPLACE(טבלה1[[#This Row],[url]],19,3,"com")</f>
        <v>https://www.udemy.com/apprendre-a-trader-le-forex-avec-ichimoku/</v>
      </c>
      <c r="H1028" t="b">
        <v>1</v>
      </c>
      <c r="I1028" s="4">
        <v>90</v>
      </c>
      <c r="J1028" s="5">
        <v>48</v>
      </c>
      <c r="K1028" s="5">
        <v>12</v>
      </c>
      <c r="L1028" s="5">
        <v>18</v>
      </c>
      <c r="M1028">
        <v>2</v>
      </c>
      <c r="N1028" t="str">
        <f>VLOOKUP(טבלה1[[#This Row],[level_id]],Level_id!$A$2:$B$5,2)</f>
        <v>Beginner Level</v>
      </c>
      <c r="O1028" t="str">
        <f>LOWER(טבלה1[[#This Row],[level_desc]])</f>
        <v>beginner level</v>
      </c>
      <c r="P1028" s="3" t="str">
        <f>UPPER(טבלה1[[#This Row],[small letters]])</f>
        <v>BEGINNER LEVEL</v>
      </c>
      <c r="Q1028">
        <f>LEN(טבלה1[[#This Row],[no spaces]])</f>
        <v>14</v>
      </c>
      <c r="R1028" t="str">
        <f>TRIM(טבלה1[[#This Row],[small letters]])</f>
        <v>beginner level</v>
      </c>
      <c r="S1028" s="6">
        <v>2.5</v>
      </c>
      <c r="T1028" s="12">
        <v>42860</v>
      </c>
      <c r="U1028" s="6">
        <f>DAY(טבלה1[[#This Row],[published_date]])</f>
        <v>5</v>
      </c>
      <c r="V1028" s="6">
        <f>MONTH(טבלה1[[#This Row],[published_date]])</f>
        <v>5</v>
      </c>
      <c r="W1028" s="6">
        <f>YEAR(טבלה1[[#This Row],[published_date]])</f>
        <v>2017</v>
      </c>
      <c r="X1028">
        <v>1</v>
      </c>
      <c r="Y1028" t="str">
        <f>VLOOKUP(טבלה1[[#This Row],[subject_id]],Subject_id!$A$2:$B$5,2)</f>
        <v>Business Finance</v>
      </c>
      <c r="Z1028" s="7">
        <v>43465</v>
      </c>
      <c r="AA1028">
        <f>_xlfn.DAYS(טבלה1[[#This Row],[Removal_date]],טבלה1[[#This Row],[published_date]])</f>
        <v>605</v>
      </c>
      <c r="AB1028" s="4">
        <f>טבלה1[[#This Row],[price]]*טבלה1[[#This Row],[num_subscribers]]</f>
        <v>4320</v>
      </c>
    </row>
    <row r="1029" spans="1:28" x14ac:dyDescent="0.3">
      <c r="A1029">
        <v>41890</v>
      </c>
      <c r="B1029" t="s">
        <v>4817</v>
      </c>
      <c r="C1029" t="str">
        <f>LEFT(טבלה1[[#This Row],[course_title]],10)</f>
        <v xml:space="preserve">Beginners </v>
      </c>
      <c r="D1029" t="str">
        <f>RIGHT(טבלה1[[#This Row],[course_title]],10)</f>
        <v>tep System</v>
      </c>
      <c r="E1029" t="str">
        <f>MID(טבלה1[[#This Row],[course_title]],2,10)</f>
        <v>eginners G</v>
      </c>
      <c r="F1029" t="s">
        <v>4818</v>
      </c>
      <c r="G1029" t="str">
        <f>REPLACE(טבלה1[[#This Row],[url]],19,3,"com")</f>
        <v>https://www.udemy.com/beginners-guide-to-playing-guitar/</v>
      </c>
      <c r="H1029" t="b">
        <v>1</v>
      </c>
      <c r="I1029" s="4">
        <v>85</v>
      </c>
      <c r="J1029" s="5">
        <v>384</v>
      </c>
      <c r="K1029" s="5">
        <v>25</v>
      </c>
      <c r="L1029" s="5">
        <v>98</v>
      </c>
      <c r="M1029">
        <v>2</v>
      </c>
      <c r="N1029" t="str">
        <f>VLOOKUP(טבלה1[[#This Row],[level_id]],Level_id!$A$2:$B$5,2)</f>
        <v>Beginner Level</v>
      </c>
      <c r="O1029" t="str">
        <f>LOWER(טבלה1[[#This Row],[level_desc]])</f>
        <v>beginner level</v>
      </c>
      <c r="P1029" s="3" t="str">
        <f>UPPER(טבלה1[[#This Row],[small letters]])</f>
        <v>BEGINNER LEVEL</v>
      </c>
      <c r="Q1029">
        <f>LEN(טבלה1[[#This Row],[no spaces]])</f>
        <v>14</v>
      </c>
      <c r="R1029" t="str">
        <f>TRIM(טבלה1[[#This Row],[small letters]])</f>
        <v>beginner level</v>
      </c>
      <c r="S1029" s="6">
        <v>10.5</v>
      </c>
      <c r="T1029" s="12">
        <v>41435</v>
      </c>
      <c r="U1029" s="6">
        <f>DAY(טבלה1[[#This Row],[published_date]])</f>
        <v>10</v>
      </c>
      <c r="V1029" s="6">
        <f>MONTH(טבלה1[[#This Row],[published_date]])</f>
        <v>6</v>
      </c>
      <c r="W1029" s="6">
        <f>YEAR(טבלה1[[#This Row],[published_date]])</f>
        <v>2013</v>
      </c>
      <c r="X1029">
        <v>3</v>
      </c>
      <c r="Y1029" t="str">
        <f>VLOOKUP(טבלה1[[#This Row],[subject_id]],Subject_id!$A$2:$B$5,2)</f>
        <v>Musical Instruments</v>
      </c>
      <c r="Z1029" s="7">
        <v>43465</v>
      </c>
      <c r="AA1029">
        <f>_xlfn.DAYS(טבלה1[[#This Row],[Removal_date]],טבלה1[[#This Row],[published_date]])</f>
        <v>2030</v>
      </c>
      <c r="AB1029" s="4">
        <f>טבלה1[[#This Row],[price]]*טבלה1[[#This Row],[num_subscribers]]</f>
        <v>32640</v>
      </c>
    </row>
    <row r="1030" spans="1:28" x14ac:dyDescent="0.3">
      <c r="A1030">
        <v>42251</v>
      </c>
      <c r="B1030" t="s">
        <v>3830</v>
      </c>
      <c r="C1030" t="str">
        <f>LEFT(טבלה1[[#This Row],[course_title]],10)</f>
        <v xml:space="preserve">Blues and </v>
      </c>
      <c r="D1030" t="str">
        <f>RIGHT(טבלה1[[#This Row],[course_title]],10)</f>
        <v>ar Lessons</v>
      </c>
      <c r="E1030" t="str">
        <f>MID(טבלה1[[#This Row],[course_title]],2,10)</f>
        <v>lues and A</v>
      </c>
      <c r="F1030" t="s">
        <v>3831</v>
      </c>
      <c r="G1030" t="str">
        <f>REPLACE(טבלה1[[#This Row],[url]],19,3,"com")</f>
        <v>https://www.udemy.com/blues-and-advanced-guitar-lessons/</v>
      </c>
      <c r="H1030" t="b">
        <v>1</v>
      </c>
      <c r="I1030" s="4">
        <v>85</v>
      </c>
      <c r="J1030" s="5">
        <v>1235</v>
      </c>
      <c r="K1030" s="5">
        <v>46</v>
      </c>
      <c r="L1030" s="5">
        <v>131</v>
      </c>
      <c r="M1030">
        <v>1</v>
      </c>
      <c r="N1030" t="str">
        <f>VLOOKUP(טבלה1[[#This Row],[level_id]],Level_id!$A$2:$B$5,2)</f>
        <v>All levels</v>
      </c>
      <c r="O1030" t="str">
        <f>LOWER(טבלה1[[#This Row],[level_desc]])</f>
        <v>all levels</v>
      </c>
      <c r="P1030" s="3" t="str">
        <f>UPPER(טבלה1[[#This Row],[small letters]])</f>
        <v>ALL LEVELS</v>
      </c>
      <c r="Q1030">
        <f>LEN(טבלה1[[#This Row],[no spaces]])</f>
        <v>10</v>
      </c>
      <c r="R1030" t="str">
        <f>TRIM(טבלה1[[#This Row],[small letters]])</f>
        <v>all levels</v>
      </c>
      <c r="S1030" s="6">
        <v>7.5</v>
      </c>
      <c r="T1030" s="12">
        <v>41435</v>
      </c>
      <c r="U1030" s="6">
        <f>DAY(טבלה1[[#This Row],[published_date]])</f>
        <v>10</v>
      </c>
      <c r="V1030" s="6">
        <f>MONTH(טבלה1[[#This Row],[published_date]])</f>
        <v>6</v>
      </c>
      <c r="W1030" s="6">
        <f>YEAR(טבלה1[[#This Row],[published_date]])</f>
        <v>2013</v>
      </c>
      <c r="X1030">
        <v>3</v>
      </c>
      <c r="Y1030" t="str">
        <f>VLOOKUP(טבלה1[[#This Row],[subject_id]],Subject_id!$A$2:$B$5,2)</f>
        <v>Musical Instruments</v>
      </c>
      <c r="Z1030" s="7">
        <v>43734</v>
      </c>
      <c r="AA1030">
        <f>_xlfn.DAYS(טבלה1[[#This Row],[Removal_date]],טבלה1[[#This Row],[published_date]])</f>
        <v>2299</v>
      </c>
      <c r="AB1030" s="4">
        <f>טבלה1[[#This Row],[price]]*טבלה1[[#This Row],[num_subscribers]]</f>
        <v>104975</v>
      </c>
    </row>
    <row r="1031" spans="1:28" x14ac:dyDescent="0.3">
      <c r="A1031">
        <v>51752</v>
      </c>
      <c r="B1031" t="s">
        <v>4132</v>
      </c>
      <c r="C1031" t="str">
        <f>LEFT(טבלה1[[#This Row],[course_title]],10)</f>
        <v>Just chord</v>
      </c>
      <c r="D1031" t="str">
        <f>RIGHT(טבלה1[[#This Row],[course_title]],10)</f>
        <v>- No Music</v>
      </c>
      <c r="E1031" t="str">
        <f>MID(טבלה1[[#This Row],[course_title]],2,10)</f>
        <v>ust chords</v>
      </c>
      <c r="F1031" t="s">
        <v>4133</v>
      </c>
      <c r="G1031" t="str">
        <f>REPLACE(טבלה1[[#This Row],[url]],19,3,"com")</f>
        <v>https://www.udemy.com/just-chords-piano/</v>
      </c>
      <c r="H1031" t="b">
        <v>1</v>
      </c>
      <c r="I1031" s="4">
        <v>85</v>
      </c>
      <c r="J1031" s="5">
        <v>2357</v>
      </c>
      <c r="K1031" s="5">
        <v>15</v>
      </c>
      <c r="L1031" s="5">
        <v>53</v>
      </c>
      <c r="M1031">
        <v>2</v>
      </c>
      <c r="N1031" t="str">
        <f>VLOOKUP(טבלה1[[#This Row],[level_id]],Level_id!$A$2:$B$5,2)</f>
        <v>Beginner Level</v>
      </c>
      <c r="O1031" t="str">
        <f>LOWER(טבלה1[[#This Row],[level_desc]])</f>
        <v>beginner level</v>
      </c>
      <c r="P1031" s="3" t="str">
        <f>UPPER(טבלה1[[#This Row],[small letters]])</f>
        <v>BEGINNER LEVEL</v>
      </c>
      <c r="Q1031">
        <f>LEN(טבלה1[[#This Row],[no spaces]])</f>
        <v>14</v>
      </c>
      <c r="R1031" t="str">
        <f>TRIM(טבלה1[[#This Row],[small letters]])</f>
        <v>beginner level</v>
      </c>
      <c r="S1031" s="6">
        <v>5</v>
      </c>
      <c r="T1031" s="12">
        <v>41396</v>
      </c>
      <c r="U1031" s="6">
        <f>DAY(טבלה1[[#This Row],[published_date]])</f>
        <v>2</v>
      </c>
      <c r="V1031" s="6">
        <f>MONTH(טבלה1[[#This Row],[published_date]])</f>
        <v>5</v>
      </c>
      <c r="W1031" s="6">
        <f>YEAR(טבלה1[[#This Row],[published_date]])</f>
        <v>2013</v>
      </c>
      <c r="X1031">
        <v>3</v>
      </c>
      <c r="Y1031" t="str">
        <f>VLOOKUP(טבלה1[[#This Row],[subject_id]],Subject_id!$A$2:$B$5,2)</f>
        <v>Musical Instruments</v>
      </c>
      <c r="Z1031" s="7">
        <v>43465</v>
      </c>
      <c r="AA1031">
        <f>_xlfn.DAYS(טבלה1[[#This Row],[Removal_date]],טבלה1[[#This Row],[published_date]])</f>
        <v>2069</v>
      </c>
      <c r="AB1031" s="4">
        <f>טבלה1[[#This Row],[price]]*טבלה1[[#This Row],[num_subscribers]]</f>
        <v>200345</v>
      </c>
    </row>
    <row r="1032" spans="1:28" x14ac:dyDescent="0.3">
      <c r="A1032">
        <v>103144</v>
      </c>
      <c r="B1032" t="s">
        <v>1564</v>
      </c>
      <c r="C1032" t="str">
        <f>LEFT(טבלה1[[#This Row],[course_title]],10)</f>
        <v>Forex Elit</v>
      </c>
      <c r="D1032" t="str">
        <f>RIGHT(טבלה1[[#This Row],[course_title]],10)</f>
        <v>te Trading</v>
      </c>
      <c r="E1032" t="str">
        <f>MID(טבלה1[[#This Row],[course_title]],2,10)</f>
        <v>orex Elite</v>
      </c>
      <c r="F1032" t="s">
        <v>1565</v>
      </c>
      <c r="G1032" t="str">
        <f>REPLACE(טבלה1[[#This Row],[url]],19,3,"com")</f>
        <v>https://www.udemy.com/elite-forex-trading-system-beginners-to-intermediate-traders/</v>
      </c>
      <c r="H1032" t="b">
        <v>1</v>
      </c>
      <c r="I1032" s="4">
        <v>85</v>
      </c>
      <c r="J1032" s="5">
        <v>623</v>
      </c>
      <c r="K1032" s="5">
        <v>7</v>
      </c>
      <c r="L1032" s="5">
        <v>22</v>
      </c>
      <c r="M1032">
        <v>1</v>
      </c>
      <c r="N1032" t="str">
        <f>VLOOKUP(טבלה1[[#This Row],[level_id]],Level_id!$A$2:$B$5,2)</f>
        <v>All levels</v>
      </c>
      <c r="O1032" t="str">
        <f>LOWER(טבלה1[[#This Row],[level_desc]])</f>
        <v>all levels</v>
      </c>
      <c r="P1032" s="3" t="str">
        <f>UPPER(טבלה1[[#This Row],[small letters]])</f>
        <v>ALL LEVELS</v>
      </c>
      <c r="Q1032">
        <f>LEN(טבלה1[[#This Row],[no spaces]])</f>
        <v>10</v>
      </c>
      <c r="R1032" t="str">
        <f>TRIM(טבלה1[[#This Row],[small letters]])</f>
        <v>all levels</v>
      </c>
      <c r="S1032" s="6">
        <v>6</v>
      </c>
      <c r="T1032" s="12">
        <v>41565</v>
      </c>
      <c r="U1032" s="6">
        <f>DAY(טבלה1[[#This Row],[published_date]])</f>
        <v>18</v>
      </c>
      <c r="V1032" s="6">
        <f>MONTH(טבלה1[[#This Row],[published_date]])</f>
        <v>10</v>
      </c>
      <c r="W1032" s="6">
        <f>YEAR(טבלה1[[#This Row],[published_date]])</f>
        <v>2013</v>
      </c>
      <c r="X1032">
        <v>1</v>
      </c>
      <c r="Y1032" t="str">
        <f>VLOOKUP(טבלה1[[#This Row],[subject_id]],Subject_id!$A$2:$B$5,2)</f>
        <v>Business Finance</v>
      </c>
      <c r="Z1032" s="7">
        <v>43318</v>
      </c>
      <c r="AA1032">
        <f>_xlfn.DAYS(טבלה1[[#This Row],[Removal_date]],טבלה1[[#This Row],[published_date]])</f>
        <v>1753</v>
      </c>
      <c r="AB1032" s="4">
        <f>טבלה1[[#This Row],[price]]*טבלה1[[#This Row],[num_subscribers]]</f>
        <v>52955</v>
      </c>
    </row>
    <row r="1033" spans="1:28" x14ac:dyDescent="0.3">
      <c r="A1033">
        <v>207440</v>
      </c>
      <c r="B1033" t="s">
        <v>4376</v>
      </c>
      <c r="C1033" t="str">
        <f>LEFT(טבלה1[[#This Row],[course_title]],10)</f>
        <v>Super-Curs</v>
      </c>
      <c r="D1033" t="str">
        <f>RIGHT(טבלה1[[#This Row],[course_title]],10)</f>
        <v>ncipiantes</v>
      </c>
      <c r="E1033" t="str">
        <f>MID(טבלה1[[#This Row],[course_title]],2,10)</f>
        <v>uper-Curso</v>
      </c>
      <c r="F1033" t="s">
        <v>4377</v>
      </c>
      <c r="G1033" t="str">
        <f>REPLACE(טבלה1[[#This Row],[url]],19,3,"com")</f>
        <v>https://www.udemy.com/super-curso-de-guitarra-practico-para-principiantes/</v>
      </c>
      <c r="H1033" t="b">
        <v>1</v>
      </c>
      <c r="I1033" s="4">
        <v>85</v>
      </c>
      <c r="J1033" s="5">
        <v>228</v>
      </c>
      <c r="K1033" s="5">
        <v>26</v>
      </c>
      <c r="L1033" s="5">
        <v>215</v>
      </c>
      <c r="M1033">
        <v>2</v>
      </c>
      <c r="N1033" t="str">
        <f>VLOOKUP(טבלה1[[#This Row],[level_id]],Level_id!$A$2:$B$5,2)</f>
        <v>Beginner Level</v>
      </c>
      <c r="O1033" t="str">
        <f>LOWER(טבלה1[[#This Row],[level_desc]])</f>
        <v>beginner level</v>
      </c>
      <c r="P1033" s="3" t="str">
        <f>UPPER(טבלה1[[#This Row],[small letters]])</f>
        <v>BEGINNER LEVEL</v>
      </c>
      <c r="Q1033">
        <f>LEN(טבלה1[[#This Row],[no spaces]])</f>
        <v>14</v>
      </c>
      <c r="R1033" t="str">
        <f>TRIM(טבלה1[[#This Row],[small letters]])</f>
        <v>beginner level</v>
      </c>
      <c r="S1033" s="6">
        <v>10.5</v>
      </c>
      <c r="T1033" s="12">
        <v>41820</v>
      </c>
      <c r="U1033" s="6">
        <f>DAY(טבלה1[[#This Row],[published_date]])</f>
        <v>30</v>
      </c>
      <c r="V1033" s="6">
        <f>MONTH(טבלה1[[#This Row],[published_date]])</f>
        <v>6</v>
      </c>
      <c r="W1033" s="6">
        <f>YEAR(טבלה1[[#This Row],[published_date]])</f>
        <v>2014</v>
      </c>
      <c r="X1033">
        <v>3</v>
      </c>
      <c r="Y1033" t="str">
        <f>VLOOKUP(טבלה1[[#This Row],[subject_id]],Subject_id!$A$2:$B$5,2)</f>
        <v>Musical Instruments</v>
      </c>
      <c r="Z1033" s="7">
        <v>43465</v>
      </c>
      <c r="AA1033">
        <f>_xlfn.DAYS(טבלה1[[#This Row],[Removal_date]],טבלה1[[#This Row],[published_date]])</f>
        <v>1645</v>
      </c>
      <c r="AB1033" s="4">
        <f>טבלה1[[#This Row],[price]]*טבלה1[[#This Row],[num_subscribers]]</f>
        <v>19380</v>
      </c>
    </row>
    <row r="1034" spans="1:28" x14ac:dyDescent="0.3">
      <c r="A1034">
        <v>326338</v>
      </c>
      <c r="B1034" t="s">
        <v>3038</v>
      </c>
      <c r="C1034" t="str">
        <f>LEFT(טבלה1[[#This Row],[course_title]],10)</f>
        <v>OpenCV Com</v>
      </c>
      <c r="D1034" t="str">
        <f>RIGHT(טבלה1[[#This Row],[course_title]],10)</f>
        <v xml:space="preserve">ogramming </v>
      </c>
      <c r="E1034" t="str">
        <f>MID(טבלה1[[#This Row],[course_title]],2,10)</f>
        <v>penCV Comp</v>
      </c>
      <c r="F1034" t="s">
        <v>3039</v>
      </c>
      <c r="G1034" t="str">
        <f>REPLACE(טבלה1[[#This Row],[url]],19,3,"com")</f>
        <v>https://www.udemy.com/opencv-computer-vision-application-programming/</v>
      </c>
      <c r="H1034" t="b">
        <v>1</v>
      </c>
      <c r="I1034" s="4">
        <v>85</v>
      </c>
      <c r="J1034" s="5">
        <v>167</v>
      </c>
      <c r="K1034" s="5">
        <v>14</v>
      </c>
      <c r="L1034" s="5">
        <v>30</v>
      </c>
      <c r="M1034">
        <v>1</v>
      </c>
      <c r="N1034" t="str">
        <f>VLOOKUP(טבלה1[[#This Row],[level_id]],Level_id!$A$2:$B$5,2)</f>
        <v>All levels</v>
      </c>
      <c r="O1034" t="str">
        <f>LOWER(טבלה1[[#This Row],[level_desc]])</f>
        <v>all levels</v>
      </c>
      <c r="P1034" s="3" t="str">
        <f>UPPER(טבלה1[[#This Row],[small letters]])</f>
        <v>ALL LEVELS</v>
      </c>
      <c r="Q1034">
        <f>LEN(טבלה1[[#This Row],[no spaces]])</f>
        <v>10</v>
      </c>
      <c r="R1034" t="str">
        <f>TRIM(טבלה1[[#This Row],[small letters]])</f>
        <v>all levels</v>
      </c>
      <c r="S1034" s="6">
        <v>2.5</v>
      </c>
      <c r="T1034" s="12">
        <v>41936</v>
      </c>
      <c r="U1034" s="6">
        <f>DAY(טבלה1[[#This Row],[published_date]])</f>
        <v>24</v>
      </c>
      <c r="V1034" s="6">
        <f>MONTH(טבלה1[[#This Row],[published_date]])</f>
        <v>10</v>
      </c>
      <c r="W1034" s="6">
        <f>YEAR(טבלה1[[#This Row],[published_date]])</f>
        <v>2014</v>
      </c>
      <c r="X1034">
        <v>2</v>
      </c>
      <c r="Y1034" t="str">
        <f>VLOOKUP(טבלה1[[#This Row],[subject_id]],Subject_id!$A$2:$B$5,2)</f>
        <v>Graphic Design</v>
      </c>
      <c r="Z1034" s="7">
        <v>43734</v>
      </c>
      <c r="AA1034">
        <f>_xlfn.DAYS(טבלה1[[#This Row],[Removal_date]],טבלה1[[#This Row],[published_date]])</f>
        <v>1798</v>
      </c>
      <c r="AB1034" s="4">
        <f>טבלה1[[#This Row],[price]]*טבלה1[[#This Row],[num_subscribers]]</f>
        <v>14195</v>
      </c>
    </row>
    <row r="1035" spans="1:28" x14ac:dyDescent="0.3">
      <c r="A1035">
        <v>352748</v>
      </c>
      <c r="B1035" t="s">
        <v>7193</v>
      </c>
      <c r="C1035" t="str">
        <f>LEFT(טבלה1[[#This Row],[course_title]],10)</f>
        <v>Getting St</v>
      </c>
      <c r="D1035" t="str">
        <f>RIGHT(טבלה1[[#This Row],[course_title]],10)</f>
        <v>th Magento</v>
      </c>
      <c r="E1035" t="str">
        <f>MID(טבלה1[[#This Row],[course_title]],2,10)</f>
        <v>etting Sta</v>
      </c>
      <c r="F1035" t="s">
        <v>7194</v>
      </c>
      <c r="G1035" t="str">
        <f>REPLACE(טבלה1[[#This Row],[url]],19,3,"com")</f>
        <v>https://www.udemy.com/getting-started-with-magento/</v>
      </c>
      <c r="H1035" t="b">
        <v>1</v>
      </c>
      <c r="I1035" s="4">
        <v>85</v>
      </c>
      <c r="J1035" s="5">
        <v>608</v>
      </c>
      <c r="K1035" s="5">
        <v>88</v>
      </c>
      <c r="L1035" s="5">
        <v>48</v>
      </c>
      <c r="M1035">
        <v>1</v>
      </c>
      <c r="N1035" t="str">
        <f>VLOOKUP(טבלה1[[#This Row],[level_id]],Level_id!$A$2:$B$5,2)</f>
        <v>All levels</v>
      </c>
      <c r="O1035" t="str">
        <f>LOWER(טבלה1[[#This Row],[level_desc]])</f>
        <v>all levels</v>
      </c>
      <c r="P1035" s="3" t="str">
        <f>UPPER(טבלה1[[#This Row],[small letters]])</f>
        <v>ALL LEVELS</v>
      </c>
      <c r="Q1035">
        <f>LEN(טבלה1[[#This Row],[no spaces]])</f>
        <v>10</v>
      </c>
      <c r="R1035" t="str">
        <f>TRIM(טבלה1[[#This Row],[small letters]])</f>
        <v>all levels</v>
      </c>
      <c r="S1035" s="6">
        <v>3.5</v>
      </c>
      <c r="T1035" s="12">
        <v>41964</v>
      </c>
      <c r="U1035" s="6">
        <f>DAY(טבלה1[[#This Row],[published_date]])</f>
        <v>21</v>
      </c>
      <c r="V1035" s="6">
        <f>MONTH(טבלה1[[#This Row],[published_date]])</f>
        <v>11</v>
      </c>
      <c r="W1035" s="6">
        <f>YEAR(טבלה1[[#This Row],[published_date]])</f>
        <v>2014</v>
      </c>
      <c r="X1035">
        <v>4</v>
      </c>
      <c r="Y1035" t="str">
        <f>VLOOKUP(טבלה1[[#This Row],[subject_id]],Subject_id!$A$2:$B$5,2)</f>
        <v>Web Development</v>
      </c>
      <c r="Z1035" s="7">
        <v>43734</v>
      </c>
      <c r="AA1035">
        <f>_xlfn.DAYS(טבלה1[[#This Row],[Removal_date]],טבלה1[[#This Row],[published_date]])</f>
        <v>1770</v>
      </c>
      <c r="AB1035" s="4">
        <f>טבלה1[[#This Row],[price]]*טבלה1[[#This Row],[num_subscribers]]</f>
        <v>51680</v>
      </c>
    </row>
    <row r="1036" spans="1:28" x14ac:dyDescent="0.3">
      <c r="A1036">
        <v>352774</v>
      </c>
      <c r="B1036" t="s">
        <v>6543</v>
      </c>
      <c r="C1036" t="str">
        <f>LEFT(טבלה1[[#This Row],[course_title]],10)</f>
        <v>RESTful Se</v>
      </c>
      <c r="D1036" t="str">
        <f>RIGHT(טבלה1[[#This Row],[course_title]],10)</f>
        <v>ET Web API</v>
      </c>
      <c r="E1036" t="str">
        <f>MID(טבלה1[[#This Row],[course_title]],2,10)</f>
        <v>ESTful Ser</v>
      </c>
      <c r="F1036" t="s">
        <v>6544</v>
      </c>
      <c r="G1036" t="str">
        <f>REPLACE(טבלה1[[#This Row],[url]],19,3,"com")</f>
        <v>https://www.udemy.com/restful-services-with-aspnet-web-api/</v>
      </c>
      <c r="H1036" t="b">
        <v>1</v>
      </c>
      <c r="I1036" s="4">
        <v>85</v>
      </c>
      <c r="J1036" s="5">
        <v>716</v>
      </c>
      <c r="K1036" s="5">
        <v>59</v>
      </c>
      <c r="L1036" s="5">
        <v>34</v>
      </c>
      <c r="M1036">
        <v>1</v>
      </c>
      <c r="N1036" t="str">
        <f>VLOOKUP(טבלה1[[#This Row],[level_id]],Level_id!$A$2:$B$5,2)</f>
        <v>All levels</v>
      </c>
      <c r="O1036" t="str">
        <f>LOWER(טבלה1[[#This Row],[level_desc]])</f>
        <v>all levels</v>
      </c>
      <c r="P1036" s="3" t="str">
        <f>UPPER(טבלה1[[#This Row],[small letters]])</f>
        <v>ALL LEVELS</v>
      </c>
      <c r="Q1036">
        <f>LEN(טבלה1[[#This Row],[no spaces]])</f>
        <v>10</v>
      </c>
      <c r="R1036" t="str">
        <f>TRIM(טבלה1[[#This Row],[small letters]])</f>
        <v>all levels</v>
      </c>
      <c r="S1036" s="6">
        <v>2</v>
      </c>
      <c r="T1036" s="12">
        <v>41964</v>
      </c>
      <c r="U1036" s="6">
        <f>DAY(טבלה1[[#This Row],[published_date]])</f>
        <v>21</v>
      </c>
      <c r="V1036" s="6">
        <f>MONTH(טבלה1[[#This Row],[published_date]])</f>
        <v>11</v>
      </c>
      <c r="W1036" s="6">
        <f>YEAR(טבלה1[[#This Row],[published_date]])</f>
        <v>2014</v>
      </c>
      <c r="X1036">
        <v>4</v>
      </c>
      <c r="Y1036" t="str">
        <f>VLOOKUP(טבלה1[[#This Row],[subject_id]],Subject_id!$A$2:$B$5,2)</f>
        <v>Web Development</v>
      </c>
      <c r="Z1036" s="7">
        <v>43734</v>
      </c>
      <c r="AA1036">
        <f>_xlfn.DAYS(טבלה1[[#This Row],[Removal_date]],טבלה1[[#This Row],[published_date]])</f>
        <v>1770</v>
      </c>
      <c r="AB1036" s="4">
        <f>טבלה1[[#This Row],[price]]*טבלה1[[#This Row],[num_subscribers]]</f>
        <v>60860</v>
      </c>
    </row>
    <row r="1037" spans="1:28" x14ac:dyDescent="0.3">
      <c r="A1037">
        <v>366608</v>
      </c>
      <c r="B1037" t="s">
        <v>7027</v>
      </c>
      <c r="C1037" t="str">
        <f>LEFT(טבלה1[[#This Row],[course_title]],10)</f>
        <v>Building W</v>
      </c>
      <c r="D1037" t="str">
        <f>RIGHT(טבלה1[[#This Row],[course_title]],10)</f>
        <v>Spring MVC</v>
      </c>
      <c r="E1037" t="str">
        <f>MID(טבלה1[[#This Row],[course_title]],2,10)</f>
        <v>uilding We</v>
      </c>
      <c r="F1037" t="s">
        <v>7028</v>
      </c>
      <c r="G1037" t="str">
        <f>REPLACE(טבלה1[[#This Row],[url]],19,3,"com")</f>
        <v>https://www.udemy.com/building-web-applications-with-spring-mvc/</v>
      </c>
      <c r="H1037" t="b">
        <v>1</v>
      </c>
      <c r="I1037" s="4">
        <v>85</v>
      </c>
      <c r="J1037" s="5">
        <v>714</v>
      </c>
      <c r="K1037" s="5">
        <v>48</v>
      </c>
      <c r="L1037" s="5">
        <v>28</v>
      </c>
      <c r="M1037">
        <v>1</v>
      </c>
      <c r="N1037" t="str">
        <f>VLOOKUP(טבלה1[[#This Row],[level_id]],Level_id!$A$2:$B$5,2)</f>
        <v>All levels</v>
      </c>
      <c r="O1037" t="str">
        <f>LOWER(טבלה1[[#This Row],[level_desc]])</f>
        <v>all levels</v>
      </c>
      <c r="P1037" s="3" t="str">
        <f>UPPER(טבלה1[[#This Row],[small letters]])</f>
        <v>ALL LEVELS</v>
      </c>
      <c r="Q1037">
        <f>LEN(טבלה1[[#This Row],[no spaces]])</f>
        <v>10</v>
      </c>
      <c r="R1037" t="str">
        <f>TRIM(טבלה1[[#This Row],[small letters]])</f>
        <v>all levels</v>
      </c>
      <c r="S1037" s="6">
        <v>3</v>
      </c>
      <c r="T1037" s="12">
        <v>41982</v>
      </c>
      <c r="U1037" s="6">
        <f>DAY(טבלה1[[#This Row],[published_date]])</f>
        <v>9</v>
      </c>
      <c r="V1037" s="6">
        <f>MONTH(טבלה1[[#This Row],[published_date]])</f>
        <v>12</v>
      </c>
      <c r="W1037" s="6">
        <f>YEAR(טבלה1[[#This Row],[published_date]])</f>
        <v>2014</v>
      </c>
      <c r="X1037">
        <v>4</v>
      </c>
      <c r="Y1037" t="str">
        <f>VLOOKUP(טבלה1[[#This Row],[subject_id]],Subject_id!$A$2:$B$5,2)</f>
        <v>Web Development</v>
      </c>
      <c r="Z1037" s="7">
        <v>43734</v>
      </c>
      <c r="AA1037">
        <f>_xlfn.DAYS(טבלה1[[#This Row],[Removal_date]],טבלה1[[#This Row],[published_date]])</f>
        <v>1752</v>
      </c>
      <c r="AB1037" s="4">
        <f>טבלה1[[#This Row],[price]]*טבלה1[[#This Row],[num_subscribers]]</f>
        <v>60690</v>
      </c>
    </row>
    <row r="1038" spans="1:28" x14ac:dyDescent="0.3">
      <c r="A1038">
        <v>368679</v>
      </c>
      <c r="B1038" t="s">
        <v>7039</v>
      </c>
      <c r="C1038" t="str">
        <f>LEFT(טבלה1[[#This Row],[course_title]],10)</f>
        <v xml:space="preserve">Mastering </v>
      </c>
      <c r="D1038" t="str">
        <f>RIGHT(טבלה1[[#This Row],[course_title]],10)</f>
        <v>ng Magento</v>
      </c>
      <c r="E1038" t="str">
        <f>MID(טבלה1[[#This Row],[course_title]],2,10)</f>
        <v>astering M</v>
      </c>
      <c r="F1038" t="s">
        <v>7040</v>
      </c>
      <c r="G1038" t="str">
        <f>REPLACE(טבלה1[[#This Row],[url]],19,3,"com")</f>
        <v>https://www.udemy.com/mastering-magento/</v>
      </c>
      <c r="H1038" t="b">
        <v>1</v>
      </c>
      <c r="I1038" s="4">
        <v>85</v>
      </c>
      <c r="J1038" s="5">
        <v>1063</v>
      </c>
      <c r="K1038" s="5">
        <v>101</v>
      </c>
      <c r="L1038" s="5">
        <v>40</v>
      </c>
      <c r="M1038">
        <v>1</v>
      </c>
      <c r="N1038" t="str">
        <f>VLOOKUP(טבלה1[[#This Row],[level_id]],Level_id!$A$2:$B$5,2)</f>
        <v>All levels</v>
      </c>
      <c r="O1038" t="str">
        <f>LOWER(טבלה1[[#This Row],[level_desc]])</f>
        <v>all levels</v>
      </c>
      <c r="P1038" s="3" t="str">
        <f>UPPER(טבלה1[[#This Row],[small letters]])</f>
        <v>ALL LEVELS</v>
      </c>
      <c r="Q1038">
        <f>LEN(טבלה1[[#This Row],[no spaces]])</f>
        <v>10</v>
      </c>
      <c r="R1038" t="str">
        <f>TRIM(טבלה1[[#This Row],[small letters]])</f>
        <v>all levels</v>
      </c>
      <c r="S1038" s="6">
        <v>3.5</v>
      </c>
      <c r="T1038" s="12">
        <v>41988</v>
      </c>
      <c r="U1038" s="6">
        <f>DAY(טבלה1[[#This Row],[published_date]])</f>
        <v>15</v>
      </c>
      <c r="V1038" s="6">
        <f>MONTH(טבלה1[[#This Row],[published_date]])</f>
        <v>12</v>
      </c>
      <c r="W1038" s="6">
        <f>YEAR(טבלה1[[#This Row],[published_date]])</f>
        <v>2014</v>
      </c>
      <c r="X1038">
        <v>4</v>
      </c>
      <c r="Y1038" t="str">
        <f>VLOOKUP(טבלה1[[#This Row],[subject_id]],Subject_id!$A$2:$B$5,2)</f>
        <v>Web Development</v>
      </c>
      <c r="Z1038" s="7">
        <v>43734</v>
      </c>
      <c r="AA1038">
        <f>_xlfn.DAYS(טבלה1[[#This Row],[Removal_date]],טבלה1[[#This Row],[published_date]])</f>
        <v>1746</v>
      </c>
      <c r="AB1038" s="4">
        <f>טבלה1[[#This Row],[price]]*טבלה1[[#This Row],[num_subscribers]]</f>
        <v>90355</v>
      </c>
    </row>
    <row r="1039" spans="1:28" x14ac:dyDescent="0.3">
      <c r="A1039">
        <v>395652</v>
      </c>
      <c r="B1039" t="s">
        <v>3526</v>
      </c>
      <c r="C1039" t="str">
        <f>LEFT(טבלה1[[#This Row],[course_title]],10)</f>
        <v>R Graph Es</v>
      </c>
      <c r="D1039" t="str">
        <f>RIGHT(טבלה1[[#This Row],[course_title]],10)</f>
        <v>Essentials</v>
      </c>
      <c r="E1039" t="str">
        <f>MID(טבלה1[[#This Row],[course_title]],2,10)</f>
        <v xml:space="preserve"> Graph Ess</v>
      </c>
      <c r="F1039" t="s">
        <v>3527</v>
      </c>
      <c r="G1039" t="str">
        <f>REPLACE(טבלה1[[#This Row],[url]],19,3,"com")</f>
        <v>https://www.udemy.com/r-graph-essentials/</v>
      </c>
      <c r="H1039" t="b">
        <v>1</v>
      </c>
      <c r="I1039" s="4">
        <v>85</v>
      </c>
      <c r="J1039" s="5">
        <v>105</v>
      </c>
      <c r="K1039" s="5">
        <v>4</v>
      </c>
      <c r="L1039" s="5">
        <v>41</v>
      </c>
      <c r="M1039">
        <v>1</v>
      </c>
      <c r="N1039" t="str">
        <f>VLOOKUP(טבלה1[[#This Row],[level_id]],Level_id!$A$2:$B$5,2)</f>
        <v>All levels</v>
      </c>
      <c r="O1039" t="str">
        <f>LOWER(טבלה1[[#This Row],[level_desc]])</f>
        <v>all levels</v>
      </c>
      <c r="P1039" s="3" t="str">
        <f>UPPER(טבלה1[[#This Row],[small letters]])</f>
        <v>ALL LEVELS</v>
      </c>
      <c r="Q1039">
        <f>LEN(טבלה1[[#This Row],[no spaces]])</f>
        <v>10</v>
      </c>
      <c r="R1039" t="str">
        <f>TRIM(טבלה1[[#This Row],[small letters]])</f>
        <v>all levels</v>
      </c>
      <c r="S1039" s="6">
        <v>2</v>
      </c>
      <c r="T1039" s="12">
        <v>42025</v>
      </c>
      <c r="U1039" s="6">
        <f>DAY(טבלה1[[#This Row],[published_date]])</f>
        <v>21</v>
      </c>
      <c r="V1039" s="6">
        <f>MONTH(טבלה1[[#This Row],[published_date]])</f>
        <v>1</v>
      </c>
      <c r="W1039" s="6">
        <f>YEAR(טבלה1[[#This Row],[published_date]])</f>
        <v>2015</v>
      </c>
      <c r="X1039">
        <v>2</v>
      </c>
      <c r="Y1039" t="str">
        <f>VLOOKUP(טבלה1[[#This Row],[subject_id]],Subject_id!$A$2:$B$5,2)</f>
        <v>Graphic Design</v>
      </c>
      <c r="Z1039" s="7">
        <v>43734</v>
      </c>
      <c r="AA1039">
        <f>_xlfn.DAYS(טבלה1[[#This Row],[Removal_date]],טבלה1[[#This Row],[published_date]])</f>
        <v>1709</v>
      </c>
      <c r="AB1039" s="4">
        <f>טבלה1[[#This Row],[price]]*טבלה1[[#This Row],[num_subscribers]]</f>
        <v>8925</v>
      </c>
    </row>
    <row r="1040" spans="1:28" x14ac:dyDescent="0.3">
      <c r="A1040">
        <v>422012</v>
      </c>
      <c r="B1040" t="s">
        <v>7211</v>
      </c>
      <c r="C1040" t="str">
        <f>LEFT(טבלה1[[#This Row],[course_title]],10)</f>
        <v>Querying M</v>
      </c>
      <c r="D1040" t="str">
        <f>RIGHT(טבלה1[[#This Row],[course_title]],10)</f>
        <v>o. 70-461)</v>
      </c>
      <c r="E1040" t="str">
        <f>MID(טבלה1[[#This Row],[course_title]],2,10)</f>
        <v>uerying Mi</v>
      </c>
      <c r="F1040" t="s">
        <v>7212</v>
      </c>
      <c r="G1040" t="str">
        <f>REPLACE(טבלה1[[#This Row],[url]],19,3,"com")</f>
        <v>https://www.udemy.com/querying-sql-server-2012-70-461/</v>
      </c>
      <c r="H1040" t="b">
        <v>1</v>
      </c>
      <c r="I1040" s="4">
        <v>85</v>
      </c>
      <c r="J1040" s="5">
        <v>666</v>
      </c>
      <c r="K1040" s="5">
        <v>89</v>
      </c>
      <c r="L1040" s="5">
        <v>115</v>
      </c>
      <c r="M1040">
        <v>1</v>
      </c>
      <c r="N1040" t="str">
        <f>VLOOKUP(טבלה1[[#This Row],[level_id]],Level_id!$A$2:$B$5,2)</f>
        <v>All levels</v>
      </c>
      <c r="O1040" t="str">
        <f>LOWER(טבלה1[[#This Row],[level_desc]])</f>
        <v>all levels</v>
      </c>
      <c r="P1040" s="3" t="str">
        <f>UPPER(טבלה1[[#This Row],[small letters]])</f>
        <v>ALL LEVELS</v>
      </c>
      <c r="Q1040">
        <f>LEN(טבלה1[[#This Row],[no spaces]])</f>
        <v>10</v>
      </c>
      <c r="R1040" t="str">
        <f>TRIM(טבלה1[[#This Row],[small letters]])</f>
        <v>all levels</v>
      </c>
      <c r="S1040" s="6">
        <v>6.5</v>
      </c>
      <c r="T1040" s="12">
        <v>42075</v>
      </c>
      <c r="U1040" s="6">
        <f>DAY(טבלה1[[#This Row],[published_date]])</f>
        <v>12</v>
      </c>
      <c r="V1040" s="6">
        <f>MONTH(טבלה1[[#This Row],[published_date]])</f>
        <v>3</v>
      </c>
      <c r="W1040" s="6">
        <f>YEAR(טבלה1[[#This Row],[published_date]])</f>
        <v>2015</v>
      </c>
      <c r="X1040">
        <v>4</v>
      </c>
      <c r="Y1040" t="str">
        <f>VLOOKUP(טבלה1[[#This Row],[subject_id]],Subject_id!$A$2:$B$5,2)</f>
        <v>Web Development</v>
      </c>
      <c r="Z1040" s="7">
        <v>43734</v>
      </c>
      <c r="AA1040">
        <f>_xlfn.DAYS(טבלה1[[#This Row],[Removal_date]],טבלה1[[#This Row],[published_date]])</f>
        <v>1659</v>
      </c>
      <c r="AB1040" s="4">
        <f>טבלה1[[#This Row],[price]]*טבלה1[[#This Row],[num_subscribers]]</f>
        <v>56610</v>
      </c>
    </row>
    <row r="1041" spans="1:28" x14ac:dyDescent="0.3">
      <c r="A1041">
        <v>425086</v>
      </c>
      <c r="B1041" t="s">
        <v>6693</v>
      </c>
      <c r="C1041" t="str">
        <f>LEFT(טבלה1[[#This Row],[course_title]],10)</f>
        <v>Implementi</v>
      </c>
      <c r="D1041" t="str">
        <f>RIGHT(טבלה1[[#This Row],[course_title]],10)</f>
        <v xml:space="preserve">rver 2012 </v>
      </c>
      <c r="E1041" t="str">
        <f>MID(טבלה1[[#This Row],[course_title]],2,10)</f>
        <v>mplementin</v>
      </c>
      <c r="F1041" t="s">
        <v>6694</v>
      </c>
      <c r="G1041" t="str">
        <f>REPLACE(טבלה1[[#This Row],[url]],19,3,"com")</f>
        <v>https://www.udemy.com/implementing-a-data-warehouse-with-sql-server-2012/</v>
      </c>
      <c r="H1041" t="b">
        <v>1</v>
      </c>
      <c r="I1041" s="4">
        <v>85</v>
      </c>
      <c r="J1041" s="5">
        <v>1142</v>
      </c>
      <c r="K1041" s="5">
        <v>148</v>
      </c>
      <c r="L1041" s="5">
        <v>90</v>
      </c>
      <c r="M1041">
        <v>1</v>
      </c>
      <c r="N1041" t="str">
        <f>VLOOKUP(טבלה1[[#This Row],[level_id]],Level_id!$A$2:$B$5,2)</f>
        <v>All levels</v>
      </c>
      <c r="O1041" t="str">
        <f>LOWER(טבלה1[[#This Row],[level_desc]])</f>
        <v>all levels</v>
      </c>
      <c r="P1041" s="3" t="str">
        <f>UPPER(טבלה1[[#This Row],[small letters]])</f>
        <v>ALL LEVELS</v>
      </c>
      <c r="Q1041">
        <f>LEN(טבלה1[[#This Row],[no spaces]])</f>
        <v>10</v>
      </c>
      <c r="R1041" t="str">
        <f>TRIM(טבלה1[[#This Row],[small letters]])</f>
        <v>all levels</v>
      </c>
      <c r="S1041" s="6">
        <v>5</v>
      </c>
      <c r="T1041" s="12">
        <v>42125</v>
      </c>
      <c r="U1041" s="6">
        <f>DAY(טבלה1[[#This Row],[published_date]])</f>
        <v>1</v>
      </c>
      <c r="V1041" s="6">
        <f>MONTH(טבלה1[[#This Row],[published_date]])</f>
        <v>5</v>
      </c>
      <c r="W1041" s="6">
        <f>YEAR(טבלה1[[#This Row],[published_date]])</f>
        <v>2015</v>
      </c>
      <c r="X1041">
        <v>4</v>
      </c>
      <c r="Y1041" t="str">
        <f>VLOOKUP(טבלה1[[#This Row],[subject_id]],Subject_id!$A$2:$B$5,2)</f>
        <v>Web Development</v>
      </c>
      <c r="Z1041" s="7">
        <v>43734</v>
      </c>
      <c r="AA1041">
        <f>_xlfn.DAYS(טבלה1[[#This Row],[Removal_date]],טבלה1[[#This Row],[published_date]])</f>
        <v>1609</v>
      </c>
      <c r="AB1041" s="4">
        <f>טבלה1[[#This Row],[price]]*טבלה1[[#This Row],[num_subscribers]]</f>
        <v>97070</v>
      </c>
    </row>
    <row r="1042" spans="1:28" x14ac:dyDescent="0.3">
      <c r="A1042">
        <v>525114</v>
      </c>
      <c r="B1042" t="s">
        <v>6835</v>
      </c>
      <c r="C1042" t="str">
        <f>LEFT(טבלה1[[#This Row],[course_title]],10)</f>
        <v>Building R</v>
      </c>
      <c r="D1042" t="str">
        <f>RIGHT(טבלה1[[#This Row],[course_title]],10)</f>
        <v>with D3 JS</v>
      </c>
      <c r="E1042" t="str">
        <f>MID(טבלה1[[#This Row],[course_title]],2,10)</f>
        <v>uilding Re</v>
      </c>
      <c r="F1042" t="s">
        <v>6836</v>
      </c>
      <c r="G1042" t="str">
        <f>REPLACE(טבלה1[[#This Row],[url]],19,3,"com")</f>
        <v>https://www.udemy.com/building-responsive-data-visualizations-with-d3js/</v>
      </c>
      <c r="H1042" t="b">
        <v>1</v>
      </c>
      <c r="I1042" s="4">
        <v>85</v>
      </c>
      <c r="J1042" s="5">
        <v>876</v>
      </c>
      <c r="K1042" s="5">
        <v>59</v>
      </c>
      <c r="L1042" s="5">
        <v>28</v>
      </c>
      <c r="M1042">
        <v>1</v>
      </c>
      <c r="N1042" t="str">
        <f>VLOOKUP(טבלה1[[#This Row],[level_id]],Level_id!$A$2:$B$5,2)</f>
        <v>All levels</v>
      </c>
      <c r="O1042" t="str">
        <f>LOWER(טבלה1[[#This Row],[level_desc]])</f>
        <v>all levels</v>
      </c>
      <c r="P1042" s="3" t="str">
        <f>UPPER(טבלה1[[#This Row],[small letters]])</f>
        <v>ALL LEVELS</v>
      </c>
      <c r="Q1042">
        <f>LEN(טבלה1[[#This Row],[no spaces]])</f>
        <v>10</v>
      </c>
      <c r="R1042" t="str">
        <f>TRIM(טבלה1[[#This Row],[small letters]])</f>
        <v>all levels</v>
      </c>
      <c r="S1042" s="6">
        <v>2</v>
      </c>
      <c r="T1042" s="12">
        <v>42167</v>
      </c>
      <c r="U1042" s="6">
        <f>DAY(טבלה1[[#This Row],[published_date]])</f>
        <v>12</v>
      </c>
      <c r="V1042" s="6">
        <f>MONTH(טבלה1[[#This Row],[published_date]])</f>
        <v>6</v>
      </c>
      <c r="W1042" s="6">
        <f>YEAR(טבלה1[[#This Row],[published_date]])</f>
        <v>2015</v>
      </c>
      <c r="X1042">
        <v>4</v>
      </c>
      <c r="Y1042" t="str">
        <f>VLOOKUP(טבלה1[[#This Row],[subject_id]],Subject_id!$A$2:$B$5,2)</f>
        <v>Web Development</v>
      </c>
      <c r="Z1042" s="7">
        <v>43734</v>
      </c>
      <c r="AA1042">
        <f>_xlfn.DAYS(טבלה1[[#This Row],[Removal_date]],טבלה1[[#This Row],[published_date]])</f>
        <v>1567</v>
      </c>
      <c r="AB1042" s="4">
        <f>טבלה1[[#This Row],[price]]*טבלה1[[#This Row],[num_subscribers]]</f>
        <v>74460</v>
      </c>
    </row>
    <row r="1043" spans="1:28" x14ac:dyDescent="0.3">
      <c r="A1043">
        <v>629082</v>
      </c>
      <c r="B1043" t="s">
        <v>5312</v>
      </c>
      <c r="C1043" t="str">
        <f>LEFT(טבלה1[[#This Row],[course_title]],10)</f>
        <v>Discover H</v>
      </c>
      <c r="D1043" t="str">
        <f>RIGHT(טבלה1[[#This Row],[course_title]],10)</f>
        <v>e webpages</v>
      </c>
      <c r="E1043" t="str">
        <f>MID(טבלה1[[#This Row],[course_title]],2,10)</f>
        <v>iscover HT</v>
      </c>
      <c r="F1043" t="s">
        <v>5313</v>
      </c>
      <c r="G1043" t="str">
        <f>REPLACE(טבלה1[[#This Row],[url]],19,3,"com")</f>
        <v>https://www.udemy.com/intro-to-html-beginners-guide-to-html-how-to-create-webpages/</v>
      </c>
      <c r="H1043" t="b">
        <v>1</v>
      </c>
      <c r="I1043" s="4">
        <v>85</v>
      </c>
      <c r="J1043" s="5">
        <v>8711</v>
      </c>
      <c r="K1043" s="5">
        <v>44</v>
      </c>
      <c r="L1043" s="5">
        <v>22</v>
      </c>
      <c r="M1043">
        <v>2</v>
      </c>
      <c r="N1043" t="str">
        <f>VLOOKUP(טבלה1[[#This Row],[level_id]],Level_id!$A$2:$B$5,2)</f>
        <v>Beginner Level</v>
      </c>
      <c r="O1043" t="str">
        <f>LOWER(טבלה1[[#This Row],[level_desc]])</f>
        <v>beginner level</v>
      </c>
      <c r="P1043" s="3" t="str">
        <f>UPPER(טבלה1[[#This Row],[small letters]])</f>
        <v>BEGINNER LEVEL</v>
      </c>
      <c r="Q1043">
        <f>LEN(טבלה1[[#This Row],[no spaces]])</f>
        <v>14</v>
      </c>
      <c r="R1043" t="str">
        <f>TRIM(טבלה1[[#This Row],[small letters]])</f>
        <v>beginner level</v>
      </c>
      <c r="S1043" s="6">
        <v>1.5</v>
      </c>
      <c r="T1043" s="12">
        <v>42294</v>
      </c>
      <c r="U1043" s="6">
        <f>DAY(טבלה1[[#This Row],[published_date]])</f>
        <v>17</v>
      </c>
      <c r="V1043" s="6">
        <f>MONTH(טבלה1[[#This Row],[published_date]])</f>
        <v>10</v>
      </c>
      <c r="W1043" s="6">
        <f>YEAR(טבלה1[[#This Row],[published_date]])</f>
        <v>2015</v>
      </c>
      <c r="X1043">
        <v>4</v>
      </c>
      <c r="Y1043" t="str">
        <f>VLOOKUP(טבלה1[[#This Row],[subject_id]],Subject_id!$A$2:$B$5,2)</f>
        <v>Web Development</v>
      </c>
      <c r="Z1043" s="7">
        <v>43465</v>
      </c>
      <c r="AA1043">
        <f>_xlfn.DAYS(טבלה1[[#This Row],[Removal_date]],טבלה1[[#This Row],[published_date]])</f>
        <v>1171</v>
      </c>
      <c r="AB1043" s="4">
        <f>טבלה1[[#This Row],[price]]*טבלה1[[#This Row],[num_subscribers]]</f>
        <v>740435</v>
      </c>
    </row>
    <row r="1044" spans="1:28" x14ac:dyDescent="0.3">
      <c r="A1044">
        <v>641732</v>
      </c>
      <c r="B1044" t="s">
        <v>6821</v>
      </c>
      <c r="C1044" t="str">
        <f>LEFT(טבלה1[[#This Row],[course_title]],10)</f>
        <v>Css For Be</v>
      </c>
      <c r="D1044" t="str">
        <f>RIGHT(טבלה1[[#This Row],[course_title]],10)</f>
        <v xml:space="preserve"> Beginners</v>
      </c>
      <c r="E1044" t="str">
        <f>MID(טבלה1[[#This Row],[course_title]],2,10)</f>
        <v>ss For Beg</v>
      </c>
      <c r="F1044" t="s">
        <v>6822</v>
      </c>
      <c r="G1044" t="str">
        <f>REPLACE(טבלה1[[#This Row],[url]],19,3,"com")</f>
        <v>https://www.udemy.com/css-made-simple-for-beginners-learn-to-style-a-website-page/</v>
      </c>
      <c r="H1044" t="b">
        <v>1</v>
      </c>
      <c r="I1044" s="4">
        <v>85</v>
      </c>
      <c r="J1044" s="5">
        <v>1156</v>
      </c>
      <c r="K1044" s="5">
        <v>13</v>
      </c>
      <c r="L1044" s="5">
        <v>28</v>
      </c>
      <c r="M1044">
        <v>2</v>
      </c>
      <c r="N1044" t="str">
        <f>VLOOKUP(טבלה1[[#This Row],[level_id]],Level_id!$A$2:$B$5,2)</f>
        <v>Beginner Level</v>
      </c>
      <c r="O1044" t="str">
        <f>LOWER(טבלה1[[#This Row],[level_desc]])</f>
        <v>beginner level</v>
      </c>
      <c r="P1044" s="3" t="str">
        <f>UPPER(טבלה1[[#This Row],[small letters]])</f>
        <v>BEGINNER LEVEL</v>
      </c>
      <c r="Q1044">
        <f>LEN(טבלה1[[#This Row],[no spaces]])</f>
        <v>14</v>
      </c>
      <c r="R1044" t="str">
        <f>TRIM(טבלה1[[#This Row],[small letters]])</f>
        <v>beginner level</v>
      </c>
      <c r="S1044" s="6">
        <v>2.5</v>
      </c>
      <c r="T1044" s="12">
        <v>42298</v>
      </c>
      <c r="U1044" s="6">
        <f>DAY(טבלה1[[#This Row],[published_date]])</f>
        <v>21</v>
      </c>
      <c r="V1044" s="6">
        <f>MONTH(טבלה1[[#This Row],[published_date]])</f>
        <v>10</v>
      </c>
      <c r="W1044" s="6">
        <f>YEAR(טבלה1[[#This Row],[published_date]])</f>
        <v>2015</v>
      </c>
      <c r="X1044">
        <v>4</v>
      </c>
      <c r="Y1044" t="str">
        <f>VLOOKUP(טבלה1[[#This Row],[subject_id]],Subject_id!$A$2:$B$5,2)</f>
        <v>Web Development</v>
      </c>
      <c r="Z1044" s="7">
        <v>43465</v>
      </c>
      <c r="AA1044">
        <f>_xlfn.DAYS(טבלה1[[#This Row],[Removal_date]],טבלה1[[#This Row],[published_date]])</f>
        <v>1167</v>
      </c>
      <c r="AB1044" s="4">
        <f>טבלה1[[#This Row],[price]]*טבלה1[[#This Row],[num_subscribers]]</f>
        <v>98260</v>
      </c>
    </row>
    <row r="1045" spans="1:28" x14ac:dyDescent="0.3">
      <c r="A1045">
        <v>644020</v>
      </c>
      <c r="B1045" t="s">
        <v>2086</v>
      </c>
      <c r="C1045" t="str">
        <f>LEFT(טבלה1[[#This Row],[course_title]],10)</f>
        <v>Curso de I</v>
      </c>
      <c r="D1045" t="str">
        <f>RIGHT(טבלה1[[#This Row],[course_title]],10)</f>
        <v>al Trading</v>
      </c>
      <c r="E1045" t="str">
        <f>MID(טבלה1[[#This Row],[course_title]],2,10)</f>
        <v>urso de In</v>
      </c>
      <c r="F1045" t="s">
        <v>2087</v>
      </c>
      <c r="G1045" t="str">
        <f>REPLACE(טבלה1[[#This Row],[url]],19,3,"com")</f>
        <v>https://www.udemy.com/curso-de-iniciacion-al-trading/</v>
      </c>
      <c r="H1045" t="b">
        <v>1</v>
      </c>
      <c r="I1045" s="4">
        <v>85</v>
      </c>
      <c r="J1045" s="5">
        <v>31</v>
      </c>
      <c r="K1045" s="5">
        <v>5</v>
      </c>
      <c r="L1045" s="5">
        <v>40</v>
      </c>
      <c r="M1045">
        <v>1</v>
      </c>
      <c r="N1045" t="str">
        <f>VLOOKUP(טבלה1[[#This Row],[level_id]],Level_id!$A$2:$B$5,2)</f>
        <v>All levels</v>
      </c>
      <c r="O1045" t="str">
        <f>LOWER(טבלה1[[#This Row],[level_desc]])</f>
        <v>all levels</v>
      </c>
      <c r="P1045" s="3" t="str">
        <f>UPPER(טבלה1[[#This Row],[small letters]])</f>
        <v>ALL LEVELS</v>
      </c>
      <c r="Q1045">
        <f>LEN(טבלה1[[#This Row],[no spaces]])</f>
        <v>10</v>
      </c>
      <c r="R1045" t="str">
        <f>TRIM(טבלה1[[#This Row],[small letters]])</f>
        <v>all levels</v>
      </c>
      <c r="S1045" s="6">
        <v>10.5</v>
      </c>
      <c r="T1045" s="12">
        <v>42334</v>
      </c>
      <c r="U1045" s="6">
        <f>DAY(טבלה1[[#This Row],[published_date]])</f>
        <v>26</v>
      </c>
      <c r="V1045" s="6">
        <f>MONTH(טבלה1[[#This Row],[published_date]])</f>
        <v>11</v>
      </c>
      <c r="W1045" s="6">
        <f>YEAR(טבלה1[[#This Row],[published_date]])</f>
        <v>2015</v>
      </c>
      <c r="X1045">
        <v>1</v>
      </c>
      <c r="Y1045" t="str">
        <f>VLOOKUP(טבלה1[[#This Row],[subject_id]],Subject_id!$A$2:$B$5,2)</f>
        <v>Business Finance</v>
      </c>
      <c r="Z1045" s="7">
        <v>43734</v>
      </c>
      <c r="AA1045">
        <f>_xlfn.DAYS(טבלה1[[#This Row],[Removal_date]],טבלה1[[#This Row],[published_date]])</f>
        <v>1400</v>
      </c>
      <c r="AB1045" s="4">
        <f>טבלה1[[#This Row],[price]]*טבלה1[[#This Row],[num_subscribers]]</f>
        <v>2635</v>
      </c>
    </row>
    <row r="1046" spans="1:28" x14ac:dyDescent="0.3">
      <c r="A1046">
        <v>724824</v>
      </c>
      <c r="B1046" t="s">
        <v>3456</v>
      </c>
      <c r="C1046" t="str">
        <f>LEFT(טבלה1[[#This Row],[course_title]],10)</f>
        <v>Photoshopã</v>
      </c>
      <c r="D1046" t="str">
        <f>RIGHT(טבלה1[[#This Row],[course_title]],10)</f>
        <v>¯ãƒ‹ãƒƒã‚¯</v>
      </c>
      <c r="E1046" t="str">
        <f>MID(טבלה1[[#This Row],[course_title]],2,10)</f>
        <v>hotoshopã€</v>
      </c>
      <c r="F1046" t="s">
        <v>3457</v>
      </c>
      <c r="G1046" t="str">
        <f>REPLACE(טבלה1[[#This Row],[url]],19,3,"com")</f>
        <v>https://www.udemy.com/photoshop-s/</v>
      </c>
      <c r="H1046" t="b">
        <v>1</v>
      </c>
      <c r="I1046" s="4">
        <v>85</v>
      </c>
      <c r="J1046" s="5">
        <v>113</v>
      </c>
      <c r="K1046" s="5">
        <v>5</v>
      </c>
      <c r="L1046" s="5">
        <v>39</v>
      </c>
      <c r="M1046">
        <v>4</v>
      </c>
      <c r="N1046" t="str">
        <f>VLOOKUP(טבלה1[[#This Row],[level_id]],Level_id!$A$2:$B$5,2)</f>
        <v>Intermediate Level</v>
      </c>
      <c r="O1046" t="str">
        <f>LOWER(טבלה1[[#This Row],[level_desc]])</f>
        <v>intermediate level</v>
      </c>
      <c r="P1046" s="3" t="str">
        <f>UPPER(טבלה1[[#This Row],[small letters]])</f>
        <v>INTERMEDIATE LEVEL</v>
      </c>
      <c r="Q1046">
        <f>LEN(טבלה1[[#This Row],[no spaces]])</f>
        <v>18</v>
      </c>
      <c r="R1046" t="str">
        <f>TRIM(טבלה1[[#This Row],[small letters]])</f>
        <v>intermediate level</v>
      </c>
      <c r="S1046" s="6">
        <v>4.5</v>
      </c>
      <c r="T1046" s="12">
        <v>42381</v>
      </c>
      <c r="U1046" s="6">
        <f>DAY(טבלה1[[#This Row],[published_date]])</f>
        <v>12</v>
      </c>
      <c r="V1046" s="6">
        <f>MONTH(טבלה1[[#This Row],[published_date]])</f>
        <v>1</v>
      </c>
      <c r="W1046" s="6">
        <f>YEAR(טבלה1[[#This Row],[published_date]])</f>
        <v>2016</v>
      </c>
      <c r="X1046">
        <v>2</v>
      </c>
      <c r="Y1046" t="str">
        <f>VLOOKUP(טבלה1[[#This Row],[subject_id]],Subject_id!$A$2:$B$5,2)</f>
        <v>Graphic Design</v>
      </c>
      <c r="Z1046" s="7">
        <v>44114</v>
      </c>
      <c r="AA1046">
        <f>_xlfn.DAYS(טבלה1[[#This Row],[Removal_date]],טבלה1[[#This Row],[published_date]])</f>
        <v>1733</v>
      </c>
      <c r="AB1046" s="4">
        <f>טבלה1[[#This Row],[price]]*טבלה1[[#This Row],[num_subscribers]]</f>
        <v>9605</v>
      </c>
    </row>
    <row r="1047" spans="1:28" x14ac:dyDescent="0.3">
      <c r="A1047">
        <v>740764</v>
      </c>
      <c r="B1047" t="s">
        <v>2134</v>
      </c>
      <c r="C1047" t="str">
        <f>LEFT(טבלה1[[#This Row],[course_title]],10)</f>
        <v>Introducti</v>
      </c>
      <c r="D1047" t="str">
        <f>RIGHT(טבלה1[[#This Row],[course_title]],10)</f>
        <v xml:space="preserve"> Financing</v>
      </c>
      <c r="E1047" t="str">
        <f>MID(טבלה1[[#This Row],[course_title]],2,10)</f>
        <v>ntroductio</v>
      </c>
      <c r="F1047" t="s">
        <v>2135</v>
      </c>
      <c r="G1047" t="str">
        <f>REPLACE(טבלה1[[#This Row],[url]],19,3,"com")</f>
        <v>https://www.udemy.com/introduction-to-health-financing/</v>
      </c>
      <c r="H1047" t="b">
        <v>1</v>
      </c>
      <c r="I1047" s="4">
        <v>85</v>
      </c>
      <c r="J1047" s="5">
        <v>26</v>
      </c>
      <c r="K1047" s="5">
        <v>1</v>
      </c>
      <c r="L1047" s="5">
        <v>17</v>
      </c>
      <c r="M1047">
        <v>2</v>
      </c>
      <c r="N1047" t="str">
        <f>VLOOKUP(טבלה1[[#This Row],[level_id]],Level_id!$A$2:$B$5,2)</f>
        <v>Beginner Level</v>
      </c>
      <c r="O1047" t="str">
        <f>LOWER(טבלה1[[#This Row],[level_desc]])</f>
        <v>beginner level</v>
      </c>
      <c r="P1047" s="3" t="str">
        <f>UPPER(טבלה1[[#This Row],[small letters]])</f>
        <v>BEGINNER LEVEL</v>
      </c>
      <c r="Q1047">
        <f>LEN(טבלה1[[#This Row],[no spaces]])</f>
        <v>14</v>
      </c>
      <c r="R1047" t="str">
        <f>TRIM(טבלה1[[#This Row],[small letters]])</f>
        <v>beginner level</v>
      </c>
      <c r="S1047" s="6">
        <v>2</v>
      </c>
      <c r="T1047" s="12">
        <v>42507</v>
      </c>
      <c r="U1047" s="6">
        <f>DAY(טבלה1[[#This Row],[published_date]])</f>
        <v>17</v>
      </c>
      <c r="V1047" s="6">
        <f>MONTH(טבלה1[[#This Row],[published_date]])</f>
        <v>5</v>
      </c>
      <c r="W1047" s="6">
        <f>YEAR(טבלה1[[#This Row],[published_date]])</f>
        <v>2016</v>
      </c>
      <c r="X1047">
        <v>1</v>
      </c>
      <c r="Y1047" t="str">
        <f>VLOOKUP(טבלה1[[#This Row],[subject_id]],Subject_id!$A$2:$B$5,2)</f>
        <v>Business Finance</v>
      </c>
      <c r="Z1047" s="7">
        <v>43465</v>
      </c>
      <c r="AA1047">
        <f>_xlfn.DAYS(טבלה1[[#This Row],[Removal_date]],טבלה1[[#This Row],[published_date]])</f>
        <v>958</v>
      </c>
      <c r="AB1047" s="4">
        <f>טבלה1[[#This Row],[price]]*טבלה1[[#This Row],[num_subscribers]]</f>
        <v>2210</v>
      </c>
    </row>
    <row r="1048" spans="1:28" x14ac:dyDescent="0.3">
      <c r="A1048">
        <v>831294</v>
      </c>
      <c r="B1048" t="s">
        <v>3870</v>
      </c>
      <c r="C1048" t="str">
        <f>LEFT(טבלה1[[#This Row],[course_title]],10)</f>
        <v xml:space="preserve">Make Your </v>
      </c>
      <c r="D1048" t="str">
        <f>RIGHT(טבלה1[[#This Row],[course_title]],10)</f>
        <v>wn Ukulele</v>
      </c>
      <c r="E1048" t="str">
        <f>MID(טבלה1[[#This Row],[course_title]],2,10)</f>
        <v>ake Your O</v>
      </c>
      <c r="F1048" t="s">
        <v>3871</v>
      </c>
      <c r="G1048" t="str">
        <f>REPLACE(טבלה1[[#This Row],[url]],19,3,"com")</f>
        <v>https://www.udemy.com/make-ukulele/</v>
      </c>
      <c r="H1048" t="b">
        <v>1</v>
      </c>
      <c r="I1048" s="4">
        <v>85</v>
      </c>
      <c r="J1048" s="5">
        <v>452</v>
      </c>
      <c r="K1048" s="5">
        <v>5</v>
      </c>
      <c r="L1048" s="5">
        <v>23</v>
      </c>
      <c r="M1048">
        <v>1</v>
      </c>
      <c r="N1048" t="str">
        <f>VLOOKUP(טבלה1[[#This Row],[level_id]],Level_id!$A$2:$B$5,2)</f>
        <v>All levels</v>
      </c>
      <c r="O1048" t="str">
        <f>LOWER(טבלה1[[#This Row],[level_desc]])</f>
        <v>all levels</v>
      </c>
      <c r="P1048" s="3" t="str">
        <f>UPPER(טבלה1[[#This Row],[small letters]])</f>
        <v>ALL LEVELS</v>
      </c>
      <c r="Q1048">
        <f>LEN(טבלה1[[#This Row],[no spaces]])</f>
        <v>10</v>
      </c>
      <c r="R1048" t="str">
        <f>TRIM(טבלה1[[#This Row],[small letters]])</f>
        <v>all levels</v>
      </c>
      <c r="S1048" s="6">
        <v>4.5</v>
      </c>
      <c r="T1048" s="12">
        <v>42611</v>
      </c>
      <c r="U1048" s="6">
        <f>DAY(טבלה1[[#This Row],[published_date]])</f>
        <v>29</v>
      </c>
      <c r="V1048" s="6">
        <f>MONTH(טבלה1[[#This Row],[published_date]])</f>
        <v>8</v>
      </c>
      <c r="W1048" s="6">
        <f>YEAR(טבלה1[[#This Row],[published_date]])</f>
        <v>2016</v>
      </c>
      <c r="X1048">
        <v>3</v>
      </c>
      <c r="Y1048" t="str">
        <f>VLOOKUP(טבלה1[[#This Row],[subject_id]],Subject_id!$A$2:$B$5,2)</f>
        <v>Musical Instruments</v>
      </c>
      <c r="Z1048" s="7">
        <v>43734</v>
      </c>
      <c r="AA1048">
        <f>_xlfn.DAYS(טבלה1[[#This Row],[Removal_date]],טבלה1[[#This Row],[published_date]])</f>
        <v>1123</v>
      </c>
      <c r="AB1048" s="4">
        <f>טבלה1[[#This Row],[price]]*טבלה1[[#This Row],[num_subscribers]]</f>
        <v>38420</v>
      </c>
    </row>
    <row r="1049" spans="1:28" x14ac:dyDescent="0.3">
      <c r="A1049">
        <v>960786</v>
      </c>
      <c r="B1049" t="s">
        <v>2104</v>
      </c>
      <c r="C1049" t="str">
        <f>LEFT(טבלה1[[#This Row],[course_title]],10)</f>
        <v>ãƒã‚¤ãƒŠã</v>
      </c>
      <c r="D1049" t="str">
        <f>RIGHT(טבלה1[[#This Row],[course_title]],10)</f>
        <v>§ãƒ³å–å¼•</v>
      </c>
      <c r="E1049" t="str">
        <f>MID(טבלה1[[#This Row],[course_title]],2,10)</f>
        <v>ƒã‚¤ãƒŠãƒ</v>
      </c>
      <c r="F1049" t="s">
        <v>2105</v>
      </c>
      <c r="G1049" t="str">
        <f>REPLACE(טבלה1[[#This Row],[url]],19,3,"com")</f>
        <v>https://www.udemy.com/binaryoptiontrainingprogram/</v>
      </c>
      <c r="H1049" t="b">
        <v>1</v>
      </c>
      <c r="I1049" s="4">
        <v>85</v>
      </c>
      <c r="J1049" s="5">
        <v>29</v>
      </c>
      <c r="K1049" s="5">
        <v>3</v>
      </c>
      <c r="L1049" s="5">
        <v>24</v>
      </c>
      <c r="M1049">
        <v>1</v>
      </c>
      <c r="N1049" t="str">
        <f>VLOOKUP(טבלה1[[#This Row],[level_id]],Level_id!$A$2:$B$5,2)</f>
        <v>All levels</v>
      </c>
      <c r="O1049" t="str">
        <f>LOWER(טבלה1[[#This Row],[level_desc]])</f>
        <v>all levels</v>
      </c>
      <c r="P1049" s="3" t="str">
        <f>UPPER(טבלה1[[#This Row],[small letters]])</f>
        <v>ALL LEVELS</v>
      </c>
      <c r="Q1049">
        <f>LEN(טבלה1[[#This Row],[no spaces]])</f>
        <v>10</v>
      </c>
      <c r="R1049" t="str">
        <f>TRIM(טבלה1[[#This Row],[small letters]])</f>
        <v>all levels</v>
      </c>
      <c r="S1049" s="6">
        <v>0.65</v>
      </c>
      <c r="T1049" s="12">
        <v>42702</v>
      </c>
      <c r="U1049" s="6">
        <f>DAY(טבלה1[[#This Row],[published_date]])</f>
        <v>28</v>
      </c>
      <c r="V1049" s="6">
        <f>MONTH(טבלה1[[#This Row],[published_date]])</f>
        <v>11</v>
      </c>
      <c r="W1049" s="6">
        <f>YEAR(טבלה1[[#This Row],[published_date]])</f>
        <v>2016</v>
      </c>
      <c r="X1049">
        <v>1</v>
      </c>
      <c r="Y1049" t="str">
        <f>VLOOKUP(טבלה1[[#This Row],[subject_id]],Subject_id!$A$2:$B$5,2)</f>
        <v>Business Finance</v>
      </c>
      <c r="Z1049" s="7">
        <v>43734</v>
      </c>
      <c r="AA1049">
        <f>_xlfn.DAYS(טבלה1[[#This Row],[Removal_date]],טבלה1[[#This Row],[published_date]])</f>
        <v>1032</v>
      </c>
      <c r="AB1049" s="4">
        <f>טבלה1[[#This Row],[price]]*טבלה1[[#This Row],[num_subscribers]]</f>
        <v>2465</v>
      </c>
    </row>
    <row r="1050" spans="1:28" x14ac:dyDescent="0.3">
      <c r="A1050">
        <v>961774</v>
      </c>
      <c r="B1050" t="s">
        <v>4412</v>
      </c>
      <c r="C1050" t="str">
        <f>LEFT(טבלה1[[#This Row],[course_title]],10)</f>
        <v>ABC DO VIO</v>
      </c>
      <c r="D1050" t="str">
        <f>RIGHT(טבלה1[[#This Row],[course_title]],10)</f>
        <v>E GUITARRA</v>
      </c>
      <c r="E1050" t="str">
        <f>MID(טבלה1[[#This Row],[course_title]],2,10)</f>
        <v>BC DO VIOL</v>
      </c>
      <c r="F1050" t="s">
        <v>4413</v>
      </c>
      <c r="G1050" t="str">
        <f>REPLACE(טבלה1[[#This Row],[url]],19,3,"com")</f>
        <v>https://www.udemy.com/abc-do-violao-e-guitarra/</v>
      </c>
      <c r="H1050" t="b">
        <v>1</v>
      </c>
      <c r="I1050" s="4">
        <v>85</v>
      </c>
      <c r="J1050" s="5">
        <v>25</v>
      </c>
      <c r="K1050" s="5">
        <v>2</v>
      </c>
      <c r="L1050" s="5">
        <v>30</v>
      </c>
      <c r="M1050">
        <v>2</v>
      </c>
      <c r="N1050" t="str">
        <f>VLOOKUP(טבלה1[[#This Row],[level_id]],Level_id!$A$2:$B$5,2)</f>
        <v>Beginner Level</v>
      </c>
      <c r="O1050" t="str">
        <f>LOWER(טבלה1[[#This Row],[level_desc]])</f>
        <v>beginner level</v>
      </c>
      <c r="P1050" s="3" t="str">
        <f>UPPER(טבלה1[[#This Row],[small letters]])</f>
        <v>BEGINNER LEVEL</v>
      </c>
      <c r="Q1050">
        <f>LEN(טבלה1[[#This Row],[no spaces]])</f>
        <v>14</v>
      </c>
      <c r="R1050" t="str">
        <f>TRIM(טבלה1[[#This Row],[small letters]])</f>
        <v>beginner level</v>
      </c>
      <c r="S1050" s="6">
        <v>2.5</v>
      </c>
      <c r="T1050" s="12">
        <v>42797</v>
      </c>
      <c r="U1050" s="6">
        <f>DAY(טבלה1[[#This Row],[published_date]])</f>
        <v>3</v>
      </c>
      <c r="V1050" s="6">
        <f>MONTH(טבלה1[[#This Row],[published_date]])</f>
        <v>3</v>
      </c>
      <c r="W1050" s="6">
        <f>YEAR(טבלה1[[#This Row],[published_date]])</f>
        <v>2017</v>
      </c>
      <c r="X1050">
        <v>3</v>
      </c>
      <c r="Y1050" t="str">
        <f>VLOOKUP(טבלה1[[#This Row],[subject_id]],Subject_id!$A$2:$B$5,2)</f>
        <v>Musical Instruments</v>
      </c>
      <c r="Z1050" s="7">
        <v>43465</v>
      </c>
      <c r="AA1050">
        <f>_xlfn.DAYS(טבלה1[[#This Row],[Removal_date]],טבלה1[[#This Row],[published_date]])</f>
        <v>668</v>
      </c>
      <c r="AB1050" s="4">
        <f>טבלה1[[#This Row],[price]]*טבלה1[[#This Row],[num_subscribers]]</f>
        <v>2125</v>
      </c>
    </row>
    <row r="1051" spans="1:28" x14ac:dyDescent="0.3">
      <c r="A1051">
        <v>1014776</v>
      </c>
      <c r="B1051" t="s">
        <v>5389</v>
      </c>
      <c r="C1051" t="str">
        <f>LEFT(טבלה1[[#This Row],[course_title]],10)</f>
        <v>Full-Stack</v>
      </c>
      <c r="D1051" t="str">
        <f>RIGHT(טבלה1[[#This Row],[course_title]],10)</f>
        <v xml:space="preserve"> and React</v>
      </c>
      <c r="E1051" t="str">
        <f>MID(טבלה1[[#This Row],[course_title]],2,10)</f>
        <v xml:space="preserve">ull-Stack </v>
      </c>
      <c r="F1051" t="s">
        <v>5390</v>
      </c>
      <c r="G1051" t="str">
        <f>REPLACE(טבלה1[[#This Row],[url]],19,3,"com")</f>
        <v>https://www.udemy.com/meteor-react/</v>
      </c>
      <c r="H1051" t="b">
        <v>1</v>
      </c>
      <c r="I1051" s="4">
        <v>85</v>
      </c>
      <c r="J1051" s="5">
        <v>3295</v>
      </c>
      <c r="K1051" s="5">
        <v>531</v>
      </c>
      <c r="L1051" s="5">
        <v>162</v>
      </c>
      <c r="M1051">
        <v>1</v>
      </c>
      <c r="N1051" t="str">
        <f>VLOOKUP(טבלה1[[#This Row],[level_id]],Level_id!$A$2:$B$5,2)</f>
        <v>All levels</v>
      </c>
      <c r="O1051" t="str">
        <f>LOWER(טבלה1[[#This Row],[level_desc]])</f>
        <v>all levels</v>
      </c>
      <c r="P1051" s="3" t="str">
        <f>UPPER(טבלה1[[#This Row],[small letters]])</f>
        <v>ALL LEVELS</v>
      </c>
      <c r="Q1051">
        <f>LEN(טבלה1[[#This Row],[no spaces]])</f>
        <v>10</v>
      </c>
      <c r="R1051" t="str">
        <f>TRIM(טבלה1[[#This Row],[small letters]])</f>
        <v>all levels</v>
      </c>
      <c r="S1051" s="6">
        <v>31.5</v>
      </c>
      <c r="T1051" s="12">
        <v>42697</v>
      </c>
      <c r="U1051" s="6">
        <f>DAY(טבלה1[[#This Row],[published_date]])</f>
        <v>23</v>
      </c>
      <c r="V1051" s="6">
        <f>MONTH(טבלה1[[#This Row],[published_date]])</f>
        <v>11</v>
      </c>
      <c r="W1051" s="6">
        <f>YEAR(טבלה1[[#This Row],[published_date]])</f>
        <v>2016</v>
      </c>
      <c r="X1051">
        <v>4</v>
      </c>
      <c r="Y1051" t="str">
        <f>VLOOKUP(טבלה1[[#This Row],[subject_id]],Subject_id!$A$2:$B$5,2)</f>
        <v>Web Development</v>
      </c>
      <c r="Z1051" s="7">
        <v>43734</v>
      </c>
      <c r="AA1051">
        <f>_xlfn.DAYS(טבלה1[[#This Row],[Removal_date]],טבלה1[[#This Row],[published_date]])</f>
        <v>1037</v>
      </c>
      <c r="AB1051" s="4">
        <f>טבלה1[[#This Row],[price]]*טבלה1[[#This Row],[num_subscribers]]</f>
        <v>280075</v>
      </c>
    </row>
    <row r="1052" spans="1:28" x14ac:dyDescent="0.3">
      <c r="A1052">
        <v>1021104</v>
      </c>
      <c r="B1052" t="s">
        <v>2362</v>
      </c>
      <c r="C1052" t="str">
        <f>LEFT(טבלה1[[#This Row],[course_title]],10)</f>
        <v xml:space="preserve">Aprenda a </v>
      </c>
      <c r="D1052" t="str">
        <f>RIGHT(טבלה1[[#This Row],[course_title]],10)</f>
        <v>u Dinheiro</v>
      </c>
      <c r="E1052" t="str">
        <f>MID(טבלה1[[#This Row],[course_title]],2,10)</f>
        <v>prenda a I</v>
      </c>
      <c r="F1052" t="s">
        <v>2363</v>
      </c>
      <c r="G1052" t="str">
        <f>REPLACE(טבלה1[[#This Row],[url]],19,3,"com")</f>
        <v>https://www.udemy.com/aprenda-a-investir-seu-dinheiro/</v>
      </c>
      <c r="H1052" t="b">
        <v>1</v>
      </c>
      <c r="I1052" s="4">
        <v>85</v>
      </c>
      <c r="J1052" s="5">
        <v>150</v>
      </c>
      <c r="K1052" s="5">
        <v>28</v>
      </c>
      <c r="L1052" s="5">
        <v>19</v>
      </c>
      <c r="M1052">
        <v>1</v>
      </c>
      <c r="N1052" t="str">
        <f>VLOOKUP(טבלה1[[#This Row],[level_id]],Level_id!$A$2:$B$5,2)</f>
        <v>All levels</v>
      </c>
      <c r="O1052" t="str">
        <f>LOWER(טבלה1[[#This Row],[level_desc]])</f>
        <v>all levels</v>
      </c>
      <c r="P1052" s="3" t="str">
        <f>UPPER(טבלה1[[#This Row],[small letters]])</f>
        <v>ALL LEVELS</v>
      </c>
      <c r="Q1052">
        <f>LEN(טבלה1[[#This Row],[no spaces]])</f>
        <v>10</v>
      </c>
      <c r="R1052" t="str">
        <f>TRIM(טבלה1[[#This Row],[small letters]])</f>
        <v>all levels</v>
      </c>
      <c r="S1052" s="6">
        <v>2.5</v>
      </c>
      <c r="T1052" s="12">
        <v>42755</v>
      </c>
      <c r="U1052" s="6">
        <f>DAY(טבלה1[[#This Row],[published_date]])</f>
        <v>20</v>
      </c>
      <c r="V1052" s="6">
        <f>MONTH(טבלה1[[#This Row],[published_date]])</f>
        <v>1</v>
      </c>
      <c r="W1052" s="6">
        <f>YEAR(טבלה1[[#This Row],[published_date]])</f>
        <v>2017</v>
      </c>
      <c r="X1052">
        <v>1</v>
      </c>
      <c r="Y1052" t="str">
        <f>VLOOKUP(טבלה1[[#This Row],[subject_id]],Subject_id!$A$2:$B$5,2)</f>
        <v>Business Finance</v>
      </c>
      <c r="Z1052" s="7">
        <v>43734</v>
      </c>
      <c r="AA1052">
        <f>_xlfn.DAYS(טבלה1[[#This Row],[Removal_date]],טבלה1[[#This Row],[published_date]])</f>
        <v>979</v>
      </c>
      <c r="AB1052" s="4">
        <f>טבלה1[[#This Row],[price]]*טבלה1[[#This Row],[num_subscribers]]</f>
        <v>12750</v>
      </c>
    </row>
    <row r="1053" spans="1:28" x14ac:dyDescent="0.3">
      <c r="A1053">
        <v>1027480</v>
      </c>
      <c r="B1053" t="s">
        <v>2847</v>
      </c>
      <c r="C1053" t="str">
        <f>LEFT(טבלה1[[#This Row],[course_title]],10)</f>
        <v>Create Ani</v>
      </c>
      <c r="D1053" t="str">
        <f>RIGHT(טבלה1[[#This Row],[course_title]],10)</f>
        <v>otoshop CC</v>
      </c>
      <c r="E1053" t="str">
        <f>MID(טבלה1[[#This Row],[course_title]],2,10)</f>
        <v>reate Anim</v>
      </c>
      <c r="F1053" t="s">
        <v>2848</v>
      </c>
      <c r="G1053" t="str">
        <f>REPLACE(טבלה1[[#This Row],[url]],19,3,"com")</f>
        <v>https://www.udemy.com/learn-how-to-create-animated-gif-advertising-banners-in-photoshop-cc/</v>
      </c>
      <c r="H1053" t="b">
        <v>1</v>
      </c>
      <c r="I1053" s="4">
        <v>85</v>
      </c>
      <c r="J1053" s="5">
        <v>1310</v>
      </c>
      <c r="K1053" s="5">
        <v>9</v>
      </c>
      <c r="L1053" s="5">
        <v>20</v>
      </c>
      <c r="M1053">
        <v>1</v>
      </c>
      <c r="N1053" t="str">
        <f>VLOOKUP(טבלה1[[#This Row],[level_id]],Level_id!$A$2:$B$5,2)</f>
        <v>All levels</v>
      </c>
      <c r="O1053" t="str">
        <f>LOWER(טבלה1[[#This Row],[level_desc]])</f>
        <v>all levels</v>
      </c>
      <c r="P1053" s="3" t="str">
        <f>UPPER(טבלה1[[#This Row],[small letters]])</f>
        <v>ALL LEVELS</v>
      </c>
      <c r="Q1053">
        <f>LEN(טבלה1[[#This Row],[no spaces]])</f>
        <v>10</v>
      </c>
      <c r="R1053" t="str">
        <f>TRIM(טבלה1[[#This Row],[small letters]])</f>
        <v>all levels</v>
      </c>
      <c r="S1053" s="6">
        <v>1</v>
      </c>
      <c r="T1053" s="12">
        <v>42745</v>
      </c>
      <c r="U1053" s="6">
        <f>DAY(טבלה1[[#This Row],[published_date]])</f>
        <v>10</v>
      </c>
      <c r="V1053" s="6">
        <f>MONTH(טבלה1[[#This Row],[published_date]])</f>
        <v>1</v>
      </c>
      <c r="W1053" s="6">
        <f>YEAR(טבלה1[[#This Row],[published_date]])</f>
        <v>2017</v>
      </c>
      <c r="X1053">
        <v>2</v>
      </c>
      <c r="Y1053" t="str">
        <f>VLOOKUP(טבלה1[[#This Row],[subject_id]],Subject_id!$A$2:$B$5,2)</f>
        <v>Graphic Design</v>
      </c>
      <c r="Z1053" s="7">
        <v>43734</v>
      </c>
      <c r="AA1053">
        <f>_xlfn.DAYS(טבלה1[[#This Row],[Removal_date]],טבלה1[[#This Row],[published_date]])</f>
        <v>989</v>
      </c>
      <c r="AB1053" s="4">
        <f>טבלה1[[#This Row],[price]]*טבלה1[[#This Row],[num_subscribers]]</f>
        <v>111350</v>
      </c>
    </row>
    <row r="1054" spans="1:28" x14ac:dyDescent="0.3">
      <c r="A1054">
        <v>1038538</v>
      </c>
      <c r="B1054" t="s">
        <v>6659</v>
      </c>
      <c r="C1054" t="str">
        <f>LEFT(טבלה1[[#This Row],[course_title]],10)</f>
        <v>Introducti</v>
      </c>
      <c r="D1054" t="str">
        <f>RIGHT(טבלה1[[#This Row],[course_title]],10)</f>
        <v>rogramming</v>
      </c>
      <c r="E1054" t="str">
        <f>MID(טבלה1[[#This Row],[course_title]],2,10)</f>
        <v>ntroductio</v>
      </c>
      <c r="F1054" t="s">
        <v>6660</v>
      </c>
      <c r="G1054" t="str">
        <f>REPLACE(טבלה1[[#This Row],[url]],19,3,"com")</f>
        <v>https://www.udemy.com/introduction-to-qgis-python-programming/</v>
      </c>
      <c r="H1054" t="b">
        <v>1</v>
      </c>
      <c r="I1054" s="4">
        <v>85</v>
      </c>
      <c r="J1054" s="5">
        <v>197</v>
      </c>
      <c r="K1054" s="5">
        <v>26</v>
      </c>
      <c r="L1054" s="5">
        <v>28</v>
      </c>
      <c r="M1054">
        <v>2</v>
      </c>
      <c r="N1054" t="str">
        <f>VLOOKUP(טבלה1[[#This Row],[level_id]],Level_id!$A$2:$B$5,2)</f>
        <v>Beginner Level</v>
      </c>
      <c r="O1054" t="str">
        <f>LOWER(טבלה1[[#This Row],[level_desc]])</f>
        <v>beginner level</v>
      </c>
      <c r="P1054" s="3" t="str">
        <f>UPPER(טבלה1[[#This Row],[small letters]])</f>
        <v>BEGINNER LEVEL</v>
      </c>
      <c r="Q1054">
        <f>LEN(טבלה1[[#This Row],[no spaces]])</f>
        <v>14</v>
      </c>
      <c r="R1054" t="str">
        <f>TRIM(טבלה1[[#This Row],[small letters]])</f>
        <v>beginner level</v>
      </c>
      <c r="S1054" s="6">
        <v>3.5</v>
      </c>
      <c r="T1054" s="12">
        <v>42726</v>
      </c>
      <c r="U1054" s="6">
        <f>DAY(טבלה1[[#This Row],[published_date]])</f>
        <v>22</v>
      </c>
      <c r="V1054" s="6">
        <f>MONTH(טבלה1[[#This Row],[published_date]])</f>
        <v>12</v>
      </c>
      <c r="W1054" s="6">
        <f>YEAR(טבלה1[[#This Row],[published_date]])</f>
        <v>2016</v>
      </c>
      <c r="X1054">
        <v>4</v>
      </c>
      <c r="Y1054" t="str">
        <f>VLOOKUP(טבלה1[[#This Row],[subject_id]],Subject_id!$A$2:$B$5,2)</f>
        <v>Web Development</v>
      </c>
      <c r="Z1054" s="7">
        <v>43465</v>
      </c>
      <c r="AA1054">
        <f>_xlfn.DAYS(טבלה1[[#This Row],[Removal_date]],טבלה1[[#This Row],[published_date]])</f>
        <v>739</v>
      </c>
      <c r="AB1054" s="4">
        <f>טבלה1[[#This Row],[price]]*טבלה1[[#This Row],[num_subscribers]]</f>
        <v>16745</v>
      </c>
    </row>
    <row r="1055" spans="1:28" x14ac:dyDescent="0.3">
      <c r="A1055">
        <v>1072248</v>
      </c>
      <c r="B1055" t="s">
        <v>6174</v>
      </c>
      <c r="C1055" t="str">
        <f>LEFT(טבלה1[[#This Row],[course_title]],10)</f>
        <v>The All-In</v>
      </c>
      <c r="D1055" t="str">
        <f>RIGHT(טבלה1[[#This Row],[course_title]],10)</f>
        <v>ent Course</v>
      </c>
      <c r="E1055" t="str">
        <f>MID(טבלה1[[#This Row],[course_title]],2,10)</f>
        <v>he All-In-</v>
      </c>
      <c r="F1055" t="s">
        <v>6175</v>
      </c>
      <c r="G1055" t="str">
        <f>REPLACE(טבלה1[[#This Row],[url]],19,3,"com")</f>
        <v>https://www.udemy.com/the-all-in-one-web-development-course/</v>
      </c>
      <c r="H1055" t="b">
        <v>1</v>
      </c>
      <c r="I1055" s="4">
        <v>85</v>
      </c>
      <c r="J1055" s="5">
        <v>538</v>
      </c>
      <c r="K1055" s="5">
        <v>13</v>
      </c>
      <c r="L1055" s="5">
        <v>113</v>
      </c>
      <c r="M1055">
        <v>1</v>
      </c>
      <c r="N1055" t="str">
        <f>VLOOKUP(טבלה1[[#This Row],[level_id]],Level_id!$A$2:$B$5,2)</f>
        <v>All levels</v>
      </c>
      <c r="O1055" t="str">
        <f>LOWER(טבלה1[[#This Row],[level_desc]])</f>
        <v>all levels</v>
      </c>
      <c r="P1055" s="3" t="str">
        <f>UPPER(טבלה1[[#This Row],[small letters]])</f>
        <v>ALL LEVELS</v>
      </c>
      <c r="Q1055">
        <f>LEN(טבלה1[[#This Row],[no spaces]])</f>
        <v>10</v>
      </c>
      <c r="R1055" t="str">
        <f>TRIM(טבלה1[[#This Row],[small letters]])</f>
        <v>all levels</v>
      </c>
      <c r="S1055" s="6">
        <v>18.5</v>
      </c>
      <c r="T1055" s="12">
        <v>42852</v>
      </c>
      <c r="U1055" s="6">
        <f>DAY(טבלה1[[#This Row],[published_date]])</f>
        <v>27</v>
      </c>
      <c r="V1055" s="6">
        <f>MONTH(טבלה1[[#This Row],[published_date]])</f>
        <v>4</v>
      </c>
      <c r="W1055" s="6">
        <f>YEAR(טבלה1[[#This Row],[published_date]])</f>
        <v>2017</v>
      </c>
      <c r="X1055">
        <v>4</v>
      </c>
      <c r="Y1055" t="str">
        <f>VLOOKUP(טבלה1[[#This Row],[subject_id]],Subject_id!$A$2:$B$5,2)</f>
        <v>Web Development</v>
      </c>
      <c r="Z1055" s="7">
        <v>43734</v>
      </c>
      <c r="AA1055">
        <f>_xlfn.DAYS(טבלה1[[#This Row],[Removal_date]],טבלה1[[#This Row],[published_date]])</f>
        <v>882</v>
      </c>
      <c r="AB1055" s="4">
        <f>טבלה1[[#This Row],[price]]*טבלה1[[#This Row],[num_subscribers]]</f>
        <v>45730</v>
      </c>
    </row>
    <row r="1056" spans="1:28" x14ac:dyDescent="0.3">
      <c r="A1056">
        <v>1101204</v>
      </c>
      <c r="B1056" t="s">
        <v>6386</v>
      </c>
      <c r="C1056" t="str">
        <f>LEFT(טבלה1[[#This Row],[course_title]],10)</f>
        <v>Security f</v>
      </c>
      <c r="D1056" t="str">
        <f>RIGHT(טבלה1[[#This Row],[course_title]],10)</f>
        <v>Press site</v>
      </c>
      <c r="E1056" t="str">
        <f>MID(טבלה1[[#This Row],[course_title]],2,10)</f>
        <v>ecurity fo</v>
      </c>
      <c r="F1056" t="s">
        <v>6387</v>
      </c>
      <c r="G1056" t="str">
        <f>REPLACE(טבלה1[[#This Row],[url]],19,3,"com")</f>
        <v>https://www.udemy.com/security-for-your-wordpress-site/</v>
      </c>
      <c r="H1056" t="b">
        <v>1</v>
      </c>
      <c r="I1056" s="4">
        <v>85</v>
      </c>
      <c r="J1056" s="5">
        <v>1096</v>
      </c>
      <c r="K1056" s="5">
        <v>8</v>
      </c>
      <c r="L1056" s="5">
        <v>7</v>
      </c>
      <c r="M1056">
        <v>2</v>
      </c>
      <c r="N1056" t="str">
        <f>VLOOKUP(טבלה1[[#This Row],[level_id]],Level_id!$A$2:$B$5,2)</f>
        <v>Beginner Level</v>
      </c>
      <c r="O1056" t="str">
        <f>LOWER(טבלה1[[#This Row],[level_desc]])</f>
        <v>beginner level</v>
      </c>
      <c r="P1056" s="3" t="str">
        <f>UPPER(טבלה1[[#This Row],[small letters]])</f>
        <v>BEGINNER LEVEL</v>
      </c>
      <c r="Q1056">
        <f>LEN(טבלה1[[#This Row],[no spaces]])</f>
        <v>14</v>
      </c>
      <c r="R1056" t="str">
        <f>TRIM(טבלה1[[#This Row],[small letters]])</f>
        <v>beginner level</v>
      </c>
      <c r="S1056" s="6">
        <v>0.63333333300000005</v>
      </c>
      <c r="T1056" s="12">
        <v>42775</v>
      </c>
      <c r="U1056" s="6">
        <f>DAY(טבלה1[[#This Row],[published_date]])</f>
        <v>9</v>
      </c>
      <c r="V1056" s="6">
        <f>MONTH(טבלה1[[#This Row],[published_date]])</f>
        <v>2</v>
      </c>
      <c r="W1056" s="6">
        <f>YEAR(טבלה1[[#This Row],[published_date]])</f>
        <v>2017</v>
      </c>
      <c r="X1056">
        <v>4</v>
      </c>
      <c r="Y1056" t="str">
        <f>VLOOKUP(טבלה1[[#This Row],[subject_id]],Subject_id!$A$2:$B$5,2)</f>
        <v>Web Development</v>
      </c>
      <c r="Z1056" s="7">
        <v>43465</v>
      </c>
      <c r="AA1056">
        <f>_xlfn.DAYS(טבלה1[[#This Row],[Removal_date]],טבלה1[[#This Row],[published_date]])</f>
        <v>690</v>
      </c>
      <c r="AB1056" s="4">
        <f>טבלה1[[#This Row],[price]]*טבלה1[[#This Row],[num_subscribers]]</f>
        <v>93160</v>
      </c>
    </row>
    <row r="1057" spans="1:28" x14ac:dyDescent="0.3">
      <c r="A1057">
        <v>1193950</v>
      </c>
      <c r="B1057" t="s">
        <v>4849</v>
      </c>
      <c r="C1057" t="str">
        <f>LEFT(טבלה1[[#This Row],[course_title]],10)</f>
        <v>Sintetizad</v>
      </c>
      <c r="D1057" t="str">
        <f>RIGHT(טבלה1[[#This Row],[course_title]],10)</f>
        <v>Subtrativa</v>
      </c>
      <c r="E1057" t="str">
        <f>MID(טבלה1[[#This Row],[course_title]],2,10)</f>
        <v>intetizado</v>
      </c>
      <c r="F1057" t="s">
        <v>4850</v>
      </c>
      <c r="G1057" t="str">
        <f>REPLACE(טבלה1[[#This Row],[url]],19,3,"com")</f>
        <v>https://www.udemy.com/sintetizadores-e-sintese-subtrativa/</v>
      </c>
      <c r="H1057" t="b">
        <v>1</v>
      </c>
      <c r="I1057" s="4">
        <v>85</v>
      </c>
      <c r="J1057" s="5">
        <v>38</v>
      </c>
      <c r="K1057" s="5">
        <v>12</v>
      </c>
      <c r="L1057" s="5">
        <v>83</v>
      </c>
      <c r="M1057">
        <v>1</v>
      </c>
      <c r="N1057" t="str">
        <f>VLOOKUP(טבלה1[[#This Row],[level_id]],Level_id!$A$2:$B$5,2)</f>
        <v>All levels</v>
      </c>
      <c r="O1057" t="str">
        <f>LOWER(טבלה1[[#This Row],[level_desc]])</f>
        <v>all levels</v>
      </c>
      <c r="P1057" s="3" t="str">
        <f>UPPER(טבלה1[[#This Row],[small letters]])</f>
        <v>ALL LEVELS</v>
      </c>
      <c r="Q1057">
        <f>LEN(טבלה1[[#This Row],[no spaces]])</f>
        <v>10</v>
      </c>
      <c r="R1057" t="str">
        <f>TRIM(טבלה1[[#This Row],[small letters]])</f>
        <v>all levels</v>
      </c>
      <c r="S1057" s="6">
        <v>5</v>
      </c>
      <c r="T1057" s="12">
        <v>42857</v>
      </c>
      <c r="U1057" s="6">
        <f>DAY(טבלה1[[#This Row],[published_date]])</f>
        <v>2</v>
      </c>
      <c r="V1057" s="6">
        <f>MONTH(טבלה1[[#This Row],[published_date]])</f>
        <v>5</v>
      </c>
      <c r="W1057" s="6">
        <f>YEAR(טבלה1[[#This Row],[published_date]])</f>
        <v>2017</v>
      </c>
      <c r="X1057">
        <v>3</v>
      </c>
      <c r="Y1057" t="str">
        <f>VLOOKUP(טבלה1[[#This Row],[subject_id]],Subject_id!$A$2:$B$5,2)</f>
        <v>Musical Instruments</v>
      </c>
      <c r="Z1057" s="7">
        <v>43734</v>
      </c>
      <c r="AA1057">
        <f>_xlfn.DAYS(טבלה1[[#This Row],[Removal_date]],טבלה1[[#This Row],[published_date]])</f>
        <v>877</v>
      </c>
      <c r="AB1057" s="4">
        <f>טבלה1[[#This Row],[price]]*טבלה1[[#This Row],[num_subscribers]]</f>
        <v>3230</v>
      </c>
    </row>
    <row r="1058" spans="1:28" x14ac:dyDescent="0.3">
      <c r="A1058">
        <v>1206414</v>
      </c>
      <c r="B1058" t="s">
        <v>2198</v>
      </c>
      <c r="C1058" t="str">
        <f>LEFT(טבלה1[[#This Row],[course_title]],10)</f>
        <v>Excelã‚’ä½</v>
      </c>
      <c r="D1058" t="str">
        <f>RIGHT(טבלה1[[#This Row],[course_title]],10)</f>
        <v>šåŸºç¤Žç·¨</v>
      </c>
      <c r="E1058" t="str">
        <f>MID(טבלה1[[#This Row],[course_title]],2,10)</f>
        <v>xcelã‚’ä½¿</v>
      </c>
      <c r="F1058" t="s">
        <v>2199</v>
      </c>
      <c r="G1058" t="str">
        <f>REPLACE(טבלה1[[#This Row],[url]],19,3,"com")</f>
        <v>https://www.udemy.com/excel-zw/</v>
      </c>
      <c r="H1058" t="b">
        <v>1</v>
      </c>
      <c r="I1058" s="4">
        <v>85</v>
      </c>
      <c r="J1058" s="5">
        <v>22</v>
      </c>
      <c r="K1058" s="5">
        <v>5</v>
      </c>
      <c r="L1058" s="5">
        <v>47</v>
      </c>
      <c r="M1058">
        <v>2</v>
      </c>
      <c r="N1058" t="str">
        <f>VLOOKUP(טבלה1[[#This Row],[level_id]],Level_id!$A$2:$B$5,2)</f>
        <v>Beginner Level</v>
      </c>
      <c r="O1058" t="str">
        <f>LOWER(טבלה1[[#This Row],[level_desc]])</f>
        <v>beginner level</v>
      </c>
      <c r="P1058" s="3" t="str">
        <f>UPPER(טבלה1[[#This Row],[small letters]])</f>
        <v>BEGINNER LEVEL</v>
      </c>
      <c r="Q1058">
        <f>LEN(טבלה1[[#This Row],[no spaces]])</f>
        <v>14</v>
      </c>
      <c r="R1058" t="str">
        <f>TRIM(טבלה1[[#This Row],[small letters]])</f>
        <v>beginner level</v>
      </c>
      <c r="S1058" s="6">
        <v>5</v>
      </c>
      <c r="T1058" s="12">
        <v>42873</v>
      </c>
      <c r="U1058" s="6">
        <f>DAY(טבלה1[[#This Row],[published_date]])</f>
        <v>18</v>
      </c>
      <c r="V1058" s="6">
        <f>MONTH(טבלה1[[#This Row],[published_date]])</f>
        <v>5</v>
      </c>
      <c r="W1058" s="6">
        <f>YEAR(טבלה1[[#This Row],[published_date]])</f>
        <v>2017</v>
      </c>
      <c r="X1058">
        <v>1</v>
      </c>
      <c r="Y1058" t="str">
        <f>VLOOKUP(טבלה1[[#This Row],[subject_id]],Subject_id!$A$2:$B$5,2)</f>
        <v>Business Finance</v>
      </c>
      <c r="Z1058" s="7">
        <v>43465</v>
      </c>
      <c r="AA1058">
        <f>_xlfn.DAYS(טבלה1[[#This Row],[Removal_date]],טבלה1[[#This Row],[published_date]])</f>
        <v>592</v>
      </c>
      <c r="AB1058" s="4">
        <f>טבלה1[[#This Row],[price]]*טבלה1[[#This Row],[num_subscribers]]</f>
        <v>1870</v>
      </c>
    </row>
    <row r="1059" spans="1:28" x14ac:dyDescent="0.3">
      <c r="A1059">
        <v>1252318</v>
      </c>
      <c r="B1059" t="s">
        <v>5018</v>
      </c>
      <c r="C1059" t="str">
        <f>LEFT(טבלה1[[#This Row],[course_title]],10)</f>
        <v>The Comple</v>
      </c>
      <c r="D1059" t="str">
        <f>RIGHT(טבלה1[[#This Row],[course_title]],10)</f>
        <v xml:space="preserve"> Beginners</v>
      </c>
      <c r="E1059" t="str">
        <f>MID(טבלה1[[#This Row],[course_title]],2,10)</f>
        <v>he Complet</v>
      </c>
      <c r="F1059" t="s">
        <v>5019</v>
      </c>
      <c r="G1059" t="str">
        <f>REPLACE(טבלה1[[#This Row],[url]],19,3,"com")</f>
        <v>https://www.udemy.com/the-complete-html-and-css-course-for-beginners/</v>
      </c>
      <c r="H1059" t="b">
        <v>1</v>
      </c>
      <c r="I1059" s="4">
        <v>85</v>
      </c>
      <c r="J1059" s="5">
        <v>733</v>
      </c>
      <c r="K1059" s="5">
        <v>104</v>
      </c>
      <c r="L1059" s="5">
        <v>50</v>
      </c>
      <c r="M1059">
        <v>1</v>
      </c>
      <c r="N1059" t="str">
        <f>VLOOKUP(טבלה1[[#This Row],[level_id]],Level_id!$A$2:$B$5,2)</f>
        <v>All levels</v>
      </c>
      <c r="O1059" t="str">
        <f>LOWER(טבלה1[[#This Row],[level_desc]])</f>
        <v>all levels</v>
      </c>
      <c r="P1059" s="3" t="str">
        <f>UPPER(טבלה1[[#This Row],[small letters]])</f>
        <v>ALL LEVELS</v>
      </c>
      <c r="Q1059">
        <f>LEN(טבלה1[[#This Row],[no spaces]])</f>
        <v>10</v>
      </c>
      <c r="R1059" t="str">
        <f>TRIM(טבלה1[[#This Row],[small letters]])</f>
        <v>all levels</v>
      </c>
      <c r="S1059" s="6">
        <v>3</v>
      </c>
      <c r="T1059" s="12">
        <v>42906</v>
      </c>
      <c r="U1059" s="6">
        <f>DAY(טבלה1[[#This Row],[published_date]])</f>
        <v>20</v>
      </c>
      <c r="V1059" s="6">
        <f>MONTH(טבלה1[[#This Row],[published_date]])</f>
        <v>6</v>
      </c>
      <c r="W1059" s="6">
        <f>YEAR(טבלה1[[#This Row],[published_date]])</f>
        <v>2017</v>
      </c>
      <c r="X1059">
        <v>4</v>
      </c>
      <c r="Y1059" t="str">
        <f>VLOOKUP(טבלה1[[#This Row],[subject_id]],Subject_id!$A$2:$B$5,2)</f>
        <v>Web Development</v>
      </c>
      <c r="Z1059" s="7">
        <v>43734</v>
      </c>
      <c r="AA1059">
        <f>_xlfn.DAYS(טבלה1[[#This Row],[Removal_date]],טבלה1[[#This Row],[published_date]])</f>
        <v>828</v>
      </c>
      <c r="AB1059" s="4">
        <f>טבלה1[[#This Row],[price]]*טבלה1[[#This Row],[num_subscribers]]</f>
        <v>62305</v>
      </c>
    </row>
    <row r="1060" spans="1:28" x14ac:dyDescent="0.3">
      <c r="A1060">
        <v>24877</v>
      </c>
      <c r="B1060" t="s">
        <v>370</v>
      </c>
      <c r="C1060" t="str">
        <f>LEFT(טבלה1[[#This Row],[course_title]],10)</f>
        <v>Introducto</v>
      </c>
      <c r="D1060" t="str">
        <f>RIGHT(טבלה1[[#This Row],[course_title]],10)</f>
        <v>Accounting</v>
      </c>
      <c r="E1060" t="str">
        <f>MID(טבלה1[[#This Row],[course_title]],2,10)</f>
        <v>ntroductor</v>
      </c>
      <c r="F1060" t="s">
        <v>371</v>
      </c>
      <c r="G1060" t="str">
        <f>REPLACE(טבלה1[[#This Row],[url]],19,3,"com")</f>
        <v>https://www.udemy.com/introductory-financial-accounting/</v>
      </c>
      <c r="H1060" t="b">
        <v>1</v>
      </c>
      <c r="I1060" s="4">
        <v>80</v>
      </c>
      <c r="J1060" s="5">
        <v>1793</v>
      </c>
      <c r="K1060" s="5">
        <v>265</v>
      </c>
      <c r="L1060" s="5">
        <v>54</v>
      </c>
      <c r="M1060">
        <v>2</v>
      </c>
      <c r="N1060" t="str">
        <f>VLOOKUP(טבלה1[[#This Row],[level_id]],Level_id!$A$2:$B$5,2)</f>
        <v>Beginner Level</v>
      </c>
      <c r="O1060" t="str">
        <f>LOWER(טבלה1[[#This Row],[level_desc]])</f>
        <v>beginner level</v>
      </c>
      <c r="P1060" s="3" t="str">
        <f>UPPER(טבלה1[[#This Row],[small letters]])</f>
        <v>BEGINNER LEVEL</v>
      </c>
      <c r="Q1060">
        <f>LEN(טבלה1[[#This Row],[no spaces]])</f>
        <v>14</v>
      </c>
      <c r="R1060" t="str">
        <f>TRIM(טבלה1[[#This Row],[small letters]])</f>
        <v>beginner level</v>
      </c>
      <c r="S1060" s="6">
        <v>10</v>
      </c>
      <c r="T1060" s="12">
        <v>41185</v>
      </c>
      <c r="U1060" s="6">
        <f>DAY(טבלה1[[#This Row],[published_date]])</f>
        <v>3</v>
      </c>
      <c r="V1060" s="6">
        <f>MONTH(טבלה1[[#This Row],[published_date]])</f>
        <v>10</v>
      </c>
      <c r="W1060" s="6">
        <f>YEAR(טבלה1[[#This Row],[published_date]])</f>
        <v>2012</v>
      </c>
      <c r="X1060">
        <v>1</v>
      </c>
      <c r="Y1060" t="str">
        <f>VLOOKUP(טבלה1[[#This Row],[subject_id]],Subject_id!$A$2:$B$5,2)</f>
        <v>Business Finance</v>
      </c>
      <c r="Z1060" s="7">
        <v>43245</v>
      </c>
      <c r="AA1060">
        <f>_xlfn.DAYS(טבלה1[[#This Row],[Removal_date]],טבלה1[[#This Row],[published_date]])</f>
        <v>2060</v>
      </c>
      <c r="AB1060" s="4">
        <f>טבלה1[[#This Row],[price]]*טבלה1[[#This Row],[num_subscribers]]</f>
        <v>143440</v>
      </c>
    </row>
    <row r="1061" spans="1:28" x14ac:dyDescent="0.3">
      <c r="A1061">
        <v>314698</v>
      </c>
      <c r="B1061" t="s">
        <v>2719</v>
      </c>
      <c r="C1061" t="str">
        <f>LEFT(טבלה1[[#This Row],[course_title]],10)</f>
        <v>Learn Phot</v>
      </c>
      <c r="D1061" t="str">
        <f>RIGHT(טבלה1[[#This Row],[course_title]],10)</f>
        <v>eb Images)</v>
      </c>
      <c r="E1061" t="str">
        <f>MID(טבלה1[[#This Row],[course_title]],2,10)</f>
        <v>earn Photo</v>
      </c>
      <c r="F1061" t="s">
        <v>2720</v>
      </c>
      <c r="G1061" t="str">
        <f>REPLACE(טבלה1[[#This Row],[url]],19,3,"com")</f>
        <v>https://www.udemy.com/pscourse/</v>
      </c>
      <c r="H1061" t="b">
        <v>1</v>
      </c>
      <c r="I1061" s="4">
        <v>80</v>
      </c>
      <c r="J1061" s="5">
        <v>806</v>
      </c>
      <c r="K1061" s="5">
        <v>53</v>
      </c>
      <c r="L1061" s="5">
        <v>28</v>
      </c>
      <c r="M1061">
        <v>2</v>
      </c>
      <c r="N1061" t="str">
        <f>VLOOKUP(טבלה1[[#This Row],[level_id]],Level_id!$A$2:$B$5,2)</f>
        <v>Beginner Level</v>
      </c>
      <c r="O1061" t="str">
        <f>LOWER(טבלה1[[#This Row],[level_desc]])</f>
        <v>beginner level</v>
      </c>
      <c r="P1061" s="3" t="str">
        <f>UPPER(טבלה1[[#This Row],[small letters]])</f>
        <v>BEGINNER LEVEL</v>
      </c>
      <c r="Q1061">
        <f>LEN(טבלה1[[#This Row],[no spaces]])</f>
        <v>14</v>
      </c>
      <c r="R1061" t="str">
        <f>TRIM(טבלה1[[#This Row],[small letters]])</f>
        <v>beginner level</v>
      </c>
      <c r="S1061" s="6">
        <v>2.5</v>
      </c>
      <c r="T1061" s="12">
        <v>41920</v>
      </c>
      <c r="U1061" s="6">
        <f>DAY(טבלה1[[#This Row],[published_date]])</f>
        <v>8</v>
      </c>
      <c r="V1061" s="6">
        <f>MONTH(טבלה1[[#This Row],[published_date]])</f>
        <v>10</v>
      </c>
      <c r="W1061" s="6">
        <f>YEAR(טבלה1[[#This Row],[published_date]])</f>
        <v>2014</v>
      </c>
      <c r="X1061">
        <v>2</v>
      </c>
      <c r="Y1061" t="str">
        <f>VLOOKUP(טבלה1[[#This Row],[subject_id]],Subject_id!$A$2:$B$5,2)</f>
        <v>Graphic Design</v>
      </c>
      <c r="Z1061" s="7">
        <v>43465</v>
      </c>
      <c r="AA1061">
        <f>_xlfn.DAYS(טבלה1[[#This Row],[Removal_date]],טבלה1[[#This Row],[published_date]])</f>
        <v>1545</v>
      </c>
      <c r="AB1061" s="4">
        <f>טבלה1[[#This Row],[price]]*טבלה1[[#This Row],[num_subscribers]]</f>
        <v>64480</v>
      </c>
    </row>
    <row r="1062" spans="1:28" x14ac:dyDescent="0.3">
      <c r="A1062">
        <v>398522</v>
      </c>
      <c r="B1062" t="s">
        <v>4328</v>
      </c>
      <c r="C1062" t="str">
        <f>LEFT(טבלה1[[#This Row],[course_title]],10)</f>
        <v xml:space="preserve">Learn the </v>
      </c>
      <c r="D1062" t="str">
        <f>RIGHT(טבלה1[[#This Row],[course_title]],10)</f>
        <v>ndamentals</v>
      </c>
      <c r="E1062" t="str">
        <f>MID(טבלה1[[#This Row],[course_title]],2,10)</f>
        <v>earn the V</v>
      </c>
      <c r="F1062" t="s">
        <v>4329</v>
      </c>
      <c r="G1062" t="str">
        <f>REPLACE(טבלה1[[#This Row],[url]],19,3,"com")</f>
        <v>https://www.udemy.com/learn-the-violin-scales-and-fundamentals/</v>
      </c>
      <c r="H1062" t="b">
        <v>1</v>
      </c>
      <c r="I1062" s="4">
        <v>80</v>
      </c>
      <c r="J1062" s="5">
        <v>291</v>
      </c>
      <c r="K1062" s="5">
        <v>14</v>
      </c>
      <c r="L1062" s="5">
        <v>39</v>
      </c>
      <c r="M1062">
        <v>2</v>
      </c>
      <c r="N1062" t="str">
        <f>VLOOKUP(טבלה1[[#This Row],[level_id]],Level_id!$A$2:$B$5,2)</f>
        <v>Beginner Level</v>
      </c>
      <c r="O1062" t="str">
        <f>LOWER(טבלה1[[#This Row],[level_desc]])</f>
        <v>beginner level</v>
      </c>
      <c r="P1062" s="3" t="str">
        <f>UPPER(טבלה1[[#This Row],[small letters]])</f>
        <v>BEGINNER LEVEL</v>
      </c>
      <c r="Q1062">
        <f>LEN(טבלה1[[#This Row],[no spaces]])</f>
        <v>14</v>
      </c>
      <c r="R1062" t="str">
        <f>TRIM(טבלה1[[#This Row],[small letters]])</f>
        <v>beginner level</v>
      </c>
      <c r="S1062" s="6">
        <v>3</v>
      </c>
      <c r="T1062" s="12">
        <v>42305</v>
      </c>
      <c r="U1062" s="6">
        <f>DAY(טבלה1[[#This Row],[published_date]])</f>
        <v>28</v>
      </c>
      <c r="V1062" s="6">
        <f>MONTH(טבלה1[[#This Row],[published_date]])</f>
        <v>10</v>
      </c>
      <c r="W1062" s="6">
        <f>YEAR(טבלה1[[#This Row],[published_date]])</f>
        <v>2015</v>
      </c>
      <c r="X1062">
        <v>3</v>
      </c>
      <c r="Y1062" t="str">
        <f>VLOOKUP(טבלה1[[#This Row],[subject_id]],Subject_id!$A$2:$B$5,2)</f>
        <v>Musical Instruments</v>
      </c>
      <c r="Z1062" s="7">
        <v>43465</v>
      </c>
      <c r="AA1062">
        <f>_xlfn.DAYS(טבלה1[[#This Row],[Removal_date]],טבלה1[[#This Row],[published_date]])</f>
        <v>1160</v>
      </c>
      <c r="AB1062" s="4">
        <f>טבלה1[[#This Row],[price]]*טבלה1[[#This Row],[num_subscribers]]</f>
        <v>23280</v>
      </c>
    </row>
    <row r="1063" spans="1:28" x14ac:dyDescent="0.3">
      <c r="A1063">
        <v>513212</v>
      </c>
      <c r="B1063" t="s">
        <v>3122</v>
      </c>
      <c r="C1063" t="str">
        <f>LEFT(טבלה1[[#This Row],[course_title]],10)</f>
        <v>Adobe InDe</v>
      </c>
      <c r="D1063" t="str">
        <f>RIGHT(טבלה1[[#This Row],[course_title]],10)</f>
        <v>and Tricks</v>
      </c>
      <c r="E1063" t="str">
        <f>MID(טבלה1[[#This Row],[course_title]],2,10)</f>
        <v>dobe InDes</v>
      </c>
      <c r="F1063" t="s">
        <v>3123</v>
      </c>
      <c r="G1063" t="str">
        <f>REPLACE(טבלה1[[#This Row],[url]],19,3,"com")</f>
        <v>https://www.udemy.com/adobe-indesign-best-tutorials/</v>
      </c>
      <c r="H1063" t="b">
        <v>1</v>
      </c>
      <c r="I1063" s="4">
        <v>80</v>
      </c>
      <c r="J1063" s="5">
        <v>4</v>
      </c>
      <c r="K1063" s="5">
        <v>0</v>
      </c>
      <c r="L1063" s="5">
        <v>8</v>
      </c>
      <c r="M1063">
        <v>1</v>
      </c>
      <c r="N1063" t="str">
        <f>VLOOKUP(טבלה1[[#This Row],[level_id]],Level_id!$A$2:$B$5,2)</f>
        <v>All levels</v>
      </c>
      <c r="O1063" t="str">
        <f>LOWER(טבלה1[[#This Row],[level_desc]])</f>
        <v>all levels</v>
      </c>
      <c r="P1063" s="3" t="str">
        <f>UPPER(טבלה1[[#This Row],[small letters]])</f>
        <v>ALL LEVELS</v>
      </c>
      <c r="Q1063">
        <f>LEN(טבלה1[[#This Row],[no spaces]])</f>
        <v>10</v>
      </c>
      <c r="R1063" t="str">
        <f>TRIM(טבלה1[[#This Row],[small letters]])</f>
        <v>all levels</v>
      </c>
      <c r="S1063" s="6">
        <v>1</v>
      </c>
      <c r="T1063" s="12">
        <v>42177</v>
      </c>
      <c r="U1063" s="6">
        <f>DAY(טבלה1[[#This Row],[published_date]])</f>
        <v>22</v>
      </c>
      <c r="V1063" s="6">
        <f>MONTH(טבלה1[[#This Row],[published_date]])</f>
        <v>6</v>
      </c>
      <c r="W1063" s="6">
        <f>YEAR(טבלה1[[#This Row],[published_date]])</f>
        <v>2015</v>
      </c>
      <c r="X1063">
        <v>2</v>
      </c>
      <c r="Y1063" t="str">
        <f>VLOOKUP(טבלה1[[#This Row],[subject_id]],Subject_id!$A$2:$B$5,2)</f>
        <v>Graphic Design</v>
      </c>
      <c r="Z1063" s="7">
        <v>43734</v>
      </c>
      <c r="AA1063">
        <f>_xlfn.DAYS(טבלה1[[#This Row],[Removal_date]],טבלה1[[#This Row],[published_date]])</f>
        <v>1557</v>
      </c>
      <c r="AB1063" s="4">
        <f>טבלה1[[#This Row],[price]]*טבלה1[[#This Row],[num_subscribers]]</f>
        <v>320</v>
      </c>
    </row>
    <row r="1064" spans="1:28" x14ac:dyDescent="0.3">
      <c r="A1064">
        <v>520302</v>
      </c>
      <c r="B1064" t="s">
        <v>6673</v>
      </c>
      <c r="C1064" t="str">
        <f>LEFT(טבלה1[[#This Row],[course_title]],10)</f>
        <v>Learn to m</v>
      </c>
      <c r="D1064" t="str">
        <f>RIGHT(טבלה1[[#This Row],[course_title]],10)</f>
        <v>background</v>
      </c>
      <c r="E1064" t="str">
        <f>MID(טבלה1[[#This Row],[course_title]],2,10)</f>
        <v>earn to ma</v>
      </c>
      <c r="F1064" t="s">
        <v>6674</v>
      </c>
      <c r="G1064" t="str">
        <f>REPLACE(טבלה1[[#This Row],[url]],19,3,"com")</f>
        <v>https://www.udemy.com/learn-to-make-an-html-5-website-with-a-video-background/</v>
      </c>
      <c r="H1064" t="b">
        <v>1</v>
      </c>
      <c r="I1064" s="4">
        <v>80</v>
      </c>
      <c r="J1064" s="5">
        <v>1236</v>
      </c>
      <c r="K1064" s="5">
        <v>18</v>
      </c>
      <c r="L1064" s="5">
        <v>14</v>
      </c>
      <c r="M1064">
        <v>1</v>
      </c>
      <c r="N1064" t="str">
        <f>VLOOKUP(טבלה1[[#This Row],[level_id]],Level_id!$A$2:$B$5,2)</f>
        <v>All levels</v>
      </c>
      <c r="O1064" t="str">
        <f>LOWER(טבלה1[[#This Row],[level_desc]])</f>
        <v>all levels</v>
      </c>
      <c r="P1064" s="3" t="str">
        <f>UPPER(טבלה1[[#This Row],[small letters]])</f>
        <v>ALL LEVELS</v>
      </c>
      <c r="Q1064">
        <f>LEN(טבלה1[[#This Row],[no spaces]])</f>
        <v>10</v>
      </c>
      <c r="R1064" t="str">
        <f>TRIM(טבלה1[[#This Row],[small letters]])</f>
        <v>all levels</v>
      </c>
      <c r="S1064" s="6">
        <v>0.5</v>
      </c>
      <c r="T1064" s="12">
        <v>42160</v>
      </c>
      <c r="U1064" s="6">
        <f>DAY(טבלה1[[#This Row],[published_date]])</f>
        <v>5</v>
      </c>
      <c r="V1064" s="6">
        <f>MONTH(טבלה1[[#This Row],[published_date]])</f>
        <v>6</v>
      </c>
      <c r="W1064" s="6">
        <f>YEAR(טבלה1[[#This Row],[published_date]])</f>
        <v>2015</v>
      </c>
      <c r="X1064">
        <v>4</v>
      </c>
      <c r="Y1064" t="str">
        <f>VLOOKUP(טבלה1[[#This Row],[subject_id]],Subject_id!$A$2:$B$5,2)</f>
        <v>Web Development</v>
      </c>
      <c r="Z1064" s="7">
        <v>43734</v>
      </c>
      <c r="AA1064">
        <f>_xlfn.DAYS(טבלה1[[#This Row],[Removal_date]],טבלה1[[#This Row],[published_date]])</f>
        <v>1574</v>
      </c>
      <c r="AB1064" s="4">
        <f>טבלה1[[#This Row],[price]]*טבלה1[[#This Row],[num_subscribers]]</f>
        <v>98880</v>
      </c>
    </row>
    <row r="1065" spans="1:28" x14ac:dyDescent="0.3">
      <c r="A1065">
        <v>607048</v>
      </c>
      <c r="B1065" t="s">
        <v>6126</v>
      </c>
      <c r="C1065" t="str">
        <f>LEFT(טבלה1[[#This Row],[course_title]],10)</f>
        <v>Essentials</v>
      </c>
      <c r="D1065" t="str">
        <f>RIGHT(טבלה1[[#This Row],[course_title]],10)</f>
        <v>cises Tips</v>
      </c>
      <c r="E1065" t="str">
        <f>MID(טבלה1[[#This Row],[course_title]],2,10)</f>
        <v xml:space="preserve">ssentials </v>
      </c>
      <c r="F1065" t="s">
        <v>6127</v>
      </c>
      <c r="G1065" t="str">
        <f>REPLACE(טבלה1[[#This Row],[url]],19,3,"com")</f>
        <v>https://www.udemy.com/essentials-of-javascript-practice-coding-exercises-tips/</v>
      </c>
      <c r="H1065" t="b">
        <v>1</v>
      </c>
      <c r="I1065" s="4">
        <v>80</v>
      </c>
      <c r="J1065" s="5">
        <v>28125</v>
      </c>
      <c r="K1065" s="5">
        <v>115</v>
      </c>
      <c r="L1065" s="5">
        <v>21</v>
      </c>
      <c r="M1065">
        <v>2</v>
      </c>
      <c r="N1065" t="str">
        <f>VLOOKUP(טבלה1[[#This Row],[level_id]],Level_id!$A$2:$B$5,2)</f>
        <v>Beginner Level</v>
      </c>
      <c r="O1065" t="str">
        <f>LOWER(טבלה1[[#This Row],[level_desc]])</f>
        <v>beginner level</v>
      </c>
      <c r="P1065" s="3" t="str">
        <f>UPPER(טבלה1[[#This Row],[small letters]])</f>
        <v>BEGINNER LEVEL</v>
      </c>
      <c r="Q1065">
        <f>LEN(טבלה1[[#This Row],[no spaces]])</f>
        <v>14</v>
      </c>
      <c r="R1065" t="str">
        <f>TRIM(טבלה1[[#This Row],[small letters]])</f>
        <v>beginner level</v>
      </c>
      <c r="S1065" s="6">
        <v>2</v>
      </c>
      <c r="T1065" s="12">
        <v>42272</v>
      </c>
      <c r="U1065" s="6">
        <f>DAY(טבלה1[[#This Row],[published_date]])</f>
        <v>25</v>
      </c>
      <c r="V1065" s="6">
        <f>MONTH(טבלה1[[#This Row],[published_date]])</f>
        <v>9</v>
      </c>
      <c r="W1065" s="6">
        <f>YEAR(טבלה1[[#This Row],[published_date]])</f>
        <v>2015</v>
      </c>
      <c r="X1065">
        <v>4</v>
      </c>
      <c r="Y1065" t="str">
        <f>VLOOKUP(טבלה1[[#This Row],[subject_id]],Subject_id!$A$2:$B$5,2)</f>
        <v>Web Development</v>
      </c>
      <c r="Z1065" s="7">
        <v>43465</v>
      </c>
      <c r="AA1065">
        <f>_xlfn.DAYS(טבלה1[[#This Row],[Removal_date]],טבלה1[[#This Row],[published_date]])</f>
        <v>1193</v>
      </c>
      <c r="AB1065" s="4">
        <f>טבלה1[[#This Row],[price]]*טבלה1[[#This Row],[num_subscribers]]</f>
        <v>2250000</v>
      </c>
    </row>
    <row r="1066" spans="1:28" x14ac:dyDescent="0.3">
      <c r="A1066">
        <v>631416</v>
      </c>
      <c r="B1066" t="s">
        <v>3612</v>
      </c>
      <c r="C1066" t="str">
        <f>LEFT(טבלה1[[#This Row],[course_title]],10)</f>
        <v xml:space="preserve">Learn Fun </v>
      </c>
      <c r="D1066" t="str">
        <f>RIGHT(טבלה1[[#This Row],[course_title]],10)</f>
        <v xml:space="preserve"> Christmas</v>
      </c>
      <c r="E1066" t="str">
        <f>MID(טבלה1[[#This Row],[course_title]],2,10)</f>
        <v>earn Fun D</v>
      </c>
      <c r="F1066" t="s">
        <v>3613</v>
      </c>
      <c r="G1066" t="str">
        <f>REPLACE(טבלה1[[#This Row],[url]],19,3,"com")</f>
        <v>https://www.udemy.com/learn-piano-christmas-song-play-dreamy-piano-music-white-christmas/</v>
      </c>
      <c r="H1066" t="b">
        <v>1</v>
      </c>
      <c r="I1066" s="4">
        <v>80</v>
      </c>
      <c r="J1066" s="5">
        <v>1474</v>
      </c>
      <c r="K1066" s="5">
        <v>10</v>
      </c>
      <c r="L1066" s="5">
        <v>102</v>
      </c>
      <c r="M1066">
        <v>1</v>
      </c>
      <c r="N1066" t="str">
        <f>VLOOKUP(טבלה1[[#This Row],[level_id]],Level_id!$A$2:$B$5,2)</f>
        <v>All levels</v>
      </c>
      <c r="O1066" t="str">
        <f>LOWER(טבלה1[[#This Row],[level_desc]])</f>
        <v>all levels</v>
      </c>
      <c r="P1066" s="3" t="str">
        <f>UPPER(טבלה1[[#This Row],[small letters]])</f>
        <v>ALL LEVELS</v>
      </c>
      <c r="Q1066">
        <f>LEN(טבלה1[[#This Row],[no spaces]])</f>
        <v>10</v>
      </c>
      <c r="R1066" t="str">
        <f>TRIM(טבלה1[[#This Row],[small letters]])</f>
        <v>all levels</v>
      </c>
      <c r="S1066" s="6">
        <v>2</v>
      </c>
      <c r="T1066" s="12">
        <v>42297</v>
      </c>
      <c r="U1066" s="6">
        <f>DAY(טבלה1[[#This Row],[published_date]])</f>
        <v>20</v>
      </c>
      <c r="V1066" s="6">
        <f>MONTH(טבלה1[[#This Row],[published_date]])</f>
        <v>10</v>
      </c>
      <c r="W1066" s="6">
        <f>YEAR(טבלה1[[#This Row],[published_date]])</f>
        <v>2015</v>
      </c>
      <c r="X1066">
        <v>3</v>
      </c>
      <c r="Y1066" t="str">
        <f>VLOOKUP(טבלה1[[#This Row],[subject_id]],Subject_id!$A$2:$B$5,2)</f>
        <v>Musical Instruments</v>
      </c>
      <c r="Z1066" s="7">
        <v>43734</v>
      </c>
      <c r="AA1066">
        <f>_xlfn.DAYS(טבלה1[[#This Row],[Removal_date]],טבלה1[[#This Row],[published_date]])</f>
        <v>1437</v>
      </c>
      <c r="AB1066" s="4">
        <f>טבלה1[[#This Row],[price]]*טבלה1[[#This Row],[num_subscribers]]</f>
        <v>117920</v>
      </c>
    </row>
    <row r="1067" spans="1:28" x14ac:dyDescent="0.3">
      <c r="A1067">
        <v>648628</v>
      </c>
      <c r="B1067" t="s">
        <v>3700</v>
      </c>
      <c r="C1067" t="str">
        <f>LEFT(טבלה1[[#This Row],[course_title]],10)</f>
        <v xml:space="preserve">Learn Fun </v>
      </c>
      <c r="D1067" t="str">
        <f>RIGHT(טבלה1[[#This Row],[course_title]],10)</f>
        <v>lver Bells</v>
      </c>
      <c r="E1067" t="str">
        <f>MID(טבלה1[[#This Row],[course_title]],2,10)</f>
        <v>earn Fun D</v>
      </c>
      <c r="F1067" t="s">
        <v>3701</v>
      </c>
      <c r="G1067" t="str">
        <f>REPLACE(טבלה1[[#This Row],[url]],19,3,"com")</f>
        <v>https://www.udemy.com/learn-piano-christmas-song-2-play-dreamy-silver-bells/</v>
      </c>
      <c r="H1067" t="b">
        <v>1</v>
      </c>
      <c r="I1067" s="4">
        <v>80</v>
      </c>
      <c r="J1067" s="5">
        <v>1284</v>
      </c>
      <c r="K1067" s="5">
        <v>6</v>
      </c>
      <c r="L1067" s="5">
        <v>99</v>
      </c>
      <c r="M1067">
        <v>1</v>
      </c>
      <c r="N1067" t="str">
        <f>VLOOKUP(טבלה1[[#This Row],[level_id]],Level_id!$A$2:$B$5,2)</f>
        <v>All levels</v>
      </c>
      <c r="O1067" t="str">
        <f>LOWER(טבלה1[[#This Row],[level_desc]])</f>
        <v>all levels</v>
      </c>
      <c r="P1067" s="3" t="str">
        <f>UPPER(טבלה1[[#This Row],[small letters]])</f>
        <v>ALL LEVELS</v>
      </c>
      <c r="Q1067">
        <f>LEN(טבלה1[[#This Row],[no spaces]])</f>
        <v>10</v>
      </c>
      <c r="R1067" t="str">
        <f>TRIM(טבלה1[[#This Row],[small letters]])</f>
        <v>all levels</v>
      </c>
      <c r="S1067" s="6">
        <v>2</v>
      </c>
      <c r="T1067" s="12">
        <v>42303</v>
      </c>
      <c r="U1067" s="6">
        <f>DAY(טבלה1[[#This Row],[published_date]])</f>
        <v>26</v>
      </c>
      <c r="V1067" s="6">
        <f>MONTH(טבלה1[[#This Row],[published_date]])</f>
        <v>10</v>
      </c>
      <c r="W1067" s="6">
        <f>YEAR(טבלה1[[#This Row],[published_date]])</f>
        <v>2015</v>
      </c>
      <c r="X1067">
        <v>3</v>
      </c>
      <c r="Y1067" t="str">
        <f>VLOOKUP(טבלה1[[#This Row],[subject_id]],Subject_id!$A$2:$B$5,2)</f>
        <v>Musical Instruments</v>
      </c>
      <c r="Z1067" s="7">
        <v>43734</v>
      </c>
      <c r="AA1067">
        <f>_xlfn.DAYS(טבלה1[[#This Row],[Removal_date]],טבלה1[[#This Row],[published_date]])</f>
        <v>1431</v>
      </c>
      <c r="AB1067" s="4">
        <f>טבלה1[[#This Row],[price]]*טבלה1[[#This Row],[num_subscribers]]</f>
        <v>102720</v>
      </c>
    </row>
    <row r="1068" spans="1:28" x14ac:dyDescent="0.3">
      <c r="A1068">
        <v>753610</v>
      </c>
      <c r="B1068" t="s">
        <v>1212</v>
      </c>
      <c r="C1068" t="str">
        <f>LEFT(טבלה1[[#This Row],[course_title]],10)</f>
        <v>Trading mi</v>
      </c>
      <c r="D1068" t="str">
        <f>RIGHT(טבלה1[[#This Row],[course_title]],10)</f>
        <v>nnen musst</v>
      </c>
      <c r="E1068" t="str">
        <f>MID(טבלה1[[#This Row],[course_title]],2,10)</f>
        <v>rading mit</v>
      </c>
      <c r="F1068" t="s">
        <v>1213</v>
      </c>
      <c r="G1068" t="str">
        <f>REPLACE(טבלה1[[#This Row],[url]],19,3,"com")</f>
        <v>https://www.udemy.com/werden-sie-privater-trader-im-forex-cfd-oder-rohstoffmarkt/</v>
      </c>
      <c r="H1068" t="b">
        <v>1</v>
      </c>
      <c r="I1068" s="4">
        <v>80</v>
      </c>
      <c r="J1068" s="5">
        <v>74</v>
      </c>
      <c r="K1068" s="5">
        <v>4</v>
      </c>
      <c r="L1068" s="5">
        <v>20</v>
      </c>
      <c r="M1068">
        <v>2</v>
      </c>
      <c r="N1068" t="str">
        <f>VLOOKUP(טבלה1[[#This Row],[level_id]],Level_id!$A$2:$B$5,2)</f>
        <v>Beginner Level</v>
      </c>
      <c r="O1068" t="str">
        <f>LOWER(טבלה1[[#This Row],[level_desc]])</f>
        <v>beginner level</v>
      </c>
      <c r="P1068" s="3" t="str">
        <f>UPPER(טבלה1[[#This Row],[small letters]])</f>
        <v>BEGINNER LEVEL</v>
      </c>
      <c r="Q1068">
        <f>LEN(טבלה1[[#This Row],[no spaces]])</f>
        <v>14</v>
      </c>
      <c r="R1068" t="str">
        <f>TRIM(טבלה1[[#This Row],[small letters]])</f>
        <v>beginner level</v>
      </c>
      <c r="S1068" s="6">
        <v>3.5</v>
      </c>
      <c r="T1068" s="12">
        <v>42823</v>
      </c>
      <c r="U1068" s="6">
        <f>DAY(טבלה1[[#This Row],[published_date]])</f>
        <v>29</v>
      </c>
      <c r="V1068" s="6">
        <f>MONTH(טבלה1[[#This Row],[published_date]])</f>
        <v>3</v>
      </c>
      <c r="W1068" s="6">
        <f>YEAR(טבלה1[[#This Row],[published_date]])</f>
        <v>2017</v>
      </c>
      <c r="X1068">
        <v>1</v>
      </c>
      <c r="Y1068" t="str">
        <f>VLOOKUP(טבלה1[[#This Row],[subject_id]],Subject_id!$A$2:$B$5,2)</f>
        <v>Business Finance</v>
      </c>
      <c r="Z1068" s="7">
        <v>43465</v>
      </c>
      <c r="AA1068">
        <f>_xlfn.DAYS(טבלה1[[#This Row],[Removal_date]],טבלה1[[#This Row],[published_date]])</f>
        <v>642</v>
      </c>
      <c r="AB1068" s="4">
        <f>טבלה1[[#This Row],[price]]*טבלה1[[#This Row],[num_subscribers]]</f>
        <v>5920</v>
      </c>
    </row>
    <row r="1069" spans="1:28" x14ac:dyDescent="0.3">
      <c r="A1069">
        <v>758208</v>
      </c>
      <c r="B1069" t="s">
        <v>6861</v>
      </c>
      <c r="C1069" t="str">
        <f>LEFT(טבלה1[[#This Row],[course_title]],10)</f>
        <v>HTML 5 and</v>
      </c>
      <c r="D1069" t="str">
        <f>RIGHT(טבלה1[[#This Row],[course_title]],10)</f>
        <v>orkarounds</v>
      </c>
      <c r="E1069" t="str">
        <f>MID(טבלה1[[#This Row],[course_title]],2,10)</f>
        <v xml:space="preserve">TML 5 and </v>
      </c>
      <c r="F1069" t="s">
        <v>6862</v>
      </c>
      <c r="G1069" t="str">
        <f>REPLACE(טבלה1[[#This Row],[url]],19,3,"com")</f>
        <v>https://www.udemy.com/html5-css3-tricks-and-workarounds/</v>
      </c>
      <c r="H1069" t="b">
        <v>1</v>
      </c>
      <c r="I1069" s="4">
        <v>80</v>
      </c>
      <c r="J1069" s="5">
        <v>2007</v>
      </c>
      <c r="K1069" s="5">
        <v>10</v>
      </c>
      <c r="L1069" s="5">
        <v>113</v>
      </c>
      <c r="M1069">
        <v>1</v>
      </c>
      <c r="N1069" t="str">
        <f>VLOOKUP(טבלה1[[#This Row],[level_id]],Level_id!$A$2:$B$5,2)</f>
        <v>All levels</v>
      </c>
      <c r="O1069" t="str">
        <f>LOWER(טבלה1[[#This Row],[level_desc]])</f>
        <v>all levels</v>
      </c>
      <c r="P1069" s="3" t="str">
        <f>UPPER(טבלה1[[#This Row],[small letters]])</f>
        <v>ALL LEVELS</v>
      </c>
      <c r="Q1069">
        <f>LEN(טבלה1[[#This Row],[no spaces]])</f>
        <v>10</v>
      </c>
      <c r="R1069" t="str">
        <f>TRIM(טבלה1[[#This Row],[small letters]])</f>
        <v>all levels</v>
      </c>
      <c r="S1069" s="6">
        <v>5.5</v>
      </c>
      <c r="T1069" s="12">
        <v>42418</v>
      </c>
      <c r="U1069" s="6">
        <f>DAY(טבלה1[[#This Row],[published_date]])</f>
        <v>18</v>
      </c>
      <c r="V1069" s="6">
        <f>MONTH(טבלה1[[#This Row],[published_date]])</f>
        <v>2</v>
      </c>
      <c r="W1069" s="6">
        <f>YEAR(טבלה1[[#This Row],[published_date]])</f>
        <v>2016</v>
      </c>
      <c r="X1069">
        <v>4</v>
      </c>
      <c r="Y1069" t="str">
        <f>VLOOKUP(טבלה1[[#This Row],[subject_id]],Subject_id!$A$2:$B$5,2)</f>
        <v>Web Development</v>
      </c>
      <c r="Z1069" s="7">
        <v>43734</v>
      </c>
      <c r="AA1069">
        <f>_xlfn.DAYS(טבלה1[[#This Row],[Removal_date]],טבלה1[[#This Row],[published_date]])</f>
        <v>1316</v>
      </c>
      <c r="AB1069" s="4">
        <f>טבלה1[[#This Row],[price]]*טבלה1[[#This Row],[num_subscribers]]</f>
        <v>160560</v>
      </c>
    </row>
    <row r="1070" spans="1:28" x14ac:dyDescent="0.3">
      <c r="A1070">
        <v>779678</v>
      </c>
      <c r="B1070" t="s">
        <v>628</v>
      </c>
      <c r="C1070" t="str">
        <f>LEFT(טבלה1[[#This Row],[course_title]],10)</f>
        <v>Finding an</v>
      </c>
      <c r="D1070" t="str">
        <f>RIGHT(טבלה1[[#This Row],[course_title]],10)</f>
        <v xml:space="preserve"> Investors</v>
      </c>
      <c r="E1070" t="str">
        <f>MID(טבלה1[[#This Row],[course_title]],2,10)</f>
        <v xml:space="preserve">inding an </v>
      </c>
      <c r="F1070" t="s">
        <v>629</v>
      </c>
      <c r="G1070" t="str">
        <f>REPLACE(טבלה1[[#This Row],[url]],19,3,"com")</f>
        <v>https://www.udemy.com/accredited-investors/</v>
      </c>
      <c r="H1070" t="b">
        <v>1</v>
      </c>
      <c r="I1070" s="4">
        <v>80</v>
      </c>
      <c r="J1070" s="5">
        <v>1187</v>
      </c>
      <c r="K1070" s="5">
        <v>6</v>
      </c>
      <c r="L1070" s="5">
        <v>6</v>
      </c>
      <c r="M1070">
        <v>1</v>
      </c>
      <c r="N1070" t="str">
        <f>VLOOKUP(טבלה1[[#This Row],[level_id]],Level_id!$A$2:$B$5,2)</f>
        <v>All levels</v>
      </c>
      <c r="O1070" t="str">
        <f>LOWER(טבלה1[[#This Row],[level_desc]])</f>
        <v>all levels</v>
      </c>
      <c r="P1070" s="3" t="str">
        <f>UPPER(טבלה1[[#This Row],[small letters]])</f>
        <v>ALL LEVELS</v>
      </c>
      <c r="Q1070">
        <f>LEN(טבלה1[[#This Row],[no spaces]])</f>
        <v>10</v>
      </c>
      <c r="R1070" t="str">
        <f>TRIM(טבלה1[[#This Row],[small letters]])</f>
        <v>all levels</v>
      </c>
      <c r="S1070" s="6">
        <v>0.7</v>
      </c>
      <c r="T1070" s="12">
        <v>42432</v>
      </c>
      <c r="U1070" s="6">
        <f>DAY(טבלה1[[#This Row],[published_date]])</f>
        <v>3</v>
      </c>
      <c r="V1070" s="6">
        <f>MONTH(טבלה1[[#This Row],[published_date]])</f>
        <v>3</v>
      </c>
      <c r="W1070" s="6">
        <f>YEAR(טבלה1[[#This Row],[published_date]])</f>
        <v>2016</v>
      </c>
      <c r="X1070">
        <v>1</v>
      </c>
      <c r="Y1070" t="str">
        <f>VLOOKUP(טבלה1[[#This Row],[subject_id]],Subject_id!$A$2:$B$5,2)</f>
        <v>Business Finance</v>
      </c>
      <c r="Z1070" s="7">
        <v>43318</v>
      </c>
      <c r="AA1070">
        <f>_xlfn.DAYS(טבלה1[[#This Row],[Removal_date]],טבלה1[[#This Row],[published_date]])</f>
        <v>886</v>
      </c>
      <c r="AB1070" s="4">
        <f>טבלה1[[#This Row],[price]]*טבלה1[[#This Row],[num_subscribers]]</f>
        <v>94960</v>
      </c>
    </row>
    <row r="1071" spans="1:28" x14ac:dyDescent="0.3">
      <c r="A1071">
        <v>807494</v>
      </c>
      <c r="B1071" t="s">
        <v>4604</v>
      </c>
      <c r="C1071" t="str">
        <f>LEFT(טבלה1[[#This Row],[course_title]],10)</f>
        <v xml:space="preserve">Learn the </v>
      </c>
      <c r="D1071" t="str">
        <f>RIGHT(טבלה1[[#This Row],[course_title]],10)</f>
        <v>Techniques</v>
      </c>
      <c r="E1071" t="str">
        <f>MID(טבלה1[[#This Row],[course_title]],2,10)</f>
        <v>earn the V</v>
      </c>
      <c r="F1071" t="s">
        <v>4605</v>
      </c>
      <c r="G1071" t="str">
        <f>REPLACE(טבלה1[[#This Row],[url]],19,3,"com")</f>
        <v>https://www.udemy.com/learn-the-violin-bowing-techniques/</v>
      </c>
      <c r="H1071" t="b">
        <v>1</v>
      </c>
      <c r="I1071" s="4">
        <v>80</v>
      </c>
      <c r="J1071" s="5">
        <v>89</v>
      </c>
      <c r="K1071" s="5">
        <v>6</v>
      </c>
      <c r="L1071" s="5">
        <v>12</v>
      </c>
      <c r="M1071">
        <v>4</v>
      </c>
      <c r="N1071" t="str">
        <f>VLOOKUP(טבלה1[[#This Row],[level_id]],Level_id!$A$2:$B$5,2)</f>
        <v>Intermediate Level</v>
      </c>
      <c r="O1071" t="str">
        <f>LOWER(טבלה1[[#This Row],[level_desc]])</f>
        <v>intermediate level</v>
      </c>
      <c r="P1071" s="3" t="str">
        <f>UPPER(טבלה1[[#This Row],[small letters]])</f>
        <v>INTERMEDIATE LEVEL</v>
      </c>
      <c r="Q1071">
        <f>LEN(טבלה1[[#This Row],[no spaces]])</f>
        <v>18</v>
      </c>
      <c r="R1071" t="str">
        <f>TRIM(טבלה1[[#This Row],[small letters]])</f>
        <v>intermediate level</v>
      </c>
      <c r="S1071" s="6">
        <v>0.66666666699999999</v>
      </c>
      <c r="T1071" s="12">
        <v>42547</v>
      </c>
      <c r="U1071" s="6">
        <f>DAY(טבלה1[[#This Row],[published_date]])</f>
        <v>26</v>
      </c>
      <c r="V1071" s="6">
        <f>MONTH(טבלה1[[#This Row],[published_date]])</f>
        <v>6</v>
      </c>
      <c r="W1071" s="6">
        <f>YEAR(טבלה1[[#This Row],[published_date]])</f>
        <v>2016</v>
      </c>
      <c r="X1071">
        <v>3</v>
      </c>
      <c r="Y1071" t="str">
        <f>VLOOKUP(טבלה1[[#This Row],[subject_id]],Subject_id!$A$2:$B$5,2)</f>
        <v>Musical Instruments</v>
      </c>
      <c r="Z1071" s="7">
        <v>44114</v>
      </c>
      <c r="AA1071">
        <f>_xlfn.DAYS(טבלה1[[#This Row],[Removal_date]],טבלה1[[#This Row],[published_date]])</f>
        <v>1567</v>
      </c>
      <c r="AB1071" s="4">
        <f>טבלה1[[#This Row],[price]]*טבלה1[[#This Row],[num_subscribers]]</f>
        <v>7120</v>
      </c>
    </row>
    <row r="1072" spans="1:28" x14ac:dyDescent="0.3">
      <c r="A1072">
        <v>861624</v>
      </c>
      <c r="B1072" t="s">
        <v>6494</v>
      </c>
      <c r="C1072" t="str">
        <f>LEFT(טבלה1[[#This Row],[course_title]],10)</f>
        <v>ES6 Javasc</v>
      </c>
      <c r="D1072" t="str">
        <f>RIGHT(טבלה1[[#This Row],[course_title]],10)</f>
        <v>er's Guide</v>
      </c>
      <c r="E1072" t="str">
        <f>MID(טבלה1[[#This Row],[course_title]],2,10)</f>
        <v>S6 Javascr</v>
      </c>
      <c r="F1072" t="s">
        <v>6495</v>
      </c>
      <c r="G1072" t="str">
        <f>REPLACE(טבלה1[[#This Row],[url]],19,3,"com")</f>
        <v>https://www.udemy.com/javascript-es6-tutorial/</v>
      </c>
      <c r="H1072" t="b">
        <v>1</v>
      </c>
      <c r="I1072" s="4">
        <v>80</v>
      </c>
      <c r="J1072" s="5">
        <v>13010</v>
      </c>
      <c r="K1072" s="5">
        <v>2709</v>
      </c>
      <c r="L1072" s="5">
        <v>68</v>
      </c>
      <c r="M1072">
        <v>2</v>
      </c>
      <c r="N1072" t="str">
        <f>VLOOKUP(טבלה1[[#This Row],[level_id]],Level_id!$A$2:$B$5,2)</f>
        <v>Beginner Level</v>
      </c>
      <c r="O1072" t="str">
        <f>LOWER(טבלה1[[#This Row],[level_desc]])</f>
        <v>beginner level</v>
      </c>
      <c r="P1072" s="3" t="str">
        <f>UPPER(טבלה1[[#This Row],[small letters]])</f>
        <v>BEGINNER LEVEL</v>
      </c>
      <c r="Q1072">
        <f>LEN(טבלה1[[#This Row],[no spaces]])</f>
        <v>14</v>
      </c>
      <c r="R1072" t="str">
        <f>TRIM(טבלה1[[#This Row],[small letters]])</f>
        <v>beginner level</v>
      </c>
      <c r="S1072" s="6">
        <v>6.5</v>
      </c>
      <c r="T1072" s="12">
        <v>42563</v>
      </c>
      <c r="U1072" s="6">
        <f>DAY(טבלה1[[#This Row],[published_date]])</f>
        <v>12</v>
      </c>
      <c r="V1072" s="6">
        <f>MONTH(טבלה1[[#This Row],[published_date]])</f>
        <v>7</v>
      </c>
      <c r="W1072" s="6">
        <f>YEAR(טבלה1[[#This Row],[published_date]])</f>
        <v>2016</v>
      </c>
      <c r="X1072">
        <v>4</v>
      </c>
      <c r="Y1072" t="str">
        <f>VLOOKUP(טבלה1[[#This Row],[subject_id]],Subject_id!$A$2:$B$5,2)</f>
        <v>Web Development</v>
      </c>
      <c r="Z1072" s="7">
        <v>43465</v>
      </c>
      <c r="AA1072">
        <f>_xlfn.DAYS(טבלה1[[#This Row],[Removal_date]],טבלה1[[#This Row],[published_date]])</f>
        <v>902</v>
      </c>
      <c r="AB1072" s="4">
        <f>טבלה1[[#This Row],[price]]*טבלה1[[#This Row],[num_subscribers]]</f>
        <v>1040800</v>
      </c>
    </row>
    <row r="1073" spans="1:28" x14ac:dyDescent="0.3">
      <c r="A1073">
        <v>881210</v>
      </c>
      <c r="B1073" t="s">
        <v>5882</v>
      </c>
      <c r="C1073" t="str">
        <f>LEFT(טבלה1[[#This Row],[course_title]],10)</f>
        <v>Learn Comp</v>
      </c>
      <c r="D1073" t="str">
        <f>RIGHT(טבלה1[[#This Row],[course_title]],10)</f>
        <v>onal Sites</v>
      </c>
      <c r="E1073" t="str">
        <f>MID(טבלה1[[#This Row],[course_title]],2,10)</f>
        <v>earn Compl</v>
      </c>
      <c r="F1073" t="s">
        <v>5883</v>
      </c>
      <c r="G1073" t="str">
        <f>REPLACE(טבלה1[[#This Row],[url]],19,3,"com")</f>
        <v>https://www.udemy.com/learn-complete-wordpress-for-building-a-professional-sites/</v>
      </c>
      <c r="H1073" t="b">
        <v>1</v>
      </c>
      <c r="I1073" s="4">
        <v>80</v>
      </c>
      <c r="J1073" s="5">
        <v>13708</v>
      </c>
      <c r="K1073" s="5">
        <v>92</v>
      </c>
      <c r="L1073" s="5">
        <v>62</v>
      </c>
      <c r="M1073">
        <v>1</v>
      </c>
      <c r="N1073" t="str">
        <f>VLOOKUP(טבלה1[[#This Row],[level_id]],Level_id!$A$2:$B$5,2)</f>
        <v>All levels</v>
      </c>
      <c r="O1073" t="str">
        <f>LOWER(טבלה1[[#This Row],[level_desc]])</f>
        <v>all levels</v>
      </c>
      <c r="P1073" s="3" t="str">
        <f>UPPER(טבלה1[[#This Row],[small letters]])</f>
        <v>ALL LEVELS</v>
      </c>
      <c r="Q1073">
        <f>LEN(טבלה1[[#This Row],[no spaces]])</f>
        <v>10</v>
      </c>
      <c r="R1073" t="str">
        <f>TRIM(טבלה1[[#This Row],[small letters]])</f>
        <v>all levels</v>
      </c>
      <c r="S1073" s="6">
        <v>9</v>
      </c>
      <c r="T1073" s="12">
        <v>42544</v>
      </c>
      <c r="U1073" s="6">
        <f>DAY(טבלה1[[#This Row],[published_date]])</f>
        <v>23</v>
      </c>
      <c r="V1073" s="6">
        <f>MONTH(טבלה1[[#This Row],[published_date]])</f>
        <v>6</v>
      </c>
      <c r="W1073" s="6">
        <f>YEAR(טבלה1[[#This Row],[published_date]])</f>
        <v>2016</v>
      </c>
      <c r="X1073">
        <v>4</v>
      </c>
      <c r="Y1073" t="str">
        <f>VLOOKUP(טבלה1[[#This Row],[subject_id]],Subject_id!$A$2:$B$5,2)</f>
        <v>Web Development</v>
      </c>
      <c r="Z1073" s="7">
        <v>43734</v>
      </c>
      <c r="AA1073">
        <f>_xlfn.DAYS(טבלה1[[#This Row],[Removal_date]],טבלה1[[#This Row],[published_date]])</f>
        <v>1190</v>
      </c>
      <c r="AB1073" s="4">
        <f>טבלה1[[#This Row],[price]]*טבלה1[[#This Row],[num_subscribers]]</f>
        <v>1096640</v>
      </c>
    </row>
    <row r="1074" spans="1:28" x14ac:dyDescent="0.3">
      <c r="A1074">
        <v>884658</v>
      </c>
      <c r="B1074" t="s">
        <v>1416</v>
      </c>
      <c r="C1074" t="str">
        <f>LEFT(טבלה1[[#This Row],[course_title]],10)</f>
        <v xml:space="preserve">Investing </v>
      </c>
      <c r="D1074" t="str">
        <f>RIGHT(טבלה1[[#This Row],[course_title]],10)</f>
        <v>ls Selling</v>
      </c>
      <c r="E1074" t="str">
        <f>MID(טבלה1[[#This Row],[course_title]],2,10)</f>
        <v>nvesting i</v>
      </c>
      <c r="F1074" t="s">
        <v>1417</v>
      </c>
      <c r="G1074" t="str">
        <f>REPLACE(טבלה1[[#This Row],[url]],19,3,"com")</f>
        <v>https://www.udemy.com/dont-leave-money-on-the-table-sell-covered-calls/</v>
      </c>
      <c r="H1074" t="b">
        <v>1</v>
      </c>
      <c r="I1074" s="4">
        <v>80</v>
      </c>
      <c r="J1074" s="5">
        <v>1095</v>
      </c>
      <c r="K1074" s="5">
        <v>17</v>
      </c>
      <c r="L1074" s="5">
        <v>35</v>
      </c>
      <c r="M1074">
        <v>1</v>
      </c>
      <c r="N1074" t="str">
        <f>VLOOKUP(טבלה1[[#This Row],[level_id]],Level_id!$A$2:$B$5,2)</f>
        <v>All levels</v>
      </c>
      <c r="O1074" t="str">
        <f>LOWER(טבלה1[[#This Row],[level_desc]])</f>
        <v>all levels</v>
      </c>
      <c r="P1074" s="3" t="str">
        <f>UPPER(טבלה1[[#This Row],[small letters]])</f>
        <v>ALL LEVELS</v>
      </c>
      <c r="Q1074">
        <f>LEN(טבלה1[[#This Row],[no spaces]])</f>
        <v>10</v>
      </c>
      <c r="R1074" t="str">
        <f>TRIM(טבלה1[[#This Row],[small letters]])</f>
        <v>all levels</v>
      </c>
      <c r="S1074" s="6">
        <v>3</v>
      </c>
      <c r="T1074" s="12">
        <v>42579</v>
      </c>
      <c r="U1074" s="6">
        <f>DAY(טבלה1[[#This Row],[published_date]])</f>
        <v>28</v>
      </c>
      <c r="V1074" s="6">
        <f>MONTH(טבלה1[[#This Row],[published_date]])</f>
        <v>7</v>
      </c>
      <c r="W1074" s="6">
        <f>YEAR(טבלה1[[#This Row],[published_date]])</f>
        <v>2016</v>
      </c>
      <c r="X1074">
        <v>1</v>
      </c>
      <c r="Y1074" t="str">
        <f>VLOOKUP(טבלה1[[#This Row],[subject_id]],Subject_id!$A$2:$B$5,2)</f>
        <v>Business Finance</v>
      </c>
      <c r="Z1074" s="7">
        <v>43318</v>
      </c>
      <c r="AA1074">
        <f>_xlfn.DAYS(טבלה1[[#This Row],[Removal_date]],טבלה1[[#This Row],[published_date]])</f>
        <v>739</v>
      </c>
      <c r="AB1074" s="4">
        <f>טבלה1[[#This Row],[price]]*טבלה1[[#This Row],[num_subscribers]]</f>
        <v>87600</v>
      </c>
    </row>
    <row r="1075" spans="1:28" x14ac:dyDescent="0.3">
      <c r="A1075">
        <v>884988</v>
      </c>
      <c r="B1075" t="s">
        <v>6681</v>
      </c>
      <c r="C1075" t="str">
        <f>LEFT(טבלה1[[#This Row],[course_title]],10)</f>
        <v>Build a Co</v>
      </c>
      <c r="D1075" t="str">
        <f>RIGHT(טבלה1[[#This Row],[course_title]],10)</f>
        <v>ng PHP MVC</v>
      </c>
      <c r="E1075" t="str">
        <f>MID(טבלה1[[#This Row],[course_title]],2,10)</f>
        <v>uild a Com</v>
      </c>
      <c r="F1075" t="s">
        <v>6682</v>
      </c>
      <c r="G1075" t="str">
        <f>REPLACE(טבלה1[[#This Row],[url]],19,3,"com")</f>
        <v>https://www.udemy.com/php-mvc-login/</v>
      </c>
      <c r="H1075" t="b">
        <v>1</v>
      </c>
      <c r="I1075" s="4">
        <v>80</v>
      </c>
      <c r="J1075" s="5">
        <v>325</v>
      </c>
      <c r="K1075" s="5">
        <v>50</v>
      </c>
      <c r="L1075" s="5">
        <v>106</v>
      </c>
      <c r="M1075">
        <v>1</v>
      </c>
      <c r="N1075" t="str">
        <f>VLOOKUP(טבלה1[[#This Row],[level_id]],Level_id!$A$2:$B$5,2)</f>
        <v>All levels</v>
      </c>
      <c r="O1075" t="str">
        <f>LOWER(טבלה1[[#This Row],[level_desc]])</f>
        <v>all levels</v>
      </c>
      <c r="P1075" s="3" t="str">
        <f>UPPER(טבלה1[[#This Row],[small letters]])</f>
        <v>ALL LEVELS</v>
      </c>
      <c r="Q1075">
        <f>LEN(טבלה1[[#This Row],[no spaces]])</f>
        <v>10</v>
      </c>
      <c r="R1075" t="str">
        <f>TRIM(טבלה1[[#This Row],[small letters]])</f>
        <v>all levels</v>
      </c>
      <c r="S1075" s="6">
        <v>5</v>
      </c>
      <c r="T1075" s="12">
        <v>42789</v>
      </c>
      <c r="U1075" s="6">
        <f>DAY(טבלה1[[#This Row],[published_date]])</f>
        <v>23</v>
      </c>
      <c r="V1075" s="6">
        <f>MONTH(טבלה1[[#This Row],[published_date]])</f>
        <v>2</v>
      </c>
      <c r="W1075" s="6">
        <f>YEAR(טבלה1[[#This Row],[published_date]])</f>
        <v>2017</v>
      </c>
      <c r="X1075">
        <v>4</v>
      </c>
      <c r="Y1075" t="str">
        <f>VLOOKUP(טבלה1[[#This Row],[subject_id]],Subject_id!$A$2:$B$5,2)</f>
        <v>Web Development</v>
      </c>
      <c r="Z1075" s="7">
        <v>43734</v>
      </c>
      <c r="AA1075">
        <f>_xlfn.DAYS(טבלה1[[#This Row],[Removal_date]],טבלה1[[#This Row],[published_date]])</f>
        <v>945</v>
      </c>
      <c r="AB1075" s="4">
        <f>טבלה1[[#This Row],[price]]*טבלה1[[#This Row],[num_subscribers]]</f>
        <v>26000</v>
      </c>
    </row>
    <row r="1076" spans="1:28" x14ac:dyDescent="0.3">
      <c r="A1076">
        <v>951608</v>
      </c>
      <c r="B1076" t="s">
        <v>4693</v>
      </c>
      <c r="C1076" t="str">
        <f>LEFT(טבלה1[[#This Row],[course_title]],10)</f>
        <v xml:space="preserve">Learn the </v>
      </c>
      <c r="D1076" t="str">
        <f>RIGHT(טבלה1[[#This Row],[course_title]],10)</f>
        <v>ndamentals</v>
      </c>
      <c r="E1076" t="str">
        <f>MID(טבלה1[[#This Row],[course_title]],2,10)</f>
        <v>earn the V</v>
      </c>
      <c r="F1076" t="s">
        <v>4694</v>
      </c>
      <c r="G1076" t="str">
        <f>REPLACE(טבלה1[[#This Row],[url]],19,3,"com")</f>
        <v>https://www.udemy.com/learn-the-viola-scales-and-fundamentals/</v>
      </c>
      <c r="H1076" t="b">
        <v>1</v>
      </c>
      <c r="I1076" s="4">
        <v>80</v>
      </c>
      <c r="J1076" s="5">
        <v>21</v>
      </c>
      <c r="K1076" s="5">
        <v>3</v>
      </c>
      <c r="L1076" s="5">
        <v>38</v>
      </c>
      <c r="M1076">
        <v>2</v>
      </c>
      <c r="N1076" t="str">
        <f>VLOOKUP(טבלה1[[#This Row],[level_id]],Level_id!$A$2:$B$5,2)</f>
        <v>Beginner Level</v>
      </c>
      <c r="O1076" t="str">
        <f>LOWER(טבלה1[[#This Row],[level_desc]])</f>
        <v>beginner level</v>
      </c>
      <c r="P1076" s="3" t="str">
        <f>UPPER(טבלה1[[#This Row],[small letters]])</f>
        <v>BEGINNER LEVEL</v>
      </c>
      <c r="Q1076">
        <f>LEN(טבלה1[[#This Row],[no spaces]])</f>
        <v>14</v>
      </c>
      <c r="R1076" t="str">
        <f>TRIM(טבלה1[[#This Row],[small letters]])</f>
        <v>beginner level</v>
      </c>
      <c r="S1076" s="6">
        <v>2.5</v>
      </c>
      <c r="T1076" s="12">
        <v>42690</v>
      </c>
      <c r="U1076" s="6">
        <f>DAY(טבלה1[[#This Row],[published_date]])</f>
        <v>16</v>
      </c>
      <c r="V1076" s="6">
        <f>MONTH(טבלה1[[#This Row],[published_date]])</f>
        <v>11</v>
      </c>
      <c r="W1076" s="6">
        <f>YEAR(טבלה1[[#This Row],[published_date]])</f>
        <v>2016</v>
      </c>
      <c r="X1076">
        <v>3</v>
      </c>
      <c r="Y1076" t="str">
        <f>VLOOKUP(טבלה1[[#This Row],[subject_id]],Subject_id!$A$2:$B$5,2)</f>
        <v>Musical Instruments</v>
      </c>
      <c r="Z1076" s="7">
        <v>43465</v>
      </c>
      <c r="AA1076">
        <f>_xlfn.DAYS(טבלה1[[#This Row],[Removal_date]],טבלה1[[#This Row],[published_date]])</f>
        <v>775</v>
      </c>
      <c r="AB1076" s="4">
        <f>טבלה1[[#This Row],[price]]*טבלה1[[#This Row],[num_subscribers]]</f>
        <v>1680</v>
      </c>
    </row>
    <row r="1077" spans="1:28" x14ac:dyDescent="0.3">
      <c r="A1077">
        <v>980408</v>
      </c>
      <c r="B1077" t="s">
        <v>916</v>
      </c>
      <c r="C1077" t="str">
        <f>LEFT(טבלה1[[#This Row],[course_title]],10)</f>
        <v>Introducti</v>
      </c>
      <c r="D1077" t="str">
        <f>RIGHT(טבלה1[[#This Row],[course_title]],10)</f>
        <v>regulation</v>
      </c>
      <c r="E1077" t="str">
        <f>MID(טבלה1[[#This Row],[course_title]],2,10)</f>
        <v>ntroductio</v>
      </c>
      <c r="F1077" t="s">
        <v>917</v>
      </c>
      <c r="G1077" t="str">
        <f>REPLACE(טבלה1[[#This Row],[url]],19,3,"com")</f>
        <v>https://www.udemy.com/introduction-to-the-economics-of-public-services-regulation/</v>
      </c>
      <c r="H1077" t="b">
        <v>1</v>
      </c>
      <c r="I1077" s="4">
        <v>80</v>
      </c>
      <c r="J1077" s="5">
        <v>98</v>
      </c>
      <c r="K1077" s="5">
        <v>35</v>
      </c>
      <c r="L1077" s="5">
        <v>69</v>
      </c>
      <c r="M1077">
        <v>4</v>
      </c>
      <c r="N1077" t="str">
        <f>VLOOKUP(טבלה1[[#This Row],[level_id]],Level_id!$A$2:$B$5,2)</f>
        <v>Intermediate Level</v>
      </c>
      <c r="O1077" t="str">
        <f>LOWER(טבלה1[[#This Row],[level_desc]])</f>
        <v>intermediate level</v>
      </c>
      <c r="P1077" s="3" t="str">
        <f>UPPER(טבלה1[[#This Row],[small letters]])</f>
        <v>INTERMEDIATE LEVEL</v>
      </c>
      <c r="Q1077">
        <f>LEN(טבלה1[[#This Row],[no spaces]])</f>
        <v>18</v>
      </c>
      <c r="R1077" t="str">
        <f>TRIM(טבלה1[[#This Row],[small letters]])</f>
        <v>intermediate level</v>
      </c>
      <c r="S1077" s="6">
        <v>8</v>
      </c>
      <c r="T1077" s="12">
        <v>42738</v>
      </c>
      <c r="U1077" s="6">
        <f>DAY(טבלה1[[#This Row],[published_date]])</f>
        <v>3</v>
      </c>
      <c r="V1077" s="6">
        <f>MONTH(טבלה1[[#This Row],[published_date]])</f>
        <v>1</v>
      </c>
      <c r="W1077" s="6">
        <f>YEAR(טבלה1[[#This Row],[published_date]])</f>
        <v>2017</v>
      </c>
      <c r="X1077">
        <v>1</v>
      </c>
      <c r="Y1077" t="str">
        <f>VLOOKUP(טבלה1[[#This Row],[subject_id]],Subject_id!$A$2:$B$5,2)</f>
        <v>Business Finance</v>
      </c>
      <c r="Z1077" s="7">
        <v>44114</v>
      </c>
      <c r="AA1077">
        <f>_xlfn.DAYS(טבלה1[[#This Row],[Removal_date]],טבלה1[[#This Row],[published_date]])</f>
        <v>1376</v>
      </c>
      <c r="AB1077" s="4">
        <f>טבלה1[[#This Row],[price]]*טבלה1[[#This Row],[num_subscribers]]</f>
        <v>7840</v>
      </c>
    </row>
    <row r="1078" spans="1:28" x14ac:dyDescent="0.3">
      <c r="A1078">
        <v>989452</v>
      </c>
      <c r="B1078" t="s">
        <v>5068</v>
      </c>
      <c r="C1078" t="str">
        <f>LEFT(טבלה1[[#This Row],[course_title]],10)</f>
        <v>Complete J</v>
      </c>
      <c r="D1078" t="str">
        <f>RIGHT(טבלה1[[#This Row],[course_title]],10)</f>
        <v>r Beginner</v>
      </c>
      <c r="E1078" t="str">
        <f>MID(טבלה1[[#This Row],[course_title]],2,10)</f>
        <v>omplete JQ</v>
      </c>
      <c r="F1078" t="s">
        <v>5069</v>
      </c>
      <c r="G1078" t="str">
        <f>REPLACE(טבלה1[[#This Row],[url]],19,3,"com")</f>
        <v>https://www.udemy.com/complete-jquery-and-jquery-ui-course-for-beginner/</v>
      </c>
      <c r="H1078" t="b">
        <v>1</v>
      </c>
      <c r="I1078" s="4">
        <v>80</v>
      </c>
      <c r="J1078" s="5">
        <v>7169</v>
      </c>
      <c r="K1078" s="5">
        <v>277</v>
      </c>
      <c r="L1078" s="5">
        <v>20</v>
      </c>
      <c r="M1078">
        <v>4</v>
      </c>
      <c r="N1078" t="str">
        <f>VLOOKUP(טבלה1[[#This Row],[level_id]],Level_id!$A$2:$B$5,2)</f>
        <v>Intermediate Level</v>
      </c>
      <c r="O1078" t="str">
        <f>LOWER(טבלה1[[#This Row],[level_desc]])</f>
        <v>intermediate level</v>
      </c>
      <c r="P1078" s="3" t="str">
        <f>UPPER(טבלה1[[#This Row],[small letters]])</f>
        <v>INTERMEDIATE LEVEL</v>
      </c>
      <c r="Q1078">
        <f>LEN(טבלה1[[#This Row],[no spaces]])</f>
        <v>18</v>
      </c>
      <c r="R1078" t="str">
        <f>TRIM(טבלה1[[#This Row],[small letters]])</f>
        <v>intermediate level</v>
      </c>
      <c r="S1078" s="6">
        <v>1</v>
      </c>
      <c r="T1078" s="12">
        <v>42670</v>
      </c>
      <c r="U1078" s="6">
        <f>DAY(טבלה1[[#This Row],[published_date]])</f>
        <v>27</v>
      </c>
      <c r="V1078" s="6">
        <f>MONTH(טבלה1[[#This Row],[published_date]])</f>
        <v>10</v>
      </c>
      <c r="W1078" s="6">
        <f>YEAR(טבלה1[[#This Row],[published_date]])</f>
        <v>2016</v>
      </c>
      <c r="X1078">
        <v>4</v>
      </c>
      <c r="Y1078" t="str">
        <f>VLOOKUP(טבלה1[[#This Row],[subject_id]],Subject_id!$A$2:$B$5,2)</f>
        <v>Web Development</v>
      </c>
      <c r="Z1078" s="7">
        <v>44114</v>
      </c>
      <c r="AA1078">
        <f>_xlfn.DAYS(טבלה1[[#This Row],[Removal_date]],טבלה1[[#This Row],[published_date]])</f>
        <v>1444</v>
      </c>
      <c r="AB1078" s="4">
        <f>טבלה1[[#This Row],[price]]*טבלה1[[#This Row],[num_subscribers]]</f>
        <v>573520</v>
      </c>
    </row>
    <row r="1079" spans="1:28" x14ac:dyDescent="0.3">
      <c r="A1079">
        <v>1009622</v>
      </c>
      <c r="B1079" t="s">
        <v>2652</v>
      </c>
      <c r="C1079" t="str">
        <f>LEFT(טבלה1[[#This Row],[course_title]],10)</f>
        <v>è¶…åŸºç¤Žï</v>
      </c>
      <c r="D1079" t="str">
        <f>RIGHT(טבלה1[[#This Row],[course_title]],10)</f>
        <v>Blenderã€œ</v>
      </c>
      <c r="E1079" t="str">
        <f>MID(טבלה1[[#This Row],[course_title]],2,10)</f>
        <v>¶…åŸºç¤Žï¼</v>
      </c>
      <c r="F1079" t="s">
        <v>2653</v>
      </c>
      <c r="G1079" t="str">
        <f>REPLACE(טבלה1[[#This Row],[url]],19,3,"com")</f>
        <v>https://www.udemy.com/blender-beginner/</v>
      </c>
      <c r="H1079" t="b">
        <v>1</v>
      </c>
      <c r="I1079" s="4">
        <v>80</v>
      </c>
      <c r="J1079" s="5">
        <v>8</v>
      </c>
      <c r="K1079" s="5">
        <v>1</v>
      </c>
      <c r="L1079" s="5">
        <v>43</v>
      </c>
      <c r="M1079">
        <v>2</v>
      </c>
      <c r="N1079" t="str">
        <f>VLOOKUP(טבלה1[[#This Row],[level_id]],Level_id!$A$2:$B$5,2)</f>
        <v>Beginner Level</v>
      </c>
      <c r="O1079" t="str">
        <f>LOWER(טבלה1[[#This Row],[level_desc]])</f>
        <v>beginner level</v>
      </c>
      <c r="P1079" s="3" t="str">
        <f>UPPER(טבלה1[[#This Row],[small letters]])</f>
        <v>BEGINNER LEVEL</v>
      </c>
      <c r="Q1079">
        <f>LEN(טבלה1[[#This Row],[no spaces]])</f>
        <v>14</v>
      </c>
      <c r="R1079" t="str">
        <f>TRIM(טבלה1[[#This Row],[small letters]])</f>
        <v>beginner level</v>
      </c>
      <c r="S1079" s="6">
        <v>5.5</v>
      </c>
      <c r="T1079" s="12">
        <v>42718</v>
      </c>
      <c r="U1079" s="6">
        <f>DAY(טבלה1[[#This Row],[published_date]])</f>
        <v>14</v>
      </c>
      <c r="V1079" s="6">
        <f>MONTH(טבלה1[[#This Row],[published_date]])</f>
        <v>12</v>
      </c>
      <c r="W1079" s="6">
        <f>YEAR(טבלה1[[#This Row],[published_date]])</f>
        <v>2016</v>
      </c>
      <c r="X1079">
        <v>2</v>
      </c>
      <c r="Y1079" t="str">
        <f>VLOOKUP(טבלה1[[#This Row],[subject_id]],Subject_id!$A$2:$B$5,2)</f>
        <v>Graphic Design</v>
      </c>
      <c r="Z1079" s="7">
        <v>43465</v>
      </c>
      <c r="AA1079">
        <f>_xlfn.DAYS(טבלה1[[#This Row],[Removal_date]],טבלה1[[#This Row],[published_date]])</f>
        <v>747</v>
      </c>
      <c r="AB1079" s="4">
        <f>טבלה1[[#This Row],[price]]*טבלה1[[#This Row],[num_subscribers]]</f>
        <v>640</v>
      </c>
    </row>
    <row r="1080" spans="1:28" x14ac:dyDescent="0.3">
      <c r="A1080">
        <v>1023070</v>
      </c>
      <c r="B1080" t="s">
        <v>6302</v>
      </c>
      <c r="C1080" t="str">
        <f>LEFT(טבלה1[[#This Row],[course_title]],10)</f>
        <v>Creating F</v>
      </c>
      <c r="D1080" t="str">
        <f>RIGHT(טבלה1[[#This Row],[course_title]],10)</f>
        <v>on Project</v>
      </c>
      <c r="E1080" t="str">
        <f>MID(טבלה1[[#This Row],[course_title]],2,10)</f>
        <v>reating Fa</v>
      </c>
      <c r="F1080" t="s">
        <v>6303</v>
      </c>
      <c r="G1080" t="str">
        <f>REPLACE(טבלה1[[#This Row],[url]],19,3,"com")</f>
        <v>https://www.udemy.com/facebook-design-using-bootstrap/</v>
      </c>
      <c r="H1080" t="b">
        <v>1</v>
      </c>
      <c r="I1080" s="4">
        <v>80</v>
      </c>
      <c r="J1080" s="5">
        <v>4616</v>
      </c>
      <c r="K1080" s="5">
        <v>20</v>
      </c>
      <c r="L1080" s="5">
        <v>19</v>
      </c>
      <c r="M1080">
        <v>1</v>
      </c>
      <c r="N1080" t="str">
        <f>VLOOKUP(טבלה1[[#This Row],[level_id]],Level_id!$A$2:$B$5,2)</f>
        <v>All levels</v>
      </c>
      <c r="O1080" t="str">
        <f>LOWER(טבלה1[[#This Row],[level_desc]])</f>
        <v>all levels</v>
      </c>
      <c r="P1080" s="3" t="str">
        <f>UPPER(טבלה1[[#This Row],[small letters]])</f>
        <v>ALL LEVELS</v>
      </c>
      <c r="Q1080">
        <f>LEN(טבלה1[[#This Row],[no spaces]])</f>
        <v>10</v>
      </c>
      <c r="R1080" t="str">
        <f>TRIM(טבלה1[[#This Row],[small letters]])</f>
        <v>all levels</v>
      </c>
      <c r="S1080" s="6">
        <v>2</v>
      </c>
      <c r="T1080" s="12">
        <v>42710</v>
      </c>
      <c r="U1080" s="6">
        <f>DAY(טבלה1[[#This Row],[published_date]])</f>
        <v>6</v>
      </c>
      <c r="V1080" s="6">
        <f>MONTH(טבלה1[[#This Row],[published_date]])</f>
        <v>12</v>
      </c>
      <c r="W1080" s="6">
        <f>YEAR(טבלה1[[#This Row],[published_date]])</f>
        <v>2016</v>
      </c>
      <c r="X1080">
        <v>4</v>
      </c>
      <c r="Y1080" t="str">
        <f>VLOOKUP(טבלה1[[#This Row],[subject_id]],Subject_id!$A$2:$B$5,2)</f>
        <v>Web Development</v>
      </c>
      <c r="Z1080" s="7">
        <v>43734</v>
      </c>
      <c r="AA1080">
        <f>_xlfn.DAYS(טבלה1[[#This Row],[Removal_date]],טבלה1[[#This Row],[published_date]])</f>
        <v>1024</v>
      </c>
      <c r="AB1080" s="4">
        <f>טבלה1[[#This Row],[price]]*טבלה1[[#This Row],[num_subscribers]]</f>
        <v>369280</v>
      </c>
    </row>
    <row r="1081" spans="1:28" x14ac:dyDescent="0.3">
      <c r="A1081">
        <v>1108666</v>
      </c>
      <c r="B1081" t="s">
        <v>3688</v>
      </c>
      <c r="C1081" t="str">
        <f>LEFT(טבלה1[[#This Row],[course_title]],10)</f>
        <v>Worship Pi</v>
      </c>
      <c r="D1081" t="str">
        <f>RIGHT(טבלה1[[#This Row],[course_title]],10)</f>
        <v>ner to Pro</v>
      </c>
      <c r="E1081" t="str">
        <f>MID(טבלה1[[#This Row],[course_title]],2,10)</f>
        <v>orship Pia</v>
      </c>
      <c r="F1081" t="s">
        <v>3689</v>
      </c>
      <c r="G1081" t="str">
        <f>REPLACE(טבלה1[[#This Row],[url]],19,3,"com")</f>
        <v>https://www.udemy.com/worship-piano-from-beginner-to-pro/</v>
      </c>
      <c r="H1081" t="b">
        <v>1</v>
      </c>
      <c r="I1081" s="4">
        <v>80</v>
      </c>
      <c r="J1081" s="5">
        <v>117</v>
      </c>
      <c r="K1081" s="5">
        <v>11</v>
      </c>
      <c r="L1081" s="5">
        <v>32</v>
      </c>
      <c r="M1081">
        <v>1</v>
      </c>
      <c r="N1081" t="str">
        <f>VLOOKUP(טבלה1[[#This Row],[level_id]],Level_id!$A$2:$B$5,2)</f>
        <v>All levels</v>
      </c>
      <c r="O1081" t="str">
        <f>LOWER(טבלה1[[#This Row],[level_desc]])</f>
        <v>all levels</v>
      </c>
      <c r="P1081" s="3" t="str">
        <f>UPPER(טבלה1[[#This Row],[small letters]])</f>
        <v>ALL LEVELS</v>
      </c>
      <c r="Q1081">
        <f>LEN(טבלה1[[#This Row],[no spaces]])</f>
        <v>10</v>
      </c>
      <c r="R1081" t="str">
        <f>TRIM(טבלה1[[#This Row],[small letters]])</f>
        <v>all levels</v>
      </c>
      <c r="S1081" s="6">
        <v>3</v>
      </c>
      <c r="T1081" s="12">
        <v>42784</v>
      </c>
      <c r="U1081" s="6">
        <f>DAY(טבלה1[[#This Row],[published_date]])</f>
        <v>18</v>
      </c>
      <c r="V1081" s="6">
        <f>MONTH(טבלה1[[#This Row],[published_date]])</f>
        <v>2</v>
      </c>
      <c r="W1081" s="6">
        <f>YEAR(טבלה1[[#This Row],[published_date]])</f>
        <v>2017</v>
      </c>
      <c r="X1081">
        <v>3</v>
      </c>
      <c r="Y1081" t="str">
        <f>VLOOKUP(טבלה1[[#This Row],[subject_id]],Subject_id!$A$2:$B$5,2)</f>
        <v>Musical Instruments</v>
      </c>
      <c r="Z1081" s="7">
        <v>43734</v>
      </c>
      <c r="AA1081">
        <f>_xlfn.DAYS(טבלה1[[#This Row],[Removal_date]],טבלה1[[#This Row],[published_date]])</f>
        <v>950</v>
      </c>
      <c r="AB1081" s="4">
        <f>טבלה1[[#This Row],[price]]*טבלה1[[#This Row],[num_subscribers]]</f>
        <v>9360</v>
      </c>
    </row>
    <row r="1082" spans="1:28" x14ac:dyDescent="0.3">
      <c r="A1082">
        <v>1124276</v>
      </c>
      <c r="B1082" t="s">
        <v>2096</v>
      </c>
      <c r="C1082" t="str">
        <f>LEFT(טבלה1[[#This Row],[course_title]],10)</f>
        <v>Le bitcoin</v>
      </c>
      <c r="D1082" t="str">
        <f>RIGHT(טבלה1[[#This Row],[course_title]],10)</f>
        <v>blockchain</v>
      </c>
      <c r="E1082" t="str">
        <f>MID(טבלה1[[#This Row],[course_title]],2,10)</f>
        <v xml:space="preserve">e bitcoin </v>
      </c>
      <c r="F1082" t="s">
        <v>2097</v>
      </c>
      <c r="G1082" t="str">
        <f>REPLACE(טבלה1[[#This Row],[url]],19,3,"com")</f>
        <v>https://www.udemy.com/le-bitcoin-et-la-blockchain/</v>
      </c>
      <c r="H1082" t="b">
        <v>1</v>
      </c>
      <c r="I1082" s="4">
        <v>80</v>
      </c>
      <c r="J1082" s="5">
        <v>13</v>
      </c>
      <c r="K1082" s="5">
        <v>3</v>
      </c>
      <c r="L1082" s="5">
        <v>12</v>
      </c>
      <c r="M1082">
        <v>1</v>
      </c>
      <c r="N1082" t="str">
        <f>VLOOKUP(טבלה1[[#This Row],[level_id]],Level_id!$A$2:$B$5,2)</f>
        <v>All levels</v>
      </c>
      <c r="O1082" t="str">
        <f>LOWER(טבלה1[[#This Row],[level_desc]])</f>
        <v>all levels</v>
      </c>
      <c r="P1082" s="3" t="str">
        <f>UPPER(טבלה1[[#This Row],[small letters]])</f>
        <v>ALL LEVELS</v>
      </c>
      <c r="Q1082">
        <f>LEN(טבלה1[[#This Row],[no spaces]])</f>
        <v>10</v>
      </c>
      <c r="R1082" t="str">
        <f>TRIM(טבלה1[[#This Row],[small letters]])</f>
        <v>all levels</v>
      </c>
      <c r="S1082" s="6">
        <v>0.73333333300000003</v>
      </c>
      <c r="T1082" s="12">
        <v>42807</v>
      </c>
      <c r="U1082" s="6">
        <f>DAY(טבלה1[[#This Row],[published_date]])</f>
        <v>13</v>
      </c>
      <c r="V1082" s="6">
        <f>MONTH(טבלה1[[#This Row],[published_date]])</f>
        <v>3</v>
      </c>
      <c r="W1082" s="6">
        <f>YEAR(טבלה1[[#This Row],[published_date]])</f>
        <v>2017</v>
      </c>
      <c r="X1082">
        <v>1</v>
      </c>
      <c r="Y1082" t="str">
        <f>VLOOKUP(טבלה1[[#This Row],[subject_id]],Subject_id!$A$2:$B$5,2)</f>
        <v>Business Finance</v>
      </c>
      <c r="Z1082" s="7">
        <v>43734</v>
      </c>
      <c r="AA1082">
        <f>_xlfn.DAYS(טבלה1[[#This Row],[Removal_date]],טבלה1[[#This Row],[published_date]])</f>
        <v>927</v>
      </c>
      <c r="AB1082" s="4">
        <f>טבלה1[[#This Row],[price]]*טבלה1[[#This Row],[num_subscribers]]</f>
        <v>1040</v>
      </c>
    </row>
    <row r="1083" spans="1:28" x14ac:dyDescent="0.3">
      <c r="A1083">
        <v>1148342</v>
      </c>
      <c r="B1083" t="s">
        <v>5675</v>
      </c>
      <c r="C1083" t="str">
        <f>LEFT(טבלה1[[#This Row],[course_title]],10)</f>
        <v>Step by St</v>
      </c>
      <c r="D1083" t="str">
        <f>RIGHT(טבלה1[[#This Row],[course_title]],10)</f>
        <v>om scratch</v>
      </c>
      <c r="E1083" t="str">
        <f>MID(טבלה1[[#This Row],[course_title]],2,10)</f>
        <v>tep by Ste</v>
      </c>
      <c r="F1083" t="s">
        <v>5676</v>
      </c>
      <c r="G1083" t="str">
        <f>REPLACE(טבלה1[[#This Row],[url]],19,3,"com")</f>
        <v>https://www.udemy.com/bootstrap-v4/</v>
      </c>
      <c r="H1083" t="b">
        <v>1</v>
      </c>
      <c r="I1083" s="4">
        <v>80</v>
      </c>
      <c r="J1083" s="5">
        <v>2184</v>
      </c>
      <c r="K1083" s="5">
        <v>15</v>
      </c>
      <c r="L1083" s="5">
        <v>24</v>
      </c>
      <c r="M1083">
        <v>2</v>
      </c>
      <c r="N1083" t="str">
        <f>VLOOKUP(טבלה1[[#This Row],[level_id]],Level_id!$A$2:$B$5,2)</f>
        <v>Beginner Level</v>
      </c>
      <c r="O1083" t="str">
        <f>LOWER(טבלה1[[#This Row],[level_desc]])</f>
        <v>beginner level</v>
      </c>
      <c r="P1083" s="3" t="str">
        <f>UPPER(טבלה1[[#This Row],[small letters]])</f>
        <v>BEGINNER LEVEL</v>
      </c>
      <c r="Q1083">
        <f>LEN(טבלה1[[#This Row],[no spaces]])</f>
        <v>14</v>
      </c>
      <c r="R1083" t="str">
        <f>TRIM(טבלה1[[#This Row],[small letters]])</f>
        <v>beginner level</v>
      </c>
      <c r="S1083" s="6">
        <v>3</v>
      </c>
      <c r="T1083" s="12">
        <v>42824</v>
      </c>
      <c r="U1083" s="6">
        <f>DAY(טבלה1[[#This Row],[published_date]])</f>
        <v>30</v>
      </c>
      <c r="V1083" s="6">
        <f>MONTH(טבלה1[[#This Row],[published_date]])</f>
        <v>3</v>
      </c>
      <c r="W1083" s="6">
        <f>YEAR(טבלה1[[#This Row],[published_date]])</f>
        <v>2017</v>
      </c>
      <c r="X1083">
        <v>4</v>
      </c>
      <c r="Y1083" t="str">
        <f>VLOOKUP(טבלה1[[#This Row],[subject_id]],Subject_id!$A$2:$B$5,2)</f>
        <v>Web Development</v>
      </c>
      <c r="Z1083" s="7">
        <v>43465</v>
      </c>
      <c r="AA1083">
        <f>_xlfn.DAYS(טבלה1[[#This Row],[Removal_date]],טבלה1[[#This Row],[published_date]])</f>
        <v>641</v>
      </c>
      <c r="AB1083" s="4">
        <f>טבלה1[[#This Row],[price]]*טבלה1[[#This Row],[num_subscribers]]</f>
        <v>174720</v>
      </c>
    </row>
    <row r="1084" spans="1:28" x14ac:dyDescent="0.3">
      <c r="A1084">
        <v>1165096</v>
      </c>
      <c r="B1084" t="s">
        <v>5108</v>
      </c>
      <c r="C1084" t="str">
        <f>LEFT(טבלה1[[#This Row],[course_title]],10)</f>
        <v>Vue JS - M</v>
      </c>
      <c r="D1084" t="str">
        <f>RIGHT(טבלה1[[#This Row],[course_title]],10)</f>
        <v>g Web Apps</v>
      </c>
      <c r="E1084" t="str">
        <f>MID(טבלה1[[#This Row],[course_title]],2,10)</f>
        <v>ue JS - Ma</v>
      </c>
      <c r="F1084" t="s">
        <v>5109</v>
      </c>
      <c r="G1084" t="str">
        <f>REPLACE(טבלה1[[#This Row],[url]],19,3,"com")</f>
        <v>https://www.udemy.com/vue-web-apps/</v>
      </c>
      <c r="H1084" t="b">
        <v>1</v>
      </c>
      <c r="I1084" s="4">
        <v>80</v>
      </c>
      <c r="J1084" s="5">
        <v>13457</v>
      </c>
      <c r="K1084" s="5">
        <v>215</v>
      </c>
      <c r="L1084" s="5">
        <v>69</v>
      </c>
      <c r="M1084">
        <v>1</v>
      </c>
      <c r="N1084" t="str">
        <f>VLOOKUP(טבלה1[[#This Row],[level_id]],Level_id!$A$2:$B$5,2)</f>
        <v>All levels</v>
      </c>
      <c r="O1084" t="str">
        <f>LOWER(טבלה1[[#This Row],[level_desc]])</f>
        <v>all levels</v>
      </c>
      <c r="P1084" s="3" t="str">
        <f>UPPER(טבלה1[[#This Row],[small letters]])</f>
        <v>ALL LEVELS</v>
      </c>
      <c r="Q1084">
        <f>LEN(טבלה1[[#This Row],[no spaces]])</f>
        <v>10</v>
      </c>
      <c r="R1084" t="str">
        <f>TRIM(טבלה1[[#This Row],[small letters]])</f>
        <v>all levels</v>
      </c>
      <c r="S1084" s="6">
        <v>4.5</v>
      </c>
      <c r="T1084" s="12">
        <v>42831</v>
      </c>
      <c r="U1084" s="6">
        <f>DAY(טבלה1[[#This Row],[published_date]])</f>
        <v>6</v>
      </c>
      <c r="V1084" s="6">
        <f>MONTH(טבלה1[[#This Row],[published_date]])</f>
        <v>4</v>
      </c>
      <c r="W1084" s="6">
        <f>YEAR(טבלה1[[#This Row],[published_date]])</f>
        <v>2017</v>
      </c>
      <c r="X1084">
        <v>4</v>
      </c>
      <c r="Y1084" t="str">
        <f>VLOOKUP(טבלה1[[#This Row],[subject_id]],Subject_id!$A$2:$B$5,2)</f>
        <v>Web Development</v>
      </c>
      <c r="Z1084" s="7">
        <v>43734</v>
      </c>
      <c r="AA1084">
        <f>_xlfn.DAYS(טבלה1[[#This Row],[Removal_date]],טבלה1[[#This Row],[published_date]])</f>
        <v>903</v>
      </c>
      <c r="AB1084" s="4">
        <f>טבלה1[[#This Row],[price]]*טבלה1[[#This Row],[num_subscribers]]</f>
        <v>1076560</v>
      </c>
    </row>
    <row r="1085" spans="1:28" x14ac:dyDescent="0.3">
      <c r="A1085">
        <v>1185390</v>
      </c>
      <c r="B1085" t="s">
        <v>2703</v>
      </c>
      <c r="C1085" t="str">
        <f>LEFT(טבלה1[[#This Row],[course_title]],10)</f>
        <v>Como Produ</v>
      </c>
      <c r="D1085" t="str">
        <f>RIGHT(טבלה1[[#This Row],[course_title]],10)</f>
        <v>n CC e CS6</v>
      </c>
      <c r="E1085" t="str">
        <f>MID(טבלה1[[#This Row],[course_title]],2,10)</f>
        <v>omo Produz</v>
      </c>
      <c r="F1085" t="s">
        <v>2704</v>
      </c>
      <c r="G1085" t="str">
        <f>REPLACE(טבלה1[[#This Row],[url]],19,3,"com")</f>
        <v>https://www.udemy.com/como-produzir-ebook-e-livros-com-adobe-indesign-cc/</v>
      </c>
      <c r="H1085" t="b">
        <v>1</v>
      </c>
      <c r="I1085" s="4">
        <v>80</v>
      </c>
      <c r="J1085" s="5">
        <v>37</v>
      </c>
      <c r="K1085" s="5">
        <v>6</v>
      </c>
      <c r="L1085" s="5">
        <v>131</v>
      </c>
      <c r="M1085">
        <v>1</v>
      </c>
      <c r="N1085" t="str">
        <f>VLOOKUP(טבלה1[[#This Row],[level_id]],Level_id!$A$2:$B$5,2)</f>
        <v>All levels</v>
      </c>
      <c r="O1085" t="str">
        <f>LOWER(טבלה1[[#This Row],[level_desc]])</f>
        <v>all levels</v>
      </c>
      <c r="P1085" s="3" t="str">
        <f>UPPER(טבלה1[[#This Row],[small letters]])</f>
        <v>ALL LEVELS</v>
      </c>
      <c r="Q1085">
        <f>LEN(טבלה1[[#This Row],[no spaces]])</f>
        <v>10</v>
      </c>
      <c r="R1085" t="str">
        <f>TRIM(טבלה1[[#This Row],[small letters]])</f>
        <v>all levels</v>
      </c>
      <c r="S1085" s="6">
        <v>12.5</v>
      </c>
      <c r="T1085" s="12">
        <v>42844</v>
      </c>
      <c r="U1085" s="6">
        <f>DAY(טבלה1[[#This Row],[published_date]])</f>
        <v>19</v>
      </c>
      <c r="V1085" s="6">
        <f>MONTH(טבלה1[[#This Row],[published_date]])</f>
        <v>4</v>
      </c>
      <c r="W1085" s="6">
        <f>YEAR(טבלה1[[#This Row],[published_date]])</f>
        <v>2017</v>
      </c>
      <c r="X1085">
        <v>2</v>
      </c>
      <c r="Y1085" t="str">
        <f>VLOOKUP(טבלה1[[#This Row],[subject_id]],Subject_id!$A$2:$B$5,2)</f>
        <v>Graphic Design</v>
      </c>
      <c r="Z1085" s="7">
        <v>43734</v>
      </c>
      <c r="AA1085">
        <f>_xlfn.DAYS(טבלה1[[#This Row],[Removal_date]],טבלה1[[#This Row],[published_date]])</f>
        <v>890</v>
      </c>
      <c r="AB1085" s="4">
        <f>טבלה1[[#This Row],[price]]*טבלה1[[#This Row],[num_subscribers]]</f>
        <v>2960</v>
      </c>
    </row>
    <row r="1086" spans="1:28" x14ac:dyDescent="0.3">
      <c r="A1086">
        <v>1190334</v>
      </c>
      <c r="B1086" t="s">
        <v>3408</v>
      </c>
      <c r="C1086" t="str">
        <f>LEFT(טבלה1[[#This Row],[course_title]],10)</f>
        <v>Course Bun</v>
      </c>
      <c r="D1086" t="str">
        <f>RIGHT(טבלה1[[#This Row],[course_title]],10)</f>
        <v>r Line Art</v>
      </c>
      <c r="E1086" t="str">
        <f>MID(טבלה1[[#This Row],[course_title]],2,10)</f>
        <v>ourse Bund</v>
      </c>
      <c r="F1086" t="s">
        <v>3409</v>
      </c>
      <c r="G1086" t="str">
        <f>REPLACE(טבלה1[[#This Row],[url]],19,3,"com")</f>
        <v>https://www.udemy.com/course-bundle-exploring-art-silhouette-linear-line-art/</v>
      </c>
      <c r="H1086" t="b">
        <v>1</v>
      </c>
      <c r="I1086" s="4">
        <v>80</v>
      </c>
      <c r="J1086" s="5">
        <v>827</v>
      </c>
      <c r="K1086" s="5">
        <v>1</v>
      </c>
      <c r="L1086" s="5">
        <v>15</v>
      </c>
      <c r="M1086">
        <v>1</v>
      </c>
      <c r="N1086" t="str">
        <f>VLOOKUP(טבלה1[[#This Row],[level_id]],Level_id!$A$2:$B$5,2)</f>
        <v>All levels</v>
      </c>
      <c r="O1086" t="str">
        <f>LOWER(טבלה1[[#This Row],[level_desc]])</f>
        <v>all levels</v>
      </c>
      <c r="P1086" s="3" t="str">
        <f>UPPER(טבלה1[[#This Row],[small letters]])</f>
        <v>ALL LEVELS</v>
      </c>
      <c r="Q1086">
        <f>LEN(טבלה1[[#This Row],[no spaces]])</f>
        <v>10</v>
      </c>
      <c r="R1086" t="str">
        <f>TRIM(טבלה1[[#This Row],[small letters]])</f>
        <v>all levels</v>
      </c>
      <c r="S1086" s="6">
        <v>1</v>
      </c>
      <c r="T1086" s="12">
        <v>42849</v>
      </c>
      <c r="U1086" s="6">
        <f>DAY(טבלה1[[#This Row],[published_date]])</f>
        <v>24</v>
      </c>
      <c r="V1086" s="6">
        <f>MONTH(טבלה1[[#This Row],[published_date]])</f>
        <v>4</v>
      </c>
      <c r="W1086" s="6">
        <f>YEAR(טבלה1[[#This Row],[published_date]])</f>
        <v>2017</v>
      </c>
      <c r="X1086">
        <v>2</v>
      </c>
      <c r="Y1086" t="str">
        <f>VLOOKUP(טבלה1[[#This Row],[subject_id]],Subject_id!$A$2:$B$5,2)</f>
        <v>Graphic Design</v>
      </c>
      <c r="Z1086" s="7">
        <v>43734</v>
      </c>
      <c r="AA1086">
        <f>_xlfn.DAYS(טבלה1[[#This Row],[Removal_date]],טבלה1[[#This Row],[published_date]])</f>
        <v>885</v>
      </c>
      <c r="AB1086" s="4">
        <f>טבלה1[[#This Row],[price]]*טבלה1[[#This Row],[num_subscribers]]</f>
        <v>66160</v>
      </c>
    </row>
    <row r="1087" spans="1:28" x14ac:dyDescent="0.3">
      <c r="A1087">
        <v>1202746</v>
      </c>
      <c r="B1087" t="s">
        <v>2536</v>
      </c>
      <c r="C1087" t="str">
        <f>LEFT(טבלה1[[#This Row],[course_title]],10)</f>
        <v>Curso Onli</v>
      </c>
      <c r="D1087" t="str">
        <f>RIGHT(טבלה1[[#This Row],[course_title]],10)</f>
        <v>r CC e CS6</v>
      </c>
      <c r="E1087" t="str">
        <f>MID(טבלה1[[#This Row],[course_title]],2,10)</f>
        <v>urso Onlin</v>
      </c>
      <c r="F1087" t="s">
        <v>2537</v>
      </c>
      <c r="G1087" t="str">
        <f>REPLACE(טבלה1[[#This Row],[url]],19,3,"com")</f>
        <v>https://www.udemy.com/curso-online-de-adobe-illustrator-cc/</v>
      </c>
      <c r="H1087" t="b">
        <v>1</v>
      </c>
      <c r="I1087" s="4">
        <v>80</v>
      </c>
      <c r="J1087" s="5">
        <v>126</v>
      </c>
      <c r="K1087" s="5">
        <v>18</v>
      </c>
      <c r="L1087" s="5">
        <v>119</v>
      </c>
      <c r="M1087">
        <v>1</v>
      </c>
      <c r="N1087" t="str">
        <f>VLOOKUP(טבלה1[[#This Row],[level_id]],Level_id!$A$2:$B$5,2)</f>
        <v>All levels</v>
      </c>
      <c r="O1087" t="str">
        <f>LOWER(טבלה1[[#This Row],[level_desc]])</f>
        <v>all levels</v>
      </c>
      <c r="P1087" s="3" t="str">
        <f>UPPER(טבלה1[[#This Row],[small letters]])</f>
        <v>ALL LEVELS</v>
      </c>
      <c r="Q1087">
        <f>LEN(טבלה1[[#This Row],[no spaces]])</f>
        <v>10</v>
      </c>
      <c r="R1087" t="str">
        <f>TRIM(טבלה1[[#This Row],[small letters]])</f>
        <v>all levels</v>
      </c>
      <c r="S1087" s="6">
        <v>13</v>
      </c>
      <c r="T1087" s="12">
        <v>42859</v>
      </c>
      <c r="U1087" s="6">
        <f>DAY(טבלה1[[#This Row],[published_date]])</f>
        <v>4</v>
      </c>
      <c r="V1087" s="6">
        <f>MONTH(טבלה1[[#This Row],[published_date]])</f>
        <v>5</v>
      </c>
      <c r="W1087" s="6">
        <f>YEAR(טבלה1[[#This Row],[published_date]])</f>
        <v>2017</v>
      </c>
      <c r="X1087">
        <v>2</v>
      </c>
      <c r="Y1087" t="str">
        <f>VLOOKUP(טבלה1[[#This Row],[subject_id]],Subject_id!$A$2:$B$5,2)</f>
        <v>Graphic Design</v>
      </c>
      <c r="Z1087" s="7">
        <v>43734</v>
      </c>
      <c r="AA1087">
        <f>_xlfn.DAYS(טבלה1[[#This Row],[Removal_date]],טבלה1[[#This Row],[published_date]])</f>
        <v>875</v>
      </c>
      <c r="AB1087" s="4">
        <f>טבלה1[[#This Row],[price]]*טבלה1[[#This Row],[num_subscribers]]</f>
        <v>10080</v>
      </c>
    </row>
    <row r="1088" spans="1:28" x14ac:dyDescent="0.3">
      <c r="A1088">
        <v>1218130</v>
      </c>
      <c r="B1088" t="s">
        <v>5132</v>
      </c>
      <c r="C1088" t="str">
        <f>LEFT(טבלה1[[#This Row],[course_title]],10)</f>
        <v>React VR -</v>
      </c>
      <c r="D1088" t="str">
        <f>RIGHT(טבלה1[[#This Row],[course_title]],10)</f>
        <v>ality Apps</v>
      </c>
      <c r="E1088" t="str">
        <f>MID(טבלה1[[#This Row],[course_title]],2,10)</f>
        <v xml:space="preserve">eact VR - </v>
      </c>
      <c r="F1088" t="s">
        <v>5133</v>
      </c>
      <c r="G1088" t="str">
        <f>REPLACE(טבלה1[[#This Row],[url]],19,3,"com")</f>
        <v>https://www.udemy.com/react-vr/</v>
      </c>
      <c r="H1088" t="b">
        <v>1</v>
      </c>
      <c r="I1088" s="4">
        <v>80</v>
      </c>
      <c r="J1088" s="5">
        <v>5026</v>
      </c>
      <c r="K1088" s="5">
        <v>72</v>
      </c>
      <c r="L1088" s="5">
        <v>43</v>
      </c>
      <c r="M1088">
        <v>1</v>
      </c>
      <c r="N1088" t="str">
        <f>VLOOKUP(טבלה1[[#This Row],[level_id]],Level_id!$A$2:$B$5,2)</f>
        <v>All levels</v>
      </c>
      <c r="O1088" t="str">
        <f>LOWER(טבלה1[[#This Row],[level_desc]])</f>
        <v>all levels</v>
      </c>
      <c r="P1088" s="3" t="str">
        <f>UPPER(טבלה1[[#This Row],[small letters]])</f>
        <v>ALL LEVELS</v>
      </c>
      <c r="Q1088">
        <f>LEN(טבלה1[[#This Row],[no spaces]])</f>
        <v>10</v>
      </c>
      <c r="R1088" t="str">
        <f>TRIM(טבלה1[[#This Row],[small letters]])</f>
        <v>all levels</v>
      </c>
      <c r="S1088" s="6">
        <v>3</v>
      </c>
      <c r="T1088" s="12">
        <v>42872</v>
      </c>
      <c r="U1088" s="6">
        <f>DAY(טבלה1[[#This Row],[published_date]])</f>
        <v>17</v>
      </c>
      <c r="V1088" s="6">
        <f>MONTH(טבלה1[[#This Row],[published_date]])</f>
        <v>5</v>
      </c>
      <c r="W1088" s="6">
        <f>YEAR(טבלה1[[#This Row],[published_date]])</f>
        <v>2017</v>
      </c>
      <c r="X1088">
        <v>4</v>
      </c>
      <c r="Y1088" t="str">
        <f>VLOOKUP(טבלה1[[#This Row],[subject_id]],Subject_id!$A$2:$B$5,2)</f>
        <v>Web Development</v>
      </c>
      <c r="Z1088" s="7">
        <v>43734</v>
      </c>
      <c r="AA1088">
        <f>_xlfn.DAYS(טבלה1[[#This Row],[Removal_date]],טבלה1[[#This Row],[published_date]])</f>
        <v>862</v>
      </c>
      <c r="AB1088" s="4">
        <f>טבלה1[[#This Row],[price]]*טבלה1[[#This Row],[num_subscribers]]</f>
        <v>402080</v>
      </c>
    </row>
    <row r="1089" spans="1:28" x14ac:dyDescent="0.3">
      <c r="A1089">
        <v>28295</v>
      </c>
      <c r="B1089" t="s">
        <v>4954</v>
      </c>
      <c r="C1089" t="str">
        <f>LEFT(טבלה1[[#This Row],[course_title]],10)</f>
        <v xml:space="preserve">Learn Web </v>
      </c>
      <c r="D1089" t="str">
        <f>RIGHT(טבלה1[[#This Row],[course_title]],10)</f>
        <v>in 4-Hours</v>
      </c>
      <c r="E1089" t="str">
        <f>MID(טבלה1[[#This Row],[course_title]],2,10)</f>
        <v>earn Web D</v>
      </c>
      <c r="F1089" t="s">
        <v>4955</v>
      </c>
      <c r="G1089" t="str">
        <f>REPLACE(טבלה1[[#This Row],[url]],19,3,"com")</f>
        <v>https://www.udemy.com/build-beautiful-html5-website/</v>
      </c>
      <c r="H1089" t="b">
        <v>1</v>
      </c>
      <c r="I1089" s="4">
        <v>75</v>
      </c>
      <c r="J1089" s="5">
        <v>43285</v>
      </c>
      <c r="K1089" s="5">
        <v>525</v>
      </c>
      <c r="L1089" s="5">
        <v>24</v>
      </c>
      <c r="M1089">
        <v>1</v>
      </c>
      <c r="N1089" t="str">
        <f>VLOOKUP(טבלה1[[#This Row],[level_id]],Level_id!$A$2:$B$5,2)</f>
        <v>All levels</v>
      </c>
      <c r="O1089" t="str">
        <f>LOWER(טבלה1[[#This Row],[level_desc]])</f>
        <v>all levels</v>
      </c>
      <c r="P1089" s="3" t="str">
        <f>UPPER(טבלה1[[#This Row],[small letters]])</f>
        <v>ALL LEVELS</v>
      </c>
      <c r="Q1089">
        <f>LEN(טבלה1[[#This Row],[no spaces]])</f>
        <v>10</v>
      </c>
      <c r="R1089" t="str">
        <f>TRIM(טבלה1[[#This Row],[small letters]])</f>
        <v>all levels</v>
      </c>
      <c r="S1089" s="6">
        <v>4</v>
      </c>
      <c r="T1089" s="12">
        <v>41277</v>
      </c>
      <c r="U1089" s="6">
        <f>DAY(טבלה1[[#This Row],[published_date]])</f>
        <v>3</v>
      </c>
      <c r="V1089" s="6">
        <f>MONTH(טבלה1[[#This Row],[published_date]])</f>
        <v>1</v>
      </c>
      <c r="W1089" s="6">
        <f>YEAR(טבלה1[[#This Row],[published_date]])</f>
        <v>2013</v>
      </c>
      <c r="X1089">
        <v>4</v>
      </c>
      <c r="Y1089" t="str">
        <f>VLOOKUP(טבלה1[[#This Row],[subject_id]],Subject_id!$A$2:$B$5,2)</f>
        <v>Web Development</v>
      </c>
      <c r="Z1089" s="7">
        <v>43734</v>
      </c>
      <c r="AA1089">
        <f>_xlfn.DAYS(טבלה1[[#This Row],[Removal_date]],טבלה1[[#This Row],[published_date]])</f>
        <v>2457</v>
      </c>
      <c r="AB1089" s="4">
        <f>טבלה1[[#This Row],[price]]*טבלה1[[#This Row],[num_subscribers]]</f>
        <v>3246375</v>
      </c>
    </row>
    <row r="1090" spans="1:28" x14ac:dyDescent="0.3">
      <c r="A1090">
        <v>30243</v>
      </c>
      <c r="B1090" t="s">
        <v>6116</v>
      </c>
      <c r="C1090" t="str">
        <f>LEFT(טבלה1[[#This Row],[course_title]],10)</f>
        <v xml:space="preserve">Mastering </v>
      </c>
      <c r="D1090" t="str">
        <f>RIGHT(טבלה1[[#This Row],[course_title]],10)</f>
        <v>Easier Way</v>
      </c>
      <c r="E1090" t="str">
        <f>MID(טבלה1[[#This Row],[course_title]],2,10)</f>
        <v>astering H</v>
      </c>
      <c r="F1090" t="s">
        <v>6117</v>
      </c>
      <c r="G1090" t="str">
        <f>REPLACE(טבלה1[[#This Row],[url]],19,3,"com")</f>
        <v>https://www.udemy.com/html5-programming-tutorials/</v>
      </c>
      <c r="H1090" t="b">
        <v>1</v>
      </c>
      <c r="I1090" s="4">
        <v>75</v>
      </c>
      <c r="J1090" s="5">
        <v>21653</v>
      </c>
      <c r="K1090" s="5">
        <v>138</v>
      </c>
      <c r="L1090" s="5">
        <v>35</v>
      </c>
      <c r="M1090">
        <v>1</v>
      </c>
      <c r="N1090" t="str">
        <f>VLOOKUP(טבלה1[[#This Row],[level_id]],Level_id!$A$2:$B$5,2)</f>
        <v>All levels</v>
      </c>
      <c r="O1090" t="str">
        <f>LOWER(טבלה1[[#This Row],[level_desc]])</f>
        <v>all levels</v>
      </c>
      <c r="P1090" s="3" t="str">
        <f>UPPER(טבלה1[[#This Row],[small letters]])</f>
        <v>ALL LEVELS</v>
      </c>
      <c r="Q1090">
        <f>LEN(טבלה1[[#This Row],[no spaces]])</f>
        <v>10</v>
      </c>
      <c r="R1090" t="str">
        <f>TRIM(טבלה1[[#This Row],[small letters]])</f>
        <v>all levels</v>
      </c>
      <c r="S1090" s="6">
        <v>7</v>
      </c>
      <c r="T1090" s="12">
        <v>41281</v>
      </c>
      <c r="U1090" s="6">
        <f>DAY(טבלה1[[#This Row],[published_date]])</f>
        <v>7</v>
      </c>
      <c r="V1090" s="6">
        <f>MONTH(טבלה1[[#This Row],[published_date]])</f>
        <v>1</v>
      </c>
      <c r="W1090" s="6">
        <f>YEAR(טבלה1[[#This Row],[published_date]])</f>
        <v>2013</v>
      </c>
      <c r="X1090">
        <v>4</v>
      </c>
      <c r="Y1090" t="str">
        <f>VLOOKUP(טבלה1[[#This Row],[subject_id]],Subject_id!$A$2:$B$5,2)</f>
        <v>Web Development</v>
      </c>
      <c r="Z1090" s="7">
        <v>43734</v>
      </c>
      <c r="AA1090">
        <f>_xlfn.DAYS(טבלה1[[#This Row],[Removal_date]],טבלה1[[#This Row],[published_date]])</f>
        <v>2453</v>
      </c>
      <c r="AB1090" s="4">
        <f>טבלה1[[#This Row],[price]]*טבלה1[[#This Row],[num_subscribers]]</f>
        <v>1623975</v>
      </c>
    </row>
    <row r="1091" spans="1:28" x14ac:dyDescent="0.3">
      <c r="A1091">
        <v>37684</v>
      </c>
      <c r="B1091" t="s">
        <v>5920</v>
      </c>
      <c r="C1091" t="str">
        <f>LEFT(טבלה1[[#This Row],[course_title]],10)</f>
        <v>Learn To P</v>
      </c>
      <c r="D1091" t="str">
        <f>RIGHT(טבלה1[[#This Row],[course_title]],10)</f>
        <v>asy steps)</v>
      </c>
      <c r="E1091" t="str">
        <f>MID(טבלה1[[#This Row],[course_title]],2,10)</f>
        <v>earn To Pr</v>
      </c>
      <c r="F1091" t="s">
        <v>5921</v>
      </c>
      <c r="G1091" t="str">
        <f>REPLACE(טבלה1[[#This Row],[url]],19,3,"com")</f>
        <v>https://www.udemy.com/learn-to-program-javascript-in-ten-easy-steps/</v>
      </c>
      <c r="H1091" t="b">
        <v>1</v>
      </c>
      <c r="I1091" s="4">
        <v>75</v>
      </c>
      <c r="J1091" s="5">
        <v>2721</v>
      </c>
      <c r="K1091" s="5">
        <v>96</v>
      </c>
      <c r="L1091" s="5">
        <v>44</v>
      </c>
      <c r="M1091">
        <v>2</v>
      </c>
      <c r="N1091" t="str">
        <f>VLOOKUP(טבלה1[[#This Row],[level_id]],Level_id!$A$2:$B$5,2)</f>
        <v>Beginner Level</v>
      </c>
      <c r="O1091" t="str">
        <f>LOWER(טבלה1[[#This Row],[level_desc]])</f>
        <v>beginner level</v>
      </c>
      <c r="P1091" s="3" t="str">
        <f>UPPER(טבלה1[[#This Row],[small letters]])</f>
        <v>BEGINNER LEVEL</v>
      </c>
      <c r="Q1091">
        <f>LEN(טבלה1[[#This Row],[no spaces]])</f>
        <v>14</v>
      </c>
      <c r="R1091" t="str">
        <f>TRIM(טבלה1[[#This Row],[small letters]])</f>
        <v>beginner level</v>
      </c>
      <c r="S1091" s="6">
        <v>5.5</v>
      </c>
      <c r="T1091" s="12">
        <v>41414</v>
      </c>
      <c r="U1091" s="6">
        <f>DAY(טבלה1[[#This Row],[published_date]])</f>
        <v>20</v>
      </c>
      <c r="V1091" s="6">
        <f>MONTH(טבלה1[[#This Row],[published_date]])</f>
        <v>5</v>
      </c>
      <c r="W1091" s="6">
        <f>YEAR(טבלה1[[#This Row],[published_date]])</f>
        <v>2013</v>
      </c>
      <c r="X1091">
        <v>4</v>
      </c>
      <c r="Y1091" t="str">
        <f>VLOOKUP(טבלה1[[#This Row],[subject_id]],Subject_id!$A$2:$B$5,2)</f>
        <v>Web Development</v>
      </c>
      <c r="Z1091" s="7">
        <v>43465</v>
      </c>
      <c r="AA1091">
        <f>_xlfn.DAYS(טבלה1[[#This Row],[Removal_date]],טבלה1[[#This Row],[published_date]])</f>
        <v>2051</v>
      </c>
      <c r="AB1091" s="4">
        <f>טבלה1[[#This Row],[price]]*טבלה1[[#This Row],[num_subscribers]]</f>
        <v>204075</v>
      </c>
    </row>
    <row r="1092" spans="1:28" x14ac:dyDescent="0.3">
      <c r="A1092">
        <v>50587</v>
      </c>
      <c r="B1092" t="s">
        <v>5166</v>
      </c>
      <c r="C1092" t="str">
        <f>LEFT(טבלה1[[#This Row],[course_title]],10)</f>
        <v>HTML &amp; CSS</v>
      </c>
      <c r="D1092" t="str">
        <f>RIGHT(טבלה1[[#This Row],[course_title]],10)</f>
        <v>in 30 Days</v>
      </c>
      <c r="E1092" t="str">
        <f>MID(טבלה1[[#This Row],[course_title]],2,10)</f>
        <v xml:space="preserve">TML &amp; CSS </v>
      </c>
      <c r="F1092" t="s">
        <v>5167</v>
      </c>
      <c r="G1092" t="str">
        <f>REPLACE(טבלה1[[#This Row],[url]],19,3,"com")</f>
        <v>https://www.udemy.com/html5-css3-responsive/</v>
      </c>
      <c r="H1092" t="b">
        <v>1</v>
      </c>
      <c r="I1092" s="4">
        <v>75</v>
      </c>
      <c r="J1092" s="5">
        <v>2697</v>
      </c>
      <c r="K1092" s="5">
        <v>64</v>
      </c>
      <c r="L1092" s="5">
        <v>82</v>
      </c>
      <c r="M1092">
        <v>2</v>
      </c>
      <c r="N1092" t="str">
        <f>VLOOKUP(טבלה1[[#This Row],[level_id]],Level_id!$A$2:$B$5,2)</f>
        <v>Beginner Level</v>
      </c>
      <c r="O1092" t="str">
        <f>LOWER(טבלה1[[#This Row],[level_desc]])</f>
        <v>beginner level</v>
      </c>
      <c r="P1092" s="3" t="str">
        <f>UPPER(טבלה1[[#This Row],[small letters]])</f>
        <v>BEGINNER LEVEL</v>
      </c>
      <c r="Q1092">
        <f>LEN(טבלה1[[#This Row],[no spaces]])</f>
        <v>14</v>
      </c>
      <c r="R1092" t="str">
        <f>TRIM(טבלה1[[#This Row],[small letters]])</f>
        <v>beginner level</v>
      </c>
      <c r="S1092" s="6">
        <v>11.5</v>
      </c>
      <c r="T1092" s="12">
        <v>41386</v>
      </c>
      <c r="U1092" s="6">
        <f>DAY(טבלה1[[#This Row],[published_date]])</f>
        <v>22</v>
      </c>
      <c r="V1092" s="6">
        <f>MONTH(טבלה1[[#This Row],[published_date]])</f>
        <v>4</v>
      </c>
      <c r="W1092" s="6">
        <f>YEAR(טבלה1[[#This Row],[published_date]])</f>
        <v>2013</v>
      </c>
      <c r="X1092">
        <v>4</v>
      </c>
      <c r="Y1092" t="str">
        <f>VLOOKUP(טבלה1[[#This Row],[subject_id]],Subject_id!$A$2:$B$5,2)</f>
        <v>Web Development</v>
      </c>
      <c r="Z1092" s="7">
        <v>43465</v>
      </c>
      <c r="AA1092">
        <f>_xlfn.DAYS(טבלה1[[#This Row],[Removal_date]],טבלה1[[#This Row],[published_date]])</f>
        <v>2079</v>
      </c>
      <c r="AB1092" s="4">
        <f>טבלה1[[#This Row],[price]]*טבלה1[[#This Row],[num_subscribers]]</f>
        <v>202275</v>
      </c>
    </row>
    <row r="1093" spans="1:28" x14ac:dyDescent="0.3">
      <c r="A1093">
        <v>53256</v>
      </c>
      <c r="B1093" t="s">
        <v>5872</v>
      </c>
      <c r="C1093" t="str">
        <f>LEFT(טבלה1[[#This Row],[course_title]],10)</f>
        <v xml:space="preserve">Bootstrap </v>
      </c>
      <c r="D1093" t="str">
        <f>RIGHT(טבלה1[[#This Row],[course_title]],10)</f>
        <v>e Websites</v>
      </c>
      <c r="E1093" t="str">
        <f>MID(טבלה1[[#This Row],[course_title]],2,10)</f>
        <v>ootstrap B</v>
      </c>
      <c r="F1093" t="s">
        <v>5873</v>
      </c>
      <c r="G1093" t="str">
        <f>REPLACE(טבלה1[[#This Row],[url]],19,3,"com")</f>
        <v>https://www.udemy.com/code-responsive-website-twitter-bootstrap/</v>
      </c>
      <c r="H1093" t="b">
        <v>1</v>
      </c>
      <c r="I1093" s="4">
        <v>75</v>
      </c>
      <c r="J1093" s="5">
        <v>4743</v>
      </c>
      <c r="K1093" s="5">
        <v>393</v>
      </c>
      <c r="L1093" s="5">
        <v>28</v>
      </c>
      <c r="M1093">
        <v>1</v>
      </c>
      <c r="N1093" t="str">
        <f>VLOOKUP(טבלה1[[#This Row],[level_id]],Level_id!$A$2:$B$5,2)</f>
        <v>All levels</v>
      </c>
      <c r="O1093" t="str">
        <f>LOWER(טבלה1[[#This Row],[level_desc]])</f>
        <v>all levels</v>
      </c>
      <c r="P1093" s="3" t="str">
        <f>UPPER(טבלה1[[#This Row],[small letters]])</f>
        <v>ALL LEVELS</v>
      </c>
      <c r="Q1093">
        <f>LEN(טבלה1[[#This Row],[no spaces]])</f>
        <v>10</v>
      </c>
      <c r="R1093" t="str">
        <f>TRIM(טבלה1[[#This Row],[small letters]])</f>
        <v>all levels</v>
      </c>
      <c r="S1093" s="6">
        <v>3</v>
      </c>
      <c r="T1093" s="12">
        <v>41495</v>
      </c>
      <c r="U1093" s="6">
        <f>DAY(טבלה1[[#This Row],[published_date]])</f>
        <v>9</v>
      </c>
      <c r="V1093" s="6">
        <f>MONTH(טבלה1[[#This Row],[published_date]])</f>
        <v>8</v>
      </c>
      <c r="W1093" s="6">
        <f>YEAR(טבלה1[[#This Row],[published_date]])</f>
        <v>2013</v>
      </c>
      <c r="X1093">
        <v>4</v>
      </c>
      <c r="Y1093" t="str">
        <f>VLOOKUP(טבלה1[[#This Row],[subject_id]],Subject_id!$A$2:$B$5,2)</f>
        <v>Web Development</v>
      </c>
      <c r="Z1093" s="7">
        <v>43734</v>
      </c>
      <c r="AA1093">
        <f>_xlfn.DAYS(טבלה1[[#This Row],[Removal_date]],טבלה1[[#This Row],[published_date]])</f>
        <v>2239</v>
      </c>
      <c r="AB1093" s="4">
        <f>טבלה1[[#This Row],[price]]*טבלה1[[#This Row],[num_subscribers]]</f>
        <v>355725</v>
      </c>
    </row>
    <row r="1094" spans="1:28" x14ac:dyDescent="0.3">
      <c r="A1094">
        <v>71912</v>
      </c>
      <c r="B1094" t="s">
        <v>3726</v>
      </c>
      <c r="C1094" t="str">
        <f>LEFT(טבלה1[[#This Row],[course_title]],10)</f>
        <v>Have Fun w</v>
      </c>
      <c r="D1094" t="str">
        <f>RIGHT(טבלה1[[#This Row],[course_title]],10)</f>
        <v>lues Piano</v>
      </c>
      <c r="E1094" t="str">
        <f>MID(טבלה1[[#This Row],[course_title]],2,10)</f>
        <v>ave Fun wi</v>
      </c>
      <c r="F1094" t="s">
        <v>3727</v>
      </c>
      <c r="G1094" t="str">
        <f>REPLACE(טבלה1[[#This Row],[url]],19,3,"com")</f>
        <v>https://www.udemy.com/have-fun-with-beginner-blues-piano/</v>
      </c>
      <c r="H1094" t="b">
        <v>1</v>
      </c>
      <c r="I1094" s="4">
        <v>75</v>
      </c>
      <c r="J1094" s="5">
        <v>321</v>
      </c>
      <c r="K1094" s="5">
        <v>24</v>
      </c>
      <c r="L1094" s="5">
        <v>27</v>
      </c>
      <c r="M1094">
        <v>1</v>
      </c>
      <c r="N1094" t="str">
        <f>VLOOKUP(טבלה1[[#This Row],[level_id]],Level_id!$A$2:$B$5,2)</f>
        <v>All levels</v>
      </c>
      <c r="O1094" t="str">
        <f>LOWER(טבלה1[[#This Row],[level_desc]])</f>
        <v>all levels</v>
      </c>
      <c r="P1094" s="3" t="str">
        <f>UPPER(טבלה1[[#This Row],[small letters]])</f>
        <v>ALL LEVELS</v>
      </c>
      <c r="Q1094">
        <f>LEN(טבלה1[[#This Row],[no spaces]])</f>
        <v>10</v>
      </c>
      <c r="R1094" t="str">
        <f>TRIM(טבלה1[[#This Row],[small letters]])</f>
        <v>all levels</v>
      </c>
      <c r="S1094" s="6">
        <v>2.5</v>
      </c>
      <c r="T1094" s="12">
        <v>41491</v>
      </c>
      <c r="U1094" s="6">
        <f>DAY(טבלה1[[#This Row],[published_date]])</f>
        <v>5</v>
      </c>
      <c r="V1094" s="6">
        <f>MONTH(טבלה1[[#This Row],[published_date]])</f>
        <v>8</v>
      </c>
      <c r="W1094" s="6">
        <f>YEAR(טבלה1[[#This Row],[published_date]])</f>
        <v>2013</v>
      </c>
      <c r="X1094">
        <v>3</v>
      </c>
      <c r="Y1094" t="str">
        <f>VLOOKUP(טבלה1[[#This Row],[subject_id]],Subject_id!$A$2:$B$5,2)</f>
        <v>Musical Instruments</v>
      </c>
      <c r="Z1094" s="7">
        <v>43734</v>
      </c>
      <c r="AA1094">
        <f>_xlfn.DAYS(טבלה1[[#This Row],[Removal_date]],טבלה1[[#This Row],[published_date]])</f>
        <v>2243</v>
      </c>
      <c r="AB1094" s="4">
        <f>טבלה1[[#This Row],[price]]*טבלה1[[#This Row],[num_subscribers]]</f>
        <v>24075</v>
      </c>
    </row>
    <row r="1095" spans="1:28" x14ac:dyDescent="0.3">
      <c r="A1095">
        <v>105350</v>
      </c>
      <c r="B1095" t="s">
        <v>4139</v>
      </c>
      <c r="C1095" t="str">
        <f>LEFT(טבלה1[[#This Row],[course_title]],10)</f>
        <v>Play Piano</v>
      </c>
      <c r="D1095" t="str">
        <f>RIGHT(טבלה1[[#This Row],[course_title]],10)</f>
        <v>Party Hits</v>
      </c>
      <c r="E1095" t="str">
        <f>MID(טבלה1[[#This Row],[course_title]],2,10)</f>
        <v xml:space="preserve">lay Piano </v>
      </c>
      <c r="F1095" t="s">
        <v>4140</v>
      </c>
      <c r="G1095" t="str">
        <f>REPLACE(טבלה1[[#This Row],[url]],19,3,"com")</f>
        <v>https://www.udemy.com/easy-piano-today-play-festive-favorites-christmas-party-hits/</v>
      </c>
      <c r="H1095" t="b">
        <v>1</v>
      </c>
      <c r="I1095" s="4">
        <v>75</v>
      </c>
      <c r="J1095" s="5">
        <v>3122</v>
      </c>
      <c r="K1095" s="5">
        <v>6</v>
      </c>
      <c r="L1095" s="5">
        <v>80</v>
      </c>
      <c r="M1095">
        <v>1</v>
      </c>
      <c r="N1095" t="str">
        <f>VLOOKUP(טבלה1[[#This Row],[level_id]],Level_id!$A$2:$B$5,2)</f>
        <v>All levels</v>
      </c>
      <c r="O1095" t="str">
        <f>LOWER(טבלה1[[#This Row],[level_desc]])</f>
        <v>all levels</v>
      </c>
      <c r="P1095" s="3" t="str">
        <f>UPPER(טבלה1[[#This Row],[small letters]])</f>
        <v>ALL LEVELS</v>
      </c>
      <c r="Q1095">
        <f>LEN(טבלה1[[#This Row],[no spaces]])</f>
        <v>10</v>
      </c>
      <c r="R1095" t="str">
        <f>TRIM(טבלה1[[#This Row],[small letters]])</f>
        <v>all levels</v>
      </c>
      <c r="S1095" s="6">
        <v>4</v>
      </c>
      <c r="T1095" s="12">
        <v>41574</v>
      </c>
      <c r="U1095" s="6">
        <f>DAY(טבלה1[[#This Row],[published_date]])</f>
        <v>27</v>
      </c>
      <c r="V1095" s="6">
        <f>MONTH(טבלה1[[#This Row],[published_date]])</f>
        <v>10</v>
      </c>
      <c r="W1095" s="6">
        <f>YEAR(טבלה1[[#This Row],[published_date]])</f>
        <v>2013</v>
      </c>
      <c r="X1095">
        <v>3</v>
      </c>
      <c r="Y1095" t="str">
        <f>VLOOKUP(טבלה1[[#This Row],[subject_id]],Subject_id!$A$2:$B$5,2)</f>
        <v>Musical Instruments</v>
      </c>
      <c r="Z1095" s="7">
        <v>43734</v>
      </c>
      <c r="AA1095">
        <f>_xlfn.DAYS(טבלה1[[#This Row],[Removal_date]],טבלה1[[#This Row],[published_date]])</f>
        <v>2160</v>
      </c>
      <c r="AB1095" s="4">
        <f>טבלה1[[#This Row],[price]]*טבלה1[[#This Row],[num_subscribers]]</f>
        <v>234150</v>
      </c>
    </row>
    <row r="1096" spans="1:28" x14ac:dyDescent="0.3">
      <c r="A1096">
        <v>113518</v>
      </c>
      <c r="B1096" t="s">
        <v>5517</v>
      </c>
      <c r="C1096" t="str">
        <f>LEFT(טבלה1[[#This Row],[course_title]],10)</f>
        <v>CSS and CS</v>
      </c>
      <c r="D1096" t="str">
        <f>RIGHT(טבלה1[[#This Row],[course_title]],10)</f>
        <v xml:space="preserve"> Beginners</v>
      </c>
      <c r="E1096" t="str">
        <f>MID(טבלה1[[#This Row],[course_title]],2,10)</f>
        <v>SS and CSS</v>
      </c>
      <c r="F1096" t="s">
        <v>5518</v>
      </c>
      <c r="G1096" t="str">
        <f>REPLACE(טבלה1[[#This Row],[url]],19,3,"com")</f>
        <v>https://www.udemy.com/css-and-css3-for-absolute-beginners/</v>
      </c>
      <c r="H1096" t="b">
        <v>1</v>
      </c>
      <c r="I1096" s="4">
        <v>75</v>
      </c>
      <c r="J1096" s="5">
        <v>10890</v>
      </c>
      <c r="K1096" s="5">
        <v>212</v>
      </c>
      <c r="L1096" s="5">
        <v>33</v>
      </c>
      <c r="M1096">
        <v>2</v>
      </c>
      <c r="N1096" t="str">
        <f>VLOOKUP(טבלה1[[#This Row],[level_id]],Level_id!$A$2:$B$5,2)</f>
        <v>Beginner Level</v>
      </c>
      <c r="O1096" t="str">
        <f>LOWER(טבלה1[[#This Row],[level_desc]])</f>
        <v>beginner level</v>
      </c>
      <c r="P1096" s="3" t="str">
        <f>UPPER(טבלה1[[#This Row],[small letters]])</f>
        <v>BEGINNER LEVEL</v>
      </c>
      <c r="Q1096">
        <f>LEN(טבלה1[[#This Row],[no spaces]])</f>
        <v>14</v>
      </c>
      <c r="R1096" t="str">
        <f>TRIM(טבלה1[[#This Row],[small letters]])</f>
        <v>beginner level</v>
      </c>
      <c r="S1096" s="6">
        <v>5</v>
      </c>
      <c r="T1096" s="12">
        <v>41579</v>
      </c>
      <c r="U1096" s="6">
        <f>DAY(טבלה1[[#This Row],[published_date]])</f>
        <v>1</v>
      </c>
      <c r="V1096" s="6">
        <f>MONTH(טבלה1[[#This Row],[published_date]])</f>
        <v>11</v>
      </c>
      <c r="W1096" s="6">
        <f>YEAR(טבלה1[[#This Row],[published_date]])</f>
        <v>2013</v>
      </c>
      <c r="X1096">
        <v>4</v>
      </c>
      <c r="Y1096" t="str">
        <f>VLOOKUP(טבלה1[[#This Row],[subject_id]],Subject_id!$A$2:$B$5,2)</f>
        <v>Web Development</v>
      </c>
      <c r="Z1096" s="7">
        <v>43465</v>
      </c>
      <c r="AA1096">
        <f>_xlfn.DAYS(טבלה1[[#This Row],[Removal_date]],טבלה1[[#This Row],[published_date]])</f>
        <v>1886</v>
      </c>
      <c r="AB1096" s="4">
        <f>טבלה1[[#This Row],[price]]*טבלה1[[#This Row],[num_subscribers]]</f>
        <v>816750</v>
      </c>
    </row>
    <row r="1097" spans="1:28" x14ac:dyDescent="0.3">
      <c r="A1097">
        <v>117004</v>
      </c>
      <c r="B1097" t="s">
        <v>3148</v>
      </c>
      <c r="C1097" t="str">
        <f>LEFT(טבלה1[[#This Row],[course_title]],10)</f>
        <v>How to Dra</v>
      </c>
      <c r="D1097" t="str">
        <f>RIGHT(טבלה1[[#This Row],[course_title]],10)</f>
        <v>Sexy Women</v>
      </c>
      <c r="E1097" t="str">
        <f>MID(טבלה1[[#This Row],[course_title]],2,10)</f>
        <v>ow to Draw</v>
      </c>
      <c r="F1097" t="s">
        <v>3149</v>
      </c>
      <c r="G1097" t="str">
        <f>REPLACE(טבלה1[[#This Row],[url]],19,3,"com")</f>
        <v>https://www.udemy.com/how-to-draw-pinups/</v>
      </c>
      <c r="H1097" t="b">
        <v>1</v>
      </c>
      <c r="I1097" s="4">
        <v>75</v>
      </c>
      <c r="J1097" s="5">
        <v>3525</v>
      </c>
      <c r="K1097" s="5">
        <v>109</v>
      </c>
      <c r="L1097" s="5">
        <v>33</v>
      </c>
      <c r="M1097">
        <v>4</v>
      </c>
      <c r="N1097" t="str">
        <f>VLOOKUP(טבלה1[[#This Row],[level_id]],Level_id!$A$2:$B$5,2)</f>
        <v>Intermediate Level</v>
      </c>
      <c r="O1097" t="str">
        <f>LOWER(טבלה1[[#This Row],[level_desc]])</f>
        <v>intermediate level</v>
      </c>
      <c r="P1097" s="3" t="str">
        <f>UPPER(טבלה1[[#This Row],[small letters]])</f>
        <v>INTERMEDIATE LEVEL</v>
      </c>
      <c r="Q1097">
        <f>LEN(טבלה1[[#This Row],[no spaces]])</f>
        <v>18</v>
      </c>
      <c r="R1097" t="str">
        <f>TRIM(טבלה1[[#This Row],[small letters]])</f>
        <v>intermediate level</v>
      </c>
      <c r="S1097" s="6">
        <v>20</v>
      </c>
      <c r="T1097" s="12">
        <v>41597</v>
      </c>
      <c r="U1097" s="6">
        <f>DAY(טבלה1[[#This Row],[published_date]])</f>
        <v>19</v>
      </c>
      <c r="V1097" s="6">
        <f>MONTH(טבלה1[[#This Row],[published_date]])</f>
        <v>11</v>
      </c>
      <c r="W1097" s="6">
        <f>YEAR(טבלה1[[#This Row],[published_date]])</f>
        <v>2013</v>
      </c>
      <c r="X1097">
        <v>2</v>
      </c>
      <c r="Y1097" t="str">
        <f>VLOOKUP(טבלה1[[#This Row],[subject_id]],Subject_id!$A$2:$B$5,2)</f>
        <v>Graphic Design</v>
      </c>
      <c r="Z1097" s="7">
        <v>44114</v>
      </c>
      <c r="AA1097">
        <f>_xlfn.DAYS(טבלה1[[#This Row],[Removal_date]],טבלה1[[#This Row],[published_date]])</f>
        <v>2517</v>
      </c>
      <c r="AB1097" s="4">
        <f>טבלה1[[#This Row],[price]]*טבלה1[[#This Row],[num_subscribers]]</f>
        <v>264375</v>
      </c>
    </row>
    <row r="1098" spans="1:28" x14ac:dyDescent="0.3">
      <c r="A1098">
        <v>147908</v>
      </c>
      <c r="B1098" t="s">
        <v>6160</v>
      </c>
      <c r="C1098" t="str">
        <f>LEFT(טבלה1[[#This Row],[course_title]],10)</f>
        <v>JavaScript</v>
      </c>
      <c r="D1098" t="str">
        <f>RIGHT(טבלה1[[#This Row],[course_title]],10)</f>
        <v>Developers</v>
      </c>
      <c r="E1098" t="str">
        <f>MID(טבלה1[[#This Row],[course_title]],2,10)</f>
        <v xml:space="preserve">avaScript </v>
      </c>
      <c r="F1098" t="s">
        <v>6161</v>
      </c>
      <c r="G1098" t="str">
        <f>REPLACE(טבלה1[[#This Row],[url]],19,3,"com")</f>
        <v>https://www.udemy.com/learn-javascript-programming/</v>
      </c>
      <c r="H1098" t="b">
        <v>1</v>
      </c>
      <c r="I1098" s="4">
        <v>75</v>
      </c>
      <c r="J1098" s="5">
        <v>7785</v>
      </c>
      <c r="K1098" s="5">
        <v>416</v>
      </c>
      <c r="L1098" s="5">
        <v>33</v>
      </c>
      <c r="M1098">
        <v>2</v>
      </c>
      <c r="N1098" t="str">
        <f>VLOOKUP(טבלה1[[#This Row],[level_id]],Level_id!$A$2:$B$5,2)</f>
        <v>Beginner Level</v>
      </c>
      <c r="O1098" t="str">
        <f>LOWER(טבלה1[[#This Row],[level_desc]])</f>
        <v>beginner level</v>
      </c>
      <c r="P1098" s="3" t="str">
        <f>UPPER(טבלה1[[#This Row],[small letters]])</f>
        <v>BEGINNER LEVEL</v>
      </c>
      <c r="Q1098">
        <f>LEN(טבלה1[[#This Row],[no spaces]])</f>
        <v>14</v>
      </c>
      <c r="R1098" t="str">
        <f>TRIM(טבלה1[[#This Row],[small letters]])</f>
        <v>beginner level</v>
      </c>
      <c r="S1098" s="6">
        <v>4.5</v>
      </c>
      <c r="T1098" s="12">
        <v>41655</v>
      </c>
      <c r="U1098" s="6">
        <f>DAY(טבלה1[[#This Row],[published_date]])</f>
        <v>16</v>
      </c>
      <c r="V1098" s="6">
        <f>MONTH(טבלה1[[#This Row],[published_date]])</f>
        <v>1</v>
      </c>
      <c r="W1098" s="6">
        <f>YEAR(טבלה1[[#This Row],[published_date]])</f>
        <v>2014</v>
      </c>
      <c r="X1098">
        <v>4</v>
      </c>
      <c r="Y1098" t="str">
        <f>VLOOKUP(טבלה1[[#This Row],[subject_id]],Subject_id!$A$2:$B$5,2)</f>
        <v>Web Development</v>
      </c>
      <c r="Z1098" s="7">
        <v>43465</v>
      </c>
      <c r="AA1098">
        <f>_xlfn.DAYS(טבלה1[[#This Row],[Removal_date]],טבלה1[[#This Row],[published_date]])</f>
        <v>1810</v>
      </c>
      <c r="AB1098" s="4">
        <f>טבלה1[[#This Row],[price]]*טבלה1[[#This Row],[num_subscribers]]</f>
        <v>583875</v>
      </c>
    </row>
    <row r="1099" spans="1:28" x14ac:dyDescent="0.3">
      <c r="A1099">
        <v>164554</v>
      </c>
      <c r="B1099" t="s">
        <v>6456</v>
      </c>
      <c r="C1099" t="str">
        <f>LEFT(טבלה1[[#This Row],[course_title]],10)</f>
        <v xml:space="preserve">AngularJS </v>
      </c>
      <c r="D1099" t="str">
        <f>RIGHT(טבלה1[[#This Row],[course_title]],10)</f>
        <v>Dan Wahlin</v>
      </c>
      <c r="E1099" t="str">
        <f>MID(טבלה1[[#This Row],[course_title]],2,10)</f>
        <v>ngularJS J</v>
      </c>
      <c r="F1099" t="s">
        <v>6457</v>
      </c>
      <c r="G1099" t="str">
        <f>REPLACE(טבלה1[[#This Row],[url]],19,3,"com")</f>
        <v>https://www.udemy.com/angularjs-jumpstart/</v>
      </c>
      <c r="H1099" t="b">
        <v>1</v>
      </c>
      <c r="I1099" s="4">
        <v>75</v>
      </c>
      <c r="J1099" s="5">
        <v>17802</v>
      </c>
      <c r="K1099" s="5">
        <v>2144</v>
      </c>
      <c r="L1099" s="5">
        <v>113</v>
      </c>
      <c r="M1099">
        <v>1</v>
      </c>
      <c r="N1099" t="str">
        <f>VLOOKUP(טבלה1[[#This Row],[level_id]],Level_id!$A$2:$B$5,2)</f>
        <v>All levels</v>
      </c>
      <c r="O1099" t="str">
        <f>LOWER(טבלה1[[#This Row],[level_desc]])</f>
        <v>all levels</v>
      </c>
      <c r="P1099" s="3" t="str">
        <f>UPPER(טבלה1[[#This Row],[small letters]])</f>
        <v>ALL LEVELS</v>
      </c>
      <c r="Q1099">
        <f>LEN(טבלה1[[#This Row],[no spaces]])</f>
        <v>10</v>
      </c>
      <c r="R1099" t="str">
        <f>TRIM(טבלה1[[#This Row],[small letters]])</f>
        <v>all levels</v>
      </c>
      <c r="S1099" s="6">
        <v>10</v>
      </c>
      <c r="T1099" s="12">
        <v>41722</v>
      </c>
      <c r="U1099" s="6">
        <f>DAY(טבלה1[[#This Row],[published_date]])</f>
        <v>24</v>
      </c>
      <c r="V1099" s="6">
        <f>MONTH(טבלה1[[#This Row],[published_date]])</f>
        <v>3</v>
      </c>
      <c r="W1099" s="6">
        <f>YEAR(טבלה1[[#This Row],[published_date]])</f>
        <v>2014</v>
      </c>
      <c r="X1099">
        <v>4</v>
      </c>
      <c r="Y1099" t="str">
        <f>VLOOKUP(טבלה1[[#This Row],[subject_id]],Subject_id!$A$2:$B$5,2)</f>
        <v>Web Development</v>
      </c>
      <c r="Z1099" s="7">
        <v>43734</v>
      </c>
      <c r="AA1099">
        <f>_xlfn.DAYS(טבלה1[[#This Row],[Removal_date]],טבלה1[[#This Row],[published_date]])</f>
        <v>2012</v>
      </c>
      <c r="AB1099" s="4">
        <f>טבלה1[[#This Row],[price]]*טבלה1[[#This Row],[num_subscribers]]</f>
        <v>1335150</v>
      </c>
    </row>
    <row r="1100" spans="1:28" x14ac:dyDescent="0.3">
      <c r="A1100">
        <v>211874</v>
      </c>
      <c r="B1100" t="s">
        <v>760</v>
      </c>
      <c r="C1100" t="str">
        <f>LEFT(טבלה1[[#This Row],[course_title]],10)</f>
        <v>Business f</v>
      </c>
      <c r="D1100" t="str">
        <f>RIGHT(טבלה1[[#This Row],[course_title]],10)</f>
        <v>s finances</v>
      </c>
      <c r="E1100" t="str">
        <f>MID(טבלה1[[#This Row],[course_title]],2,10)</f>
        <v>usiness fi</v>
      </c>
      <c r="F1100" t="s">
        <v>761</v>
      </c>
      <c r="G1100" t="str">
        <f>REPLACE(טבלה1[[#This Row],[url]],19,3,"com")</f>
        <v>https://www.udemy.com/business-finances-learn-about-business-loans-debt-credit/</v>
      </c>
      <c r="H1100" t="b">
        <v>1</v>
      </c>
      <c r="I1100" s="4">
        <v>75</v>
      </c>
      <c r="J1100" s="5">
        <v>4695</v>
      </c>
      <c r="K1100" s="5">
        <v>7</v>
      </c>
      <c r="L1100" s="5">
        <v>20</v>
      </c>
      <c r="M1100">
        <v>2</v>
      </c>
      <c r="N1100" t="str">
        <f>VLOOKUP(טבלה1[[#This Row],[level_id]],Level_id!$A$2:$B$5,2)</f>
        <v>Beginner Level</v>
      </c>
      <c r="O1100" t="str">
        <f>LOWER(טבלה1[[#This Row],[level_desc]])</f>
        <v>beginner level</v>
      </c>
      <c r="P1100" s="3" t="str">
        <f>UPPER(טבלה1[[#This Row],[small letters]])</f>
        <v>BEGINNER LEVEL</v>
      </c>
      <c r="Q1100">
        <f>LEN(טבלה1[[#This Row],[no spaces]])</f>
        <v>14</v>
      </c>
      <c r="R1100" t="str">
        <f>TRIM(טבלה1[[#This Row],[small letters]])</f>
        <v>beginner level</v>
      </c>
      <c r="S1100" s="6">
        <v>1</v>
      </c>
      <c r="T1100" s="12">
        <v>41766</v>
      </c>
      <c r="U1100" s="6">
        <f>DAY(טבלה1[[#This Row],[published_date]])</f>
        <v>7</v>
      </c>
      <c r="V1100" s="6">
        <f>MONTH(טבלה1[[#This Row],[published_date]])</f>
        <v>5</v>
      </c>
      <c r="W1100" s="6">
        <f>YEAR(טבלה1[[#This Row],[published_date]])</f>
        <v>2014</v>
      </c>
      <c r="X1100">
        <v>1</v>
      </c>
      <c r="Y1100" t="str">
        <f>VLOOKUP(טבלה1[[#This Row],[subject_id]],Subject_id!$A$2:$B$5,2)</f>
        <v>Business Finance</v>
      </c>
      <c r="Z1100" s="7">
        <v>43245</v>
      </c>
      <c r="AA1100">
        <f>_xlfn.DAYS(טבלה1[[#This Row],[Removal_date]],טבלה1[[#This Row],[published_date]])</f>
        <v>1479</v>
      </c>
      <c r="AB1100" s="4">
        <f>טבלה1[[#This Row],[price]]*טבלה1[[#This Row],[num_subscribers]]</f>
        <v>352125</v>
      </c>
    </row>
    <row r="1101" spans="1:28" x14ac:dyDescent="0.3">
      <c r="A1101">
        <v>253246</v>
      </c>
      <c r="B1101" t="s">
        <v>7197</v>
      </c>
      <c r="C1101" t="str">
        <f>LEFT(טבלה1[[#This Row],[course_title]],10)</f>
        <v>Core Conce</v>
      </c>
      <c r="D1101" t="str">
        <f>RIGHT(טבלה1[[#This Row],[course_title]],10)</f>
        <v xml:space="preserve"> in HTML 5</v>
      </c>
      <c r="E1101" t="str">
        <f>MID(טבלה1[[#This Row],[course_title]],2,10)</f>
        <v>ore Concep</v>
      </c>
      <c r="F1101" t="s">
        <v>7198</v>
      </c>
      <c r="G1101" t="str">
        <f>REPLACE(טבלה1[[#This Row],[url]],19,3,"com")</f>
        <v>https://www.udemy.com/core-concepts-in-html-5/</v>
      </c>
      <c r="H1101" t="b">
        <v>1</v>
      </c>
      <c r="I1101" s="4">
        <v>75</v>
      </c>
      <c r="J1101" s="5">
        <v>1532</v>
      </c>
      <c r="K1101" s="5">
        <v>19</v>
      </c>
      <c r="L1101" s="5">
        <v>23</v>
      </c>
      <c r="M1101">
        <v>2</v>
      </c>
      <c r="N1101" t="str">
        <f>VLOOKUP(טבלה1[[#This Row],[level_id]],Level_id!$A$2:$B$5,2)</f>
        <v>Beginner Level</v>
      </c>
      <c r="O1101" t="str">
        <f>LOWER(טבלה1[[#This Row],[level_desc]])</f>
        <v>beginner level</v>
      </c>
      <c r="P1101" s="3" t="str">
        <f>UPPER(טבלה1[[#This Row],[small letters]])</f>
        <v>BEGINNER LEVEL</v>
      </c>
      <c r="Q1101">
        <f>LEN(טבלה1[[#This Row],[no spaces]])</f>
        <v>14</v>
      </c>
      <c r="R1101" t="str">
        <f>TRIM(טבלה1[[#This Row],[small letters]])</f>
        <v>beginner level</v>
      </c>
      <c r="S1101" s="6">
        <v>2</v>
      </c>
      <c r="T1101" s="12">
        <v>41850</v>
      </c>
      <c r="U1101" s="6">
        <f>DAY(טבלה1[[#This Row],[published_date]])</f>
        <v>30</v>
      </c>
      <c r="V1101" s="6">
        <f>MONTH(טבלה1[[#This Row],[published_date]])</f>
        <v>7</v>
      </c>
      <c r="W1101" s="6">
        <f>YEAR(טבלה1[[#This Row],[published_date]])</f>
        <v>2014</v>
      </c>
      <c r="X1101">
        <v>4</v>
      </c>
      <c r="Y1101" t="str">
        <f>VLOOKUP(טבלה1[[#This Row],[subject_id]],Subject_id!$A$2:$B$5,2)</f>
        <v>Web Development</v>
      </c>
      <c r="Z1101" s="7">
        <v>43465</v>
      </c>
      <c r="AA1101">
        <f>_xlfn.DAYS(טבלה1[[#This Row],[Removal_date]],טבלה1[[#This Row],[published_date]])</f>
        <v>1615</v>
      </c>
      <c r="AB1101" s="4">
        <f>טבלה1[[#This Row],[price]]*טבלה1[[#This Row],[num_subscribers]]</f>
        <v>114900</v>
      </c>
    </row>
    <row r="1102" spans="1:28" ht="112" x14ac:dyDescent="0.3">
      <c r="A1102">
        <v>286898</v>
      </c>
      <c r="B1102" s="10" t="s">
        <v>4372</v>
      </c>
      <c r="C1102" s="10" t="str">
        <f>LEFT(טבלה1[[#This Row],[course_title]],10)</f>
        <v xml:space="preserve">Aprende a </v>
      </c>
      <c r="D1102" s="10" t="str">
        <f>RIGHT(טבלה1[[#This Row],[course_title]],10)</f>
        <v>HARP&amp;SOUL"</v>
      </c>
      <c r="E1102" s="10" t="str">
        <f>MID(טבלה1[[#This Row],[course_title]],2,10)</f>
        <v>prende a t</v>
      </c>
      <c r="F1102" t="s">
        <v>4373</v>
      </c>
      <c r="G1102" t="str">
        <f>REPLACE(טבלה1[[#This Row],[url]],19,3,"com")</f>
        <v>https://www.udemy.com/aprende-los-secretos-de-la-armonica-con-harp-and-soul/</v>
      </c>
      <c r="H1102" t="b">
        <v>1</v>
      </c>
      <c r="I1102" s="4">
        <v>75</v>
      </c>
      <c r="J1102" s="5">
        <v>158</v>
      </c>
      <c r="K1102" s="5">
        <v>17</v>
      </c>
      <c r="L1102" s="5">
        <v>59</v>
      </c>
      <c r="M1102">
        <v>1</v>
      </c>
      <c r="N1102" t="str">
        <f>VLOOKUP(טבלה1[[#This Row],[level_id]],Level_id!$A$2:$B$5,2)</f>
        <v>All levels</v>
      </c>
      <c r="O1102" t="str">
        <f>LOWER(טבלה1[[#This Row],[level_desc]])</f>
        <v>all levels</v>
      </c>
      <c r="P1102" s="3" t="str">
        <f>UPPER(טבלה1[[#This Row],[small letters]])</f>
        <v>ALL LEVELS</v>
      </c>
      <c r="Q1102">
        <f>LEN(טבלה1[[#This Row],[no spaces]])</f>
        <v>10</v>
      </c>
      <c r="R1102" t="str">
        <f>TRIM(טבלה1[[#This Row],[small letters]])</f>
        <v>all levels</v>
      </c>
      <c r="S1102" s="6">
        <v>2.5</v>
      </c>
      <c r="T1102" s="12">
        <v>41848</v>
      </c>
      <c r="U1102" s="6">
        <f>DAY(טבלה1[[#This Row],[published_date]])</f>
        <v>28</v>
      </c>
      <c r="V1102" s="6">
        <f>MONTH(טבלה1[[#This Row],[published_date]])</f>
        <v>7</v>
      </c>
      <c r="W1102" s="6">
        <f>YEAR(טבלה1[[#This Row],[published_date]])</f>
        <v>2014</v>
      </c>
      <c r="X1102">
        <v>3</v>
      </c>
      <c r="Y1102" t="str">
        <f>VLOOKUP(טבלה1[[#This Row],[subject_id]],Subject_id!$A$2:$B$5,2)</f>
        <v>Musical Instruments</v>
      </c>
      <c r="Z1102" s="7">
        <v>43734</v>
      </c>
      <c r="AA1102">
        <f>_xlfn.DAYS(טבלה1[[#This Row],[Removal_date]],טבלה1[[#This Row],[published_date]])</f>
        <v>1886</v>
      </c>
      <c r="AB1102" s="4">
        <f>טבלה1[[#This Row],[price]]*טבלה1[[#This Row],[num_subscribers]]</f>
        <v>11850</v>
      </c>
    </row>
    <row r="1103" spans="1:28" x14ac:dyDescent="0.3">
      <c r="A1103">
        <v>371074</v>
      </c>
      <c r="B1103" t="s">
        <v>2436</v>
      </c>
      <c r="C1103" t="str">
        <f>LEFT(טבלה1[[#This Row],[course_title]],10)</f>
        <v>Sketch 3 f</v>
      </c>
      <c r="D1103" t="str">
        <f>RIGHT(טבלה1[[#This Row],[course_title]],10)</f>
        <v>p Designer</v>
      </c>
      <c r="E1103" t="str">
        <f>MID(טבלה1[[#This Row],[course_title]],2,10)</f>
        <v>ketch 3 fr</v>
      </c>
      <c r="F1103" t="s">
        <v>2437</v>
      </c>
      <c r="G1103" t="str">
        <f>REPLACE(טבלה1[[#This Row],[url]],19,3,"com")</f>
        <v>https://www.udemy.com/learnsketch3/</v>
      </c>
      <c r="H1103" t="b">
        <v>1</v>
      </c>
      <c r="I1103" s="4">
        <v>75</v>
      </c>
      <c r="J1103" s="5">
        <v>7282</v>
      </c>
      <c r="K1103" s="5">
        <v>1629</v>
      </c>
      <c r="L1103" s="5">
        <v>42</v>
      </c>
      <c r="M1103">
        <v>1</v>
      </c>
      <c r="N1103" t="str">
        <f>VLOOKUP(טבלה1[[#This Row],[level_id]],Level_id!$A$2:$B$5,2)</f>
        <v>All levels</v>
      </c>
      <c r="O1103" t="str">
        <f>LOWER(טבלה1[[#This Row],[level_desc]])</f>
        <v>all levels</v>
      </c>
      <c r="P1103" s="3" t="str">
        <f>UPPER(טבלה1[[#This Row],[small letters]])</f>
        <v>ALL LEVELS</v>
      </c>
      <c r="Q1103">
        <f>LEN(טבלה1[[#This Row],[no spaces]])</f>
        <v>10</v>
      </c>
      <c r="R1103" t="str">
        <f>TRIM(טבלה1[[#This Row],[small letters]])</f>
        <v>all levels</v>
      </c>
      <c r="S1103" s="6">
        <v>3.5</v>
      </c>
      <c r="T1103" s="12">
        <v>42007</v>
      </c>
      <c r="U1103" s="6">
        <f>DAY(טבלה1[[#This Row],[published_date]])</f>
        <v>3</v>
      </c>
      <c r="V1103" s="6">
        <f>MONTH(טבלה1[[#This Row],[published_date]])</f>
        <v>1</v>
      </c>
      <c r="W1103" s="6">
        <f>YEAR(טבלה1[[#This Row],[published_date]])</f>
        <v>2015</v>
      </c>
      <c r="X1103">
        <v>2</v>
      </c>
      <c r="Y1103" t="str">
        <f>VLOOKUP(טבלה1[[#This Row],[subject_id]],Subject_id!$A$2:$B$5,2)</f>
        <v>Graphic Design</v>
      </c>
      <c r="Z1103" s="7">
        <v>43734</v>
      </c>
      <c r="AA1103">
        <f>_xlfn.DAYS(טבלה1[[#This Row],[Removal_date]],טבלה1[[#This Row],[published_date]])</f>
        <v>1727</v>
      </c>
      <c r="AB1103" s="4">
        <f>טבלה1[[#This Row],[price]]*טבלה1[[#This Row],[num_subscribers]]</f>
        <v>546150</v>
      </c>
    </row>
    <row r="1104" spans="1:28" x14ac:dyDescent="0.3">
      <c r="A1104">
        <v>412864</v>
      </c>
      <c r="B1104" t="s">
        <v>2554</v>
      </c>
      <c r="C1104" t="str">
        <f>LEFT(טבלה1[[#This Row],[course_title]],10)</f>
        <v>Typography</v>
      </c>
      <c r="D1104" t="str">
        <f>RIGHT(טבלה1[[#This Row],[course_title]],10)</f>
        <v>ss Success</v>
      </c>
      <c r="E1104" t="str">
        <f>MID(טבלה1[[#This Row],[course_title]],2,10)</f>
        <v xml:space="preserve">ypography </v>
      </c>
      <c r="F1104" t="s">
        <v>2555</v>
      </c>
      <c r="G1104" t="str">
        <f>REPLACE(טבלה1[[#This Row],[url]],19,3,"com")</f>
        <v>https://www.udemy.com/typography-fonts-business/</v>
      </c>
      <c r="H1104" t="b">
        <v>1</v>
      </c>
      <c r="I1104" s="4">
        <v>75</v>
      </c>
      <c r="J1104" s="5">
        <v>1224</v>
      </c>
      <c r="K1104" s="5">
        <v>10</v>
      </c>
      <c r="L1104" s="5">
        <v>15</v>
      </c>
      <c r="M1104">
        <v>2</v>
      </c>
      <c r="N1104" t="str">
        <f>VLOOKUP(טבלה1[[#This Row],[level_id]],Level_id!$A$2:$B$5,2)</f>
        <v>Beginner Level</v>
      </c>
      <c r="O1104" t="str">
        <f>LOWER(טבלה1[[#This Row],[level_desc]])</f>
        <v>beginner level</v>
      </c>
      <c r="P1104" s="3" t="str">
        <f>UPPER(טבלה1[[#This Row],[small letters]])</f>
        <v>BEGINNER LEVEL</v>
      </c>
      <c r="Q1104">
        <f>LEN(טבלה1[[#This Row],[no spaces]])</f>
        <v>14</v>
      </c>
      <c r="R1104" t="str">
        <f>TRIM(טבלה1[[#This Row],[small letters]])</f>
        <v>beginner level</v>
      </c>
      <c r="S1104" s="6">
        <v>1.5</v>
      </c>
      <c r="T1104" s="12">
        <v>42114</v>
      </c>
      <c r="U1104" s="6">
        <f>DAY(טבלה1[[#This Row],[published_date]])</f>
        <v>20</v>
      </c>
      <c r="V1104" s="6">
        <f>MONTH(טבלה1[[#This Row],[published_date]])</f>
        <v>4</v>
      </c>
      <c r="W1104" s="6">
        <f>YEAR(טבלה1[[#This Row],[published_date]])</f>
        <v>2015</v>
      </c>
      <c r="X1104">
        <v>2</v>
      </c>
      <c r="Y1104" t="str">
        <f>VLOOKUP(טבלה1[[#This Row],[subject_id]],Subject_id!$A$2:$B$5,2)</f>
        <v>Graphic Design</v>
      </c>
      <c r="Z1104" s="7">
        <v>43465</v>
      </c>
      <c r="AA1104">
        <f>_xlfn.DAYS(טבלה1[[#This Row],[Removal_date]],טבלה1[[#This Row],[published_date]])</f>
        <v>1351</v>
      </c>
      <c r="AB1104" s="4">
        <f>טבלה1[[#This Row],[price]]*טבלה1[[#This Row],[num_subscribers]]</f>
        <v>91800</v>
      </c>
    </row>
    <row r="1105" spans="1:28" x14ac:dyDescent="0.3">
      <c r="A1105">
        <v>420652</v>
      </c>
      <c r="B1105" t="s">
        <v>6358</v>
      </c>
      <c r="C1105" t="str">
        <f>LEFT(טבלה1[[#This Row],[course_title]],10)</f>
        <v xml:space="preserve">AngularJS </v>
      </c>
      <c r="D1105" t="str">
        <f>RIGHT(טבלה1[[#This Row],[course_title]],10)</f>
        <v>Dan Wahlin</v>
      </c>
      <c r="E1105" t="str">
        <f>MID(טבלה1[[#This Row],[course_title]],2,10)</f>
        <v>ngularJS C</v>
      </c>
      <c r="F1105" t="s">
        <v>6359</v>
      </c>
      <c r="G1105" t="str">
        <f>REPLACE(טבלה1[[#This Row],[url]],19,3,"com")</f>
        <v>https://www.udemy.com/angularjs-custom-directives/</v>
      </c>
      <c r="H1105" t="b">
        <v>1</v>
      </c>
      <c r="I1105" s="4">
        <v>75</v>
      </c>
      <c r="J1105" s="5">
        <v>4128</v>
      </c>
      <c r="K1105" s="5">
        <v>434</v>
      </c>
      <c r="L1105" s="5">
        <v>61</v>
      </c>
      <c r="M1105">
        <v>1</v>
      </c>
      <c r="N1105" t="str">
        <f>VLOOKUP(טבלה1[[#This Row],[level_id]],Level_id!$A$2:$B$5,2)</f>
        <v>All levels</v>
      </c>
      <c r="O1105" t="str">
        <f>LOWER(טבלה1[[#This Row],[level_desc]])</f>
        <v>all levels</v>
      </c>
      <c r="P1105" s="3" t="str">
        <f>UPPER(טבלה1[[#This Row],[small letters]])</f>
        <v>ALL LEVELS</v>
      </c>
      <c r="Q1105">
        <f>LEN(טבלה1[[#This Row],[no spaces]])</f>
        <v>10</v>
      </c>
      <c r="R1105" t="str">
        <f>TRIM(טבלה1[[#This Row],[small letters]])</f>
        <v>all levels</v>
      </c>
      <c r="S1105" s="6">
        <v>6</v>
      </c>
      <c r="T1105" s="12">
        <v>42056</v>
      </c>
      <c r="U1105" s="6">
        <f>DAY(טבלה1[[#This Row],[published_date]])</f>
        <v>21</v>
      </c>
      <c r="V1105" s="6">
        <f>MONTH(טבלה1[[#This Row],[published_date]])</f>
        <v>2</v>
      </c>
      <c r="W1105" s="6">
        <f>YEAR(טבלה1[[#This Row],[published_date]])</f>
        <v>2015</v>
      </c>
      <c r="X1105">
        <v>4</v>
      </c>
      <c r="Y1105" t="str">
        <f>VLOOKUP(טבלה1[[#This Row],[subject_id]],Subject_id!$A$2:$B$5,2)</f>
        <v>Web Development</v>
      </c>
      <c r="Z1105" s="7">
        <v>43734</v>
      </c>
      <c r="AA1105">
        <f>_xlfn.DAYS(טבלה1[[#This Row],[Removal_date]],טבלה1[[#This Row],[published_date]])</f>
        <v>1678</v>
      </c>
      <c r="AB1105" s="4">
        <f>טבלה1[[#This Row],[price]]*טבלה1[[#This Row],[num_subscribers]]</f>
        <v>309600</v>
      </c>
    </row>
    <row r="1106" spans="1:28" x14ac:dyDescent="0.3">
      <c r="A1106">
        <v>421018</v>
      </c>
      <c r="B1106" t="s">
        <v>6661</v>
      </c>
      <c r="C1106" t="str">
        <f>LEFT(טבלה1[[#This Row],[course_title]],10)</f>
        <v>Learning O</v>
      </c>
      <c r="D1106" t="str">
        <f>RIGHT(טבלה1[[#This Row],[course_title]],10)</f>
        <v>JavaScript</v>
      </c>
      <c r="E1106" t="str">
        <f>MID(טבלה1[[#This Row],[course_title]],2,10)</f>
        <v>earning Ob</v>
      </c>
      <c r="F1106" t="s">
        <v>6662</v>
      </c>
      <c r="G1106" t="str">
        <f>REPLACE(טבלה1[[#This Row],[url]],19,3,"com")</f>
        <v>https://www.udemy.com/learning-object-oriented-javascript/</v>
      </c>
      <c r="H1106" t="b">
        <v>1</v>
      </c>
      <c r="I1106" s="4">
        <v>75</v>
      </c>
      <c r="J1106" s="5">
        <v>533</v>
      </c>
      <c r="K1106" s="5">
        <v>54</v>
      </c>
      <c r="L1106" s="5">
        <v>23</v>
      </c>
      <c r="M1106">
        <v>4</v>
      </c>
      <c r="N1106" t="str">
        <f>VLOOKUP(טבלה1[[#This Row],[level_id]],Level_id!$A$2:$B$5,2)</f>
        <v>Intermediate Level</v>
      </c>
      <c r="O1106" t="str">
        <f>LOWER(טבלה1[[#This Row],[level_desc]])</f>
        <v>intermediate level</v>
      </c>
      <c r="P1106" s="3" t="str">
        <f>UPPER(טבלה1[[#This Row],[small letters]])</f>
        <v>INTERMEDIATE LEVEL</v>
      </c>
      <c r="Q1106">
        <f>LEN(טבלה1[[#This Row],[no spaces]])</f>
        <v>18</v>
      </c>
      <c r="R1106" t="str">
        <f>TRIM(טבלה1[[#This Row],[small letters]])</f>
        <v>intermediate level</v>
      </c>
      <c r="S1106" s="6">
        <v>3</v>
      </c>
      <c r="T1106" s="12">
        <v>42052</v>
      </c>
      <c r="U1106" s="6">
        <f>DAY(טבלה1[[#This Row],[published_date]])</f>
        <v>17</v>
      </c>
      <c r="V1106" s="6">
        <f>MONTH(טבלה1[[#This Row],[published_date]])</f>
        <v>2</v>
      </c>
      <c r="W1106" s="6">
        <f>YEAR(טבלה1[[#This Row],[published_date]])</f>
        <v>2015</v>
      </c>
      <c r="X1106">
        <v>4</v>
      </c>
      <c r="Y1106" t="str">
        <f>VLOOKUP(טבלה1[[#This Row],[subject_id]],Subject_id!$A$2:$B$5,2)</f>
        <v>Web Development</v>
      </c>
      <c r="Z1106" s="7">
        <v>44114</v>
      </c>
      <c r="AA1106">
        <f>_xlfn.DAYS(טבלה1[[#This Row],[Removal_date]],טבלה1[[#This Row],[published_date]])</f>
        <v>2062</v>
      </c>
      <c r="AB1106" s="4">
        <f>טבלה1[[#This Row],[price]]*טבלה1[[#This Row],[num_subscribers]]</f>
        <v>39975</v>
      </c>
    </row>
    <row r="1107" spans="1:28" x14ac:dyDescent="0.3">
      <c r="A1107">
        <v>429952</v>
      </c>
      <c r="B1107" t="s">
        <v>1106</v>
      </c>
      <c r="C1107" t="str">
        <f>LEFT(טבלה1[[#This Row],[course_title]],10)</f>
        <v>The Comple</v>
      </c>
      <c r="D1107" t="str">
        <f>RIGHT(טבלה1[[#This Row],[course_title]],10)</f>
        <v>d 7 Models</v>
      </c>
      <c r="E1107" t="str">
        <f>MID(טבלה1[[#This Row],[course_title]],2,10)</f>
        <v>he Complet</v>
      </c>
      <c r="F1107" t="s">
        <v>1107</v>
      </c>
      <c r="G1107" t="str">
        <f>REPLACE(טבלה1[[#This Row],[url]],19,3,"com")</f>
        <v>https://www.udemy.com/the-complete-financial-model-builder-course-build-7-models/</v>
      </c>
      <c r="H1107" t="b">
        <v>1</v>
      </c>
      <c r="I1107" s="4">
        <v>75</v>
      </c>
      <c r="J1107" s="5">
        <v>214</v>
      </c>
      <c r="K1107" s="5">
        <v>20</v>
      </c>
      <c r="L1107" s="5">
        <v>88</v>
      </c>
      <c r="M1107">
        <v>1</v>
      </c>
      <c r="N1107" t="str">
        <f>VLOOKUP(טבלה1[[#This Row],[level_id]],Level_id!$A$2:$B$5,2)</f>
        <v>All levels</v>
      </c>
      <c r="O1107" t="str">
        <f>LOWER(טבלה1[[#This Row],[level_desc]])</f>
        <v>all levels</v>
      </c>
      <c r="P1107" s="3" t="str">
        <f>UPPER(טבלה1[[#This Row],[small letters]])</f>
        <v>ALL LEVELS</v>
      </c>
      <c r="Q1107">
        <f>LEN(טבלה1[[#This Row],[no spaces]])</f>
        <v>10</v>
      </c>
      <c r="R1107" t="str">
        <f>TRIM(טבלה1[[#This Row],[small letters]])</f>
        <v>all levels</v>
      </c>
      <c r="S1107" s="6">
        <v>9</v>
      </c>
      <c r="T1107" s="12">
        <v>42082</v>
      </c>
      <c r="U1107" s="6">
        <f>DAY(טבלה1[[#This Row],[published_date]])</f>
        <v>19</v>
      </c>
      <c r="V1107" s="6">
        <f>MONTH(טבלה1[[#This Row],[published_date]])</f>
        <v>3</v>
      </c>
      <c r="W1107" s="6">
        <f>YEAR(טבלה1[[#This Row],[published_date]])</f>
        <v>2015</v>
      </c>
      <c r="X1107">
        <v>1</v>
      </c>
      <c r="Y1107" t="str">
        <f>VLOOKUP(טבלה1[[#This Row],[subject_id]],Subject_id!$A$2:$B$5,2)</f>
        <v>Business Finance</v>
      </c>
      <c r="Z1107" s="7">
        <v>43318</v>
      </c>
      <c r="AA1107">
        <f>_xlfn.DAYS(טבלה1[[#This Row],[Removal_date]],טבלה1[[#This Row],[published_date]])</f>
        <v>1236</v>
      </c>
      <c r="AB1107" s="4">
        <f>טבלה1[[#This Row],[price]]*טבלה1[[#This Row],[num_subscribers]]</f>
        <v>16050</v>
      </c>
    </row>
    <row r="1108" spans="1:28" x14ac:dyDescent="0.3">
      <c r="A1108">
        <v>468726</v>
      </c>
      <c r="B1108" t="s">
        <v>7055</v>
      </c>
      <c r="C1108" t="str">
        <f>LEFT(טבלה1[[#This Row],[course_title]],10)</f>
        <v>Learning A</v>
      </c>
      <c r="D1108" t="str">
        <f>RIGHT(טבלה1[[#This Row],[course_title]],10)</f>
        <v>g Axure RP</v>
      </c>
      <c r="E1108" t="str">
        <f>MID(טבלה1[[#This Row],[course_title]],2,10)</f>
        <v>earning Ax</v>
      </c>
      <c r="F1108" t="s">
        <v>7056</v>
      </c>
      <c r="G1108" t="str">
        <f>REPLACE(טבלה1[[#This Row],[url]],19,3,"com")</f>
        <v>https://www.udemy.com/learning-axure-rp/</v>
      </c>
      <c r="H1108" t="b">
        <v>1</v>
      </c>
      <c r="I1108" s="4">
        <v>75</v>
      </c>
      <c r="J1108" s="5">
        <v>631</v>
      </c>
      <c r="K1108" s="5">
        <v>103</v>
      </c>
      <c r="L1108" s="5">
        <v>65</v>
      </c>
      <c r="M1108">
        <v>1</v>
      </c>
      <c r="N1108" t="str">
        <f>VLOOKUP(טבלה1[[#This Row],[level_id]],Level_id!$A$2:$B$5,2)</f>
        <v>All levels</v>
      </c>
      <c r="O1108" t="str">
        <f>LOWER(טבלה1[[#This Row],[level_desc]])</f>
        <v>all levels</v>
      </c>
      <c r="P1108" s="3" t="str">
        <f>UPPER(טבלה1[[#This Row],[small letters]])</f>
        <v>ALL LEVELS</v>
      </c>
      <c r="Q1108">
        <f>LEN(טבלה1[[#This Row],[no spaces]])</f>
        <v>10</v>
      </c>
      <c r="R1108" t="str">
        <f>TRIM(טבלה1[[#This Row],[small letters]])</f>
        <v>all levels</v>
      </c>
      <c r="S1108" s="6">
        <v>4.5</v>
      </c>
      <c r="T1108" s="12">
        <v>42102</v>
      </c>
      <c r="U1108" s="6">
        <f>DAY(טבלה1[[#This Row],[published_date]])</f>
        <v>8</v>
      </c>
      <c r="V1108" s="6">
        <f>MONTH(טבלה1[[#This Row],[published_date]])</f>
        <v>4</v>
      </c>
      <c r="W1108" s="6">
        <f>YEAR(טבלה1[[#This Row],[published_date]])</f>
        <v>2015</v>
      </c>
      <c r="X1108">
        <v>4</v>
      </c>
      <c r="Y1108" t="str">
        <f>VLOOKUP(טבלה1[[#This Row],[subject_id]],Subject_id!$A$2:$B$5,2)</f>
        <v>Web Development</v>
      </c>
      <c r="Z1108" s="7">
        <v>43734</v>
      </c>
      <c r="AA1108">
        <f>_xlfn.DAYS(טבלה1[[#This Row],[Removal_date]],טבלה1[[#This Row],[published_date]])</f>
        <v>1632</v>
      </c>
      <c r="AB1108" s="4">
        <f>טבלה1[[#This Row],[price]]*טבלה1[[#This Row],[num_subscribers]]</f>
        <v>47325</v>
      </c>
    </row>
    <row r="1109" spans="1:28" x14ac:dyDescent="0.3">
      <c r="A1109">
        <v>476880</v>
      </c>
      <c r="B1109" t="s">
        <v>648</v>
      </c>
      <c r="C1109" t="str">
        <f>LEFT(טבלה1[[#This Row],[course_title]],10)</f>
        <v xml:space="preserve">Financial </v>
      </c>
      <c r="D1109" t="str">
        <f>RIGHT(טבלה1[[#This Row],[course_title]],10)</f>
        <v>ial Skills</v>
      </c>
      <c r="E1109" t="str">
        <f>MID(טבלה1[[#This Row],[course_title]],2,10)</f>
        <v>inancial M</v>
      </c>
      <c r="F1109" t="s">
        <v>649</v>
      </c>
      <c r="G1109" t="str">
        <f>REPLACE(טבלה1[[#This Row],[url]],19,3,"com")</f>
        <v>https://www.udemy.com/financial-model-fundamentals-learn-the-essential-skills/</v>
      </c>
      <c r="H1109" t="b">
        <v>1</v>
      </c>
      <c r="I1109" s="4">
        <v>75</v>
      </c>
      <c r="J1109" s="5">
        <v>47</v>
      </c>
      <c r="K1109" s="5">
        <v>5</v>
      </c>
      <c r="L1109" s="5">
        <v>27</v>
      </c>
      <c r="M1109">
        <v>1</v>
      </c>
      <c r="N1109" t="str">
        <f>VLOOKUP(טבלה1[[#This Row],[level_id]],Level_id!$A$2:$B$5,2)</f>
        <v>All levels</v>
      </c>
      <c r="O1109" t="str">
        <f>LOWER(טבלה1[[#This Row],[level_desc]])</f>
        <v>all levels</v>
      </c>
      <c r="P1109" s="3" t="str">
        <f>UPPER(טבלה1[[#This Row],[small letters]])</f>
        <v>ALL LEVELS</v>
      </c>
      <c r="Q1109">
        <f>LEN(טבלה1[[#This Row],[no spaces]])</f>
        <v>10</v>
      </c>
      <c r="R1109" t="str">
        <f>TRIM(טבלה1[[#This Row],[small letters]])</f>
        <v>all levels</v>
      </c>
      <c r="S1109" s="6">
        <v>2.5</v>
      </c>
      <c r="T1109" s="12">
        <v>42156</v>
      </c>
      <c r="U1109" s="6">
        <f>DAY(טבלה1[[#This Row],[published_date]])</f>
        <v>1</v>
      </c>
      <c r="V1109" s="6">
        <f>MONTH(טבלה1[[#This Row],[published_date]])</f>
        <v>6</v>
      </c>
      <c r="W1109" s="6">
        <f>YEAR(טבלה1[[#This Row],[published_date]])</f>
        <v>2015</v>
      </c>
      <c r="X1109">
        <v>1</v>
      </c>
      <c r="Y1109" t="str">
        <f>VLOOKUP(טבלה1[[#This Row],[subject_id]],Subject_id!$A$2:$B$5,2)</f>
        <v>Business Finance</v>
      </c>
      <c r="Z1109" s="7">
        <v>43318</v>
      </c>
      <c r="AA1109">
        <f>_xlfn.DAYS(טבלה1[[#This Row],[Removal_date]],טבלה1[[#This Row],[published_date]])</f>
        <v>1162</v>
      </c>
      <c r="AB1109" s="4">
        <f>טבלה1[[#This Row],[price]]*טבלה1[[#This Row],[num_subscribers]]</f>
        <v>3525</v>
      </c>
    </row>
    <row r="1110" spans="1:28" x14ac:dyDescent="0.3">
      <c r="A1110">
        <v>478598</v>
      </c>
      <c r="B1110" t="s">
        <v>728</v>
      </c>
      <c r="C1110" t="str">
        <f>LEFT(טבלה1[[#This Row],[course_title]],10)</f>
        <v>Forex Prep</v>
      </c>
      <c r="D1110" t="str">
        <f>RIGHT(טבלה1[[#This Row],[course_title]],10)</f>
        <v>al trades!</v>
      </c>
      <c r="E1110" t="str">
        <f>MID(טבלה1[[#This Row],[course_title]],2,10)</f>
        <v xml:space="preserve">orex Prep </v>
      </c>
      <c r="F1110" t="s">
        <v>729</v>
      </c>
      <c r="G1110" t="str">
        <f>REPLACE(טבלה1[[#This Row],[url]],19,3,"com")</f>
        <v>https://www.udemy.com/forex-prep-academy-for-beginners/</v>
      </c>
      <c r="H1110" t="b">
        <v>1</v>
      </c>
      <c r="I1110" s="4">
        <v>75</v>
      </c>
      <c r="J1110" s="5">
        <v>1303</v>
      </c>
      <c r="K1110" s="5">
        <v>21</v>
      </c>
      <c r="L1110" s="5">
        <v>44</v>
      </c>
      <c r="M1110">
        <v>2</v>
      </c>
      <c r="N1110" t="str">
        <f>VLOOKUP(טבלה1[[#This Row],[level_id]],Level_id!$A$2:$B$5,2)</f>
        <v>Beginner Level</v>
      </c>
      <c r="O1110" t="str">
        <f>LOWER(טבלה1[[#This Row],[level_desc]])</f>
        <v>beginner level</v>
      </c>
      <c r="P1110" s="3" t="str">
        <f>UPPER(טבלה1[[#This Row],[small letters]])</f>
        <v>BEGINNER LEVEL</v>
      </c>
      <c r="Q1110">
        <f>LEN(טבלה1[[#This Row],[no spaces]])</f>
        <v>14</v>
      </c>
      <c r="R1110" t="str">
        <f>TRIM(טבלה1[[#This Row],[small letters]])</f>
        <v>beginner level</v>
      </c>
      <c r="S1110" s="6">
        <v>3</v>
      </c>
      <c r="T1110" s="12">
        <v>42174</v>
      </c>
      <c r="U1110" s="6">
        <f>DAY(טבלה1[[#This Row],[published_date]])</f>
        <v>19</v>
      </c>
      <c r="V1110" s="6">
        <f>MONTH(טבלה1[[#This Row],[published_date]])</f>
        <v>6</v>
      </c>
      <c r="W1110" s="6">
        <f>YEAR(טבלה1[[#This Row],[published_date]])</f>
        <v>2015</v>
      </c>
      <c r="X1110">
        <v>1</v>
      </c>
      <c r="Y1110" t="str">
        <f>VLOOKUP(טבלה1[[#This Row],[subject_id]],Subject_id!$A$2:$B$5,2)</f>
        <v>Business Finance</v>
      </c>
      <c r="Z1110" s="7">
        <v>43245</v>
      </c>
      <c r="AA1110">
        <f>_xlfn.DAYS(טבלה1[[#This Row],[Removal_date]],טבלה1[[#This Row],[published_date]])</f>
        <v>1071</v>
      </c>
      <c r="AB1110" s="4">
        <f>טבלה1[[#This Row],[price]]*טבלה1[[#This Row],[num_subscribers]]</f>
        <v>97725</v>
      </c>
    </row>
    <row r="1111" spans="1:28" x14ac:dyDescent="0.3">
      <c r="A1111">
        <v>482208</v>
      </c>
      <c r="B1111" t="s">
        <v>2809</v>
      </c>
      <c r="C1111" t="str">
        <f>LEFT(טבלה1[[#This Row],[course_title]],10)</f>
        <v>Learn Phot</v>
      </c>
      <c r="D1111" t="str">
        <f>RIGHT(טבלה1[[#This Row],[course_title]],10)</f>
        <v>Essentials</v>
      </c>
      <c r="E1111" t="str">
        <f>MID(טבלה1[[#This Row],[course_title]],2,10)</f>
        <v>earn Photo</v>
      </c>
      <c r="F1111" t="s">
        <v>2810</v>
      </c>
      <c r="G1111" t="str">
        <f>REPLACE(טבלה1[[#This Row],[url]],19,3,"com")</f>
        <v>https://www.udemy.com/learn-photoshop-cc-essentials/</v>
      </c>
      <c r="H1111" t="b">
        <v>1</v>
      </c>
      <c r="I1111" s="4">
        <v>75</v>
      </c>
      <c r="J1111" s="5">
        <v>3117</v>
      </c>
      <c r="K1111" s="5">
        <v>30</v>
      </c>
      <c r="L1111" s="5">
        <v>62</v>
      </c>
      <c r="M1111">
        <v>2</v>
      </c>
      <c r="N1111" t="str">
        <f>VLOOKUP(טבלה1[[#This Row],[level_id]],Level_id!$A$2:$B$5,2)</f>
        <v>Beginner Level</v>
      </c>
      <c r="O1111" t="str">
        <f>LOWER(טבלה1[[#This Row],[level_desc]])</f>
        <v>beginner level</v>
      </c>
      <c r="P1111" s="3" t="str">
        <f>UPPER(טבלה1[[#This Row],[small letters]])</f>
        <v>BEGINNER LEVEL</v>
      </c>
      <c r="Q1111">
        <f>LEN(טבלה1[[#This Row],[no spaces]])</f>
        <v>14</v>
      </c>
      <c r="R1111" t="str">
        <f>TRIM(טבלה1[[#This Row],[small letters]])</f>
        <v>beginner level</v>
      </c>
      <c r="S1111" s="6">
        <v>4.5</v>
      </c>
      <c r="T1111" s="12">
        <v>42130</v>
      </c>
      <c r="U1111" s="6">
        <f>DAY(טבלה1[[#This Row],[published_date]])</f>
        <v>6</v>
      </c>
      <c r="V1111" s="6">
        <f>MONTH(טבלה1[[#This Row],[published_date]])</f>
        <v>5</v>
      </c>
      <c r="W1111" s="6">
        <f>YEAR(טבלה1[[#This Row],[published_date]])</f>
        <v>2015</v>
      </c>
      <c r="X1111">
        <v>2</v>
      </c>
      <c r="Y1111" t="str">
        <f>VLOOKUP(טבלה1[[#This Row],[subject_id]],Subject_id!$A$2:$B$5,2)</f>
        <v>Graphic Design</v>
      </c>
      <c r="Z1111" s="7">
        <v>43465</v>
      </c>
      <c r="AA1111">
        <f>_xlfn.DAYS(טבלה1[[#This Row],[Removal_date]],טבלה1[[#This Row],[published_date]])</f>
        <v>1335</v>
      </c>
      <c r="AB1111" s="4">
        <f>טבלה1[[#This Row],[price]]*טבלה1[[#This Row],[num_subscribers]]</f>
        <v>233775</v>
      </c>
    </row>
    <row r="1112" spans="1:28" x14ac:dyDescent="0.3">
      <c r="A1112">
        <v>499632</v>
      </c>
      <c r="B1112" t="s">
        <v>5331</v>
      </c>
      <c r="C1112" t="str">
        <f>LEFT(טבלה1[[#This Row],[course_title]],10)</f>
        <v>Benefits o</v>
      </c>
      <c r="D1112" t="str">
        <f>RIGHT(טבלה1[[#This Row],[course_title]],10)</f>
        <v>ite Design</v>
      </c>
      <c r="E1112" t="str">
        <f>MID(טבלה1[[#This Row],[course_title]],2,10)</f>
        <v>enefits of</v>
      </c>
      <c r="F1112" t="s">
        <v>5332</v>
      </c>
      <c r="G1112" t="str">
        <f>REPLACE(טבלה1[[#This Row],[url]],19,3,"com")</f>
        <v>https://www.udemy.com/thinking-mobile-websites-smart-design-tutorial/</v>
      </c>
      <c r="H1112" t="b">
        <v>1</v>
      </c>
      <c r="I1112" s="4">
        <v>75</v>
      </c>
      <c r="J1112" s="5">
        <v>14254</v>
      </c>
      <c r="K1112" s="5">
        <v>27</v>
      </c>
      <c r="L1112" s="5">
        <v>20</v>
      </c>
      <c r="M1112">
        <v>2</v>
      </c>
      <c r="N1112" t="str">
        <f>VLOOKUP(טבלה1[[#This Row],[level_id]],Level_id!$A$2:$B$5,2)</f>
        <v>Beginner Level</v>
      </c>
      <c r="O1112" t="str">
        <f>LOWER(טבלה1[[#This Row],[level_desc]])</f>
        <v>beginner level</v>
      </c>
      <c r="P1112" s="3" t="str">
        <f>UPPER(טבלה1[[#This Row],[small letters]])</f>
        <v>BEGINNER LEVEL</v>
      </c>
      <c r="Q1112">
        <f>LEN(טבלה1[[#This Row],[no spaces]])</f>
        <v>14</v>
      </c>
      <c r="R1112" t="str">
        <f>TRIM(טבלה1[[#This Row],[small letters]])</f>
        <v>beginner level</v>
      </c>
      <c r="S1112" s="6">
        <v>1.5</v>
      </c>
      <c r="T1112" s="12">
        <v>42137</v>
      </c>
      <c r="U1112" s="6">
        <f>DAY(טבלה1[[#This Row],[published_date]])</f>
        <v>13</v>
      </c>
      <c r="V1112" s="6">
        <f>MONTH(טבלה1[[#This Row],[published_date]])</f>
        <v>5</v>
      </c>
      <c r="W1112" s="6">
        <f>YEAR(טבלה1[[#This Row],[published_date]])</f>
        <v>2015</v>
      </c>
      <c r="X1112">
        <v>4</v>
      </c>
      <c r="Y1112" t="str">
        <f>VLOOKUP(טבלה1[[#This Row],[subject_id]],Subject_id!$A$2:$B$5,2)</f>
        <v>Web Development</v>
      </c>
      <c r="Z1112" s="7">
        <v>43465</v>
      </c>
      <c r="AA1112">
        <f>_xlfn.DAYS(טבלה1[[#This Row],[Removal_date]],טבלה1[[#This Row],[published_date]])</f>
        <v>1328</v>
      </c>
      <c r="AB1112" s="4">
        <f>טבלה1[[#This Row],[price]]*טבלה1[[#This Row],[num_subscribers]]</f>
        <v>1069050</v>
      </c>
    </row>
    <row r="1113" spans="1:28" x14ac:dyDescent="0.3">
      <c r="A1113">
        <v>504036</v>
      </c>
      <c r="B1113" t="s">
        <v>44</v>
      </c>
      <c r="C1113" t="str">
        <f>LEFT(טבלה1[[#This Row],[course_title]],10)</f>
        <v>Short Sell</v>
      </c>
      <c r="D1113" t="str">
        <f>RIGHT(טבלה1[[#This Row],[course_title]],10)</f>
        <v>e The Fall</v>
      </c>
      <c r="E1113" t="str">
        <f>MID(טבלה1[[#This Row],[course_title]],2,10)</f>
        <v>hort Selli</v>
      </c>
      <c r="F1113" t="s">
        <v>45</v>
      </c>
      <c r="G1113" t="str">
        <f>REPLACE(טבלה1[[#This Row],[url]],19,3,"com")</f>
        <v>https://www.udemy.com/short-selling-learn-to-sell-before-the-fall/</v>
      </c>
      <c r="H1113" t="b">
        <v>1</v>
      </c>
      <c r="I1113" s="4">
        <v>75</v>
      </c>
      <c r="J1113" s="5">
        <v>2276</v>
      </c>
      <c r="K1113" s="5">
        <v>106</v>
      </c>
      <c r="L1113" s="5">
        <v>19</v>
      </c>
      <c r="M1113">
        <v>4</v>
      </c>
      <c r="N1113" t="str">
        <f>VLOOKUP(טבלה1[[#This Row],[level_id]],Level_id!$A$2:$B$5,2)</f>
        <v>Intermediate Level</v>
      </c>
      <c r="O1113" t="str">
        <f>LOWER(טבלה1[[#This Row],[level_desc]])</f>
        <v>intermediate level</v>
      </c>
      <c r="P1113" s="3" t="str">
        <f>UPPER(טבלה1[[#This Row],[small letters]])</f>
        <v>INTERMEDIATE LEVEL</v>
      </c>
      <c r="Q1113">
        <f>LEN(טבלה1[[#This Row],[no spaces]])</f>
        <v>18</v>
      </c>
      <c r="R1113" t="str">
        <f>TRIM(טבלה1[[#This Row],[small letters]])</f>
        <v>intermediate level</v>
      </c>
      <c r="S1113" s="6">
        <v>1.5</v>
      </c>
      <c r="T1113" s="12">
        <v>42177</v>
      </c>
      <c r="U1113" s="6">
        <f>DAY(טבלה1[[#This Row],[published_date]])</f>
        <v>22</v>
      </c>
      <c r="V1113" s="6">
        <f>MONTH(טבלה1[[#This Row],[published_date]])</f>
        <v>6</v>
      </c>
      <c r="W1113" s="6">
        <f>YEAR(טבלה1[[#This Row],[published_date]])</f>
        <v>2015</v>
      </c>
      <c r="X1113">
        <v>1</v>
      </c>
      <c r="Y1113" t="str">
        <f>VLOOKUP(טבלה1[[#This Row],[subject_id]],Subject_id!$A$2:$B$5,2)</f>
        <v>Business Finance</v>
      </c>
      <c r="Z1113" s="7">
        <v>44114</v>
      </c>
      <c r="AA1113">
        <f>_xlfn.DAYS(טבלה1[[#This Row],[Removal_date]],טבלה1[[#This Row],[published_date]])</f>
        <v>1937</v>
      </c>
      <c r="AB1113" s="4">
        <f>טבלה1[[#This Row],[price]]*טבלה1[[#This Row],[num_subscribers]]</f>
        <v>170700</v>
      </c>
    </row>
    <row r="1114" spans="1:28" x14ac:dyDescent="0.3">
      <c r="A1114">
        <v>505126</v>
      </c>
      <c r="B1114" t="s">
        <v>3812</v>
      </c>
      <c r="C1114" t="str">
        <f>LEFT(טבלה1[[#This Row],[course_title]],10)</f>
        <v>Discover C</v>
      </c>
      <c r="D1114" t="str">
        <f>RIGHT(טבלה1[[#This Row],[course_title]],10)</f>
        <v xml:space="preserve">Level 2   </v>
      </c>
      <c r="E1114" t="str">
        <f>MID(טבלה1[[#This Row],[course_title]],2,10)</f>
        <v>iscover Cl</v>
      </c>
      <c r="F1114" t="s">
        <v>3813</v>
      </c>
      <c r="G1114" t="str">
        <f>REPLACE(טבלה1[[#This Row],[url]],19,3,"com")</f>
        <v>https://www.udemy.com/discover-classical-guitar-level-2/</v>
      </c>
      <c r="H1114" t="b">
        <v>1</v>
      </c>
      <c r="I1114" s="4">
        <v>75</v>
      </c>
      <c r="J1114" s="5">
        <v>927</v>
      </c>
      <c r="K1114" s="5">
        <v>35</v>
      </c>
      <c r="L1114" s="5">
        <v>123</v>
      </c>
      <c r="M1114">
        <v>4</v>
      </c>
      <c r="N1114" t="str">
        <f>VLOOKUP(טבלה1[[#This Row],[level_id]],Level_id!$A$2:$B$5,2)</f>
        <v>Intermediate Level</v>
      </c>
      <c r="O1114" t="str">
        <f>LOWER(טבלה1[[#This Row],[level_desc]])</f>
        <v>intermediate level</v>
      </c>
      <c r="P1114" s="3" t="str">
        <f>UPPER(טבלה1[[#This Row],[small letters]])</f>
        <v>INTERMEDIATE LEVEL</v>
      </c>
      <c r="Q1114">
        <f>LEN(טבלה1[[#This Row],[no spaces]])</f>
        <v>18</v>
      </c>
      <c r="R1114" t="str">
        <f>TRIM(טבלה1[[#This Row],[small letters]])</f>
        <v>intermediate level</v>
      </c>
      <c r="S1114" s="6">
        <v>11.5</v>
      </c>
      <c r="T1114" s="12">
        <v>42248</v>
      </c>
      <c r="U1114" s="6">
        <f>DAY(טבלה1[[#This Row],[published_date]])</f>
        <v>1</v>
      </c>
      <c r="V1114" s="6">
        <f>MONTH(טבלה1[[#This Row],[published_date]])</f>
        <v>9</v>
      </c>
      <c r="W1114" s="6">
        <f>YEAR(טבלה1[[#This Row],[published_date]])</f>
        <v>2015</v>
      </c>
      <c r="X1114">
        <v>3</v>
      </c>
      <c r="Y1114" t="str">
        <f>VLOOKUP(טבלה1[[#This Row],[subject_id]],Subject_id!$A$2:$B$5,2)</f>
        <v>Musical Instruments</v>
      </c>
      <c r="Z1114" s="7">
        <v>44114</v>
      </c>
      <c r="AA1114">
        <f>_xlfn.DAYS(טבלה1[[#This Row],[Removal_date]],טבלה1[[#This Row],[published_date]])</f>
        <v>1866</v>
      </c>
      <c r="AB1114" s="4">
        <f>טבלה1[[#This Row],[price]]*טבלה1[[#This Row],[num_subscribers]]</f>
        <v>69525</v>
      </c>
    </row>
    <row r="1115" spans="1:28" x14ac:dyDescent="0.3">
      <c r="A1115">
        <v>506568</v>
      </c>
      <c r="B1115" t="s">
        <v>58</v>
      </c>
      <c r="C1115" t="str">
        <f>LEFT(טבלה1[[#This Row],[course_title]],10)</f>
        <v>Create A B</v>
      </c>
      <c r="D1115" t="str">
        <f>RIGHT(טבלה1[[#This Row],[course_title]],10)</f>
        <v>ay In 2017</v>
      </c>
      <c r="E1115" t="str">
        <f>MID(טבלה1[[#This Row],[course_title]],2,10)</f>
        <v>reate A Bu</v>
      </c>
      <c r="F1115" t="s">
        <v>59</v>
      </c>
      <c r="G1115" t="str">
        <f>REPLACE(טבלה1[[#This Row],[url]],19,3,"com")</f>
        <v>https://www.udemy.com/work-from-home-buying-penny-stocks/</v>
      </c>
      <c r="H1115" t="b">
        <v>1</v>
      </c>
      <c r="I1115" s="4">
        <v>75</v>
      </c>
      <c r="J1115" s="5">
        <v>10149</v>
      </c>
      <c r="K1115" s="5">
        <v>83</v>
      </c>
      <c r="L1115" s="5">
        <v>16</v>
      </c>
      <c r="M1115">
        <v>1</v>
      </c>
      <c r="N1115" t="str">
        <f>VLOOKUP(טבלה1[[#This Row],[level_id]],Level_id!$A$2:$B$5,2)</f>
        <v>All levels</v>
      </c>
      <c r="O1115" t="str">
        <f>LOWER(טבלה1[[#This Row],[level_desc]])</f>
        <v>all levels</v>
      </c>
      <c r="P1115" s="3" t="str">
        <f>UPPER(טבלה1[[#This Row],[small letters]])</f>
        <v>ALL LEVELS</v>
      </c>
      <c r="Q1115">
        <f>LEN(טבלה1[[#This Row],[no spaces]])</f>
        <v>10</v>
      </c>
      <c r="R1115" t="str">
        <f>TRIM(טבלה1[[#This Row],[small letters]])</f>
        <v>all levels</v>
      </c>
      <c r="S1115" s="6">
        <v>2</v>
      </c>
      <c r="T1115" s="12">
        <v>42150</v>
      </c>
      <c r="U1115" s="6">
        <f>DAY(טבלה1[[#This Row],[published_date]])</f>
        <v>26</v>
      </c>
      <c r="V1115" s="6">
        <f>MONTH(טבלה1[[#This Row],[published_date]])</f>
        <v>5</v>
      </c>
      <c r="W1115" s="6">
        <f>YEAR(טבלה1[[#This Row],[published_date]])</f>
        <v>2015</v>
      </c>
      <c r="X1115">
        <v>1</v>
      </c>
      <c r="Y1115" t="str">
        <f>VLOOKUP(טבלה1[[#This Row],[subject_id]],Subject_id!$A$2:$B$5,2)</f>
        <v>Business Finance</v>
      </c>
      <c r="Z1115" s="7">
        <v>43376</v>
      </c>
      <c r="AA1115">
        <f>_xlfn.DAYS(טבלה1[[#This Row],[Removal_date]],טבלה1[[#This Row],[published_date]])</f>
        <v>1226</v>
      </c>
      <c r="AB1115" s="4">
        <f>טבלה1[[#This Row],[price]]*טבלה1[[#This Row],[num_subscribers]]</f>
        <v>761175</v>
      </c>
    </row>
    <row r="1116" spans="1:28" x14ac:dyDescent="0.3">
      <c r="A1116">
        <v>511952</v>
      </c>
      <c r="B1116" t="s">
        <v>468</v>
      </c>
      <c r="C1116" t="str">
        <f>LEFT(טבלה1[[#This Row],[course_title]],10)</f>
        <v>Investment</v>
      </c>
      <c r="D1116" t="str">
        <f>RIGHT(טבלה1[[#This Row],[course_title]],10)</f>
        <v>all Street</v>
      </c>
      <c r="E1116" t="str">
        <f>MID(טבלה1[[#This Row],[course_title]],2,10)</f>
        <v xml:space="preserve">nvestment </v>
      </c>
      <c r="F1116" t="s">
        <v>469</v>
      </c>
      <c r="G1116" t="str">
        <f>REPLACE(טבלה1[[#This Row],[url]],19,3,"com")</f>
        <v>https://www.udemy.com/how-to-land-a-job-on-wall-street/</v>
      </c>
      <c r="H1116" t="b">
        <v>1</v>
      </c>
      <c r="I1116" s="4">
        <v>75</v>
      </c>
      <c r="J1116" s="5">
        <v>1218</v>
      </c>
      <c r="K1116" s="5">
        <v>30</v>
      </c>
      <c r="L1116" s="5">
        <v>63</v>
      </c>
      <c r="M1116">
        <v>1</v>
      </c>
      <c r="N1116" t="str">
        <f>VLOOKUP(טבלה1[[#This Row],[level_id]],Level_id!$A$2:$B$5,2)</f>
        <v>All levels</v>
      </c>
      <c r="O1116" t="str">
        <f>LOWER(טבלה1[[#This Row],[level_desc]])</f>
        <v>all levels</v>
      </c>
      <c r="P1116" s="3" t="str">
        <f>UPPER(טבלה1[[#This Row],[small letters]])</f>
        <v>ALL LEVELS</v>
      </c>
      <c r="Q1116">
        <f>LEN(טבלה1[[#This Row],[no spaces]])</f>
        <v>10</v>
      </c>
      <c r="R1116" t="str">
        <f>TRIM(טבלה1[[#This Row],[small letters]])</f>
        <v>all levels</v>
      </c>
      <c r="S1116" s="6">
        <v>3.5</v>
      </c>
      <c r="T1116" s="12">
        <v>42166</v>
      </c>
      <c r="U1116" s="6">
        <f>DAY(טבלה1[[#This Row],[published_date]])</f>
        <v>11</v>
      </c>
      <c r="V1116" s="6">
        <f>MONTH(טבלה1[[#This Row],[published_date]])</f>
        <v>6</v>
      </c>
      <c r="W1116" s="6">
        <f>YEAR(טבלה1[[#This Row],[published_date]])</f>
        <v>2015</v>
      </c>
      <c r="X1116">
        <v>1</v>
      </c>
      <c r="Y1116" t="str">
        <f>VLOOKUP(טבלה1[[#This Row],[subject_id]],Subject_id!$A$2:$B$5,2)</f>
        <v>Business Finance</v>
      </c>
      <c r="Z1116" s="7">
        <v>43408</v>
      </c>
      <c r="AA1116">
        <f>_xlfn.DAYS(טבלה1[[#This Row],[Removal_date]],טבלה1[[#This Row],[published_date]])</f>
        <v>1242</v>
      </c>
      <c r="AB1116" s="4">
        <f>טבלה1[[#This Row],[price]]*טבלה1[[#This Row],[num_subscribers]]</f>
        <v>91350</v>
      </c>
    </row>
    <row r="1117" spans="1:28" x14ac:dyDescent="0.3">
      <c r="A1117">
        <v>525034</v>
      </c>
      <c r="B1117" t="s">
        <v>6256</v>
      </c>
      <c r="C1117" t="str">
        <f>LEFT(טבלה1[[#This Row],[course_title]],10)</f>
        <v>Kali Linux</v>
      </c>
      <c r="D1117" t="str">
        <f>RIGHT(טבלה1[[#This Row],[course_title]],10)</f>
        <v>pp Testing</v>
      </c>
      <c r="E1117" t="str">
        <f>MID(טבלה1[[#This Row],[course_title]],2,10)</f>
        <v xml:space="preserve">ali Linux </v>
      </c>
      <c r="F1117" t="s">
        <v>6257</v>
      </c>
      <c r="G1117" t="str">
        <f>REPLACE(טבלה1[[#This Row],[url]],19,3,"com")</f>
        <v>https://www.udemy.com/kali-linux-web-app-testing/</v>
      </c>
      <c r="H1117" t="b">
        <v>1</v>
      </c>
      <c r="I1117" s="4">
        <v>75</v>
      </c>
      <c r="J1117" s="5">
        <v>876</v>
      </c>
      <c r="K1117" s="5">
        <v>48</v>
      </c>
      <c r="L1117" s="5">
        <v>29</v>
      </c>
      <c r="M1117">
        <v>1</v>
      </c>
      <c r="N1117" t="str">
        <f>VLOOKUP(טבלה1[[#This Row],[level_id]],Level_id!$A$2:$B$5,2)</f>
        <v>All levels</v>
      </c>
      <c r="O1117" t="str">
        <f>LOWER(טבלה1[[#This Row],[level_desc]])</f>
        <v>all levels</v>
      </c>
      <c r="P1117" s="3" t="str">
        <f>UPPER(טבלה1[[#This Row],[small letters]])</f>
        <v>ALL LEVELS</v>
      </c>
      <c r="Q1117">
        <f>LEN(טבלה1[[#This Row],[no spaces]])</f>
        <v>10</v>
      </c>
      <c r="R1117" t="str">
        <f>TRIM(טבלה1[[#This Row],[small letters]])</f>
        <v>all levels</v>
      </c>
      <c r="S1117" s="6">
        <v>3</v>
      </c>
      <c r="T1117" s="12">
        <v>42166</v>
      </c>
      <c r="U1117" s="6">
        <f>DAY(טבלה1[[#This Row],[published_date]])</f>
        <v>11</v>
      </c>
      <c r="V1117" s="6">
        <f>MONTH(טבלה1[[#This Row],[published_date]])</f>
        <v>6</v>
      </c>
      <c r="W1117" s="6">
        <f>YEAR(טבלה1[[#This Row],[published_date]])</f>
        <v>2015</v>
      </c>
      <c r="X1117">
        <v>4</v>
      </c>
      <c r="Y1117" t="str">
        <f>VLOOKUP(טבלה1[[#This Row],[subject_id]],Subject_id!$A$2:$B$5,2)</f>
        <v>Web Development</v>
      </c>
      <c r="Z1117" s="7">
        <v>43734</v>
      </c>
      <c r="AA1117">
        <f>_xlfn.DAYS(טבלה1[[#This Row],[Removal_date]],טבלה1[[#This Row],[published_date]])</f>
        <v>1568</v>
      </c>
      <c r="AB1117" s="4">
        <f>טבלה1[[#This Row],[price]]*טבלה1[[#This Row],[num_subscribers]]</f>
        <v>65700</v>
      </c>
    </row>
    <row r="1118" spans="1:28" x14ac:dyDescent="0.3">
      <c r="A1118">
        <v>532140</v>
      </c>
      <c r="B1118" t="s">
        <v>2632</v>
      </c>
      <c r="C1118" t="str">
        <f>LEFT(טבלה1[[#This Row],[course_title]],10)</f>
        <v>Getting St</v>
      </c>
      <c r="D1118" t="str">
        <f>RIGHT(טבלה1[[#This Row],[course_title]],10)</f>
        <v>otoshop CC</v>
      </c>
      <c r="E1118" t="str">
        <f>MID(טבלה1[[#This Row],[course_title]],2,10)</f>
        <v>etting Sta</v>
      </c>
      <c r="F1118" t="s">
        <v>2633</v>
      </c>
      <c r="G1118" t="str">
        <f>REPLACE(טבלה1[[#This Row],[url]],19,3,"com")</f>
        <v>https://www.udemy.com/getting-started-with-photoshop-cc2/</v>
      </c>
      <c r="H1118" t="b">
        <v>1</v>
      </c>
      <c r="I1118" s="4">
        <v>75</v>
      </c>
      <c r="J1118" s="5">
        <v>1090</v>
      </c>
      <c r="K1118" s="5">
        <v>14</v>
      </c>
      <c r="L1118" s="5">
        <v>45</v>
      </c>
      <c r="M1118">
        <v>2</v>
      </c>
      <c r="N1118" t="str">
        <f>VLOOKUP(טבלה1[[#This Row],[level_id]],Level_id!$A$2:$B$5,2)</f>
        <v>Beginner Level</v>
      </c>
      <c r="O1118" t="str">
        <f>LOWER(טבלה1[[#This Row],[level_desc]])</f>
        <v>beginner level</v>
      </c>
      <c r="P1118" s="3" t="str">
        <f>UPPER(טבלה1[[#This Row],[small letters]])</f>
        <v>BEGINNER LEVEL</v>
      </c>
      <c r="Q1118">
        <f>LEN(טבלה1[[#This Row],[no spaces]])</f>
        <v>14</v>
      </c>
      <c r="R1118" t="str">
        <f>TRIM(טבלה1[[#This Row],[small letters]])</f>
        <v>beginner level</v>
      </c>
      <c r="S1118" s="6">
        <v>4.5</v>
      </c>
      <c r="T1118" s="12">
        <v>42174</v>
      </c>
      <c r="U1118" s="6">
        <f>DAY(טבלה1[[#This Row],[published_date]])</f>
        <v>19</v>
      </c>
      <c r="V1118" s="6">
        <f>MONTH(טבלה1[[#This Row],[published_date]])</f>
        <v>6</v>
      </c>
      <c r="W1118" s="6">
        <f>YEAR(טבלה1[[#This Row],[published_date]])</f>
        <v>2015</v>
      </c>
      <c r="X1118">
        <v>2</v>
      </c>
      <c r="Y1118" t="str">
        <f>VLOOKUP(טבלה1[[#This Row],[subject_id]],Subject_id!$A$2:$B$5,2)</f>
        <v>Graphic Design</v>
      </c>
      <c r="Z1118" s="7">
        <v>43465</v>
      </c>
      <c r="AA1118">
        <f>_xlfn.DAYS(טבלה1[[#This Row],[Removal_date]],טבלה1[[#This Row],[published_date]])</f>
        <v>1291</v>
      </c>
      <c r="AB1118" s="4">
        <f>טבלה1[[#This Row],[price]]*טבלה1[[#This Row],[num_subscribers]]</f>
        <v>81750</v>
      </c>
    </row>
    <row r="1119" spans="1:28" x14ac:dyDescent="0.3">
      <c r="A1119">
        <v>534376</v>
      </c>
      <c r="B1119" t="s">
        <v>5802</v>
      </c>
      <c r="C1119" t="str">
        <f>LEFT(טבלה1[[#This Row],[course_title]],10)</f>
        <v>Get Result</v>
      </c>
      <c r="D1119" t="str">
        <f>RIGHT(טבלה1[[#This Row],[course_title]],10)</f>
        <v>ricks Tips</v>
      </c>
      <c r="E1119" t="str">
        <f>MID(טבלה1[[#This Row],[course_title]],2,10)</f>
        <v>et Results</v>
      </c>
      <c r="F1119" t="s">
        <v>5803</v>
      </c>
      <c r="G1119" t="str">
        <f>REPLACE(טבלה1[[#This Row],[url]],19,3,"com")</f>
        <v>https://www.udemy.com/web-development-foundations-base-for-your-coding-environment/</v>
      </c>
      <c r="H1119" t="b">
        <v>1</v>
      </c>
      <c r="I1119" s="4">
        <v>75</v>
      </c>
      <c r="J1119" s="5">
        <v>22355</v>
      </c>
      <c r="K1119" s="5">
        <v>54</v>
      </c>
      <c r="L1119" s="5">
        <v>26</v>
      </c>
      <c r="M1119">
        <v>1</v>
      </c>
      <c r="N1119" t="str">
        <f>VLOOKUP(טבלה1[[#This Row],[level_id]],Level_id!$A$2:$B$5,2)</f>
        <v>All levels</v>
      </c>
      <c r="O1119" t="str">
        <f>LOWER(טבלה1[[#This Row],[level_desc]])</f>
        <v>all levels</v>
      </c>
      <c r="P1119" s="3" t="str">
        <f>UPPER(טבלה1[[#This Row],[small letters]])</f>
        <v>ALL LEVELS</v>
      </c>
      <c r="Q1119">
        <f>LEN(טבלה1[[#This Row],[no spaces]])</f>
        <v>10</v>
      </c>
      <c r="R1119" t="str">
        <f>TRIM(טבלה1[[#This Row],[small letters]])</f>
        <v>all levels</v>
      </c>
      <c r="S1119" s="6">
        <v>1.5</v>
      </c>
      <c r="T1119" s="12">
        <v>42178</v>
      </c>
      <c r="U1119" s="6">
        <f>DAY(טבלה1[[#This Row],[published_date]])</f>
        <v>23</v>
      </c>
      <c r="V1119" s="6">
        <f>MONTH(טבלה1[[#This Row],[published_date]])</f>
        <v>6</v>
      </c>
      <c r="W1119" s="6">
        <f>YEAR(טבלה1[[#This Row],[published_date]])</f>
        <v>2015</v>
      </c>
      <c r="X1119">
        <v>4</v>
      </c>
      <c r="Y1119" t="str">
        <f>VLOOKUP(טבלה1[[#This Row],[subject_id]],Subject_id!$A$2:$B$5,2)</f>
        <v>Web Development</v>
      </c>
      <c r="Z1119" s="7">
        <v>43734</v>
      </c>
      <c r="AA1119">
        <f>_xlfn.DAYS(טבלה1[[#This Row],[Removal_date]],טבלה1[[#This Row],[published_date]])</f>
        <v>1556</v>
      </c>
      <c r="AB1119" s="4">
        <f>טבלה1[[#This Row],[price]]*טבלה1[[#This Row],[num_subscribers]]</f>
        <v>1676625</v>
      </c>
    </row>
    <row r="1120" spans="1:28" x14ac:dyDescent="0.3">
      <c r="A1120">
        <v>544176</v>
      </c>
      <c r="B1120" t="s">
        <v>1408</v>
      </c>
      <c r="C1120" t="str">
        <f>LEFT(טבלה1[[#This Row],[course_title]],10)</f>
        <v>Trading st</v>
      </c>
      <c r="D1120" t="str">
        <f>RIGHT(טבלה1[[#This Row],[course_title]],10)</f>
        <v>l analysis</v>
      </c>
      <c r="E1120" t="str">
        <f>MID(טבלה1[[#This Row],[course_title]],2,10)</f>
        <v>rading str</v>
      </c>
      <c r="F1120" t="s">
        <v>1409</v>
      </c>
      <c r="G1120" t="str">
        <f>REPLACE(טבלה1[[#This Row],[url]],19,3,"com")</f>
        <v>https://www.udemy.com/trading-strategies-with-common-sense-technical-analysis/</v>
      </c>
      <c r="H1120" t="b">
        <v>1</v>
      </c>
      <c r="I1120" s="4">
        <v>75</v>
      </c>
      <c r="J1120" s="5">
        <v>1750</v>
      </c>
      <c r="K1120" s="5">
        <v>71</v>
      </c>
      <c r="L1120" s="5">
        <v>29</v>
      </c>
      <c r="M1120">
        <v>1</v>
      </c>
      <c r="N1120" t="str">
        <f>VLOOKUP(טבלה1[[#This Row],[level_id]],Level_id!$A$2:$B$5,2)</f>
        <v>All levels</v>
      </c>
      <c r="O1120" t="str">
        <f>LOWER(טבלה1[[#This Row],[level_desc]])</f>
        <v>all levels</v>
      </c>
      <c r="P1120" s="3" t="str">
        <f>UPPER(טבלה1[[#This Row],[small letters]])</f>
        <v>ALL LEVELS</v>
      </c>
      <c r="Q1120">
        <f>LEN(טבלה1[[#This Row],[no spaces]])</f>
        <v>10</v>
      </c>
      <c r="R1120" t="str">
        <f>TRIM(טבלה1[[#This Row],[small letters]])</f>
        <v>all levels</v>
      </c>
      <c r="S1120" s="6">
        <v>3</v>
      </c>
      <c r="T1120" s="12">
        <v>42204</v>
      </c>
      <c r="U1120" s="6">
        <f>DAY(טבלה1[[#This Row],[published_date]])</f>
        <v>19</v>
      </c>
      <c r="V1120" s="6">
        <f>MONTH(טבלה1[[#This Row],[published_date]])</f>
        <v>7</v>
      </c>
      <c r="W1120" s="6">
        <f>YEAR(טבלה1[[#This Row],[published_date]])</f>
        <v>2015</v>
      </c>
      <c r="X1120">
        <v>1</v>
      </c>
      <c r="Y1120" t="str">
        <f>VLOOKUP(טבלה1[[#This Row],[subject_id]],Subject_id!$A$2:$B$5,2)</f>
        <v>Business Finance</v>
      </c>
      <c r="Z1120" s="7">
        <v>43318</v>
      </c>
      <c r="AA1120">
        <f>_xlfn.DAYS(טבלה1[[#This Row],[Removal_date]],טבלה1[[#This Row],[published_date]])</f>
        <v>1114</v>
      </c>
      <c r="AB1120" s="4">
        <f>טבלה1[[#This Row],[price]]*טבלה1[[#This Row],[num_subscribers]]</f>
        <v>131250</v>
      </c>
    </row>
    <row r="1121" spans="1:28" x14ac:dyDescent="0.3">
      <c r="A1121">
        <v>554136</v>
      </c>
      <c r="B1121" t="s">
        <v>7281</v>
      </c>
      <c r="C1121" t="str">
        <f>LEFT(טבלה1[[#This Row],[course_title]],10)</f>
        <v>Building R</v>
      </c>
      <c r="D1121" t="str">
        <f>RIGHT(טבלה1[[#This Row],[course_title]],10)</f>
        <v xml:space="preserve"> Framework</v>
      </c>
      <c r="E1121" t="str">
        <f>MID(טבלה1[[#This Row],[course_title]],2,10)</f>
        <v>uilding Re</v>
      </c>
      <c r="F1121" t="s">
        <v>7282</v>
      </c>
      <c r="G1121" t="str">
        <f>REPLACE(טבלה1[[#This Row],[url]],19,3,"com")</f>
        <v>https://www.udemy.com/building-responsive-websites-with-bootstrap-3-framework/</v>
      </c>
      <c r="H1121" t="b">
        <v>1</v>
      </c>
      <c r="I1121" s="4">
        <v>75</v>
      </c>
      <c r="J1121" s="5">
        <v>1322</v>
      </c>
      <c r="K1121" s="5">
        <v>14</v>
      </c>
      <c r="L1121" s="5">
        <v>27</v>
      </c>
      <c r="M1121">
        <v>4</v>
      </c>
      <c r="N1121" t="str">
        <f>VLOOKUP(טבלה1[[#This Row],[level_id]],Level_id!$A$2:$B$5,2)</f>
        <v>Intermediate Level</v>
      </c>
      <c r="O1121" t="str">
        <f>LOWER(טבלה1[[#This Row],[level_desc]])</f>
        <v>intermediate level</v>
      </c>
      <c r="P1121" s="3" t="str">
        <f>UPPER(טבלה1[[#This Row],[small letters]])</f>
        <v>INTERMEDIATE LEVEL</v>
      </c>
      <c r="Q1121">
        <f>LEN(טבלה1[[#This Row],[no spaces]])</f>
        <v>18</v>
      </c>
      <c r="R1121" t="str">
        <f>TRIM(טבלה1[[#This Row],[small letters]])</f>
        <v>intermediate level</v>
      </c>
      <c r="S1121" s="6">
        <v>3</v>
      </c>
      <c r="T1121" s="12">
        <v>42207</v>
      </c>
      <c r="U1121" s="6">
        <f>DAY(טבלה1[[#This Row],[published_date]])</f>
        <v>22</v>
      </c>
      <c r="V1121" s="6">
        <f>MONTH(טבלה1[[#This Row],[published_date]])</f>
        <v>7</v>
      </c>
      <c r="W1121" s="6">
        <f>YEAR(טבלה1[[#This Row],[published_date]])</f>
        <v>2015</v>
      </c>
      <c r="X1121">
        <v>4</v>
      </c>
      <c r="Y1121" t="str">
        <f>VLOOKUP(טבלה1[[#This Row],[subject_id]],Subject_id!$A$2:$B$5,2)</f>
        <v>Web Development</v>
      </c>
      <c r="Z1121" s="7">
        <v>44114</v>
      </c>
      <c r="AA1121">
        <f>_xlfn.DAYS(טבלה1[[#This Row],[Removal_date]],טבלה1[[#This Row],[published_date]])</f>
        <v>1907</v>
      </c>
      <c r="AB1121" s="4">
        <f>טבלה1[[#This Row],[price]]*טבלה1[[#This Row],[num_subscribers]]</f>
        <v>99150</v>
      </c>
    </row>
    <row r="1122" spans="1:28" x14ac:dyDescent="0.3">
      <c r="A1122">
        <v>560990</v>
      </c>
      <c r="B1122" t="s">
        <v>5088</v>
      </c>
      <c r="C1122" t="str">
        <f>LEFT(טבלה1[[#This Row],[course_title]],10)</f>
        <v>JavaScript</v>
      </c>
      <c r="D1122" t="str">
        <f>RIGHT(טבלה1[[#This Row],[course_title]],10)</f>
        <v xml:space="preserve"> Boot Camp</v>
      </c>
      <c r="E1122" t="str">
        <f>MID(טבלה1[[#This Row],[course_title]],2,10)</f>
        <v xml:space="preserve">avaScript </v>
      </c>
      <c r="F1122" t="s">
        <v>5089</v>
      </c>
      <c r="G1122" t="str">
        <f>REPLACE(טבלה1[[#This Row],[url]],19,3,"com")</f>
        <v>https://www.udemy.com/javascript-dom-dynamic-web-interactive-content-boot-camp/</v>
      </c>
      <c r="H1122" t="b">
        <v>1</v>
      </c>
      <c r="I1122" s="4">
        <v>75</v>
      </c>
      <c r="J1122" s="5">
        <v>7380</v>
      </c>
      <c r="K1122" s="5">
        <v>43</v>
      </c>
      <c r="L1122" s="5">
        <v>59</v>
      </c>
      <c r="M1122">
        <v>1</v>
      </c>
      <c r="N1122" t="str">
        <f>VLOOKUP(טבלה1[[#This Row],[level_id]],Level_id!$A$2:$B$5,2)</f>
        <v>All levels</v>
      </c>
      <c r="O1122" t="str">
        <f>LOWER(טבלה1[[#This Row],[level_desc]])</f>
        <v>all levels</v>
      </c>
      <c r="P1122" s="3" t="str">
        <f>UPPER(טבלה1[[#This Row],[small letters]])</f>
        <v>ALL LEVELS</v>
      </c>
      <c r="Q1122">
        <f>LEN(טבלה1[[#This Row],[no spaces]])</f>
        <v>10</v>
      </c>
      <c r="R1122" t="str">
        <f>TRIM(טבלה1[[#This Row],[small letters]])</f>
        <v>all levels</v>
      </c>
      <c r="S1122" s="6">
        <v>2.5</v>
      </c>
      <c r="T1122" s="12">
        <v>42215</v>
      </c>
      <c r="U1122" s="6">
        <f>DAY(טבלה1[[#This Row],[published_date]])</f>
        <v>30</v>
      </c>
      <c r="V1122" s="6">
        <f>MONTH(טבלה1[[#This Row],[published_date]])</f>
        <v>7</v>
      </c>
      <c r="W1122" s="6">
        <f>YEAR(טבלה1[[#This Row],[published_date]])</f>
        <v>2015</v>
      </c>
      <c r="X1122">
        <v>4</v>
      </c>
      <c r="Y1122" t="str">
        <f>VLOOKUP(טבלה1[[#This Row],[subject_id]],Subject_id!$A$2:$B$5,2)</f>
        <v>Web Development</v>
      </c>
      <c r="Z1122" s="7">
        <v>43734</v>
      </c>
      <c r="AA1122">
        <f>_xlfn.DAYS(טבלה1[[#This Row],[Removal_date]],טבלה1[[#This Row],[published_date]])</f>
        <v>1519</v>
      </c>
      <c r="AB1122" s="4">
        <f>טבלה1[[#This Row],[price]]*טבלה1[[#This Row],[num_subscribers]]</f>
        <v>553500</v>
      </c>
    </row>
    <row r="1123" spans="1:28" x14ac:dyDescent="0.3">
      <c r="A1123">
        <v>561136</v>
      </c>
      <c r="B1123" t="s">
        <v>6987</v>
      </c>
      <c r="C1123" t="str">
        <f>LEFT(טבלה1[[#This Row],[course_title]],10)</f>
        <v>Responsive</v>
      </c>
      <c r="D1123" t="str">
        <f>RIGHT(טבלה1[[#This Row],[course_title]],10)</f>
        <v>aterialize</v>
      </c>
      <c r="E1123" t="str">
        <f>MID(טבלה1[[#This Row],[course_title]],2,10)</f>
        <v xml:space="preserve">esponsive </v>
      </c>
      <c r="F1123" t="s">
        <v>6988</v>
      </c>
      <c r="G1123" t="str">
        <f>REPLACE(טבלה1[[#This Row],[url]],19,3,"com")</f>
        <v>https://www.udemy.com/responsive-design-with-new-google-materialize/</v>
      </c>
      <c r="H1123" t="b">
        <v>1</v>
      </c>
      <c r="I1123" s="4">
        <v>75</v>
      </c>
      <c r="J1123" s="5">
        <v>12629</v>
      </c>
      <c r="K1123" s="5">
        <v>88</v>
      </c>
      <c r="L1123" s="5">
        <v>36</v>
      </c>
      <c r="M1123">
        <v>1</v>
      </c>
      <c r="N1123" t="str">
        <f>VLOOKUP(טבלה1[[#This Row],[level_id]],Level_id!$A$2:$B$5,2)</f>
        <v>All levels</v>
      </c>
      <c r="O1123" t="str">
        <f>LOWER(טבלה1[[#This Row],[level_desc]])</f>
        <v>all levels</v>
      </c>
      <c r="P1123" s="3" t="str">
        <f>UPPER(טבלה1[[#This Row],[small letters]])</f>
        <v>ALL LEVELS</v>
      </c>
      <c r="Q1123">
        <f>LEN(טבלה1[[#This Row],[no spaces]])</f>
        <v>10</v>
      </c>
      <c r="R1123" t="str">
        <f>TRIM(טבלה1[[#This Row],[small letters]])</f>
        <v>all levels</v>
      </c>
      <c r="S1123" s="6">
        <v>1.5</v>
      </c>
      <c r="T1123" s="12">
        <v>42208</v>
      </c>
      <c r="U1123" s="6">
        <f>DAY(טבלה1[[#This Row],[published_date]])</f>
        <v>23</v>
      </c>
      <c r="V1123" s="6">
        <f>MONTH(טבלה1[[#This Row],[published_date]])</f>
        <v>7</v>
      </c>
      <c r="W1123" s="6">
        <f>YEAR(טבלה1[[#This Row],[published_date]])</f>
        <v>2015</v>
      </c>
      <c r="X1123">
        <v>4</v>
      </c>
      <c r="Y1123" t="str">
        <f>VLOOKUP(טבלה1[[#This Row],[subject_id]],Subject_id!$A$2:$B$5,2)</f>
        <v>Web Development</v>
      </c>
      <c r="Z1123" s="7">
        <v>43734</v>
      </c>
      <c r="AA1123">
        <f>_xlfn.DAYS(טבלה1[[#This Row],[Removal_date]],טבלה1[[#This Row],[published_date]])</f>
        <v>1526</v>
      </c>
      <c r="AB1123" s="4">
        <f>טבלה1[[#This Row],[price]]*טבלה1[[#This Row],[num_subscribers]]</f>
        <v>947175</v>
      </c>
    </row>
    <row r="1124" spans="1:28" x14ac:dyDescent="0.3">
      <c r="A1124">
        <v>572744</v>
      </c>
      <c r="B1124" t="s">
        <v>210</v>
      </c>
      <c r="C1124" t="str">
        <f>LEFT(טבלה1[[#This Row],[course_title]],10)</f>
        <v>Trend Trad</v>
      </c>
      <c r="D1124" t="str">
        <f>RIGHT(טבלה1[[#This Row],[course_title]],10)</f>
        <v>ing Trends</v>
      </c>
      <c r="E1124" t="str">
        <f>MID(טבלה1[[#This Row],[course_title]],2,10)</f>
        <v>rend Trade</v>
      </c>
      <c r="F1124" t="s">
        <v>211</v>
      </c>
      <c r="G1124" t="str">
        <f>REPLACE(טבלה1[[#This Row],[url]],19,3,"com")</f>
        <v>https://www.udemy.com/how-to-find-and-trade-profitable-fast-moving-trends/</v>
      </c>
      <c r="H1124" t="b">
        <v>1</v>
      </c>
      <c r="I1124" s="4">
        <v>75</v>
      </c>
      <c r="J1124" s="5">
        <v>1513</v>
      </c>
      <c r="K1124" s="5">
        <v>31</v>
      </c>
      <c r="L1124" s="5">
        <v>60</v>
      </c>
      <c r="M1124">
        <v>1</v>
      </c>
      <c r="N1124" t="str">
        <f>VLOOKUP(טבלה1[[#This Row],[level_id]],Level_id!$A$2:$B$5,2)</f>
        <v>All levels</v>
      </c>
      <c r="O1124" t="str">
        <f>LOWER(טבלה1[[#This Row],[level_desc]])</f>
        <v>all levels</v>
      </c>
      <c r="P1124" s="3" t="str">
        <f>UPPER(טבלה1[[#This Row],[small letters]])</f>
        <v>ALL LEVELS</v>
      </c>
      <c r="Q1124">
        <f>LEN(טבלה1[[#This Row],[no spaces]])</f>
        <v>10</v>
      </c>
      <c r="R1124" t="str">
        <f>TRIM(טבלה1[[#This Row],[small letters]])</f>
        <v>all levels</v>
      </c>
      <c r="S1124" s="6">
        <v>5.5</v>
      </c>
      <c r="T1124" s="12">
        <v>42220</v>
      </c>
      <c r="U1124" s="6">
        <f>DAY(טבלה1[[#This Row],[published_date]])</f>
        <v>4</v>
      </c>
      <c r="V1124" s="6">
        <f>MONTH(טבלה1[[#This Row],[published_date]])</f>
        <v>8</v>
      </c>
      <c r="W1124" s="6">
        <f>YEAR(טבלה1[[#This Row],[published_date]])</f>
        <v>2015</v>
      </c>
      <c r="X1124">
        <v>1</v>
      </c>
      <c r="Y1124" t="str">
        <f>VLOOKUP(טבלה1[[#This Row],[subject_id]],Subject_id!$A$2:$B$5,2)</f>
        <v>Business Finance</v>
      </c>
      <c r="Z1124" s="7">
        <v>43408</v>
      </c>
      <c r="AA1124">
        <f>_xlfn.DAYS(טבלה1[[#This Row],[Removal_date]],טבלה1[[#This Row],[published_date]])</f>
        <v>1188</v>
      </c>
      <c r="AB1124" s="4">
        <f>טבלה1[[#This Row],[price]]*טבלה1[[#This Row],[num_subscribers]]</f>
        <v>113475</v>
      </c>
    </row>
    <row r="1125" spans="1:28" x14ac:dyDescent="0.3">
      <c r="A1125">
        <v>574082</v>
      </c>
      <c r="B1125" t="s">
        <v>6260</v>
      </c>
      <c r="C1125" t="str">
        <f>LEFT(טבלה1[[#This Row],[course_title]],10)</f>
        <v>Web Scrapi</v>
      </c>
      <c r="D1125" t="str">
        <f>RIGHT(טבלה1[[#This Row],[course_title]],10)</f>
        <v>import. io</v>
      </c>
      <c r="E1125" t="str">
        <f>MID(טבלה1[[#This Row],[course_title]],2,10)</f>
        <v>eb Scrapin</v>
      </c>
      <c r="F1125" t="s">
        <v>6261</v>
      </c>
      <c r="G1125" t="str">
        <f>REPLACE(טבלה1[[#This Row],[url]],19,3,"com")</f>
        <v>https://www.udemy.com/web-scraping-with-python-ruby-import-io-for-fun-profit/</v>
      </c>
      <c r="H1125" t="b">
        <v>1</v>
      </c>
      <c r="I1125" s="4">
        <v>75</v>
      </c>
      <c r="J1125" s="5">
        <v>973</v>
      </c>
      <c r="K1125" s="5">
        <v>50</v>
      </c>
      <c r="L1125" s="5">
        <v>46</v>
      </c>
      <c r="M1125">
        <v>1</v>
      </c>
      <c r="N1125" t="str">
        <f>VLOOKUP(טבלה1[[#This Row],[level_id]],Level_id!$A$2:$B$5,2)</f>
        <v>All levels</v>
      </c>
      <c r="O1125" t="str">
        <f>LOWER(טבלה1[[#This Row],[level_desc]])</f>
        <v>all levels</v>
      </c>
      <c r="P1125" s="3" t="str">
        <f>UPPER(טבלה1[[#This Row],[small letters]])</f>
        <v>ALL LEVELS</v>
      </c>
      <c r="Q1125">
        <f>LEN(טבלה1[[#This Row],[no spaces]])</f>
        <v>10</v>
      </c>
      <c r="R1125" t="str">
        <f>TRIM(טבלה1[[#This Row],[small letters]])</f>
        <v>all levels</v>
      </c>
      <c r="S1125" s="6">
        <v>4.5</v>
      </c>
      <c r="T1125" s="12">
        <v>42225</v>
      </c>
      <c r="U1125" s="6">
        <f>DAY(טבלה1[[#This Row],[published_date]])</f>
        <v>9</v>
      </c>
      <c r="V1125" s="6">
        <f>MONTH(טבלה1[[#This Row],[published_date]])</f>
        <v>8</v>
      </c>
      <c r="W1125" s="6">
        <f>YEAR(טבלה1[[#This Row],[published_date]])</f>
        <v>2015</v>
      </c>
      <c r="X1125">
        <v>4</v>
      </c>
      <c r="Y1125" t="str">
        <f>VLOOKUP(טבלה1[[#This Row],[subject_id]],Subject_id!$A$2:$B$5,2)</f>
        <v>Web Development</v>
      </c>
      <c r="Z1125" s="7">
        <v>43734</v>
      </c>
      <c r="AA1125">
        <f>_xlfn.DAYS(טבלה1[[#This Row],[Removal_date]],טבלה1[[#This Row],[published_date]])</f>
        <v>1509</v>
      </c>
      <c r="AB1125" s="4">
        <f>טבלה1[[#This Row],[price]]*טבלה1[[#This Row],[num_subscribers]]</f>
        <v>72975</v>
      </c>
    </row>
    <row r="1126" spans="1:28" x14ac:dyDescent="0.3">
      <c r="A1126">
        <v>578900</v>
      </c>
      <c r="B1126" t="s">
        <v>6220</v>
      </c>
      <c r="C1126" t="str">
        <f>LEFT(טבלה1[[#This Row],[course_title]],10)</f>
        <v>Learn Word</v>
      </c>
      <c r="D1126" t="str">
        <f>RIGHT(טבלה1[[#This Row],[course_title]],10)</f>
        <v>e Websites</v>
      </c>
      <c r="E1126" t="str">
        <f>MID(טבלה1[[#This Row],[course_title]],2,10)</f>
        <v>earn Wordp</v>
      </c>
      <c r="F1126" t="s">
        <v>6221</v>
      </c>
      <c r="G1126" t="str">
        <f>REPLACE(טבלה1[[#This Row],[url]],19,3,"com")</f>
        <v>https://www.udemy.com/learn-wordpress-from-scratch-and-create-websites/</v>
      </c>
      <c r="H1126" t="b">
        <v>1</v>
      </c>
      <c r="I1126" s="4">
        <v>75</v>
      </c>
      <c r="J1126" s="5">
        <v>2023</v>
      </c>
      <c r="K1126" s="5">
        <v>8</v>
      </c>
      <c r="L1126" s="5">
        <v>25</v>
      </c>
      <c r="M1126">
        <v>1</v>
      </c>
      <c r="N1126" t="str">
        <f>VLOOKUP(טבלה1[[#This Row],[level_id]],Level_id!$A$2:$B$5,2)</f>
        <v>All levels</v>
      </c>
      <c r="O1126" t="str">
        <f>LOWER(טבלה1[[#This Row],[level_desc]])</f>
        <v>all levels</v>
      </c>
      <c r="P1126" s="3" t="str">
        <f>UPPER(טבלה1[[#This Row],[small letters]])</f>
        <v>ALL LEVELS</v>
      </c>
      <c r="Q1126">
        <f>LEN(טבלה1[[#This Row],[no spaces]])</f>
        <v>10</v>
      </c>
      <c r="R1126" t="str">
        <f>TRIM(טבלה1[[#This Row],[small letters]])</f>
        <v>all levels</v>
      </c>
      <c r="S1126" s="6">
        <v>2</v>
      </c>
      <c r="T1126" s="12">
        <v>42229</v>
      </c>
      <c r="U1126" s="6">
        <f>DAY(טבלה1[[#This Row],[published_date]])</f>
        <v>13</v>
      </c>
      <c r="V1126" s="6">
        <f>MONTH(טבלה1[[#This Row],[published_date]])</f>
        <v>8</v>
      </c>
      <c r="W1126" s="6">
        <f>YEAR(טבלה1[[#This Row],[published_date]])</f>
        <v>2015</v>
      </c>
      <c r="X1126">
        <v>4</v>
      </c>
      <c r="Y1126" t="str">
        <f>VLOOKUP(טבלה1[[#This Row],[subject_id]],Subject_id!$A$2:$B$5,2)</f>
        <v>Web Development</v>
      </c>
      <c r="Z1126" s="7">
        <v>43734</v>
      </c>
      <c r="AA1126">
        <f>_xlfn.DAYS(טבלה1[[#This Row],[Removal_date]],טבלה1[[#This Row],[published_date]])</f>
        <v>1505</v>
      </c>
      <c r="AB1126" s="4">
        <f>טבלה1[[#This Row],[price]]*טבלה1[[#This Row],[num_subscribers]]</f>
        <v>151725</v>
      </c>
    </row>
    <row r="1127" spans="1:28" x14ac:dyDescent="0.3">
      <c r="A1127">
        <v>624578</v>
      </c>
      <c r="B1127" t="s">
        <v>5904</v>
      </c>
      <c r="C1127" t="str">
        <f>LEFT(טבלה1[[#This Row],[course_title]],10)</f>
        <v>Javascript</v>
      </c>
      <c r="D1127" t="str">
        <f>RIGHT(טבלה1[[#This Row],[course_title]],10)</f>
        <v xml:space="preserve"> beginners</v>
      </c>
      <c r="E1127" t="str">
        <f>MID(טבלה1[[#This Row],[course_title]],2,10)</f>
        <v xml:space="preserve">avascript </v>
      </c>
      <c r="F1127" t="s">
        <v>5905</v>
      </c>
      <c r="G1127" t="str">
        <f>REPLACE(טבלה1[[#This Row],[url]],19,3,"com")</f>
        <v>https://www.udemy.com/java-script-quick-beginner-introduction/</v>
      </c>
      <c r="H1127" t="b">
        <v>1</v>
      </c>
      <c r="I1127" s="4">
        <v>75</v>
      </c>
      <c r="J1127" s="5">
        <v>2071</v>
      </c>
      <c r="K1127" s="5">
        <v>57</v>
      </c>
      <c r="L1127" s="5">
        <v>14</v>
      </c>
      <c r="M1127">
        <v>2</v>
      </c>
      <c r="N1127" t="str">
        <f>VLOOKUP(טבלה1[[#This Row],[level_id]],Level_id!$A$2:$B$5,2)</f>
        <v>Beginner Level</v>
      </c>
      <c r="O1127" t="str">
        <f>LOWER(טבלה1[[#This Row],[level_desc]])</f>
        <v>beginner level</v>
      </c>
      <c r="P1127" s="3" t="str">
        <f>UPPER(טבלה1[[#This Row],[small letters]])</f>
        <v>BEGINNER LEVEL</v>
      </c>
      <c r="Q1127">
        <f>LEN(טבלה1[[#This Row],[no spaces]])</f>
        <v>14</v>
      </c>
      <c r="R1127" t="str">
        <f>TRIM(טבלה1[[#This Row],[small letters]])</f>
        <v>beginner level</v>
      </c>
      <c r="S1127" s="6">
        <v>1.5</v>
      </c>
      <c r="T1127" s="12">
        <v>42278</v>
      </c>
      <c r="U1127" s="6">
        <f>DAY(טבלה1[[#This Row],[published_date]])</f>
        <v>1</v>
      </c>
      <c r="V1127" s="6">
        <f>MONTH(טבלה1[[#This Row],[published_date]])</f>
        <v>10</v>
      </c>
      <c r="W1127" s="6">
        <f>YEAR(טבלה1[[#This Row],[published_date]])</f>
        <v>2015</v>
      </c>
      <c r="X1127">
        <v>4</v>
      </c>
      <c r="Y1127" t="str">
        <f>VLOOKUP(טבלה1[[#This Row],[subject_id]],Subject_id!$A$2:$B$5,2)</f>
        <v>Web Development</v>
      </c>
      <c r="Z1127" s="7">
        <v>43465</v>
      </c>
      <c r="AA1127">
        <f>_xlfn.DAYS(טבלה1[[#This Row],[Removal_date]],טבלה1[[#This Row],[published_date]])</f>
        <v>1187</v>
      </c>
      <c r="AB1127" s="4">
        <f>טבלה1[[#This Row],[price]]*טבלה1[[#This Row],[num_subscribers]]</f>
        <v>155325</v>
      </c>
    </row>
    <row r="1128" spans="1:28" x14ac:dyDescent="0.3">
      <c r="A1128">
        <v>647276</v>
      </c>
      <c r="B1128" t="s">
        <v>4126</v>
      </c>
      <c r="C1128" t="str">
        <f>LEFT(טבלה1[[#This Row],[course_title]],10)</f>
        <v>Acoustic B</v>
      </c>
      <c r="D1128" t="str">
        <f>RIGHT(טבלה1[[#This Row],[course_title]],10)</f>
        <v>ar Lessons</v>
      </c>
      <c r="E1128" t="str">
        <f>MID(טבלה1[[#This Row],[course_title]],2,10)</f>
        <v>coustic Bl</v>
      </c>
      <c r="F1128" t="s">
        <v>4317</v>
      </c>
      <c r="G1128" t="str">
        <f>REPLACE(טבלה1[[#This Row],[url]],19,3,"com")</f>
        <v>https://www.udemy.com/acoustic-blues-guitar-lessons/</v>
      </c>
      <c r="H1128" t="b">
        <v>1</v>
      </c>
      <c r="I1128" s="4">
        <v>75</v>
      </c>
      <c r="J1128" s="5">
        <v>189</v>
      </c>
      <c r="K1128" s="5">
        <v>18</v>
      </c>
      <c r="L1128" s="5">
        <v>101</v>
      </c>
      <c r="M1128">
        <v>4</v>
      </c>
      <c r="N1128" t="str">
        <f>VLOOKUP(טבלה1[[#This Row],[level_id]],Level_id!$A$2:$B$5,2)</f>
        <v>Intermediate Level</v>
      </c>
      <c r="O1128" t="str">
        <f>LOWER(טבלה1[[#This Row],[level_desc]])</f>
        <v>intermediate level</v>
      </c>
      <c r="P1128" s="3" t="str">
        <f>UPPER(טבלה1[[#This Row],[small letters]])</f>
        <v>INTERMEDIATE LEVEL</v>
      </c>
      <c r="Q1128">
        <f>LEN(טבלה1[[#This Row],[no spaces]])</f>
        <v>18</v>
      </c>
      <c r="R1128" t="str">
        <f>TRIM(טבלה1[[#This Row],[small letters]])</f>
        <v>intermediate level</v>
      </c>
      <c r="S1128" s="6">
        <v>4.5</v>
      </c>
      <c r="T1128" s="12">
        <v>42379</v>
      </c>
      <c r="U1128" s="6">
        <f>DAY(טבלה1[[#This Row],[published_date]])</f>
        <v>10</v>
      </c>
      <c r="V1128" s="6">
        <f>MONTH(טבלה1[[#This Row],[published_date]])</f>
        <v>1</v>
      </c>
      <c r="W1128" s="6">
        <f>YEAR(טבלה1[[#This Row],[published_date]])</f>
        <v>2016</v>
      </c>
      <c r="X1128">
        <v>3</v>
      </c>
      <c r="Y1128" t="str">
        <f>VLOOKUP(טבלה1[[#This Row],[subject_id]],Subject_id!$A$2:$B$5,2)</f>
        <v>Musical Instruments</v>
      </c>
      <c r="Z1128" s="7">
        <v>44114</v>
      </c>
      <c r="AA1128">
        <f>_xlfn.DAYS(טבלה1[[#This Row],[Removal_date]],טבלה1[[#This Row],[published_date]])</f>
        <v>1735</v>
      </c>
      <c r="AB1128" s="4">
        <f>טבלה1[[#This Row],[price]]*טבלה1[[#This Row],[num_subscribers]]</f>
        <v>14175</v>
      </c>
    </row>
    <row r="1129" spans="1:28" x14ac:dyDescent="0.3">
      <c r="A1129">
        <v>648118</v>
      </c>
      <c r="B1129" t="s">
        <v>5679</v>
      </c>
      <c r="C1129" t="str">
        <f>LEFT(טבלה1[[#This Row],[course_title]],10)</f>
        <v>JavaScript</v>
      </c>
      <c r="D1129" t="str">
        <f>RIGHT(טבלה1[[#This Row],[course_title]],10)</f>
        <v>seful code</v>
      </c>
      <c r="E1129" t="str">
        <f>MID(טבלה1[[#This Row],[course_title]],2,10)</f>
        <v xml:space="preserve">avaScript </v>
      </c>
      <c r="F1129" t="s">
        <v>5680</v>
      </c>
      <c r="G1129" t="str">
        <f>REPLACE(טבלה1[[#This Row],[url]],19,3,"com")</f>
        <v>https://www.udemy.com/javascript-projects-from-scratch-step-by-step-guide-to-learn/</v>
      </c>
      <c r="H1129" t="b">
        <v>1</v>
      </c>
      <c r="I1129" s="4">
        <v>75</v>
      </c>
      <c r="J1129" s="5">
        <v>16590</v>
      </c>
      <c r="K1129" s="5">
        <v>51</v>
      </c>
      <c r="L1129" s="5">
        <v>27</v>
      </c>
      <c r="M1129">
        <v>1</v>
      </c>
      <c r="N1129" t="str">
        <f>VLOOKUP(טבלה1[[#This Row],[level_id]],Level_id!$A$2:$B$5,2)</f>
        <v>All levels</v>
      </c>
      <c r="O1129" t="str">
        <f>LOWER(טבלה1[[#This Row],[level_desc]])</f>
        <v>all levels</v>
      </c>
      <c r="P1129" s="3" t="str">
        <f>UPPER(טבלה1[[#This Row],[small letters]])</f>
        <v>ALL LEVELS</v>
      </c>
      <c r="Q1129">
        <f>LEN(טבלה1[[#This Row],[no spaces]])</f>
        <v>10</v>
      </c>
      <c r="R1129" t="str">
        <f>TRIM(טבלה1[[#This Row],[small letters]])</f>
        <v>all levels</v>
      </c>
      <c r="S1129" s="6">
        <v>2.5</v>
      </c>
      <c r="T1129" s="12">
        <v>42306</v>
      </c>
      <c r="U1129" s="6">
        <f>DAY(טבלה1[[#This Row],[published_date]])</f>
        <v>29</v>
      </c>
      <c r="V1129" s="6">
        <f>MONTH(טבלה1[[#This Row],[published_date]])</f>
        <v>10</v>
      </c>
      <c r="W1129" s="6">
        <f>YEAR(טבלה1[[#This Row],[published_date]])</f>
        <v>2015</v>
      </c>
      <c r="X1129">
        <v>4</v>
      </c>
      <c r="Y1129" t="str">
        <f>VLOOKUP(טבלה1[[#This Row],[subject_id]],Subject_id!$A$2:$B$5,2)</f>
        <v>Web Development</v>
      </c>
      <c r="Z1129" s="7">
        <v>43734</v>
      </c>
      <c r="AA1129">
        <f>_xlfn.DAYS(טבלה1[[#This Row],[Removal_date]],טבלה1[[#This Row],[published_date]])</f>
        <v>1428</v>
      </c>
      <c r="AB1129" s="4">
        <f>טבלה1[[#This Row],[price]]*טבלה1[[#This Row],[num_subscribers]]</f>
        <v>1244250</v>
      </c>
    </row>
    <row r="1130" spans="1:28" x14ac:dyDescent="0.3">
      <c r="A1130">
        <v>654680</v>
      </c>
      <c r="B1130" t="s">
        <v>6106</v>
      </c>
      <c r="C1130" t="str">
        <f>LEFT(טבלה1[[#This Row],[course_title]],10)</f>
        <v>JavaScript</v>
      </c>
      <c r="D1130" t="str">
        <f>RIGHT(טבלה1[[#This Row],[course_title]],10)</f>
        <v>om scratch</v>
      </c>
      <c r="E1130" t="str">
        <f>MID(טבלה1[[#This Row],[course_title]],2,10)</f>
        <v xml:space="preserve">avaScript </v>
      </c>
      <c r="F1130" t="s">
        <v>6107</v>
      </c>
      <c r="G1130" t="str">
        <f>REPLACE(טבלה1[[#This Row],[url]],19,3,"com")</f>
        <v>https://www.udemy.com/learn-javascript-code-create-projects-from-scratch/</v>
      </c>
      <c r="H1130" t="b">
        <v>1</v>
      </c>
      <c r="I1130" s="4">
        <v>75</v>
      </c>
      <c r="J1130" s="5">
        <v>15106</v>
      </c>
      <c r="K1130" s="5">
        <v>31</v>
      </c>
      <c r="L1130" s="5">
        <v>16</v>
      </c>
      <c r="M1130">
        <v>1</v>
      </c>
      <c r="N1130" t="str">
        <f>VLOOKUP(טבלה1[[#This Row],[level_id]],Level_id!$A$2:$B$5,2)</f>
        <v>All levels</v>
      </c>
      <c r="O1130" t="str">
        <f>LOWER(טבלה1[[#This Row],[level_desc]])</f>
        <v>all levels</v>
      </c>
      <c r="P1130" s="3" t="str">
        <f>UPPER(טבלה1[[#This Row],[small letters]])</f>
        <v>ALL LEVELS</v>
      </c>
      <c r="Q1130">
        <f>LEN(טבלה1[[#This Row],[no spaces]])</f>
        <v>10</v>
      </c>
      <c r="R1130" t="str">
        <f>TRIM(טבלה1[[#This Row],[small letters]])</f>
        <v>all levels</v>
      </c>
      <c r="S1130" s="6">
        <v>1.5</v>
      </c>
      <c r="T1130" s="12">
        <v>42306</v>
      </c>
      <c r="U1130" s="6">
        <f>DAY(טבלה1[[#This Row],[published_date]])</f>
        <v>29</v>
      </c>
      <c r="V1130" s="6">
        <f>MONTH(טבלה1[[#This Row],[published_date]])</f>
        <v>10</v>
      </c>
      <c r="W1130" s="6">
        <f>YEAR(טבלה1[[#This Row],[published_date]])</f>
        <v>2015</v>
      </c>
      <c r="X1130">
        <v>4</v>
      </c>
      <c r="Y1130" t="str">
        <f>VLOOKUP(טבלה1[[#This Row],[subject_id]],Subject_id!$A$2:$B$5,2)</f>
        <v>Web Development</v>
      </c>
      <c r="Z1130" s="7">
        <v>43734</v>
      </c>
      <c r="AA1130">
        <f>_xlfn.DAYS(טבלה1[[#This Row],[Removal_date]],טבלה1[[#This Row],[published_date]])</f>
        <v>1428</v>
      </c>
      <c r="AB1130" s="4">
        <f>טבלה1[[#This Row],[price]]*טבלה1[[#This Row],[num_subscribers]]</f>
        <v>1132950</v>
      </c>
    </row>
    <row r="1131" spans="1:28" x14ac:dyDescent="0.3">
      <c r="A1131">
        <v>661780</v>
      </c>
      <c r="B1131" t="s">
        <v>6993</v>
      </c>
      <c r="C1131" t="str">
        <f>LEFT(טבלה1[[#This Row],[course_title]],10)</f>
        <v>JavaScript</v>
      </c>
      <c r="D1131" t="str">
        <f>RIGHT(טבלה1[[#This Row],[course_title]],10)</f>
        <v xml:space="preserve"> AngularJS</v>
      </c>
      <c r="E1131" t="str">
        <f>MID(טבלה1[[#This Row],[course_title]],2,10)</f>
        <v xml:space="preserve">avaScript </v>
      </c>
      <c r="F1131" t="s">
        <v>6994</v>
      </c>
      <c r="G1131" t="str">
        <f>REPLACE(טבלה1[[#This Row],[url]],19,3,"com")</f>
        <v>https://www.udemy.com/javascript-promises-applications-in-es6-and-angularjs/</v>
      </c>
      <c r="H1131" t="b">
        <v>1</v>
      </c>
      <c r="I1131" s="4">
        <v>75</v>
      </c>
      <c r="J1131" s="5">
        <v>651</v>
      </c>
      <c r="K1131" s="5">
        <v>52</v>
      </c>
      <c r="L1131" s="5">
        <v>20</v>
      </c>
      <c r="M1131">
        <v>2</v>
      </c>
      <c r="N1131" t="str">
        <f>VLOOKUP(טבלה1[[#This Row],[level_id]],Level_id!$A$2:$B$5,2)</f>
        <v>Beginner Level</v>
      </c>
      <c r="O1131" t="str">
        <f>LOWER(טבלה1[[#This Row],[level_desc]])</f>
        <v>beginner level</v>
      </c>
      <c r="P1131" s="3" t="str">
        <f>UPPER(טבלה1[[#This Row],[small letters]])</f>
        <v>BEGINNER LEVEL</v>
      </c>
      <c r="Q1131">
        <f>LEN(טבלה1[[#This Row],[no spaces]])</f>
        <v>14</v>
      </c>
      <c r="R1131" t="str">
        <f>TRIM(טבלה1[[#This Row],[small letters]])</f>
        <v>beginner level</v>
      </c>
      <c r="S1131" s="6">
        <v>2.5</v>
      </c>
      <c r="T1131" s="12">
        <v>42314</v>
      </c>
      <c r="U1131" s="6">
        <f>DAY(טבלה1[[#This Row],[published_date]])</f>
        <v>6</v>
      </c>
      <c r="V1131" s="6">
        <f>MONTH(טבלה1[[#This Row],[published_date]])</f>
        <v>11</v>
      </c>
      <c r="W1131" s="6">
        <f>YEAR(טבלה1[[#This Row],[published_date]])</f>
        <v>2015</v>
      </c>
      <c r="X1131">
        <v>4</v>
      </c>
      <c r="Y1131" t="str">
        <f>VLOOKUP(טבלה1[[#This Row],[subject_id]],Subject_id!$A$2:$B$5,2)</f>
        <v>Web Development</v>
      </c>
      <c r="Z1131" s="7">
        <v>43465</v>
      </c>
      <c r="AA1131">
        <f>_xlfn.DAYS(טבלה1[[#This Row],[Removal_date]],טבלה1[[#This Row],[published_date]])</f>
        <v>1151</v>
      </c>
      <c r="AB1131" s="4">
        <f>טבלה1[[#This Row],[price]]*טבלה1[[#This Row],[num_subscribers]]</f>
        <v>48825</v>
      </c>
    </row>
    <row r="1132" spans="1:28" x14ac:dyDescent="0.3">
      <c r="A1132">
        <v>674646</v>
      </c>
      <c r="B1132" t="s">
        <v>5824</v>
      </c>
      <c r="C1132" t="str">
        <f>LEFT(טבלה1[[#This Row],[course_title]],10)</f>
        <v>PHP Essent</v>
      </c>
      <c r="D1132" t="str">
        <f>RIGHT(טבלה1[[#This Row],[course_title]],10)</f>
        <v>s with PHP</v>
      </c>
      <c r="E1132" t="str">
        <f>MID(טבלה1[[#This Row],[course_title]],2,10)</f>
        <v>HP Essenti</v>
      </c>
      <c r="F1132" t="s">
        <v>5825</v>
      </c>
      <c r="G1132" t="str">
        <f>REPLACE(טבלה1[[#This Row],[url]],19,3,"com")</f>
        <v>https://www.udemy.com/php-essential-how-to-create-build-amazing-websites-with-php/</v>
      </c>
      <c r="H1132" t="b">
        <v>1</v>
      </c>
      <c r="I1132" s="4">
        <v>75</v>
      </c>
      <c r="J1132" s="5">
        <v>8067</v>
      </c>
      <c r="K1132" s="5">
        <v>30</v>
      </c>
      <c r="L1132" s="5">
        <v>44</v>
      </c>
      <c r="M1132">
        <v>2</v>
      </c>
      <c r="N1132" t="str">
        <f>VLOOKUP(טבלה1[[#This Row],[level_id]],Level_id!$A$2:$B$5,2)</f>
        <v>Beginner Level</v>
      </c>
      <c r="O1132" t="str">
        <f>LOWER(טבלה1[[#This Row],[level_desc]])</f>
        <v>beginner level</v>
      </c>
      <c r="P1132" s="3" t="str">
        <f>UPPER(טבלה1[[#This Row],[small letters]])</f>
        <v>BEGINNER LEVEL</v>
      </c>
      <c r="Q1132">
        <f>LEN(טבלה1[[#This Row],[no spaces]])</f>
        <v>14</v>
      </c>
      <c r="R1132" t="str">
        <f>TRIM(טבלה1[[#This Row],[small letters]])</f>
        <v>beginner level</v>
      </c>
      <c r="S1132" s="6">
        <v>3.5</v>
      </c>
      <c r="T1132" s="12">
        <v>42334</v>
      </c>
      <c r="U1132" s="6">
        <f>DAY(טבלה1[[#This Row],[published_date]])</f>
        <v>26</v>
      </c>
      <c r="V1132" s="6">
        <f>MONTH(טבלה1[[#This Row],[published_date]])</f>
        <v>11</v>
      </c>
      <c r="W1132" s="6">
        <f>YEAR(טבלה1[[#This Row],[published_date]])</f>
        <v>2015</v>
      </c>
      <c r="X1132">
        <v>4</v>
      </c>
      <c r="Y1132" t="str">
        <f>VLOOKUP(טבלה1[[#This Row],[subject_id]],Subject_id!$A$2:$B$5,2)</f>
        <v>Web Development</v>
      </c>
      <c r="Z1132" s="7">
        <v>43465</v>
      </c>
      <c r="AA1132">
        <f>_xlfn.DAYS(טבלה1[[#This Row],[Removal_date]],טבלה1[[#This Row],[published_date]])</f>
        <v>1131</v>
      </c>
      <c r="AB1132" s="4">
        <f>טבלה1[[#This Row],[price]]*טבלה1[[#This Row],[num_subscribers]]</f>
        <v>605025</v>
      </c>
    </row>
    <row r="1133" spans="1:28" x14ac:dyDescent="0.3">
      <c r="A1133">
        <v>682484</v>
      </c>
      <c r="B1133" t="s">
        <v>6138</v>
      </c>
      <c r="C1133" t="str">
        <f>LEFT(טבלה1[[#This Row],[course_title]],10)</f>
        <v>Create a W</v>
      </c>
      <c r="D1133" t="str">
        <f>RIGHT(טבלה1[[#This Row],[course_title]],10)</f>
        <v>ep by step</v>
      </c>
      <c r="E1133" t="str">
        <f>MID(טבלה1[[#This Row],[course_title]],2,10)</f>
        <v>reate a We</v>
      </c>
      <c r="F1133" t="s">
        <v>6139</v>
      </c>
      <c r="G1133" t="str">
        <f>REPLACE(טבלה1[[#This Row],[url]],19,3,"com")</f>
        <v>https://www.udemy.com/create-a-website-from-scratch-using-html-css-in-1-hour/</v>
      </c>
      <c r="H1133" t="b">
        <v>1</v>
      </c>
      <c r="I1133" s="4">
        <v>75</v>
      </c>
      <c r="J1133" s="5">
        <v>12882</v>
      </c>
      <c r="K1133" s="5">
        <v>95</v>
      </c>
      <c r="L1133" s="5">
        <v>20</v>
      </c>
      <c r="M1133">
        <v>2</v>
      </c>
      <c r="N1133" t="str">
        <f>VLOOKUP(טבלה1[[#This Row],[level_id]],Level_id!$A$2:$B$5,2)</f>
        <v>Beginner Level</v>
      </c>
      <c r="O1133" t="str">
        <f>LOWER(טבלה1[[#This Row],[level_desc]])</f>
        <v>beginner level</v>
      </c>
      <c r="P1133" s="3" t="str">
        <f>UPPER(טבלה1[[#This Row],[small letters]])</f>
        <v>BEGINNER LEVEL</v>
      </c>
      <c r="Q1133">
        <f>LEN(טבלה1[[#This Row],[no spaces]])</f>
        <v>14</v>
      </c>
      <c r="R1133" t="str">
        <f>TRIM(טבלה1[[#This Row],[small letters]])</f>
        <v>beginner level</v>
      </c>
      <c r="S1133" s="6">
        <v>1.5</v>
      </c>
      <c r="T1133" s="12">
        <v>42335</v>
      </c>
      <c r="U1133" s="6">
        <f>DAY(טבלה1[[#This Row],[published_date]])</f>
        <v>27</v>
      </c>
      <c r="V1133" s="6">
        <f>MONTH(טבלה1[[#This Row],[published_date]])</f>
        <v>11</v>
      </c>
      <c r="W1133" s="6">
        <f>YEAR(טבלה1[[#This Row],[published_date]])</f>
        <v>2015</v>
      </c>
      <c r="X1133">
        <v>4</v>
      </c>
      <c r="Y1133" t="str">
        <f>VLOOKUP(טבלה1[[#This Row],[subject_id]],Subject_id!$A$2:$B$5,2)</f>
        <v>Web Development</v>
      </c>
      <c r="Z1133" s="7">
        <v>43465</v>
      </c>
      <c r="AA1133">
        <f>_xlfn.DAYS(טבלה1[[#This Row],[Removal_date]],טבלה1[[#This Row],[published_date]])</f>
        <v>1130</v>
      </c>
      <c r="AB1133" s="4">
        <f>טבלה1[[#This Row],[price]]*טבלה1[[#This Row],[num_subscribers]]</f>
        <v>966150</v>
      </c>
    </row>
    <row r="1134" spans="1:28" x14ac:dyDescent="0.3">
      <c r="A1134">
        <v>687466</v>
      </c>
      <c r="B1134" t="s">
        <v>6284</v>
      </c>
      <c r="C1134" t="str">
        <f>LEFT(טבלה1[[#This Row],[course_title]],10)</f>
        <v>The comple</v>
      </c>
      <c r="D1134" t="str">
        <f>RIGHT(טבלה1[[#This Row],[course_title]],10)</f>
        <v>ro-to-hero</v>
      </c>
      <c r="E1134" t="str">
        <f>MID(טבלה1[[#This Row],[course_title]],2,10)</f>
        <v>he complet</v>
      </c>
      <c r="F1134" t="s">
        <v>6285</v>
      </c>
      <c r="G1134" t="str">
        <f>REPLACE(טבלה1[[#This Row],[url]],19,3,"com")</f>
        <v>https://www.udemy.com/the-complete-javascript-developer-mean-stack-zero-to-hero/</v>
      </c>
      <c r="H1134" t="b">
        <v>1</v>
      </c>
      <c r="I1134" s="4">
        <v>75</v>
      </c>
      <c r="J1134" s="5">
        <v>4820</v>
      </c>
      <c r="K1134" s="5">
        <v>983</v>
      </c>
      <c r="L1134" s="5">
        <v>53</v>
      </c>
      <c r="M1134">
        <v>1</v>
      </c>
      <c r="N1134" t="str">
        <f>VLOOKUP(טבלה1[[#This Row],[level_id]],Level_id!$A$2:$B$5,2)</f>
        <v>All levels</v>
      </c>
      <c r="O1134" t="str">
        <f>LOWER(טבלה1[[#This Row],[level_desc]])</f>
        <v>all levels</v>
      </c>
      <c r="P1134" s="3" t="str">
        <f>UPPER(טבלה1[[#This Row],[small letters]])</f>
        <v>ALL LEVELS</v>
      </c>
      <c r="Q1134">
        <f>LEN(טבלה1[[#This Row],[no spaces]])</f>
        <v>10</v>
      </c>
      <c r="R1134" t="str">
        <f>TRIM(טבלה1[[#This Row],[small letters]])</f>
        <v>all levels</v>
      </c>
      <c r="S1134" s="6">
        <v>11.5</v>
      </c>
      <c r="T1134" s="12">
        <v>42354</v>
      </c>
      <c r="U1134" s="6">
        <f>DAY(טבלה1[[#This Row],[published_date]])</f>
        <v>16</v>
      </c>
      <c r="V1134" s="6">
        <f>MONTH(טבלה1[[#This Row],[published_date]])</f>
        <v>12</v>
      </c>
      <c r="W1134" s="6">
        <f>YEAR(טבלה1[[#This Row],[published_date]])</f>
        <v>2015</v>
      </c>
      <c r="X1134">
        <v>4</v>
      </c>
      <c r="Y1134" t="str">
        <f>VLOOKUP(טבלה1[[#This Row],[subject_id]],Subject_id!$A$2:$B$5,2)</f>
        <v>Web Development</v>
      </c>
      <c r="Z1134" s="7">
        <v>43734</v>
      </c>
      <c r="AA1134">
        <f>_xlfn.DAYS(טבלה1[[#This Row],[Removal_date]],טבלה1[[#This Row],[published_date]])</f>
        <v>1380</v>
      </c>
      <c r="AB1134" s="4">
        <f>טבלה1[[#This Row],[price]]*טבלה1[[#This Row],[num_subscribers]]</f>
        <v>361500</v>
      </c>
    </row>
    <row r="1135" spans="1:28" x14ac:dyDescent="0.3">
      <c r="A1135">
        <v>688872</v>
      </c>
      <c r="B1135" t="s">
        <v>6577</v>
      </c>
      <c r="C1135" t="str">
        <f>LEFT(טבלה1[[#This Row],[course_title]],10)</f>
        <v>XML For Ab</v>
      </c>
      <c r="D1135" t="str">
        <f>RIGHT(טבלה1[[#This Row],[course_title]],10)</f>
        <v>r own tags</v>
      </c>
      <c r="E1135" t="str">
        <f>MID(טבלה1[[#This Row],[course_title]],2,10)</f>
        <v>ML For Abs</v>
      </c>
      <c r="F1135" t="s">
        <v>6578</v>
      </c>
      <c r="G1135" t="str">
        <f>REPLACE(טבלה1[[#This Row],[url]],19,3,"com")</f>
        <v>https://www.udemy.com/xml-for-absolute-beginners-learn-to-create-your-own-tags/</v>
      </c>
      <c r="H1135" t="b">
        <v>1</v>
      </c>
      <c r="I1135" s="4">
        <v>75</v>
      </c>
      <c r="J1135" s="5">
        <v>1945</v>
      </c>
      <c r="K1135" s="5">
        <v>58</v>
      </c>
      <c r="L1135" s="5">
        <v>10</v>
      </c>
      <c r="M1135">
        <v>2</v>
      </c>
      <c r="N1135" t="str">
        <f>VLOOKUP(טבלה1[[#This Row],[level_id]],Level_id!$A$2:$B$5,2)</f>
        <v>Beginner Level</v>
      </c>
      <c r="O1135" t="str">
        <f>LOWER(טבלה1[[#This Row],[level_desc]])</f>
        <v>beginner level</v>
      </c>
      <c r="P1135" s="3" t="str">
        <f>UPPER(טבלה1[[#This Row],[small letters]])</f>
        <v>BEGINNER LEVEL</v>
      </c>
      <c r="Q1135">
        <f>LEN(טבלה1[[#This Row],[no spaces]])</f>
        <v>14</v>
      </c>
      <c r="R1135" t="str">
        <f>TRIM(טבלה1[[#This Row],[small letters]])</f>
        <v>beginner level</v>
      </c>
      <c r="S1135" s="6">
        <v>1</v>
      </c>
      <c r="T1135" s="12">
        <v>42355</v>
      </c>
      <c r="U1135" s="6">
        <f>DAY(טבלה1[[#This Row],[published_date]])</f>
        <v>17</v>
      </c>
      <c r="V1135" s="6">
        <f>MONTH(טבלה1[[#This Row],[published_date]])</f>
        <v>12</v>
      </c>
      <c r="W1135" s="6">
        <f>YEAR(טבלה1[[#This Row],[published_date]])</f>
        <v>2015</v>
      </c>
      <c r="X1135">
        <v>4</v>
      </c>
      <c r="Y1135" t="str">
        <f>VLOOKUP(טבלה1[[#This Row],[subject_id]],Subject_id!$A$2:$B$5,2)</f>
        <v>Web Development</v>
      </c>
      <c r="Z1135" s="7">
        <v>43465</v>
      </c>
      <c r="AA1135">
        <f>_xlfn.DAYS(טבלה1[[#This Row],[Removal_date]],טבלה1[[#This Row],[published_date]])</f>
        <v>1110</v>
      </c>
      <c r="AB1135" s="4">
        <f>טבלה1[[#This Row],[price]]*טבלה1[[#This Row],[num_subscribers]]</f>
        <v>145875</v>
      </c>
    </row>
    <row r="1136" spans="1:28" x14ac:dyDescent="0.3">
      <c r="A1136">
        <v>691641</v>
      </c>
      <c r="B1136" t="s">
        <v>2998</v>
      </c>
      <c r="C1136" t="str">
        <f>LEFT(טבלה1[[#This Row],[course_title]],10)</f>
        <v>Typografie</v>
      </c>
      <c r="D1136" t="str">
        <f>RIGHT(טבלה1[[#This Row],[course_title]],10)</f>
        <v>¤ftsalltag</v>
      </c>
      <c r="E1136" t="str">
        <f>MID(טבלה1[[#This Row],[course_title]],2,10)</f>
        <v xml:space="preserve">ypografie </v>
      </c>
      <c r="F1136" t="s">
        <v>2999</v>
      </c>
      <c r="G1136" t="str">
        <f>REPLACE(טבלה1[[#This Row],[url]],19,3,"com")</f>
        <v>https://www.udemy.com/typographie-schriftarten/</v>
      </c>
      <c r="H1136" t="b">
        <v>1</v>
      </c>
      <c r="I1136" s="4">
        <v>75</v>
      </c>
      <c r="J1136" s="5">
        <v>213</v>
      </c>
      <c r="K1136" s="5">
        <v>10</v>
      </c>
      <c r="L1136" s="5">
        <v>16</v>
      </c>
      <c r="M1136">
        <v>2</v>
      </c>
      <c r="N1136" t="str">
        <f>VLOOKUP(טבלה1[[#This Row],[level_id]],Level_id!$A$2:$B$5,2)</f>
        <v>Beginner Level</v>
      </c>
      <c r="O1136" t="str">
        <f>LOWER(טבלה1[[#This Row],[level_desc]])</f>
        <v>beginner level</v>
      </c>
      <c r="P1136" s="3" t="str">
        <f>UPPER(טבלה1[[#This Row],[small letters]])</f>
        <v>BEGINNER LEVEL</v>
      </c>
      <c r="Q1136">
        <f>LEN(טבלה1[[#This Row],[no spaces]])</f>
        <v>14</v>
      </c>
      <c r="R1136" t="str">
        <f>TRIM(טבלה1[[#This Row],[small letters]])</f>
        <v>beginner level</v>
      </c>
      <c r="S1136" s="6">
        <v>1.5</v>
      </c>
      <c r="T1136" s="12">
        <v>42387</v>
      </c>
      <c r="U1136" s="6">
        <f>DAY(טבלה1[[#This Row],[published_date]])</f>
        <v>18</v>
      </c>
      <c r="V1136" s="6">
        <f>MONTH(טבלה1[[#This Row],[published_date]])</f>
        <v>1</v>
      </c>
      <c r="W1136" s="6">
        <f>YEAR(טבלה1[[#This Row],[published_date]])</f>
        <v>2016</v>
      </c>
      <c r="X1136">
        <v>2</v>
      </c>
      <c r="Y1136" t="str">
        <f>VLOOKUP(טבלה1[[#This Row],[subject_id]],Subject_id!$A$2:$B$5,2)</f>
        <v>Graphic Design</v>
      </c>
      <c r="Z1136" s="7">
        <v>43465</v>
      </c>
      <c r="AA1136">
        <f>_xlfn.DAYS(טבלה1[[#This Row],[Removal_date]],טבלה1[[#This Row],[published_date]])</f>
        <v>1078</v>
      </c>
      <c r="AB1136" s="4">
        <f>טבלה1[[#This Row],[price]]*טבלה1[[#This Row],[num_subscribers]]</f>
        <v>15975</v>
      </c>
    </row>
    <row r="1137" spans="1:28" x14ac:dyDescent="0.3">
      <c r="A1137">
        <v>701636</v>
      </c>
      <c r="B1137" t="s">
        <v>5645</v>
      </c>
      <c r="C1137" t="str">
        <f>LEFT(טבלה1[[#This Row],[course_title]],10)</f>
        <v xml:space="preserve">Learn Web </v>
      </c>
      <c r="D1137" t="str">
        <f>RIGHT(טבלה1[[#This Row],[course_title]],10)</f>
        <v>th Node.js</v>
      </c>
      <c r="E1137" t="str">
        <f>MID(טבלה1[[#This Row],[course_title]],2,10)</f>
        <v>earn Web S</v>
      </c>
      <c r="F1137" t="s">
        <v>5646</v>
      </c>
      <c r="G1137" t="str">
        <f>REPLACE(טבלה1[[#This Row],[url]],19,3,"com")</f>
        <v>https://www.udemy.com/web-scraping-nodejs/</v>
      </c>
      <c r="H1137" t="b">
        <v>1</v>
      </c>
      <c r="I1137" s="4">
        <v>75</v>
      </c>
      <c r="J1137" s="5">
        <v>16731</v>
      </c>
      <c r="K1137" s="5">
        <v>137</v>
      </c>
      <c r="L1137" s="5">
        <v>10</v>
      </c>
      <c r="M1137">
        <v>1</v>
      </c>
      <c r="N1137" t="str">
        <f>VLOOKUP(טבלה1[[#This Row],[level_id]],Level_id!$A$2:$B$5,2)</f>
        <v>All levels</v>
      </c>
      <c r="O1137" t="str">
        <f>LOWER(טבלה1[[#This Row],[level_desc]])</f>
        <v>all levels</v>
      </c>
      <c r="P1137" s="3" t="str">
        <f>UPPER(טבלה1[[#This Row],[small letters]])</f>
        <v>ALL LEVELS</v>
      </c>
      <c r="Q1137">
        <f>LEN(טבלה1[[#This Row],[no spaces]])</f>
        <v>10</v>
      </c>
      <c r="R1137" t="str">
        <f>TRIM(טבלה1[[#This Row],[small letters]])</f>
        <v>all levels</v>
      </c>
      <c r="S1137" s="6">
        <v>1</v>
      </c>
      <c r="T1137" s="12">
        <v>42367</v>
      </c>
      <c r="U1137" s="6">
        <f>DAY(טבלה1[[#This Row],[published_date]])</f>
        <v>29</v>
      </c>
      <c r="V1137" s="6">
        <f>MONTH(טבלה1[[#This Row],[published_date]])</f>
        <v>12</v>
      </c>
      <c r="W1137" s="6">
        <f>YEAR(טבלה1[[#This Row],[published_date]])</f>
        <v>2015</v>
      </c>
      <c r="X1137">
        <v>4</v>
      </c>
      <c r="Y1137" t="str">
        <f>VLOOKUP(טבלה1[[#This Row],[subject_id]],Subject_id!$A$2:$B$5,2)</f>
        <v>Web Development</v>
      </c>
      <c r="Z1137" s="7">
        <v>43734</v>
      </c>
      <c r="AA1137">
        <f>_xlfn.DAYS(טבלה1[[#This Row],[Removal_date]],טבלה1[[#This Row],[published_date]])</f>
        <v>1367</v>
      </c>
      <c r="AB1137" s="4">
        <f>טבלה1[[#This Row],[price]]*טבלה1[[#This Row],[num_subscribers]]</f>
        <v>1254825</v>
      </c>
    </row>
    <row r="1138" spans="1:28" x14ac:dyDescent="0.3">
      <c r="A1138">
        <v>713258</v>
      </c>
      <c r="B1138" t="s">
        <v>396</v>
      </c>
      <c r="C1138" t="str">
        <f>LEFT(טבלה1[[#This Row],[course_title]],10)</f>
        <v>Bookkeepin</v>
      </c>
      <c r="D1138" t="str">
        <f>RIGHT(טבלה1[[#This Row],[course_title]],10)</f>
        <v>ndamentals</v>
      </c>
      <c r="E1138" t="str">
        <f>MID(טבלה1[[#This Row],[course_title]],2,10)</f>
        <v>ookkeeping</v>
      </c>
      <c r="F1138" t="s">
        <v>397</v>
      </c>
      <c r="G1138" t="str">
        <f>REPLACE(טבלה1[[#This Row],[url]],19,3,"com")</f>
        <v>https://www.udemy.com/bookkeeping-basics/</v>
      </c>
      <c r="H1138" t="b">
        <v>1</v>
      </c>
      <c r="I1138" s="4">
        <v>75</v>
      </c>
      <c r="J1138" s="5">
        <v>853</v>
      </c>
      <c r="K1138" s="5">
        <v>45</v>
      </c>
      <c r="L1138" s="5">
        <v>48</v>
      </c>
      <c r="M1138">
        <v>2</v>
      </c>
      <c r="N1138" t="str">
        <f>VLOOKUP(טבלה1[[#This Row],[level_id]],Level_id!$A$2:$B$5,2)</f>
        <v>Beginner Level</v>
      </c>
      <c r="O1138" t="str">
        <f>LOWER(טבלה1[[#This Row],[level_desc]])</f>
        <v>beginner level</v>
      </c>
      <c r="P1138" s="3" t="str">
        <f>UPPER(טבלה1[[#This Row],[small letters]])</f>
        <v>BEGINNER LEVEL</v>
      </c>
      <c r="Q1138">
        <f>LEN(טבלה1[[#This Row],[no spaces]])</f>
        <v>14</v>
      </c>
      <c r="R1138" t="str">
        <f>TRIM(טבלה1[[#This Row],[small letters]])</f>
        <v>beginner level</v>
      </c>
      <c r="S1138" s="6">
        <v>4.5</v>
      </c>
      <c r="T1138" s="12">
        <v>42680</v>
      </c>
      <c r="U1138" s="6">
        <f>DAY(טבלה1[[#This Row],[published_date]])</f>
        <v>6</v>
      </c>
      <c r="V1138" s="6">
        <f>MONTH(טבלה1[[#This Row],[published_date]])</f>
        <v>11</v>
      </c>
      <c r="W1138" s="6">
        <f>YEAR(טבלה1[[#This Row],[published_date]])</f>
        <v>2016</v>
      </c>
      <c r="X1138">
        <v>1</v>
      </c>
      <c r="Y1138" t="str">
        <f>VLOOKUP(טבלה1[[#This Row],[subject_id]],Subject_id!$A$2:$B$5,2)</f>
        <v>Business Finance</v>
      </c>
      <c r="Z1138" s="7">
        <v>43245</v>
      </c>
      <c r="AA1138">
        <f>_xlfn.DAYS(טבלה1[[#This Row],[Removal_date]],טבלה1[[#This Row],[published_date]])</f>
        <v>565</v>
      </c>
      <c r="AB1138" s="4">
        <f>טבלה1[[#This Row],[price]]*טבלה1[[#This Row],[num_subscribers]]</f>
        <v>63975</v>
      </c>
    </row>
    <row r="1139" spans="1:28" x14ac:dyDescent="0.3">
      <c r="A1139">
        <v>713416</v>
      </c>
      <c r="B1139" t="s">
        <v>1112</v>
      </c>
      <c r="C1139" t="str">
        <f>LEFT(טבלה1[[#This Row],[course_title]],10)</f>
        <v>Proven Met</v>
      </c>
      <c r="D1139" t="str">
        <f>RIGHT(טבלה1[[#This Row],[course_title]],10)</f>
        <v>k Patterns</v>
      </c>
      <c r="E1139" t="str">
        <f>MID(טבלה1[[#This Row],[course_title]],2,10)</f>
        <v>roven Meth</v>
      </c>
      <c r="F1139" t="s">
        <v>1113</v>
      </c>
      <c r="G1139" t="str">
        <f>REPLACE(טבלה1[[#This Row],[url]],19,3,"com")</f>
        <v>https://www.udemy.com/candlestick-patterns-winning-the-day-trading-game/</v>
      </c>
      <c r="H1139" t="b">
        <v>1</v>
      </c>
      <c r="I1139" s="4">
        <v>75</v>
      </c>
      <c r="J1139" s="5">
        <v>438</v>
      </c>
      <c r="K1139" s="5">
        <v>10</v>
      </c>
      <c r="L1139" s="5">
        <v>22</v>
      </c>
      <c r="M1139">
        <v>1</v>
      </c>
      <c r="N1139" t="str">
        <f>VLOOKUP(טבלה1[[#This Row],[level_id]],Level_id!$A$2:$B$5,2)</f>
        <v>All levels</v>
      </c>
      <c r="O1139" t="str">
        <f>LOWER(טבלה1[[#This Row],[level_desc]])</f>
        <v>all levels</v>
      </c>
      <c r="P1139" s="3" t="str">
        <f>UPPER(טבלה1[[#This Row],[small letters]])</f>
        <v>ALL LEVELS</v>
      </c>
      <c r="Q1139">
        <f>LEN(טבלה1[[#This Row],[no spaces]])</f>
        <v>10</v>
      </c>
      <c r="R1139" t="str">
        <f>TRIM(טבלה1[[#This Row],[small letters]])</f>
        <v>all levels</v>
      </c>
      <c r="S1139" s="6">
        <v>1.5</v>
      </c>
      <c r="T1139" s="12">
        <v>42412</v>
      </c>
      <c r="U1139" s="6">
        <f>DAY(טבלה1[[#This Row],[published_date]])</f>
        <v>12</v>
      </c>
      <c r="V1139" s="6">
        <f>MONTH(טבלה1[[#This Row],[published_date]])</f>
        <v>2</v>
      </c>
      <c r="W1139" s="6">
        <f>YEAR(טבלה1[[#This Row],[published_date]])</f>
        <v>2016</v>
      </c>
      <c r="X1139">
        <v>1</v>
      </c>
      <c r="Y1139" t="str">
        <f>VLOOKUP(טבלה1[[#This Row],[subject_id]],Subject_id!$A$2:$B$5,2)</f>
        <v>Business Finance</v>
      </c>
      <c r="Z1139" s="7">
        <v>43318</v>
      </c>
      <c r="AA1139">
        <f>_xlfn.DAYS(טבלה1[[#This Row],[Removal_date]],טבלה1[[#This Row],[published_date]])</f>
        <v>906</v>
      </c>
      <c r="AB1139" s="4">
        <f>טבלה1[[#This Row],[price]]*טבלה1[[#This Row],[num_subscribers]]</f>
        <v>32850</v>
      </c>
    </row>
    <row r="1140" spans="1:28" x14ac:dyDescent="0.3">
      <c r="A1140">
        <v>725658</v>
      </c>
      <c r="B1140" t="s">
        <v>636</v>
      </c>
      <c r="C1140" t="str">
        <f>LEFT(טבלה1[[#This Row],[course_title]],10)</f>
        <v>FOREX : Le</v>
      </c>
      <c r="D1140" t="str">
        <f>RIGHT(טבלה1[[#This Row],[course_title]],10)</f>
        <v>) Patterns</v>
      </c>
      <c r="E1140" t="str">
        <f>MID(טבלה1[[#This Row],[course_title]],2,10)</f>
        <v>OREX : Lea</v>
      </c>
      <c r="F1140" t="s">
        <v>637</v>
      </c>
      <c r="G1140" t="str">
        <f>REPLACE(טבלה1[[#This Row],[url]],19,3,"com")</f>
        <v>https://www.udemy.com/forex-learnto-trade-the-improved-advanced-patterns/</v>
      </c>
      <c r="H1140" t="b">
        <v>1</v>
      </c>
      <c r="I1140" s="4">
        <v>75</v>
      </c>
      <c r="J1140" s="5">
        <v>55</v>
      </c>
      <c r="K1140" s="5">
        <v>2</v>
      </c>
      <c r="L1140" s="5">
        <v>27</v>
      </c>
      <c r="M1140">
        <v>1</v>
      </c>
      <c r="N1140" t="str">
        <f>VLOOKUP(טבלה1[[#This Row],[level_id]],Level_id!$A$2:$B$5,2)</f>
        <v>All levels</v>
      </c>
      <c r="O1140" t="str">
        <f>LOWER(טבלה1[[#This Row],[level_desc]])</f>
        <v>all levels</v>
      </c>
      <c r="P1140" s="3" t="str">
        <f>UPPER(טבלה1[[#This Row],[small letters]])</f>
        <v>ALL LEVELS</v>
      </c>
      <c r="Q1140">
        <f>LEN(טבלה1[[#This Row],[no spaces]])</f>
        <v>10</v>
      </c>
      <c r="R1140" t="str">
        <f>TRIM(טבלה1[[#This Row],[small letters]])</f>
        <v>all levels</v>
      </c>
      <c r="S1140" s="6">
        <v>5.5</v>
      </c>
      <c r="T1140" s="12">
        <v>42382</v>
      </c>
      <c r="U1140" s="6">
        <f>DAY(טבלה1[[#This Row],[published_date]])</f>
        <v>13</v>
      </c>
      <c r="V1140" s="6">
        <f>MONTH(טבלה1[[#This Row],[published_date]])</f>
        <v>1</v>
      </c>
      <c r="W1140" s="6">
        <f>YEAR(טבלה1[[#This Row],[published_date]])</f>
        <v>2016</v>
      </c>
      <c r="X1140">
        <v>1</v>
      </c>
      <c r="Y1140" t="str">
        <f>VLOOKUP(טבלה1[[#This Row],[subject_id]],Subject_id!$A$2:$B$5,2)</f>
        <v>Business Finance</v>
      </c>
      <c r="Z1140" s="7">
        <v>43318</v>
      </c>
      <c r="AA1140">
        <f>_xlfn.DAYS(טבלה1[[#This Row],[Removal_date]],טבלה1[[#This Row],[published_date]])</f>
        <v>936</v>
      </c>
      <c r="AB1140" s="4">
        <f>טבלה1[[#This Row],[price]]*טבלה1[[#This Row],[num_subscribers]]</f>
        <v>4125</v>
      </c>
    </row>
    <row r="1141" spans="1:28" x14ac:dyDescent="0.3">
      <c r="A1141">
        <v>725906</v>
      </c>
      <c r="B1141" t="s">
        <v>4159</v>
      </c>
      <c r="C1141" t="str">
        <f>LEFT(טבלה1[[#This Row],[course_title]],10)</f>
        <v>Piano Less</v>
      </c>
      <c r="D1141" t="str">
        <f>RIGHT(טבלה1[[#This Row],[course_title]],10)</f>
        <v>And Easily</v>
      </c>
      <c r="E1141" t="str">
        <f>MID(טבלה1[[#This Row],[course_title]],2,10)</f>
        <v>iano Lesso</v>
      </c>
      <c r="F1141" t="s">
        <v>4160</v>
      </c>
      <c r="G1141" t="str">
        <f>REPLACE(טבלה1[[#This Row],[url]],19,3,"com")</f>
        <v>https://www.udemy.com/pianolessons/</v>
      </c>
      <c r="H1141" t="b">
        <v>1</v>
      </c>
      <c r="I1141" s="4">
        <v>75</v>
      </c>
      <c r="J1141" s="5">
        <v>186</v>
      </c>
      <c r="K1141" s="5">
        <v>35</v>
      </c>
      <c r="L1141" s="5">
        <v>56</v>
      </c>
      <c r="M1141">
        <v>2</v>
      </c>
      <c r="N1141" t="str">
        <f>VLOOKUP(טבלה1[[#This Row],[level_id]],Level_id!$A$2:$B$5,2)</f>
        <v>Beginner Level</v>
      </c>
      <c r="O1141" t="str">
        <f>LOWER(טבלה1[[#This Row],[level_desc]])</f>
        <v>beginner level</v>
      </c>
      <c r="P1141" s="3" t="str">
        <f>UPPER(טבלה1[[#This Row],[small letters]])</f>
        <v>BEGINNER LEVEL</v>
      </c>
      <c r="Q1141">
        <f>LEN(טבלה1[[#This Row],[no spaces]])</f>
        <v>14</v>
      </c>
      <c r="R1141" t="str">
        <f>TRIM(טבלה1[[#This Row],[small letters]])</f>
        <v>beginner level</v>
      </c>
      <c r="S1141" s="6">
        <v>3</v>
      </c>
      <c r="T1141" s="12">
        <v>42405</v>
      </c>
      <c r="U1141" s="6">
        <f>DAY(טבלה1[[#This Row],[published_date]])</f>
        <v>5</v>
      </c>
      <c r="V1141" s="6">
        <f>MONTH(טבלה1[[#This Row],[published_date]])</f>
        <v>2</v>
      </c>
      <c r="W1141" s="6">
        <f>YEAR(טבלה1[[#This Row],[published_date]])</f>
        <v>2016</v>
      </c>
      <c r="X1141">
        <v>3</v>
      </c>
      <c r="Y1141" t="str">
        <f>VLOOKUP(טבלה1[[#This Row],[subject_id]],Subject_id!$A$2:$B$5,2)</f>
        <v>Musical Instruments</v>
      </c>
      <c r="Z1141" s="7">
        <v>43465</v>
      </c>
      <c r="AA1141">
        <f>_xlfn.DAYS(טבלה1[[#This Row],[Removal_date]],טבלה1[[#This Row],[published_date]])</f>
        <v>1060</v>
      </c>
      <c r="AB1141" s="4">
        <f>טבלה1[[#This Row],[price]]*טבלה1[[#This Row],[num_subscribers]]</f>
        <v>13950</v>
      </c>
    </row>
    <row r="1142" spans="1:28" x14ac:dyDescent="0.3">
      <c r="A1142">
        <v>736250</v>
      </c>
      <c r="B1142" t="s">
        <v>6781</v>
      </c>
      <c r="C1142" t="str">
        <f>LEFT(טבלה1[[#This Row],[course_title]],10)</f>
        <v xml:space="preserve">Mastering </v>
      </c>
      <c r="D1142" t="str">
        <f>RIGHT(טבלה1[[#This Row],[course_title]],10)</f>
        <v>ith Spring</v>
      </c>
      <c r="E1142" t="str">
        <f>MID(טבלה1[[#This Row],[course_title]],2,10)</f>
        <v>astering T</v>
      </c>
      <c r="F1142" t="s">
        <v>6782</v>
      </c>
      <c r="G1142" t="str">
        <f>REPLACE(טבלה1[[#This Row],[url]],19,3,"com")</f>
        <v>https://www.udemy.com/mastering-thymeleaf-with-spring/</v>
      </c>
      <c r="H1142" t="b">
        <v>1</v>
      </c>
      <c r="I1142" s="4">
        <v>75</v>
      </c>
      <c r="J1142" s="5">
        <v>942</v>
      </c>
      <c r="K1142" s="5">
        <v>161</v>
      </c>
      <c r="L1142" s="5">
        <v>64</v>
      </c>
      <c r="M1142">
        <v>1</v>
      </c>
      <c r="N1142" t="str">
        <f>VLOOKUP(טבלה1[[#This Row],[level_id]],Level_id!$A$2:$B$5,2)</f>
        <v>All levels</v>
      </c>
      <c r="O1142" t="str">
        <f>LOWER(טבלה1[[#This Row],[level_desc]])</f>
        <v>all levels</v>
      </c>
      <c r="P1142" s="3" t="str">
        <f>UPPER(טבלה1[[#This Row],[small letters]])</f>
        <v>ALL LEVELS</v>
      </c>
      <c r="Q1142">
        <f>LEN(טבלה1[[#This Row],[no spaces]])</f>
        <v>10</v>
      </c>
      <c r="R1142" t="str">
        <f>TRIM(טבלה1[[#This Row],[small letters]])</f>
        <v>all levels</v>
      </c>
      <c r="S1142" s="6">
        <v>4.5</v>
      </c>
      <c r="T1142" s="12">
        <v>42405</v>
      </c>
      <c r="U1142" s="6">
        <f>DAY(טבלה1[[#This Row],[published_date]])</f>
        <v>5</v>
      </c>
      <c r="V1142" s="6">
        <f>MONTH(טבלה1[[#This Row],[published_date]])</f>
        <v>2</v>
      </c>
      <c r="W1142" s="6">
        <f>YEAR(טבלה1[[#This Row],[published_date]])</f>
        <v>2016</v>
      </c>
      <c r="X1142">
        <v>4</v>
      </c>
      <c r="Y1142" t="str">
        <f>VLOOKUP(טבלה1[[#This Row],[subject_id]],Subject_id!$A$2:$B$5,2)</f>
        <v>Web Development</v>
      </c>
      <c r="Z1142" s="7">
        <v>43734</v>
      </c>
      <c r="AA1142">
        <f>_xlfn.DAYS(טבלה1[[#This Row],[Removal_date]],טבלה1[[#This Row],[published_date]])</f>
        <v>1329</v>
      </c>
      <c r="AB1142" s="4">
        <f>טבלה1[[#This Row],[price]]*טבלה1[[#This Row],[num_subscribers]]</f>
        <v>70650</v>
      </c>
    </row>
    <row r="1143" spans="1:28" x14ac:dyDescent="0.3">
      <c r="A1143">
        <v>783292</v>
      </c>
      <c r="B1143" t="s">
        <v>3714</v>
      </c>
      <c r="C1143" t="str">
        <f>LEFT(טבלה1[[#This Row],[course_title]],10)</f>
        <v>Guitar Cho</v>
      </c>
      <c r="D1143" t="str">
        <f>RIGHT(טבלה1[[#This Row],[course_title]],10)</f>
        <v>uitar Jedi</v>
      </c>
      <c r="E1143" t="str">
        <f>MID(טבלה1[[#This Row],[course_title]],2,10)</f>
        <v>uitar Chor</v>
      </c>
      <c r="F1143" t="s">
        <v>3715</v>
      </c>
      <c r="G1143" t="str">
        <f>REPLACE(טבלה1[[#This Row],[url]],19,3,"com")</f>
        <v>https://www.udemy.com/guitar-chord-riot-learn-to-play-guitar-like-a-guitar-jedi/</v>
      </c>
      <c r="H1143" t="b">
        <v>1</v>
      </c>
      <c r="I1143" s="4">
        <v>75</v>
      </c>
      <c r="J1143" s="5">
        <v>1052</v>
      </c>
      <c r="K1143" s="5">
        <v>6</v>
      </c>
      <c r="L1143" s="5">
        <v>43</v>
      </c>
      <c r="M1143">
        <v>4</v>
      </c>
      <c r="N1143" t="str">
        <f>VLOOKUP(טבלה1[[#This Row],[level_id]],Level_id!$A$2:$B$5,2)</f>
        <v>Intermediate Level</v>
      </c>
      <c r="O1143" t="str">
        <f>LOWER(טבלה1[[#This Row],[level_desc]])</f>
        <v>intermediate level</v>
      </c>
      <c r="P1143" s="3" t="str">
        <f>UPPER(טבלה1[[#This Row],[small letters]])</f>
        <v>INTERMEDIATE LEVEL</v>
      </c>
      <c r="Q1143">
        <f>LEN(טבלה1[[#This Row],[no spaces]])</f>
        <v>18</v>
      </c>
      <c r="R1143" t="str">
        <f>TRIM(טבלה1[[#This Row],[small letters]])</f>
        <v>intermediate level</v>
      </c>
      <c r="S1143" s="6">
        <v>0.5</v>
      </c>
      <c r="T1143" s="12">
        <v>42440</v>
      </c>
      <c r="U1143" s="6">
        <f>DAY(טבלה1[[#This Row],[published_date]])</f>
        <v>11</v>
      </c>
      <c r="V1143" s="6">
        <f>MONTH(טבלה1[[#This Row],[published_date]])</f>
        <v>3</v>
      </c>
      <c r="W1143" s="6">
        <f>YEAR(טבלה1[[#This Row],[published_date]])</f>
        <v>2016</v>
      </c>
      <c r="X1143">
        <v>3</v>
      </c>
      <c r="Y1143" t="str">
        <f>VLOOKUP(טבלה1[[#This Row],[subject_id]],Subject_id!$A$2:$B$5,2)</f>
        <v>Musical Instruments</v>
      </c>
      <c r="Z1143" s="7">
        <v>44114</v>
      </c>
      <c r="AA1143">
        <f>_xlfn.DAYS(טבלה1[[#This Row],[Removal_date]],טבלה1[[#This Row],[published_date]])</f>
        <v>1674</v>
      </c>
      <c r="AB1143" s="4">
        <f>טבלה1[[#This Row],[price]]*טבלה1[[#This Row],[num_subscribers]]</f>
        <v>78900</v>
      </c>
    </row>
    <row r="1144" spans="1:28" x14ac:dyDescent="0.3">
      <c r="A1144">
        <v>806640</v>
      </c>
      <c r="B1144" t="s">
        <v>4181</v>
      </c>
      <c r="C1144" t="str">
        <f>LEFT(טבלה1[[#This Row],[course_title]],10)</f>
        <v>Blues Mast</v>
      </c>
      <c r="D1144" t="str">
        <f>RIGHT(טבלה1[[#This Row],[course_title]],10)</f>
        <v>ano Course</v>
      </c>
      <c r="E1144" t="str">
        <f>MID(טבלה1[[#This Row],[course_title]],2,10)</f>
        <v>lues Maste</v>
      </c>
      <c r="F1144" t="s">
        <v>4182</v>
      </c>
      <c r="G1144" t="str">
        <f>REPLACE(טבלה1[[#This Row],[url]],19,3,"com")</f>
        <v>https://www.udemy.com/blues-master-advanced-techniques-piano-course/</v>
      </c>
      <c r="H1144" t="b">
        <v>1</v>
      </c>
      <c r="I1144" s="4">
        <v>75</v>
      </c>
      <c r="J1144" s="5">
        <v>7</v>
      </c>
      <c r="K1144" s="5">
        <v>2</v>
      </c>
      <c r="L1144" s="5">
        <v>14</v>
      </c>
      <c r="M1144">
        <v>1</v>
      </c>
      <c r="N1144" t="str">
        <f>VLOOKUP(טבלה1[[#This Row],[level_id]],Level_id!$A$2:$B$5,2)</f>
        <v>All levels</v>
      </c>
      <c r="O1144" t="str">
        <f>LOWER(טבלה1[[#This Row],[level_desc]])</f>
        <v>all levels</v>
      </c>
      <c r="P1144" s="3" t="str">
        <f>UPPER(טבלה1[[#This Row],[small letters]])</f>
        <v>ALL LEVELS</v>
      </c>
      <c r="Q1144">
        <f>LEN(טבלה1[[#This Row],[no spaces]])</f>
        <v>10</v>
      </c>
      <c r="R1144" t="str">
        <f>TRIM(טבלה1[[#This Row],[small letters]])</f>
        <v>all levels</v>
      </c>
      <c r="S1144" s="6">
        <v>1</v>
      </c>
      <c r="T1144" s="12">
        <v>42458</v>
      </c>
      <c r="U1144" s="6">
        <f>DAY(טבלה1[[#This Row],[published_date]])</f>
        <v>29</v>
      </c>
      <c r="V1144" s="6">
        <f>MONTH(טבלה1[[#This Row],[published_date]])</f>
        <v>3</v>
      </c>
      <c r="W1144" s="6">
        <f>YEAR(טבלה1[[#This Row],[published_date]])</f>
        <v>2016</v>
      </c>
      <c r="X1144">
        <v>3</v>
      </c>
      <c r="Y1144" t="str">
        <f>VLOOKUP(טבלה1[[#This Row],[subject_id]],Subject_id!$A$2:$B$5,2)</f>
        <v>Musical Instruments</v>
      </c>
      <c r="Z1144" s="7">
        <v>43734</v>
      </c>
      <c r="AA1144">
        <f>_xlfn.DAYS(טבלה1[[#This Row],[Removal_date]],טבלה1[[#This Row],[published_date]])</f>
        <v>1276</v>
      </c>
      <c r="AB1144" s="4">
        <f>טבלה1[[#This Row],[price]]*טבלה1[[#This Row],[num_subscribers]]</f>
        <v>525</v>
      </c>
    </row>
    <row r="1145" spans="1:28" x14ac:dyDescent="0.3">
      <c r="A1145">
        <v>806642</v>
      </c>
      <c r="B1145" t="s">
        <v>4717</v>
      </c>
      <c r="C1145" t="str">
        <f>LEFT(טבלה1[[#This Row],[course_title]],10)</f>
        <v>Blues Mast</v>
      </c>
      <c r="D1145" t="str">
        <f>RIGHT(טבלה1[[#This Row],[course_title]],10)</f>
        <v>ano Course</v>
      </c>
      <c r="E1145" t="str">
        <f>MID(טבלה1[[#This Row],[course_title]],2,10)</f>
        <v>lues Maste</v>
      </c>
      <c r="F1145" t="s">
        <v>4718</v>
      </c>
      <c r="G1145" t="str">
        <f>REPLACE(טבלה1[[#This Row],[url]],19,3,"com")</f>
        <v>https://www.udemy.com/blues-master-professional-techniques-piano-course/</v>
      </c>
      <c r="H1145" t="b">
        <v>1</v>
      </c>
      <c r="I1145" s="4">
        <v>75</v>
      </c>
      <c r="J1145" s="5">
        <v>4</v>
      </c>
      <c r="K1145" s="5">
        <v>0</v>
      </c>
      <c r="L1145" s="5">
        <v>16</v>
      </c>
      <c r="M1145">
        <v>1</v>
      </c>
      <c r="N1145" t="str">
        <f>VLOOKUP(טבלה1[[#This Row],[level_id]],Level_id!$A$2:$B$5,2)</f>
        <v>All levels</v>
      </c>
      <c r="O1145" t="str">
        <f>LOWER(טבלה1[[#This Row],[level_desc]])</f>
        <v>all levels</v>
      </c>
      <c r="P1145" s="3" t="str">
        <f>UPPER(טבלה1[[#This Row],[small letters]])</f>
        <v>ALL LEVELS</v>
      </c>
      <c r="Q1145">
        <f>LEN(טבלה1[[#This Row],[no spaces]])</f>
        <v>10</v>
      </c>
      <c r="R1145" t="str">
        <f>TRIM(טבלה1[[#This Row],[small letters]])</f>
        <v>all levels</v>
      </c>
      <c r="S1145" s="6">
        <v>1</v>
      </c>
      <c r="T1145" s="12">
        <v>42458</v>
      </c>
      <c r="U1145" s="6">
        <f>DAY(טבלה1[[#This Row],[published_date]])</f>
        <v>29</v>
      </c>
      <c r="V1145" s="6">
        <f>MONTH(טבלה1[[#This Row],[published_date]])</f>
        <v>3</v>
      </c>
      <c r="W1145" s="6">
        <f>YEAR(טבלה1[[#This Row],[published_date]])</f>
        <v>2016</v>
      </c>
      <c r="X1145">
        <v>3</v>
      </c>
      <c r="Y1145" t="str">
        <f>VLOOKUP(טבלה1[[#This Row],[subject_id]],Subject_id!$A$2:$B$5,2)</f>
        <v>Musical Instruments</v>
      </c>
      <c r="Z1145" s="7">
        <v>43734</v>
      </c>
      <c r="AA1145">
        <f>_xlfn.DAYS(טבלה1[[#This Row],[Removal_date]],טבלה1[[#This Row],[published_date]])</f>
        <v>1276</v>
      </c>
      <c r="AB1145" s="4">
        <f>טבלה1[[#This Row],[price]]*טבלה1[[#This Row],[num_subscribers]]</f>
        <v>300</v>
      </c>
    </row>
    <row r="1146" spans="1:28" x14ac:dyDescent="0.3">
      <c r="A1146">
        <v>815672</v>
      </c>
      <c r="B1146" t="s">
        <v>1832</v>
      </c>
      <c r="C1146" t="str">
        <f>LEFT(טבלה1[[#This Row],[course_title]],10)</f>
        <v>Finanzas P</v>
      </c>
      <c r="D1146" t="str">
        <f>RIGHT(טבלה1[[#This Row],[course_title]],10)</f>
        <v xml:space="preserve"> de Deudas</v>
      </c>
      <c r="E1146" t="str">
        <f>MID(טבלה1[[#This Row],[course_title]],2,10)</f>
        <v>inanzas Pe</v>
      </c>
      <c r="F1146" t="s">
        <v>1833</v>
      </c>
      <c r="G1146" t="str">
        <f>REPLACE(טבלה1[[#This Row],[url]],19,3,"com")</f>
        <v>https://www.udemy.com/finanzas-personales-para-vivir-libre-de-deudas/</v>
      </c>
      <c r="H1146" t="b">
        <v>1</v>
      </c>
      <c r="I1146" s="4">
        <v>75</v>
      </c>
      <c r="J1146" s="5">
        <v>76</v>
      </c>
      <c r="K1146" s="5">
        <v>13</v>
      </c>
      <c r="L1146" s="5">
        <v>77</v>
      </c>
      <c r="M1146">
        <v>2</v>
      </c>
      <c r="N1146" t="str">
        <f>VLOOKUP(טבלה1[[#This Row],[level_id]],Level_id!$A$2:$B$5,2)</f>
        <v>Beginner Level</v>
      </c>
      <c r="O1146" t="str">
        <f>LOWER(טבלה1[[#This Row],[level_desc]])</f>
        <v>beginner level</v>
      </c>
      <c r="P1146" s="3" t="str">
        <f>UPPER(טבלה1[[#This Row],[small letters]])</f>
        <v>BEGINNER LEVEL</v>
      </c>
      <c r="Q1146">
        <f>LEN(טבלה1[[#This Row],[no spaces]])</f>
        <v>14</v>
      </c>
      <c r="R1146" t="str">
        <f>TRIM(טבלה1[[#This Row],[small letters]])</f>
        <v>beginner level</v>
      </c>
      <c r="S1146" s="6">
        <v>6</v>
      </c>
      <c r="T1146" s="12">
        <v>42487</v>
      </c>
      <c r="U1146" s="6">
        <f>DAY(טבלה1[[#This Row],[published_date]])</f>
        <v>27</v>
      </c>
      <c r="V1146" s="6">
        <f>MONTH(טבלה1[[#This Row],[published_date]])</f>
        <v>4</v>
      </c>
      <c r="W1146" s="6">
        <f>YEAR(טבלה1[[#This Row],[published_date]])</f>
        <v>2016</v>
      </c>
      <c r="X1146">
        <v>1</v>
      </c>
      <c r="Y1146" t="str">
        <f>VLOOKUP(טבלה1[[#This Row],[subject_id]],Subject_id!$A$2:$B$5,2)</f>
        <v>Business Finance</v>
      </c>
      <c r="Z1146" s="7">
        <v>43465</v>
      </c>
      <c r="AA1146">
        <f>_xlfn.DAYS(טבלה1[[#This Row],[Removal_date]],טבלה1[[#This Row],[published_date]])</f>
        <v>978</v>
      </c>
      <c r="AB1146" s="4">
        <f>טבלה1[[#This Row],[price]]*טבלה1[[#This Row],[num_subscribers]]</f>
        <v>5700</v>
      </c>
    </row>
    <row r="1147" spans="1:28" x14ac:dyDescent="0.3">
      <c r="A1147">
        <v>833770</v>
      </c>
      <c r="B1147" t="s">
        <v>528</v>
      </c>
      <c r="C1147" t="str">
        <f>LEFT(טבלה1[[#This Row],[course_title]],10)</f>
        <v xml:space="preserve">Practical </v>
      </c>
      <c r="D1147" t="str">
        <f>RIGHT(טבלה1[[#This Row],[course_title]],10)</f>
        <v>t Analysis</v>
      </c>
      <c r="E1147" t="str">
        <f>MID(טבלה1[[#This Row],[course_title]],2,10)</f>
        <v>ractical F</v>
      </c>
      <c r="F1147" t="s">
        <v>529</v>
      </c>
      <c r="G1147" t="str">
        <f>REPLACE(טבלה1[[#This Row],[url]],19,3,"com")</f>
        <v>https://www.udemy.com/practical-financial-statement-analysis/</v>
      </c>
      <c r="H1147" t="b">
        <v>1</v>
      </c>
      <c r="I1147" s="4">
        <v>75</v>
      </c>
      <c r="J1147" s="5">
        <v>22</v>
      </c>
      <c r="K1147" s="5">
        <v>5</v>
      </c>
      <c r="L1147" s="5">
        <v>45</v>
      </c>
      <c r="M1147">
        <v>1</v>
      </c>
      <c r="N1147" t="str">
        <f>VLOOKUP(טבלה1[[#This Row],[level_id]],Level_id!$A$2:$B$5,2)</f>
        <v>All levels</v>
      </c>
      <c r="O1147" t="str">
        <f>LOWER(טבלה1[[#This Row],[level_desc]])</f>
        <v>all levels</v>
      </c>
      <c r="P1147" s="3" t="str">
        <f>UPPER(טבלה1[[#This Row],[small letters]])</f>
        <v>ALL LEVELS</v>
      </c>
      <c r="Q1147">
        <f>LEN(טבלה1[[#This Row],[no spaces]])</f>
        <v>10</v>
      </c>
      <c r="R1147" t="str">
        <f>TRIM(טבלה1[[#This Row],[small letters]])</f>
        <v>all levels</v>
      </c>
      <c r="S1147" s="6">
        <v>4.5</v>
      </c>
      <c r="T1147" s="12">
        <v>42856</v>
      </c>
      <c r="U1147" s="6">
        <f>DAY(טבלה1[[#This Row],[published_date]])</f>
        <v>1</v>
      </c>
      <c r="V1147" s="6">
        <f>MONTH(טבלה1[[#This Row],[published_date]])</f>
        <v>5</v>
      </c>
      <c r="W1147" s="6">
        <f>YEAR(טבלה1[[#This Row],[published_date]])</f>
        <v>2017</v>
      </c>
      <c r="X1147">
        <v>1</v>
      </c>
      <c r="Y1147" t="str">
        <f>VLOOKUP(טבלה1[[#This Row],[subject_id]],Subject_id!$A$2:$B$5,2)</f>
        <v>Business Finance</v>
      </c>
      <c r="Z1147" s="7">
        <v>43318</v>
      </c>
      <c r="AA1147">
        <f>_xlfn.DAYS(טבלה1[[#This Row],[Removal_date]],טבלה1[[#This Row],[published_date]])</f>
        <v>462</v>
      </c>
      <c r="AB1147" s="4">
        <f>טבלה1[[#This Row],[price]]*טבלה1[[#This Row],[num_subscribers]]</f>
        <v>1650</v>
      </c>
    </row>
    <row r="1148" spans="1:28" x14ac:dyDescent="0.3">
      <c r="A1148">
        <v>861122</v>
      </c>
      <c r="B1148" t="s">
        <v>5361</v>
      </c>
      <c r="C1148" t="str">
        <f>LEFT(טבלה1[[#This Row],[course_title]],10)</f>
        <v xml:space="preserve">Bootstrap </v>
      </c>
      <c r="D1148" t="str">
        <f>RIGHT(טבלה1[[#This Row],[course_title]],10)</f>
        <v>w Features</v>
      </c>
      <c r="E1148" t="str">
        <f>MID(טבלה1[[#This Row],[course_title]],2,10)</f>
        <v>ootstrap 4</v>
      </c>
      <c r="F1148" t="s">
        <v>5362</v>
      </c>
      <c r="G1148" t="str">
        <f>REPLACE(טבלה1[[#This Row],[url]],19,3,"com")</f>
        <v>https://www.udemy.com/bootstrap-40exploring-new-features/</v>
      </c>
      <c r="H1148" t="b">
        <v>1</v>
      </c>
      <c r="I1148" s="4">
        <v>75</v>
      </c>
      <c r="J1148" s="5">
        <v>5022</v>
      </c>
      <c r="K1148" s="5">
        <v>38</v>
      </c>
      <c r="L1148" s="5">
        <v>13</v>
      </c>
      <c r="M1148">
        <v>1</v>
      </c>
      <c r="N1148" t="str">
        <f>VLOOKUP(טבלה1[[#This Row],[level_id]],Level_id!$A$2:$B$5,2)</f>
        <v>All levels</v>
      </c>
      <c r="O1148" t="str">
        <f>LOWER(טבלה1[[#This Row],[level_desc]])</f>
        <v>all levels</v>
      </c>
      <c r="P1148" s="3" t="str">
        <f>UPPER(טבלה1[[#This Row],[small letters]])</f>
        <v>ALL LEVELS</v>
      </c>
      <c r="Q1148">
        <f>LEN(טבלה1[[#This Row],[no spaces]])</f>
        <v>10</v>
      </c>
      <c r="R1148" t="str">
        <f>TRIM(טבלה1[[#This Row],[small letters]])</f>
        <v>all levels</v>
      </c>
      <c r="S1148" s="6">
        <v>1</v>
      </c>
      <c r="T1148" s="12">
        <v>42517</v>
      </c>
      <c r="U1148" s="6">
        <f>DAY(טבלה1[[#This Row],[published_date]])</f>
        <v>27</v>
      </c>
      <c r="V1148" s="6">
        <f>MONTH(טבלה1[[#This Row],[published_date]])</f>
        <v>5</v>
      </c>
      <c r="W1148" s="6">
        <f>YEAR(טבלה1[[#This Row],[published_date]])</f>
        <v>2016</v>
      </c>
      <c r="X1148">
        <v>4</v>
      </c>
      <c r="Y1148" t="str">
        <f>VLOOKUP(טבלה1[[#This Row],[subject_id]],Subject_id!$A$2:$B$5,2)</f>
        <v>Web Development</v>
      </c>
      <c r="Z1148" s="7">
        <v>43734</v>
      </c>
      <c r="AA1148">
        <f>_xlfn.DAYS(טבלה1[[#This Row],[Removal_date]],טבלה1[[#This Row],[published_date]])</f>
        <v>1217</v>
      </c>
      <c r="AB1148" s="4">
        <f>טבלה1[[#This Row],[price]]*טבלה1[[#This Row],[num_subscribers]]</f>
        <v>376650</v>
      </c>
    </row>
    <row r="1149" spans="1:28" x14ac:dyDescent="0.3">
      <c r="A1149">
        <v>897146</v>
      </c>
      <c r="B1149" t="s">
        <v>5066</v>
      </c>
      <c r="C1149" t="str">
        <f>LEFT(טבלה1[[#This Row],[course_title]],10)</f>
        <v>Become a F</v>
      </c>
      <c r="D1149" t="str">
        <f>RIGHT(טבלה1[[#This Row],[course_title]],10)</f>
        <v>and Stripe</v>
      </c>
      <c r="E1149" t="str">
        <f>MID(טבלה1[[#This Row],[course_title]],2,10)</f>
        <v>ecome a Fu</v>
      </c>
      <c r="F1149" t="s">
        <v>5067</v>
      </c>
      <c r="G1149" t="str">
        <f>REPLACE(טבלה1[[#This Row],[url]],19,3,"com")</f>
        <v>https://www.udemy.com/become-a-full-stack-developer-with-spring-aws-and-stripe/</v>
      </c>
      <c r="H1149" t="b">
        <v>1</v>
      </c>
      <c r="I1149" s="4">
        <v>75</v>
      </c>
      <c r="J1149" s="5">
        <v>1696</v>
      </c>
      <c r="K1149" s="5">
        <v>193</v>
      </c>
      <c r="L1149" s="5">
        <v>60</v>
      </c>
      <c r="M1149">
        <v>4</v>
      </c>
      <c r="N1149" t="str">
        <f>VLOOKUP(טבלה1[[#This Row],[level_id]],Level_id!$A$2:$B$5,2)</f>
        <v>Intermediate Level</v>
      </c>
      <c r="O1149" t="str">
        <f>LOWER(טבלה1[[#This Row],[level_desc]])</f>
        <v>intermediate level</v>
      </c>
      <c r="P1149" s="3" t="str">
        <f>UPPER(טבלה1[[#This Row],[small letters]])</f>
        <v>INTERMEDIATE LEVEL</v>
      </c>
      <c r="Q1149">
        <f>LEN(טבלה1[[#This Row],[no spaces]])</f>
        <v>18</v>
      </c>
      <c r="R1149" t="str">
        <f>TRIM(טבלה1[[#This Row],[small letters]])</f>
        <v>intermediate level</v>
      </c>
      <c r="S1149" s="6">
        <v>10</v>
      </c>
      <c r="T1149" s="12">
        <v>42559</v>
      </c>
      <c r="U1149" s="6">
        <f>DAY(טבלה1[[#This Row],[published_date]])</f>
        <v>8</v>
      </c>
      <c r="V1149" s="6">
        <f>MONTH(טבלה1[[#This Row],[published_date]])</f>
        <v>7</v>
      </c>
      <c r="W1149" s="6">
        <f>YEAR(טבלה1[[#This Row],[published_date]])</f>
        <v>2016</v>
      </c>
      <c r="X1149">
        <v>4</v>
      </c>
      <c r="Y1149" t="str">
        <f>VLOOKUP(טבלה1[[#This Row],[subject_id]],Subject_id!$A$2:$B$5,2)</f>
        <v>Web Development</v>
      </c>
      <c r="Z1149" s="7">
        <v>44114</v>
      </c>
      <c r="AA1149">
        <f>_xlfn.DAYS(טבלה1[[#This Row],[Removal_date]],טבלה1[[#This Row],[published_date]])</f>
        <v>1555</v>
      </c>
      <c r="AB1149" s="4">
        <f>טבלה1[[#This Row],[price]]*טבלה1[[#This Row],[num_subscribers]]</f>
        <v>127200</v>
      </c>
    </row>
    <row r="1150" spans="1:28" x14ac:dyDescent="0.3">
      <c r="A1150">
        <v>902150</v>
      </c>
      <c r="B1150" t="s">
        <v>1752</v>
      </c>
      <c r="C1150" t="str">
        <f>LEFT(טבלה1[[#This Row],[course_title]],10)</f>
        <v>Learn Glob</v>
      </c>
      <c r="D1150" t="str">
        <f>RIGHT(טבלה1[[#This Row],[course_title]],10)</f>
        <v>l Investor</v>
      </c>
      <c r="E1150" t="str">
        <f>MID(טבלה1[[#This Row],[course_title]],2,10)</f>
        <v>earn Globa</v>
      </c>
      <c r="F1150" t="s">
        <v>1753</v>
      </c>
      <c r="G1150" t="str">
        <f>REPLACE(טבלה1[[#This Row],[url]],19,3,"com")</f>
        <v>https://www.udemy.com/gms-soros/</v>
      </c>
      <c r="H1150" t="b">
        <v>1</v>
      </c>
      <c r="I1150" s="4">
        <v>75</v>
      </c>
      <c r="J1150" s="5">
        <v>178</v>
      </c>
      <c r="K1150" s="5">
        <v>16</v>
      </c>
      <c r="L1150" s="5">
        <v>27</v>
      </c>
      <c r="M1150">
        <v>1</v>
      </c>
      <c r="N1150" t="str">
        <f>VLOOKUP(טבלה1[[#This Row],[level_id]],Level_id!$A$2:$B$5,2)</f>
        <v>All levels</v>
      </c>
      <c r="O1150" t="str">
        <f>LOWER(טבלה1[[#This Row],[level_desc]])</f>
        <v>all levels</v>
      </c>
      <c r="P1150" s="3" t="str">
        <f>UPPER(טבלה1[[#This Row],[small letters]])</f>
        <v>ALL LEVELS</v>
      </c>
      <c r="Q1150">
        <f>LEN(טבלה1[[#This Row],[no spaces]])</f>
        <v>10</v>
      </c>
      <c r="R1150" t="str">
        <f>TRIM(טבלה1[[#This Row],[small letters]])</f>
        <v>all levels</v>
      </c>
      <c r="S1150" s="6">
        <v>1.5</v>
      </c>
      <c r="T1150" s="12">
        <v>42566</v>
      </c>
      <c r="U1150" s="6">
        <f>DAY(טבלה1[[#This Row],[published_date]])</f>
        <v>15</v>
      </c>
      <c r="V1150" s="6">
        <f>MONTH(טבלה1[[#This Row],[published_date]])</f>
        <v>7</v>
      </c>
      <c r="W1150" s="6">
        <f>YEAR(טבלה1[[#This Row],[published_date]])</f>
        <v>2016</v>
      </c>
      <c r="X1150">
        <v>1</v>
      </c>
      <c r="Y1150" t="str">
        <f>VLOOKUP(טבלה1[[#This Row],[subject_id]],Subject_id!$A$2:$B$5,2)</f>
        <v>Business Finance</v>
      </c>
      <c r="Z1150" s="7">
        <v>43318</v>
      </c>
      <c r="AA1150">
        <f>_xlfn.DAYS(טבלה1[[#This Row],[Removal_date]],טבלה1[[#This Row],[published_date]])</f>
        <v>752</v>
      </c>
      <c r="AB1150" s="4">
        <f>טבלה1[[#This Row],[price]]*טבלה1[[#This Row],[num_subscribers]]</f>
        <v>13350</v>
      </c>
    </row>
    <row r="1151" spans="1:28" x14ac:dyDescent="0.3">
      <c r="A1151">
        <v>917724</v>
      </c>
      <c r="B1151" t="s">
        <v>5070</v>
      </c>
      <c r="C1151" t="str">
        <f>LEFT(טבלה1[[#This Row],[course_title]],10)</f>
        <v>Learn Java</v>
      </c>
      <c r="D1151" t="str">
        <f>RIGHT(טבלה1[[#This Row],[course_title]],10)</f>
        <v>evelopment</v>
      </c>
      <c r="E1151" t="str">
        <f>MID(טבלה1[[#This Row],[course_title]],2,10)</f>
        <v>earn JavaS</v>
      </c>
      <c r="F1151" t="s">
        <v>5071</v>
      </c>
      <c r="G1151" t="str">
        <f>REPLACE(טבלה1[[#This Row],[url]],19,3,"com")</f>
        <v>https://www.udemy.com/javascript-learn-javascript-essentials-and-build-project/</v>
      </c>
      <c r="H1151" t="b">
        <v>1</v>
      </c>
      <c r="I1151" s="4">
        <v>75</v>
      </c>
      <c r="J1151" s="5">
        <v>12893</v>
      </c>
      <c r="K1151" s="5">
        <v>220</v>
      </c>
      <c r="L1151" s="5">
        <v>95</v>
      </c>
      <c r="M1151">
        <v>4</v>
      </c>
      <c r="N1151" t="str">
        <f>VLOOKUP(טבלה1[[#This Row],[level_id]],Level_id!$A$2:$B$5,2)</f>
        <v>Intermediate Level</v>
      </c>
      <c r="O1151" t="str">
        <f>LOWER(טבלה1[[#This Row],[level_desc]])</f>
        <v>intermediate level</v>
      </c>
      <c r="P1151" s="3" t="str">
        <f>UPPER(טבלה1[[#This Row],[small letters]])</f>
        <v>INTERMEDIATE LEVEL</v>
      </c>
      <c r="Q1151">
        <f>LEN(טבלה1[[#This Row],[no spaces]])</f>
        <v>18</v>
      </c>
      <c r="R1151" t="str">
        <f>TRIM(טבלה1[[#This Row],[small letters]])</f>
        <v>intermediate level</v>
      </c>
      <c r="S1151" s="6">
        <v>8.5</v>
      </c>
      <c r="T1151" s="12">
        <v>42655</v>
      </c>
      <c r="U1151" s="6">
        <f>DAY(טבלה1[[#This Row],[published_date]])</f>
        <v>12</v>
      </c>
      <c r="V1151" s="6">
        <f>MONTH(טבלה1[[#This Row],[published_date]])</f>
        <v>10</v>
      </c>
      <c r="W1151" s="6">
        <f>YEAR(טבלה1[[#This Row],[published_date]])</f>
        <v>2016</v>
      </c>
      <c r="X1151">
        <v>4</v>
      </c>
      <c r="Y1151" t="str">
        <f>VLOOKUP(טבלה1[[#This Row],[subject_id]],Subject_id!$A$2:$B$5,2)</f>
        <v>Web Development</v>
      </c>
      <c r="Z1151" s="7">
        <v>44114</v>
      </c>
      <c r="AA1151">
        <f>_xlfn.DAYS(טבלה1[[#This Row],[Removal_date]],טבלה1[[#This Row],[published_date]])</f>
        <v>1459</v>
      </c>
      <c r="AB1151" s="4">
        <f>טבלה1[[#This Row],[price]]*טבלה1[[#This Row],[num_subscribers]]</f>
        <v>966975</v>
      </c>
    </row>
    <row r="1152" spans="1:28" x14ac:dyDescent="0.3">
      <c r="A1152">
        <v>937206</v>
      </c>
      <c r="B1152" t="s">
        <v>5992</v>
      </c>
      <c r="C1152" t="str">
        <f>LEFT(טבלה1[[#This Row],[course_title]],10)</f>
        <v xml:space="preserve">Learn PHP </v>
      </c>
      <c r="D1152" t="str">
        <f>RIGHT(טבלה1[[#This Row],[course_title]],10)</f>
        <v xml:space="preserve"> Bootstrap</v>
      </c>
      <c r="E1152" t="str">
        <f>MID(טבלה1[[#This Row],[course_title]],2,10)</f>
        <v>earn PHP C</v>
      </c>
      <c r="F1152" t="s">
        <v>5993</v>
      </c>
      <c r="G1152" t="str">
        <f>REPLACE(טבלה1[[#This Row],[url]],19,3,"com")</f>
        <v>https://www.udemy.com/learn-php-codeigniter-framework-with-ajax-and-bootstrap/</v>
      </c>
      <c r="H1152" t="b">
        <v>1</v>
      </c>
      <c r="I1152" s="4">
        <v>75</v>
      </c>
      <c r="J1152" s="5">
        <v>1634</v>
      </c>
      <c r="K1152" s="5">
        <v>52</v>
      </c>
      <c r="L1152" s="5">
        <v>21</v>
      </c>
      <c r="M1152">
        <v>1</v>
      </c>
      <c r="N1152" t="str">
        <f>VLOOKUP(טבלה1[[#This Row],[level_id]],Level_id!$A$2:$B$5,2)</f>
        <v>All levels</v>
      </c>
      <c r="O1152" t="str">
        <f>LOWER(טבלה1[[#This Row],[level_desc]])</f>
        <v>all levels</v>
      </c>
      <c r="P1152" s="3" t="str">
        <f>UPPER(טבלה1[[#This Row],[small letters]])</f>
        <v>ALL LEVELS</v>
      </c>
      <c r="Q1152">
        <f>LEN(טבלה1[[#This Row],[no spaces]])</f>
        <v>10</v>
      </c>
      <c r="R1152" t="str">
        <f>TRIM(טבלה1[[#This Row],[small letters]])</f>
        <v>all levels</v>
      </c>
      <c r="S1152" s="6">
        <v>2.5</v>
      </c>
      <c r="T1152" s="12">
        <v>42626</v>
      </c>
      <c r="U1152" s="6">
        <f>DAY(טבלה1[[#This Row],[published_date]])</f>
        <v>13</v>
      </c>
      <c r="V1152" s="6">
        <f>MONTH(טבלה1[[#This Row],[published_date]])</f>
        <v>9</v>
      </c>
      <c r="W1152" s="6">
        <f>YEAR(טבלה1[[#This Row],[published_date]])</f>
        <v>2016</v>
      </c>
      <c r="X1152">
        <v>4</v>
      </c>
      <c r="Y1152" t="str">
        <f>VLOOKUP(טבלה1[[#This Row],[subject_id]],Subject_id!$A$2:$B$5,2)</f>
        <v>Web Development</v>
      </c>
      <c r="Z1152" s="7">
        <v>43734</v>
      </c>
      <c r="AA1152">
        <f>_xlfn.DAYS(טבלה1[[#This Row],[Removal_date]],טבלה1[[#This Row],[published_date]])</f>
        <v>1108</v>
      </c>
      <c r="AB1152" s="4">
        <f>טבלה1[[#This Row],[price]]*טבלה1[[#This Row],[num_subscribers]]</f>
        <v>122550</v>
      </c>
    </row>
    <row r="1153" spans="1:28" x14ac:dyDescent="0.3">
      <c r="A1153">
        <v>951060</v>
      </c>
      <c r="B1153" t="s">
        <v>6110</v>
      </c>
      <c r="C1153" t="str">
        <f>LEFT(טבלה1[[#This Row],[course_title]],10)</f>
        <v>Web Design</v>
      </c>
      <c r="D1153" t="str">
        <f>RIGHT(טבלה1[[#This Row],[course_title]],10)</f>
        <v xml:space="preserve"> Bootstrap</v>
      </c>
      <c r="E1153" t="str">
        <f>MID(טבלה1[[#This Row],[course_title]],2,10)</f>
        <v xml:space="preserve">eb Design </v>
      </c>
      <c r="F1153" t="s">
        <v>6111</v>
      </c>
      <c r="G1153" t="str">
        <f>REPLACE(טבלה1[[#This Row],[url]],19,3,"com")</f>
        <v>https://www.udemy.com/how-to-create-a-website-html-css-bootstrap/</v>
      </c>
      <c r="H1153" t="b">
        <v>1</v>
      </c>
      <c r="I1153" s="4">
        <v>75</v>
      </c>
      <c r="J1153" s="5">
        <v>5263</v>
      </c>
      <c r="K1153" s="5">
        <v>29</v>
      </c>
      <c r="L1153" s="5">
        <v>29</v>
      </c>
      <c r="M1153">
        <v>2</v>
      </c>
      <c r="N1153" t="str">
        <f>VLOOKUP(טבלה1[[#This Row],[level_id]],Level_id!$A$2:$B$5,2)</f>
        <v>Beginner Level</v>
      </c>
      <c r="O1153" t="str">
        <f>LOWER(טבלה1[[#This Row],[level_desc]])</f>
        <v>beginner level</v>
      </c>
      <c r="P1153" s="3" t="str">
        <f>UPPER(טבלה1[[#This Row],[small letters]])</f>
        <v>BEGINNER LEVEL</v>
      </c>
      <c r="Q1153">
        <f>LEN(טבלה1[[#This Row],[no spaces]])</f>
        <v>14</v>
      </c>
      <c r="R1153" t="str">
        <f>TRIM(טבלה1[[#This Row],[small letters]])</f>
        <v>beginner level</v>
      </c>
      <c r="S1153" s="6">
        <v>2</v>
      </c>
      <c r="T1153" s="12">
        <v>42625</v>
      </c>
      <c r="U1153" s="6">
        <f>DAY(טבלה1[[#This Row],[published_date]])</f>
        <v>12</v>
      </c>
      <c r="V1153" s="6">
        <f>MONTH(טבלה1[[#This Row],[published_date]])</f>
        <v>9</v>
      </c>
      <c r="W1153" s="6">
        <f>YEAR(טבלה1[[#This Row],[published_date]])</f>
        <v>2016</v>
      </c>
      <c r="X1153">
        <v>4</v>
      </c>
      <c r="Y1153" t="str">
        <f>VLOOKUP(טבלה1[[#This Row],[subject_id]],Subject_id!$A$2:$B$5,2)</f>
        <v>Web Development</v>
      </c>
      <c r="Z1153" s="7">
        <v>43465</v>
      </c>
      <c r="AA1153">
        <f>_xlfn.DAYS(טבלה1[[#This Row],[Removal_date]],טבלה1[[#This Row],[published_date]])</f>
        <v>840</v>
      </c>
      <c r="AB1153" s="4">
        <f>טבלה1[[#This Row],[price]]*טבלה1[[#This Row],[num_subscribers]]</f>
        <v>394725</v>
      </c>
    </row>
    <row r="1154" spans="1:28" x14ac:dyDescent="0.3">
      <c r="A1154">
        <v>958750</v>
      </c>
      <c r="B1154" t="s">
        <v>6148</v>
      </c>
      <c r="C1154" t="str">
        <f>LEFT(טבלה1[[#This Row],[course_title]],10)</f>
        <v>Web Design</v>
      </c>
      <c r="D1154" t="str">
        <f>RIGHT(טבלה1[[#This Row],[course_title]],10)</f>
        <v>om scratch</v>
      </c>
      <c r="E1154" t="str">
        <f>MID(טבלה1[[#This Row],[course_title]],2,10)</f>
        <v xml:space="preserve">eb Design </v>
      </c>
      <c r="F1154" t="s">
        <v>6149</v>
      </c>
      <c r="G1154" t="str">
        <f>REPLACE(טבלה1[[#This Row],[url]],19,3,"com")</f>
        <v>https://www.udemy.com/web-design-creating-websites-from-scratch/</v>
      </c>
      <c r="H1154" t="b">
        <v>1</v>
      </c>
      <c r="I1154" s="4">
        <v>75</v>
      </c>
      <c r="J1154" s="5">
        <v>13920</v>
      </c>
      <c r="K1154" s="5">
        <v>64</v>
      </c>
      <c r="L1154" s="5">
        <v>28</v>
      </c>
      <c r="M1154">
        <v>2</v>
      </c>
      <c r="N1154" t="str">
        <f>VLOOKUP(טבלה1[[#This Row],[level_id]],Level_id!$A$2:$B$5,2)</f>
        <v>Beginner Level</v>
      </c>
      <c r="O1154" t="str">
        <f>LOWER(טבלה1[[#This Row],[level_desc]])</f>
        <v>beginner level</v>
      </c>
      <c r="P1154" s="3" t="str">
        <f>UPPER(טבלה1[[#This Row],[small letters]])</f>
        <v>BEGINNER LEVEL</v>
      </c>
      <c r="Q1154">
        <f>LEN(טבלה1[[#This Row],[no spaces]])</f>
        <v>14</v>
      </c>
      <c r="R1154" t="str">
        <f>TRIM(טבלה1[[#This Row],[small letters]])</f>
        <v>beginner level</v>
      </c>
      <c r="S1154" s="6">
        <v>2</v>
      </c>
      <c r="T1154" s="12">
        <v>42632</v>
      </c>
      <c r="U1154" s="6">
        <f>DAY(טבלה1[[#This Row],[published_date]])</f>
        <v>19</v>
      </c>
      <c r="V1154" s="6">
        <f>MONTH(טבלה1[[#This Row],[published_date]])</f>
        <v>9</v>
      </c>
      <c r="W1154" s="6">
        <f>YEAR(טבלה1[[#This Row],[published_date]])</f>
        <v>2016</v>
      </c>
      <c r="X1154">
        <v>4</v>
      </c>
      <c r="Y1154" t="str">
        <f>VLOOKUP(טבלה1[[#This Row],[subject_id]],Subject_id!$A$2:$B$5,2)</f>
        <v>Web Development</v>
      </c>
      <c r="Z1154" s="7">
        <v>43465</v>
      </c>
      <c r="AA1154">
        <f>_xlfn.DAYS(טבלה1[[#This Row],[Removal_date]],טבלה1[[#This Row],[published_date]])</f>
        <v>833</v>
      </c>
      <c r="AB1154" s="4">
        <f>טבלה1[[#This Row],[price]]*טבלה1[[#This Row],[num_subscribers]]</f>
        <v>1044000</v>
      </c>
    </row>
    <row r="1155" spans="1:28" x14ac:dyDescent="0.3">
      <c r="A1155">
        <v>983418</v>
      </c>
      <c r="B1155" t="s">
        <v>4094</v>
      </c>
      <c r="C1155" t="str">
        <f>LEFT(טבלה1[[#This Row],[course_title]],10)</f>
        <v>The Allman</v>
      </c>
      <c r="D1155" t="str">
        <f>RIGHT(טבלה1[[#This Row],[course_title]],10)</f>
        <v>Techniques</v>
      </c>
      <c r="E1155" t="str">
        <f>MID(טבלה1[[#This Row],[course_title]],2,10)</f>
        <v xml:space="preserve">he Allman </v>
      </c>
      <c r="F1155" t="s">
        <v>4095</v>
      </c>
      <c r="G1155" t="str">
        <f>REPLACE(טבלה1[[#This Row],[url]],19,3,"com")</f>
        <v>https://www.udemy.com/allmanbrothersguitar/</v>
      </c>
      <c r="H1155" t="b">
        <v>1</v>
      </c>
      <c r="I1155" s="4">
        <v>75</v>
      </c>
      <c r="J1155" s="5">
        <v>2692</v>
      </c>
      <c r="K1155" s="5">
        <v>29</v>
      </c>
      <c r="L1155" s="5">
        <v>14</v>
      </c>
      <c r="M1155">
        <v>4</v>
      </c>
      <c r="N1155" t="str">
        <f>VLOOKUP(טבלה1[[#This Row],[level_id]],Level_id!$A$2:$B$5,2)</f>
        <v>Intermediate Level</v>
      </c>
      <c r="O1155" t="str">
        <f>LOWER(טבלה1[[#This Row],[level_desc]])</f>
        <v>intermediate level</v>
      </c>
      <c r="P1155" s="3" t="str">
        <f>UPPER(טבלה1[[#This Row],[small letters]])</f>
        <v>INTERMEDIATE LEVEL</v>
      </c>
      <c r="Q1155">
        <f>LEN(טבלה1[[#This Row],[no spaces]])</f>
        <v>18</v>
      </c>
      <c r="R1155" t="str">
        <f>TRIM(טבלה1[[#This Row],[small letters]])</f>
        <v>intermediate level</v>
      </c>
      <c r="S1155" s="6">
        <v>1.5</v>
      </c>
      <c r="T1155" s="12">
        <v>42672</v>
      </c>
      <c r="U1155" s="6">
        <f>DAY(טבלה1[[#This Row],[published_date]])</f>
        <v>29</v>
      </c>
      <c r="V1155" s="6">
        <f>MONTH(טבלה1[[#This Row],[published_date]])</f>
        <v>10</v>
      </c>
      <c r="W1155" s="6">
        <f>YEAR(טבלה1[[#This Row],[published_date]])</f>
        <v>2016</v>
      </c>
      <c r="X1155">
        <v>3</v>
      </c>
      <c r="Y1155" t="str">
        <f>VLOOKUP(טבלה1[[#This Row],[subject_id]],Subject_id!$A$2:$B$5,2)</f>
        <v>Musical Instruments</v>
      </c>
      <c r="Z1155" s="7">
        <v>44114</v>
      </c>
      <c r="AA1155">
        <f>_xlfn.DAYS(טבלה1[[#This Row],[Removal_date]],טבלה1[[#This Row],[published_date]])</f>
        <v>1442</v>
      </c>
      <c r="AB1155" s="4">
        <f>טבלה1[[#This Row],[price]]*טבלה1[[#This Row],[num_subscribers]]</f>
        <v>201900</v>
      </c>
    </row>
    <row r="1156" spans="1:28" x14ac:dyDescent="0.3">
      <c r="A1156">
        <v>990532</v>
      </c>
      <c r="B1156" t="s">
        <v>6771</v>
      </c>
      <c r="C1156" t="str">
        <f>LEFT(טבלה1[[#This Row],[course_title]],10)</f>
        <v>Advance Un</v>
      </c>
      <c r="D1156" t="str">
        <f>RIGHT(טבלה1[[#This Row],[course_title]],10)</f>
        <v xml:space="preserve"> CUT | VIM</v>
      </c>
      <c r="E1156" t="str">
        <f>MID(טבלה1[[#This Row],[course_title]],2,10)</f>
        <v>dvance Uni</v>
      </c>
      <c r="F1156" t="s">
        <v>6772</v>
      </c>
      <c r="G1156" t="str">
        <f>REPLACE(טבלה1[[#This Row],[url]],19,3,"com")</f>
        <v>https://www.udemy.com/advance-unix-commands/</v>
      </c>
      <c r="H1156" t="b">
        <v>1</v>
      </c>
      <c r="I1156" s="4">
        <v>75</v>
      </c>
      <c r="J1156" s="5">
        <v>578</v>
      </c>
      <c r="K1156" s="5">
        <v>40</v>
      </c>
      <c r="L1156" s="5">
        <v>84</v>
      </c>
      <c r="M1156">
        <v>3</v>
      </c>
      <c r="N1156" t="str">
        <f>VLOOKUP(טבלה1[[#This Row],[level_id]],Level_id!$A$2:$B$5,2)</f>
        <v>Expert Level</v>
      </c>
      <c r="O1156" t="str">
        <f>LOWER(טבלה1[[#This Row],[level_desc]])</f>
        <v>expert level</v>
      </c>
      <c r="P1156" s="3" t="str">
        <f>UPPER(טבלה1[[#This Row],[small letters]])</f>
        <v>EXPERT LEVEL</v>
      </c>
      <c r="Q1156">
        <f>LEN(טבלה1[[#This Row],[no spaces]])</f>
        <v>12</v>
      </c>
      <c r="R1156" t="str">
        <f>TRIM(טבלה1[[#This Row],[small letters]])</f>
        <v>expert level</v>
      </c>
      <c r="S1156" s="6">
        <v>5.5</v>
      </c>
      <c r="T1156" s="12">
        <v>42762</v>
      </c>
      <c r="U1156" s="6">
        <f>DAY(טבלה1[[#This Row],[published_date]])</f>
        <v>27</v>
      </c>
      <c r="V1156" s="6">
        <f>MONTH(טבלה1[[#This Row],[published_date]])</f>
        <v>1</v>
      </c>
      <c r="W1156" s="6">
        <f>YEAR(טבלה1[[#This Row],[published_date]])</f>
        <v>2017</v>
      </c>
      <c r="X1156">
        <v>4</v>
      </c>
      <c r="Y1156" t="str">
        <f>VLOOKUP(טבלה1[[#This Row],[subject_id]],Subject_id!$A$2:$B$5,2)</f>
        <v>Web Development</v>
      </c>
      <c r="Z1156" s="7">
        <v>43701</v>
      </c>
      <c r="AA1156">
        <f>_xlfn.DAYS(טבלה1[[#This Row],[Removal_date]],טבלה1[[#This Row],[published_date]])</f>
        <v>939</v>
      </c>
      <c r="AB1156" s="4">
        <f>טבלה1[[#This Row],[price]]*טבלה1[[#This Row],[num_subscribers]]</f>
        <v>43350</v>
      </c>
    </row>
    <row r="1157" spans="1:28" x14ac:dyDescent="0.3">
      <c r="A1157">
        <v>1039062</v>
      </c>
      <c r="B1157" t="s">
        <v>6490</v>
      </c>
      <c r="C1157" t="str">
        <f>LEFT(טבלה1[[#This Row],[course_title]],10)</f>
        <v>Webpack 2:</v>
      </c>
      <c r="D1157" t="str">
        <f>RIGHT(טבלה1[[#This Row],[course_title]],10)</f>
        <v>er's Guide</v>
      </c>
      <c r="E1157" t="str">
        <f>MID(טבלה1[[#This Row],[course_title]],2,10)</f>
        <v xml:space="preserve">ebpack 2: </v>
      </c>
      <c r="F1157" t="s">
        <v>6491</v>
      </c>
      <c r="G1157" t="str">
        <f>REPLACE(טבלה1[[#This Row],[url]],19,3,"com")</f>
        <v>https://www.udemy.com/webpack-2-the-complete-developers-guide/</v>
      </c>
      <c r="H1157" t="b">
        <v>1</v>
      </c>
      <c r="I1157" s="4">
        <v>75</v>
      </c>
      <c r="J1157" s="5">
        <v>8964</v>
      </c>
      <c r="K1157" s="5">
        <v>1893</v>
      </c>
      <c r="L1157" s="5">
        <v>56</v>
      </c>
      <c r="M1157">
        <v>1</v>
      </c>
      <c r="N1157" t="str">
        <f>VLOOKUP(טבלה1[[#This Row],[level_id]],Level_id!$A$2:$B$5,2)</f>
        <v>All levels</v>
      </c>
      <c r="O1157" t="str">
        <f>LOWER(טבלה1[[#This Row],[level_desc]])</f>
        <v>all levels</v>
      </c>
      <c r="P1157" s="3" t="str">
        <f>UPPER(טבלה1[[#This Row],[small letters]])</f>
        <v>ALL LEVELS</v>
      </c>
      <c r="Q1157">
        <f>LEN(טבלה1[[#This Row],[no spaces]])</f>
        <v>10</v>
      </c>
      <c r="R1157" t="str">
        <f>TRIM(טבלה1[[#This Row],[small letters]])</f>
        <v>all levels</v>
      </c>
      <c r="S1157" s="6">
        <v>5.5</v>
      </c>
      <c r="T1157" s="12">
        <v>42738</v>
      </c>
      <c r="U1157" s="6">
        <f>DAY(טבלה1[[#This Row],[published_date]])</f>
        <v>3</v>
      </c>
      <c r="V1157" s="6">
        <f>MONTH(טבלה1[[#This Row],[published_date]])</f>
        <v>1</v>
      </c>
      <c r="W1157" s="6">
        <f>YEAR(טבלה1[[#This Row],[published_date]])</f>
        <v>2017</v>
      </c>
      <c r="X1157">
        <v>4</v>
      </c>
      <c r="Y1157" t="str">
        <f>VLOOKUP(טבלה1[[#This Row],[subject_id]],Subject_id!$A$2:$B$5,2)</f>
        <v>Web Development</v>
      </c>
      <c r="Z1157" s="7">
        <v>43734</v>
      </c>
      <c r="AA1157">
        <f>_xlfn.DAYS(טבלה1[[#This Row],[Removal_date]],טבלה1[[#This Row],[published_date]])</f>
        <v>996</v>
      </c>
      <c r="AB1157" s="4">
        <f>טבלה1[[#This Row],[price]]*טבלה1[[#This Row],[num_subscribers]]</f>
        <v>672300</v>
      </c>
    </row>
    <row r="1158" spans="1:28" x14ac:dyDescent="0.3">
      <c r="A1158">
        <v>1113822</v>
      </c>
      <c r="B1158" t="s">
        <v>16</v>
      </c>
      <c r="C1158" t="str">
        <f>LEFT(טבלה1[[#This Row],[course_title]],10)</f>
        <v>Complete G</v>
      </c>
      <c r="D1158" t="str">
        <f>RIGHT(טבלה1[[#This Row],[course_title]],10)</f>
        <v>A Practice</v>
      </c>
      <c r="E1158" t="str">
        <f>MID(טבלה1[[#This Row],[course_title]],2,10)</f>
        <v>omplete GS</v>
      </c>
      <c r="F1158" t="s">
        <v>17</v>
      </c>
      <c r="G1158" t="str">
        <f>REPLACE(טבלה1[[#This Row],[url]],19,3,"com")</f>
        <v>https://www.udemy.com/goods-and-services-tax/</v>
      </c>
      <c r="H1158" t="b">
        <v>1</v>
      </c>
      <c r="I1158" s="4">
        <v>75</v>
      </c>
      <c r="J1158" s="5">
        <v>2792</v>
      </c>
      <c r="K1158" s="5">
        <v>923</v>
      </c>
      <c r="L1158" s="5">
        <v>274</v>
      </c>
      <c r="M1158">
        <v>1</v>
      </c>
      <c r="N1158" t="str">
        <f>VLOOKUP(טבלה1[[#This Row],[level_id]],Level_id!$A$2:$B$5,2)</f>
        <v>All levels</v>
      </c>
      <c r="O1158" t="str">
        <f>LOWER(טבלה1[[#This Row],[level_desc]])</f>
        <v>all levels</v>
      </c>
      <c r="P1158" s="3" t="str">
        <f>UPPER(טבלה1[[#This Row],[small letters]])</f>
        <v>ALL LEVELS</v>
      </c>
      <c r="Q1158">
        <f>LEN(טבלה1[[#This Row],[no spaces]])</f>
        <v>10</v>
      </c>
      <c r="R1158" t="str">
        <f>TRIM(טבלה1[[#This Row],[small letters]])</f>
        <v>all levels</v>
      </c>
      <c r="S1158" s="6">
        <v>39</v>
      </c>
      <c r="T1158" s="12">
        <v>42803</v>
      </c>
      <c r="U1158" s="6">
        <f>DAY(טבלה1[[#This Row],[published_date]])</f>
        <v>9</v>
      </c>
      <c r="V1158" s="6">
        <f>MONTH(טבלה1[[#This Row],[published_date]])</f>
        <v>3</v>
      </c>
      <c r="W1158" s="6">
        <f>YEAR(טבלה1[[#This Row],[published_date]])</f>
        <v>2017</v>
      </c>
      <c r="X1158">
        <v>1</v>
      </c>
      <c r="Y1158" t="str">
        <f>VLOOKUP(טבלה1[[#This Row],[subject_id]],Subject_id!$A$2:$B$5,2)</f>
        <v>Business Finance</v>
      </c>
      <c r="Z1158" s="7">
        <v>43376</v>
      </c>
      <c r="AA1158">
        <f>_xlfn.DAYS(טבלה1[[#This Row],[Removal_date]],טבלה1[[#This Row],[published_date]])</f>
        <v>573</v>
      </c>
      <c r="AB1158" s="4">
        <f>טבלה1[[#This Row],[price]]*טבלה1[[#This Row],[num_subscribers]]</f>
        <v>209400</v>
      </c>
    </row>
    <row r="1159" spans="1:28" x14ac:dyDescent="0.3">
      <c r="A1159">
        <v>1116700</v>
      </c>
      <c r="B1159" t="s">
        <v>4070</v>
      </c>
      <c r="C1159" t="str">
        <f>LEFT(טבלה1[[#This Row],[course_title]],10)</f>
        <v>#4 Piano H</v>
      </c>
      <c r="D1159" t="str">
        <f>RIGHT(טבלה1[[#This Row],[course_title]],10)</f>
        <v>eats C Key</v>
      </c>
      <c r="E1159" t="str">
        <f>MID(טבלה1[[#This Row],[course_title]],2,10)</f>
        <v>4 Piano Ha</v>
      </c>
      <c r="F1159" t="s">
        <v>4071</v>
      </c>
      <c r="G1159" t="str">
        <f>REPLACE(טבלה1[[#This Row],[url]],19,3,"com")</f>
        <v>https://www.udemy.com/learn-piano-technique-4-piano-run-in-2-beats-in-c-key-song/</v>
      </c>
      <c r="H1159" t="b">
        <v>1</v>
      </c>
      <c r="I1159" s="4">
        <v>75</v>
      </c>
      <c r="J1159" s="5">
        <v>850</v>
      </c>
      <c r="K1159" s="5">
        <v>3</v>
      </c>
      <c r="L1159" s="5">
        <v>43</v>
      </c>
      <c r="M1159">
        <v>4</v>
      </c>
      <c r="N1159" t="str">
        <f>VLOOKUP(טבלה1[[#This Row],[level_id]],Level_id!$A$2:$B$5,2)</f>
        <v>Intermediate Level</v>
      </c>
      <c r="O1159" t="str">
        <f>LOWER(טבלה1[[#This Row],[level_desc]])</f>
        <v>intermediate level</v>
      </c>
      <c r="P1159" s="3" t="str">
        <f>UPPER(טבלה1[[#This Row],[small letters]])</f>
        <v>INTERMEDIATE LEVEL</v>
      </c>
      <c r="Q1159">
        <f>LEN(טבלה1[[#This Row],[no spaces]])</f>
        <v>18</v>
      </c>
      <c r="R1159" t="str">
        <f>TRIM(טבלה1[[#This Row],[small letters]])</f>
        <v>intermediate level</v>
      </c>
      <c r="S1159" s="6">
        <v>1</v>
      </c>
      <c r="T1159" s="12">
        <v>42787</v>
      </c>
      <c r="U1159" s="6">
        <f>DAY(טבלה1[[#This Row],[published_date]])</f>
        <v>21</v>
      </c>
      <c r="V1159" s="6">
        <f>MONTH(טבלה1[[#This Row],[published_date]])</f>
        <v>2</v>
      </c>
      <c r="W1159" s="6">
        <f>YEAR(טבלה1[[#This Row],[published_date]])</f>
        <v>2017</v>
      </c>
      <c r="X1159">
        <v>3</v>
      </c>
      <c r="Y1159" t="str">
        <f>VLOOKUP(טבלה1[[#This Row],[subject_id]],Subject_id!$A$2:$B$5,2)</f>
        <v>Musical Instruments</v>
      </c>
      <c r="Z1159" s="7">
        <v>44114</v>
      </c>
      <c r="AA1159">
        <f>_xlfn.DAYS(טבלה1[[#This Row],[Removal_date]],טבלה1[[#This Row],[published_date]])</f>
        <v>1327</v>
      </c>
      <c r="AB1159" s="4">
        <f>טבלה1[[#This Row],[price]]*טבלה1[[#This Row],[num_subscribers]]</f>
        <v>63750</v>
      </c>
    </row>
    <row r="1160" spans="1:28" x14ac:dyDescent="0.3">
      <c r="A1160">
        <v>1120410</v>
      </c>
      <c r="B1160" t="s">
        <v>4064</v>
      </c>
      <c r="C1160" t="str">
        <f>LEFT(טבלה1[[#This Row],[course_title]],10)</f>
        <v xml:space="preserve">#5  Piano </v>
      </c>
      <c r="D1160" t="str">
        <f>RIGHT(טבלה1[[#This Row],[course_title]],10)</f>
        <v>ats Eb Key</v>
      </c>
      <c r="E1160" t="str">
        <f>MID(טבלה1[[#This Row],[course_title]],2,10)</f>
        <v>5  Piano H</v>
      </c>
      <c r="F1160" t="s">
        <v>4065</v>
      </c>
      <c r="G1160" t="str">
        <f>REPLACE(טבלה1[[#This Row],[url]],19,3,"com")</f>
        <v>https://www.udemy.com/learn-piano-technique-5-piano-runs-in-2-beats-in-eb-key/</v>
      </c>
      <c r="H1160" t="b">
        <v>1</v>
      </c>
      <c r="I1160" s="4">
        <v>75</v>
      </c>
      <c r="J1160" s="5">
        <v>940</v>
      </c>
      <c r="K1160" s="5">
        <v>3</v>
      </c>
      <c r="L1160" s="5">
        <v>32</v>
      </c>
      <c r="M1160">
        <v>4</v>
      </c>
      <c r="N1160" t="str">
        <f>VLOOKUP(טבלה1[[#This Row],[level_id]],Level_id!$A$2:$B$5,2)</f>
        <v>Intermediate Level</v>
      </c>
      <c r="O1160" t="str">
        <f>LOWER(טבלה1[[#This Row],[level_desc]])</f>
        <v>intermediate level</v>
      </c>
      <c r="P1160" s="3" t="str">
        <f>UPPER(טבלה1[[#This Row],[small letters]])</f>
        <v>INTERMEDIATE LEVEL</v>
      </c>
      <c r="Q1160">
        <f>LEN(טבלה1[[#This Row],[no spaces]])</f>
        <v>18</v>
      </c>
      <c r="R1160" t="str">
        <f>TRIM(טבלה1[[#This Row],[small letters]])</f>
        <v>intermediate level</v>
      </c>
      <c r="S1160" s="6">
        <v>0.61666666699999995</v>
      </c>
      <c r="T1160" s="12">
        <v>42787</v>
      </c>
      <c r="U1160" s="6">
        <f>DAY(טבלה1[[#This Row],[published_date]])</f>
        <v>21</v>
      </c>
      <c r="V1160" s="6">
        <f>MONTH(טבלה1[[#This Row],[published_date]])</f>
        <v>2</v>
      </c>
      <c r="W1160" s="6">
        <f>YEAR(טבלה1[[#This Row],[published_date]])</f>
        <v>2017</v>
      </c>
      <c r="X1160">
        <v>3</v>
      </c>
      <c r="Y1160" t="str">
        <f>VLOOKUP(טבלה1[[#This Row],[subject_id]],Subject_id!$A$2:$B$5,2)</f>
        <v>Musical Instruments</v>
      </c>
      <c r="Z1160" s="7">
        <v>44114</v>
      </c>
      <c r="AA1160">
        <f>_xlfn.DAYS(טבלה1[[#This Row],[Removal_date]],טבלה1[[#This Row],[published_date]])</f>
        <v>1327</v>
      </c>
      <c r="AB1160" s="4">
        <f>טבלה1[[#This Row],[price]]*טבלה1[[#This Row],[num_subscribers]]</f>
        <v>70500</v>
      </c>
    </row>
    <row r="1161" spans="1:28" x14ac:dyDescent="0.3">
      <c r="A1161">
        <v>1124590</v>
      </c>
      <c r="B1161" t="s">
        <v>4235</v>
      </c>
      <c r="C1161" t="str">
        <f>LEFT(טבלה1[[#This Row],[course_title]],10)</f>
        <v xml:space="preserve">Learn How </v>
      </c>
      <c r="D1161" t="str">
        <f>RIGHT(טבלה1[[#This Row],[course_title]],10)</f>
        <v>he Trumpet</v>
      </c>
      <c r="E1161" t="str">
        <f>MID(טבלה1[[#This Row],[course_title]],2,10)</f>
        <v>earn How T</v>
      </c>
      <c r="F1161" t="s">
        <v>4236</v>
      </c>
      <c r="G1161" t="str">
        <f>REPLACE(טבלה1[[#This Row],[url]],19,3,"com")</f>
        <v>https://www.udemy.com/learn-how-to-play-the-trumpet/</v>
      </c>
      <c r="H1161" t="b">
        <v>1</v>
      </c>
      <c r="I1161" s="4">
        <v>75</v>
      </c>
      <c r="J1161" s="5">
        <v>2</v>
      </c>
      <c r="K1161" s="5">
        <v>0</v>
      </c>
      <c r="L1161" s="5">
        <v>24</v>
      </c>
      <c r="M1161">
        <v>1</v>
      </c>
      <c r="N1161" t="str">
        <f>VLOOKUP(טבלה1[[#This Row],[level_id]],Level_id!$A$2:$B$5,2)</f>
        <v>All levels</v>
      </c>
      <c r="O1161" t="str">
        <f>LOWER(טבלה1[[#This Row],[level_desc]])</f>
        <v>all levels</v>
      </c>
      <c r="P1161" s="3" t="str">
        <f>UPPER(טבלה1[[#This Row],[small letters]])</f>
        <v>ALL LEVELS</v>
      </c>
      <c r="Q1161">
        <f>LEN(טבלה1[[#This Row],[no spaces]])</f>
        <v>10</v>
      </c>
      <c r="R1161" t="str">
        <f>TRIM(טבלה1[[#This Row],[small letters]])</f>
        <v>all levels</v>
      </c>
      <c r="S1161" s="6">
        <v>1.5</v>
      </c>
      <c r="T1161" s="12">
        <v>42905</v>
      </c>
      <c r="U1161" s="6">
        <f>DAY(טבלה1[[#This Row],[published_date]])</f>
        <v>19</v>
      </c>
      <c r="V1161" s="6">
        <f>MONTH(טבלה1[[#This Row],[published_date]])</f>
        <v>6</v>
      </c>
      <c r="W1161" s="6">
        <f>YEAR(טבלה1[[#This Row],[published_date]])</f>
        <v>2017</v>
      </c>
      <c r="X1161">
        <v>3</v>
      </c>
      <c r="Y1161" t="str">
        <f>VLOOKUP(טבלה1[[#This Row],[subject_id]],Subject_id!$A$2:$B$5,2)</f>
        <v>Musical Instruments</v>
      </c>
      <c r="Z1161" s="7">
        <v>43734</v>
      </c>
      <c r="AA1161">
        <f>_xlfn.DAYS(טבלה1[[#This Row],[Removal_date]],טבלה1[[#This Row],[published_date]])</f>
        <v>829</v>
      </c>
      <c r="AB1161" s="4">
        <f>טבלה1[[#This Row],[price]]*טבלה1[[#This Row],[num_subscribers]]</f>
        <v>150</v>
      </c>
    </row>
    <row r="1162" spans="1:28" x14ac:dyDescent="0.3">
      <c r="A1162">
        <v>1170074</v>
      </c>
      <c r="B1162" t="s">
        <v>4044</v>
      </c>
      <c r="C1162" t="str">
        <f>LEFT(טבלה1[[#This Row],[course_title]],10)</f>
        <v>#10 Hand C</v>
      </c>
      <c r="D1162" t="str">
        <f>RIGHT(טבלה1[[#This Row],[course_title]],10)</f>
        <v>C &amp; Bb Key</v>
      </c>
      <c r="E1162" t="str">
        <f>MID(טבלה1[[#This Row],[course_title]],2,10)</f>
        <v>10 Hand Co</v>
      </c>
      <c r="F1162" t="s">
        <v>4045</v>
      </c>
      <c r="G1162" t="str">
        <f>REPLACE(טבלה1[[#This Row],[url]],19,3,"com")</f>
        <v>https://www.udemy.com/10-hand-coordination-transfer-chord-ballad-9-he-is-lord/</v>
      </c>
      <c r="H1162" t="b">
        <v>1</v>
      </c>
      <c r="I1162" s="4">
        <v>75</v>
      </c>
      <c r="J1162" s="5">
        <v>1593</v>
      </c>
      <c r="K1162" s="5">
        <v>1</v>
      </c>
      <c r="L1162" s="5">
        <v>41</v>
      </c>
      <c r="M1162">
        <v>4</v>
      </c>
      <c r="N1162" t="str">
        <f>VLOOKUP(טבלה1[[#This Row],[level_id]],Level_id!$A$2:$B$5,2)</f>
        <v>Intermediate Level</v>
      </c>
      <c r="O1162" t="str">
        <f>LOWER(טבלה1[[#This Row],[level_desc]])</f>
        <v>intermediate level</v>
      </c>
      <c r="P1162" s="3" t="str">
        <f>UPPER(טבלה1[[#This Row],[small letters]])</f>
        <v>INTERMEDIATE LEVEL</v>
      </c>
      <c r="Q1162">
        <f>LEN(טבלה1[[#This Row],[no spaces]])</f>
        <v>18</v>
      </c>
      <c r="R1162" t="str">
        <f>TRIM(טבלה1[[#This Row],[small letters]])</f>
        <v>intermediate level</v>
      </c>
      <c r="S1162" s="6">
        <v>1</v>
      </c>
      <c r="T1162" s="12">
        <v>42837</v>
      </c>
      <c r="U1162" s="6">
        <f>DAY(טבלה1[[#This Row],[published_date]])</f>
        <v>12</v>
      </c>
      <c r="V1162" s="6">
        <f>MONTH(טבלה1[[#This Row],[published_date]])</f>
        <v>4</v>
      </c>
      <c r="W1162" s="6">
        <f>YEAR(טבלה1[[#This Row],[published_date]])</f>
        <v>2017</v>
      </c>
      <c r="X1162">
        <v>3</v>
      </c>
      <c r="Y1162" t="str">
        <f>VLOOKUP(טבלה1[[#This Row],[subject_id]],Subject_id!$A$2:$B$5,2)</f>
        <v>Musical Instruments</v>
      </c>
      <c r="Z1162" s="7">
        <v>44114</v>
      </c>
      <c r="AA1162">
        <f>_xlfn.DAYS(טבלה1[[#This Row],[Removal_date]],טבלה1[[#This Row],[published_date]])</f>
        <v>1277</v>
      </c>
      <c r="AB1162" s="4">
        <f>טבלה1[[#This Row],[price]]*טבלה1[[#This Row],[num_subscribers]]</f>
        <v>119475</v>
      </c>
    </row>
    <row r="1163" spans="1:28" x14ac:dyDescent="0.3">
      <c r="A1163">
        <v>1193886</v>
      </c>
      <c r="B1163" t="s">
        <v>3990</v>
      </c>
      <c r="C1163" t="str">
        <f>LEFT(טבלה1[[#This Row],[course_title]],10)</f>
        <v>#12 Hand C</v>
      </c>
      <c r="D1163" t="str">
        <f>RIGHT(טבלה1[[#This Row],[course_title]],10)</f>
        <v>h Ballad 9</v>
      </c>
      <c r="E1163" t="str">
        <f>MID(טבלה1[[#This Row],[course_title]],2,10)</f>
        <v>12 Hand Co</v>
      </c>
      <c r="F1163" t="s">
        <v>3991</v>
      </c>
      <c r="G1163" t="str">
        <f>REPLACE(טבלה1[[#This Row],[url]],19,3,"com")</f>
        <v>https://www.udemy.com/12-hand-coordination-let-your-hands-dance-with-ballad-9/</v>
      </c>
      <c r="H1163" t="b">
        <v>1</v>
      </c>
      <c r="I1163" s="4">
        <v>75</v>
      </c>
      <c r="J1163" s="5">
        <v>482</v>
      </c>
      <c r="K1163" s="5">
        <v>1</v>
      </c>
      <c r="L1163" s="5">
        <v>47</v>
      </c>
      <c r="M1163">
        <v>4</v>
      </c>
      <c r="N1163" t="str">
        <f>VLOOKUP(טבלה1[[#This Row],[level_id]],Level_id!$A$2:$B$5,2)</f>
        <v>Intermediate Level</v>
      </c>
      <c r="O1163" t="str">
        <f>LOWER(טבלה1[[#This Row],[level_desc]])</f>
        <v>intermediate level</v>
      </c>
      <c r="P1163" s="3" t="str">
        <f>UPPER(טבלה1[[#This Row],[small letters]])</f>
        <v>INTERMEDIATE LEVEL</v>
      </c>
      <c r="Q1163">
        <f>LEN(טבלה1[[#This Row],[no spaces]])</f>
        <v>18</v>
      </c>
      <c r="R1163" t="str">
        <f>TRIM(טבלה1[[#This Row],[small letters]])</f>
        <v>intermediate level</v>
      </c>
      <c r="S1163" s="6">
        <v>1.5</v>
      </c>
      <c r="T1163" s="12">
        <v>42851</v>
      </c>
      <c r="U1163" s="6">
        <f>DAY(טבלה1[[#This Row],[published_date]])</f>
        <v>26</v>
      </c>
      <c r="V1163" s="6">
        <f>MONTH(טבלה1[[#This Row],[published_date]])</f>
        <v>4</v>
      </c>
      <c r="W1163" s="6">
        <f>YEAR(טבלה1[[#This Row],[published_date]])</f>
        <v>2017</v>
      </c>
      <c r="X1163">
        <v>3</v>
      </c>
      <c r="Y1163" t="str">
        <f>VLOOKUP(טבלה1[[#This Row],[subject_id]],Subject_id!$A$2:$B$5,2)</f>
        <v>Musical Instruments</v>
      </c>
      <c r="Z1163" s="7">
        <v>44114</v>
      </c>
      <c r="AA1163">
        <f>_xlfn.DAYS(טבלה1[[#This Row],[Removal_date]],טבלה1[[#This Row],[published_date]])</f>
        <v>1263</v>
      </c>
      <c r="AB1163" s="4">
        <f>טבלה1[[#This Row],[price]]*טבלה1[[#This Row],[num_subscribers]]</f>
        <v>36150</v>
      </c>
    </row>
    <row r="1164" spans="1:28" x14ac:dyDescent="0.3">
      <c r="A1164">
        <v>1219814</v>
      </c>
      <c r="B1164" t="s">
        <v>2851</v>
      </c>
      <c r="C1164" t="str">
        <f>LEFT(טבלה1[[#This Row],[course_title]],10)</f>
        <v>Photo Mani</v>
      </c>
      <c r="D1164" t="str">
        <f>RIGHT(טבלה1[[#This Row],[course_title]],10)</f>
        <v>to Editing</v>
      </c>
      <c r="E1164" t="str">
        <f>MID(טבלה1[[#This Row],[course_title]],2,10)</f>
        <v>hoto Manip</v>
      </c>
      <c r="F1164" t="s">
        <v>2852</v>
      </c>
      <c r="G1164" t="str">
        <f>REPLACE(טבלה1[[#This Row],[url]],19,3,"com")</f>
        <v>https://www.udemy.com/photo-manipulation-master-photo-editing/</v>
      </c>
      <c r="H1164" t="b">
        <v>1</v>
      </c>
      <c r="I1164" s="4">
        <v>75</v>
      </c>
      <c r="J1164" s="5">
        <v>326</v>
      </c>
      <c r="K1164" s="5">
        <v>6</v>
      </c>
      <c r="L1164" s="5">
        <v>43</v>
      </c>
      <c r="M1164">
        <v>1</v>
      </c>
      <c r="N1164" t="str">
        <f>VLOOKUP(טבלה1[[#This Row],[level_id]],Level_id!$A$2:$B$5,2)</f>
        <v>All levels</v>
      </c>
      <c r="O1164" t="str">
        <f>LOWER(טבלה1[[#This Row],[level_desc]])</f>
        <v>all levels</v>
      </c>
      <c r="P1164" s="3" t="str">
        <f>UPPER(טבלה1[[#This Row],[small letters]])</f>
        <v>ALL LEVELS</v>
      </c>
      <c r="Q1164">
        <f>LEN(טבלה1[[#This Row],[no spaces]])</f>
        <v>10</v>
      </c>
      <c r="R1164" t="str">
        <f>TRIM(טבלה1[[#This Row],[small letters]])</f>
        <v>all levels</v>
      </c>
      <c r="S1164" s="6">
        <v>1</v>
      </c>
      <c r="T1164" s="12">
        <v>42919</v>
      </c>
      <c r="U1164" s="6">
        <f>DAY(טבלה1[[#This Row],[published_date]])</f>
        <v>3</v>
      </c>
      <c r="V1164" s="6">
        <f>MONTH(טבלה1[[#This Row],[published_date]])</f>
        <v>7</v>
      </c>
      <c r="W1164" s="6">
        <f>YEAR(טבלה1[[#This Row],[published_date]])</f>
        <v>2017</v>
      </c>
      <c r="X1164">
        <v>2</v>
      </c>
      <c r="Y1164" t="str">
        <f>VLOOKUP(טבלה1[[#This Row],[subject_id]],Subject_id!$A$2:$B$5,2)</f>
        <v>Graphic Design</v>
      </c>
      <c r="Z1164" s="7">
        <v>43734</v>
      </c>
      <c r="AA1164">
        <f>_xlfn.DAYS(טבלה1[[#This Row],[Removal_date]],טבלה1[[#This Row],[published_date]])</f>
        <v>815</v>
      </c>
      <c r="AB1164" s="4">
        <f>טבלה1[[#This Row],[price]]*טבלה1[[#This Row],[num_subscribers]]</f>
        <v>24450</v>
      </c>
    </row>
    <row r="1165" spans="1:28" x14ac:dyDescent="0.3">
      <c r="A1165">
        <v>1231958</v>
      </c>
      <c r="B1165" t="s">
        <v>1586</v>
      </c>
      <c r="C1165" t="str">
        <f>LEFT(טבלה1[[#This Row],[course_title]],10)</f>
        <v>60 Minutes</v>
      </c>
      <c r="D1165" t="str">
        <f>RIGHT(טבלה1[[#This Row],[course_title]],10)</f>
        <v>ing Skills</v>
      </c>
      <c r="E1165" t="str">
        <f>MID(טבלה1[[#This Row],[course_title]],2,10)</f>
        <v xml:space="preserve">0 Minutes </v>
      </c>
      <c r="F1165" t="s">
        <v>1587</v>
      </c>
      <c r="G1165" t="str">
        <f>REPLACE(טבלה1[[#This Row],[url]],19,3,"com")</f>
        <v>https://www.udemy.com/60-minute-fundamental-accounting-skills/</v>
      </c>
      <c r="H1165" t="b">
        <v>1</v>
      </c>
      <c r="I1165" s="4">
        <v>75</v>
      </c>
      <c r="J1165" s="5">
        <v>0</v>
      </c>
      <c r="K1165" s="5">
        <v>0</v>
      </c>
      <c r="L1165" s="5">
        <v>9</v>
      </c>
      <c r="M1165">
        <v>2</v>
      </c>
      <c r="N1165" t="str">
        <f>VLOOKUP(טבלה1[[#This Row],[level_id]],Level_id!$A$2:$B$5,2)</f>
        <v>Beginner Level</v>
      </c>
      <c r="O1165" t="str">
        <f>LOWER(טבלה1[[#This Row],[level_desc]])</f>
        <v>beginner level</v>
      </c>
      <c r="P1165" s="3" t="str">
        <f>UPPER(טבלה1[[#This Row],[small letters]])</f>
        <v>BEGINNER LEVEL</v>
      </c>
      <c r="Q1165">
        <f>LEN(טבלה1[[#This Row],[no spaces]])</f>
        <v>14</v>
      </c>
      <c r="R1165" t="str">
        <f>TRIM(טבלה1[[#This Row],[small letters]])</f>
        <v>beginner level</v>
      </c>
      <c r="S1165" s="6">
        <v>2.5</v>
      </c>
      <c r="T1165" s="12">
        <v>42914</v>
      </c>
      <c r="U1165" s="6">
        <f>DAY(טבלה1[[#This Row],[published_date]])</f>
        <v>28</v>
      </c>
      <c r="V1165" s="6">
        <f>MONTH(טבלה1[[#This Row],[published_date]])</f>
        <v>6</v>
      </c>
      <c r="W1165" s="6">
        <f>YEAR(טבלה1[[#This Row],[published_date]])</f>
        <v>2017</v>
      </c>
      <c r="X1165">
        <v>1</v>
      </c>
      <c r="Y1165" t="str">
        <f>VLOOKUP(טבלה1[[#This Row],[subject_id]],Subject_id!$A$2:$B$5,2)</f>
        <v>Business Finance</v>
      </c>
      <c r="Z1165" s="7">
        <v>43465</v>
      </c>
      <c r="AA1165">
        <f>_xlfn.DAYS(טבלה1[[#This Row],[Removal_date]],טבלה1[[#This Row],[published_date]])</f>
        <v>551</v>
      </c>
      <c r="AB1165" s="4">
        <f>טבלה1[[#This Row],[price]]*טבלה1[[#This Row],[num_subscribers]]</f>
        <v>0</v>
      </c>
    </row>
    <row r="1166" spans="1:28" x14ac:dyDescent="0.3">
      <c r="A1166">
        <v>1236254</v>
      </c>
      <c r="B1166" t="s">
        <v>3544</v>
      </c>
      <c r="C1166" t="str">
        <f>LEFT(טבלה1[[#This Row],[course_title]],10)</f>
        <v xml:space="preserve">Character </v>
      </c>
      <c r="D1166" t="str">
        <f>RIGHT(טבלה1[[#This Row],[course_title]],10)</f>
        <v>ter Design</v>
      </c>
      <c r="E1166" t="str">
        <f>MID(טבלה1[[#This Row],[course_title]],2,10)</f>
        <v>haracter D</v>
      </c>
      <c r="F1166" t="s">
        <v>3545</v>
      </c>
      <c r="G1166" t="str">
        <f>REPLACE(טבלה1[[#This Row],[url]],19,3,"com")</f>
        <v>https://www.udemy.com/character-design/</v>
      </c>
      <c r="H1166" t="b">
        <v>1</v>
      </c>
      <c r="I1166" s="4">
        <v>75</v>
      </c>
      <c r="J1166" s="5">
        <v>5</v>
      </c>
      <c r="K1166" s="5">
        <v>0</v>
      </c>
      <c r="L1166" s="5">
        <v>24</v>
      </c>
      <c r="M1166">
        <v>4</v>
      </c>
      <c r="N1166" t="str">
        <f>VLOOKUP(טבלה1[[#This Row],[level_id]],Level_id!$A$2:$B$5,2)</f>
        <v>Intermediate Level</v>
      </c>
      <c r="O1166" t="str">
        <f>LOWER(טבלה1[[#This Row],[level_desc]])</f>
        <v>intermediate level</v>
      </c>
      <c r="P1166" s="3" t="str">
        <f>UPPER(טבלה1[[#This Row],[small letters]])</f>
        <v>INTERMEDIATE LEVEL</v>
      </c>
      <c r="Q1166">
        <f>LEN(טבלה1[[#This Row],[no spaces]])</f>
        <v>18</v>
      </c>
      <c r="R1166" t="str">
        <f>TRIM(טבלה1[[#This Row],[small letters]])</f>
        <v>intermediate level</v>
      </c>
      <c r="S1166" s="6">
        <v>2</v>
      </c>
      <c r="T1166" s="12">
        <v>42886</v>
      </c>
      <c r="U1166" s="6">
        <f>DAY(טבלה1[[#This Row],[published_date]])</f>
        <v>31</v>
      </c>
      <c r="V1166" s="6">
        <f>MONTH(טבלה1[[#This Row],[published_date]])</f>
        <v>5</v>
      </c>
      <c r="W1166" s="6">
        <f>YEAR(טבלה1[[#This Row],[published_date]])</f>
        <v>2017</v>
      </c>
      <c r="X1166">
        <v>2</v>
      </c>
      <c r="Y1166" t="str">
        <f>VLOOKUP(טבלה1[[#This Row],[subject_id]],Subject_id!$A$2:$B$5,2)</f>
        <v>Graphic Design</v>
      </c>
      <c r="Z1166" s="7">
        <v>44114</v>
      </c>
      <c r="AA1166">
        <f>_xlfn.DAYS(טבלה1[[#This Row],[Removal_date]],טבלה1[[#This Row],[published_date]])</f>
        <v>1228</v>
      </c>
      <c r="AB1166" s="4">
        <f>טבלה1[[#This Row],[price]]*טבלה1[[#This Row],[num_subscribers]]</f>
        <v>375</v>
      </c>
    </row>
    <row r="1167" spans="1:28" x14ac:dyDescent="0.3">
      <c r="A1167">
        <v>1250742</v>
      </c>
      <c r="B1167" t="s">
        <v>2088</v>
      </c>
      <c r="C1167" t="str">
        <f>LEFT(טבלה1[[#This Row],[course_title]],10)</f>
        <v>Complete G</v>
      </c>
      <c r="D1167" t="str">
        <f>RIGHT(טבלה1[[#This Row],[course_title]],10)</f>
        <v>nterprises</v>
      </c>
      <c r="E1167" t="str">
        <f>MID(טבלה1[[#This Row],[course_title]],2,10)</f>
        <v>omplete GS</v>
      </c>
      <c r="F1167" t="s">
        <v>2089</v>
      </c>
      <c r="G1167" t="str">
        <f>REPLACE(טבלה1[[#This Row],[url]],19,3,"com")</f>
        <v>https://www.udemy.com/complete-gst-course-for-small-and-medium-enterprises/</v>
      </c>
      <c r="H1167" t="b">
        <v>1</v>
      </c>
      <c r="I1167" s="4">
        <v>75</v>
      </c>
      <c r="J1167" s="5">
        <v>8</v>
      </c>
      <c r="K1167" s="5">
        <v>0</v>
      </c>
      <c r="L1167" s="5">
        <v>45</v>
      </c>
      <c r="M1167">
        <v>2</v>
      </c>
      <c r="N1167" t="str">
        <f>VLOOKUP(טבלה1[[#This Row],[level_id]],Level_id!$A$2:$B$5,2)</f>
        <v>Beginner Level</v>
      </c>
      <c r="O1167" t="str">
        <f>LOWER(טבלה1[[#This Row],[level_desc]])</f>
        <v>beginner level</v>
      </c>
      <c r="P1167" s="3" t="str">
        <f>UPPER(טבלה1[[#This Row],[small letters]])</f>
        <v>BEGINNER LEVEL</v>
      </c>
      <c r="Q1167">
        <f>LEN(טבלה1[[#This Row],[no spaces]])</f>
        <v>14</v>
      </c>
      <c r="R1167" t="str">
        <f>TRIM(טבלה1[[#This Row],[small letters]])</f>
        <v>beginner level</v>
      </c>
      <c r="S1167" s="6">
        <v>6</v>
      </c>
      <c r="T1167" s="12">
        <v>42900</v>
      </c>
      <c r="U1167" s="6">
        <f>DAY(טבלה1[[#This Row],[published_date]])</f>
        <v>14</v>
      </c>
      <c r="V1167" s="6">
        <f>MONTH(טבלה1[[#This Row],[published_date]])</f>
        <v>6</v>
      </c>
      <c r="W1167" s="6">
        <f>YEAR(טבלה1[[#This Row],[published_date]])</f>
        <v>2017</v>
      </c>
      <c r="X1167">
        <v>1</v>
      </c>
      <c r="Y1167" t="str">
        <f>VLOOKUP(טבלה1[[#This Row],[subject_id]],Subject_id!$A$2:$B$5,2)</f>
        <v>Business Finance</v>
      </c>
      <c r="Z1167" s="7">
        <v>43465</v>
      </c>
      <c r="AA1167">
        <f>_xlfn.DAYS(טבלה1[[#This Row],[Removal_date]],טבלה1[[#This Row],[published_date]])</f>
        <v>565</v>
      </c>
      <c r="AB1167" s="4">
        <f>טבלה1[[#This Row],[price]]*טבלה1[[#This Row],[num_subscribers]]</f>
        <v>600</v>
      </c>
    </row>
    <row r="1168" spans="1:28" x14ac:dyDescent="0.3">
      <c r="A1168">
        <v>1251654</v>
      </c>
      <c r="B1168" t="s">
        <v>2210</v>
      </c>
      <c r="C1168" t="str">
        <f>LEFT(טבלה1[[#This Row],[course_title]],10)</f>
        <v>Understand</v>
      </c>
      <c r="D1168" t="str">
        <f>RIGHT(טבלה1[[#This Row],[course_title]],10)</f>
        <v>60 Minutes</v>
      </c>
      <c r="E1168" t="str">
        <f>MID(טבלה1[[#This Row],[course_title]],2,10)</f>
        <v xml:space="preserve">nderstand </v>
      </c>
      <c r="F1168" t="s">
        <v>2211</v>
      </c>
      <c r="G1168" t="str">
        <f>REPLACE(טבלה1[[#This Row],[url]],19,3,"com")</f>
        <v>https://www.udemy.com/core-finance-principles-in-60-minutes/</v>
      </c>
      <c r="H1168" t="b">
        <v>1</v>
      </c>
      <c r="I1168" s="4">
        <v>75</v>
      </c>
      <c r="J1168" s="5">
        <v>0</v>
      </c>
      <c r="K1168" s="5">
        <v>0</v>
      </c>
      <c r="L1168" s="5">
        <v>13</v>
      </c>
      <c r="M1168">
        <v>2</v>
      </c>
      <c r="N1168" t="str">
        <f>VLOOKUP(טבלה1[[#This Row],[level_id]],Level_id!$A$2:$B$5,2)</f>
        <v>Beginner Level</v>
      </c>
      <c r="O1168" t="str">
        <f>LOWER(טבלה1[[#This Row],[level_desc]])</f>
        <v>beginner level</v>
      </c>
      <c r="P1168" s="3" t="str">
        <f>UPPER(טבלה1[[#This Row],[small letters]])</f>
        <v>BEGINNER LEVEL</v>
      </c>
      <c r="Q1168">
        <f>LEN(טבלה1[[#This Row],[no spaces]])</f>
        <v>14</v>
      </c>
      <c r="R1168" t="str">
        <f>TRIM(טבלה1[[#This Row],[small letters]])</f>
        <v>beginner level</v>
      </c>
      <c r="S1168" s="6">
        <v>2.5</v>
      </c>
      <c r="T1168" s="12">
        <v>42915</v>
      </c>
      <c r="U1168" s="6">
        <f>DAY(טבלה1[[#This Row],[published_date]])</f>
        <v>29</v>
      </c>
      <c r="V1168" s="6">
        <f>MONTH(טבלה1[[#This Row],[published_date]])</f>
        <v>6</v>
      </c>
      <c r="W1168" s="6">
        <f>YEAR(טבלה1[[#This Row],[published_date]])</f>
        <v>2017</v>
      </c>
      <c r="X1168">
        <v>1</v>
      </c>
      <c r="Y1168" t="str">
        <f>VLOOKUP(טבלה1[[#This Row],[subject_id]],Subject_id!$A$2:$B$5,2)</f>
        <v>Business Finance</v>
      </c>
      <c r="Z1168" s="7">
        <v>43465</v>
      </c>
      <c r="AA1168">
        <f>_xlfn.DAYS(טבלה1[[#This Row],[Removal_date]],טבלה1[[#This Row],[published_date]])</f>
        <v>550</v>
      </c>
      <c r="AB1168" s="4">
        <f>טבלה1[[#This Row],[price]]*טבלה1[[#This Row],[num_subscribers]]</f>
        <v>0</v>
      </c>
    </row>
    <row r="1169" spans="1:28" x14ac:dyDescent="0.3">
      <c r="A1169">
        <v>391546</v>
      </c>
      <c r="B1169" t="s">
        <v>5054</v>
      </c>
      <c r="C1169" t="str">
        <f>LEFT(טבלה1[[#This Row],[course_title]],10)</f>
        <v>Learn Pyth</v>
      </c>
      <c r="D1169" t="str">
        <f>RIGHT(טבלה1[[#This Row],[course_title]],10)</f>
        <v>Processing</v>
      </c>
      <c r="E1169" t="str">
        <f>MID(טבלה1[[#This Row],[course_title]],2,10)</f>
        <v>earn Pytho</v>
      </c>
      <c r="F1169" t="s">
        <v>5055</v>
      </c>
      <c r="G1169" t="str">
        <f>REPLACE(טבלה1[[#This Row],[url]],19,3,"com")</f>
        <v>https://www.udemy.com/learn-django-code-accept-payments-with-stripe/</v>
      </c>
      <c r="H1169" t="b">
        <v>1</v>
      </c>
      <c r="I1169" s="4">
        <v>70</v>
      </c>
      <c r="J1169" s="5">
        <v>17714</v>
      </c>
      <c r="K1169" s="5">
        <v>198</v>
      </c>
      <c r="L1169" s="5">
        <v>23</v>
      </c>
      <c r="M1169">
        <v>1</v>
      </c>
      <c r="N1169" t="str">
        <f>VLOOKUP(טבלה1[[#This Row],[level_id]],Level_id!$A$2:$B$5,2)</f>
        <v>All levels</v>
      </c>
      <c r="O1169" t="str">
        <f>LOWER(טבלה1[[#This Row],[level_desc]])</f>
        <v>all levels</v>
      </c>
      <c r="P1169" s="3" t="str">
        <f>UPPER(טבלה1[[#This Row],[small letters]])</f>
        <v>ALL LEVELS</v>
      </c>
      <c r="Q1169">
        <f>LEN(טבלה1[[#This Row],[no spaces]])</f>
        <v>10</v>
      </c>
      <c r="R1169" t="str">
        <f>TRIM(טבלה1[[#This Row],[small letters]])</f>
        <v>all levels</v>
      </c>
      <c r="S1169" s="6">
        <v>3.5</v>
      </c>
      <c r="T1169" s="12">
        <v>42044</v>
      </c>
      <c r="U1169" s="6">
        <f>DAY(טבלה1[[#This Row],[published_date]])</f>
        <v>9</v>
      </c>
      <c r="V1169" s="6">
        <f>MONTH(טבלה1[[#This Row],[published_date]])</f>
        <v>2</v>
      </c>
      <c r="W1169" s="6">
        <f>YEAR(טבלה1[[#This Row],[published_date]])</f>
        <v>2015</v>
      </c>
      <c r="X1169">
        <v>4</v>
      </c>
      <c r="Y1169" t="str">
        <f>VLOOKUP(טבלה1[[#This Row],[subject_id]],Subject_id!$A$2:$B$5,2)</f>
        <v>Web Development</v>
      </c>
      <c r="Z1169" s="7">
        <v>43734</v>
      </c>
      <c r="AA1169">
        <f>_xlfn.DAYS(טבלה1[[#This Row],[Removal_date]],טבלה1[[#This Row],[published_date]])</f>
        <v>1690</v>
      </c>
      <c r="AB1169" s="4">
        <f>טבלה1[[#This Row],[price]]*טבלה1[[#This Row],[num_subscribers]]</f>
        <v>1239980</v>
      </c>
    </row>
    <row r="1170" spans="1:28" x14ac:dyDescent="0.3">
      <c r="A1170">
        <v>424864</v>
      </c>
      <c r="B1170" t="s">
        <v>6028</v>
      </c>
      <c r="C1170" t="str">
        <f>LEFT(טבלה1[[#This Row],[course_title]],10)</f>
        <v xml:space="preserve">Write PHP </v>
      </c>
      <c r="D1170" t="str">
        <f>RIGHT(טבלה1[[#This Row],[course_title]],10)</f>
        <v>om Scratch</v>
      </c>
      <c r="E1170" t="str">
        <f>MID(טבלה1[[#This Row],[course_title]],2,10)</f>
        <v>rite PHP L</v>
      </c>
      <c r="F1170" t="s">
        <v>6029</v>
      </c>
      <c r="G1170" t="str">
        <f>REPLACE(טבלה1[[#This Row],[url]],19,3,"com")</f>
        <v>https://www.udemy.com/php-mvc-from-scratch/</v>
      </c>
      <c r="H1170" t="b">
        <v>1</v>
      </c>
      <c r="I1170" s="4">
        <v>70</v>
      </c>
      <c r="J1170" s="5">
        <v>1703</v>
      </c>
      <c r="K1170" s="5">
        <v>435</v>
      </c>
      <c r="L1170" s="5">
        <v>65</v>
      </c>
      <c r="M1170">
        <v>1</v>
      </c>
      <c r="N1170" t="str">
        <f>VLOOKUP(טבלה1[[#This Row],[level_id]],Level_id!$A$2:$B$5,2)</f>
        <v>All levels</v>
      </c>
      <c r="O1170" t="str">
        <f>LOWER(טבלה1[[#This Row],[level_desc]])</f>
        <v>all levels</v>
      </c>
      <c r="P1170" s="3" t="str">
        <f>UPPER(טבלה1[[#This Row],[small letters]])</f>
        <v>ALL LEVELS</v>
      </c>
      <c r="Q1170">
        <f>LEN(טבלה1[[#This Row],[no spaces]])</f>
        <v>10</v>
      </c>
      <c r="R1170" t="str">
        <f>TRIM(טבלה1[[#This Row],[small letters]])</f>
        <v>all levels</v>
      </c>
      <c r="S1170" s="6">
        <v>3</v>
      </c>
      <c r="T1170" s="12">
        <v>42404</v>
      </c>
      <c r="U1170" s="6">
        <f>DAY(טבלה1[[#This Row],[published_date]])</f>
        <v>4</v>
      </c>
      <c r="V1170" s="6">
        <f>MONTH(טבלה1[[#This Row],[published_date]])</f>
        <v>2</v>
      </c>
      <c r="W1170" s="6">
        <f>YEAR(טבלה1[[#This Row],[published_date]])</f>
        <v>2016</v>
      </c>
      <c r="X1170">
        <v>4</v>
      </c>
      <c r="Y1170" t="str">
        <f>VLOOKUP(טבלה1[[#This Row],[subject_id]],Subject_id!$A$2:$B$5,2)</f>
        <v>Web Development</v>
      </c>
      <c r="Z1170" s="7">
        <v>43734</v>
      </c>
      <c r="AA1170">
        <f>_xlfn.DAYS(טבלה1[[#This Row],[Removal_date]],טבלה1[[#This Row],[published_date]])</f>
        <v>1330</v>
      </c>
      <c r="AB1170" s="4">
        <f>טבלה1[[#This Row],[price]]*טבלה1[[#This Row],[num_subscribers]]</f>
        <v>119210</v>
      </c>
    </row>
    <row r="1171" spans="1:28" x14ac:dyDescent="0.3">
      <c r="A1171">
        <v>446608</v>
      </c>
      <c r="B1171" t="s">
        <v>5693</v>
      </c>
      <c r="C1171" t="str">
        <f>LEFT(טבלה1[[#This Row],[course_title]],10)</f>
        <v>AJAX : Let</v>
      </c>
      <c r="D1171" t="str">
        <f>RIGHT(טבלה1[[#This Row],[course_title]],10)</f>
        <v>OL project</v>
      </c>
      <c r="E1171" t="str">
        <f>MID(טבלה1[[#This Row],[course_title]],2,10)</f>
        <v>JAX : Let'</v>
      </c>
      <c r="F1171" t="s">
        <v>5694</v>
      </c>
      <c r="G1171" t="str">
        <f>REPLACE(טבלה1[[#This Row],[url]],19,3,"com")</f>
        <v>https://www.udemy.com/ajax-for-beginners-with-jquery-php-mysql-tutorial/</v>
      </c>
      <c r="H1171" t="b">
        <v>1</v>
      </c>
      <c r="I1171" s="4">
        <v>70</v>
      </c>
      <c r="J1171" s="5">
        <v>4183</v>
      </c>
      <c r="K1171" s="5">
        <v>292</v>
      </c>
      <c r="L1171" s="5">
        <v>38</v>
      </c>
      <c r="M1171">
        <v>1</v>
      </c>
      <c r="N1171" t="str">
        <f>VLOOKUP(טבלה1[[#This Row],[level_id]],Level_id!$A$2:$B$5,2)</f>
        <v>All levels</v>
      </c>
      <c r="O1171" t="str">
        <f>LOWER(טבלה1[[#This Row],[level_desc]])</f>
        <v>all levels</v>
      </c>
      <c r="P1171" s="3" t="str">
        <f>UPPER(טבלה1[[#This Row],[small letters]])</f>
        <v>ALL LEVELS</v>
      </c>
      <c r="Q1171">
        <f>LEN(טבלה1[[#This Row],[no spaces]])</f>
        <v>10</v>
      </c>
      <c r="R1171" t="str">
        <f>TRIM(טבלה1[[#This Row],[small letters]])</f>
        <v>all levels</v>
      </c>
      <c r="S1171" s="6">
        <v>3.5</v>
      </c>
      <c r="T1171" s="12">
        <v>42076</v>
      </c>
      <c r="U1171" s="6">
        <f>DAY(טבלה1[[#This Row],[published_date]])</f>
        <v>13</v>
      </c>
      <c r="V1171" s="6">
        <f>MONTH(טבלה1[[#This Row],[published_date]])</f>
        <v>3</v>
      </c>
      <c r="W1171" s="6">
        <f>YEAR(טבלה1[[#This Row],[published_date]])</f>
        <v>2015</v>
      </c>
      <c r="X1171">
        <v>4</v>
      </c>
      <c r="Y1171" t="str">
        <f>VLOOKUP(טבלה1[[#This Row],[subject_id]],Subject_id!$A$2:$B$5,2)</f>
        <v>Web Development</v>
      </c>
      <c r="Z1171" s="7">
        <v>43734</v>
      </c>
      <c r="AA1171">
        <f>_xlfn.DAYS(טבלה1[[#This Row],[Removal_date]],טבלה1[[#This Row],[published_date]])</f>
        <v>1658</v>
      </c>
      <c r="AB1171" s="4">
        <f>טבלה1[[#This Row],[price]]*טבלה1[[#This Row],[num_subscribers]]</f>
        <v>292810</v>
      </c>
    </row>
    <row r="1172" spans="1:28" x14ac:dyDescent="0.3">
      <c r="A1172">
        <v>494330</v>
      </c>
      <c r="B1172" t="s">
        <v>630</v>
      </c>
      <c r="C1172" t="str">
        <f>LEFT(טבלה1[[#This Row],[course_title]],10)</f>
        <v>Bookkeepin</v>
      </c>
      <c r="D1172" t="str">
        <f>RIGHT(טבלה1[[#This Row],[course_title]],10)</f>
        <v xml:space="preserve"> Made Easy</v>
      </c>
      <c r="E1172" t="str">
        <f>MID(טבלה1[[#This Row],[course_title]],2,10)</f>
        <v>ookkeeping</v>
      </c>
      <c r="F1172" t="s">
        <v>631</v>
      </c>
      <c r="G1172" t="str">
        <f>REPLACE(טבלה1[[#This Row],[url]],19,3,"com")</f>
        <v>https://www.udemy.com/accounting-made-easy/</v>
      </c>
      <c r="H1172" t="b">
        <v>1</v>
      </c>
      <c r="I1172" s="4">
        <v>70</v>
      </c>
      <c r="J1172" s="5">
        <v>1263</v>
      </c>
      <c r="K1172" s="5">
        <v>21</v>
      </c>
      <c r="L1172" s="5">
        <v>18</v>
      </c>
      <c r="M1172">
        <v>2</v>
      </c>
      <c r="N1172" t="str">
        <f>VLOOKUP(טבלה1[[#This Row],[level_id]],Level_id!$A$2:$B$5,2)</f>
        <v>Beginner Level</v>
      </c>
      <c r="O1172" t="str">
        <f>LOWER(טבלה1[[#This Row],[level_desc]])</f>
        <v>beginner level</v>
      </c>
      <c r="P1172" s="3" t="str">
        <f>UPPER(טבלה1[[#This Row],[small letters]])</f>
        <v>BEGINNER LEVEL</v>
      </c>
      <c r="Q1172">
        <f>LEN(טבלה1[[#This Row],[no spaces]])</f>
        <v>14</v>
      </c>
      <c r="R1172" t="str">
        <f>TRIM(טבלה1[[#This Row],[small letters]])</f>
        <v>beginner level</v>
      </c>
      <c r="S1172" s="6">
        <v>1.5</v>
      </c>
      <c r="T1172" s="12">
        <v>42199</v>
      </c>
      <c r="U1172" s="6">
        <f>DAY(טבלה1[[#This Row],[published_date]])</f>
        <v>14</v>
      </c>
      <c r="V1172" s="6">
        <f>MONTH(טבלה1[[#This Row],[published_date]])</f>
        <v>7</v>
      </c>
      <c r="W1172" s="6">
        <f>YEAR(טבלה1[[#This Row],[published_date]])</f>
        <v>2015</v>
      </c>
      <c r="X1172">
        <v>1</v>
      </c>
      <c r="Y1172" t="str">
        <f>VLOOKUP(טבלה1[[#This Row],[subject_id]],Subject_id!$A$2:$B$5,2)</f>
        <v>Business Finance</v>
      </c>
      <c r="Z1172" s="7">
        <v>43245</v>
      </c>
      <c r="AA1172">
        <f>_xlfn.DAYS(טבלה1[[#This Row],[Removal_date]],טבלה1[[#This Row],[published_date]])</f>
        <v>1046</v>
      </c>
      <c r="AB1172" s="4">
        <f>טבלה1[[#This Row],[price]]*טבלה1[[#This Row],[num_subscribers]]</f>
        <v>88410</v>
      </c>
    </row>
    <row r="1173" spans="1:28" x14ac:dyDescent="0.3">
      <c r="A1173">
        <v>551170</v>
      </c>
      <c r="B1173" t="s">
        <v>3802</v>
      </c>
      <c r="C1173" t="str">
        <f>LEFT(טבלה1[[#This Row],[course_title]],10)</f>
        <v>Your First</v>
      </c>
      <c r="D1173" t="str">
        <f>RIGHT(טבלה1[[#This Row],[course_title]],10)</f>
        <v>e on Piano</v>
      </c>
      <c r="E1173" t="str">
        <f>MID(טבלה1[[#This Row],[course_title]],2,10)</f>
        <v xml:space="preserve">our First </v>
      </c>
      <c r="F1173" t="s">
        <v>3803</v>
      </c>
      <c r="G1173" t="str">
        <f>REPLACE(טבלה1[[#This Row],[url]],19,3,"com")</f>
        <v>https://www.udemy.com/introduction-to-piano-and-music/</v>
      </c>
      <c r="H1173" t="b">
        <v>1</v>
      </c>
      <c r="I1173" s="4">
        <v>70</v>
      </c>
      <c r="J1173" s="5">
        <v>2002</v>
      </c>
      <c r="K1173" s="5">
        <v>34</v>
      </c>
      <c r="L1173" s="5">
        <v>33</v>
      </c>
      <c r="M1173">
        <v>2</v>
      </c>
      <c r="N1173" t="str">
        <f>VLOOKUP(טבלה1[[#This Row],[level_id]],Level_id!$A$2:$B$5,2)</f>
        <v>Beginner Level</v>
      </c>
      <c r="O1173" t="str">
        <f>LOWER(טבלה1[[#This Row],[level_desc]])</f>
        <v>beginner level</v>
      </c>
      <c r="P1173" s="3" t="str">
        <f>UPPER(טבלה1[[#This Row],[small letters]])</f>
        <v>BEGINNER LEVEL</v>
      </c>
      <c r="Q1173">
        <f>LEN(טבלה1[[#This Row],[no spaces]])</f>
        <v>14</v>
      </c>
      <c r="R1173" t="str">
        <f>TRIM(טבלה1[[#This Row],[small letters]])</f>
        <v>beginner level</v>
      </c>
      <c r="S1173" s="6">
        <v>4</v>
      </c>
      <c r="T1173" s="12">
        <v>42201</v>
      </c>
      <c r="U1173" s="6">
        <f>DAY(טבלה1[[#This Row],[published_date]])</f>
        <v>16</v>
      </c>
      <c r="V1173" s="6">
        <f>MONTH(טבלה1[[#This Row],[published_date]])</f>
        <v>7</v>
      </c>
      <c r="W1173" s="6">
        <f>YEAR(טבלה1[[#This Row],[published_date]])</f>
        <v>2015</v>
      </c>
      <c r="X1173">
        <v>3</v>
      </c>
      <c r="Y1173" t="str">
        <f>VLOOKUP(טבלה1[[#This Row],[subject_id]],Subject_id!$A$2:$B$5,2)</f>
        <v>Musical Instruments</v>
      </c>
      <c r="Z1173" s="7">
        <v>43465</v>
      </c>
      <c r="AA1173">
        <f>_xlfn.DAYS(טבלה1[[#This Row],[Removal_date]],טבלה1[[#This Row],[published_date]])</f>
        <v>1264</v>
      </c>
      <c r="AB1173" s="4">
        <f>טבלה1[[#This Row],[price]]*טבלה1[[#This Row],[num_subscribers]]</f>
        <v>140140</v>
      </c>
    </row>
    <row r="1174" spans="1:28" x14ac:dyDescent="0.3">
      <c r="A1174">
        <v>552700</v>
      </c>
      <c r="B1174" t="s">
        <v>3822</v>
      </c>
      <c r="C1174" t="str">
        <f>LEFT(טבלה1[[#This Row],[course_title]],10)</f>
        <v>Your Secon</v>
      </c>
      <c r="D1174" t="str">
        <f>RIGHT(טבלה1[[#This Row],[course_title]],10)</f>
        <v>ed Playing</v>
      </c>
      <c r="E1174" t="str">
        <f>MID(טבלה1[[#This Row],[course_title]],2,10)</f>
        <v>our Second</v>
      </c>
      <c r="F1174" t="s">
        <v>3823</v>
      </c>
      <c r="G1174" t="str">
        <f>REPLACE(טבלה1[[#This Row],[url]],19,3,"com")</f>
        <v>https://www.udemy.com/learn-to-play-piano-level-1/</v>
      </c>
      <c r="H1174" t="b">
        <v>1</v>
      </c>
      <c r="I1174" s="4">
        <v>70</v>
      </c>
      <c r="J1174" s="5">
        <v>1018</v>
      </c>
      <c r="K1174" s="5">
        <v>12</v>
      </c>
      <c r="L1174" s="5">
        <v>22</v>
      </c>
      <c r="M1174">
        <v>2</v>
      </c>
      <c r="N1174" t="str">
        <f>VLOOKUP(טבלה1[[#This Row],[level_id]],Level_id!$A$2:$B$5,2)</f>
        <v>Beginner Level</v>
      </c>
      <c r="O1174" t="str">
        <f>LOWER(טבלה1[[#This Row],[level_desc]])</f>
        <v>beginner level</v>
      </c>
      <c r="P1174" s="3" t="str">
        <f>UPPER(טבלה1[[#This Row],[small letters]])</f>
        <v>BEGINNER LEVEL</v>
      </c>
      <c r="Q1174">
        <f>LEN(טבלה1[[#This Row],[no spaces]])</f>
        <v>14</v>
      </c>
      <c r="R1174" t="str">
        <f>TRIM(טבלה1[[#This Row],[small letters]])</f>
        <v>beginner level</v>
      </c>
      <c r="S1174" s="6">
        <v>5</v>
      </c>
      <c r="T1174" s="12">
        <v>42303</v>
      </c>
      <c r="U1174" s="6">
        <f>DAY(טבלה1[[#This Row],[published_date]])</f>
        <v>26</v>
      </c>
      <c r="V1174" s="6">
        <f>MONTH(טבלה1[[#This Row],[published_date]])</f>
        <v>10</v>
      </c>
      <c r="W1174" s="6">
        <f>YEAR(טבלה1[[#This Row],[published_date]])</f>
        <v>2015</v>
      </c>
      <c r="X1174">
        <v>3</v>
      </c>
      <c r="Y1174" t="str">
        <f>VLOOKUP(טבלה1[[#This Row],[subject_id]],Subject_id!$A$2:$B$5,2)</f>
        <v>Musical Instruments</v>
      </c>
      <c r="Z1174" s="7">
        <v>43465</v>
      </c>
      <c r="AA1174">
        <f>_xlfn.DAYS(טבלה1[[#This Row],[Removal_date]],טבלה1[[#This Row],[published_date]])</f>
        <v>1162</v>
      </c>
      <c r="AB1174" s="4">
        <f>טבלה1[[#This Row],[price]]*טבלה1[[#This Row],[num_subscribers]]</f>
        <v>71260</v>
      </c>
    </row>
    <row r="1175" spans="1:28" x14ac:dyDescent="0.3">
      <c r="A1175">
        <v>628606</v>
      </c>
      <c r="B1175" t="s">
        <v>4388</v>
      </c>
      <c r="C1175" t="str">
        <f>LEFT(טבלה1[[#This Row],[course_title]],10)</f>
        <v>Piano Less</v>
      </c>
      <c r="D1175" t="str">
        <f>RIGHT(טבלה1[[#This Row],[course_title]],10)</f>
        <v>ead Music!</v>
      </c>
      <c r="E1175" t="str">
        <f>MID(טבלה1[[#This Row],[course_title]],2,10)</f>
        <v>iano Lesso</v>
      </c>
      <c r="F1175" t="s">
        <v>4389</v>
      </c>
      <c r="G1175" t="str">
        <f>REPLACE(טבלה1[[#This Row],[url]],19,3,"com")</f>
        <v>https://www.udemy.com/your-first-10-piano-pieces/</v>
      </c>
      <c r="H1175" t="b">
        <v>1</v>
      </c>
      <c r="I1175" s="4">
        <v>70</v>
      </c>
      <c r="J1175" s="5">
        <v>61</v>
      </c>
      <c r="K1175" s="5">
        <v>9</v>
      </c>
      <c r="L1175" s="5">
        <v>30</v>
      </c>
      <c r="M1175">
        <v>2</v>
      </c>
      <c r="N1175" t="str">
        <f>VLOOKUP(טבלה1[[#This Row],[level_id]],Level_id!$A$2:$B$5,2)</f>
        <v>Beginner Level</v>
      </c>
      <c r="O1175" t="str">
        <f>LOWER(טבלה1[[#This Row],[level_desc]])</f>
        <v>beginner level</v>
      </c>
      <c r="P1175" s="3" t="str">
        <f>UPPER(טבלה1[[#This Row],[small letters]])</f>
        <v>BEGINNER LEVEL</v>
      </c>
      <c r="Q1175">
        <f>LEN(טבלה1[[#This Row],[no spaces]])</f>
        <v>14</v>
      </c>
      <c r="R1175" t="str">
        <f>TRIM(טבלה1[[#This Row],[small letters]])</f>
        <v>beginner level</v>
      </c>
      <c r="S1175" s="6">
        <v>4</v>
      </c>
      <c r="T1175" s="12">
        <v>42412</v>
      </c>
      <c r="U1175" s="6">
        <f>DAY(טבלה1[[#This Row],[published_date]])</f>
        <v>12</v>
      </c>
      <c r="V1175" s="6">
        <f>MONTH(טבלה1[[#This Row],[published_date]])</f>
        <v>2</v>
      </c>
      <c r="W1175" s="6">
        <f>YEAR(טבלה1[[#This Row],[published_date]])</f>
        <v>2016</v>
      </c>
      <c r="X1175">
        <v>3</v>
      </c>
      <c r="Y1175" t="str">
        <f>VLOOKUP(טבלה1[[#This Row],[subject_id]],Subject_id!$A$2:$B$5,2)</f>
        <v>Musical Instruments</v>
      </c>
      <c r="Z1175" s="7">
        <v>43465</v>
      </c>
      <c r="AA1175">
        <f>_xlfn.DAYS(טבלה1[[#This Row],[Removal_date]],טבלה1[[#This Row],[published_date]])</f>
        <v>1053</v>
      </c>
      <c r="AB1175" s="4">
        <f>טבלה1[[#This Row],[price]]*טבלה1[[#This Row],[num_subscribers]]</f>
        <v>4270</v>
      </c>
    </row>
    <row r="1176" spans="1:28" x14ac:dyDescent="0.3">
      <c r="A1176">
        <v>656364</v>
      </c>
      <c r="B1176" t="s">
        <v>4137</v>
      </c>
      <c r="C1176" t="str">
        <f>LEFT(טבלה1[[#This Row],[course_title]],10)</f>
        <v>Piano Runs</v>
      </c>
      <c r="D1176" t="str">
        <f>RIGHT(טבלה1[[#This Row],[course_title]],10)</f>
        <v>Scale Runs</v>
      </c>
      <c r="E1176" t="str">
        <f>MID(טבלה1[[#This Row],[course_title]],2,10)</f>
        <v xml:space="preserve">iano Runs </v>
      </c>
      <c r="F1176" t="s">
        <v>4138</v>
      </c>
      <c r="G1176" t="str">
        <f>REPLACE(טבלה1[[#This Row],[url]],19,3,"com")</f>
        <v>https://www.udemy.com/learn-piano-scales-1-whole-tone-scales-whole-tone-runs/</v>
      </c>
      <c r="H1176" t="b">
        <v>1</v>
      </c>
      <c r="I1176" s="4">
        <v>70</v>
      </c>
      <c r="J1176" s="5">
        <v>769</v>
      </c>
      <c r="K1176" s="5">
        <v>10</v>
      </c>
      <c r="L1176" s="5">
        <v>33</v>
      </c>
      <c r="M1176">
        <v>1</v>
      </c>
      <c r="N1176" t="str">
        <f>VLOOKUP(טבלה1[[#This Row],[level_id]],Level_id!$A$2:$B$5,2)</f>
        <v>All levels</v>
      </c>
      <c r="O1176" t="str">
        <f>LOWER(טבלה1[[#This Row],[level_desc]])</f>
        <v>all levels</v>
      </c>
      <c r="P1176" s="3" t="str">
        <f>UPPER(טבלה1[[#This Row],[small letters]])</f>
        <v>ALL LEVELS</v>
      </c>
      <c r="Q1176">
        <f>LEN(טבלה1[[#This Row],[no spaces]])</f>
        <v>10</v>
      </c>
      <c r="R1176" t="str">
        <f>TRIM(טבלה1[[#This Row],[small letters]])</f>
        <v>all levels</v>
      </c>
      <c r="S1176" s="6">
        <v>1</v>
      </c>
      <c r="T1176" s="12">
        <v>42310</v>
      </c>
      <c r="U1176" s="6">
        <f>DAY(טבלה1[[#This Row],[published_date]])</f>
        <v>2</v>
      </c>
      <c r="V1176" s="6">
        <f>MONTH(טבלה1[[#This Row],[published_date]])</f>
        <v>11</v>
      </c>
      <c r="W1176" s="6">
        <f>YEAR(טבלה1[[#This Row],[published_date]])</f>
        <v>2015</v>
      </c>
      <c r="X1176">
        <v>3</v>
      </c>
      <c r="Y1176" t="str">
        <f>VLOOKUP(טבלה1[[#This Row],[subject_id]],Subject_id!$A$2:$B$5,2)</f>
        <v>Musical Instruments</v>
      </c>
      <c r="Z1176" s="7">
        <v>43734</v>
      </c>
      <c r="AA1176">
        <f>_xlfn.DAYS(טבלה1[[#This Row],[Removal_date]],טבלה1[[#This Row],[published_date]])</f>
        <v>1424</v>
      </c>
      <c r="AB1176" s="4">
        <f>טבלה1[[#This Row],[price]]*טבלה1[[#This Row],[num_subscribers]]</f>
        <v>53830</v>
      </c>
    </row>
    <row r="1177" spans="1:28" x14ac:dyDescent="0.3">
      <c r="A1177">
        <v>659918</v>
      </c>
      <c r="B1177" t="s">
        <v>4024</v>
      </c>
      <c r="C1177" t="str">
        <f>LEFT(טבלה1[[#This Row],[course_title]],10)</f>
        <v>Piano Runs</v>
      </c>
      <c r="D1177" t="str">
        <f>RIGHT(טבלה1[[#This Row],[course_title]],10)</f>
        <v xml:space="preserve"> for Intro</v>
      </c>
      <c r="E1177" t="str">
        <f>MID(טבלה1[[#This Row],[course_title]],2,10)</f>
        <v xml:space="preserve">iano Runs </v>
      </c>
      <c r="F1177" t="s">
        <v>4025</v>
      </c>
      <c r="G1177" t="str">
        <f>REPLACE(טבלה1[[#This Row],[url]],19,3,"com")</f>
        <v>https://www.udemy.com/piano-runs-fills-2-play-rolling-cascading-runs-for-intro/</v>
      </c>
      <c r="H1177" t="b">
        <v>1</v>
      </c>
      <c r="I1177" s="4">
        <v>70</v>
      </c>
      <c r="J1177" s="5">
        <v>2164</v>
      </c>
      <c r="K1177" s="5">
        <v>10</v>
      </c>
      <c r="L1177" s="5">
        <v>30</v>
      </c>
      <c r="M1177">
        <v>1</v>
      </c>
      <c r="N1177" t="str">
        <f>VLOOKUP(טבלה1[[#This Row],[level_id]],Level_id!$A$2:$B$5,2)</f>
        <v>All levels</v>
      </c>
      <c r="O1177" t="str">
        <f>LOWER(טבלה1[[#This Row],[level_desc]])</f>
        <v>all levels</v>
      </c>
      <c r="P1177" s="3" t="str">
        <f>UPPER(טבלה1[[#This Row],[small letters]])</f>
        <v>ALL LEVELS</v>
      </c>
      <c r="Q1177">
        <f>LEN(טבלה1[[#This Row],[no spaces]])</f>
        <v>10</v>
      </c>
      <c r="R1177" t="str">
        <f>TRIM(טבלה1[[#This Row],[small letters]])</f>
        <v>all levels</v>
      </c>
      <c r="S1177" s="6">
        <v>1</v>
      </c>
      <c r="T1177" s="12">
        <v>42312</v>
      </c>
      <c r="U1177" s="6">
        <f>DAY(טבלה1[[#This Row],[published_date]])</f>
        <v>4</v>
      </c>
      <c r="V1177" s="6">
        <f>MONTH(טבלה1[[#This Row],[published_date]])</f>
        <v>11</v>
      </c>
      <c r="W1177" s="6">
        <f>YEAR(טבלה1[[#This Row],[published_date]])</f>
        <v>2015</v>
      </c>
      <c r="X1177">
        <v>3</v>
      </c>
      <c r="Y1177" t="str">
        <f>VLOOKUP(טבלה1[[#This Row],[subject_id]],Subject_id!$A$2:$B$5,2)</f>
        <v>Musical Instruments</v>
      </c>
      <c r="Z1177" s="7">
        <v>43734</v>
      </c>
      <c r="AA1177">
        <f>_xlfn.DAYS(טבלה1[[#This Row],[Removal_date]],טבלה1[[#This Row],[published_date]])</f>
        <v>1422</v>
      </c>
      <c r="AB1177" s="4">
        <f>טבלה1[[#This Row],[price]]*טבלה1[[#This Row],[num_subscribers]]</f>
        <v>151480</v>
      </c>
    </row>
    <row r="1178" spans="1:28" x14ac:dyDescent="0.3">
      <c r="A1178">
        <v>661814</v>
      </c>
      <c r="B1178" t="s">
        <v>3622</v>
      </c>
      <c r="C1178" t="str">
        <f>LEFT(טבלה1[[#This Row],[course_title]],10)</f>
        <v>Piano Runs</v>
      </c>
      <c r="D1178" t="str">
        <f>RIGHT(טבלה1[[#This Row],[course_title]],10)</f>
        <v>ng Endings</v>
      </c>
      <c r="E1178" t="str">
        <f>MID(טבלה1[[#This Row],[course_title]],2,10)</f>
        <v xml:space="preserve">iano Runs </v>
      </c>
      <c r="F1178" t="s">
        <v>3623</v>
      </c>
      <c r="G1178" t="str">
        <f>REPLACE(טבלה1[[#This Row],[url]],19,3,"com")</f>
        <v>https://www.udemy.com/piano-runs-fills-3-jazz-chromatic-chords-songs-ending/</v>
      </c>
      <c r="H1178" t="b">
        <v>1</v>
      </c>
      <c r="I1178" s="4">
        <v>70</v>
      </c>
      <c r="J1178" s="5">
        <v>747</v>
      </c>
      <c r="K1178" s="5">
        <v>5</v>
      </c>
      <c r="L1178" s="5">
        <v>28</v>
      </c>
      <c r="M1178">
        <v>1</v>
      </c>
      <c r="N1178" t="str">
        <f>VLOOKUP(טבלה1[[#This Row],[level_id]],Level_id!$A$2:$B$5,2)</f>
        <v>All levels</v>
      </c>
      <c r="O1178" t="str">
        <f>LOWER(טבלה1[[#This Row],[level_desc]])</f>
        <v>all levels</v>
      </c>
      <c r="P1178" s="3" t="str">
        <f>UPPER(טבלה1[[#This Row],[small letters]])</f>
        <v>ALL LEVELS</v>
      </c>
      <c r="Q1178">
        <f>LEN(טבלה1[[#This Row],[no spaces]])</f>
        <v>10</v>
      </c>
      <c r="R1178" t="str">
        <f>TRIM(טבלה1[[#This Row],[small letters]])</f>
        <v>all levels</v>
      </c>
      <c r="S1178" s="6">
        <v>1</v>
      </c>
      <c r="T1178" s="12">
        <v>42318</v>
      </c>
      <c r="U1178" s="6">
        <f>DAY(טבלה1[[#This Row],[published_date]])</f>
        <v>10</v>
      </c>
      <c r="V1178" s="6">
        <f>MONTH(טבלה1[[#This Row],[published_date]])</f>
        <v>11</v>
      </c>
      <c r="W1178" s="6">
        <f>YEAR(טבלה1[[#This Row],[published_date]])</f>
        <v>2015</v>
      </c>
      <c r="X1178">
        <v>3</v>
      </c>
      <c r="Y1178" t="str">
        <f>VLOOKUP(טבלה1[[#This Row],[subject_id]],Subject_id!$A$2:$B$5,2)</f>
        <v>Musical Instruments</v>
      </c>
      <c r="Z1178" s="7">
        <v>43734</v>
      </c>
      <c r="AA1178">
        <f>_xlfn.DAYS(טבלה1[[#This Row],[Removal_date]],טבלה1[[#This Row],[published_date]])</f>
        <v>1416</v>
      </c>
      <c r="AB1178" s="4">
        <f>טבלה1[[#This Row],[price]]*טבלה1[[#This Row],[num_subscribers]]</f>
        <v>52290</v>
      </c>
    </row>
    <row r="1179" spans="1:28" x14ac:dyDescent="0.3">
      <c r="A1179">
        <v>663810</v>
      </c>
      <c r="B1179" t="s">
        <v>3866</v>
      </c>
      <c r="C1179" t="str">
        <f>LEFT(טבלה1[[#This Row],[course_title]],10)</f>
        <v>Piano Runs</v>
      </c>
      <c r="D1179" t="str">
        <f>RIGHT(טבלה1[[#This Row],[course_title]],10)</f>
        <v>rfall Runs</v>
      </c>
      <c r="E1179" t="str">
        <f>MID(טבלה1[[#This Row],[course_title]],2,10)</f>
        <v xml:space="preserve">iano Runs </v>
      </c>
      <c r="F1179" t="s">
        <v>3867</v>
      </c>
      <c r="G1179" t="str">
        <f>REPLACE(טבלה1[[#This Row],[url]],19,3,"com")</f>
        <v>https://www.udemy.com/piano-runs-fills-4-c6-rolling-waves-waterfall-runs-songs-ending/</v>
      </c>
      <c r="H1179" t="b">
        <v>1</v>
      </c>
      <c r="I1179" s="4">
        <v>70</v>
      </c>
      <c r="J1179" s="5">
        <v>834</v>
      </c>
      <c r="K1179" s="5">
        <v>3</v>
      </c>
      <c r="L1179" s="5">
        <v>35</v>
      </c>
      <c r="M1179">
        <v>1</v>
      </c>
      <c r="N1179" t="str">
        <f>VLOOKUP(טבלה1[[#This Row],[level_id]],Level_id!$A$2:$B$5,2)</f>
        <v>All levels</v>
      </c>
      <c r="O1179" t="str">
        <f>LOWER(טבלה1[[#This Row],[level_desc]])</f>
        <v>all levels</v>
      </c>
      <c r="P1179" s="3" t="str">
        <f>UPPER(טבלה1[[#This Row],[small letters]])</f>
        <v>ALL LEVELS</v>
      </c>
      <c r="Q1179">
        <f>LEN(טבלה1[[#This Row],[no spaces]])</f>
        <v>10</v>
      </c>
      <c r="R1179" t="str">
        <f>TRIM(טבלה1[[#This Row],[small letters]])</f>
        <v>all levels</v>
      </c>
      <c r="S1179" s="6">
        <v>1</v>
      </c>
      <c r="T1179" s="12">
        <v>42318</v>
      </c>
      <c r="U1179" s="6">
        <f>DAY(טבלה1[[#This Row],[published_date]])</f>
        <v>10</v>
      </c>
      <c r="V1179" s="6">
        <f>MONTH(טבלה1[[#This Row],[published_date]])</f>
        <v>11</v>
      </c>
      <c r="W1179" s="6">
        <f>YEAR(טבלה1[[#This Row],[published_date]])</f>
        <v>2015</v>
      </c>
      <c r="X1179">
        <v>3</v>
      </c>
      <c r="Y1179" t="str">
        <f>VLOOKUP(טבלה1[[#This Row],[subject_id]],Subject_id!$A$2:$B$5,2)</f>
        <v>Musical Instruments</v>
      </c>
      <c r="Z1179" s="7">
        <v>43734</v>
      </c>
      <c r="AA1179">
        <f>_xlfn.DAYS(טבלה1[[#This Row],[Removal_date]],טבלה1[[#This Row],[published_date]])</f>
        <v>1416</v>
      </c>
      <c r="AB1179" s="4">
        <f>טבלה1[[#This Row],[price]]*טבלה1[[#This Row],[num_subscribers]]</f>
        <v>58380</v>
      </c>
    </row>
    <row r="1180" spans="1:28" x14ac:dyDescent="0.3">
      <c r="A1180">
        <v>690918</v>
      </c>
      <c r="B1180" t="s">
        <v>2691</v>
      </c>
      <c r="C1180" t="str">
        <f>LEFT(טבלה1[[#This Row],[course_title]],10)</f>
        <v xml:space="preserve">Domina el </v>
      </c>
      <c r="D1180" t="str">
        <f>RIGHT(טבלה1[[#This Row],[course_title]],10)</f>
        <v>otoshop CC</v>
      </c>
      <c r="E1180" t="str">
        <f>MID(טבלה1[[#This Row],[course_title]],2,10)</f>
        <v>omina el D</v>
      </c>
      <c r="F1180" t="s">
        <v>2692</v>
      </c>
      <c r="G1180" t="str">
        <f>REPLACE(טבלה1[[#This Row],[url]],19,3,"com")</f>
        <v>https://www.udemy.com/domina-el-diseno-grafico-para-web-con-photoshop-cc/</v>
      </c>
      <c r="H1180" t="b">
        <v>1</v>
      </c>
      <c r="I1180" s="4">
        <v>70</v>
      </c>
      <c r="J1180" s="5">
        <v>211</v>
      </c>
      <c r="K1180" s="5">
        <v>34</v>
      </c>
      <c r="L1180" s="5">
        <v>66</v>
      </c>
      <c r="M1180">
        <v>1</v>
      </c>
      <c r="N1180" t="str">
        <f>VLOOKUP(טבלה1[[#This Row],[level_id]],Level_id!$A$2:$B$5,2)</f>
        <v>All levels</v>
      </c>
      <c r="O1180" t="str">
        <f>LOWER(טבלה1[[#This Row],[level_desc]])</f>
        <v>all levels</v>
      </c>
      <c r="P1180" s="3" t="str">
        <f>UPPER(טבלה1[[#This Row],[small letters]])</f>
        <v>ALL LEVELS</v>
      </c>
      <c r="Q1180">
        <f>LEN(טבלה1[[#This Row],[no spaces]])</f>
        <v>10</v>
      </c>
      <c r="R1180" t="str">
        <f>TRIM(טבלה1[[#This Row],[small letters]])</f>
        <v>all levels</v>
      </c>
      <c r="S1180" s="6">
        <v>6.5</v>
      </c>
      <c r="T1180" s="12">
        <v>42368</v>
      </c>
      <c r="U1180" s="6">
        <f>DAY(טבלה1[[#This Row],[published_date]])</f>
        <v>30</v>
      </c>
      <c r="V1180" s="6">
        <f>MONTH(טבלה1[[#This Row],[published_date]])</f>
        <v>12</v>
      </c>
      <c r="W1180" s="6">
        <f>YEAR(טבלה1[[#This Row],[published_date]])</f>
        <v>2015</v>
      </c>
      <c r="X1180">
        <v>2</v>
      </c>
      <c r="Y1180" t="str">
        <f>VLOOKUP(טבלה1[[#This Row],[subject_id]],Subject_id!$A$2:$B$5,2)</f>
        <v>Graphic Design</v>
      </c>
      <c r="Z1180" s="7">
        <v>43734</v>
      </c>
      <c r="AA1180">
        <f>_xlfn.DAYS(טבלה1[[#This Row],[Removal_date]],טבלה1[[#This Row],[published_date]])</f>
        <v>1366</v>
      </c>
      <c r="AB1180" s="4">
        <f>טבלה1[[#This Row],[price]]*טבלה1[[#This Row],[num_subscribers]]</f>
        <v>14770</v>
      </c>
    </row>
    <row r="1181" spans="1:28" x14ac:dyDescent="0.3">
      <c r="A1181">
        <v>701468</v>
      </c>
      <c r="B1181" t="s">
        <v>2783</v>
      </c>
      <c r="C1181" t="str">
        <f>LEFT(טבלה1[[#This Row],[course_title]],10)</f>
        <v>Photoshopã</v>
      </c>
      <c r="D1181" t="str">
        <f>RIGHT(טבלה1[[#This Row],[course_title]],10)</f>
        <v>’å­¦ã¼ã†</v>
      </c>
      <c r="E1181" t="str">
        <f>MID(טבלה1[[#This Row],[course_title]],2,10)</f>
        <v>hotoshopãƒ</v>
      </c>
      <c r="F1181" t="s">
        <v>2784</v>
      </c>
      <c r="G1181" t="str">
        <f>REPLACE(טבלה1[[#This Row],[url]],19,3,"com")</f>
        <v>https://www.udemy.com/photoshop-x/</v>
      </c>
      <c r="H1181" t="b">
        <v>1</v>
      </c>
      <c r="I1181" s="4">
        <v>70</v>
      </c>
      <c r="J1181" s="5">
        <v>354</v>
      </c>
      <c r="K1181" s="5">
        <v>27</v>
      </c>
      <c r="L1181" s="5">
        <v>98</v>
      </c>
      <c r="M1181">
        <v>1</v>
      </c>
      <c r="N1181" t="str">
        <f>VLOOKUP(טבלה1[[#This Row],[level_id]],Level_id!$A$2:$B$5,2)</f>
        <v>All levels</v>
      </c>
      <c r="O1181" t="str">
        <f>LOWER(טבלה1[[#This Row],[level_desc]])</f>
        <v>all levels</v>
      </c>
      <c r="P1181" s="3" t="str">
        <f>UPPER(טבלה1[[#This Row],[small letters]])</f>
        <v>ALL LEVELS</v>
      </c>
      <c r="Q1181">
        <f>LEN(טבלה1[[#This Row],[no spaces]])</f>
        <v>10</v>
      </c>
      <c r="R1181" t="str">
        <f>TRIM(טבלה1[[#This Row],[small letters]])</f>
        <v>all levels</v>
      </c>
      <c r="S1181" s="6">
        <v>13</v>
      </c>
      <c r="T1181" s="12">
        <v>42373</v>
      </c>
      <c r="U1181" s="6">
        <f>DAY(טבלה1[[#This Row],[published_date]])</f>
        <v>4</v>
      </c>
      <c r="V1181" s="6">
        <f>MONTH(טבלה1[[#This Row],[published_date]])</f>
        <v>1</v>
      </c>
      <c r="W1181" s="6">
        <f>YEAR(טבלה1[[#This Row],[published_date]])</f>
        <v>2016</v>
      </c>
      <c r="X1181">
        <v>2</v>
      </c>
      <c r="Y1181" t="str">
        <f>VLOOKUP(טבלה1[[#This Row],[subject_id]],Subject_id!$A$2:$B$5,2)</f>
        <v>Graphic Design</v>
      </c>
      <c r="Z1181" s="7">
        <v>43734</v>
      </c>
      <c r="AA1181">
        <f>_xlfn.DAYS(טבלה1[[#This Row],[Removal_date]],טבלה1[[#This Row],[published_date]])</f>
        <v>1361</v>
      </c>
      <c r="AB1181" s="4">
        <f>טבלה1[[#This Row],[price]]*טבלה1[[#This Row],[num_subscribers]]</f>
        <v>24780</v>
      </c>
    </row>
    <row r="1182" spans="1:28" x14ac:dyDescent="0.3">
      <c r="A1182">
        <v>711688</v>
      </c>
      <c r="B1182" t="s">
        <v>2612</v>
      </c>
      <c r="C1182" t="str">
        <f>LEFT(טבלה1[[#This Row],[course_title]],10)</f>
        <v>Learning P</v>
      </c>
      <c r="D1182" t="str">
        <f>RIGHT(טבלה1[[#This Row],[course_title]],10)</f>
        <v xml:space="preserve">an Arabic </v>
      </c>
      <c r="E1182" t="str">
        <f>MID(טבלה1[[#This Row],[course_title]],2,10)</f>
        <v>earning Ph</v>
      </c>
      <c r="F1182" t="s">
        <v>2613</v>
      </c>
      <c r="G1182" t="str">
        <f>REPLACE(טבלה1[[#This Row],[url]],19,3,"com")</f>
        <v>https://www.udemy.com/photoshop-egyptian-arabic/</v>
      </c>
      <c r="H1182" t="b">
        <v>1</v>
      </c>
      <c r="I1182" s="4">
        <v>70</v>
      </c>
      <c r="J1182" s="5">
        <v>1150</v>
      </c>
      <c r="K1182" s="5">
        <v>68</v>
      </c>
      <c r="L1182" s="5">
        <v>25</v>
      </c>
      <c r="M1182">
        <v>1</v>
      </c>
      <c r="N1182" t="str">
        <f>VLOOKUP(טבלה1[[#This Row],[level_id]],Level_id!$A$2:$B$5,2)</f>
        <v>All levels</v>
      </c>
      <c r="O1182" t="str">
        <f>LOWER(טבלה1[[#This Row],[level_desc]])</f>
        <v>all levels</v>
      </c>
      <c r="P1182" s="3" t="str">
        <f>UPPER(טבלה1[[#This Row],[small letters]])</f>
        <v>ALL LEVELS</v>
      </c>
      <c r="Q1182">
        <f>LEN(טבלה1[[#This Row],[no spaces]])</f>
        <v>10</v>
      </c>
      <c r="R1182" t="str">
        <f>TRIM(טבלה1[[#This Row],[small letters]])</f>
        <v>all levels</v>
      </c>
      <c r="S1182" s="6">
        <v>3.5</v>
      </c>
      <c r="T1182" s="12">
        <v>42379</v>
      </c>
      <c r="U1182" s="6">
        <f>DAY(טבלה1[[#This Row],[published_date]])</f>
        <v>10</v>
      </c>
      <c r="V1182" s="6">
        <f>MONTH(טבלה1[[#This Row],[published_date]])</f>
        <v>1</v>
      </c>
      <c r="W1182" s="6">
        <f>YEAR(טבלה1[[#This Row],[published_date]])</f>
        <v>2016</v>
      </c>
      <c r="X1182">
        <v>2</v>
      </c>
      <c r="Y1182" t="str">
        <f>VLOOKUP(טבלה1[[#This Row],[subject_id]],Subject_id!$A$2:$B$5,2)</f>
        <v>Graphic Design</v>
      </c>
      <c r="Z1182" s="7">
        <v>43734</v>
      </c>
      <c r="AA1182">
        <f>_xlfn.DAYS(טבלה1[[#This Row],[Removal_date]],טבלה1[[#This Row],[published_date]])</f>
        <v>1355</v>
      </c>
      <c r="AB1182" s="4">
        <f>טבלה1[[#This Row],[price]]*טבלה1[[#This Row],[num_subscribers]]</f>
        <v>80500</v>
      </c>
    </row>
    <row r="1183" spans="1:28" x14ac:dyDescent="0.3">
      <c r="A1183">
        <v>739910</v>
      </c>
      <c r="B1183" t="s">
        <v>2000</v>
      </c>
      <c r="C1183" t="str">
        <f>LEFT(טבלה1[[#This Row],[course_title]],10)</f>
        <v>Learn To T</v>
      </c>
      <c r="D1183" t="str">
        <f>RIGHT(טבלה1[[#This Row],[course_title]],10)</f>
        <v>ulco Trade</v>
      </c>
      <c r="E1183" t="str">
        <f>MID(טבלה1[[#This Row],[course_title]],2,10)</f>
        <v>earn To Tr</v>
      </c>
      <c r="F1183" t="s">
        <v>2001</v>
      </c>
      <c r="G1183" t="str">
        <f>REPLACE(טבלה1[[#This Row],[url]],19,3,"com")</f>
        <v>https://www.udemy.com/forex-naked-price-action-acapulco-trade/</v>
      </c>
      <c r="H1183" t="b">
        <v>1</v>
      </c>
      <c r="I1183" s="4">
        <v>70</v>
      </c>
      <c r="J1183" s="5">
        <v>288</v>
      </c>
      <c r="K1183" s="5">
        <v>9</v>
      </c>
      <c r="L1183" s="5">
        <v>13</v>
      </c>
      <c r="M1183">
        <v>4</v>
      </c>
      <c r="N1183" t="str">
        <f>VLOOKUP(טבלה1[[#This Row],[level_id]],Level_id!$A$2:$B$5,2)</f>
        <v>Intermediate Level</v>
      </c>
      <c r="O1183" t="str">
        <f>LOWER(טבלה1[[#This Row],[level_desc]])</f>
        <v>intermediate level</v>
      </c>
      <c r="P1183" s="3" t="str">
        <f>UPPER(טבלה1[[#This Row],[small letters]])</f>
        <v>INTERMEDIATE LEVEL</v>
      </c>
      <c r="Q1183">
        <f>LEN(טבלה1[[#This Row],[no spaces]])</f>
        <v>18</v>
      </c>
      <c r="R1183" t="str">
        <f>TRIM(טבלה1[[#This Row],[small letters]])</f>
        <v>intermediate level</v>
      </c>
      <c r="S1183" s="6">
        <v>1</v>
      </c>
      <c r="T1183" s="12">
        <v>42394</v>
      </c>
      <c r="U1183" s="6">
        <f>DAY(טבלה1[[#This Row],[published_date]])</f>
        <v>25</v>
      </c>
      <c r="V1183" s="6">
        <f>MONTH(טבלה1[[#This Row],[published_date]])</f>
        <v>1</v>
      </c>
      <c r="W1183" s="6">
        <f>YEAR(טבלה1[[#This Row],[published_date]])</f>
        <v>2016</v>
      </c>
      <c r="X1183">
        <v>1</v>
      </c>
      <c r="Y1183" t="str">
        <f>VLOOKUP(טבלה1[[#This Row],[subject_id]],Subject_id!$A$2:$B$5,2)</f>
        <v>Business Finance</v>
      </c>
      <c r="Z1183" s="7">
        <v>44114</v>
      </c>
      <c r="AA1183">
        <f>_xlfn.DAYS(טבלה1[[#This Row],[Removal_date]],טבלה1[[#This Row],[published_date]])</f>
        <v>1720</v>
      </c>
      <c r="AB1183" s="4">
        <f>טבלה1[[#This Row],[price]]*טבלה1[[#This Row],[num_subscribers]]</f>
        <v>20160</v>
      </c>
    </row>
    <row r="1184" spans="1:28" x14ac:dyDescent="0.3">
      <c r="A1184">
        <v>770622</v>
      </c>
      <c r="B1184" t="s">
        <v>2831</v>
      </c>
      <c r="C1184" t="str">
        <f>LEFT(טבלה1[[#This Row],[course_title]],10)</f>
        <v>Bring your</v>
      </c>
      <c r="D1184" t="str">
        <f>RIGHT(טבלה1[[#This Row],[course_title]],10)</f>
        <v>lustration</v>
      </c>
      <c r="E1184" t="str">
        <f>MID(טבלה1[[#This Row],[course_title]],2,10)</f>
        <v xml:space="preserve">ring your </v>
      </c>
      <c r="F1184" t="s">
        <v>2832</v>
      </c>
      <c r="G1184" t="str">
        <f>REPLACE(טבלה1[[#This Row],[url]],19,3,"com")</f>
        <v>https://www.udemy.com/digital-illustration-with-illustrator-and-photoshop/</v>
      </c>
      <c r="H1184" t="b">
        <v>1</v>
      </c>
      <c r="I1184" s="4">
        <v>70</v>
      </c>
      <c r="J1184" s="5">
        <v>1202</v>
      </c>
      <c r="K1184" s="5">
        <v>68</v>
      </c>
      <c r="L1184" s="5">
        <v>36</v>
      </c>
      <c r="M1184">
        <v>2</v>
      </c>
      <c r="N1184" t="str">
        <f>VLOOKUP(טבלה1[[#This Row],[level_id]],Level_id!$A$2:$B$5,2)</f>
        <v>Beginner Level</v>
      </c>
      <c r="O1184" t="str">
        <f>LOWER(טבלה1[[#This Row],[level_desc]])</f>
        <v>beginner level</v>
      </c>
      <c r="P1184" s="3" t="str">
        <f>UPPER(טבלה1[[#This Row],[small letters]])</f>
        <v>BEGINNER LEVEL</v>
      </c>
      <c r="Q1184">
        <f>LEN(טבלה1[[#This Row],[no spaces]])</f>
        <v>14</v>
      </c>
      <c r="R1184" t="str">
        <f>TRIM(טבלה1[[#This Row],[small letters]])</f>
        <v>beginner level</v>
      </c>
      <c r="S1184" s="6">
        <v>3.5</v>
      </c>
      <c r="T1184" s="12">
        <v>42489</v>
      </c>
      <c r="U1184" s="6">
        <f>DAY(טבלה1[[#This Row],[published_date]])</f>
        <v>29</v>
      </c>
      <c r="V1184" s="6">
        <f>MONTH(טבלה1[[#This Row],[published_date]])</f>
        <v>4</v>
      </c>
      <c r="W1184" s="6">
        <f>YEAR(טבלה1[[#This Row],[published_date]])</f>
        <v>2016</v>
      </c>
      <c r="X1184">
        <v>2</v>
      </c>
      <c r="Y1184" t="str">
        <f>VLOOKUP(טבלה1[[#This Row],[subject_id]],Subject_id!$A$2:$B$5,2)</f>
        <v>Graphic Design</v>
      </c>
      <c r="Z1184" s="7">
        <v>43465</v>
      </c>
      <c r="AA1184">
        <f>_xlfn.DAYS(טבלה1[[#This Row],[Removal_date]],טבלה1[[#This Row],[published_date]])</f>
        <v>976</v>
      </c>
      <c r="AB1184" s="4">
        <f>טבלה1[[#This Row],[price]]*טבלה1[[#This Row],[num_subscribers]]</f>
        <v>84140</v>
      </c>
    </row>
    <row r="1185" spans="1:28" x14ac:dyDescent="0.3">
      <c r="A1185">
        <v>793234</v>
      </c>
      <c r="B1185" t="s">
        <v>3904</v>
      </c>
      <c r="C1185" t="str">
        <f>LEFT(טבלה1[[#This Row],[course_title]],10)</f>
        <v>Piano From</v>
      </c>
      <c r="D1185" t="str">
        <f>RIGHT(טבלה1[[#This Row],[course_title]],10)</f>
        <v xml:space="preserve"> The Piano</v>
      </c>
      <c r="E1185" t="str">
        <f>MID(טבלה1[[#This Row],[course_title]],2,10)</f>
        <v xml:space="preserve">iano From </v>
      </c>
      <c r="F1185" t="s">
        <v>3905</v>
      </c>
      <c r="G1185" t="str">
        <f>REPLACE(טבלה1[[#This Row],[url]],19,3,"com")</f>
        <v>https://www.udemy.com/piano-from-zero-to-pro-beginner-essentials-to-play-by-ear-amosdoll/</v>
      </c>
      <c r="H1185" t="b">
        <v>1</v>
      </c>
      <c r="I1185" s="4">
        <v>70</v>
      </c>
      <c r="J1185" s="5">
        <v>811</v>
      </c>
      <c r="K1185" s="5">
        <v>129</v>
      </c>
      <c r="L1185" s="5">
        <v>52</v>
      </c>
      <c r="M1185">
        <v>2</v>
      </c>
      <c r="N1185" t="str">
        <f>VLOOKUP(טבלה1[[#This Row],[level_id]],Level_id!$A$2:$B$5,2)</f>
        <v>Beginner Level</v>
      </c>
      <c r="O1185" t="str">
        <f>LOWER(טבלה1[[#This Row],[level_desc]])</f>
        <v>beginner level</v>
      </c>
      <c r="P1185" s="3" t="str">
        <f>UPPER(טבלה1[[#This Row],[small letters]])</f>
        <v>BEGINNER LEVEL</v>
      </c>
      <c r="Q1185">
        <f>LEN(טבלה1[[#This Row],[no spaces]])</f>
        <v>14</v>
      </c>
      <c r="R1185" t="str">
        <f>TRIM(טבלה1[[#This Row],[small letters]])</f>
        <v>beginner level</v>
      </c>
      <c r="S1185" s="6">
        <v>3.5</v>
      </c>
      <c r="T1185" s="12">
        <v>42445</v>
      </c>
      <c r="U1185" s="6">
        <f>DAY(טבלה1[[#This Row],[published_date]])</f>
        <v>16</v>
      </c>
      <c r="V1185" s="6">
        <f>MONTH(טבלה1[[#This Row],[published_date]])</f>
        <v>3</v>
      </c>
      <c r="W1185" s="6">
        <f>YEAR(טבלה1[[#This Row],[published_date]])</f>
        <v>2016</v>
      </c>
      <c r="X1185">
        <v>3</v>
      </c>
      <c r="Y1185" t="str">
        <f>VLOOKUP(טבלה1[[#This Row],[subject_id]],Subject_id!$A$2:$B$5,2)</f>
        <v>Musical Instruments</v>
      </c>
      <c r="Z1185" s="7">
        <v>43465</v>
      </c>
      <c r="AA1185">
        <f>_xlfn.DAYS(טבלה1[[#This Row],[Removal_date]],טבלה1[[#This Row],[published_date]])</f>
        <v>1020</v>
      </c>
      <c r="AB1185" s="4">
        <f>טבלה1[[#This Row],[price]]*טבלה1[[#This Row],[num_subscribers]]</f>
        <v>56770</v>
      </c>
    </row>
    <row r="1186" spans="1:28" x14ac:dyDescent="0.3">
      <c r="A1186">
        <v>928858</v>
      </c>
      <c r="B1186" t="s">
        <v>5375</v>
      </c>
      <c r="C1186" t="str">
        <f>LEFT(טבלה1[[#This Row],[course_title]],10)</f>
        <v xml:space="preserve">Learn How </v>
      </c>
      <c r="D1186" t="str">
        <f>RIGHT(טבלה1[[#This Row],[course_title]],10)</f>
        <v>ing Joomla</v>
      </c>
      <c r="E1186" t="str">
        <f>MID(טבלה1[[#This Row],[course_title]],2,10)</f>
        <v>earn How T</v>
      </c>
      <c r="F1186" t="s">
        <v>5376</v>
      </c>
      <c r="G1186" t="str">
        <f>REPLACE(טבלה1[[#This Row],[url]],19,3,"com")</f>
        <v>https://www.udemy.com/learn-how-to-build-a-professional-web-site-by-using-joomla/</v>
      </c>
      <c r="H1186" t="b">
        <v>1</v>
      </c>
      <c r="I1186" s="4">
        <v>70</v>
      </c>
      <c r="J1186" s="5">
        <v>7184</v>
      </c>
      <c r="K1186" s="5">
        <v>22</v>
      </c>
      <c r="L1186" s="5">
        <v>29</v>
      </c>
      <c r="M1186">
        <v>1</v>
      </c>
      <c r="N1186" t="str">
        <f>VLOOKUP(טבלה1[[#This Row],[level_id]],Level_id!$A$2:$B$5,2)</f>
        <v>All levels</v>
      </c>
      <c r="O1186" t="str">
        <f>LOWER(טבלה1[[#This Row],[level_desc]])</f>
        <v>all levels</v>
      </c>
      <c r="P1186" s="3" t="str">
        <f>UPPER(טבלה1[[#This Row],[small letters]])</f>
        <v>ALL LEVELS</v>
      </c>
      <c r="Q1186">
        <f>LEN(טבלה1[[#This Row],[no spaces]])</f>
        <v>10</v>
      </c>
      <c r="R1186" t="str">
        <f>TRIM(טבלה1[[#This Row],[small letters]])</f>
        <v>all levels</v>
      </c>
      <c r="S1186" s="6">
        <v>4</v>
      </c>
      <c r="T1186" s="12">
        <v>42593</v>
      </c>
      <c r="U1186" s="6">
        <f>DAY(טבלה1[[#This Row],[published_date]])</f>
        <v>11</v>
      </c>
      <c r="V1186" s="6">
        <f>MONTH(טבלה1[[#This Row],[published_date]])</f>
        <v>8</v>
      </c>
      <c r="W1186" s="6">
        <f>YEAR(טבלה1[[#This Row],[published_date]])</f>
        <v>2016</v>
      </c>
      <c r="X1186">
        <v>4</v>
      </c>
      <c r="Y1186" t="str">
        <f>VLOOKUP(טבלה1[[#This Row],[subject_id]],Subject_id!$A$2:$B$5,2)</f>
        <v>Web Development</v>
      </c>
      <c r="Z1186" s="7">
        <v>43734</v>
      </c>
      <c r="AA1186">
        <f>_xlfn.DAYS(טבלה1[[#This Row],[Removal_date]],טבלה1[[#This Row],[published_date]])</f>
        <v>1141</v>
      </c>
      <c r="AB1186" s="4">
        <f>טבלה1[[#This Row],[price]]*טבלה1[[#This Row],[num_subscribers]]</f>
        <v>502880</v>
      </c>
    </row>
    <row r="1187" spans="1:28" x14ac:dyDescent="0.3">
      <c r="A1187">
        <v>939668</v>
      </c>
      <c r="B1187" t="s">
        <v>3744</v>
      </c>
      <c r="C1187" t="str">
        <f>LEFT(טבלה1[[#This Row],[course_title]],10)</f>
        <v xml:space="preserve">Learn 3 - </v>
      </c>
      <c r="D1187" t="str">
        <f>RIGHT(טבלה1[[#This Row],[course_title]],10)</f>
        <v>tic Flute!</v>
      </c>
      <c r="E1187" t="str">
        <f>MID(טבלה1[[#This Row],[course_title]],2,10)</f>
        <v>earn 3 - A</v>
      </c>
      <c r="F1187" t="s">
        <v>3745</v>
      </c>
      <c r="G1187" t="str">
        <f>REPLACE(טבלה1[[#This Row],[url]],19,3,"com")</f>
        <v>https://www.udemy.com/arrahman-hits/</v>
      </c>
      <c r="H1187" t="b">
        <v>1</v>
      </c>
      <c r="I1187" s="4">
        <v>70</v>
      </c>
      <c r="J1187" s="5">
        <v>98</v>
      </c>
      <c r="K1187" s="5">
        <v>18</v>
      </c>
      <c r="L1187" s="5">
        <v>31</v>
      </c>
      <c r="M1187">
        <v>4</v>
      </c>
      <c r="N1187" t="str">
        <f>VLOOKUP(טבלה1[[#This Row],[level_id]],Level_id!$A$2:$B$5,2)</f>
        <v>Intermediate Level</v>
      </c>
      <c r="O1187" t="str">
        <f>LOWER(טבלה1[[#This Row],[level_desc]])</f>
        <v>intermediate level</v>
      </c>
      <c r="P1187" s="3" t="str">
        <f>UPPER(טבלה1[[#This Row],[small letters]])</f>
        <v>INTERMEDIATE LEVEL</v>
      </c>
      <c r="Q1187">
        <f>LEN(טבלה1[[#This Row],[no spaces]])</f>
        <v>18</v>
      </c>
      <c r="R1187" t="str">
        <f>TRIM(טבלה1[[#This Row],[small letters]])</f>
        <v>intermediate level</v>
      </c>
      <c r="S1187" s="6">
        <v>2.5</v>
      </c>
      <c r="T1187" s="12">
        <v>42717</v>
      </c>
      <c r="U1187" s="6">
        <f>DAY(טבלה1[[#This Row],[published_date]])</f>
        <v>13</v>
      </c>
      <c r="V1187" s="6">
        <f>MONTH(טבלה1[[#This Row],[published_date]])</f>
        <v>12</v>
      </c>
      <c r="W1187" s="6">
        <f>YEAR(טבלה1[[#This Row],[published_date]])</f>
        <v>2016</v>
      </c>
      <c r="X1187">
        <v>3</v>
      </c>
      <c r="Y1187" t="str">
        <f>VLOOKUP(טבלה1[[#This Row],[subject_id]],Subject_id!$A$2:$B$5,2)</f>
        <v>Musical Instruments</v>
      </c>
      <c r="Z1187" s="7">
        <v>44114</v>
      </c>
      <c r="AA1187">
        <f>_xlfn.DAYS(טבלה1[[#This Row],[Removal_date]],טבלה1[[#This Row],[published_date]])</f>
        <v>1397</v>
      </c>
      <c r="AB1187" s="4">
        <f>טבלה1[[#This Row],[price]]*טבלה1[[#This Row],[num_subscribers]]</f>
        <v>6860</v>
      </c>
    </row>
    <row r="1188" spans="1:28" x14ac:dyDescent="0.3">
      <c r="A1188">
        <v>1039930</v>
      </c>
      <c r="B1188" t="s">
        <v>2204</v>
      </c>
      <c r="C1188" t="str">
        <f>LEFT(טבלה1[[#This Row],[course_title]],10)</f>
        <v>Wie Du, Di</v>
      </c>
      <c r="D1188" t="str">
        <f>RIGHT(טבלה1[[#This Row],[course_title]],10)</f>
        <v>n aufbaust</v>
      </c>
      <c r="E1188" t="str">
        <f>MID(טבלה1[[#This Row],[course_title]],2,10)</f>
        <v>ie Du, Dir</v>
      </c>
      <c r="F1188" t="s">
        <v>2205</v>
      </c>
      <c r="G1188" t="str">
        <f>REPLACE(טבלה1[[#This Row],[url]],19,3,"com")</f>
        <v>https://www.udemy.com/wie-du-dir-auch-mit-kleinen-betragen-ein-vermogen-aufbaust/</v>
      </c>
      <c r="H1188" t="b">
        <v>1</v>
      </c>
      <c r="I1188" s="4">
        <v>70</v>
      </c>
      <c r="J1188" s="5">
        <v>187</v>
      </c>
      <c r="K1188" s="5">
        <v>3</v>
      </c>
      <c r="L1188" s="5">
        <v>53</v>
      </c>
      <c r="M1188">
        <v>1</v>
      </c>
      <c r="N1188" t="str">
        <f>VLOOKUP(טבלה1[[#This Row],[level_id]],Level_id!$A$2:$B$5,2)</f>
        <v>All levels</v>
      </c>
      <c r="O1188" t="str">
        <f>LOWER(טבלה1[[#This Row],[level_desc]])</f>
        <v>all levels</v>
      </c>
      <c r="P1188" s="3" t="str">
        <f>UPPER(טבלה1[[#This Row],[small letters]])</f>
        <v>ALL LEVELS</v>
      </c>
      <c r="Q1188">
        <f>LEN(טבלה1[[#This Row],[no spaces]])</f>
        <v>10</v>
      </c>
      <c r="R1188" t="str">
        <f>TRIM(טבלה1[[#This Row],[small letters]])</f>
        <v>all levels</v>
      </c>
      <c r="S1188" s="6">
        <v>7</v>
      </c>
      <c r="T1188" s="12">
        <v>42718</v>
      </c>
      <c r="U1188" s="6">
        <f>DAY(טבלה1[[#This Row],[published_date]])</f>
        <v>14</v>
      </c>
      <c r="V1188" s="6">
        <f>MONTH(טבלה1[[#This Row],[published_date]])</f>
        <v>12</v>
      </c>
      <c r="W1188" s="6">
        <f>YEAR(טבלה1[[#This Row],[published_date]])</f>
        <v>2016</v>
      </c>
      <c r="X1188">
        <v>1</v>
      </c>
      <c r="Y1188" t="str">
        <f>VLOOKUP(טבלה1[[#This Row],[subject_id]],Subject_id!$A$2:$B$5,2)</f>
        <v>Business Finance</v>
      </c>
      <c r="Z1188" s="7">
        <v>43734</v>
      </c>
      <c r="AA1188">
        <f>_xlfn.DAYS(טבלה1[[#This Row],[Removal_date]],טבלה1[[#This Row],[published_date]])</f>
        <v>1016</v>
      </c>
      <c r="AB1188" s="4">
        <f>טבלה1[[#This Row],[price]]*טבלה1[[#This Row],[num_subscribers]]</f>
        <v>13090</v>
      </c>
    </row>
    <row r="1189" spans="1:28" x14ac:dyDescent="0.3">
      <c r="A1189">
        <v>1095488</v>
      </c>
      <c r="B1189" t="s">
        <v>3106</v>
      </c>
      <c r="C1189" t="str">
        <f>LEFT(טבלה1[[#This Row],[course_title]],10)</f>
        <v>Adobe phot</v>
      </c>
      <c r="D1189" t="str">
        <f>RIGHT(טבלה1[[#This Row],[course_title]],10)</f>
        <v>ompositing</v>
      </c>
      <c r="E1189" t="str">
        <f>MID(טבלה1[[#This Row],[course_title]],2,10)</f>
        <v>dobe photo</v>
      </c>
      <c r="F1189" t="s">
        <v>3107</v>
      </c>
      <c r="G1189" t="str">
        <f>REPLACE(טבלה1[[#This Row],[url]],19,3,"com")</f>
        <v>https://www.udemy.com/adobe-photoshop-the-flying-land-compositing/</v>
      </c>
      <c r="H1189" t="b">
        <v>1</v>
      </c>
      <c r="I1189" s="4">
        <v>70</v>
      </c>
      <c r="J1189" s="5">
        <v>2</v>
      </c>
      <c r="K1189" s="5">
        <v>0</v>
      </c>
      <c r="L1189" s="5">
        <v>23</v>
      </c>
      <c r="M1189">
        <v>1</v>
      </c>
      <c r="N1189" t="str">
        <f>VLOOKUP(טבלה1[[#This Row],[level_id]],Level_id!$A$2:$B$5,2)</f>
        <v>All levels</v>
      </c>
      <c r="O1189" t="str">
        <f>LOWER(טבלה1[[#This Row],[level_desc]])</f>
        <v>all levels</v>
      </c>
      <c r="P1189" s="3" t="str">
        <f>UPPER(טבלה1[[#This Row],[small letters]])</f>
        <v>ALL LEVELS</v>
      </c>
      <c r="Q1189">
        <f>LEN(טבלה1[[#This Row],[no spaces]])</f>
        <v>10</v>
      </c>
      <c r="R1189" t="str">
        <f>TRIM(טבלה1[[#This Row],[small letters]])</f>
        <v>all levels</v>
      </c>
      <c r="S1189" s="6">
        <v>2.5</v>
      </c>
      <c r="T1189" s="12">
        <v>42786</v>
      </c>
      <c r="U1189" s="6">
        <f>DAY(טבלה1[[#This Row],[published_date]])</f>
        <v>20</v>
      </c>
      <c r="V1189" s="6">
        <f>MONTH(טבלה1[[#This Row],[published_date]])</f>
        <v>2</v>
      </c>
      <c r="W1189" s="6">
        <f>YEAR(טבלה1[[#This Row],[published_date]])</f>
        <v>2017</v>
      </c>
      <c r="X1189">
        <v>2</v>
      </c>
      <c r="Y1189" t="str">
        <f>VLOOKUP(טבלה1[[#This Row],[subject_id]],Subject_id!$A$2:$B$5,2)</f>
        <v>Graphic Design</v>
      </c>
      <c r="Z1189" s="7">
        <v>43734</v>
      </c>
      <c r="AA1189">
        <f>_xlfn.DAYS(טבלה1[[#This Row],[Removal_date]],טבלה1[[#This Row],[published_date]])</f>
        <v>948</v>
      </c>
      <c r="AB1189" s="4">
        <f>טבלה1[[#This Row],[price]]*טבלה1[[#This Row],[num_subscribers]]</f>
        <v>140</v>
      </c>
    </row>
    <row r="1190" spans="1:28" x14ac:dyDescent="0.3">
      <c r="A1190">
        <v>1134330</v>
      </c>
      <c r="B1190" t="s">
        <v>5637</v>
      </c>
      <c r="C1190" t="str">
        <f>LEFT(טבלה1[[#This Row],[course_title]],10)</f>
        <v>Master Reg</v>
      </c>
      <c r="D1190" t="str">
        <f>RIGHT(טבלה1[[#This Row],[course_title]],10)</f>
        <v xml:space="preserve"> languages</v>
      </c>
      <c r="E1190" t="str">
        <f>MID(טבלה1[[#This Row],[course_title]],2,10)</f>
        <v>aster Regu</v>
      </c>
      <c r="F1190" t="s">
        <v>5638</v>
      </c>
      <c r="G1190" t="str">
        <f>REPLACE(טבלה1[[#This Row],[url]],19,3,"com")</f>
        <v>https://www.udemy.com/master-regular-expressions-from-scratch/</v>
      </c>
      <c r="H1190" t="b">
        <v>1</v>
      </c>
      <c r="I1190" s="4">
        <v>70</v>
      </c>
      <c r="J1190" s="5">
        <v>1925</v>
      </c>
      <c r="K1190" s="5">
        <v>27</v>
      </c>
      <c r="L1190" s="5">
        <v>38</v>
      </c>
      <c r="M1190">
        <v>1</v>
      </c>
      <c r="N1190" t="str">
        <f>VLOOKUP(טבלה1[[#This Row],[level_id]],Level_id!$A$2:$B$5,2)</f>
        <v>All levels</v>
      </c>
      <c r="O1190" t="str">
        <f>LOWER(טבלה1[[#This Row],[level_desc]])</f>
        <v>all levels</v>
      </c>
      <c r="P1190" s="3" t="str">
        <f>UPPER(טבלה1[[#This Row],[small letters]])</f>
        <v>ALL LEVELS</v>
      </c>
      <c r="Q1190">
        <f>LEN(טבלה1[[#This Row],[no spaces]])</f>
        <v>10</v>
      </c>
      <c r="R1190" t="str">
        <f>TRIM(טבלה1[[#This Row],[small letters]])</f>
        <v>all levels</v>
      </c>
      <c r="S1190" s="6">
        <v>2</v>
      </c>
      <c r="T1190" s="12">
        <v>42852</v>
      </c>
      <c r="U1190" s="6">
        <f>DAY(טבלה1[[#This Row],[published_date]])</f>
        <v>27</v>
      </c>
      <c r="V1190" s="6">
        <f>MONTH(טבלה1[[#This Row],[published_date]])</f>
        <v>4</v>
      </c>
      <c r="W1190" s="6">
        <f>YEAR(טבלה1[[#This Row],[published_date]])</f>
        <v>2017</v>
      </c>
      <c r="X1190">
        <v>4</v>
      </c>
      <c r="Y1190" t="str">
        <f>VLOOKUP(טבלה1[[#This Row],[subject_id]],Subject_id!$A$2:$B$5,2)</f>
        <v>Web Development</v>
      </c>
      <c r="Z1190" s="7">
        <v>43734</v>
      </c>
      <c r="AA1190">
        <f>_xlfn.DAYS(טבלה1[[#This Row],[Removal_date]],טבלה1[[#This Row],[published_date]])</f>
        <v>882</v>
      </c>
      <c r="AB1190" s="4">
        <f>טבלה1[[#This Row],[price]]*טבלה1[[#This Row],[num_subscribers]]</f>
        <v>134750</v>
      </c>
    </row>
    <row r="1191" spans="1:28" x14ac:dyDescent="0.3">
      <c r="A1191">
        <v>1174974</v>
      </c>
      <c r="B1191" t="s">
        <v>4281</v>
      </c>
      <c r="C1191" t="str">
        <f>LEFT(טבלה1[[#This Row],[course_title]],10)</f>
        <v>Curso de V</v>
      </c>
      <c r="D1191" t="str">
        <f>RIGHT(טבלה1[[#This Row],[course_title]],10)</f>
        <v>o PrÃ¡tico</v>
      </c>
      <c r="E1191" t="str">
        <f>MID(טבלה1[[#This Row],[course_title]],2,10)</f>
        <v>urso de Vi</v>
      </c>
      <c r="F1191" t="s">
        <v>4282</v>
      </c>
      <c r="G1191" t="str">
        <f>REPLACE(טבלה1[[#This Row],[url]],19,3,"com")</f>
        <v>https://www.udemy.com/harmonia-tonal/</v>
      </c>
      <c r="H1191" t="b">
        <v>1</v>
      </c>
      <c r="I1191" s="4">
        <v>70</v>
      </c>
      <c r="J1191" s="5">
        <v>5</v>
      </c>
      <c r="K1191" s="5">
        <v>0</v>
      </c>
      <c r="L1191" s="5">
        <v>10</v>
      </c>
      <c r="M1191">
        <v>2</v>
      </c>
      <c r="N1191" t="str">
        <f>VLOOKUP(טבלה1[[#This Row],[level_id]],Level_id!$A$2:$B$5,2)</f>
        <v>Beginner Level</v>
      </c>
      <c r="O1191" t="str">
        <f>LOWER(טבלה1[[#This Row],[level_desc]])</f>
        <v>beginner level</v>
      </c>
      <c r="P1191" s="3" t="str">
        <f>UPPER(טבלה1[[#This Row],[small letters]])</f>
        <v>BEGINNER LEVEL</v>
      </c>
      <c r="Q1191">
        <f>LEN(טבלה1[[#This Row],[no spaces]])</f>
        <v>14</v>
      </c>
      <c r="R1191" t="str">
        <f>TRIM(טבלה1[[#This Row],[small letters]])</f>
        <v>beginner level</v>
      </c>
      <c r="S1191" s="6">
        <v>1.5</v>
      </c>
      <c r="T1191" s="12">
        <v>42837</v>
      </c>
      <c r="U1191" s="6">
        <f>DAY(טבלה1[[#This Row],[published_date]])</f>
        <v>12</v>
      </c>
      <c r="V1191" s="6">
        <f>MONTH(טבלה1[[#This Row],[published_date]])</f>
        <v>4</v>
      </c>
      <c r="W1191" s="6">
        <f>YEAR(טבלה1[[#This Row],[published_date]])</f>
        <v>2017</v>
      </c>
      <c r="X1191">
        <v>3</v>
      </c>
      <c r="Y1191" t="str">
        <f>VLOOKUP(טבלה1[[#This Row],[subject_id]],Subject_id!$A$2:$B$5,2)</f>
        <v>Musical Instruments</v>
      </c>
      <c r="Z1191" s="7">
        <v>43465</v>
      </c>
      <c r="AA1191">
        <f>_xlfn.DAYS(טבלה1[[#This Row],[Removal_date]],טבלה1[[#This Row],[published_date]])</f>
        <v>628</v>
      </c>
      <c r="AB1191" s="4">
        <f>טבלה1[[#This Row],[price]]*טבלה1[[#This Row],[num_subscribers]]</f>
        <v>350</v>
      </c>
    </row>
    <row r="1192" spans="1:28" x14ac:dyDescent="0.3">
      <c r="A1192">
        <v>1251786</v>
      </c>
      <c r="B1192" t="s">
        <v>6282</v>
      </c>
      <c r="C1192" t="str">
        <f>LEFT(טבלה1[[#This Row],[course_title]],10)</f>
        <v>Redux in A</v>
      </c>
      <c r="D1192" t="str">
        <f>RIGHT(טבלה1[[#This Row],[course_title]],10)</f>
        <v>(2 and 4+)</v>
      </c>
      <c r="E1192" t="str">
        <f>MID(טבלה1[[#This Row],[course_title]],2,10)</f>
        <v>edux in An</v>
      </c>
      <c r="F1192" t="s">
        <v>6283</v>
      </c>
      <c r="G1192" t="str">
        <f>REPLACE(טבלה1[[#This Row],[url]],19,3,"com")</f>
        <v>https://www.udemy.com/redux-in-angular/</v>
      </c>
      <c r="H1192" t="b">
        <v>1</v>
      </c>
      <c r="I1192" s="4">
        <v>70</v>
      </c>
      <c r="J1192" s="5">
        <v>909</v>
      </c>
      <c r="K1192" s="5">
        <v>16</v>
      </c>
      <c r="L1192" s="5">
        <v>13</v>
      </c>
      <c r="M1192">
        <v>4</v>
      </c>
      <c r="N1192" t="str">
        <f>VLOOKUP(טבלה1[[#This Row],[level_id]],Level_id!$A$2:$B$5,2)</f>
        <v>Intermediate Level</v>
      </c>
      <c r="O1192" t="str">
        <f>LOWER(טבלה1[[#This Row],[level_desc]])</f>
        <v>intermediate level</v>
      </c>
      <c r="P1192" s="3" t="str">
        <f>UPPER(טבלה1[[#This Row],[small letters]])</f>
        <v>INTERMEDIATE LEVEL</v>
      </c>
      <c r="Q1192">
        <f>LEN(טבלה1[[#This Row],[no spaces]])</f>
        <v>18</v>
      </c>
      <c r="R1192" t="str">
        <f>TRIM(טבלה1[[#This Row],[small letters]])</f>
        <v>intermediate level</v>
      </c>
      <c r="S1192" s="6">
        <v>1.5</v>
      </c>
      <c r="T1192" s="12">
        <v>42909</v>
      </c>
      <c r="U1192" s="6">
        <f>DAY(טבלה1[[#This Row],[published_date]])</f>
        <v>23</v>
      </c>
      <c r="V1192" s="6">
        <f>MONTH(טבלה1[[#This Row],[published_date]])</f>
        <v>6</v>
      </c>
      <c r="W1192" s="6">
        <f>YEAR(טבלה1[[#This Row],[published_date]])</f>
        <v>2017</v>
      </c>
      <c r="X1192">
        <v>4</v>
      </c>
      <c r="Y1192" t="str">
        <f>VLOOKUP(טבלה1[[#This Row],[subject_id]],Subject_id!$A$2:$B$5,2)</f>
        <v>Web Development</v>
      </c>
      <c r="Z1192" s="7">
        <v>44114</v>
      </c>
      <c r="AA1192">
        <f>_xlfn.DAYS(טבלה1[[#This Row],[Removal_date]],טבלה1[[#This Row],[published_date]])</f>
        <v>1205</v>
      </c>
      <c r="AB1192" s="4">
        <f>טבלה1[[#This Row],[price]]*טבלה1[[#This Row],[num_subscribers]]</f>
        <v>63630</v>
      </c>
    </row>
    <row r="1193" spans="1:28" x14ac:dyDescent="0.3">
      <c r="A1193">
        <v>1264512</v>
      </c>
      <c r="B1193" t="s">
        <v>1218</v>
      </c>
      <c r="C1193" t="str">
        <f>LEFT(טבלה1[[#This Row],[course_title]],10)</f>
        <v>Trading Fo</v>
      </c>
      <c r="D1193" t="str">
        <f>RIGHT(טבלה1[[#This Row],[course_title]],10)</f>
        <v>es volumes</v>
      </c>
      <c r="E1193" t="str">
        <f>MID(טבלה1[[#This Row],[course_title]],2,10)</f>
        <v>rading For</v>
      </c>
      <c r="F1193" t="s">
        <v>1219</v>
      </c>
      <c r="G1193" t="str">
        <f>REPLACE(טבלה1[[#This Row],[url]],19,3,"com")</f>
        <v>https://www.udemy.com/trading-forex-lanalyse-des-volumes/</v>
      </c>
      <c r="H1193" t="b">
        <v>1</v>
      </c>
      <c r="I1193" s="4">
        <v>70</v>
      </c>
      <c r="J1193" s="5">
        <v>4</v>
      </c>
      <c r="K1193" s="5">
        <v>3</v>
      </c>
      <c r="L1193" s="5">
        <v>13</v>
      </c>
      <c r="M1193">
        <v>1</v>
      </c>
      <c r="N1193" t="str">
        <f>VLOOKUP(טבלה1[[#This Row],[level_id]],Level_id!$A$2:$B$5,2)</f>
        <v>All levels</v>
      </c>
      <c r="O1193" t="str">
        <f>LOWER(טבלה1[[#This Row],[level_desc]])</f>
        <v>all levels</v>
      </c>
      <c r="P1193" s="3" t="str">
        <f>UPPER(טבלה1[[#This Row],[small letters]])</f>
        <v>ALL LEVELS</v>
      </c>
      <c r="Q1193">
        <f>LEN(טבלה1[[#This Row],[no spaces]])</f>
        <v>10</v>
      </c>
      <c r="R1193" t="str">
        <f>TRIM(טבלה1[[#This Row],[small letters]])</f>
        <v>all levels</v>
      </c>
      <c r="S1193" s="6">
        <v>2</v>
      </c>
      <c r="T1193" s="12">
        <v>42915</v>
      </c>
      <c r="U1193" s="6">
        <f>DAY(טבלה1[[#This Row],[published_date]])</f>
        <v>29</v>
      </c>
      <c r="V1193" s="6">
        <f>MONTH(טבלה1[[#This Row],[published_date]])</f>
        <v>6</v>
      </c>
      <c r="W1193" s="6">
        <f>YEAR(טבלה1[[#This Row],[published_date]])</f>
        <v>2017</v>
      </c>
      <c r="X1193">
        <v>1</v>
      </c>
      <c r="Y1193" t="str">
        <f>VLOOKUP(טבלה1[[#This Row],[subject_id]],Subject_id!$A$2:$B$5,2)</f>
        <v>Business Finance</v>
      </c>
      <c r="Z1193" s="7">
        <v>43318</v>
      </c>
      <c r="AA1193">
        <f>_xlfn.DAYS(טבלה1[[#This Row],[Removal_date]],טבלה1[[#This Row],[published_date]])</f>
        <v>403</v>
      </c>
      <c r="AB1193" s="4">
        <f>טבלה1[[#This Row],[price]]*טבלה1[[#This Row],[num_subscribers]]</f>
        <v>280</v>
      </c>
    </row>
    <row r="1194" spans="1:28" x14ac:dyDescent="0.3">
      <c r="A1194">
        <v>1265678</v>
      </c>
      <c r="B1194" t="s">
        <v>2644</v>
      </c>
      <c r="C1194" t="str">
        <f>LEFT(טבלה1[[#This Row],[course_title]],10)</f>
        <v>CORSO COMP</v>
      </c>
      <c r="D1194" t="str">
        <f>RIGHT(טבלה1[[#This Row],[course_title]],10)</f>
        <v xml:space="preserve"> PER TUTTI</v>
      </c>
      <c r="E1194" t="str">
        <f>MID(טבלה1[[#This Row],[course_title]],2,10)</f>
        <v>ORSO COMPL</v>
      </c>
      <c r="F1194" t="s">
        <v>2645</v>
      </c>
      <c r="G1194" t="str">
        <f>REPLACE(טבלה1[[#This Row],[url]],19,3,"com")</f>
        <v>https://www.udemy.com/corso-completo-di-e-on-vue-x-stream-per-tutti/</v>
      </c>
      <c r="H1194" t="b">
        <v>1</v>
      </c>
      <c r="I1194" s="4">
        <v>70</v>
      </c>
      <c r="J1194" s="5">
        <v>3</v>
      </c>
      <c r="K1194" s="5">
        <v>1</v>
      </c>
      <c r="L1194" s="5">
        <v>20</v>
      </c>
      <c r="M1194">
        <v>1</v>
      </c>
      <c r="N1194" t="str">
        <f>VLOOKUP(טבלה1[[#This Row],[level_id]],Level_id!$A$2:$B$5,2)</f>
        <v>All levels</v>
      </c>
      <c r="O1194" t="str">
        <f>LOWER(טבלה1[[#This Row],[level_desc]])</f>
        <v>all levels</v>
      </c>
      <c r="P1194" s="3" t="str">
        <f>UPPER(טבלה1[[#This Row],[small letters]])</f>
        <v>ALL LEVELS</v>
      </c>
      <c r="Q1194">
        <f>LEN(טבלה1[[#This Row],[no spaces]])</f>
        <v>10</v>
      </c>
      <c r="R1194" t="str">
        <f>TRIM(טבלה1[[#This Row],[small letters]])</f>
        <v>all levels</v>
      </c>
      <c r="S1194" s="6">
        <v>3.5</v>
      </c>
      <c r="T1194" s="12">
        <v>42909</v>
      </c>
      <c r="U1194" s="6">
        <f>DAY(טבלה1[[#This Row],[published_date]])</f>
        <v>23</v>
      </c>
      <c r="V1194" s="6">
        <f>MONTH(טבלה1[[#This Row],[published_date]])</f>
        <v>6</v>
      </c>
      <c r="W1194" s="6">
        <f>YEAR(טבלה1[[#This Row],[published_date]])</f>
        <v>2017</v>
      </c>
      <c r="X1194">
        <v>2</v>
      </c>
      <c r="Y1194" t="str">
        <f>VLOOKUP(טבלה1[[#This Row],[subject_id]],Subject_id!$A$2:$B$5,2)</f>
        <v>Graphic Design</v>
      </c>
      <c r="Z1194" s="7">
        <v>43734</v>
      </c>
      <c r="AA1194">
        <f>_xlfn.DAYS(טבלה1[[#This Row],[Removal_date]],טבלה1[[#This Row],[published_date]])</f>
        <v>825</v>
      </c>
      <c r="AB1194" s="4">
        <f>טבלה1[[#This Row],[price]]*טבלה1[[#This Row],[num_subscribers]]</f>
        <v>210</v>
      </c>
    </row>
    <row r="1195" spans="1:28" x14ac:dyDescent="0.3">
      <c r="A1195">
        <v>28556</v>
      </c>
      <c r="B1195" t="s">
        <v>2410</v>
      </c>
      <c r="C1195" t="str">
        <f>LEFT(טבלה1[[#This Row],[course_title]],10)</f>
        <v>Discover H</v>
      </c>
      <c r="D1195" t="str">
        <f>RIGHT(טבלה1[[#This Row],[course_title]],10)</f>
        <v>int Comics</v>
      </c>
      <c r="E1195" t="str">
        <f>MID(טבלה1[[#This Row],[course_title]],2,10)</f>
        <v>iscover Ho</v>
      </c>
      <c r="F1195" t="s">
        <v>2411</v>
      </c>
      <c r="G1195" t="str">
        <f>REPLACE(טבלה1[[#This Row],[url]],19,3,"com")</f>
        <v>https://www.udemy.com/learn-to-draw-and-paint/</v>
      </c>
      <c r="H1195" t="b">
        <v>1</v>
      </c>
      <c r="I1195" s="4">
        <v>65</v>
      </c>
      <c r="J1195" s="5">
        <v>8901</v>
      </c>
      <c r="K1195" s="5">
        <v>424</v>
      </c>
      <c r="L1195" s="5">
        <v>85</v>
      </c>
      <c r="M1195">
        <v>1</v>
      </c>
      <c r="N1195" t="str">
        <f>VLOOKUP(טבלה1[[#This Row],[level_id]],Level_id!$A$2:$B$5,2)</f>
        <v>All levels</v>
      </c>
      <c r="O1195" t="str">
        <f>LOWER(טבלה1[[#This Row],[level_desc]])</f>
        <v>all levels</v>
      </c>
      <c r="P1195" s="3" t="str">
        <f>UPPER(טבלה1[[#This Row],[small letters]])</f>
        <v>ALL LEVELS</v>
      </c>
      <c r="Q1195">
        <f>LEN(טבלה1[[#This Row],[no spaces]])</f>
        <v>10</v>
      </c>
      <c r="R1195" t="str">
        <f>TRIM(טבלה1[[#This Row],[small letters]])</f>
        <v>all levels</v>
      </c>
      <c r="S1195" s="6">
        <v>62</v>
      </c>
      <c r="T1195" s="12">
        <v>41234</v>
      </c>
      <c r="U1195" s="6">
        <f>DAY(טבלה1[[#This Row],[published_date]])</f>
        <v>21</v>
      </c>
      <c r="V1195" s="6">
        <f>MONTH(טבלה1[[#This Row],[published_date]])</f>
        <v>11</v>
      </c>
      <c r="W1195" s="6">
        <f>YEAR(טבלה1[[#This Row],[published_date]])</f>
        <v>2012</v>
      </c>
      <c r="X1195">
        <v>2</v>
      </c>
      <c r="Y1195" t="str">
        <f>VLOOKUP(טבלה1[[#This Row],[subject_id]],Subject_id!$A$2:$B$5,2)</f>
        <v>Graphic Design</v>
      </c>
      <c r="Z1195" s="7">
        <v>43734</v>
      </c>
      <c r="AA1195">
        <f>_xlfn.DAYS(טבלה1[[#This Row],[Removal_date]],טבלה1[[#This Row],[published_date]])</f>
        <v>2500</v>
      </c>
      <c r="AB1195" s="4">
        <f>טבלה1[[#This Row],[price]]*טבלה1[[#This Row],[num_subscribers]]</f>
        <v>578565</v>
      </c>
    </row>
    <row r="1196" spans="1:28" x14ac:dyDescent="0.3">
      <c r="A1196">
        <v>364810</v>
      </c>
      <c r="B1196" t="s">
        <v>490</v>
      </c>
      <c r="C1196" t="str">
        <f>LEFT(טבלה1[[#This Row],[course_title]],10)</f>
        <v>Double you</v>
      </c>
      <c r="D1196" t="str">
        <f>RIGHT(טבלה1[[#This Row],[course_title]],10)</f>
        <v>ding robot</v>
      </c>
      <c r="E1196" t="str">
        <f>MID(טבלה1[[#This Row],[course_title]],2,10)</f>
        <v>ouble your</v>
      </c>
      <c r="F1196" t="s">
        <v>491</v>
      </c>
      <c r="G1196" t="str">
        <f>REPLACE(טבלה1[[#This Row],[url]],19,3,"com")</f>
        <v>https://www.udemy.com/double-your-forex-account-using-the-magic-ma-robot/</v>
      </c>
      <c r="H1196" t="b">
        <v>1</v>
      </c>
      <c r="I1196" s="4">
        <v>65</v>
      </c>
      <c r="J1196" s="5">
        <v>1160</v>
      </c>
      <c r="K1196" s="5">
        <v>117</v>
      </c>
      <c r="L1196" s="5">
        <v>24</v>
      </c>
      <c r="M1196">
        <v>4</v>
      </c>
      <c r="N1196" t="str">
        <f>VLOOKUP(טבלה1[[#This Row],[level_id]],Level_id!$A$2:$B$5,2)</f>
        <v>Intermediate Level</v>
      </c>
      <c r="O1196" t="str">
        <f>LOWER(טבלה1[[#This Row],[level_desc]])</f>
        <v>intermediate level</v>
      </c>
      <c r="P1196" s="3" t="str">
        <f>UPPER(טבלה1[[#This Row],[small letters]])</f>
        <v>INTERMEDIATE LEVEL</v>
      </c>
      <c r="Q1196">
        <f>LEN(טבלה1[[#This Row],[no spaces]])</f>
        <v>18</v>
      </c>
      <c r="R1196" t="str">
        <f>TRIM(טבלה1[[#This Row],[small letters]])</f>
        <v>intermediate level</v>
      </c>
      <c r="S1196" s="6">
        <v>2.5</v>
      </c>
      <c r="T1196" s="12">
        <v>41983</v>
      </c>
      <c r="U1196" s="6">
        <f>DAY(טבלה1[[#This Row],[published_date]])</f>
        <v>10</v>
      </c>
      <c r="V1196" s="6">
        <f>MONTH(טבלה1[[#This Row],[published_date]])</f>
        <v>12</v>
      </c>
      <c r="W1196" s="6">
        <f>YEAR(טבלה1[[#This Row],[published_date]])</f>
        <v>2014</v>
      </c>
      <c r="X1196">
        <v>1</v>
      </c>
      <c r="Y1196" t="str">
        <f>VLOOKUP(טבלה1[[#This Row],[subject_id]],Subject_id!$A$2:$B$5,2)</f>
        <v>Business Finance</v>
      </c>
      <c r="Z1196" s="7">
        <v>44114</v>
      </c>
      <c r="AA1196">
        <f>_xlfn.DAYS(טבלה1[[#This Row],[Removal_date]],טבלה1[[#This Row],[published_date]])</f>
        <v>2131</v>
      </c>
      <c r="AB1196" s="4">
        <f>טבלה1[[#This Row],[price]]*טבלה1[[#This Row],[num_subscribers]]</f>
        <v>75400</v>
      </c>
    </row>
    <row r="1197" spans="1:28" x14ac:dyDescent="0.3">
      <c r="A1197">
        <v>412970</v>
      </c>
      <c r="B1197" t="s">
        <v>3780</v>
      </c>
      <c r="C1197" t="str">
        <f>LEFT(טבלה1[[#This Row],[course_title]],10)</f>
        <v xml:space="preserve">Classical </v>
      </c>
      <c r="D1197" t="str">
        <f>RIGHT(טבלה1[[#This Row],[course_title]],10)</f>
        <v>ics Part 1</v>
      </c>
      <c r="E1197" t="str">
        <f>MID(טבלה1[[#This Row],[course_title]],2,10)</f>
        <v>lassical G</v>
      </c>
      <c r="F1197" t="s">
        <v>3781</v>
      </c>
      <c r="G1197" t="str">
        <f>REPLACE(טבלה1[[#This Row],[url]],19,3,"com")</f>
        <v>https://www.udemy.com/classical-guitar-essentials-the-basics-part1/</v>
      </c>
      <c r="H1197" t="b">
        <v>1</v>
      </c>
      <c r="I1197" s="4">
        <v>65</v>
      </c>
      <c r="J1197" s="5">
        <v>861</v>
      </c>
      <c r="K1197" s="5">
        <v>19</v>
      </c>
      <c r="L1197" s="5">
        <v>52</v>
      </c>
      <c r="M1197">
        <v>2</v>
      </c>
      <c r="N1197" t="str">
        <f>VLOOKUP(טבלה1[[#This Row],[level_id]],Level_id!$A$2:$B$5,2)</f>
        <v>Beginner Level</v>
      </c>
      <c r="O1197" t="str">
        <f>LOWER(טבלה1[[#This Row],[level_desc]])</f>
        <v>beginner level</v>
      </c>
      <c r="P1197" s="3" t="str">
        <f>UPPER(טבלה1[[#This Row],[small letters]])</f>
        <v>BEGINNER LEVEL</v>
      </c>
      <c r="Q1197">
        <f>LEN(טבלה1[[#This Row],[no spaces]])</f>
        <v>14</v>
      </c>
      <c r="R1197" t="str">
        <f>TRIM(טבלה1[[#This Row],[small letters]])</f>
        <v>beginner level</v>
      </c>
      <c r="S1197" s="6">
        <v>4.5</v>
      </c>
      <c r="T1197" s="12">
        <v>42494</v>
      </c>
      <c r="U1197" s="6">
        <f>DAY(טבלה1[[#This Row],[published_date]])</f>
        <v>4</v>
      </c>
      <c r="V1197" s="6">
        <f>MONTH(טבלה1[[#This Row],[published_date]])</f>
        <v>5</v>
      </c>
      <c r="W1197" s="6">
        <f>YEAR(טבלה1[[#This Row],[published_date]])</f>
        <v>2016</v>
      </c>
      <c r="X1197">
        <v>3</v>
      </c>
      <c r="Y1197" t="str">
        <f>VLOOKUP(טבלה1[[#This Row],[subject_id]],Subject_id!$A$2:$B$5,2)</f>
        <v>Musical Instruments</v>
      </c>
      <c r="Z1197" s="7">
        <v>43465</v>
      </c>
      <c r="AA1197">
        <f>_xlfn.DAYS(טבלה1[[#This Row],[Removal_date]],טבלה1[[#This Row],[published_date]])</f>
        <v>971</v>
      </c>
      <c r="AB1197" s="4">
        <f>טבלה1[[#This Row],[price]]*טבלה1[[#This Row],[num_subscribers]]</f>
        <v>55965</v>
      </c>
    </row>
    <row r="1198" spans="1:28" x14ac:dyDescent="0.3">
      <c r="A1198">
        <v>519694</v>
      </c>
      <c r="B1198" t="s">
        <v>3930</v>
      </c>
      <c r="C1198" t="str">
        <f>LEFT(טבלה1[[#This Row],[course_title]],10)</f>
        <v>Discover t</v>
      </c>
      <c r="D1198" t="str">
        <f>RIGHT(טבלה1[[#This Row],[course_title]],10)</f>
        <v>ers course</v>
      </c>
      <c r="E1198" t="str">
        <f>MID(טבלה1[[#This Row],[course_title]],2,10)</f>
        <v>iscover th</v>
      </c>
      <c r="F1198" t="s">
        <v>3931</v>
      </c>
      <c r="G1198" t="str">
        <f>REPLACE(טבלה1[[#This Row],[url]],19,3,"com")</f>
        <v>https://www.udemy.com/learn-to-play-spoons/</v>
      </c>
      <c r="H1198" t="b">
        <v>1</v>
      </c>
      <c r="I1198" s="4">
        <v>65</v>
      </c>
      <c r="J1198" s="5">
        <v>353</v>
      </c>
      <c r="K1198" s="5">
        <v>13</v>
      </c>
      <c r="L1198" s="5">
        <v>25</v>
      </c>
      <c r="M1198">
        <v>1</v>
      </c>
      <c r="N1198" t="str">
        <f>VLOOKUP(טבלה1[[#This Row],[level_id]],Level_id!$A$2:$B$5,2)</f>
        <v>All levels</v>
      </c>
      <c r="O1198" t="str">
        <f>LOWER(טבלה1[[#This Row],[level_desc]])</f>
        <v>all levels</v>
      </c>
      <c r="P1198" s="3" t="str">
        <f>UPPER(טבלה1[[#This Row],[small letters]])</f>
        <v>ALL LEVELS</v>
      </c>
      <c r="Q1198">
        <f>LEN(טבלה1[[#This Row],[no spaces]])</f>
        <v>10</v>
      </c>
      <c r="R1198" t="str">
        <f>TRIM(טבלה1[[#This Row],[small letters]])</f>
        <v>all levels</v>
      </c>
      <c r="S1198" s="6">
        <v>1</v>
      </c>
      <c r="T1198" s="12">
        <v>42180</v>
      </c>
      <c r="U1198" s="6">
        <f>DAY(טבלה1[[#This Row],[published_date]])</f>
        <v>25</v>
      </c>
      <c r="V1198" s="6">
        <f>MONTH(טבלה1[[#This Row],[published_date]])</f>
        <v>6</v>
      </c>
      <c r="W1198" s="6">
        <f>YEAR(טבלה1[[#This Row],[published_date]])</f>
        <v>2015</v>
      </c>
      <c r="X1198">
        <v>3</v>
      </c>
      <c r="Y1198" t="str">
        <f>VLOOKUP(טבלה1[[#This Row],[subject_id]],Subject_id!$A$2:$B$5,2)</f>
        <v>Musical Instruments</v>
      </c>
      <c r="Z1198" s="7">
        <v>43734</v>
      </c>
      <c r="AA1198">
        <f>_xlfn.DAYS(טבלה1[[#This Row],[Removal_date]],טבלה1[[#This Row],[published_date]])</f>
        <v>1554</v>
      </c>
      <c r="AB1198" s="4">
        <f>טבלה1[[#This Row],[price]]*טבלה1[[#This Row],[num_subscribers]]</f>
        <v>22945</v>
      </c>
    </row>
    <row r="1199" spans="1:28" x14ac:dyDescent="0.3">
      <c r="A1199">
        <v>620372</v>
      </c>
      <c r="B1199" t="s">
        <v>4211</v>
      </c>
      <c r="C1199" t="str">
        <f>LEFT(טבלה1[[#This Row],[course_title]],10)</f>
        <v xml:space="preserve">Piano for </v>
      </c>
      <c r="D1199" t="str">
        <f>RIGHT(טבלה1[[#This Row],[course_title]],10)</f>
        <v xml:space="preserve"> Abilities</v>
      </c>
      <c r="E1199" t="str">
        <f>MID(טבלה1[[#This Row],[course_title]],2,10)</f>
        <v>iano for K</v>
      </c>
      <c r="F1199" t="s">
        <v>4212</v>
      </c>
      <c r="G1199" t="str">
        <f>REPLACE(טבלה1[[#This Row],[url]],19,3,"com")</f>
        <v>https://www.udemy.com/piano-for-kids-developing-your-childs-creative-abilities/</v>
      </c>
      <c r="H1199" t="b">
        <v>1</v>
      </c>
      <c r="I1199" s="4">
        <v>65</v>
      </c>
      <c r="J1199" s="5">
        <v>42</v>
      </c>
      <c r="K1199" s="5">
        <v>2</v>
      </c>
      <c r="L1199" s="5">
        <v>37</v>
      </c>
      <c r="M1199">
        <v>2</v>
      </c>
      <c r="N1199" t="str">
        <f>VLOOKUP(טבלה1[[#This Row],[level_id]],Level_id!$A$2:$B$5,2)</f>
        <v>Beginner Level</v>
      </c>
      <c r="O1199" t="str">
        <f>LOWER(טבלה1[[#This Row],[level_desc]])</f>
        <v>beginner level</v>
      </c>
      <c r="P1199" s="3" t="str">
        <f>UPPER(טבלה1[[#This Row],[small letters]])</f>
        <v>BEGINNER LEVEL</v>
      </c>
      <c r="Q1199">
        <f>LEN(טבלה1[[#This Row],[no spaces]])</f>
        <v>14</v>
      </c>
      <c r="R1199" t="str">
        <f>TRIM(טבלה1[[#This Row],[small letters]])</f>
        <v>beginner level</v>
      </c>
      <c r="S1199" s="6">
        <v>4</v>
      </c>
      <c r="T1199" s="12">
        <v>42301</v>
      </c>
      <c r="U1199" s="6">
        <f>DAY(טבלה1[[#This Row],[published_date]])</f>
        <v>24</v>
      </c>
      <c r="V1199" s="6">
        <f>MONTH(טבלה1[[#This Row],[published_date]])</f>
        <v>10</v>
      </c>
      <c r="W1199" s="6">
        <f>YEAR(טבלה1[[#This Row],[published_date]])</f>
        <v>2015</v>
      </c>
      <c r="X1199">
        <v>3</v>
      </c>
      <c r="Y1199" t="str">
        <f>VLOOKUP(טבלה1[[#This Row],[subject_id]],Subject_id!$A$2:$B$5,2)</f>
        <v>Musical Instruments</v>
      </c>
      <c r="Z1199" s="7">
        <v>43465</v>
      </c>
      <c r="AA1199">
        <f>_xlfn.DAYS(טבלה1[[#This Row],[Removal_date]],טבלה1[[#This Row],[published_date]])</f>
        <v>1164</v>
      </c>
      <c r="AB1199" s="4">
        <f>טבלה1[[#This Row],[price]]*טבלה1[[#This Row],[num_subscribers]]</f>
        <v>2730</v>
      </c>
    </row>
    <row r="1200" spans="1:28" x14ac:dyDescent="0.3">
      <c r="A1200">
        <v>628798</v>
      </c>
      <c r="B1200" t="s">
        <v>4428</v>
      </c>
      <c r="C1200" t="str">
        <f>LEFT(טבלה1[[#This Row],[course_title]],10)</f>
        <v>Learn Pian</v>
      </c>
      <c r="D1200" t="str">
        <f>RIGHT(טבלה1[[#This Row],[course_title]],10)</f>
        <v xml:space="preserve"> Challenge</v>
      </c>
      <c r="E1200" t="str">
        <f>MID(טבלה1[[#This Row],[course_title]],2,10)</f>
        <v>earn Piano</v>
      </c>
      <c r="F1200" t="s">
        <v>4429</v>
      </c>
      <c r="G1200" t="str">
        <f>REPLACE(טבלה1[[#This Row],[url]],19,3,"com")</f>
        <v>https://www.udemy.com/playpianowithbeyer/</v>
      </c>
      <c r="H1200" t="b">
        <v>1</v>
      </c>
      <c r="I1200" s="4">
        <v>65</v>
      </c>
      <c r="J1200" s="5">
        <v>418</v>
      </c>
      <c r="K1200" s="5">
        <v>2</v>
      </c>
      <c r="L1200" s="5">
        <v>30</v>
      </c>
      <c r="M1200">
        <v>1</v>
      </c>
      <c r="N1200" t="str">
        <f>VLOOKUP(טבלה1[[#This Row],[level_id]],Level_id!$A$2:$B$5,2)</f>
        <v>All levels</v>
      </c>
      <c r="O1200" t="str">
        <f>LOWER(טבלה1[[#This Row],[level_desc]])</f>
        <v>all levels</v>
      </c>
      <c r="P1200" s="3" t="str">
        <f>UPPER(טבלה1[[#This Row],[small letters]])</f>
        <v>ALL LEVELS</v>
      </c>
      <c r="Q1200">
        <f>LEN(טבלה1[[#This Row],[no spaces]])</f>
        <v>10</v>
      </c>
      <c r="R1200" t="str">
        <f>TRIM(טבלה1[[#This Row],[small letters]])</f>
        <v>all levels</v>
      </c>
      <c r="S1200" s="6">
        <v>3</v>
      </c>
      <c r="T1200" s="12">
        <v>42572</v>
      </c>
      <c r="U1200" s="6">
        <f>DAY(טבלה1[[#This Row],[published_date]])</f>
        <v>21</v>
      </c>
      <c r="V1200" s="6">
        <f>MONTH(טבלה1[[#This Row],[published_date]])</f>
        <v>7</v>
      </c>
      <c r="W1200" s="6">
        <f>YEAR(טבלה1[[#This Row],[published_date]])</f>
        <v>2016</v>
      </c>
      <c r="X1200">
        <v>3</v>
      </c>
      <c r="Y1200" t="str">
        <f>VLOOKUP(טבלה1[[#This Row],[subject_id]],Subject_id!$A$2:$B$5,2)</f>
        <v>Musical Instruments</v>
      </c>
      <c r="Z1200" s="7">
        <v>43734</v>
      </c>
      <c r="AA1200">
        <f>_xlfn.DAYS(טבלה1[[#This Row],[Removal_date]],טבלה1[[#This Row],[published_date]])</f>
        <v>1162</v>
      </c>
      <c r="AB1200" s="4">
        <f>טבלה1[[#This Row],[price]]*טבלה1[[#This Row],[num_subscribers]]</f>
        <v>27170</v>
      </c>
    </row>
    <row r="1201" spans="1:28" x14ac:dyDescent="0.3">
      <c r="A1201">
        <v>631472</v>
      </c>
      <c r="B1201" t="s">
        <v>5978</v>
      </c>
      <c r="C1201" t="str">
        <f>LEFT(טבלה1[[#This Row],[course_title]],10)</f>
        <v>DesktopSer</v>
      </c>
      <c r="D1201" t="str">
        <f>RIGHT(טבלה1[[#This Row],[course_title]],10)</f>
        <v xml:space="preserve"> Anywhere!</v>
      </c>
      <c r="E1201" t="str">
        <f>MID(טבלה1[[#This Row],[course_title]],2,10)</f>
        <v>esktopServ</v>
      </c>
      <c r="F1201" t="s">
        <v>5979</v>
      </c>
      <c r="G1201" t="str">
        <f>REPLACE(טבלה1[[#This Row],[url]],19,3,"com")</f>
        <v>https://www.udemy.com/desktopserver/</v>
      </c>
      <c r="H1201" t="b">
        <v>1</v>
      </c>
      <c r="I1201" s="4">
        <v>65</v>
      </c>
      <c r="J1201" s="5">
        <v>1640</v>
      </c>
      <c r="K1201" s="5">
        <v>22</v>
      </c>
      <c r="L1201" s="5">
        <v>29</v>
      </c>
      <c r="M1201">
        <v>2</v>
      </c>
      <c r="N1201" t="str">
        <f>VLOOKUP(טבלה1[[#This Row],[level_id]],Level_id!$A$2:$B$5,2)</f>
        <v>Beginner Level</v>
      </c>
      <c r="O1201" t="str">
        <f>LOWER(טבלה1[[#This Row],[level_desc]])</f>
        <v>beginner level</v>
      </c>
      <c r="P1201" s="3" t="str">
        <f>UPPER(טבלה1[[#This Row],[small letters]])</f>
        <v>BEGINNER LEVEL</v>
      </c>
      <c r="Q1201">
        <f>LEN(טבלה1[[#This Row],[no spaces]])</f>
        <v>14</v>
      </c>
      <c r="R1201" t="str">
        <f>TRIM(טבלה1[[#This Row],[small letters]])</f>
        <v>beginner level</v>
      </c>
      <c r="S1201" s="6">
        <v>2</v>
      </c>
      <c r="T1201" s="12">
        <v>42309</v>
      </c>
      <c r="U1201" s="6">
        <f>DAY(טבלה1[[#This Row],[published_date]])</f>
        <v>1</v>
      </c>
      <c r="V1201" s="6">
        <f>MONTH(טבלה1[[#This Row],[published_date]])</f>
        <v>11</v>
      </c>
      <c r="W1201" s="6">
        <f>YEAR(טבלה1[[#This Row],[published_date]])</f>
        <v>2015</v>
      </c>
      <c r="X1201">
        <v>4</v>
      </c>
      <c r="Y1201" t="str">
        <f>VLOOKUP(טבלה1[[#This Row],[subject_id]],Subject_id!$A$2:$B$5,2)</f>
        <v>Web Development</v>
      </c>
      <c r="Z1201" s="7">
        <v>43465</v>
      </c>
      <c r="AA1201">
        <f>_xlfn.DAYS(טבלה1[[#This Row],[Removal_date]],טבלה1[[#This Row],[published_date]])</f>
        <v>1156</v>
      </c>
      <c r="AB1201" s="4">
        <f>טבלה1[[#This Row],[price]]*טבלה1[[#This Row],[num_subscribers]]</f>
        <v>106600</v>
      </c>
    </row>
    <row r="1202" spans="1:28" x14ac:dyDescent="0.3">
      <c r="A1202">
        <v>634754</v>
      </c>
      <c r="B1202" t="s">
        <v>5747</v>
      </c>
      <c r="C1202" t="str">
        <f>LEFT(טבלה1[[#This Row],[course_title]],10)</f>
        <v xml:space="preserve">HTML Made </v>
      </c>
      <c r="D1202" t="str">
        <f>RIGHT(טבלה1[[#This Row],[course_title]],10)</f>
        <v>ge Website</v>
      </c>
      <c r="E1202" t="str">
        <f>MID(טבלה1[[#This Row],[course_title]],2,10)</f>
        <v>TML Made S</v>
      </c>
      <c r="F1202" t="s">
        <v>5748</v>
      </c>
      <c r="G1202" t="str">
        <f>REPLACE(טבלה1[[#This Row],[url]],19,3,"com")</f>
        <v>https://www.udemy.com/html-made-simple-create-your-own-webpage-step-by-step/</v>
      </c>
      <c r="H1202" t="b">
        <v>1</v>
      </c>
      <c r="I1202" s="4">
        <v>65</v>
      </c>
      <c r="J1202" s="5">
        <v>3380</v>
      </c>
      <c r="K1202" s="5">
        <v>50</v>
      </c>
      <c r="L1202" s="5">
        <v>16</v>
      </c>
      <c r="M1202">
        <v>2</v>
      </c>
      <c r="N1202" t="str">
        <f>VLOOKUP(טבלה1[[#This Row],[level_id]],Level_id!$A$2:$B$5,2)</f>
        <v>Beginner Level</v>
      </c>
      <c r="O1202" t="str">
        <f>LOWER(טבלה1[[#This Row],[level_desc]])</f>
        <v>beginner level</v>
      </c>
      <c r="P1202" s="3" t="str">
        <f>UPPER(טבלה1[[#This Row],[small letters]])</f>
        <v>BEGINNER LEVEL</v>
      </c>
      <c r="Q1202">
        <f>LEN(טבלה1[[#This Row],[no spaces]])</f>
        <v>14</v>
      </c>
      <c r="R1202" t="str">
        <f>TRIM(טבלה1[[#This Row],[small letters]])</f>
        <v>beginner level</v>
      </c>
      <c r="S1202" s="6">
        <v>2</v>
      </c>
      <c r="T1202" s="12">
        <v>42291</v>
      </c>
      <c r="U1202" s="6">
        <f>DAY(טבלה1[[#This Row],[published_date]])</f>
        <v>14</v>
      </c>
      <c r="V1202" s="6">
        <f>MONTH(טבלה1[[#This Row],[published_date]])</f>
        <v>10</v>
      </c>
      <c r="W1202" s="6">
        <f>YEAR(טבלה1[[#This Row],[published_date]])</f>
        <v>2015</v>
      </c>
      <c r="X1202">
        <v>4</v>
      </c>
      <c r="Y1202" t="str">
        <f>VLOOKUP(טבלה1[[#This Row],[subject_id]],Subject_id!$A$2:$B$5,2)</f>
        <v>Web Development</v>
      </c>
      <c r="Z1202" s="7">
        <v>43465</v>
      </c>
      <c r="AA1202">
        <f>_xlfn.DAYS(טבלה1[[#This Row],[Removal_date]],טבלה1[[#This Row],[published_date]])</f>
        <v>1174</v>
      </c>
      <c r="AB1202" s="4">
        <f>טבלה1[[#This Row],[price]]*טבלה1[[#This Row],[num_subscribers]]</f>
        <v>219700</v>
      </c>
    </row>
    <row r="1203" spans="1:28" x14ac:dyDescent="0.3">
      <c r="A1203">
        <v>651780</v>
      </c>
      <c r="B1203" t="s">
        <v>5820</v>
      </c>
      <c r="C1203" t="str">
        <f>LEFT(טבלה1[[#This Row],[course_title]],10)</f>
        <v>jQuery For</v>
      </c>
      <c r="D1203" t="str">
        <f>RIGHT(טבלה1[[#This Row],[course_title]],10)</f>
        <v>troduction</v>
      </c>
      <c r="E1203" t="str">
        <f>MID(טבלה1[[#This Row],[course_title]],2,10)</f>
        <v xml:space="preserve">Query For </v>
      </c>
      <c r="F1203" t="s">
        <v>5821</v>
      </c>
      <c r="G1203" t="str">
        <f>REPLACE(טבלה1[[#This Row],[url]],19,3,"com")</f>
        <v>https://www.udemy.com/jquery-for-beginners-a-basic-introduction/</v>
      </c>
      <c r="H1203" t="b">
        <v>1</v>
      </c>
      <c r="I1203" s="4">
        <v>65</v>
      </c>
      <c r="J1203" s="5">
        <v>6293</v>
      </c>
      <c r="K1203" s="5">
        <v>165</v>
      </c>
      <c r="L1203" s="5">
        <v>8</v>
      </c>
      <c r="M1203">
        <v>2</v>
      </c>
      <c r="N1203" t="str">
        <f>VLOOKUP(טבלה1[[#This Row],[level_id]],Level_id!$A$2:$B$5,2)</f>
        <v>Beginner Level</v>
      </c>
      <c r="O1203" t="str">
        <f>LOWER(טבלה1[[#This Row],[level_desc]])</f>
        <v>beginner level</v>
      </c>
      <c r="P1203" s="3" t="str">
        <f>UPPER(טבלה1[[#This Row],[small letters]])</f>
        <v>BEGINNER LEVEL</v>
      </c>
      <c r="Q1203">
        <f>LEN(טבלה1[[#This Row],[no spaces]])</f>
        <v>14</v>
      </c>
      <c r="R1203" t="str">
        <f>TRIM(טבלה1[[#This Row],[small letters]])</f>
        <v>beginner level</v>
      </c>
      <c r="S1203" s="6">
        <v>1</v>
      </c>
      <c r="T1203" s="12">
        <v>42311</v>
      </c>
      <c r="U1203" s="6">
        <f>DAY(טבלה1[[#This Row],[published_date]])</f>
        <v>3</v>
      </c>
      <c r="V1203" s="6">
        <f>MONTH(טבלה1[[#This Row],[published_date]])</f>
        <v>11</v>
      </c>
      <c r="W1203" s="6">
        <f>YEAR(טבלה1[[#This Row],[published_date]])</f>
        <v>2015</v>
      </c>
      <c r="X1203">
        <v>4</v>
      </c>
      <c r="Y1203" t="str">
        <f>VLOOKUP(טבלה1[[#This Row],[subject_id]],Subject_id!$A$2:$B$5,2)</f>
        <v>Web Development</v>
      </c>
      <c r="Z1203" s="7">
        <v>43465</v>
      </c>
      <c r="AA1203">
        <f>_xlfn.DAYS(טבלה1[[#This Row],[Removal_date]],טבלה1[[#This Row],[published_date]])</f>
        <v>1154</v>
      </c>
      <c r="AB1203" s="4">
        <f>טבלה1[[#This Row],[price]]*טבלה1[[#This Row],[num_subscribers]]</f>
        <v>409045</v>
      </c>
    </row>
    <row r="1204" spans="1:28" x14ac:dyDescent="0.3">
      <c r="A1204">
        <v>653754</v>
      </c>
      <c r="B1204" t="s">
        <v>7157</v>
      </c>
      <c r="C1204" t="str">
        <f>LEFT(טבלה1[[#This Row],[course_title]],10)</f>
        <v>Css Positi</v>
      </c>
      <c r="D1204" t="str">
        <f>RIGHT(טבלה1[[#This Row],[course_title]],10)</f>
        <v>troduction</v>
      </c>
      <c r="E1204" t="str">
        <f>MID(טבלה1[[#This Row],[course_title]],2,10)</f>
        <v>ss Positio</v>
      </c>
      <c r="F1204" t="s">
        <v>7158</v>
      </c>
      <c r="G1204" t="str">
        <f>REPLACE(טבלה1[[#This Row],[url]],19,3,"com")</f>
        <v>https://www.udemy.com/learn-how-css-positioning-works-a/</v>
      </c>
      <c r="H1204" t="b">
        <v>1</v>
      </c>
      <c r="I1204" s="4">
        <v>65</v>
      </c>
      <c r="J1204" s="5">
        <v>4797</v>
      </c>
      <c r="K1204" s="5">
        <v>97</v>
      </c>
      <c r="L1204" s="5">
        <v>11</v>
      </c>
      <c r="M1204">
        <v>2</v>
      </c>
      <c r="N1204" t="str">
        <f>VLOOKUP(טבלה1[[#This Row],[level_id]],Level_id!$A$2:$B$5,2)</f>
        <v>Beginner Level</v>
      </c>
      <c r="O1204" t="str">
        <f>LOWER(טבלה1[[#This Row],[level_desc]])</f>
        <v>beginner level</v>
      </c>
      <c r="P1204" s="3" t="str">
        <f>UPPER(טבלה1[[#This Row],[small letters]])</f>
        <v>BEGINNER LEVEL</v>
      </c>
      <c r="Q1204">
        <f>LEN(טבלה1[[#This Row],[no spaces]])</f>
        <v>14</v>
      </c>
      <c r="R1204" t="str">
        <f>TRIM(טבלה1[[#This Row],[small letters]])</f>
        <v>beginner level</v>
      </c>
      <c r="S1204" s="6">
        <v>1</v>
      </c>
      <c r="T1204" s="12">
        <v>42307</v>
      </c>
      <c r="U1204" s="6">
        <f>DAY(טבלה1[[#This Row],[published_date]])</f>
        <v>30</v>
      </c>
      <c r="V1204" s="6">
        <f>MONTH(טבלה1[[#This Row],[published_date]])</f>
        <v>10</v>
      </c>
      <c r="W1204" s="6">
        <f>YEAR(טבלה1[[#This Row],[published_date]])</f>
        <v>2015</v>
      </c>
      <c r="X1204">
        <v>4</v>
      </c>
      <c r="Y1204" t="str">
        <f>VLOOKUP(טבלה1[[#This Row],[subject_id]],Subject_id!$A$2:$B$5,2)</f>
        <v>Web Development</v>
      </c>
      <c r="Z1204" s="7">
        <v>43465</v>
      </c>
      <c r="AA1204">
        <f>_xlfn.DAYS(טבלה1[[#This Row],[Removal_date]],טבלה1[[#This Row],[published_date]])</f>
        <v>1158</v>
      </c>
      <c r="AB1204" s="4">
        <f>טבלה1[[#This Row],[price]]*טבלה1[[#This Row],[num_subscribers]]</f>
        <v>311805</v>
      </c>
    </row>
    <row r="1205" spans="1:28" x14ac:dyDescent="0.3">
      <c r="A1205">
        <v>685190</v>
      </c>
      <c r="B1205" t="s">
        <v>2336</v>
      </c>
      <c r="C1205" t="str">
        <f>LEFT(טבלה1[[#This Row],[course_title]],10)</f>
        <v>Crowdfundi</v>
      </c>
      <c r="D1205" t="str">
        <f>RIGHT(טבלה1[[#This Row],[course_title]],10)</f>
        <v>Filmmakers</v>
      </c>
      <c r="E1205" t="str">
        <f>MID(טבלה1[[#This Row],[course_title]],2,10)</f>
        <v>rowdfundin</v>
      </c>
      <c r="F1205" t="s">
        <v>2337</v>
      </c>
      <c r="G1205" t="str">
        <f>REPLACE(טבלה1[[#This Row],[url]],19,3,"com")</f>
        <v>https://www.udemy.com/crowdfunding-for-filmmakers/</v>
      </c>
      <c r="H1205" t="b">
        <v>1</v>
      </c>
      <c r="I1205" s="4">
        <v>65</v>
      </c>
      <c r="J1205" s="5">
        <v>32</v>
      </c>
      <c r="K1205" s="5">
        <v>6</v>
      </c>
      <c r="L1205" s="5">
        <v>30</v>
      </c>
      <c r="M1205">
        <v>1</v>
      </c>
      <c r="N1205" t="str">
        <f>VLOOKUP(טבלה1[[#This Row],[level_id]],Level_id!$A$2:$B$5,2)</f>
        <v>All levels</v>
      </c>
      <c r="O1205" t="str">
        <f>LOWER(טבלה1[[#This Row],[level_desc]])</f>
        <v>all levels</v>
      </c>
      <c r="P1205" s="3" t="str">
        <f>UPPER(טבלה1[[#This Row],[small letters]])</f>
        <v>ALL LEVELS</v>
      </c>
      <c r="Q1205">
        <f>LEN(טבלה1[[#This Row],[no spaces]])</f>
        <v>10</v>
      </c>
      <c r="R1205" t="str">
        <f>TRIM(טבלה1[[#This Row],[small letters]])</f>
        <v>all levels</v>
      </c>
      <c r="S1205" s="6">
        <v>4</v>
      </c>
      <c r="T1205" s="12">
        <v>42339</v>
      </c>
      <c r="U1205" s="6">
        <f>DAY(טבלה1[[#This Row],[published_date]])</f>
        <v>1</v>
      </c>
      <c r="V1205" s="6">
        <f>MONTH(טבלה1[[#This Row],[published_date]])</f>
        <v>12</v>
      </c>
      <c r="W1205" s="6">
        <f>YEAR(טבלה1[[#This Row],[published_date]])</f>
        <v>2015</v>
      </c>
      <c r="X1205">
        <v>1</v>
      </c>
      <c r="Y1205" t="str">
        <f>VLOOKUP(טבלה1[[#This Row],[subject_id]],Subject_id!$A$2:$B$5,2)</f>
        <v>Business Finance</v>
      </c>
      <c r="Z1205" s="7">
        <v>43734</v>
      </c>
      <c r="AA1205">
        <f>_xlfn.DAYS(טבלה1[[#This Row],[Removal_date]],טבלה1[[#This Row],[published_date]])</f>
        <v>1395</v>
      </c>
      <c r="AB1205" s="4">
        <f>טבלה1[[#This Row],[price]]*טבלה1[[#This Row],[num_subscribers]]</f>
        <v>2080</v>
      </c>
    </row>
    <row r="1206" spans="1:28" x14ac:dyDescent="0.3">
      <c r="A1206">
        <v>688874</v>
      </c>
      <c r="B1206" t="s">
        <v>6597</v>
      </c>
      <c r="C1206" t="str">
        <f>LEFT(טבלה1[[#This Row],[course_title]],10)</f>
        <v>JSON For B</v>
      </c>
      <c r="D1206" t="str">
        <f>RIGHT(טבלה1[[#This Row],[course_title]],10)</f>
        <v>troduction</v>
      </c>
      <c r="E1206" t="str">
        <f>MID(טבלה1[[#This Row],[course_title]],2,10)</f>
        <v>SON For Be</v>
      </c>
      <c r="F1206" t="s">
        <v>6598</v>
      </c>
      <c r="G1206" t="str">
        <f>REPLACE(טבלה1[[#This Row],[url]],19,3,"com")</f>
        <v>https://www.udemy.com/json-for-beginners-a-very-basic-introduction/</v>
      </c>
      <c r="H1206" t="b">
        <v>1</v>
      </c>
      <c r="I1206" s="4">
        <v>65</v>
      </c>
      <c r="J1206" s="5">
        <v>1703</v>
      </c>
      <c r="K1206" s="5">
        <v>27</v>
      </c>
      <c r="L1206" s="5">
        <v>8</v>
      </c>
      <c r="M1206">
        <v>2</v>
      </c>
      <c r="N1206" t="str">
        <f>VLOOKUP(טבלה1[[#This Row],[level_id]],Level_id!$A$2:$B$5,2)</f>
        <v>Beginner Level</v>
      </c>
      <c r="O1206" t="str">
        <f>LOWER(טבלה1[[#This Row],[level_desc]])</f>
        <v>beginner level</v>
      </c>
      <c r="P1206" s="3" t="str">
        <f>UPPER(טבלה1[[#This Row],[small letters]])</f>
        <v>BEGINNER LEVEL</v>
      </c>
      <c r="Q1206">
        <f>LEN(טבלה1[[#This Row],[no spaces]])</f>
        <v>14</v>
      </c>
      <c r="R1206" t="str">
        <f>TRIM(טבלה1[[#This Row],[small letters]])</f>
        <v>beginner level</v>
      </c>
      <c r="S1206" s="6">
        <v>1</v>
      </c>
      <c r="T1206" s="12">
        <v>42387</v>
      </c>
      <c r="U1206" s="6">
        <f>DAY(טבלה1[[#This Row],[published_date]])</f>
        <v>18</v>
      </c>
      <c r="V1206" s="6">
        <f>MONTH(טבלה1[[#This Row],[published_date]])</f>
        <v>1</v>
      </c>
      <c r="W1206" s="6">
        <f>YEAR(טבלה1[[#This Row],[published_date]])</f>
        <v>2016</v>
      </c>
      <c r="X1206">
        <v>4</v>
      </c>
      <c r="Y1206" t="str">
        <f>VLOOKUP(טבלה1[[#This Row],[subject_id]],Subject_id!$A$2:$B$5,2)</f>
        <v>Web Development</v>
      </c>
      <c r="Z1206" s="7">
        <v>43465</v>
      </c>
      <c r="AA1206">
        <f>_xlfn.DAYS(טבלה1[[#This Row],[Removal_date]],טבלה1[[#This Row],[published_date]])</f>
        <v>1078</v>
      </c>
      <c r="AB1206" s="4">
        <f>טבלה1[[#This Row],[price]]*טבלה1[[#This Row],[num_subscribers]]</f>
        <v>110695</v>
      </c>
    </row>
    <row r="1207" spans="1:28" x14ac:dyDescent="0.3">
      <c r="A1207">
        <v>691760</v>
      </c>
      <c r="B1207" t="s">
        <v>5727</v>
      </c>
      <c r="C1207" t="str">
        <f>LEFT(טבלה1[[#This Row],[course_title]],10)</f>
        <v xml:space="preserve">Ajax  for </v>
      </c>
      <c r="D1207" t="str">
        <f>RIGHT(טבלה1[[#This Row],[course_title]],10)</f>
        <v>troduction</v>
      </c>
      <c r="E1207" t="str">
        <f>MID(טבלה1[[#This Row],[course_title]],2,10)</f>
        <v>jax  for B</v>
      </c>
      <c r="F1207" t="s">
        <v>5728</v>
      </c>
      <c r="G1207" t="str">
        <f>REPLACE(טבלה1[[#This Row],[url]],19,3,"com")</f>
        <v>https://www.udemy.com/ajax-for-beginners-a-very-basic-introduction/</v>
      </c>
      <c r="H1207" t="b">
        <v>1</v>
      </c>
      <c r="I1207" s="4">
        <v>65</v>
      </c>
      <c r="J1207" s="5">
        <v>755</v>
      </c>
      <c r="K1207" s="5">
        <v>5</v>
      </c>
      <c r="L1207" s="5">
        <v>18</v>
      </c>
      <c r="M1207">
        <v>2</v>
      </c>
      <c r="N1207" t="str">
        <f>VLOOKUP(טבלה1[[#This Row],[level_id]],Level_id!$A$2:$B$5,2)</f>
        <v>Beginner Level</v>
      </c>
      <c r="O1207" t="str">
        <f>LOWER(טבלה1[[#This Row],[level_desc]])</f>
        <v>beginner level</v>
      </c>
      <c r="P1207" s="3" t="str">
        <f>UPPER(טבלה1[[#This Row],[small letters]])</f>
        <v>BEGINNER LEVEL</v>
      </c>
      <c r="Q1207">
        <f>LEN(טבלה1[[#This Row],[no spaces]])</f>
        <v>14</v>
      </c>
      <c r="R1207" t="str">
        <f>TRIM(טבלה1[[#This Row],[small letters]])</f>
        <v>beginner level</v>
      </c>
      <c r="S1207" s="6">
        <v>2</v>
      </c>
      <c r="T1207" s="12">
        <v>42394</v>
      </c>
      <c r="U1207" s="6">
        <f>DAY(טבלה1[[#This Row],[published_date]])</f>
        <v>25</v>
      </c>
      <c r="V1207" s="6">
        <f>MONTH(טבלה1[[#This Row],[published_date]])</f>
        <v>1</v>
      </c>
      <c r="W1207" s="6">
        <f>YEAR(טבלה1[[#This Row],[published_date]])</f>
        <v>2016</v>
      </c>
      <c r="X1207">
        <v>4</v>
      </c>
      <c r="Y1207" t="str">
        <f>VLOOKUP(טבלה1[[#This Row],[subject_id]],Subject_id!$A$2:$B$5,2)</f>
        <v>Web Development</v>
      </c>
      <c r="Z1207" s="7">
        <v>43465</v>
      </c>
      <c r="AA1207">
        <f>_xlfn.DAYS(טבלה1[[#This Row],[Removal_date]],טבלה1[[#This Row],[published_date]])</f>
        <v>1071</v>
      </c>
      <c r="AB1207" s="4">
        <f>טבלה1[[#This Row],[price]]*טבלה1[[#This Row],[num_subscribers]]</f>
        <v>49075</v>
      </c>
    </row>
    <row r="1208" spans="1:28" x14ac:dyDescent="0.3">
      <c r="A1208">
        <v>739964</v>
      </c>
      <c r="B1208" t="s">
        <v>26</v>
      </c>
      <c r="C1208" t="str">
        <f>LEFT(טבלה1[[#This Row],[course_title]],10)</f>
        <v xml:space="preserve">Investing </v>
      </c>
      <c r="D1208" t="str">
        <f>RIGHT(טבלה1[[#This Row],[course_title]],10)</f>
        <v>ice Charts</v>
      </c>
      <c r="E1208" t="str">
        <f>MID(טבלה1[[#This Row],[course_title]],2,10)</f>
        <v>nvesting A</v>
      </c>
      <c r="F1208" t="s">
        <v>27</v>
      </c>
      <c r="G1208" t="str">
        <f>REPLACE(טבלה1[[#This Row],[url]],19,3,"com")</f>
        <v>https://www.udemy.com/investing-and-trading-for-beginners-mastering-price-charts/</v>
      </c>
      <c r="H1208" t="b">
        <v>1</v>
      </c>
      <c r="I1208" s="4">
        <v>65</v>
      </c>
      <c r="J1208" s="5">
        <v>1540</v>
      </c>
      <c r="K1208" s="5">
        <v>178</v>
      </c>
      <c r="L1208" s="5">
        <v>26</v>
      </c>
      <c r="M1208">
        <v>2</v>
      </c>
      <c r="N1208" t="str">
        <f>VLOOKUP(טבלה1[[#This Row],[level_id]],Level_id!$A$2:$B$5,2)</f>
        <v>Beginner Level</v>
      </c>
      <c r="O1208" t="str">
        <f>LOWER(טבלה1[[#This Row],[level_desc]])</f>
        <v>beginner level</v>
      </c>
      <c r="P1208" s="3" t="str">
        <f>UPPER(טבלה1[[#This Row],[small letters]])</f>
        <v>BEGINNER LEVEL</v>
      </c>
      <c r="Q1208">
        <f>LEN(טבלה1[[#This Row],[no spaces]])</f>
        <v>14</v>
      </c>
      <c r="R1208" t="str">
        <f>TRIM(טבלה1[[#This Row],[small letters]])</f>
        <v>beginner level</v>
      </c>
      <c r="S1208" s="6">
        <v>1</v>
      </c>
      <c r="T1208" s="12">
        <v>42421</v>
      </c>
      <c r="U1208" s="6">
        <f>DAY(טבלה1[[#This Row],[published_date]])</f>
        <v>21</v>
      </c>
      <c r="V1208" s="6">
        <f>MONTH(טבלה1[[#This Row],[published_date]])</f>
        <v>2</v>
      </c>
      <c r="W1208" s="6">
        <f>YEAR(טבלה1[[#This Row],[published_date]])</f>
        <v>2016</v>
      </c>
      <c r="X1208">
        <v>1</v>
      </c>
      <c r="Y1208" t="str">
        <f>VLOOKUP(טבלה1[[#This Row],[subject_id]],Subject_id!$A$2:$B$5,2)</f>
        <v>Business Finance</v>
      </c>
      <c r="Z1208" s="7">
        <v>43245</v>
      </c>
      <c r="AA1208">
        <f>_xlfn.DAYS(טבלה1[[#This Row],[Removal_date]],טבלה1[[#This Row],[published_date]])</f>
        <v>824</v>
      </c>
      <c r="AB1208" s="4">
        <f>טבלה1[[#This Row],[price]]*טבלה1[[#This Row],[num_subscribers]]</f>
        <v>100100</v>
      </c>
    </row>
    <row r="1209" spans="1:28" x14ac:dyDescent="0.3">
      <c r="A1209">
        <v>743568</v>
      </c>
      <c r="B1209" t="s">
        <v>2232</v>
      </c>
      <c r="C1209" t="str">
        <f>LEFT(טבלה1[[#This Row],[course_title]],10)</f>
        <v xml:space="preserve">Financial </v>
      </c>
      <c r="D1209" t="str">
        <f>RIGHT(טבלה1[[#This Row],[course_title]],10)</f>
        <v>fessional!</v>
      </c>
      <c r="E1209" t="str">
        <f>MID(טבלה1[[#This Row],[course_title]],2,10)</f>
        <v>inancial A</v>
      </c>
      <c r="F1209" t="s">
        <v>2233</v>
      </c>
      <c r="G1209" t="str">
        <f>REPLACE(טבלה1[[#This Row],[url]],19,3,"com")</f>
        <v>https://www.udemy.com/financial-analysis-from-scratch-to-professional-level/</v>
      </c>
      <c r="H1209" t="b">
        <v>1</v>
      </c>
      <c r="I1209" s="4">
        <v>65</v>
      </c>
      <c r="J1209" s="5">
        <v>256</v>
      </c>
      <c r="K1209" s="5">
        <v>29</v>
      </c>
      <c r="L1209" s="5">
        <v>39</v>
      </c>
      <c r="M1209">
        <v>2</v>
      </c>
      <c r="N1209" t="str">
        <f>VLOOKUP(טבלה1[[#This Row],[level_id]],Level_id!$A$2:$B$5,2)</f>
        <v>Beginner Level</v>
      </c>
      <c r="O1209" t="str">
        <f>LOWER(טבלה1[[#This Row],[level_desc]])</f>
        <v>beginner level</v>
      </c>
      <c r="P1209" s="3" t="str">
        <f>UPPER(טבלה1[[#This Row],[small letters]])</f>
        <v>BEGINNER LEVEL</v>
      </c>
      <c r="Q1209">
        <f>LEN(טבלה1[[#This Row],[no spaces]])</f>
        <v>14</v>
      </c>
      <c r="R1209" t="str">
        <f>TRIM(טבלה1[[#This Row],[small letters]])</f>
        <v>beginner level</v>
      </c>
      <c r="S1209" s="6">
        <v>3.5</v>
      </c>
      <c r="T1209" s="12">
        <v>42435</v>
      </c>
      <c r="U1209" s="6">
        <f>DAY(טבלה1[[#This Row],[published_date]])</f>
        <v>6</v>
      </c>
      <c r="V1209" s="6">
        <f>MONTH(טבלה1[[#This Row],[published_date]])</f>
        <v>3</v>
      </c>
      <c r="W1209" s="6">
        <f>YEAR(טבלה1[[#This Row],[published_date]])</f>
        <v>2016</v>
      </c>
      <c r="X1209">
        <v>1</v>
      </c>
      <c r="Y1209" t="str">
        <f>VLOOKUP(טבלה1[[#This Row],[subject_id]],Subject_id!$A$2:$B$5,2)</f>
        <v>Business Finance</v>
      </c>
      <c r="Z1209" s="7">
        <v>43465</v>
      </c>
      <c r="AA1209">
        <f>_xlfn.DAYS(טבלה1[[#This Row],[Removal_date]],טבלה1[[#This Row],[published_date]])</f>
        <v>1030</v>
      </c>
      <c r="AB1209" s="4">
        <f>טבלה1[[#This Row],[price]]*טבלה1[[#This Row],[num_subscribers]]</f>
        <v>16640</v>
      </c>
    </row>
    <row r="1210" spans="1:28" x14ac:dyDescent="0.3">
      <c r="A1210">
        <v>897314</v>
      </c>
      <c r="B1210" t="s">
        <v>7213</v>
      </c>
      <c r="C1210" t="str">
        <f>LEFT(טבלה1[[#This Row],[course_title]],10)</f>
        <v>HTTP Clien</v>
      </c>
      <c r="D1210" t="str">
        <f>RIGHT(טבלה1[[#This Row],[course_title]],10)</f>
        <v>s and APIs</v>
      </c>
      <c r="E1210" t="str">
        <f>MID(טבלה1[[#This Row],[course_title]],2,10)</f>
        <v>TTP Client</v>
      </c>
      <c r="F1210" t="s">
        <v>7214</v>
      </c>
      <c r="G1210" t="str">
        <f>REPLACE(טבלה1[[#This Row],[url]],19,3,"com")</f>
        <v>https://www.udemy.com/http-clients-with-laravel-use-and-consume-services-and-apis/</v>
      </c>
      <c r="H1210" t="b">
        <v>1</v>
      </c>
      <c r="I1210" s="4">
        <v>65</v>
      </c>
      <c r="J1210" s="5">
        <v>237</v>
      </c>
      <c r="K1210" s="5">
        <v>22</v>
      </c>
      <c r="L1210" s="5">
        <v>52</v>
      </c>
      <c r="M1210">
        <v>4</v>
      </c>
      <c r="N1210" t="str">
        <f>VLOOKUP(טבלה1[[#This Row],[level_id]],Level_id!$A$2:$B$5,2)</f>
        <v>Intermediate Level</v>
      </c>
      <c r="O1210" t="str">
        <f>LOWER(טבלה1[[#This Row],[level_desc]])</f>
        <v>intermediate level</v>
      </c>
      <c r="P1210" s="3" t="str">
        <f>UPPER(טבלה1[[#This Row],[small letters]])</f>
        <v>INTERMEDIATE LEVEL</v>
      </c>
      <c r="Q1210">
        <f>LEN(טבלה1[[#This Row],[no spaces]])</f>
        <v>18</v>
      </c>
      <c r="R1210" t="str">
        <f>TRIM(טבלה1[[#This Row],[small letters]])</f>
        <v>intermediate level</v>
      </c>
      <c r="S1210" s="6">
        <v>3.5</v>
      </c>
      <c r="T1210" s="12">
        <v>42569</v>
      </c>
      <c r="U1210" s="6">
        <f>DAY(טבלה1[[#This Row],[published_date]])</f>
        <v>18</v>
      </c>
      <c r="V1210" s="6">
        <f>MONTH(טבלה1[[#This Row],[published_date]])</f>
        <v>7</v>
      </c>
      <c r="W1210" s="6">
        <f>YEAR(טבלה1[[#This Row],[published_date]])</f>
        <v>2016</v>
      </c>
      <c r="X1210">
        <v>4</v>
      </c>
      <c r="Y1210" t="str">
        <f>VLOOKUP(טבלה1[[#This Row],[subject_id]],Subject_id!$A$2:$B$5,2)</f>
        <v>Web Development</v>
      </c>
      <c r="Z1210" s="7">
        <v>44114</v>
      </c>
      <c r="AA1210">
        <f>_xlfn.DAYS(טבלה1[[#This Row],[Removal_date]],טבלה1[[#This Row],[published_date]])</f>
        <v>1545</v>
      </c>
      <c r="AB1210" s="4">
        <f>טבלה1[[#This Row],[price]]*טבלה1[[#This Row],[num_subscribers]]</f>
        <v>15405</v>
      </c>
    </row>
    <row r="1211" spans="1:28" x14ac:dyDescent="0.3">
      <c r="A1211">
        <v>939962</v>
      </c>
      <c r="B1211" t="s">
        <v>5116</v>
      </c>
      <c r="C1211" t="str">
        <f>LEFT(טבלה1[[#This Row],[course_title]],10)</f>
        <v xml:space="preserve">Learn SVG </v>
      </c>
      <c r="D1211" t="str">
        <f>RIGHT(טבלה1[[#This Row],[course_title]],10)</f>
        <v>Javascript</v>
      </c>
      <c r="E1211" t="str">
        <f>MID(טבלה1[[#This Row],[course_title]],2,10)</f>
        <v>earn SVG A</v>
      </c>
      <c r="F1211" t="s">
        <v>5117</v>
      </c>
      <c r="G1211" t="str">
        <f>REPLACE(טבלה1[[#This Row],[url]],19,3,"com")</f>
        <v>https://www.udemy.com/learn-svg-animation/</v>
      </c>
      <c r="H1211" t="b">
        <v>1</v>
      </c>
      <c r="I1211" s="4">
        <v>65</v>
      </c>
      <c r="J1211" s="5">
        <v>12953</v>
      </c>
      <c r="K1211" s="5">
        <v>680</v>
      </c>
      <c r="L1211" s="5">
        <v>22</v>
      </c>
      <c r="M1211">
        <v>1</v>
      </c>
      <c r="N1211" t="str">
        <f>VLOOKUP(טבלה1[[#This Row],[level_id]],Level_id!$A$2:$B$5,2)</f>
        <v>All levels</v>
      </c>
      <c r="O1211" t="str">
        <f>LOWER(טבלה1[[#This Row],[level_desc]])</f>
        <v>all levels</v>
      </c>
      <c r="P1211" s="3" t="str">
        <f>UPPER(טבלה1[[#This Row],[small letters]])</f>
        <v>ALL LEVELS</v>
      </c>
      <c r="Q1211">
        <f>LEN(טבלה1[[#This Row],[no spaces]])</f>
        <v>10</v>
      </c>
      <c r="R1211" t="str">
        <f>TRIM(טבלה1[[#This Row],[small letters]])</f>
        <v>all levels</v>
      </c>
      <c r="S1211" s="6">
        <v>1.5</v>
      </c>
      <c r="T1211" s="12">
        <v>42625</v>
      </c>
      <c r="U1211" s="6">
        <f>DAY(טבלה1[[#This Row],[published_date]])</f>
        <v>12</v>
      </c>
      <c r="V1211" s="6">
        <f>MONTH(טבלה1[[#This Row],[published_date]])</f>
        <v>9</v>
      </c>
      <c r="W1211" s="6">
        <f>YEAR(טבלה1[[#This Row],[published_date]])</f>
        <v>2016</v>
      </c>
      <c r="X1211">
        <v>4</v>
      </c>
      <c r="Y1211" t="str">
        <f>VLOOKUP(טבלה1[[#This Row],[subject_id]],Subject_id!$A$2:$B$5,2)</f>
        <v>Web Development</v>
      </c>
      <c r="Z1211" s="7">
        <v>43734</v>
      </c>
      <c r="AA1211">
        <f>_xlfn.DAYS(טבלה1[[#This Row],[Removal_date]],טבלה1[[#This Row],[published_date]])</f>
        <v>1109</v>
      </c>
      <c r="AB1211" s="4">
        <f>טבלה1[[#This Row],[price]]*טבלה1[[#This Row],[num_subscribers]]</f>
        <v>841945</v>
      </c>
    </row>
    <row r="1212" spans="1:28" x14ac:dyDescent="0.3">
      <c r="A1212">
        <v>957422</v>
      </c>
      <c r="B1212" t="s">
        <v>5611</v>
      </c>
      <c r="C1212" t="str">
        <f>LEFT(טבלה1[[#This Row],[course_title]],10)</f>
        <v>How to Cre</v>
      </c>
      <c r="D1212" t="str">
        <f>RIGHT(טבלה1[[#This Row],[course_title]],10)</f>
        <v>S Tutorial</v>
      </c>
      <c r="E1212" t="str">
        <f>MID(טבלה1[[#This Row],[course_title]],2,10)</f>
        <v>ow to Crea</v>
      </c>
      <c r="F1212" t="s">
        <v>5612</v>
      </c>
      <c r="G1212" t="str">
        <f>REPLACE(טבלה1[[#This Row],[url]],19,3,"com")</f>
        <v>https://www.udemy.com/html-tutorial/</v>
      </c>
      <c r="H1212" t="b">
        <v>1</v>
      </c>
      <c r="I1212" s="4">
        <v>65</v>
      </c>
      <c r="J1212" s="5">
        <v>3012</v>
      </c>
      <c r="K1212" s="5">
        <v>260</v>
      </c>
      <c r="L1212" s="5">
        <v>330</v>
      </c>
      <c r="M1212">
        <v>1</v>
      </c>
      <c r="N1212" t="str">
        <f>VLOOKUP(טבלה1[[#This Row],[level_id]],Level_id!$A$2:$B$5,2)</f>
        <v>All levels</v>
      </c>
      <c r="O1212" t="str">
        <f>LOWER(טבלה1[[#This Row],[level_desc]])</f>
        <v>all levels</v>
      </c>
      <c r="P1212" s="3" t="str">
        <f>UPPER(טבלה1[[#This Row],[small letters]])</f>
        <v>ALL LEVELS</v>
      </c>
      <c r="Q1212">
        <f>LEN(טבלה1[[#This Row],[no spaces]])</f>
        <v>10</v>
      </c>
      <c r="R1212" t="str">
        <f>TRIM(טבלה1[[#This Row],[small letters]])</f>
        <v>all levels</v>
      </c>
      <c r="S1212" s="6">
        <v>32.5</v>
      </c>
      <c r="T1212" s="12">
        <v>42638</v>
      </c>
      <c r="U1212" s="6">
        <f>DAY(טבלה1[[#This Row],[published_date]])</f>
        <v>25</v>
      </c>
      <c r="V1212" s="6">
        <f>MONTH(טבלה1[[#This Row],[published_date]])</f>
        <v>9</v>
      </c>
      <c r="W1212" s="6">
        <f>YEAR(טבלה1[[#This Row],[published_date]])</f>
        <v>2016</v>
      </c>
      <c r="X1212">
        <v>4</v>
      </c>
      <c r="Y1212" t="str">
        <f>VLOOKUP(טבלה1[[#This Row],[subject_id]],Subject_id!$A$2:$B$5,2)</f>
        <v>Web Development</v>
      </c>
      <c r="Z1212" s="7">
        <v>43734</v>
      </c>
      <c r="AA1212">
        <f>_xlfn.DAYS(טבלה1[[#This Row],[Removal_date]],טבלה1[[#This Row],[published_date]])</f>
        <v>1096</v>
      </c>
      <c r="AB1212" s="4">
        <f>טבלה1[[#This Row],[price]]*טבלה1[[#This Row],[num_subscribers]]</f>
        <v>195780</v>
      </c>
    </row>
    <row r="1213" spans="1:28" x14ac:dyDescent="0.3">
      <c r="A1213">
        <v>959200</v>
      </c>
      <c r="B1213" t="s">
        <v>5170</v>
      </c>
      <c r="C1213" t="str">
        <f>LEFT(טבלה1[[#This Row],[course_title]],10)</f>
        <v>JavaScript</v>
      </c>
      <c r="D1213" t="str">
        <f>RIGHT(טבלה1[[#This Row],[course_title]],10)</f>
        <v xml:space="preserve"> Level One</v>
      </c>
      <c r="E1213" t="str">
        <f>MID(טבלה1[[#This Row],[course_title]],2,10)</f>
        <v xml:space="preserve">avaScript </v>
      </c>
      <c r="F1213" t="s">
        <v>5171</v>
      </c>
      <c r="G1213" t="str">
        <f>REPLACE(טבלה1[[#This Row],[url]],19,3,"com")</f>
        <v>https://www.udemy.com/javascript-for-absolute-beginners-level-one/</v>
      </c>
      <c r="H1213" t="b">
        <v>1</v>
      </c>
      <c r="I1213" s="4">
        <v>65</v>
      </c>
      <c r="J1213" s="5">
        <v>713</v>
      </c>
      <c r="K1213" s="5">
        <v>80</v>
      </c>
      <c r="L1213" s="5">
        <v>8</v>
      </c>
      <c r="M1213">
        <v>1</v>
      </c>
      <c r="N1213" t="str">
        <f>VLOOKUP(טבלה1[[#This Row],[level_id]],Level_id!$A$2:$B$5,2)</f>
        <v>All levels</v>
      </c>
      <c r="O1213" t="str">
        <f>LOWER(טבלה1[[#This Row],[level_desc]])</f>
        <v>all levels</v>
      </c>
      <c r="P1213" s="3" t="str">
        <f>UPPER(טבלה1[[#This Row],[small letters]])</f>
        <v>ALL LEVELS</v>
      </c>
      <c r="Q1213">
        <f>LEN(טבלה1[[#This Row],[no spaces]])</f>
        <v>10</v>
      </c>
      <c r="R1213" t="str">
        <f>TRIM(טבלה1[[#This Row],[small letters]])</f>
        <v>all levels</v>
      </c>
      <c r="S1213" s="6">
        <v>1.5</v>
      </c>
      <c r="T1213" s="12">
        <v>42632</v>
      </c>
      <c r="U1213" s="6">
        <f>DAY(טבלה1[[#This Row],[published_date]])</f>
        <v>19</v>
      </c>
      <c r="V1213" s="6">
        <f>MONTH(טבלה1[[#This Row],[published_date]])</f>
        <v>9</v>
      </c>
      <c r="W1213" s="6">
        <f>YEAR(טבלה1[[#This Row],[published_date]])</f>
        <v>2016</v>
      </c>
      <c r="X1213">
        <v>4</v>
      </c>
      <c r="Y1213" t="str">
        <f>VLOOKUP(טבלה1[[#This Row],[subject_id]],Subject_id!$A$2:$B$5,2)</f>
        <v>Web Development</v>
      </c>
      <c r="Z1213" s="7">
        <v>43734</v>
      </c>
      <c r="AA1213">
        <f>_xlfn.DAYS(טבלה1[[#This Row],[Removal_date]],טבלה1[[#This Row],[published_date]])</f>
        <v>1102</v>
      </c>
      <c r="AB1213" s="4">
        <f>טבלה1[[#This Row],[price]]*טבלה1[[#This Row],[num_subscribers]]</f>
        <v>46345</v>
      </c>
    </row>
    <row r="1214" spans="1:28" x14ac:dyDescent="0.3">
      <c r="A1214">
        <v>1002030</v>
      </c>
      <c r="B1214" t="s">
        <v>5012</v>
      </c>
      <c r="C1214" t="str">
        <f>LEFT(טבלה1[[#This Row],[course_title]],10)</f>
        <v>Web Develo</v>
      </c>
      <c r="D1214" t="str">
        <f>RIGHT(טבלה1[[#This Row],[course_title]],10)</f>
        <v>g Language</v>
      </c>
      <c r="E1214" t="str">
        <f>MID(טבלה1[[#This Row],[course_title]],2,10)</f>
        <v>eb Develop</v>
      </c>
      <c r="F1214" t="s">
        <v>5013</v>
      </c>
      <c r="G1214" t="str">
        <f>REPLACE(טבלה1[[#This Row],[url]],19,3,"com")</f>
        <v>https://www.udemy.com/go-programming-language/</v>
      </c>
      <c r="H1214" t="b">
        <v>1</v>
      </c>
      <c r="I1214" s="4">
        <v>65</v>
      </c>
      <c r="J1214" s="5">
        <v>4872</v>
      </c>
      <c r="K1214" s="5">
        <v>662</v>
      </c>
      <c r="L1214" s="5">
        <v>171</v>
      </c>
      <c r="M1214">
        <v>4</v>
      </c>
      <c r="N1214" t="str">
        <f>VLOOKUP(טבלה1[[#This Row],[level_id]],Level_id!$A$2:$B$5,2)</f>
        <v>Intermediate Level</v>
      </c>
      <c r="O1214" t="str">
        <f>LOWER(טבלה1[[#This Row],[level_desc]])</f>
        <v>intermediate level</v>
      </c>
      <c r="P1214" s="3" t="str">
        <f>UPPER(טבלה1[[#This Row],[small letters]])</f>
        <v>INTERMEDIATE LEVEL</v>
      </c>
      <c r="Q1214">
        <f>LEN(טבלה1[[#This Row],[no spaces]])</f>
        <v>18</v>
      </c>
      <c r="R1214" t="str">
        <f>TRIM(טבלה1[[#This Row],[small letters]])</f>
        <v>intermediate level</v>
      </c>
      <c r="S1214" s="6">
        <v>19</v>
      </c>
      <c r="T1214" s="12">
        <v>42752</v>
      </c>
      <c r="U1214" s="6">
        <f>DAY(טבלה1[[#This Row],[published_date]])</f>
        <v>17</v>
      </c>
      <c r="V1214" s="6">
        <f>MONTH(טבלה1[[#This Row],[published_date]])</f>
        <v>1</v>
      </c>
      <c r="W1214" s="6">
        <f>YEAR(טבלה1[[#This Row],[published_date]])</f>
        <v>2017</v>
      </c>
      <c r="X1214">
        <v>4</v>
      </c>
      <c r="Y1214" t="str">
        <f>VLOOKUP(טבלה1[[#This Row],[subject_id]],Subject_id!$A$2:$B$5,2)</f>
        <v>Web Development</v>
      </c>
      <c r="Z1214" s="7">
        <v>44114</v>
      </c>
      <c r="AA1214">
        <f>_xlfn.DAYS(טבלה1[[#This Row],[Removal_date]],טבלה1[[#This Row],[published_date]])</f>
        <v>1362</v>
      </c>
      <c r="AB1214" s="4">
        <f>טבלה1[[#This Row],[price]]*טבלה1[[#This Row],[num_subscribers]]</f>
        <v>316680</v>
      </c>
    </row>
    <row r="1215" spans="1:28" x14ac:dyDescent="0.3">
      <c r="A1215">
        <v>1007766</v>
      </c>
      <c r="B1215" t="s">
        <v>7001</v>
      </c>
      <c r="C1215" t="str">
        <f>LEFT(טבלה1[[#This Row],[course_title]],10)</f>
        <v>How to cre</v>
      </c>
      <c r="D1215" t="str">
        <f>RIGHT(טבלה1[[#This Row],[course_title]],10)</f>
        <v>nt Buttons</v>
      </c>
      <c r="E1215" t="str">
        <f>MID(טבלה1[[#This Row],[course_title]],2,10)</f>
        <v>ow to crea</v>
      </c>
      <c r="F1215" t="s">
        <v>7002</v>
      </c>
      <c r="G1215" t="str">
        <f>REPLACE(טבלה1[[#This Row],[url]],19,3,"com")</f>
        <v>https://www.udemy.com/how-to-create-paypal-and-credit-card-payment-buttons/</v>
      </c>
      <c r="H1215" t="b">
        <v>1</v>
      </c>
      <c r="I1215" s="4">
        <v>65</v>
      </c>
      <c r="J1215" s="5">
        <v>578</v>
      </c>
      <c r="K1215" s="5">
        <v>6</v>
      </c>
      <c r="L1215" s="5">
        <v>8</v>
      </c>
      <c r="M1215">
        <v>2</v>
      </c>
      <c r="N1215" t="str">
        <f>VLOOKUP(טבלה1[[#This Row],[level_id]],Level_id!$A$2:$B$5,2)</f>
        <v>Beginner Level</v>
      </c>
      <c r="O1215" t="str">
        <f>LOWER(טבלה1[[#This Row],[level_desc]])</f>
        <v>beginner level</v>
      </c>
      <c r="P1215" s="3" t="str">
        <f>UPPER(טבלה1[[#This Row],[small letters]])</f>
        <v>BEGINNER LEVEL</v>
      </c>
      <c r="Q1215">
        <f>LEN(טבלה1[[#This Row],[no spaces]])</f>
        <v>14</v>
      </c>
      <c r="R1215" t="str">
        <f>TRIM(טבלה1[[#This Row],[small letters]])</f>
        <v>beginner level</v>
      </c>
      <c r="S1215" s="6">
        <v>1</v>
      </c>
      <c r="T1215" s="12">
        <v>42691</v>
      </c>
      <c r="U1215" s="6">
        <f>DAY(טבלה1[[#This Row],[published_date]])</f>
        <v>17</v>
      </c>
      <c r="V1215" s="6">
        <f>MONTH(טבלה1[[#This Row],[published_date]])</f>
        <v>11</v>
      </c>
      <c r="W1215" s="6">
        <f>YEAR(טבלה1[[#This Row],[published_date]])</f>
        <v>2016</v>
      </c>
      <c r="X1215">
        <v>4</v>
      </c>
      <c r="Y1215" t="str">
        <f>VLOOKUP(טבלה1[[#This Row],[subject_id]],Subject_id!$A$2:$B$5,2)</f>
        <v>Web Development</v>
      </c>
      <c r="Z1215" s="7">
        <v>43465</v>
      </c>
      <c r="AA1215">
        <f>_xlfn.DAYS(טבלה1[[#This Row],[Removal_date]],טבלה1[[#This Row],[published_date]])</f>
        <v>774</v>
      </c>
      <c r="AB1215" s="4">
        <f>טבלה1[[#This Row],[price]]*טבלה1[[#This Row],[num_subscribers]]</f>
        <v>37570</v>
      </c>
    </row>
    <row r="1216" spans="1:28" x14ac:dyDescent="0.3">
      <c r="A1216">
        <v>1049380</v>
      </c>
      <c r="B1216" t="s">
        <v>2962</v>
      </c>
      <c r="C1216" t="str">
        <f>LEFT(טבלה1[[#This Row],[course_title]],10)</f>
        <v>ç”»åƒåŠ å</v>
      </c>
      <c r="D1216" t="str">
        <f>RIGHT(טבלה1[[#This Row],[course_title]],10)</f>
        <v>½ä½œè¬›åº§</v>
      </c>
      <c r="E1216" t="str">
        <f>MID(טבלה1[[#This Row],[course_title]],2,10)</f>
        <v>”»åƒåŠ å·</v>
      </c>
      <c r="F1216" t="s">
        <v>2963</v>
      </c>
      <c r="G1216" t="str">
        <f>REPLACE(טבלה1[[#This Row],[url]],19,3,"com")</f>
        <v>https://www.udemy.com/layeqrqk/</v>
      </c>
      <c r="H1216" t="b">
        <v>1</v>
      </c>
      <c r="I1216" s="4">
        <v>65</v>
      </c>
      <c r="J1216" s="5">
        <v>37</v>
      </c>
      <c r="K1216" s="5">
        <v>0</v>
      </c>
      <c r="L1216" s="5">
        <v>49</v>
      </c>
      <c r="M1216">
        <v>2</v>
      </c>
      <c r="N1216" t="str">
        <f>VLOOKUP(טבלה1[[#This Row],[level_id]],Level_id!$A$2:$B$5,2)</f>
        <v>Beginner Level</v>
      </c>
      <c r="O1216" t="str">
        <f>LOWER(טבלה1[[#This Row],[level_desc]])</f>
        <v>beginner level</v>
      </c>
      <c r="P1216" s="3" t="str">
        <f>UPPER(טבלה1[[#This Row],[small letters]])</f>
        <v>BEGINNER LEVEL</v>
      </c>
      <c r="Q1216">
        <f>LEN(טבלה1[[#This Row],[no spaces]])</f>
        <v>14</v>
      </c>
      <c r="R1216" t="str">
        <f>TRIM(טבלה1[[#This Row],[small letters]])</f>
        <v>beginner level</v>
      </c>
      <c r="S1216" s="6">
        <v>4</v>
      </c>
      <c r="T1216" s="12">
        <v>42816</v>
      </c>
      <c r="U1216" s="6">
        <f>DAY(טבלה1[[#This Row],[published_date]])</f>
        <v>22</v>
      </c>
      <c r="V1216" s="6">
        <f>MONTH(טבלה1[[#This Row],[published_date]])</f>
        <v>3</v>
      </c>
      <c r="W1216" s="6">
        <f>YEAR(טבלה1[[#This Row],[published_date]])</f>
        <v>2017</v>
      </c>
      <c r="X1216">
        <v>2</v>
      </c>
      <c r="Y1216" t="str">
        <f>VLOOKUP(טבלה1[[#This Row],[subject_id]],Subject_id!$A$2:$B$5,2)</f>
        <v>Graphic Design</v>
      </c>
      <c r="Z1216" s="7">
        <v>43465</v>
      </c>
      <c r="AA1216">
        <f>_xlfn.DAYS(טבלה1[[#This Row],[Removal_date]],טבלה1[[#This Row],[published_date]])</f>
        <v>649</v>
      </c>
      <c r="AB1216" s="4">
        <f>טבלה1[[#This Row],[price]]*טבלה1[[#This Row],[num_subscribers]]</f>
        <v>2405</v>
      </c>
    </row>
    <row r="1217" spans="1:28" x14ac:dyDescent="0.3">
      <c r="A1217">
        <v>1092632</v>
      </c>
      <c r="B1217" t="s">
        <v>3484</v>
      </c>
      <c r="C1217" t="str">
        <f>LEFT(טבלה1[[#This Row],[course_title]],10)</f>
        <v>The Comple</v>
      </c>
      <c r="D1217" t="str">
        <f>RIGHT(טבלה1[[#This Row],[course_title]],10)</f>
        <v>hic Course</v>
      </c>
      <c r="E1217" t="str">
        <f>MID(טבלה1[[#This Row],[course_title]],2,10)</f>
        <v>he Complet</v>
      </c>
      <c r="F1217" t="s">
        <v>3485</v>
      </c>
      <c r="G1217" t="str">
        <f>REPLACE(טבלה1[[#This Row],[url]],19,3,"com")</f>
        <v>https://www.udemy.com/complete-motion-graphic-course/</v>
      </c>
      <c r="H1217" t="b">
        <v>1</v>
      </c>
      <c r="I1217" s="4">
        <v>65</v>
      </c>
      <c r="J1217" s="5">
        <v>50</v>
      </c>
      <c r="K1217" s="5">
        <v>6</v>
      </c>
      <c r="L1217" s="5">
        <v>115</v>
      </c>
      <c r="M1217">
        <v>1</v>
      </c>
      <c r="N1217" t="str">
        <f>VLOOKUP(טבלה1[[#This Row],[level_id]],Level_id!$A$2:$B$5,2)</f>
        <v>All levels</v>
      </c>
      <c r="O1217" t="str">
        <f>LOWER(טבלה1[[#This Row],[level_desc]])</f>
        <v>all levels</v>
      </c>
      <c r="P1217" s="3" t="str">
        <f>UPPER(טבלה1[[#This Row],[small letters]])</f>
        <v>ALL LEVELS</v>
      </c>
      <c r="Q1217">
        <f>LEN(טבלה1[[#This Row],[no spaces]])</f>
        <v>10</v>
      </c>
      <c r="R1217" t="str">
        <f>TRIM(טבלה1[[#This Row],[small letters]])</f>
        <v>all levels</v>
      </c>
      <c r="S1217" s="6">
        <v>9.5</v>
      </c>
      <c r="T1217" s="12">
        <v>42767</v>
      </c>
      <c r="U1217" s="6">
        <f>DAY(טבלה1[[#This Row],[published_date]])</f>
        <v>1</v>
      </c>
      <c r="V1217" s="6">
        <f>MONTH(טבלה1[[#This Row],[published_date]])</f>
        <v>2</v>
      </c>
      <c r="W1217" s="6">
        <f>YEAR(טבלה1[[#This Row],[published_date]])</f>
        <v>2017</v>
      </c>
      <c r="X1217">
        <v>2</v>
      </c>
      <c r="Y1217" t="str">
        <f>VLOOKUP(טבלה1[[#This Row],[subject_id]],Subject_id!$A$2:$B$5,2)</f>
        <v>Graphic Design</v>
      </c>
      <c r="Z1217" s="7">
        <v>43734</v>
      </c>
      <c r="AA1217">
        <f>_xlfn.DAYS(טבלה1[[#This Row],[Removal_date]],טבלה1[[#This Row],[published_date]])</f>
        <v>967</v>
      </c>
      <c r="AB1217" s="4">
        <f>טבלה1[[#This Row],[price]]*טבלה1[[#This Row],[num_subscribers]]</f>
        <v>3250</v>
      </c>
    </row>
    <row r="1218" spans="1:28" x14ac:dyDescent="0.3">
      <c r="A1218">
        <v>1122832</v>
      </c>
      <c r="B1218" t="s">
        <v>4098</v>
      </c>
      <c r="C1218" t="str">
        <f>LEFT(טבלה1[[#This Row],[course_title]],10)</f>
        <v>#6 Piano H</v>
      </c>
      <c r="D1218" t="str">
        <f>RIGHT(טבלה1[[#This Row],[course_title]],10)</f>
        <v>o 9/4 Song</v>
      </c>
      <c r="E1218" t="str">
        <f>MID(טבלה1[[#This Row],[course_title]],2,10)</f>
        <v>6 Piano Ha</v>
      </c>
      <c r="F1218" t="s">
        <v>4099</v>
      </c>
      <c r="G1218" t="str">
        <f>REPLACE(טבלה1[[#This Row],[url]],19,3,"com")</f>
        <v>https://www.udemy.com/piano-hand-coordination-6-play-open-10th-ballad-to-94-song/</v>
      </c>
      <c r="H1218" t="b">
        <v>1</v>
      </c>
      <c r="I1218" s="4">
        <v>65</v>
      </c>
      <c r="J1218" s="5">
        <v>2015</v>
      </c>
      <c r="K1218" s="5">
        <v>3</v>
      </c>
      <c r="L1218" s="5">
        <v>21</v>
      </c>
      <c r="M1218">
        <v>4</v>
      </c>
      <c r="N1218" t="str">
        <f>VLOOKUP(טבלה1[[#This Row],[level_id]],Level_id!$A$2:$B$5,2)</f>
        <v>Intermediate Level</v>
      </c>
      <c r="O1218" t="str">
        <f>LOWER(טבלה1[[#This Row],[level_desc]])</f>
        <v>intermediate level</v>
      </c>
      <c r="P1218" s="3" t="str">
        <f>UPPER(טבלה1[[#This Row],[small letters]])</f>
        <v>INTERMEDIATE LEVEL</v>
      </c>
      <c r="Q1218">
        <f>LEN(טבלה1[[#This Row],[no spaces]])</f>
        <v>18</v>
      </c>
      <c r="R1218" t="str">
        <f>TRIM(טבלה1[[#This Row],[small letters]])</f>
        <v>intermediate level</v>
      </c>
      <c r="S1218" s="6">
        <v>0.73333333300000003</v>
      </c>
      <c r="T1218" s="12">
        <v>42802</v>
      </c>
      <c r="U1218" s="6">
        <f>DAY(טבלה1[[#This Row],[published_date]])</f>
        <v>8</v>
      </c>
      <c r="V1218" s="6">
        <f>MONTH(טבלה1[[#This Row],[published_date]])</f>
        <v>3</v>
      </c>
      <c r="W1218" s="6">
        <f>YEAR(טבלה1[[#This Row],[published_date]])</f>
        <v>2017</v>
      </c>
      <c r="X1218">
        <v>3</v>
      </c>
      <c r="Y1218" t="str">
        <f>VLOOKUP(טבלה1[[#This Row],[subject_id]],Subject_id!$A$2:$B$5,2)</f>
        <v>Musical Instruments</v>
      </c>
      <c r="Z1218" s="7">
        <v>44114</v>
      </c>
      <c r="AA1218">
        <f>_xlfn.DAYS(טבלה1[[#This Row],[Removal_date]],טבלה1[[#This Row],[published_date]])</f>
        <v>1312</v>
      </c>
      <c r="AB1218" s="4">
        <f>טבלה1[[#This Row],[price]]*טבלה1[[#This Row],[num_subscribers]]</f>
        <v>130975</v>
      </c>
    </row>
    <row r="1219" spans="1:28" x14ac:dyDescent="0.3">
      <c r="A1219">
        <v>1123184</v>
      </c>
      <c r="B1219" t="s">
        <v>4100</v>
      </c>
      <c r="C1219" t="str">
        <f>LEFT(טבלה1[[#This Row],[course_title]],10)</f>
        <v>#7 Piano H</v>
      </c>
      <c r="D1219" t="str">
        <f>RIGHT(טבלה1[[#This Row],[course_title]],10)</f>
        <v xml:space="preserve"> Beats 9/4</v>
      </c>
      <c r="E1219" t="str">
        <f>MID(טבלה1[[#This Row],[course_title]],2,10)</f>
        <v>7 Piano Ha</v>
      </c>
      <c r="F1219" t="s">
        <v>4101</v>
      </c>
      <c r="G1219" t="str">
        <f>REPLACE(טבלה1[[#This Row],[url]],19,3,"com")</f>
        <v>https://www.udemy.com/learn-piano-hand-coordination-7-piano-runs-in-3-beats-94/</v>
      </c>
      <c r="H1219" t="b">
        <v>1</v>
      </c>
      <c r="I1219" s="4">
        <v>65</v>
      </c>
      <c r="J1219" s="5">
        <v>2015</v>
      </c>
      <c r="K1219" s="5">
        <v>2</v>
      </c>
      <c r="L1219" s="5">
        <v>25</v>
      </c>
      <c r="M1219">
        <v>4</v>
      </c>
      <c r="N1219" t="str">
        <f>VLOOKUP(טבלה1[[#This Row],[level_id]],Level_id!$A$2:$B$5,2)</f>
        <v>Intermediate Level</v>
      </c>
      <c r="O1219" t="str">
        <f>LOWER(טבלה1[[#This Row],[level_desc]])</f>
        <v>intermediate level</v>
      </c>
      <c r="P1219" s="3" t="str">
        <f>UPPER(טבלה1[[#This Row],[small letters]])</f>
        <v>INTERMEDIATE LEVEL</v>
      </c>
      <c r="Q1219">
        <f>LEN(טבלה1[[#This Row],[no spaces]])</f>
        <v>18</v>
      </c>
      <c r="R1219" t="str">
        <f>TRIM(טבלה1[[#This Row],[small letters]])</f>
        <v>intermediate level</v>
      </c>
      <c r="S1219" s="6">
        <v>1</v>
      </c>
      <c r="T1219" s="12">
        <v>42802</v>
      </c>
      <c r="U1219" s="6">
        <f>DAY(טבלה1[[#This Row],[published_date]])</f>
        <v>8</v>
      </c>
      <c r="V1219" s="6">
        <f>MONTH(טבלה1[[#This Row],[published_date]])</f>
        <v>3</v>
      </c>
      <c r="W1219" s="6">
        <f>YEAR(טבלה1[[#This Row],[published_date]])</f>
        <v>2017</v>
      </c>
      <c r="X1219">
        <v>3</v>
      </c>
      <c r="Y1219" t="str">
        <f>VLOOKUP(טבלה1[[#This Row],[subject_id]],Subject_id!$A$2:$B$5,2)</f>
        <v>Musical Instruments</v>
      </c>
      <c r="Z1219" s="7">
        <v>44114</v>
      </c>
      <c r="AA1219">
        <f>_xlfn.DAYS(טבלה1[[#This Row],[Removal_date]],טבלה1[[#This Row],[published_date]])</f>
        <v>1312</v>
      </c>
      <c r="AB1219" s="4">
        <f>טבלה1[[#This Row],[price]]*טבלה1[[#This Row],[num_subscribers]]</f>
        <v>130975</v>
      </c>
    </row>
    <row r="1220" spans="1:28" x14ac:dyDescent="0.3">
      <c r="A1220">
        <v>1168910</v>
      </c>
      <c r="B1220" t="s">
        <v>2622</v>
      </c>
      <c r="C1220" t="str">
        <f>LEFT(טבלה1[[#This Row],[course_title]],10)</f>
        <v>Easy Illus</v>
      </c>
      <c r="D1220" t="str">
        <f>RIGHT(טבלה1[[#This Row],[course_title]],10)</f>
        <v xml:space="preserve"> Animation</v>
      </c>
      <c r="E1220" t="str">
        <f>MID(טבלה1[[#This Row],[course_title]],2,10)</f>
        <v>asy Illust</v>
      </c>
      <c r="F1220" t="s">
        <v>2623</v>
      </c>
      <c r="G1220" t="str">
        <f>REPLACE(טבלה1[[#This Row],[url]],19,3,"com")</f>
        <v>https://www.udemy.com/easy-illustration-and-2d-animation/</v>
      </c>
      <c r="H1220" t="b">
        <v>1</v>
      </c>
      <c r="I1220" s="4">
        <v>65</v>
      </c>
      <c r="J1220" s="5">
        <v>56</v>
      </c>
      <c r="K1220" s="5">
        <v>16</v>
      </c>
      <c r="L1220" s="5">
        <v>7</v>
      </c>
      <c r="M1220">
        <v>1</v>
      </c>
      <c r="N1220" t="str">
        <f>VLOOKUP(טבלה1[[#This Row],[level_id]],Level_id!$A$2:$B$5,2)</f>
        <v>All levels</v>
      </c>
      <c r="O1220" t="str">
        <f>LOWER(טבלה1[[#This Row],[level_desc]])</f>
        <v>all levels</v>
      </c>
      <c r="P1220" s="3" t="str">
        <f>UPPER(טבלה1[[#This Row],[small letters]])</f>
        <v>ALL LEVELS</v>
      </c>
      <c r="Q1220">
        <f>LEN(טבלה1[[#This Row],[no spaces]])</f>
        <v>10</v>
      </c>
      <c r="R1220" t="str">
        <f>TRIM(טבלה1[[#This Row],[small letters]])</f>
        <v>all levels</v>
      </c>
      <c r="S1220" s="6">
        <v>0.56666666700000001</v>
      </c>
      <c r="T1220" s="12">
        <v>42843</v>
      </c>
      <c r="U1220" s="6">
        <f>DAY(טבלה1[[#This Row],[published_date]])</f>
        <v>18</v>
      </c>
      <c r="V1220" s="6">
        <f>MONTH(טבלה1[[#This Row],[published_date]])</f>
        <v>4</v>
      </c>
      <c r="W1220" s="6">
        <f>YEAR(טבלה1[[#This Row],[published_date]])</f>
        <v>2017</v>
      </c>
      <c r="X1220">
        <v>2</v>
      </c>
      <c r="Y1220" t="str">
        <f>VLOOKUP(טבלה1[[#This Row],[subject_id]],Subject_id!$A$2:$B$5,2)</f>
        <v>Graphic Design</v>
      </c>
      <c r="Z1220" s="7">
        <v>43734</v>
      </c>
      <c r="AA1220">
        <f>_xlfn.DAYS(טבלה1[[#This Row],[Removal_date]],טבלה1[[#This Row],[published_date]])</f>
        <v>891</v>
      </c>
      <c r="AB1220" s="4">
        <f>טבלה1[[#This Row],[price]]*טבלה1[[#This Row],[num_subscribers]]</f>
        <v>3640</v>
      </c>
    </row>
    <row r="1221" spans="1:28" x14ac:dyDescent="0.3">
      <c r="A1221">
        <v>1173716</v>
      </c>
      <c r="B1221" t="s">
        <v>4305</v>
      </c>
      <c r="C1221" t="str">
        <f>LEFT(טבלה1[[#This Row],[course_title]],10)</f>
        <v xml:space="preserve">Arpeggios </v>
      </c>
      <c r="D1221" t="str">
        <f>RIGHT(טבלה1[[#This Row],[course_title]],10)</f>
        <v xml:space="preserve"> Fretboard</v>
      </c>
      <c r="E1221" t="str">
        <f>MID(טבלה1[[#This Row],[course_title]],2,10)</f>
        <v>rpeggios f</v>
      </c>
      <c r="F1221" t="s">
        <v>4306</v>
      </c>
      <c r="G1221" t="str">
        <f>REPLACE(טבלה1[[#This Row],[url]],19,3,"com")</f>
        <v>https://www.udemy.com/arpeggios-for-guitar-made-easy/</v>
      </c>
      <c r="H1221" t="b">
        <v>1</v>
      </c>
      <c r="I1221" s="4">
        <v>65</v>
      </c>
      <c r="J1221" s="5">
        <v>26</v>
      </c>
      <c r="K1221" s="5">
        <v>5</v>
      </c>
      <c r="L1221" s="5">
        <v>23</v>
      </c>
      <c r="M1221">
        <v>1</v>
      </c>
      <c r="N1221" t="str">
        <f>VLOOKUP(טבלה1[[#This Row],[level_id]],Level_id!$A$2:$B$5,2)</f>
        <v>All levels</v>
      </c>
      <c r="O1221" t="str">
        <f>LOWER(טבלה1[[#This Row],[level_desc]])</f>
        <v>all levels</v>
      </c>
      <c r="P1221" s="3" t="str">
        <f>UPPER(טבלה1[[#This Row],[small letters]])</f>
        <v>ALL LEVELS</v>
      </c>
      <c r="Q1221">
        <f>LEN(טבלה1[[#This Row],[no spaces]])</f>
        <v>10</v>
      </c>
      <c r="R1221" t="str">
        <f>TRIM(טבלה1[[#This Row],[small letters]])</f>
        <v>all levels</v>
      </c>
      <c r="S1221" s="6">
        <v>3</v>
      </c>
      <c r="T1221" s="12">
        <v>42857</v>
      </c>
      <c r="U1221" s="6">
        <f>DAY(טבלה1[[#This Row],[published_date]])</f>
        <v>2</v>
      </c>
      <c r="V1221" s="6">
        <f>MONTH(טבלה1[[#This Row],[published_date]])</f>
        <v>5</v>
      </c>
      <c r="W1221" s="6">
        <f>YEAR(טבלה1[[#This Row],[published_date]])</f>
        <v>2017</v>
      </c>
      <c r="X1221">
        <v>3</v>
      </c>
      <c r="Y1221" t="str">
        <f>VLOOKUP(טבלה1[[#This Row],[subject_id]],Subject_id!$A$2:$B$5,2)</f>
        <v>Musical Instruments</v>
      </c>
      <c r="Z1221" s="7">
        <v>43734</v>
      </c>
      <c r="AA1221">
        <f>_xlfn.DAYS(טבלה1[[#This Row],[Removal_date]],טבלה1[[#This Row],[published_date]])</f>
        <v>877</v>
      </c>
      <c r="AB1221" s="4">
        <f>טבלה1[[#This Row],[price]]*טבלה1[[#This Row],[num_subscribers]]</f>
        <v>1690</v>
      </c>
    </row>
    <row r="1222" spans="1:28" x14ac:dyDescent="0.3">
      <c r="A1222">
        <v>1246252</v>
      </c>
      <c r="B1222" t="s">
        <v>3356</v>
      </c>
      <c r="C1222" t="str">
        <f>LEFT(טבלה1[[#This Row],[course_title]],10)</f>
        <v>Aula de Ph</v>
      </c>
      <c r="D1222" t="str">
        <f>RIGHT(טבלה1[[#This Row],[course_title]],10)</f>
        <v>ar imagens</v>
      </c>
      <c r="E1222" t="str">
        <f>MID(טבלה1[[#This Row],[course_title]],2,10)</f>
        <v>ula de Pho</v>
      </c>
      <c r="F1222" t="s">
        <v>3357</v>
      </c>
      <c r="G1222" t="str">
        <f>REPLACE(טבלה1[[#This Row],[url]],19,3,"com")</f>
        <v>https://www.udemy.com/aula-de-photoshop-aprenda-como-recortar-imagens/</v>
      </c>
      <c r="H1222" t="b">
        <v>1</v>
      </c>
      <c r="I1222" s="4">
        <v>65</v>
      </c>
      <c r="J1222" s="5">
        <v>15</v>
      </c>
      <c r="K1222" s="5">
        <v>1</v>
      </c>
      <c r="L1222" s="5">
        <v>14</v>
      </c>
      <c r="M1222">
        <v>2</v>
      </c>
      <c r="N1222" t="str">
        <f>VLOOKUP(טבלה1[[#This Row],[level_id]],Level_id!$A$2:$B$5,2)</f>
        <v>Beginner Level</v>
      </c>
      <c r="O1222" t="str">
        <f>LOWER(טבלה1[[#This Row],[level_desc]])</f>
        <v>beginner level</v>
      </c>
      <c r="P1222" s="3" t="str">
        <f>UPPER(טבלה1[[#This Row],[small letters]])</f>
        <v>BEGINNER LEVEL</v>
      </c>
      <c r="Q1222">
        <f>LEN(טבלה1[[#This Row],[no spaces]])</f>
        <v>14</v>
      </c>
      <c r="R1222" t="str">
        <f>TRIM(טבלה1[[#This Row],[small letters]])</f>
        <v>beginner level</v>
      </c>
      <c r="S1222" s="6">
        <v>2</v>
      </c>
      <c r="T1222" s="12">
        <v>42919</v>
      </c>
      <c r="U1222" s="6">
        <f>DAY(טבלה1[[#This Row],[published_date]])</f>
        <v>3</v>
      </c>
      <c r="V1222" s="6">
        <f>MONTH(טבלה1[[#This Row],[published_date]])</f>
        <v>7</v>
      </c>
      <c r="W1222" s="6">
        <f>YEAR(טבלה1[[#This Row],[published_date]])</f>
        <v>2017</v>
      </c>
      <c r="X1222">
        <v>2</v>
      </c>
      <c r="Y1222" t="str">
        <f>VLOOKUP(טבלה1[[#This Row],[subject_id]],Subject_id!$A$2:$B$5,2)</f>
        <v>Graphic Design</v>
      </c>
      <c r="Z1222" s="7">
        <v>43465</v>
      </c>
      <c r="AA1222">
        <f>_xlfn.DAYS(טבלה1[[#This Row],[Removal_date]],טבלה1[[#This Row],[published_date]])</f>
        <v>546</v>
      </c>
      <c r="AB1222" s="4">
        <f>טבלה1[[#This Row],[price]]*טבלה1[[#This Row],[num_subscribers]]</f>
        <v>975</v>
      </c>
    </row>
    <row r="1223" spans="1:28" x14ac:dyDescent="0.3">
      <c r="A1223">
        <v>1259422</v>
      </c>
      <c r="B1223" t="s">
        <v>6893</v>
      </c>
      <c r="C1223" t="str">
        <f>LEFT(טבלה1[[#This Row],[course_title]],10)</f>
        <v>Learn Java</v>
      </c>
      <c r="D1223" t="str">
        <f>RIGHT(טבלה1[[#This Row],[course_title]],10)</f>
        <v xml:space="preserve"> Developer</v>
      </c>
      <c r="E1223" t="str">
        <f>MID(טבלה1[[#This Row],[course_title]],2,10)</f>
        <v>earn JavaS</v>
      </c>
      <c r="F1223" t="s">
        <v>6894</v>
      </c>
      <c r="G1223" t="str">
        <f>REPLACE(טבלה1[[#This Row],[url]],19,3,"com")</f>
        <v>https://www.udemy.com/learnjsandbecometopratedwebdeveloper/</v>
      </c>
      <c r="H1223" t="b">
        <v>1</v>
      </c>
      <c r="I1223" s="4">
        <v>65</v>
      </c>
      <c r="J1223" s="5">
        <v>2570</v>
      </c>
      <c r="K1223" s="5">
        <v>17</v>
      </c>
      <c r="L1223" s="5">
        <v>87</v>
      </c>
      <c r="M1223">
        <v>1</v>
      </c>
      <c r="N1223" t="str">
        <f>VLOOKUP(טבלה1[[#This Row],[level_id]],Level_id!$A$2:$B$5,2)</f>
        <v>All levels</v>
      </c>
      <c r="O1223" t="str">
        <f>LOWER(טבלה1[[#This Row],[level_desc]])</f>
        <v>all levels</v>
      </c>
      <c r="P1223" s="3" t="str">
        <f>UPPER(טבלה1[[#This Row],[small letters]])</f>
        <v>ALL LEVELS</v>
      </c>
      <c r="Q1223">
        <f>LEN(טבלה1[[#This Row],[no spaces]])</f>
        <v>10</v>
      </c>
      <c r="R1223" t="str">
        <f>TRIM(טבלה1[[#This Row],[small letters]])</f>
        <v>all levels</v>
      </c>
      <c r="S1223" s="6">
        <v>5</v>
      </c>
      <c r="T1223" s="12">
        <v>42915</v>
      </c>
      <c r="U1223" s="6">
        <f>DAY(טבלה1[[#This Row],[published_date]])</f>
        <v>29</v>
      </c>
      <c r="V1223" s="6">
        <f>MONTH(טבלה1[[#This Row],[published_date]])</f>
        <v>6</v>
      </c>
      <c r="W1223" s="6">
        <f>YEAR(טבלה1[[#This Row],[published_date]])</f>
        <v>2017</v>
      </c>
      <c r="X1223">
        <v>4</v>
      </c>
      <c r="Y1223" t="str">
        <f>VLOOKUP(טבלה1[[#This Row],[subject_id]],Subject_id!$A$2:$B$5,2)</f>
        <v>Web Development</v>
      </c>
      <c r="Z1223" s="7">
        <v>43734</v>
      </c>
      <c r="AA1223">
        <f>_xlfn.DAYS(טבלה1[[#This Row],[Removal_date]],טבלה1[[#This Row],[published_date]])</f>
        <v>819</v>
      </c>
      <c r="AB1223" s="4">
        <f>טבלה1[[#This Row],[price]]*טבלה1[[#This Row],[num_subscribers]]</f>
        <v>167050</v>
      </c>
    </row>
    <row r="1224" spans="1:28" x14ac:dyDescent="0.3">
      <c r="A1224">
        <v>1262470</v>
      </c>
      <c r="B1224" t="s">
        <v>2968</v>
      </c>
      <c r="C1224" t="str">
        <f>LEFT(טבלה1[[#This Row],[course_title]],10)</f>
        <v>Corel Draw</v>
      </c>
      <c r="D1224" t="str">
        <f>RIGHT(טבלה1[[#This Row],[course_title]],10)</f>
        <v>mi (YENÄ°)</v>
      </c>
      <c r="E1224" t="str">
        <f>MID(טבלה1[[#This Row],[course_title]],2,10)</f>
        <v xml:space="preserve">orel Draw </v>
      </c>
      <c r="F1224" t="s">
        <v>2969</v>
      </c>
      <c r="G1224" t="str">
        <f>REPLACE(טבלה1[[#This Row],[url]],19,3,"com")</f>
        <v>https://www.udemy.com/coreldraw-x8-temel-egitimi-yeni/</v>
      </c>
      <c r="H1224" t="b">
        <v>1</v>
      </c>
      <c r="I1224" s="4">
        <v>65</v>
      </c>
      <c r="J1224" s="5">
        <v>1</v>
      </c>
      <c r="K1224" s="5">
        <v>0</v>
      </c>
      <c r="L1224" s="5">
        <v>66</v>
      </c>
      <c r="M1224">
        <v>2</v>
      </c>
      <c r="N1224" t="str">
        <f>VLOOKUP(טבלה1[[#This Row],[level_id]],Level_id!$A$2:$B$5,2)</f>
        <v>Beginner Level</v>
      </c>
      <c r="O1224" t="str">
        <f>LOWER(טבלה1[[#This Row],[level_desc]])</f>
        <v>beginner level</v>
      </c>
      <c r="P1224" s="3" t="str">
        <f>UPPER(טבלה1[[#This Row],[small letters]])</f>
        <v>BEGINNER LEVEL</v>
      </c>
      <c r="Q1224">
        <f>LEN(טבלה1[[#This Row],[no spaces]])</f>
        <v>14</v>
      </c>
      <c r="R1224" t="str">
        <f>TRIM(טבלה1[[#This Row],[small letters]])</f>
        <v>beginner level</v>
      </c>
      <c r="S1224" s="6">
        <v>6.5</v>
      </c>
      <c r="T1224" s="12">
        <v>42907</v>
      </c>
      <c r="U1224" s="6">
        <f>DAY(טבלה1[[#This Row],[published_date]])</f>
        <v>21</v>
      </c>
      <c r="V1224" s="6">
        <f>MONTH(טבלה1[[#This Row],[published_date]])</f>
        <v>6</v>
      </c>
      <c r="W1224" s="6">
        <f>YEAR(טבלה1[[#This Row],[published_date]])</f>
        <v>2017</v>
      </c>
      <c r="X1224">
        <v>2</v>
      </c>
      <c r="Y1224" t="str">
        <f>VLOOKUP(טבלה1[[#This Row],[subject_id]],Subject_id!$A$2:$B$5,2)</f>
        <v>Graphic Design</v>
      </c>
      <c r="Z1224" s="7">
        <v>43465</v>
      </c>
      <c r="AA1224">
        <f>_xlfn.DAYS(טבלה1[[#This Row],[Removal_date]],טבלה1[[#This Row],[published_date]])</f>
        <v>558</v>
      </c>
      <c r="AB1224" s="4">
        <f>טבלה1[[#This Row],[price]]*טבלה1[[#This Row],[num_subscribers]]</f>
        <v>65</v>
      </c>
    </row>
    <row r="1225" spans="1:28" x14ac:dyDescent="0.3">
      <c r="A1225">
        <v>41145</v>
      </c>
      <c r="B1225" t="s">
        <v>1628</v>
      </c>
      <c r="C1225" t="str">
        <f>LEFT(טבלה1[[#This Row],[course_title]],10)</f>
        <v>Learn Call</v>
      </c>
      <c r="D1225" t="str">
        <f>RIGHT(טבלה1[[#This Row],[course_title]],10)</f>
        <v>to Options</v>
      </c>
      <c r="E1225" t="str">
        <f>MID(טבלה1[[#This Row],[course_title]],2,10)</f>
        <v xml:space="preserve">earn Call </v>
      </c>
      <c r="F1225" t="s">
        <v>1629</v>
      </c>
      <c r="G1225" t="str">
        <f>REPLACE(טבלה1[[#This Row],[url]],19,3,"com")</f>
        <v>https://www.udemy.com/learn-options-trading-introduction-call-put-options/</v>
      </c>
      <c r="H1225" t="b">
        <v>1</v>
      </c>
      <c r="I1225" s="4">
        <v>60</v>
      </c>
      <c r="J1225" s="5">
        <v>1017</v>
      </c>
      <c r="K1225" s="5">
        <v>74</v>
      </c>
      <c r="L1225" s="5">
        <v>20</v>
      </c>
      <c r="M1225">
        <v>2</v>
      </c>
      <c r="N1225" t="str">
        <f>VLOOKUP(טבלה1[[#This Row],[level_id]],Level_id!$A$2:$B$5,2)</f>
        <v>Beginner Level</v>
      </c>
      <c r="O1225" t="str">
        <f>LOWER(טבלה1[[#This Row],[level_desc]])</f>
        <v>beginner level</v>
      </c>
      <c r="P1225" s="3" t="str">
        <f>UPPER(טבלה1[[#This Row],[small letters]])</f>
        <v>BEGINNER LEVEL</v>
      </c>
      <c r="Q1225">
        <f>LEN(טבלה1[[#This Row],[no spaces]])</f>
        <v>14</v>
      </c>
      <c r="R1225" t="str">
        <f>TRIM(טבלה1[[#This Row],[small letters]])</f>
        <v>beginner level</v>
      </c>
      <c r="S1225" s="6">
        <v>3</v>
      </c>
      <c r="T1225" s="12">
        <v>41320</v>
      </c>
      <c r="U1225" s="6">
        <f>DAY(טבלה1[[#This Row],[published_date]])</f>
        <v>15</v>
      </c>
      <c r="V1225" s="6">
        <f>MONTH(טבלה1[[#This Row],[published_date]])</f>
        <v>2</v>
      </c>
      <c r="W1225" s="6">
        <f>YEAR(טבלה1[[#This Row],[published_date]])</f>
        <v>2013</v>
      </c>
      <c r="X1225">
        <v>1</v>
      </c>
      <c r="Y1225" t="str">
        <f>VLOOKUP(טבלה1[[#This Row],[subject_id]],Subject_id!$A$2:$B$5,2)</f>
        <v>Business Finance</v>
      </c>
      <c r="Z1225" s="7">
        <v>43465</v>
      </c>
      <c r="AA1225">
        <f>_xlfn.DAYS(טבלה1[[#This Row],[Removal_date]],טבלה1[[#This Row],[published_date]])</f>
        <v>2145</v>
      </c>
      <c r="AB1225" s="4">
        <f>טבלה1[[#This Row],[price]]*טבלה1[[#This Row],[num_subscribers]]</f>
        <v>61020</v>
      </c>
    </row>
    <row r="1226" spans="1:28" x14ac:dyDescent="0.3">
      <c r="A1226">
        <v>41961</v>
      </c>
      <c r="B1226" t="s">
        <v>1800</v>
      </c>
      <c r="C1226" t="str">
        <f>LEFT(טבלה1[[#This Row],[course_title]],10)</f>
        <v>Options Fo</v>
      </c>
      <c r="D1226" t="str">
        <f>RIGHT(טבלה1[[#This Row],[course_title]],10)</f>
        <v>ty, Greeks</v>
      </c>
      <c r="E1226" t="str">
        <f>MID(טבלה1[[#This Row],[course_title]],2,10)</f>
        <v>ptions Fou</v>
      </c>
      <c r="F1226" t="s">
        <v>1801</v>
      </c>
      <c r="G1226" t="str">
        <f>REPLACE(טבלה1[[#This Row],[url]],19,3,"com")</f>
        <v>https://www.udemy.com/learn-options-trading/</v>
      </c>
      <c r="H1226" t="b">
        <v>1</v>
      </c>
      <c r="I1226" s="4">
        <v>60</v>
      </c>
      <c r="J1226" s="5">
        <v>459</v>
      </c>
      <c r="K1226" s="5">
        <v>25</v>
      </c>
      <c r="L1226" s="5">
        <v>14</v>
      </c>
      <c r="M1226">
        <v>2</v>
      </c>
      <c r="N1226" t="str">
        <f>VLOOKUP(טבלה1[[#This Row],[level_id]],Level_id!$A$2:$B$5,2)</f>
        <v>Beginner Level</v>
      </c>
      <c r="O1226" t="str">
        <f>LOWER(טבלה1[[#This Row],[level_desc]])</f>
        <v>beginner level</v>
      </c>
      <c r="P1226" s="3" t="str">
        <f>UPPER(טבלה1[[#This Row],[small letters]])</f>
        <v>BEGINNER LEVEL</v>
      </c>
      <c r="Q1226">
        <f>LEN(טבלה1[[#This Row],[no spaces]])</f>
        <v>14</v>
      </c>
      <c r="R1226" t="str">
        <f>TRIM(טבלה1[[#This Row],[small letters]])</f>
        <v>beginner level</v>
      </c>
      <c r="S1226" s="6">
        <v>3</v>
      </c>
      <c r="T1226" s="12">
        <v>41322</v>
      </c>
      <c r="U1226" s="6">
        <f>DAY(טבלה1[[#This Row],[published_date]])</f>
        <v>17</v>
      </c>
      <c r="V1226" s="6">
        <f>MONTH(טבלה1[[#This Row],[published_date]])</f>
        <v>2</v>
      </c>
      <c r="W1226" s="6">
        <f>YEAR(טבלה1[[#This Row],[published_date]])</f>
        <v>2013</v>
      </c>
      <c r="X1226">
        <v>1</v>
      </c>
      <c r="Y1226" t="str">
        <f>VLOOKUP(טבלה1[[#This Row],[subject_id]],Subject_id!$A$2:$B$5,2)</f>
        <v>Business Finance</v>
      </c>
      <c r="Z1226" s="7">
        <v>43465</v>
      </c>
      <c r="AA1226">
        <f>_xlfn.DAYS(טבלה1[[#This Row],[Removal_date]],טבלה1[[#This Row],[published_date]])</f>
        <v>2143</v>
      </c>
      <c r="AB1226" s="4">
        <f>טבלה1[[#This Row],[price]]*טבלה1[[#This Row],[num_subscribers]]</f>
        <v>27540</v>
      </c>
    </row>
    <row r="1227" spans="1:28" x14ac:dyDescent="0.3">
      <c r="A1227">
        <v>42040</v>
      </c>
      <c r="B1227" t="s">
        <v>1802</v>
      </c>
      <c r="C1227" t="str">
        <f>LEFT(טבלה1[[#This Row],[course_title]],10)</f>
        <v>Buying Cal</v>
      </c>
      <c r="D1227" t="str">
        <f>RIGHT(טבלה1[[#This Row],[course_title]],10)</f>
        <v>strategies</v>
      </c>
      <c r="E1227" t="str">
        <f>MID(טבלה1[[#This Row],[course_title]],2,10)</f>
        <v>uying Call</v>
      </c>
      <c r="F1227" t="s">
        <v>1803</v>
      </c>
      <c r="G1227" t="str">
        <f>REPLACE(טבלה1[[#This Row],[url]],19,3,"com")</f>
        <v>https://www.udemy.com/buy-call-options-buy-put-options-trading-strategies/</v>
      </c>
      <c r="H1227" t="b">
        <v>1</v>
      </c>
      <c r="I1227" s="4">
        <v>60</v>
      </c>
      <c r="J1227" s="5">
        <v>266</v>
      </c>
      <c r="K1227" s="5">
        <v>20</v>
      </c>
      <c r="L1227" s="5">
        <v>14</v>
      </c>
      <c r="M1227">
        <v>4</v>
      </c>
      <c r="N1227" t="str">
        <f>VLOOKUP(טבלה1[[#This Row],[level_id]],Level_id!$A$2:$B$5,2)</f>
        <v>Intermediate Level</v>
      </c>
      <c r="O1227" t="str">
        <f>LOWER(טבלה1[[#This Row],[level_desc]])</f>
        <v>intermediate level</v>
      </c>
      <c r="P1227" s="3" t="str">
        <f>UPPER(טבלה1[[#This Row],[small letters]])</f>
        <v>INTERMEDIATE LEVEL</v>
      </c>
      <c r="Q1227">
        <f>LEN(טבלה1[[#This Row],[no spaces]])</f>
        <v>18</v>
      </c>
      <c r="R1227" t="str">
        <f>TRIM(טבלה1[[#This Row],[small letters]])</f>
        <v>intermediate level</v>
      </c>
      <c r="S1227" s="6">
        <v>3</v>
      </c>
      <c r="T1227" s="12">
        <v>41323</v>
      </c>
      <c r="U1227" s="6">
        <f>DAY(טבלה1[[#This Row],[published_date]])</f>
        <v>18</v>
      </c>
      <c r="V1227" s="6">
        <f>MONTH(טבלה1[[#This Row],[published_date]])</f>
        <v>2</v>
      </c>
      <c r="W1227" s="6">
        <f>YEAR(טבלה1[[#This Row],[published_date]])</f>
        <v>2013</v>
      </c>
      <c r="X1227">
        <v>1</v>
      </c>
      <c r="Y1227" t="str">
        <f>VLOOKUP(טבלה1[[#This Row],[subject_id]],Subject_id!$A$2:$B$5,2)</f>
        <v>Business Finance</v>
      </c>
      <c r="Z1227" s="7">
        <v>44114</v>
      </c>
      <c r="AA1227">
        <f>_xlfn.DAYS(טבלה1[[#This Row],[Removal_date]],טבלה1[[#This Row],[published_date]])</f>
        <v>2791</v>
      </c>
      <c r="AB1227" s="4">
        <f>טבלה1[[#This Row],[price]]*טבלה1[[#This Row],[num_subscribers]]</f>
        <v>15960</v>
      </c>
    </row>
    <row r="1228" spans="1:28" x14ac:dyDescent="0.3">
      <c r="A1228">
        <v>42491</v>
      </c>
      <c r="B1228" t="s">
        <v>466</v>
      </c>
      <c r="C1228" t="str">
        <f>LEFT(טבלה1[[#This Row],[course_title]],10)</f>
        <v>CREDIT SPR</v>
      </c>
      <c r="D1228" t="str">
        <f>RIGHT(טבלה1[[#This Row],[course_title]],10)</f>
        <v xml:space="preserve">t Mastery </v>
      </c>
      <c r="E1228" t="str">
        <f>MID(טבלה1[[#This Row],[course_title]],2,10)</f>
        <v>REDIT SPRE</v>
      </c>
      <c r="F1228" t="s">
        <v>467</v>
      </c>
      <c r="G1228" t="str">
        <f>REPLACE(טבלה1[[#This Row],[url]],19,3,"com")</f>
        <v>https://www.udemy.com/advanced-credit-spreads/</v>
      </c>
      <c r="H1228" t="b">
        <v>1</v>
      </c>
      <c r="I1228" s="4">
        <v>60</v>
      </c>
      <c r="J1228" s="5">
        <v>607</v>
      </c>
      <c r="K1228" s="5">
        <v>55</v>
      </c>
      <c r="L1228" s="5">
        <v>16</v>
      </c>
      <c r="M1228">
        <v>4</v>
      </c>
      <c r="N1228" t="str">
        <f>VLOOKUP(טבלה1[[#This Row],[level_id]],Level_id!$A$2:$B$5,2)</f>
        <v>Intermediate Level</v>
      </c>
      <c r="O1228" t="str">
        <f>LOWER(טבלה1[[#This Row],[level_desc]])</f>
        <v>intermediate level</v>
      </c>
      <c r="P1228" s="3" t="str">
        <f>UPPER(טבלה1[[#This Row],[small letters]])</f>
        <v>INTERMEDIATE LEVEL</v>
      </c>
      <c r="Q1228">
        <f>LEN(טבלה1[[#This Row],[no spaces]])</f>
        <v>18</v>
      </c>
      <c r="R1228" t="str">
        <f>TRIM(טבלה1[[#This Row],[small letters]])</f>
        <v>intermediate level</v>
      </c>
      <c r="S1228" s="6">
        <v>2</v>
      </c>
      <c r="T1228" s="12">
        <v>41338</v>
      </c>
      <c r="U1228" s="6">
        <f>DAY(טבלה1[[#This Row],[published_date]])</f>
        <v>5</v>
      </c>
      <c r="V1228" s="6">
        <f>MONTH(טבלה1[[#This Row],[published_date]])</f>
        <v>3</v>
      </c>
      <c r="W1228" s="6">
        <f>YEAR(טבלה1[[#This Row],[published_date]])</f>
        <v>2013</v>
      </c>
      <c r="X1228">
        <v>1</v>
      </c>
      <c r="Y1228" t="str">
        <f>VLOOKUP(טבלה1[[#This Row],[subject_id]],Subject_id!$A$2:$B$5,2)</f>
        <v>Business Finance</v>
      </c>
      <c r="Z1228" s="7">
        <v>44114</v>
      </c>
      <c r="AA1228">
        <f>_xlfn.DAYS(טבלה1[[#This Row],[Removal_date]],טבלה1[[#This Row],[published_date]])</f>
        <v>2776</v>
      </c>
      <c r="AB1228" s="4">
        <f>טבלה1[[#This Row],[price]]*טבלה1[[#This Row],[num_subscribers]]</f>
        <v>36420</v>
      </c>
    </row>
    <row r="1229" spans="1:28" x14ac:dyDescent="0.3">
      <c r="A1229">
        <v>42634</v>
      </c>
      <c r="B1229" t="s">
        <v>672</v>
      </c>
      <c r="C1229" t="str">
        <f>LEFT(טבלה1[[#This Row],[course_title]],10)</f>
        <v>Advanced O</v>
      </c>
      <c r="D1229" t="str">
        <f>RIGHT(טבלה1[[#This Row],[course_title]],10)</f>
        <v>Simulation</v>
      </c>
      <c r="E1229" t="str">
        <f>MID(טבלה1[[#This Row],[course_title]],2,10)</f>
        <v>dvanced Op</v>
      </c>
      <c r="F1229" t="s">
        <v>673</v>
      </c>
      <c r="G1229" t="str">
        <f>REPLACE(טבלה1[[#This Row],[url]],19,3,"com")</f>
        <v>https://www.udemy.com/advanced-options-analysis/</v>
      </c>
      <c r="H1229" t="b">
        <v>1</v>
      </c>
      <c r="I1229" s="4">
        <v>60</v>
      </c>
      <c r="J1229" s="5">
        <v>968</v>
      </c>
      <c r="K1229" s="5">
        <v>81</v>
      </c>
      <c r="L1229" s="5">
        <v>10</v>
      </c>
      <c r="M1229">
        <v>4</v>
      </c>
      <c r="N1229" t="str">
        <f>VLOOKUP(טבלה1[[#This Row],[level_id]],Level_id!$A$2:$B$5,2)</f>
        <v>Intermediate Level</v>
      </c>
      <c r="O1229" t="str">
        <f>LOWER(טבלה1[[#This Row],[level_desc]])</f>
        <v>intermediate level</v>
      </c>
      <c r="P1229" s="3" t="str">
        <f>UPPER(טבלה1[[#This Row],[small letters]])</f>
        <v>INTERMEDIATE LEVEL</v>
      </c>
      <c r="Q1229">
        <f>LEN(טבלה1[[#This Row],[no spaces]])</f>
        <v>18</v>
      </c>
      <c r="R1229" t="str">
        <f>TRIM(טבלה1[[#This Row],[small letters]])</f>
        <v>intermediate level</v>
      </c>
      <c r="S1229" s="6">
        <v>2</v>
      </c>
      <c r="T1229" s="12">
        <v>41332</v>
      </c>
      <c r="U1229" s="6">
        <f>DAY(טבלה1[[#This Row],[published_date]])</f>
        <v>27</v>
      </c>
      <c r="V1229" s="6">
        <f>MONTH(טבלה1[[#This Row],[published_date]])</f>
        <v>2</v>
      </c>
      <c r="W1229" s="6">
        <f>YEAR(טבלה1[[#This Row],[published_date]])</f>
        <v>2013</v>
      </c>
      <c r="X1229">
        <v>1</v>
      </c>
      <c r="Y1229" t="str">
        <f>VLOOKUP(טבלה1[[#This Row],[subject_id]],Subject_id!$A$2:$B$5,2)</f>
        <v>Business Finance</v>
      </c>
      <c r="Z1229" s="7">
        <v>44114</v>
      </c>
      <c r="AA1229">
        <f>_xlfn.DAYS(טבלה1[[#This Row],[Removal_date]],טבלה1[[#This Row],[published_date]])</f>
        <v>2782</v>
      </c>
      <c r="AB1229" s="4">
        <f>טבלה1[[#This Row],[price]]*טבלה1[[#This Row],[num_subscribers]]</f>
        <v>58080</v>
      </c>
    </row>
    <row r="1230" spans="1:28" x14ac:dyDescent="0.3">
      <c r="A1230">
        <v>42640</v>
      </c>
      <c r="B1230" t="s">
        <v>598</v>
      </c>
      <c r="C1230" t="str">
        <f>LEFT(טבלה1[[#This Row],[course_title]],10)</f>
        <v xml:space="preserve">Technical </v>
      </c>
      <c r="D1230" t="str">
        <f>RIGHT(טבלה1[[#This Row],[course_title]],10)</f>
        <v>rade entry</v>
      </c>
      <c r="E1230" t="str">
        <f>MID(טבלה1[[#This Row],[course_title]],2,10)</f>
        <v>echnical A</v>
      </c>
      <c r="F1230" t="s">
        <v>599</v>
      </c>
      <c r="G1230" t="str">
        <f>REPLACE(טבלה1[[#This Row],[url]],19,3,"com")</f>
        <v>https://www.udemy.com/learn-technical-analysis/</v>
      </c>
      <c r="H1230" t="b">
        <v>1</v>
      </c>
      <c r="I1230" s="4">
        <v>60</v>
      </c>
      <c r="J1230" s="5">
        <v>454</v>
      </c>
      <c r="K1230" s="5">
        <v>52</v>
      </c>
      <c r="L1230" s="5">
        <v>15</v>
      </c>
      <c r="M1230">
        <v>3</v>
      </c>
      <c r="N1230" t="str">
        <f>VLOOKUP(טבלה1[[#This Row],[level_id]],Level_id!$A$2:$B$5,2)</f>
        <v>Expert Level</v>
      </c>
      <c r="O1230" t="str">
        <f>LOWER(טבלה1[[#This Row],[level_desc]])</f>
        <v>expert level</v>
      </c>
      <c r="P1230" s="3" t="str">
        <f>UPPER(טבלה1[[#This Row],[small letters]])</f>
        <v>EXPERT LEVEL</v>
      </c>
      <c r="Q1230">
        <f>LEN(טבלה1[[#This Row],[no spaces]])</f>
        <v>12</v>
      </c>
      <c r="R1230" t="str">
        <f>TRIM(טבלה1[[#This Row],[small letters]])</f>
        <v>expert level</v>
      </c>
      <c r="S1230" s="6">
        <v>2</v>
      </c>
      <c r="T1230" s="12">
        <v>41329</v>
      </c>
      <c r="U1230" s="6">
        <f>DAY(טבלה1[[#This Row],[published_date]])</f>
        <v>24</v>
      </c>
      <c r="V1230" s="6">
        <f>MONTH(טבלה1[[#This Row],[published_date]])</f>
        <v>2</v>
      </c>
      <c r="W1230" s="6">
        <f>YEAR(טבלה1[[#This Row],[published_date]])</f>
        <v>2013</v>
      </c>
      <c r="X1230">
        <v>1</v>
      </c>
      <c r="Y1230" t="str">
        <f>VLOOKUP(טבלה1[[#This Row],[subject_id]],Subject_id!$A$2:$B$5,2)</f>
        <v>Business Finance</v>
      </c>
      <c r="Z1230" s="7">
        <v>43701</v>
      </c>
      <c r="AA1230">
        <f>_xlfn.DAYS(טבלה1[[#This Row],[Removal_date]],טבלה1[[#This Row],[published_date]])</f>
        <v>2372</v>
      </c>
      <c r="AB1230" s="4">
        <f>טבלה1[[#This Row],[price]]*טבלה1[[#This Row],[num_subscribers]]</f>
        <v>27240</v>
      </c>
    </row>
    <row r="1231" spans="1:28" x14ac:dyDescent="0.3">
      <c r="A1231">
        <v>42642</v>
      </c>
      <c r="B1231" t="s">
        <v>588</v>
      </c>
      <c r="C1231" t="str">
        <f>LEFT(טבלה1[[#This Row],[course_title]],10)</f>
        <v>The Basics</v>
      </c>
      <c r="D1231" t="str">
        <f>RIGHT(טבלה1[[#This Row],[course_title]],10)</f>
        <v>e Analysis</v>
      </c>
      <c r="E1231" t="str">
        <f>MID(טבלה1[[#This Row],[course_title]],2,10)</f>
        <v xml:space="preserve">he Basics </v>
      </c>
      <c r="F1231" t="s">
        <v>589</v>
      </c>
      <c r="G1231" t="str">
        <f>REPLACE(טבלה1[[#This Row],[url]],19,3,"com")</f>
        <v>https://www.udemy.com/volume-analysis-basis/</v>
      </c>
      <c r="H1231" t="b">
        <v>1</v>
      </c>
      <c r="I1231" s="4">
        <v>60</v>
      </c>
      <c r="J1231" s="5">
        <v>611</v>
      </c>
      <c r="K1231" s="5">
        <v>57</v>
      </c>
      <c r="L1231" s="5">
        <v>13</v>
      </c>
      <c r="M1231">
        <v>1</v>
      </c>
      <c r="N1231" t="str">
        <f>VLOOKUP(טבלה1[[#This Row],[level_id]],Level_id!$A$2:$B$5,2)</f>
        <v>All levels</v>
      </c>
      <c r="O1231" t="str">
        <f>LOWER(טבלה1[[#This Row],[level_desc]])</f>
        <v>all levels</v>
      </c>
      <c r="P1231" s="3" t="str">
        <f>UPPER(טבלה1[[#This Row],[small letters]])</f>
        <v>ALL LEVELS</v>
      </c>
      <c r="Q1231">
        <f>LEN(טבלה1[[#This Row],[no spaces]])</f>
        <v>10</v>
      </c>
      <c r="R1231" t="str">
        <f>TRIM(טבלה1[[#This Row],[small letters]])</f>
        <v>all levels</v>
      </c>
      <c r="S1231" s="6">
        <v>1.5</v>
      </c>
      <c r="T1231" s="12">
        <v>41329</v>
      </c>
      <c r="U1231" s="6">
        <f>DAY(טבלה1[[#This Row],[published_date]])</f>
        <v>24</v>
      </c>
      <c r="V1231" s="6">
        <f>MONTH(טבלה1[[#This Row],[published_date]])</f>
        <v>2</v>
      </c>
      <c r="W1231" s="6">
        <f>YEAR(טבלה1[[#This Row],[published_date]])</f>
        <v>2013</v>
      </c>
      <c r="X1231">
        <v>1</v>
      </c>
      <c r="Y1231" t="str">
        <f>VLOOKUP(טבלה1[[#This Row],[subject_id]],Subject_id!$A$2:$B$5,2)</f>
        <v>Business Finance</v>
      </c>
      <c r="Z1231" s="7">
        <v>43318</v>
      </c>
      <c r="AA1231">
        <f>_xlfn.DAYS(טבלה1[[#This Row],[Removal_date]],טבלה1[[#This Row],[published_date]])</f>
        <v>1989</v>
      </c>
      <c r="AB1231" s="4">
        <f>טבלה1[[#This Row],[price]]*טבלה1[[#This Row],[num_subscribers]]</f>
        <v>36660</v>
      </c>
    </row>
    <row r="1232" spans="1:28" x14ac:dyDescent="0.3">
      <c r="A1232">
        <v>42643</v>
      </c>
      <c r="B1232" t="s">
        <v>414</v>
      </c>
      <c r="C1232" t="str">
        <f>LEFT(טבלה1[[#This Row],[course_title]],10)</f>
        <v>Master Iro</v>
      </c>
      <c r="D1232" t="str">
        <f>RIGHT(טבלה1[[#This Row],[course_title]],10)</f>
        <v>f the risk</v>
      </c>
      <c r="E1232" t="str">
        <f>MID(טבלה1[[#This Row],[course_title]],2,10)</f>
        <v>aster Iron</v>
      </c>
      <c r="F1232" t="s">
        <v>415</v>
      </c>
      <c r="G1232" t="str">
        <f>REPLACE(טבלה1[[#This Row],[url]],19,3,"com")</f>
        <v>https://www.udemy.com/iron-condor-options-trading-strategy/</v>
      </c>
      <c r="H1232" t="b">
        <v>1</v>
      </c>
      <c r="I1232" s="4">
        <v>60</v>
      </c>
      <c r="J1232" s="5">
        <v>1338</v>
      </c>
      <c r="K1232" s="5">
        <v>139</v>
      </c>
      <c r="L1232" s="5">
        <v>7</v>
      </c>
      <c r="M1232">
        <v>3</v>
      </c>
      <c r="N1232" t="str">
        <f>VLOOKUP(טבלה1[[#This Row],[level_id]],Level_id!$A$2:$B$5,2)</f>
        <v>Expert Level</v>
      </c>
      <c r="O1232" t="str">
        <f>LOWER(טבלה1[[#This Row],[level_desc]])</f>
        <v>expert level</v>
      </c>
      <c r="P1232" s="3" t="str">
        <f>UPPER(טבלה1[[#This Row],[small letters]])</f>
        <v>EXPERT LEVEL</v>
      </c>
      <c r="Q1232">
        <f>LEN(טבלה1[[#This Row],[no spaces]])</f>
        <v>12</v>
      </c>
      <c r="R1232" t="str">
        <f>TRIM(טבלה1[[#This Row],[small letters]])</f>
        <v>expert level</v>
      </c>
      <c r="S1232" s="6">
        <v>1</v>
      </c>
      <c r="T1232" s="12">
        <v>41335</v>
      </c>
      <c r="U1232" s="6">
        <f>DAY(טבלה1[[#This Row],[published_date]])</f>
        <v>2</v>
      </c>
      <c r="V1232" s="6">
        <f>MONTH(טבלה1[[#This Row],[published_date]])</f>
        <v>3</v>
      </c>
      <c r="W1232" s="6">
        <f>YEAR(טבלה1[[#This Row],[published_date]])</f>
        <v>2013</v>
      </c>
      <c r="X1232">
        <v>1</v>
      </c>
      <c r="Y1232" t="str">
        <f>VLOOKUP(טבלה1[[#This Row],[subject_id]],Subject_id!$A$2:$B$5,2)</f>
        <v>Business Finance</v>
      </c>
      <c r="Z1232" s="7">
        <v>43701</v>
      </c>
      <c r="AA1232">
        <f>_xlfn.DAYS(טבלה1[[#This Row],[Removal_date]],טבלה1[[#This Row],[published_date]])</f>
        <v>2366</v>
      </c>
      <c r="AB1232" s="4">
        <f>טבלה1[[#This Row],[price]]*טבלה1[[#This Row],[num_subscribers]]</f>
        <v>80280</v>
      </c>
    </row>
    <row r="1233" spans="1:28" x14ac:dyDescent="0.3">
      <c r="A1233">
        <v>42645</v>
      </c>
      <c r="B1233" t="s">
        <v>1588</v>
      </c>
      <c r="C1233" t="str">
        <f>LEFT(טבלה1[[#This Row],[course_title]],10)</f>
        <v>Backspread</v>
      </c>
      <c r="D1233" t="str">
        <f>RIGHT(טבלה1[[#This Row],[course_title]],10)</f>
        <v>Strategies</v>
      </c>
      <c r="E1233" t="str">
        <f>MID(טבלה1[[#This Row],[course_title]],2,10)</f>
        <v>ackspreads</v>
      </c>
      <c r="F1233" t="s">
        <v>1589</v>
      </c>
      <c r="G1233" t="str">
        <f>REPLACE(טבלה1[[#This Row],[url]],19,3,"com")</f>
        <v>https://www.udemy.com/calendars-diagonals-butterfly-spreads/</v>
      </c>
      <c r="H1233" t="b">
        <v>1</v>
      </c>
      <c r="I1233" s="4">
        <v>60</v>
      </c>
      <c r="J1233" s="5">
        <v>737</v>
      </c>
      <c r="K1233" s="5">
        <v>41</v>
      </c>
      <c r="L1233" s="5">
        <v>10</v>
      </c>
      <c r="M1233">
        <v>3</v>
      </c>
      <c r="N1233" t="str">
        <f>VLOOKUP(טבלה1[[#This Row],[level_id]],Level_id!$A$2:$B$5,2)</f>
        <v>Expert Level</v>
      </c>
      <c r="O1233" t="str">
        <f>LOWER(טבלה1[[#This Row],[level_desc]])</f>
        <v>expert level</v>
      </c>
      <c r="P1233" s="3" t="str">
        <f>UPPER(טבלה1[[#This Row],[small letters]])</f>
        <v>EXPERT LEVEL</v>
      </c>
      <c r="Q1233">
        <f>LEN(טבלה1[[#This Row],[no spaces]])</f>
        <v>12</v>
      </c>
      <c r="R1233" t="str">
        <f>TRIM(טבלה1[[#This Row],[small letters]])</f>
        <v>expert level</v>
      </c>
      <c r="S1233" s="6">
        <v>2</v>
      </c>
      <c r="T1233" s="12">
        <v>41336</v>
      </c>
      <c r="U1233" s="6">
        <f>DAY(טבלה1[[#This Row],[published_date]])</f>
        <v>3</v>
      </c>
      <c r="V1233" s="6">
        <f>MONTH(טבלה1[[#This Row],[published_date]])</f>
        <v>3</v>
      </c>
      <c r="W1233" s="6">
        <f>YEAR(טבלה1[[#This Row],[published_date]])</f>
        <v>2013</v>
      </c>
      <c r="X1233">
        <v>1</v>
      </c>
      <c r="Y1233" t="str">
        <f>VLOOKUP(טבלה1[[#This Row],[subject_id]],Subject_id!$A$2:$B$5,2)</f>
        <v>Business Finance</v>
      </c>
      <c r="Z1233" s="7">
        <v>43701</v>
      </c>
      <c r="AA1233">
        <f>_xlfn.DAYS(טבלה1[[#This Row],[Removal_date]],טבלה1[[#This Row],[published_date]])</f>
        <v>2365</v>
      </c>
      <c r="AB1233" s="4">
        <f>טבלה1[[#This Row],[price]]*טבלה1[[#This Row],[num_subscribers]]</f>
        <v>44220</v>
      </c>
    </row>
    <row r="1234" spans="1:28" x14ac:dyDescent="0.3">
      <c r="A1234">
        <v>42651</v>
      </c>
      <c r="B1234" t="s">
        <v>1604</v>
      </c>
      <c r="C1234" t="str">
        <f>LEFT(טבלה1[[#This Row],[course_title]],10)</f>
        <v xml:space="preserve">Straddles </v>
      </c>
      <c r="D1234" t="str">
        <f>RIGHT(טבלה1[[#This Row],[course_title]],10)</f>
        <v xml:space="preserve"> direction</v>
      </c>
      <c r="E1234" t="str">
        <f>MID(טבלה1[[#This Row],[course_title]],2,10)</f>
        <v>traddles a</v>
      </c>
      <c r="F1234" t="s">
        <v>1605</v>
      </c>
      <c r="G1234" t="str">
        <f>REPLACE(טבלה1[[#This Row],[url]],19,3,"com")</f>
        <v>https://www.udemy.com/straddles-and-strangles/</v>
      </c>
      <c r="H1234" t="b">
        <v>1</v>
      </c>
      <c r="I1234" s="4">
        <v>60</v>
      </c>
      <c r="J1234" s="5">
        <v>775</v>
      </c>
      <c r="K1234" s="5">
        <v>54</v>
      </c>
      <c r="L1234" s="5">
        <v>11</v>
      </c>
      <c r="M1234">
        <v>3</v>
      </c>
      <c r="N1234" t="str">
        <f>VLOOKUP(טבלה1[[#This Row],[level_id]],Level_id!$A$2:$B$5,2)</f>
        <v>Expert Level</v>
      </c>
      <c r="O1234" t="str">
        <f>LOWER(טבלה1[[#This Row],[level_desc]])</f>
        <v>expert level</v>
      </c>
      <c r="P1234" s="3" t="str">
        <f>UPPER(טבלה1[[#This Row],[small letters]])</f>
        <v>EXPERT LEVEL</v>
      </c>
      <c r="Q1234">
        <f>LEN(טבלה1[[#This Row],[no spaces]])</f>
        <v>12</v>
      </c>
      <c r="R1234" t="str">
        <f>TRIM(טבלה1[[#This Row],[small letters]])</f>
        <v>expert level</v>
      </c>
      <c r="S1234" s="6">
        <v>1.5</v>
      </c>
      <c r="T1234" s="12">
        <v>41345</v>
      </c>
      <c r="U1234" s="6">
        <f>DAY(טבלה1[[#This Row],[published_date]])</f>
        <v>12</v>
      </c>
      <c r="V1234" s="6">
        <f>MONTH(טבלה1[[#This Row],[published_date]])</f>
        <v>3</v>
      </c>
      <c r="W1234" s="6">
        <f>YEAR(טבלה1[[#This Row],[published_date]])</f>
        <v>2013</v>
      </c>
      <c r="X1234">
        <v>1</v>
      </c>
      <c r="Y1234" t="str">
        <f>VLOOKUP(טבלה1[[#This Row],[subject_id]],Subject_id!$A$2:$B$5,2)</f>
        <v>Business Finance</v>
      </c>
      <c r="Z1234" s="7">
        <v>43701</v>
      </c>
      <c r="AA1234">
        <f>_xlfn.DAYS(טבלה1[[#This Row],[Removal_date]],טבלה1[[#This Row],[published_date]])</f>
        <v>2356</v>
      </c>
      <c r="AB1234" s="4">
        <f>טבלה1[[#This Row],[price]]*טבלה1[[#This Row],[num_subscribers]]</f>
        <v>46500</v>
      </c>
    </row>
    <row r="1235" spans="1:28" x14ac:dyDescent="0.3">
      <c r="A1235">
        <v>44319</v>
      </c>
      <c r="B1235" t="s">
        <v>1276</v>
      </c>
      <c r="C1235" t="str">
        <f>LEFT(טבלה1[[#This Row],[course_title]],10)</f>
        <v>Master Cal</v>
      </c>
      <c r="D1235" t="str">
        <f>RIGHT(טבלה1[[#This Row],[course_title]],10)</f>
        <v>Gold (GLD)</v>
      </c>
      <c r="E1235" t="str">
        <f>MID(טבלה1[[#This Row],[course_title]],2,10)</f>
        <v>aster Cale</v>
      </c>
      <c r="F1235" t="s">
        <v>1277</v>
      </c>
      <c r="G1235" t="str">
        <f>REPLACE(טבלה1[[#This Row],[url]],19,3,"com")</f>
        <v>https://www.udemy.com/calendar-spreads/</v>
      </c>
      <c r="H1235" t="b">
        <v>1</v>
      </c>
      <c r="I1235" s="4">
        <v>60</v>
      </c>
      <c r="J1235" s="5">
        <v>540</v>
      </c>
      <c r="K1235" s="5">
        <v>44</v>
      </c>
      <c r="L1235" s="5">
        <v>6</v>
      </c>
      <c r="M1235">
        <v>3</v>
      </c>
      <c r="N1235" t="str">
        <f>VLOOKUP(טבלה1[[#This Row],[level_id]],Level_id!$A$2:$B$5,2)</f>
        <v>Expert Level</v>
      </c>
      <c r="O1235" t="str">
        <f>LOWER(טבלה1[[#This Row],[level_desc]])</f>
        <v>expert level</v>
      </c>
      <c r="P1235" s="3" t="str">
        <f>UPPER(טבלה1[[#This Row],[small letters]])</f>
        <v>EXPERT LEVEL</v>
      </c>
      <c r="Q1235">
        <f>LEN(טבלה1[[#This Row],[no spaces]])</f>
        <v>12</v>
      </c>
      <c r="R1235" t="str">
        <f>TRIM(טבלה1[[#This Row],[small letters]])</f>
        <v>expert level</v>
      </c>
      <c r="S1235" s="6">
        <v>1</v>
      </c>
      <c r="T1235" s="12">
        <v>41335</v>
      </c>
      <c r="U1235" s="6">
        <f>DAY(טבלה1[[#This Row],[published_date]])</f>
        <v>2</v>
      </c>
      <c r="V1235" s="6">
        <f>MONTH(טבלה1[[#This Row],[published_date]])</f>
        <v>3</v>
      </c>
      <c r="W1235" s="6">
        <f>YEAR(טבלה1[[#This Row],[published_date]])</f>
        <v>2013</v>
      </c>
      <c r="X1235">
        <v>1</v>
      </c>
      <c r="Y1235" t="str">
        <f>VLOOKUP(טבלה1[[#This Row],[subject_id]],Subject_id!$A$2:$B$5,2)</f>
        <v>Business Finance</v>
      </c>
      <c r="Z1235" s="7">
        <v>43701</v>
      </c>
      <c r="AA1235">
        <f>_xlfn.DAYS(טבלה1[[#This Row],[Removal_date]],טבלה1[[#This Row],[published_date]])</f>
        <v>2366</v>
      </c>
      <c r="AB1235" s="4">
        <f>טבלה1[[#This Row],[price]]*טבלה1[[#This Row],[num_subscribers]]</f>
        <v>32400</v>
      </c>
    </row>
    <row r="1236" spans="1:28" x14ac:dyDescent="0.3">
      <c r="A1236">
        <v>45136</v>
      </c>
      <c r="B1236" t="s">
        <v>1594</v>
      </c>
      <c r="C1236" t="str">
        <f>LEFT(טבלה1[[#This Row],[course_title]],10)</f>
        <v>Weekly Opt</v>
      </c>
      <c r="D1236" t="str">
        <f>RIGHT(טבלה1[[#This Row],[course_title]],10)</f>
        <v>n dynamics</v>
      </c>
      <c r="E1236" t="str">
        <f>MID(טבלה1[[#This Row],[course_title]],2,10)</f>
        <v>eekly Opti</v>
      </c>
      <c r="F1236" t="s">
        <v>1595</v>
      </c>
      <c r="G1236" t="str">
        <f>REPLACE(טבלה1[[#This Row],[url]],19,3,"com")</f>
        <v>https://www.udemy.com/weekly-options/</v>
      </c>
      <c r="H1236" t="b">
        <v>1</v>
      </c>
      <c r="I1236" s="4">
        <v>60</v>
      </c>
      <c r="J1236" s="5">
        <v>779</v>
      </c>
      <c r="K1236" s="5">
        <v>56</v>
      </c>
      <c r="L1236" s="5">
        <v>6</v>
      </c>
      <c r="M1236">
        <v>3</v>
      </c>
      <c r="N1236" t="str">
        <f>VLOOKUP(טבלה1[[#This Row],[level_id]],Level_id!$A$2:$B$5,2)</f>
        <v>Expert Level</v>
      </c>
      <c r="O1236" t="str">
        <f>LOWER(טבלה1[[#This Row],[level_desc]])</f>
        <v>expert level</v>
      </c>
      <c r="P1236" s="3" t="str">
        <f>UPPER(טבלה1[[#This Row],[small letters]])</f>
        <v>EXPERT LEVEL</v>
      </c>
      <c r="Q1236">
        <f>LEN(טבלה1[[#This Row],[no spaces]])</f>
        <v>12</v>
      </c>
      <c r="R1236" t="str">
        <f>TRIM(טבלה1[[#This Row],[small letters]])</f>
        <v>expert level</v>
      </c>
      <c r="S1236" s="6">
        <v>1</v>
      </c>
      <c r="T1236" s="12">
        <v>41341</v>
      </c>
      <c r="U1236" s="6">
        <f>DAY(טבלה1[[#This Row],[published_date]])</f>
        <v>8</v>
      </c>
      <c r="V1236" s="6">
        <f>MONTH(טבלה1[[#This Row],[published_date]])</f>
        <v>3</v>
      </c>
      <c r="W1236" s="6">
        <f>YEAR(טבלה1[[#This Row],[published_date]])</f>
        <v>2013</v>
      </c>
      <c r="X1236">
        <v>1</v>
      </c>
      <c r="Y1236" t="str">
        <f>VLOOKUP(טבלה1[[#This Row],[subject_id]],Subject_id!$A$2:$B$5,2)</f>
        <v>Business Finance</v>
      </c>
      <c r="Z1236" s="7">
        <v>43701</v>
      </c>
      <c r="AA1236">
        <f>_xlfn.DAYS(טבלה1[[#This Row],[Removal_date]],טבלה1[[#This Row],[published_date]])</f>
        <v>2360</v>
      </c>
      <c r="AB1236" s="4">
        <f>טבלה1[[#This Row],[price]]*טבלה1[[#This Row],[num_subscribers]]</f>
        <v>46740</v>
      </c>
    </row>
    <row r="1237" spans="1:28" x14ac:dyDescent="0.3">
      <c r="A1237">
        <v>45139</v>
      </c>
      <c r="B1237" t="s">
        <v>430</v>
      </c>
      <c r="C1237" t="str">
        <f>LEFT(טבלה1[[#This Row],[course_title]],10)</f>
        <v>Get to kno</v>
      </c>
      <c r="D1237" t="str">
        <f>RIGHT(טבלה1[[#This Row],[course_title]],10)</f>
        <v>ar Index)"</v>
      </c>
      <c r="E1237" t="str">
        <f>MID(טבלה1[[#This Row],[course_title]],2,10)</f>
        <v>et to know</v>
      </c>
      <c r="F1237" t="s">
        <v>431</v>
      </c>
      <c r="G1237" t="str">
        <f>REPLACE(טבלה1[[#This Row],[url]],19,3,"com")</f>
        <v>https://www.udemy.com/vix-index/</v>
      </c>
      <c r="H1237" t="b">
        <v>1</v>
      </c>
      <c r="I1237" s="4">
        <v>60</v>
      </c>
      <c r="J1237" s="5">
        <v>727</v>
      </c>
      <c r="K1237" s="5">
        <v>64</v>
      </c>
      <c r="L1237" s="5">
        <v>9</v>
      </c>
      <c r="M1237">
        <v>1</v>
      </c>
      <c r="N1237" t="str">
        <f>VLOOKUP(טבלה1[[#This Row],[level_id]],Level_id!$A$2:$B$5,2)</f>
        <v>All levels</v>
      </c>
      <c r="O1237" t="str">
        <f>LOWER(טבלה1[[#This Row],[level_desc]])</f>
        <v>all levels</v>
      </c>
      <c r="P1237" s="3" t="str">
        <f>UPPER(טבלה1[[#This Row],[small letters]])</f>
        <v>ALL LEVELS</v>
      </c>
      <c r="Q1237">
        <f>LEN(טבלה1[[#This Row],[no spaces]])</f>
        <v>10</v>
      </c>
      <c r="R1237" t="str">
        <f>TRIM(טבלה1[[#This Row],[small letters]])</f>
        <v>all levels</v>
      </c>
      <c r="S1237" s="6">
        <v>1</v>
      </c>
      <c r="T1237" s="12">
        <v>41341</v>
      </c>
      <c r="U1237" s="6">
        <f>DAY(טבלה1[[#This Row],[published_date]])</f>
        <v>8</v>
      </c>
      <c r="V1237" s="6">
        <f>MONTH(טבלה1[[#This Row],[published_date]])</f>
        <v>3</v>
      </c>
      <c r="W1237" s="6">
        <f>YEAR(טבלה1[[#This Row],[published_date]])</f>
        <v>2013</v>
      </c>
      <c r="X1237">
        <v>1</v>
      </c>
      <c r="Y1237" t="str">
        <f>VLOOKUP(טבלה1[[#This Row],[subject_id]],Subject_id!$A$2:$B$5,2)</f>
        <v>Business Finance</v>
      </c>
      <c r="Z1237" s="7">
        <v>43408</v>
      </c>
      <c r="AA1237">
        <f>_xlfn.DAYS(טבלה1[[#This Row],[Removal_date]],טבלה1[[#This Row],[published_date]])</f>
        <v>2067</v>
      </c>
      <c r="AB1237" s="4">
        <f>טבלה1[[#This Row],[price]]*טבלה1[[#This Row],[num_subscribers]]</f>
        <v>43620</v>
      </c>
    </row>
    <row r="1238" spans="1:28" x14ac:dyDescent="0.3">
      <c r="A1238">
        <v>158444</v>
      </c>
      <c r="B1238" t="s">
        <v>854</v>
      </c>
      <c r="C1238" t="str">
        <f>LEFT(טבלה1[[#This Row],[course_title]],10)</f>
        <v>Breakout P</v>
      </c>
      <c r="D1238" t="str">
        <f>RIGHT(טבלה1[[#This Row],[course_title]],10)</f>
        <v>ern Trader</v>
      </c>
      <c r="E1238" t="str">
        <f>MID(טבלה1[[#This Row],[course_title]],2,10)</f>
        <v>reakout Pa</v>
      </c>
      <c r="F1238" t="s">
        <v>855</v>
      </c>
      <c r="G1238" t="str">
        <f>REPLACE(טבלה1[[#This Row],[url]],19,3,"com")</f>
        <v>https://www.udemy.com/breakout-patterns-workshop-by-pattern-trader/</v>
      </c>
      <c r="H1238" t="b">
        <v>1</v>
      </c>
      <c r="I1238" s="4">
        <v>60</v>
      </c>
      <c r="J1238" s="5">
        <v>32</v>
      </c>
      <c r="K1238" s="5">
        <v>6</v>
      </c>
      <c r="L1238" s="5">
        <v>15</v>
      </c>
      <c r="M1238">
        <v>1</v>
      </c>
      <c r="N1238" t="str">
        <f>VLOOKUP(טבלה1[[#This Row],[level_id]],Level_id!$A$2:$B$5,2)</f>
        <v>All levels</v>
      </c>
      <c r="O1238" t="str">
        <f>LOWER(טבלה1[[#This Row],[level_desc]])</f>
        <v>all levels</v>
      </c>
      <c r="P1238" s="3" t="str">
        <f>UPPER(טבלה1[[#This Row],[small letters]])</f>
        <v>ALL LEVELS</v>
      </c>
      <c r="Q1238">
        <f>LEN(טבלה1[[#This Row],[no spaces]])</f>
        <v>10</v>
      </c>
      <c r="R1238" t="str">
        <f>TRIM(טבלה1[[#This Row],[small letters]])</f>
        <v>all levels</v>
      </c>
      <c r="S1238" s="6">
        <v>1.5</v>
      </c>
      <c r="T1238" s="12">
        <v>42622</v>
      </c>
      <c r="U1238" s="6">
        <f>DAY(טבלה1[[#This Row],[published_date]])</f>
        <v>9</v>
      </c>
      <c r="V1238" s="6">
        <f>MONTH(טבלה1[[#This Row],[published_date]])</f>
        <v>9</v>
      </c>
      <c r="W1238" s="6">
        <f>YEAR(טבלה1[[#This Row],[published_date]])</f>
        <v>2016</v>
      </c>
      <c r="X1238">
        <v>1</v>
      </c>
      <c r="Y1238" t="str">
        <f>VLOOKUP(טבלה1[[#This Row],[subject_id]],Subject_id!$A$2:$B$5,2)</f>
        <v>Business Finance</v>
      </c>
      <c r="Z1238" s="7">
        <v>43318</v>
      </c>
      <c r="AA1238">
        <f>_xlfn.DAYS(טבלה1[[#This Row],[Removal_date]],טבלה1[[#This Row],[published_date]])</f>
        <v>696</v>
      </c>
      <c r="AB1238" s="4">
        <f>טבלה1[[#This Row],[price]]*טבלה1[[#This Row],[num_subscribers]]</f>
        <v>1920</v>
      </c>
    </row>
    <row r="1239" spans="1:28" x14ac:dyDescent="0.3">
      <c r="A1239">
        <v>197836</v>
      </c>
      <c r="B1239" t="s">
        <v>4960</v>
      </c>
      <c r="C1239" t="str">
        <f>LEFT(טבלה1[[#This Row],[course_title]],10)</f>
        <v>Projects i</v>
      </c>
      <c r="D1239" t="str">
        <f>RIGHT(טבלה1[[#This Row],[course_title]],10)</f>
        <v>s in HTML5</v>
      </c>
      <c r="E1239" t="str">
        <f>MID(טבלה1[[#This Row],[course_title]],2,10)</f>
        <v>rojects in</v>
      </c>
      <c r="F1239" t="s">
        <v>4961</v>
      </c>
      <c r="G1239" t="str">
        <f>REPLACE(טבלה1[[#This Row],[url]],19,3,"com")</f>
        <v>https://www.udemy.com/projects-in-html5/</v>
      </c>
      <c r="H1239" t="b">
        <v>1</v>
      </c>
      <c r="I1239" s="4">
        <v>60</v>
      </c>
      <c r="J1239" s="5">
        <v>8777</v>
      </c>
      <c r="K1239" s="5">
        <v>206</v>
      </c>
      <c r="L1239" s="5">
        <v>75</v>
      </c>
      <c r="M1239">
        <v>4</v>
      </c>
      <c r="N1239" t="str">
        <f>VLOOKUP(טבלה1[[#This Row],[level_id]],Level_id!$A$2:$B$5,2)</f>
        <v>Intermediate Level</v>
      </c>
      <c r="O1239" t="str">
        <f>LOWER(טבלה1[[#This Row],[level_desc]])</f>
        <v>intermediate level</v>
      </c>
      <c r="P1239" s="3" t="str">
        <f>UPPER(טבלה1[[#This Row],[small letters]])</f>
        <v>INTERMEDIATE LEVEL</v>
      </c>
      <c r="Q1239">
        <f>LEN(טבלה1[[#This Row],[no spaces]])</f>
        <v>18</v>
      </c>
      <c r="R1239" t="str">
        <f>TRIM(טבלה1[[#This Row],[small letters]])</f>
        <v>intermediate level</v>
      </c>
      <c r="S1239" s="6">
        <v>15.5</v>
      </c>
      <c r="T1239" s="12">
        <v>41807</v>
      </c>
      <c r="U1239" s="6">
        <f>DAY(טבלה1[[#This Row],[published_date]])</f>
        <v>17</v>
      </c>
      <c r="V1239" s="6">
        <f>MONTH(טבלה1[[#This Row],[published_date]])</f>
        <v>6</v>
      </c>
      <c r="W1239" s="6">
        <f>YEAR(טבלה1[[#This Row],[published_date]])</f>
        <v>2014</v>
      </c>
      <c r="X1239">
        <v>4</v>
      </c>
      <c r="Y1239" t="str">
        <f>VLOOKUP(טבלה1[[#This Row],[subject_id]],Subject_id!$A$2:$B$5,2)</f>
        <v>Web Development</v>
      </c>
      <c r="Z1239" s="7">
        <v>44114</v>
      </c>
      <c r="AA1239">
        <f>_xlfn.DAYS(טבלה1[[#This Row],[Removal_date]],טבלה1[[#This Row],[published_date]])</f>
        <v>2307</v>
      </c>
      <c r="AB1239" s="4">
        <f>טבלה1[[#This Row],[price]]*טבלה1[[#This Row],[num_subscribers]]</f>
        <v>526620</v>
      </c>
    </row>
    <row r="1240" spans="1:28" x14ac:dyDescent="0.3">
      <c r="A1240">
        <v>266252</v>
      </c>
      <c r="B1240" t="s">
        <v>5266</v>
      </c>
      <c r="C1240" t="str">
        <f>LEFT(טבלה1[[#This Row],[course_title]],10)</f>
        <v>Projects i</v>
      </c>
      <c r="D1240" t="str">
        <f>RIGHT(טבלה1[[#This Row],[course_title]],10)</f>
        <v xml:space="preserve"> and MySQL</v>
      </c>
      <c r="E1240" t="str">
        <f>MID(טבלה1[[#This Row],[course_title]],2,10)</f>
        <v>rojects in</v>
      </c>
      <c r="F1240" t="s">
        <v>5267</v>
      </c>
      <c r="G1240" t="str">
        <f>REPLACE(טבלה1[[#This Row],[url]],19,3,"com")</f>
        <v>https://www.udemy.com/the-complete-web-development-course-learn-by-building-apps/</v>
      </c>
      <c r="H1240" t="b">
        <v>1</v>
      </c>
      <c r="I1240" s="4">
        <v>60</v>
      </c>
      <c r="J1240" s="5">
        <v>10606</v>
      </c>
      <c r="K1240" s="5">
        <v>570</v>
      </c>
      <c r="L1240" s="5">
        <v>88</v>
      </c>
      <c r="M1240">
        <v>1</v>
      </c>
      <c r="N1240" t="str">
        <f>VLOOKUP(טבלה1[[#This Row],[level_id]],Level_id!$A$2:$B$5,2)</f>
        <v>All levels</v>
      </c>
      <c r="O1240" t="str">
        <f>LOWER(טבלה1[[#This Row],[level_desc]])</f>
        <v>all levels</v>
      </c>
      <c r="P1240" s="3" t="str">
        <f>UPPER(טבלה1[[#This Row],[small letters]])</f>
        <v>ALL LEVELS</v>
      </c>
      <c r="Q1240">
        <f>LEN(טבלה1[[#This Row],[no spaces]])</f>
        <v>10</v>
      </c>
      <c r="R1240" t="str">
        <f>TRIM(טבלה1[[#This Row],[small letters]])</f>
        <v>all levels</v>
      </c>
      <c r="S1240" s="6">
        <v>23</v>
      </c>
      <c r="T1240" s="12">
        <v>41845</v>
      </c>
      <c r="U1240" s="6">
        <f>DAY(טבלה1[[#This Row],[published_date]])</f>
        <v>25</v>
      </c>
      <c r="V1240" s="6">
        <f>MONTH(טבלה1[[#This Row],[published_date]])</f>
        <v>7</v>
      </c>
      <c r="W1240" s="6">
        <f>YEAR(טבלה1[[#This Row],[published_date]])</f>
        <v>2014</v>
      </c>
      <c r="X1240">
        <v>4</v>
      </c>
      <c r="Y1240" t="str">
        <f>VLOOKUP(טבלה1[[#This Row],[subject_id]],Subject_id!$A$2:$B$5,2)</f>
        <v>Web Development</v>
      </c>
      <c r="Z1240" s="7">
        <v>43734</v>
      </c>
      <c r="AA1240">
        <f>_xlfn.DAYS(טבלה1[[#This Row],[Removal_date]],טבלה1[[#This Row],[published_date]])</f>
        <v>1889</v>
      </c>
      <c r="AB1240" s="4">
        <f>טבלה1[[#This Row],[price]]*טבלה1[[#This Row],[num_subscribers]]</f>
        <v>636360</v>
      </c>
    </row>
    <row r="1241" spans="1:28" x14ac:dyDescent="0.3">
      <c r="A1241">
        <v>270808</v>
      </c>
      <c r="B1241" t="s">
        <v>5914</v>
      </c>
      <c r="C1241" t="str">
        <f>LEFT(טבלה1[[#This Row],[course_title]],10)</f>
        <v>Projects i</v>
      </c>
      <c r="D1241" t="str">
        <f>RIGHT(טבלה1[[#This Row],[course_title]],10)</f>
        <v>and Python</v>
      </c>
      <c r="E1241" t="str">
        <f>MID(טבלה1[[#This Row],[course_title]],2,10)</f>
        <v>rojects in</v>
      </c>
      <c r="F1241" t="s">
        <v>5915</v>
      </c>
      <c r="G1241" t="str">
        <f>REPLACE(טבלה1[[#This Row],[url]],19,3,"com")</f>
        <v>https://www.udemy.com/projects-in-django-and-python/</v>
      </c>
      <c r="H1241" t="b">
        <v>1</v>
      </c>
      <c r="I1241" s="4">
        <v>60</v>
      </c>
      <c r="J1241" s="5">
        <v>1764</v>
      </c>
      <c r="K1241" s="5">
        <v>53</v>
      </c>
      <c r="L1241" s="5">
        <v>28</v>
      </c>
      <c r="M1241">
        <v>1</v>
      </c>
      <c r="N1241" t="str">
        <f>VLOOKUP(טבלה1[[#This Row],[level_id]],Level_id!$A$2:$B$5,2)</f>
        <v>All levels</v>
      </c>
      <c r="O1241" t="str">
        <f>LOWER(טבלה1[[#This Row],[level_desc]])</f>
        <v>all levels</v>
      </c>
      <c r="P1241" s="3" t="str">
        <f>UPPER(טבלה1[[#This Row],[small letters]])</f>
        <v>ALL LEVELS</v>
      </c>
      <c r="Q1241">
        <f>LEN(טבלה1[[#This Row],[no spaces]])</f>
        <v>10</v>
      </c>
      <c r="R1241" t="str">
        <f>TRIM(טבלה1[[#This Row],[small letters]])</f>
        <v>all levels</v>
      </c>
      <c r="S1241" s="6">
        <v>6.5</v>
      </c>
      <c r="T1241" s="12">
        <v>41933</v>
      </c>
      <c r="U1241" s="6">
        <f>DAY(טבלה1[[#This Row],[published_date]])</f>
        <v>21</v>
      </c>
      <c r="V1241" s="6">
        <f>MONTH(טבלה1[[#This Row],[published_date]])</f>
        <v>10</v>
      </c>
      <c r="W1241" s="6">
        <f>YEAR(טבלה1[[#This Row],[published_date]])</f>
        <v>2014</v>
      </c>
      <c r="X1241">
        <v>4</v>
      </c>
      <c r="Y1241" t="str">
        <f>VLOOKUP(טבלה1[[#This Row],[subject_id]],Subject_id!$A$2:$B$5,2)</f>
        <v>Web Development</v>
      </c>
      <c r="Z1241" s="7">
        <v>43734</v>
      </c>
      <c r="AA1241">
        <f>_xlfn.DAYS(טבלה1[[#This Row],[Removal_date]],טבלה1[[#This Row],[published_date]])</f>
        <v>1801</v>
      </c>
      <c r="AB1241" s="4">
        <f>טבלה1[[#This Row],[price]]*טבלה1[[#This Row],[num_subscribers]]</f>
        <v>105840</v>
      </c>
    </row>
    <row r="1242" spans="1:28" x14ac:dyDescent="0.3">
      <c r="A1242">
        <v>285638</v>
      </c>
      <c r="B1242" t="s">
        <v>162</v>
      </c>
      <c r="C1242" t="str">
        <f>LEFT(טבלה1[[#This Row],[course_title]],10)</f>
        <v>Learn to T</v>
      </c>
      <c r="D1242" t="str">
        <f>RIGHT(טבלה1[[#This Row],[course_title]],10)</f>
        <v>ndlesticks</v>
      </c>
      <c r="E1242" t="str">
        <f>MID(טבלה1[[#This Row],[course_title]],2,10)</f>
        <v>earn to Tr</v>
      </c>
      <c r="F1242" t="s">
        <v>163</v>
      </c>
      <c r="G1242" t="str">
        <f>REPLACE(טבלה1[[#This Row],[url]],19,3,"com")</f>
        <v>https://www.udemy.com/introduction-to-japanese-candlesticks/</v>
      </c>
      <c r="H1242" t="b">
        <v>1</v>
      </c>
      <c r="I1242" s="4">
        <v>60</v>
      </c>
      <c r="J1242" s="5">
        <v>16385</v>
      </c>
      <c r="K1242" s="5">
        <v>273</v>
      </c>
      <c r="L1242" s="5">
        <v>45</v>
      </c>
      <c r="M1242">
        <v>2</v>
      </c>
      <c r="N1242" t="str">
        <f>VLOOKUP(טבלה1[[#This Row],[level_id]],Level_id!$A$2:$B$5,2)</f>
        <v>Beginner Level</v>
      </c>
      <c r="O1242" t="str">
        <f>LOWER(טבלה1[[#This Row],[level_desc]])</f>
        <v>beginner level</v>
      </c>
      <c r="P1242" s="3" t="str">
        <f>UPPER(טבלה1[[#This Row],[small letters]])</f>
        <v>BEGINNER LEVEL</v>
      </c>
      <c r="Q1242">
        <f>LEN(טבלה1[[#This Row],[no spaces]])</f>
        <v>14</v>
      </c>
      <c r="R1242" t="str">
        <f>TRIM(טבלה1[[#This Row],[small letters]])</f>
        <v>beginner level</v>
      </c>
      <c r="S1242" s="6">
        <v>3</v>
      </c>
      <c r="T1242" s="12">
        <v>41884</v>
      </c>
      <c r="U1242" s="6">
        <f>DAY(טבלה1[[#This Row],[published_date]])</f>
        <v>2</v>
      </c>
      <c r="V1242" s="6">
        <f>MONTH(טבלה1[[#This Row],[published_date]])</f>
        <v>9</v>
      </c>
      <c r="W1242" s="6">
        <f>YEAR(טבלה1[[#This Row],[published_date]])</f>
        <v>2014</v>
      </c>
      <c r="X1242">
        <v>1</v>
      </c>
      <c r="Y1242" t="str">
        <f>VLOOKUP(טבלה1[[#This Row],[subject_id]],Subject_id!$A$2:$B$5,2)</f>
        <v>Business Finance</v>
      </c>
      <c r="Z1242" s="7">
        <v>43245</v>
      </c>
      <c r="AA1242">
        <f>_xlfn.DAYS(טבלה1[[#This Row],[Removal_date]],טבלה1[[#This Row],[published_date]])</f>
        <v>1361</v>
      </c>
      <c r="AB1242" s="4">
        <f>טבלה1[[#This Row],[price]]*טבלה1[[#This Row],[num_subscribers]]</f>
        <v>983100</v>
      </c>
    </row>
    <row r="1243" spans="1:28" x14ac:dyDescent="0.3">
      <c r="A1243">
        <v>303514</v>
      </c>
      <c r="B1243" t="s">
        <v>5228</v>
      </c>
      <c r="C1243" t="str">
        <f>LEFT(טבלה1[[#This Row],[course_title]],10)</f>
        <v>Projects i</v>
      </c>
      <c r="D1243" t="str">
        <f>RIGHT(טבלה1[[#This Row],[course_title]],10)</f>
        <v>cts in CSS</v>
      </c>
      <c r="E1243" t="str">
        <f>MID(טבלה1[[#This Row],[course_title]],2,10)</f>
        <v>rojects in</v>
      </c>
      <c r="F1243" t="s">
        <v>5229</v>
      </c>
      <c r="G1243" t="str">
        <f>REPLACE(טבלה1[[#This Row],[url]],19,3,"com")</f>
        <v>https://www.udemy.com/projects-in-css/</v>
      </c>
      <c r="H1243" t="b">
        <v>1</v>
      </c>
      <c r="I1243" s="4">
        <v>60</v>
      </c>
      <c r="J1243" s="5">
        <v>4689</v>
      </c>
      <c r="K1243" s="5">
        <v>216</v>
      </c>
      <c r="L1243" s="5">
        <v>54</v>
      </c>
      <c r="M1243">
        <v>1</v>
      </c>
      <c r="N1243" t="str">
        <f>VLOOKUP(טבלה1[[#This Row],[level_id]],Level_id!$A$2:$B$5,2)</f>
        <v>All levels</v>
      </c>
      <c r="O1243" t="str">
        <f>LOWER(טבלה1[[#This Row],[level_desc]])</f>
        <v>all levels</v>
      </c>
      <c r="P1243" s="3" t="str">
        <f>UPPER(טבלה1[[#This Row],[small letters]])</f>
        <v>ALL LEVELS</v>
      </c>
      <c r="Q1243">
        <f>LEN(טבלה1[[#This Row],[no spaces]])</f>
        <v>10</v>
      </c>
      <c r="R1243" t="str">
        <f>TRIM(טבלה1[[#This Row],[small letters]])</f>
        <v>all levels</v>
      </c>
      <c r="S1243" s="6">
        <v>10</v>
      </c>
      <c r="T1243" s="12">
        <v>41905</v>
      </c>
      <c r="U1243" s="6">
        <f>DAY(טבלה1[[#This Row],[published_date]])</f>
        <v>23</v>
      </c>
      <c r="V1243" s="6">
        <f>MONTH(טבלה1[[#This Row],[published_date]])</f>
        <v>9</v>
      </c>
      <c r="W1243" s="6">
        <f>YEAR(טבלה1[[#This Row],[published_date]])</f>
        <v>2014</v>
      </c>
      <c r="X1243">
        <v>4</v>
      </c>
      <c r="Y1243" t="str">
        <f>VLOOKUP(טבלה1[[#This Row],[subject_id]],Subject_id!$A$2:$B$5,2)</f>
        <v>Web Development</v>
      </c>
      <c r="Z1243" s="7">
        <v>43734</v>
      </c>
      <c r="AA1243">
        <f>_xlfn.DAYS(טבלה1[[#This Row],[Removal_date]],טבלה1[[#This Row],[published_date]])</f>
        <v>1829</v>
      </c>
      <c r="AB1243" s="4">
        <f>טבלה1[[#This Row],[price]]*טבלה1[[#This Row],[num_subscribers]]</f>
        <v>281340</v>
      </c>
    </row>
    <row r="1244" spans="1:28" x14ac:dyDescent="0.3">
      <c r="A1244">
        <v>317030</v>
      </c>
      <c r="B1244" t="s">
        <v>304</v>
      </c>
      <c r="C1244" t="str">
        <f>LEFT(טבלה1[[#This Row],[course_title]],10)</f>
        <v xml:space="preserve">Learn how </v>
      </c>
      <c r="D1244" t="str">
        <f>RIGHT(טבלה1[[#This Row],[course_title]],10)</f>
        <v xml:space="preserve"> one trade</v>
      </c>
      <c r="E1244" t="str">
        <f>MID(טבלה1[[#This Row],[course_title]],2,10)</f>
        <v>earn how t</v>
      </c>
      <c r="F1244" t="s">
        <v>305</v>
      </c>
      <c r="G1244" t="str">
        <f>REPLACE(טבלה1[[#This Row],[url]],19,3,"com")</f>
        <v>https://www.udemy.com/learn-how-to-double-your-forex-trading-account-in-one-trade/</v>
      </c>
      <c r="H1244" t="b">
        <v>1</v>
      </c>
      <c r="I1244" s="4">
        <v>60</v>
      </c>
      <c r="J1244" s="5">
        <v>2900</v>
      </c>
      <c r="K1244" s="5">
        <v>424</v>
      </c>
      <c r="L1244" s="5">
        <v>36</v>
      </c>
      <c r="M1244">
        <v>4</v>
      </c>
      <c r="N1244" t="str">
        <f>VLOOKUP(טבלה1[[#This Row],[level_id]],Level_id!$A$2:$B$5,2)</f>
        <v>Intermediate Level</v>
      </c>
      <c r="O1244" t="str">
        <f>LOWER(טבלה1[[#This Row],[level_desc]])</f>
        <v>intermediate level</v>
      </c>
      <c r="P1244" s="3" t="str">
        <f>UPPER(טבלה1[[#This Row],[small letters]])</f>
        <v>INTERMEDIATE LEVEL</v>
      </c>
      <c r="Q1244">
        <f>LEN(טבלה1[[#This Row],[no spaces]])</f>
        <v>18</v>
      </c>
      <c r="R1244" t="str">
        <f>TRIM(טבלה1[[#This Row],[small letters]])</f>
        <v>intermediate level</v>
      </c>
      <c r="S1244" s="6">
        <v>2.5</v>
      </c>
      <c r="T1244" s="12">
        <v>41931</v>
      </c>
      <c r="U1244" s="6">
        <f>DAY(טבלה1[[#This Row],[published_date]])</f>
        <v>19</v>
      </c>
      <c r="V1244" s="6">
        <f>MONTH(טבלה1[[#This Row],[published_date]])</f>
        <v>10</v>
      </c>
      <c r="W1244" s="6">
        <f>YEAR(טבלה1[[#This Row],[published_date]])</f>
        <v>2014</v>
      </c>
      <c r="X1244">
        <v>1</v>
      </c>
      <c r="Y1244" t="str">
        <f>VLOOKUP(טבלה1[[#This Row],[subject_id]],Subject_id!$A$2:$B$5,2)</f>
        <v>Business Finance</v>
      </c>
      <c r="Z1244" s="7">
        <v>44114</v>
      </c>
      <c r="AA1244">
        <f>_xlfn.DAYS(טבלה1[[#This Row],[Removal_date]],טבלה1[[#This Row],[published_date]])</f>
        <v>2183</v>
      </c>
      <c r="AB1244" s="4">
        <f>טבלה1[[#This Row],[price]]*טבלה1[[#This Row],[num_subscribers]]</f>
        <v>174000</v>
      </c>
    </row>
    <row r="1245" spans="1:28" x14ac:dyDescent="0.3">
      <c r="A1245">
        <v>318638</v>
      </c>
      <c r="B1245" t="s">
        <v>6288</v>
      </c>
      <c r="C1245" t="str">
        <f>LEFT(טבלה1[[#This Row],[course_title]],10)</f>
        <v>Projects I</v>
      </c>
      <c r="D1245" t="str">
        <f>RIGHT(טבלה1[[#This Row],[course_title]],10)</f>
        <v>t &amp; JQuery</v>
      </c>
      <c r="E1245" t="str">
        <f>MID(טבלה1[[#This Row],[course_title]],2,10)</f>
        <v>rojects In</v>
      </c>
      <c r="F1245" t="s">
        <v>6289</v>
      </c>
      <c r="G1245" t="str">
        <f>REPLACE(טבלה1[[#This Row],[url]],19,3,"com")</f>
        <v>https://www.udemy.com/projects-in-javascript-jquery/</v>
      </c>
      <c r="H1245" t="b">
        <v>1</v>
      </c>
      <c r="I1245" s="4">
        <v>60</v>
      </c>
      <c r="J1245" s="5">
        <v>9109</v>
      </c>
      <c r="K1245" s="5">
        <v>620</v>
      </c>
      <c r="L1245" s="5">
        <v>50</v>
      </c>
      <c r="M1245">
        <v>1</v>
      </c>
      <c r="N1245" t="str">
        <f>VLOOKUP(טבלה1[[#This Row],[level_id]],Level_id!$A$2:$B$5,2)</f>
        <v>All levels</v>
      </c>
      <c r="O1245" t="str">
        <f>LOWER(טבלה1[[#This Row],[level_desc]])</f>
        <v>all levels</v>
      </c>
      <c r="P1245" s="3" t="str">
        <f>UPPER(טבלה1[[#This Row],[small letters]])</f>
        <v>ALL LEVELS</v>
      </c>
      <c r="Q1245">
        <f>LEN(טבלה1[[#This Row],[no spaces]])</f>
        <v>10</v>
      </c>
      <c r="R1245" t="str">
        <f>TRIM(טבלה1[[#This Row],[small letters]])</f>
        <v>all levels</v>
      </c>
      <c r="S1245" s="6">
        <v>9</v>
      </c>
      <c r="T1245" s="12">
        <v>41928</v>
      </c>
      <c r="U1245" s="6">
        <f>DAY(טבלה1[[#This Row],[published_date]])</f>
        <v>16</v>
      </c>
      <c r="V1245" s="6">
        <f>MONTH(טבלה1[[#This Row],[published_date]])</f>
        <v>10</v>
      </c>
      <c r="W1245" s="6">
        <f>YEAR(טבלה1[[#This Row],[published_date]])</f>
        <v>2014</v>
      </c>
      <c r="X1245">
        <v>4</v>
      </c>
      <c r="Y1245" t="str">
        <f>VLOOKUP(טבלה1[[#This Row],[subject_id]],Subject_id!$A$2:$B$5,2)</f>
        <v>Web Development</v>
      </c>
      <c r="Z1245" s="7">
        <v>43734</v>
      </c>
      <c r="AA1245">
        <f>_xlfn.DAYS(טבלה1[[#This Row],[Removal_date]],טבלה1[[#This Row],[published_date]])</f>
        <v>1806</v>
      </c>
      <c r="AB1245" s="4">
        <f>טבלה1[[#This Row],[price]]*טבלה1[[#This Row],[num_subscribers]]</f>
        <v>546540</v>
      </c>
    </row>
    <row r="1246" spans="1:28" x14ac:dyDescent="0.3">
      <c r="A1246">
        <v>335280</v>
      </c>
      <c r="B1246" t="s">
        <v>6593</v>
      </c>
      <c r="C1246" t="str">
        <f>LEFT(טבלה1[[#This Row],[course_title]],10)</f>
        <v>How to Saf</v>
      </c>
      <c r="D1246" t="str">
        <f>RIGHT(טבלה1[[#This Row],[course_title]],10)</f>
        <v>ss Website</v>
      </c>
      <c r="E1246" t="str">
        <f>MID(טבלה1[[#This Row],[course_title]],2,10)</f>
        <v>ow to Safe</v>
      </c>
      <c r="F1246" t="s">
        <v>6594</v>
      </c>
      <c r="G1246" t="str">
        <f>REPLACE(טבלה1[[#This Row],[url]],19,3,"com")</f>
        <v>https://www.udemy.com/how-to-safely-copy-and-move-your-wordpress-website/</v>
      </c>
      <c r="H1246" t="b">
        <v>1</v>
      </c>
      <c r="I1246" s="4">
        <v>60</v>
      </c>
      <c r="J1246" s="5">
        <v>1419</v>
      </c>
      <c r="K1246" s="5">
        <v>38</v>
      </c>
      <c r="L1246" s="5">
        <v>20</v>
      </c>
      <c r="M1246">
        <v>4</v>
      </c>
      <c r="N1246" t="str">
        <f>VLOOKUP(טבלה1[[#This Row],[level_id]],Level_id!$A$2:$B$5,2)</f>
        <v>Intermediate Level</v>
      </c>
      <c r="O1246" t="str">
        <f>LOWER(טבלה1[[#This Row],[level_desc]])</f>
        <v>intermediate level</v>
      </c>
      <c r="P1246" s="3" t="str">
        <f>UPPER(טבלה1[[#This Row],[small letters]])</f>
        <v>INTERMEDIATE LEVEL</v>
      </c>
      <c r="Q1246">
        <f>LEN(טבלה1[[#This Row],[no spaces]])</f>
        <v>18</v>
      </c>
      <c r="R1246" t="str">
        <f>TRIM(טבלה1[[#This Row],[small letters]])</f>
        <v>intermediate level</v>
      </c>
      <c r="S1246" s="6">
        <v>1.5</v>
      </c>
      <c r="T1246" s="12">
        <v>41948</v>
      </c>
      <c r="U1246" s="6">
        <f>DAY(טבלה1[[#This Row],[published_date]])</f>
        <v>5</v>
      </c>
      <c r="V1246" s="6">
        <f>MONTH(טבלה1[[#This Row],[published_date]])</f>
        <v>11</v>
      </c>
      <c r="W1246" s="6">
        <f>YEAR(טבלה1[[#This Row],[published_date]])</f>
        <v>2014</v>
      </c>
      <c r="X1246">
        <v>4</v>
      </c>
      <c r="Y1246" t="str">
        <f>VLOOKUP(טבלה1[[#This Row],[subject_id]],Subject_id!$A$2:$B$5,2)</f>
        <v>Web Development</v>
      </c>
      <c r="Z1246" s="7">
        <v>44114</v>
      </c>
      <c r="AA1246">
        <f>_xlfn.DAYS(טבלה1[[#This Row],[Removal_date]],טבלה1[[#This Row],[published_date]])</f>
        <v>2166</v>
      </c>
      <c r="AB1246" s="4">
        <f>טבלה1[[#This Row],[price]]*טבלה1[[#This Row],[num_subscribers]]</f>
        <v>85140</v>
      </c>
    </row>
    <row r="1247" spans="1:28" x14ac:dyDescent="0.3">
      <c r="A1247">
        <v>339086</v>
      </c>
      <c r="B1247" t="s">
        <v>6917</v>
      </c>
      <c r="C1247" t="str">
        <f>LEFT(טבלה1[[#This Row],[course_title]],10)</f>
        <v xml:space="preserve">WordPress </v>
      </c>
      <c r="D1247" t="str">
        <f>RIGHT(טבלה1[[#This Row],[course_title]],10)</f>
        <v>rity Guide</v>
      </c>
      <c r="E1247" t="str">
        <f>MID(טבלה1[[#This Row],[course_title]],2,10)</f>
        <v>ordPress S</v>
      </c>
      <c r="F1247" t="s">
        <v>6918</v>
      </c>
      <c r="G1247" t="str">
        <f>REPLACE(טבלה1[[#This Row],[url]],19,3,"com")</f>
        <v>https://www.udemy.com/wordpress-the-ultimate-security-guide/</v>
      </c>
      <c r="H1247" t="b">
        <v>1</v>
      </c>
      <c r="I1247" s="4">
        <v>60</v>
      </c>
      <c r="J1247" s="5">
        <v>2267</v>
      </c>
      <c r="K1247" s="5">
        <v>17</v>
      </c>
      <c r="L1247" s="5">
        <v>29</v>
      </c>
      <c r="M1247">
        <v>1</v>
      </c>
      <c r="N1247" t="str">
        <f>VLOOKUP(טבלה1[[#This Row],[level_id]],Level_id!$A$2:$B$5,2)</f>
        <v>All levels</v>
      </c>
      <c r="O1247" t="str">
        <f>LOWER(טבלה1[[#This Row],[level_desc]])</f>
        <v>all levels</v>
      </c>
      <c r="P1247" s="3" t="str">
        <f>UPPER(טבלה1[[#This Row],[small letters]])</f>
        <v>ALL LEVELS</v>
      </c>
      <c r="Q1247">
        <f>LEN(טבלה1[[#This Row],[no spaces]])</f>
        <v>10</v>
      </c>
      <c r="R1247" t="str">
        <f>TRIM(טבלה1[[#This Row],[small letters]])</f>
        <v>all levels</v>
      </c>
      <c r="S1247" s="6">
        <v>1.5</v>
      </c>
      <c r="T1247" s="12">
        <v>42008</v>
      </c>
      <c r="U1247" s="6">
        <f>DAY(טבלה1[[#This Row],[published_date]])</f>
        <v>4</v>
      </c>
      <c r="V1247" s="6">
        <f>MONTH(טבלה1[[#This Row],[published_date]])</f>
        <v>1</v>
      </c>
      <c r="W1247" s="6">
        <f>YEAR(טבלה1[[#This Row],[published_date]])</f>
        <v>2015</v>
      </c>
      <c r="X1247">
        <v>4</v>
      </c>
      <c r="Y1247" t="str">
        <f>VLOOKUP(טבלה1[[#This Row],[subject_id]],Subject_id!$A$2:$B$5,2)</f>
        <v>Web Development</v>
      </c>
      <c r="Z1247" s="7">
        <v>43734</v>
      </c>
      <c r="AA1247">
        <f>_xlfn.DAYS(טבלה1[[#This Row],[Removal_date]],טבלה1[[#This Row],[published_date]])</f>
        <v>1726</v>
      </c>
      <c r="AB1247" s="4">
        <f>טבלה1[[#This Row],[price]]*טבלה1[[#This Row],[num_subscribers]]</f>
        <v>136020</v>
      </c>
    </row>
    <row r="1248" spans="1:28" x14ac:dyDescent="0.3">
      <c r="A1248">
        <v>340362</v>
      </c>
      <c r="B1248" t="s">
        <v>6759</v>
      </c>
      <c r="C1248" t="str">
        <f>LEFT(טבלה1[[#This Row],[course_title]],10)</f>
        <v>Learn Ruby</v>
      </c>
      <c r="D1248" t="str">
        <f>RIGHT(טבלה1[[#This Row],[course_title]],10)</f>
        <v>g Projects</v>
      </c>
      <c r="E1248" t="str">
        <f>MID(טבלה1[[#This Row],[course_title]],2,10)</f>
        <v xml:space="preserve">earn Ruby </v>
      </c>
      <c r="F1248" t="s">
        <v>6760</v>
      </c>
      <c r="G1248" t="str">
        <f>REPLACE(טבלה1[[#This Row],[url]],19,3,"com")</f>
        <v>https://www.udemy.com/learn-ruby-on-rails-building-projects/</v>
      </c>
      <c r="H1248" t="b">
        <v>1</v>
      </c>
      <c r="I1248" s="4">
        <v>60</v>
      </c>
      <c r="J1248" s="5">
        <v>1736</v>
      </c>
      <c r="K1248" s="5">
        <v>79</v>
      </c>
      <c r="L1248" s="5">
        <v>47</v>
      </c>
      <c r="M1248">
        <v>1</v>
      </c>
      <c r="N1248" t="str">
        <f>VLOOKUP(טבלה1[[#This Row],[level_id]],Level_id!$A$2:$B$5,2)</f>
        <v>All levels</v>
      </c>
      <c r="O1248" t="str">
        <f>LOWER(טבלה1[[#This Row],[level_desc]])</f>
        <v>all levels</v>
      </c>
      <c r="P1248" s="3" t="str">
        <f>UPPER(טבלה1[[#This Row],[small letters]])</f>
        <v>ALL LEVELS</v>
      </c>
      <c r="Q1248">
        <f>LEN(טבלה1[[#This Row],[no spaces]])</f>
        <v>10</v>
      </c>
      <c r="R1248" t="str">
        <f>TRIM(טבלה1[[#This Row],[small letters]])</f>
        <v>all levels</v>
      </c>
      <c r="S1248" s="6">
        <v>13</v>
      </c>
      <c r="T1248" s="12">
        <v>41955</v>
      </c>
      <c r="U1248" s="6">
        <f>DAY(טבלה1[[#This Row],[published_date]])</f>
        <v>12</v>
      </c>
      <c r="V1248" s="6">
        <f>MONTH(טבלה1[[#This Row],[published_date]])</f>
        <v>11</v>
      </c>
      <c r="W1248" s="6">
        <f>YEAR(טבלה1[[#This Row],[published_date]])</f>
        <v>2014</v>
      </c>
      <c r="X1248">
        <v>4</v>
      </c>
      <c r="Y1248" t="str">
        <f>VLOOKUP(טבלה1[[#This Row],[subject_id]],Subject_id!$A$2:$B$5,2)</f>
        <v>Web Development</v>
      </c>
      <c r="Z1248" s="7">
        <v>43734</v>
      </c>
      <c r="AA1248">
        <f>_xlfn.DAYS(טבלה1[[#This Row],[Removal_date]],טבלה1[[#This Row],[published_date]])</f>
        <v>1779</v>
      </c>
      <c r="AB1248" s="4">
        <f>טבלה1[[#This Row],[price]]*טבלה1[[#This Row],[num_subscribers]]</f>
        <v>104160</v>
      </c>
    </row>
    <row r="1249" spans="1:28" x14ac:dyDescent="0.3">
      <c r="A1249">
        <v>344234</v>
      </c>
      <c r="B1249" t="s">
        <v>3782</v>
      </c>
      <c r="C1249" t="str">
        <f>LEFT(טבלה1[[#This Row],[course_title]],10)</f>
        <v>Learn Pian</v>
      </c>
      <c r="D1249" t="str">
        <f>RIGHT(טבלה1[[#This Row],[course_title]],10)</f>
        <v xml:space="preserve"> Scale Run</v>
      </c>
      <c r="E1249" t="str">
        <f>MID(טבלה1[[#This Row],[course_title]],2,10)</f>
        <v>earn Piano</v>
      </c>
      <c r="F1249" t="s">
        <v>3783</v>
      </c>
      <c r="G1249" t="str">
        <f>REPLACE(טבלה1[[#This Row],[url]],19,3,"com")</f>
        <v>https://www.udemy.com/learn-piano-7-learn-chromatic-chords-chromatic-scale-run/</v>
      </c>
      <c r="H1249" t="b">
        <v>1</v>
      </c>
      <c r="I1249" s="4">
        <v>60</v>
      </c>
      <c r="J1249" s="5">
        <v>973</v>
      </c>
      <c r="K1249" s="5">
        <v>8</v>
      </c>
      <c r="L1249" s="5">
        <v>74</v>
      </c>
      <c r="M1249">
        <v>1</v>
      </c>
      <c r="N1249" t="str">
        <f>VLOOKUP(טבלה1[[#This Row],[level_id]],Level_id!$A$2:$B$5,2)</f>
        <v>All levels</v>
      </c>
      <c r="O1249" t="str">
        <f>LOWER(טבלה1[[#This Row],[level_desc]])</f>
        <v>all levels</v>
      </c>
      <c r="P1249" s="3" t="str">
        <f>UPPER(טבלה1[[#This Row],[small letters]])</f>
        <v>ALL LEVELS</v>
      </c>
      <c r="Q1249">
        <f>LEN(טבלה1[[#This Row],[no spaces]])</f>
        <v>10</v>
      </c>
      <c r="R1249" t="str">
        <f>TRIM(טבלה1[[#This Row],[small letters]])</f>
        <v>all levels</v>
      </c>
      <c r="S1249" s="6">
        <v>2</v>
      </c>
      <c r="T1249" s="12">
        <v>42401</v>
      </c>
      <c r="U1249" s="6">
        <f>DAY(טבלה1[[#This Row],[published_date]])</f>
        <v>1</v>
      </c>
      <c r="V1249" s="6">
        <f>MONTH(טבלה1[[#This Row],[published_date]])</f>
        <v>2</v>
      </c>
      <c r="W1249" s="6">
        <f>YEAR(טבלה1[[#This Row],[published_date]])</f>
        <v>2016</v>
      </c>
      <c r="X1249">
        <v>3</v>
      </c>
      <c r="Y1249" t="str">
        <f>VLOOKUP(טבלה1[[#This Row],[subject_id]],Subject_id!$A$2:$B$5,2)</f>
        <v>Musical Instruments</v>
      </c>
      <c r="Z1249" s="7">
        <v>43734</v>
      </c>
      <c r="AA1249">
        <f>_xlfn.DAYS(טבלה1[[#This Row],[Removal_date]],טבלה1[[#This Row],[published_date]])</f>
        <v>1333</v>
      </c>
      <c r="AB1249" s="4">
        <f>טבלה1[[#This Row],[price]]*טבלה1[[#This Row],[num_subscribers]]</f>
        <v>58380</v>
      </c>
    </row>
    <row r="1250" spans="1:28" x14ac:dyDescent="0.3">
      <c r="A1250">
        <v>356060</v>
      </c>
      <c r="B1250" t="s">
        <v>3740</v>
      </c>
      <c r="C1250" t="str">
        <f>LEFT(טבלה1[[#This Row],[course_title]],10)</f>
        <v>Learn Pian</v>
      </c>
      <c r="D1250" t="str">
        <f>RIGHT(טבלה1[[#This Row],[course_title]],10)</f>
        <v>one Scales</v>
      </c>
      <c r="E1250" t="str">
        <f>MID(טבלה1[[#This Row],[course_title]],2,10)</f>
        <v>earn Piano</v>
      </c>
      <c r="F1250" t="s">
        <v>3741</v>
      </c>
      <c r="G1250" t="str">
        <f>REPLACE(טבלה1[[#This Row],[url]],19,3,"com")</f>
        <v>https://www.udemy.com/learn-piano-8-use-augmented-chord-sub-whole-tone-scales/</v>
      </c>
      <c r="H1250" t="b">
        <v>1</v>
      </c>
      <c r="I1250" s="4">
        <v>60</v>
      </c>
      <c r="J1250" s="5">
        <v>1137</v>
      </c>
      <c r="K1250" s="5">
        <v>4</v>
      </c>
      <c r="L1250" s="5">
        <v>45</v>
      </c>
      <c r="M1250">
        <v>1</v>
      </c>
      <c r="N1250" t="str">
        <f>VLOOKUP(טבלה1[[#This Row],[level_id]],Level_id!$A$2:$B$5,2)</f>
        <v>All levels</v>
      </c>
      <c r="O1250" t="str">
        <f>LOWER(טבלה1[[#This Row],[level_desc]])</f>
        <v>all levels</v>
      </c>
      <c r="P1250" s="3" t="str">
        <f>UPPER(טבלה1[[#This Row],[small letters]])</f>
        <v>ALL LEVELS</v>
      </c>
      <c r="Q1250">
        <f>LEN(טבלה1[[#This Row],[no spaces]])</f>
        <v>10</v>
      </c>
      <c r="R1250" t="str">
        <f>TRIM(טבלה1[[#This Row],[small letters]])</f>
        <v>all levels</v>
      </c>
      <c r="S1250" s="6">
        <v>1</v>
      </c>
      <c r="T1250" s="12">
        <v>42423</v>
      </c>
      <c r="U1250" s="6">
        <f>DAY(טבלה1[[#This Row],[published_date]])</f>
        <v>23</v>
      </c>
      <c r="V1250" s="6">
        <f>MONTH(טבלה1[[#This Row],[published_date]])</f>
        <v>2</v>
      </c>
      <c r="W1250" s="6">
        <f>YEAR(טבלה1[[#This Row],[published_date]])</f>
        <v>2016</v>
      </c>
      <c r="X1250">
        <v>3</v>
      </c>
      <c r="Y1250" t="str">
        <f>VLOOKUP(טבלה1[[#This Row],[subject_id]],Subject_id!$A$2:$B$5,2)</f>
        <v>Musical Instruments</v>
      </c>
      <c r="Z1250" s="7">
        <v>43734</v>
      </c>
      <c r="AA1250">
        <f>_xlfn.DAYS(טבלה1[[#This Row],[Removal_date]],טבלה1[[#This Row],[published_date]])</f>
        <v>1311</v>
      </c>
      <c r="AB1250" s="4">
        <f>טבלה1[[#This Row],[price]]*טבלה1[[#This Row],[num_subscribers]]</f>
        <v>68220</v>
      </c>
    </row>
    <row r="1251" spans="1:28" x14ac:dyDescent="0.3">
      <c r="A1251">
        <v>358326</v>
      </c>
      <c r="B1251" t="s">
        <v>124</v>
      </c>
      <c r="C1251" t="str">
        <f>LEFT(טבלה1[[#This Row],[course_title]],10)</f>
        <v>Dividend I</v>
      </c>
      <c r="D1251" t="str">
        <f>RIGHT(טבלה1[[#This Row],[course_title]],10)</f>
        <v>ter Future</v>
      </c>
      <c r="E1251" t="str">
        <f>MID(טבלה1[[#This Row],[course_title]],2,10)</f>
        <v>ividend In</v>
      </c>
      <c r="F1251" t="s">
        <v>125</v>
      </c>
      <c r="G1251" t="str">
        <f>REPLACE(טבלה1[[#This Row],[url]],19,3,"com")</f>
        <v>https://www.udemy.com/dividend-investing/</v>
      </c>
      <c r="H1251" t="b">
        <v>1</v>
      </c>
      <c r="I1251" s="4">
        <v>60</v>
      </c>
      <c r="J1251" s="5">
        <v>8314</v>
      </c>
      <c r="K1251" s="5">
        <v>83</v>
      </c>
      <c r="L1251" s="5">
        <v>47</v>
      </c>
      <c r="M1251">
        <v>2</v>
      </c>
      <c r="N1251" t="str">
        <f>VLOOKUP(טבלה1[[#This Row],[level_id]],Level_id!$A$2:$B$5,2)</f>
        <v>Beginner Level</v>
      </c>
      <c r="O1251" t="str">
        <f>LOWER(טבלה1[[#This Row],[level_desc]])</f>
        <v>beginner level</v>
      </c>
      <c r="P1251" s="3" t="str">
        <f>UPPER(טבלה1[[#This Row],[small letters]])</f>
        <v>BEGINNER LEVEL</v>
      </c>
      <c r="Q1251">
        <f>LEN(טבלה1[[#This Row],[no spaces]])</f>
        <v>14</v>
      </c>
      <c r="R1251" t="str">
        <f>TRIM(טבלה1[[#This Row],[small letters]])</f>
        <v>beginner level</v>
      </c>
      <c r="S1251" s="6">
        <v>4</v>
      </c>
      <c r="T1251" s="12">
        <v>42028</v>
      </c>
      <c r="U1251" s="6">
        <f>DAY(טבלה1[[#This Row],[published_date]])</f>
        <v>24</v>
      </c>
      <c r="V1251" s="6">
        <f>MONTH(טבלה1[[#This Row],[published_date]])</f>
        <v>1</v>
      </c>
      <c r="W1251" s="6">
        <f>YEAR(טבלה1[[#This Row],[published_date]])</f>
        <v>2015</v>
      </c>
      <c r="X1251">
        <v>1</v>
      </c>
      <c r="Y1251" t="str">
        <f>VLOOKUP(טבלה1[[#This Row],[subject_id]],Subject_id!$A$2:$B$5,2)</f>
        <v>Business Finance</v>
      </c>
      <c r="Z1251" s="7">
        <v>43245</v>
      </c>
      <c r="AA1251">
        <f>_xlfn.DAYS(טבלה1[[#This Row],[Removal_date]],טבלה1[[#This Row],[published_date]])</f>
        <v>1217</v>
      </c>
      <c r="AB1251" s="4">
        <f>טבלה1[[#This Row],[price]]*טבלה1[[#This Row],[num_subscribers]]</f>
        <v>498840</v>
      </c>
    </row>
    <row r="1252" spans="1:28" x14ac:dyDescent="0.3">
      <c r="A1252">
        <v>377370</v>
      </c>
      <c r="B1252" t="s">
        <v>318</v>
      </c>
      <c r="C1252" t="str">
        <f>LEFT(טבלה1[[#This Row],[course_title]],10)</f>
        <v>Learn to T</v>
      </c>
      <c r="D1252" t="str">
        <f>RIGHT(טבלה1[[#This Row],[course_title]],10)</f>
        <v>ur Profits</v>
      </c>
      <c r="E1252" t="str">
        <f>MID(טבלה1[[#This Row],[course_title]],2,10)</f>
        <v>earn to Tr</v>
      </c>
      <c r="F1252" t="s">
        <v>319</v>
      </c>
      <c r="G1252" t="str">
        <f>REPLACE(טבלה1[[#This Row],[url]],19,3,"com")</f>
        <v>https://www.udemy.com/learn-to-trade-the-stock-market-without-blowing-your-profits/</v>
      </c>
      <c r="H1252" t="b">
        <v>1</v>
      </c>
      <c r="I1252" s="4">
        <v>60</v>
      </c>
      <c r="J1252" s="5">
        <v>6967</v>
      </c>
      <c r="K1252" s="5">
        <v>16</v>
      </c>
      <c r="L1252" s="5">
        <v>34</v>
      </c>
      <c r="M1252">
        <v>1</v>
      </c>
      <c r="N1252" t="str">
        <f>VLOOKUP(טבלה1[[#This Row],[level_id]],Level_id!$A$2:$B$5,2)</f>
        <v>All levels</v>
      </c>
      <c r="O1252" t="str">
        <f>LOWER(טבלה1[[#This Row],[level_desc]])</f>
        <v>all levels</v>
      </c>
      <c r="P1252" s="3" t="str">
        <f>UPPER(טבלה1[[#This Row],[small letters]])</f>
        <v>ALL LEVELS</v>
      </c>
      <c r="Q1252">
        <f>LEN(טבלה1[[#This Row],[no spaces]])</f>
        <v>10</v>
      </c>
      <c r="R1252" t="str">
        <f>TRIM(טבלה1[[#This Row],[small letters]])</f>
        <v>all levels</v>
      </c>
      <c r="S1252" s="6">
        <v>1</v>
      </c>
      <c r="T1252" s="12">
        <v>42857</v>
      </c>
      <c r="U1252" s="6">
        <f>DAY(טבלה1[[#This Row],[published_date]])</f>
        <v>2</v>
      </c>
      <c r="V1252" s="6">
        <f>MONTH(טבלה1[[#This Row],[published_date]])</f>
        <v>5</v>
      </c>
      <c r="W1252" s="6">
        <f>YEAR(טבלה1[[#This Row],[published_date]])</f>
        <v>2017</v>
      </c>
      <c r="X1252">
        <v>1</v>
      </c>
      <c r="Y1252" t="str">
        <f>VLOOKUP(טבלה1[[#This Row],[subject_id]],Subject_id!$A$2:$B$5,2)</f>
        <v>Business Finance</v>
      </c>
      <c r="Z1252" s="7">
        <v>43408</v>
      </c>
      <c r="AA1252">
        <f>_xlfn.DAYS(טבלה1[[#This Row],[Removal_date]],טבלה1[[#This Row],[published_date]])</f>
        <v>551</v>
      </c>
      <c r="AB1252" s="4">
        <f>טבלה1[[#This Row],[price]]*טבלה1[[#This Row],[num_subscribers]]</f>
        <v>418020</v>
      </c>
    </row>
    <row r="1253" spans="1:28" x14ac:dyDescent="0.3">
      <c r="A1253">
        <v>403764</v>
      </c>
      <c r="B1253" t="s">
        <v>3182</v>
      </c>
      <c r="C1253" t="str">
        <f>LEFT(טבלה1[[#This Row],[course_title]],10)</f>
        <v>Learn Sket</v>
      </c>
      <c r="D1253" t="str">
        <f>RIGHT(טבלה1[[#This Row],[course_title]],10)</f>
        <v>om Scratch</v>
      </c>
      <c r="E1253" t="str">
        <f>MID(טבלה1[[#This Row],[course_title]],2,10)</f>
        <v>earn Sketc</v>
      </c>
      <c r="F1253" t="s">
        <v>3183</v>
      </c>
      <c r="G1253" t="str">
        <f>REPLACE(טבלה1[[#This Row],[url]],19,3,"com")</f>
        <v>https://www.udemy.com/learn-sketch-3-graphic-design-from-scratch/</v>
      </c>
      <c r="H1253" t="b">
        <v>1</v>
      </c>
      <c r="I1253" s="4">
        <v>60</v>
      </c>
      <c r="J1253" s="5">
        <v>528</v>
      </c>
      <c r="K1253" s="5">
        <v>9</v>
      </c>
      <c r="L1253" s="5">
        <v>20</v>
      </c>
      <c r="M1253">
        <v>1</v>
      </c>
      <c r="N1253" t="str">
        <f>VLOOKUP(טבלה1[[#This Row],[level_id]],Level_id!$A$2:$B$5,2)</f>
        <v>All levels</v>
      </c>
      <c r="O1253" t="str">
        <f>LOWER(טבלה1[[#This Row],[level_desc]])</f>
        <v>all levels</v>
      </c>
      <c r="P1253" s="3" t="str">
        <f>UPPER(טבלה1[[#This Row],[small letters]])</f>
        <v>ALL LEVELS</v>
      </c>
      <c r="Q1253">
        <f>LEN(טבלה1[[#This Row],[no spaces]])</f>
        <v>10</v>
      </c>
      <c r="R1253" t="str">
        <f>TRIM(טבלה1[[#This Row],[small letters]])</f>
        <v>all levels</v>
      </c>
      <c r="S1253" s="6">
        <v>1.5</v>
      </c>
      <c r="T1253" s="12">
        <v>42031</v>
      </c>
      <c r="U1253" s="6">
        <f>DAY(טבלה1[[#This Row],[published_date]])</f>
        <v>27</v>
      </c>
      <c r="V1253" s="6">
        <f>MONTH(טבלה1[[#This Row],[published_date]])</f>
        <v>1</v>
      </c>
      <c r="W1253" s="6">
        <f>YEAR(טבלה1[[#This Row],[published_date]])</f>
        <v>2015</v>
      </c>
      <c r="X1253">
        <v>2</v>
      </c>
      <c r="Y1253" t="str">
        <f>VLOOKUP(טבלה1[[#This Row],[subject_id]],Subject_id!$A$2:$B$5,2)</f>
        <v>Graphic Design</v>
      </c>
      <c r="Z1253" s="7">
        <v>43734</v>
      </c>
      <c r="AA1253">
        <f>_xlfn.DAYS(טבלה1[[#This Row],[Removal_date]],טבלה1[[#This Row],[published_date]])</f>
        <v>1703</v>
      </c>
      <c r="AB1253" s="4">
        <f>טבלה1[[#This Row],[price]]*טבלה1[[#This Row],[num_subscribers]]</f>
        <v>31680</v>
      </c>
    </row>
    <row r="1254" spans="1:28" x14ac:dyDescent="0.3">
      <c r="A1254">
        <v>425084</v>
      </c>
      <c r="B1254" t="s">
        <v>6549</v>
      </c>
      <c r="C1254" t="str">
        <f>LEFT(טבלה1[[#This Row],[course_title]],10)</f>
        <v>Administer</v>
      </c>
      <c r="D1254" t="str">
        <f>RIGHT(טבלה1[[#This Row],[course_title]],10)</f>
        <v>s - 70-462</v>
      </c>
      <c r="E1254" t="str">
        <f>MID(טבלה1[[#This Row],[course_title]],2,10)</f>
        <v>dministeri</v>
      </c>
      <c r="F1254" t="s">
        <v>6550</v>
      </c>
      <c r="G1254" t="str">
        <f>REPLACE(טבלה1[[#This Row],[url]],19,3,"com")</f>
        <v>https://www.udemy.com/administering-microsoft-sql-server-2012-databases-70-462/</v>
      </c>
      <c r="H1254" t="b">
        <v>1</v>
      </c>
      <c r="I1254" s="4">
        <v>60</v>
      </c>
      <c r="J1254" s="5">
        <v>586</v>
      </c>
      <c r="K1254" s="5">
        <v>65</v>
      </c>
      <c r="L1254" s="5">
        <v>98</v>
      </c>
      <c r="M1254">
        <v>1</v>
      </c>
      <c r="N1254" t="str">
        <f>VLOOKUP(טבלה1[[#This Row],[level_id]],Level_id!$A$2:$B$5,2)</f>
        <v>All levels</v>
      </c>
      <c r="O1254" t="str">
        <f>LOWER(טבלה1[[#This Row],[level_desc]])</f>
        <v>all levels</v>
      </c>
      <c r="P1254" s="3" t="str">
        <f>UPPER(טבלה1[[#This Row],[small letters]])</f>
        <v>ALL LEVELS</v>
      </c>
      <c r="Q1254">
        <f>LEN(טבלה1[[#This Row],[no spaces]])</f>
        <v>10</v>
      </c>
      <c r="R1254" t="str">
        <f>TRIM(טבלה1[[#This Row],[small letters]])</f>
        <v>all levels</v>
      </c>
      <c r="S1254" s="6">
        <v>5.5</v>
      </c>
      <c r="T1254" s="12">
        <v>42086</v>
      </c>
      <c r="U1254" s="6">
        <f>DAY(טבלה1[[#This Row],[published_date]])</f>
        <v>23</v>
      </c>
      <c r="V1254" s="6">
        <f>MONTH(טבלה1[[#This Row],[published_date]])</f>
        <v>3</v>
      </c>
      <c r="W1254" s="6">
        <f>YEAR(טבלה1[[#This Row],[published_date]])</f>
        <v>2015</v>
      </c>
      <c r="X1254">
        <v>4</v>
      </c>
      <c r="Y1254" t="str">
        <f>VLOOKUP(טבלה1[[#This Row],[subject_id]],Subject_id!$A$2:$B$5,2)</f>
        <v>Web Development</v>
      </c>
      <c r="Z1254" s="7">
        <v>43734</v>
      </c>
      <c r="AA1254">
        <f>_xlfn.DAYS(טבלה1[[#This Row],[Removal_date]],טבלה1[[#This Row],[published_date]])</f>
        <v>1648</v>
      </c>
      <c r="AB1254" s="4">
        <f>טבלה1[[#This Row],[price]]*טבלה1[[#This Row],[num_subscribers]]</f>
        <v>35160</v>
      </c>
    </row>
    <row r="1255" spans="1:28" x14ac:dyDescent="0.3">
      <c r="A1255">
        <v>427530</v>
      </c>
      <c r="B1255" t="s">
        <v>5020</v>
      </c>
      <c r="C1255" t="str">
        <f>LEFT(טבלה1[[#This Row],[course_title]],10)</f>
        <v>Learn  Boo</v>
      </c>
      <c r="D1255" t="str">
        <f>RIGHT(טבלה1[[#This Row],[course_title]],10)</f>
        <v>0 Projects</v>
      </c>
      <c r="E1255" t="str">
        <f>MID(טבלה1[[#This Row],[course_title]],2,10)</f>
        <v>earn  Boot</v>
      </c>
      <c r="F1255" t="s">
        <v>5021</v>
      </c>
      <c r="G1255" t="str">
        <f>REPLACE(טבלה1[[#This Row],[url]],19,3,"com")</f>
        <v>https://www.udemy.com/learn-bootstrap-development-by-building-10-projects/</v>
      </c>
      <c r="H1255" t="b">
        <v>1</v>
      </c>
      <c r="I1255" s="4">
        <v>60</v>
      </c>
      <c r="J1255" s="5">
        <v>14813</v>
      </c>
      <c r="K1255" s="5">
        <v>1358</v>
      </c>
      <c r="L1255" s="5">
        <v>74</v>
      </c>
      <c r="M1255">
        <v>1</v>
      </c>
      <c r="N1255" t="str">
        <f>VLOOKUP(טבלה1[[#This Row],[level_id]],Level_id!$A$2:$B$5,2)</f>
        <v>All levels</v>
      </c>
      <c r="O1255" t="str">
        <f>LOWER(טבלה1[[#This Row],[level_desc]])</f>
        <v>all levels</v>
      </c>
      <c r="P1255" s="3" t="str">
        <f>UPPER(טבלה1[[#This Row],[small letters]])</f>
        <v>ALL LEVELS</v>
      </c>
      <c r="Q1255">
        <f>LEN(טבלה1[[#This Row],[no spaces]])</f>
        <v>10</v>
      </c>
      <c r="R1255" t="str">
        <f>TRIM(טבלה1[[#This Row],[small letters]])</f>
        <v>all levels</v>
      </c>
      <c r="S1255" s="6">
        <v>13.5</v>
      </c>
      <c r="T1255" s="12">
        <v>42058</v>
      </c>
      <c r="U1255" s="6">
        <f>DAY(טבלה1[[#This Row],[published_date]])</f>
        <v>23</v>
      </c>
      <c r="V1255" s="6">
        <f>MONTH(טבלה1[[#This Row],[published_date]])</f>
        <v>2</v>
      </c>
      <c r="W1255" s="6">
        <f>YEAR(טבלה1[[#This Row],[published_date]])</f>
        <v>2015</v>
      </c>
      <c r="X1255">
        <v>4</v>
      </c>
      <c r="Y1255" t="str">
        <f>VLOOKUP(טבלה1[[#This Row],[subject_id]],Subject_id!$A$2:$B$5,2)</f>
        <v>Web Development</v>
      </c>
      <c r="Z1255" s="7">
        <v>43734</v>
      </c>
      <c r="AA1255">
        <f>_xlfn.DAYS(טבלה1[[#This Row],[Removal_date]],טבלה1[[#This Row],[published_date]])</f>
        <v>1676</v>
      </c>
      <c r="AB1255" s="4">
        <f>טבלה1[[#This Row],[price]]*טבלה1[[#This Row],[num_subscribers]]</f>
        <v>888780</v>
      </c>
    </row>
    <row r="1256" spans="1:28" x14ac:dyDescent="0.3">
      <c r="A1256">
        <v>501412</v>
      </c>
      <c r="B1256" t="s">
        <v>4076</v>
      </c>
      <c r="C1256" t="str">
        <f>LEFT(טבלה1[[#This Row],[course_title]],10)</f>
        <v>Play Piano</v>
      </c>
      <c r="D1256" t="str">
        <f>RIGHT(טבלה1[[#This Row],[course_title]],10)</f>
        <v>uperCourse</v>
      </c>
      <c r="E1256" t="str">
        <f>MID(טבלה1[[#This Row],[course_title]],2,10)</f>
        <v xml:space="preserve">lay Piano </v>
      </c>
      <c r="F1256" t="s">
        <v>4077</v>
      </c>
      <c r="G1256" t="str">
        <f>REPLACE(טבלה1[[#This Row],[url]],19,3,"com")</f>
        <v>https://www.udemy.com/play-piano-by-ear-today-supercourse/</v>
      </c>
      <c r="H1256" t="b">
        <v>1</v>
      </c>
      <c r="I1256" s="4">
        <v>60</v>
      </c>
      <c r="J1256" s="5">
        <v>4557</v>
      </c>
      <c r="K1256" s="5">
        <v>21</v>
      </c>
      <c r="L1256" s="5">
        <v>77</v>
      </c>
      <c r="M1256">
        <v>1</v>
      </c>
      <c r="N1256" t="str">
        <f>VLOOKUP(טבלה1[[#This Row],[level_id]],Level_id!$A$2:$B$5,2)</f>
        <v>All levels</v>
      </c>
      <c r="O1256" t="str">
        <f>LOWER(טבלה1[[#This Row],[level_desc]])</f>
        <v>all levels</v>
      </c>
      <c r="P1256" s="3" t="str">
        <f>UPPER(טבלה1[[#This Row],[small letters]])</f>
        <v>ALL LEVELS</v>
      </c>
      <c r="Q1256">
        <f>LEN(טבלה1[[#This Row],[no spaces]])</f>
        <v>10</v>
      </c>
      <c r="R1256" t="str">
        <f>TRIM(טבלה1[[#This Row],[small letters]])</f>
        <v>all levels</v>
      </c>
      <c r="S1256" s="6">
        <v>5.5</v>
      </c>
      <c r="T1256" s="12">
        <v>42374</v>
      </c>
      <c r="U1256" s="6">
        <f>DAY(טבלה1[[#This Row],[published_date]])</f>
        <v>5</v>
      </c>
      <c r="V1256" s="6">
        <f>MONTH(טבלה1[[#This Row],[published_date]])</f>
        <v>1</v>
      </c>
      <c r="W1256" s="6">
        <f>YEAR(טבלה1[[#This Row],[published_date]])</f>
        <v>2016</v>
      </c>
      <c r="X1256">
        <v>3</v>
      </c>
      <c r="Y1256" t="str">
        <f>VLOOKUP(טבלה1[[#This Row],[subject_id]],Subject_id!$A$2:$B$5,2)</f>
        <v>Musical Instruments</v>
      </c>
      <c r="Z1256" s="7">
        <v>43734</v>
      </c>
      <c r="AA1256">
        <f>_xlfn.DAYS(טבלה1[[#This Row],[Removal_date]],טבלה1[[#This Row],[published_date]])</f>
        <v>1360</v>
      </c>
      <c r="AB1256" s="4">
        <f>טבלה1[[#This Row],[price]]*טבלה1[[#This Row],[num_subscribers]]</f>
        <v>273420</v>
      </c>
    </row>
    <row r="1257" spans="1:28" x14ac:dyDescent="0.3">
      <c r="A1257">
        <v>572270</v>
      </c>
      <c r="B1257" t="s">
        <v>7155</v>
      </c>
      <c r="C1257" t="str">
        <f>LEFT(טבלה1[[#This Row],[course_title]],10)</f>
        <v>Angularjs-</v>
      </c>
      <c r="D1257" t="str">
        <f>RIGHT(טבלה1[[#This Row],[course_title]],10)</f>
        <v>chitecture</v>
      </c>
      <c r="E1257" t="str">
        <f>MID(טבלה1[[#This Row],[course_title]],2,10)</f>
        <v>ngularjs-W</v>
      </c>
      <c r="F1257" t="s">
        <v>7156</v>
      </c>
      <c r="G1257" t="str">
        <f>REPLACE(טבלה1[[#This Row],[url]],19,3,"com")</f>
        <v>https://www.udemy.com/angularjs-webapi2-efcodefirst-web-app-on-3-tier-architecture/</v>
      </c>
      <c r="H1257" t="b">
        <v>1</v>
      </c>
      <c r="I1257" s="4">
        <v>60</v>
      </c>
      <c r="J1257" s="5">
        <v>652</v>
      </c>
      <c r="K1257" s="5">
        <v>48</v>
      </c>
      <c r="L1257" s="5">
        <v>46</v>
      </c>
      <c r="M1257">
        <v>4</v>
      </c>
      <c r="N1257" t="str">
        <f>VLOOKUP(טבלה1[[#This Row],[level_id]],Level_id!$A$2:$B$5,2)</f>
        <v>Intermediate Level</v>
      </c>
      <c r="O1257" t="str">
        <f>LOWER(טבלה1[[#This Row],[level_desc]])</f>
        <v>intermediate level</v>
      </c>
      <c r="P1257" s="3" t="str">
        <f>UPPER(טבלה1[[#This Row],[small letters]])</f>
        <v>INTERMEDIATE LEVEL</v>
      </c>
      <c r="Q1257">
        <f>LEN(טבלה1[[#This Row],[no spaces]])</f>
        <v>18</v>
      </c>
      <c r="R1257" t="str">
        <f>TRIM(טבלה1[[#This Row],[small letters]])</f>
        <v>intermediate level</v>
      </c>
      <c r="S1257" s="6">
        <v>6.5</v>
      </c>
      <c r="T1257" s="12">
        <v>42751</v>
      </c>
      <c r="U1257" s="6">
        <f>DAY(טבלה1[[#This Row],[published_date]])</f>
        <v>16</v>
      </c>
      <c r="V1257" s="6">
        <f>MONTH(טבלה1[[#This Row],[published_date]])</f>
        <v>1</v>
      </c>
      <c r="W1257" s="6">
        <f>YEAR(טבלה1[[#This Row],[published_date]])</f>
        <v>2017</v>
      </c>
      <c r="X1257">
        <v>4</v>
      </c>
      <c r="Y1257" t="str">
        <f>VLOOKUP(טבלה1[[#This Row],[subject_id]],Subject_id!$A$2:$B$5,2)</f>
        <v>Web Development</v>
      </c>
      <c r="Z1257" s="7">
        <v>44114</v>
      </c>
      <c r="AA1257">
        <f>_xlfn.DAYS(טבלה1[[#This Row],[Removal_date]],טבלה1[[#This Row],[published_date]])</f>
        <v>1363</v>
      </c>
      <c r="AB1257" s="4">
        <f>טבלה1[[#This Row],[price]]*טבלה1[[#This Row],[num_subscribers]]</f>
        <v>39120</v>
      </c>
    </row>
    <row r="1258" spans="1:28" x14ac:dyDescent="0.3">
      <c r="A1258">
        <v>576646</v>
      </c>
      <c r="B1258" t="s">
        <v>5657</v>
      </c>
      <c r="C1258" t="str">
        <f>LEFT(טבלה1[[#This Row],[course_title]],10)</f>
        <v>Create Fas</v>
      </c>
      <c r="D1258" t="str">
        <f>RIGHT(טבלה1[[#This Row],[course_title]],10)</f>
        <v>by Laravel</v>
      </c>
      <c r="E1258" t="str">
        <f>MID(טבלה1[[#This Row],[course_title]],2,10)</f>
        <v>reate Fast</v>
      </c>
      <c r="F1258" t="s">
        <v>5658</v>
      </c>
      <c r="G1258" t="str">
        <f>REPLACE(טבלה1[[#This Row],[url]],19,3,"com")</f>
        <v>https://www.udemy.com/lumen-restful-api-and-homestead-for-lumen-by-laravel-and-php/</v>
      </c>
      <c r="H1258" t="b">
        <v>1</v>
      </c>
      <c r="I1258" s="4">
        <v>60</v>
      </c>
      <c r="J1258" s="5">
        <v>1157</v>
      </c>
      <c r="K1258" s="5">
        <v>105</v>
      </c>
      <c r="L1258" s="5">
        <v>31</v>
      </c>
      <c r="M1258">
        <v>1</v>
      </c>
      <c r="N1258" t="str">
        <f>VLOOKUP(טבלה1[[#This Row],[level_id]],Level_id!$A$2:$B$5,2)</f>
        <v>All levels</v>
      </c>
      <c r="O1258" t="str">
        <f>LOWER(טבלה1[[#This Row],[level_desc]])</f>
        <v>all levels</v>
      </c>
      <c r="P1258" s="3" t="str">
        <f>UPPER(טבלה1[[#This Row],[small letters]])</f>
        <v>ALL LEVELS</v>
      </c>
      <c r="Q1258">
        <f>LEN(טבלה1[[#This Row],[no spaces]])</f>
        <v>10</v>
      </c>
      <c r="R1258" t="str">
        <f>TRIM(טבלה1[[#This Row],[small letters]])</f>
        <v>all levels</v>
      </c>
      <c r="S1258" s="6">
        <v>3</v>
      </c>
      <c r="T1258" s="12">
        <v>42302</v>
      </c>
      <c r="U1258" s="6">
        <f>DAY(טבלה1[[#This Row],[published_date]])</f>
        <v>25</v>
      </c>
      <c r="V1258" s="6">
        <f>MONTH(טבלה1[[#This Row],[published_date]])</f>
        <v>10</v>
      </c>
      <c r="W1258" s="6">
        <f>YEAR(טבלה1[[#This Row],[published_date]])</f>
        <v>2015</v>
      </c>
      <c r="X1258">
        <v>4</v>
      </c>
      <c r="Y1258" t="str">
        <f>VLOOKUP(טבלה1[[#This Row],[subject_id]],Subject_id!$A$2:$B$5,2)</f>
        <v>Web Development</v>
      </c>
      <c r="Z1258" s="7">
        <v>43734</v>
      </c>
      <c r="AA1258">
        <f>_xlfn.DAYS(טבלה1[[#This Row],[Removal_date]],טבלה1[[#This Row],[published_date]])</f>
        <v>1432</v>
      </c>
      <c r="AB1258" s="4">
        <f>טבלה1[[#This Row],[price]]*טבלה1[[#This Row],[num_subscribers]]</f>
        <v>69420</v>
      </c>
    </row>
    <row r="1259" spans="1:28" x14ac:dyDescent="0.3">
      <c r="A1259">
        <v>602812</v>
      </c>
      <c r="B1259" t="s">
        <v>4201</v>
      </c>
      <c r="C1259" t="str">
        <f>LEFT(טבלה1[[#This Row],[course_title]],10)</f>
        <v>Music Theo</v>
      </c>
      <c r="D1259" t="str">
        <f>RIGHT(טבלה1[[#This Row],[course_title]],10)</f>
        <v>r Training</v>
      </c>
      <c r="E1259" t="str">
        <f>MID(טבלה1[[#This Row],[course_title]],2,10)</f>
        <v>usic Theor</v>
      </c>
      <c r="F1259" t="s">
        <v>4202</v>
      </c>
      <c r="G1259" t="str">
        <f>REPLACE(טבלה1[[#This Row],[url]],19,3,"com")</f>
        <v>https://www.udemy.com/holistic-guitar-ear-essentials/</v>
      </c>
      <c r="H1259" t="b">
        <v>1</v>
      </c>
      <c r="I1259" s="4">
        <v>60</v>
      </c>
      <c r="J1259" s="5">
        <v>30</v>
      </c>
      <c r="K1259" s="5">
        <v>3</v>
      </c>
      <c r="L1259" s="5">
        <v>39</v>
      </c>
      <c r="M1259">
        <v>2</v>
      </c>
      <c r="N1259" t="str">
        <f>VLOOKUP(טבלה1[[#This Row],[level_id]],Level_id!$A$2:$B$5,2)</f>
        <v>Beginner Level</v>
      </c>
      <c r="O1259" t="str">
        <f>LOWER(טבלה1[[#This Row],[level_desc]])</f>
        <v>beginner level</v>
      </c>
      <c r="P1259" s="3" t="str">
        <f>UPPER(טבלה1[[#This Row],[small letters]])</f>
        <v>BEGINNER LEVEL</v>
      </c>
      <c r="Q1259">
        <f>LEN(טבלה1[[#This Row],[no spaces]])</f>
        <v>14</v>
      </c>
      <c r="R1259" t="str">
        <f>TRIM(טבלה1[[#This Row],[small letters]])</f>
        <v>beginner level</v>
      </c>
      <c r="S1259" s="6">
        <v>3</v>
      </c>
      <c r="T1259" s="12">
        <v>42330</v>
      </c>
      <c r="U1259" s="6">
        <f>DAY(טבלה1[[#This Row],[published_date]])</f>
        <v>22</v>
      </c>
      <c r="V1259" s="6">
        <f>MONTH(טבלה1[[#This Row],[published_date]])</f>
        <v>11</v>
      </c>
      <c r="W1259" s="6">
        <f>YEAR(טבלה1[[#This Row],[published_date]])</f>
        <v>2015</v>
      </c>
      <c r="X1259">
        <v>3</v>
      </c>
      <c r="Y1259" t="str">
        <f>VLOOKUP(טבלה1[[#This Row],[subject_id]],Subject_id!$A$2:$B$5,2)</f>
        <v>Musical Instruments</v>
      </c>
      <c r="Z1259" s="7">
        <v>43465</v>
      </c>
      <c r="AA1259">
        <f>_xlfn.DAYS(טבלה1[[#This Row],[Removal_date]],טבלה1[[#This Row],[published_date]])</f>
        <v>1135</v>
      </c>
      <c r="AB1259" s="4">
        <f>טבלה1[[#This Row],[price]]*טבלה1[[#This Row],[num_subscribers]]</f>
        <v>1800</v>
      </c>
    </row>
    <row r="1260" spans="1:28" x14ac:dyDescent="0.3">
      <c r="A1260">
        <v>686764</v>
      </c>
      <c r="B1260" t="s">
        <v>5890</v>
      </c>
      <c r="C1260" t="str">
        <f>LEFT(טבלה1[[#This Row],[course_title]],10)</f>
        <v>Learn Plug</v>
      </c>
      <c r="D1260" t="str">
        <f>RIGHT(טבלה1[[#This Row],[course_title]],10)</f>
        <v xml:space="preserve">  Projects</v>
      </c>
      <c r="E1260" t="str">
        <f>MID(טבלה1[[#This Row],[course_title]],2,10)</f>
        <v>earn Plugi</v>
      </c>
      <c r="F1260" t="s">
        <v>5891</v>
      </c>
      <c r="G1260" t="str">
        <f>REPLACE(טבלה1[[#This Row],[url]],19,3,"com")</f>
        <v>https://www.udemy.com/learn-plugin-development-in-wordpress-by-building-projects/</v>
      </c>
      <c r="H1260" t="b">
        <v>1</v>
      </c>
      <c r="I1260" s="4">
        <v>60</v>
      </c>
      <c r="J1260" s="5">
        <v>1313</v>
      </c>
      <c r="K1260" s="5">
        <v>121</v>
      </c>
      <c r="L1260" s="5">
        <v>62</v>
      </c>
      <c r="M1260">
        <v>1</v>
      </c>
      <c r="N1260" t="str">
        <f>VLOOKUP(טבלה1[[#This Row],[level_id]],Level_id!$A$2:$B$5,2)</f>
        <v>All levels</v>
      </c>
      <c r="O1260" t="str">
        <f>LOWER(טבלה1[[#This Row],[level_desc]])</f>
        <v>all levels</v>
      </c>
      <c r="P1260" s="3" t="str">
        <f>UPPER(טבלה1[[#This Row],[small letters]])</f>
        <v>ALL LEVELS</v>
      </c>
      <c r="Q1260">
        <f>LEN(טבלה1[[#This Row],[no spaces]])</f>
        <v>10</v>
      </c>
      <c r="R1260" t="str">
        <f>TRIM(טבלה1[[#This Row],[small letters]])</f>
        <v>all levels</v>
      </c>
      <c r="S1260" s="6">
        <v>11</v>
      </c>
      <c r="T1260" s="12">
        <v>42380</v>
      </c>
      <c r="U1260" s="6">
        <f>DAY(טבלה1[[#This Row],[published_date]])</f>
        <v>11</v>
      </c>
      <c r="V1260" s="6">
        <f>MONTH(טבלה1[[#This Row],[published_date]])</f>
        <v>1</v>
      </c>
      <c r="W1260" s="6">
        <f>YEAR(טבלה1[[#This Row],[published_date]])</f>
        <v>2016</v>
      </c>
      <c r="X1260">
        <v>4</v>
      </c>
      <c r="Y1260" t="str">
        <f>VLOOKUP(טבלה1[[#This Row],[subject_id]],Subject_id!$A$2:$B$5,2)</f>
        <v>Web Development</v>
      </c>
      <c r="Z1260" s="7">
        <v>43734</v>
      </c>
      <c r="AA1260">
        <f>_xlfn.DAYS(טבלה1[[#This Row],[Removal_date]],טבלה1[[#This Row],[published_date]])</f>
        <v>1354</v>
      </c>
      <c r="AB1260" s="4">
        <f>טבלה1[[#This Row],[price]]*טבלה1[[#This Row],[num_subscribers]]</f>
        <v>78780</v>
      </c>
    </row>
    <row r="1261" spans="1:28" x14ac:dyDescent="0.3">
      <c r="A1261">
        <v>700942</v>
      </c>
      <c r="B1261" t="s">
        <v>2705</v>
      </c>
      <c r="C1261" t="str">
        <f>LEFT(טבלה1[[#This Row],[course_title]],10)</f>
        <v>Curso bÃ¡s</v>
      </c>
      <c r="D1261" t="str">
        <f>RIGHT(טבלה1[[#This Row],[course_title]],10)</f>
        <v>o grÃ¡fico</v>
      </c>
      <c r="E1261" t="str">
        <f>MID(טבלה1[[#This Row],[course_title]],2,10)</f>
        <v>urso bÃ¡si</v>
      </c>
      <c r="F1261" t="s">
        <v>2706</v>
      </c>
      <c r="G1261" t="str">
        <f>REPLACE(טבלה1[[#This Row],[url]],19,3,"com")</f>
        <v>https://www.udemy.com/curso-basico-gimp/</v>
      </c>
      <c r="H1261" t="b">
        <v>1</v>
      </c>
      <c r="I1261" s="4">
        <v>60</v>
      </c>
      <c r="J1261" s="5">
        <v>190</v>
      </c>
      <c r="K1261" s="5">
        <v>25</v>
      </c>
      <c r="L1261" s="5">
        <v>36</v>
      </c>
      <c r="M1261">
        <v>2</v>
      </c>
      <c r="N1261" t="str">
        <f>VLOOKUP(טבלה1[[#This Row],[level_id]],Level_id!$A$2:$B$5,2)</f>
        <v>Beginner Level</v>
      </c>
      <c r="O1261" t="str">
        <f>LOWER(טבלה1[[#This Row],[level_desc]])</f>
        <v>beginner level</v>
      </c>
      <c r="P1261" s="3" t="str">
        <f>UPPER(טבלה1[[#This Row],[small letters]])</f>
        <v>BEGINNER LEVEL</v>
      </c>
      <c r="Q1261">
        <f>LEN(טבלה1[[#This Row],[no spaces]])</f>
        <v>14</v>
      </c>
      <c r="R1261" t="str">
        <f>TRIM(טבלה1[[#This Row],[small letters]])</f>
        <v>beginner level</v>
      </c>
      <c r="S1261" s="6">
        <v>2</v>
      </c>
      <c r="T1261" s="12">
        <v>42360</v>
      </c>
      <c r="U1261" s="6">
        <f>DAY(טבלה1[[#This Row],[published_date]])</f>
        <v>22</v>
      </c>
      <c r="V1261" s="6">
        <f>MONTH(טבלה1[[#This Row],[published_date]])</f>
        <v>12</v>
      </c>
      <c r="W1261" s="6">
        <f>YEAR(טבלה1[[#This Row],[published_date]])</f>
        <v>2015</v>
      </c>
      <c r="X1261">
        <v>2</v>
      </c>
      <c r="Y1261" t="str">
        <f>VLOOKUP(טבלה1[[#This Row],[subject_id]],Subject_id!$A$2:$B$5,2)</f>
        <v>Graphic Design</v>
      </c>
      <c r="Z1261" s="7">
        <v>43465</v>
      </c>
      <c r="AA1261">
        <f>_xlfn.DAYS(טבלה1[[#This Row],[Removal_date]],טבלה1[[#This Row],[published_date]])</f>
        <v>1105</v>
      </c>
      <c r="AB1261" s="4">
        <f>טבלה1[[#This Row],[price]]*טבלה1[[#This Row],[num_subscribers]]</f>
        <v>11400</v>
      </c>
    </row>
    <row r="1262" spans="1:28" x14ac:dyDescent="0.3">
      <c r="A1262">
        <v>721274</v>
      </c>
      <c r="B1262" t="s">
        <v>4570</v>
      </c>
      <c r="C1262" t="str">
        <f>LEFT(טבלה1[[#This Row],[course_title]],10)</f>
        <v>Learn to P</v>
      </c>
      <c r="D1262" t="str">
        <f>RIGHT(טבלה1[[#This Row],[course_title]],10)</f>
        <v>ish Fiddle</v>
      </c>
      <c r="E1262" t="str">
        <f>MID(טבלה1[[#This Row],[course_title]],2,10)</f>
        <v>earn to Pl</v>
      </c>
      <c r="F1262" t="s">
        <v>4571</v>
      </c>
      <c r="G1262" t="str">
        <f>REPLACE(טבלה1[[#This Row],[url]],19,3,"com")</f>
        <v>https://www.udemy.com/learn-to-play-irish-fiddle/</v>
      </c>
      <c r="H1262" t="b">
        <v>1</v>
      </c>
      <c r="I1262" s="4">
        <v>60</v>
      </c>
      <c r="J1262" s="5">
        <v>112</v>
      </c>
      <c r="K1262" s="5">
        <v>7</v>
      </c>
      <c r="L1262" s="5">
        <v>63</v>
      </c>
      <c r="M1262">
        <v>2</v>
      </c>
      <c r="N1262" t="str">
        <f>VLOOKUP(טבלה1[[#This Row],[level_id]],Level_id!$A$2:$B$5,2)</f>
        <v>Beginner Level</v>
      </c>
      <c r="O1262" t="str">
        <f>LOWER(טבלה1[[#This Row],[level_desc]])</f>
        <v>beginner level</v>
      </c>
      <c r="P1262" s="3" t="str">
        <f>UPPER(טבלה1[[#This Row],[small letters]])</f>
        <v>BEGINNER LEVEL</v>
      </c>
      <c r="Q1262">
        <f>LEN(טבלה1[[#This Row],[no spaces]])</f>
        <v>14</v>
      </c>
      <c r="R1262" t="str">
        <f>TRIM(טבלה1[[#This Row],[small letters]])</f>
        <v>beginner level</v>
      </c>
      <c r="S1262" s="6">
        <v>5.5</v>
      </c>
      <c r="T1262" s="12">
        <v>42387</v>
      </c>
      <c r="U1262" s="6">
        <f>DAY(טבלה1[[#This Row],[published_date]])</f>
        <v>18</v>
      </c>
      <c r="V1262" s="6">
        <f>MONTH(טבלה1[[#This Row],[published_date]])</f>
        <v>1</v>
      </c>
      <c r="W1262" s="6">
        <f>YEAR(טבלה1[[#This Row],[published_date]])</f>
        <v>2016</v>
      </c>
      <c r="X1262">
        <v>3</v>
      </c>
      <c r="Y1262" t="str">
        <f>VLOOKUP(טבלה1[[#This Row],[subject_id]],Subject_id!$A$2:$B$5,2)</f>
        <v>Musical Instruments</v>
      </c>
      <c r="Z1262" s="7">
        <v>43465</v>
      </c>
      <c r="AA1262">
        <f>_xlfn.DAYS(טבלה1[[#This Row],[Removal_date]],טבלה1[[#This Row],[published_date]])</f>
        <v>1078</v>
      </c>
      <c r="AB1262" s="4">
        <f>טבלה1[[#This Row],[price]]*טבלה1[[#This Row],[num_subscribers]]</f>
        <v>6720</v>
      </c>
    </row>
    <row r="1263" spans="1:28" x14ac:dyDescent="0.3">
      <c r="A1263">
        <v>722754</v>
      </c>
      <c r="B1263" t="s">
        <v>6585</v>
      </c>
      <c r="C1263" t="str">
        <f>LEFT(טבלה1[[#This Row],[course_title]],10)</f>
        <v xml:space="preserve">WordPress </v>
      </c>
      <c r="D1263" t="str">
        <f>RIGHT(טבלה1[[#This Row],[course_title]],10)</f>
        <v>ro To Hero</v>
      </c>
      <c r="E1263" t="str">
        <f>MID(טבלה1[[#This Row],[course_title]],2,10)</f>
        <v>ordPress D</v>
      </c>
      <c r="F1263" t="s">
        <v>6586</v>
      </c>
      <c r="G1263" t="str">
        <f>REPLACE(טבלה1[[#This Row],[url]],19,3,"com")</f>
        <v>https://www.udemy.com/wordpress-development-crash-course/</v>
      </c>
      <c r="H1263" t="b">
        <v>1</v>
      </c>
      <c r="I1263" s="4">
        <v>60</v>
      </c>
      <c r="J1263" s="5">
        <v>1699</v>
      </c>
      <c r="K1263" s="5">
        <v>8</v>
      </c>
      <c r="L1263" s="5">
        <v>22</v>
      </c>
      <c r="M1263">
        <v>1</v>
      </c>
      <c r="N1263" t="str">
        <f>VLOOKUP(טבלה1[[#This Row],[level_id]],Level_id!$A$2:$B$5,2)</f>
        <v>All levels</v>
      </c>
      <c r="O1263" t="str">
        <f>LOWER(טבלה1[[#This Row],[level_desc]])</f>
        <v>all levels</v>
      </c>
      <c r="P1263" s="3" t="str">
        <f>UPPER(טבלה1[[#This Row],[small letters]])</f>
        <v>ALL LEVELS</v>
      </c>
      <c r="Q1263">
        <f>LEN(טבלה1[[#This Row],[no spaces]])</f>
        <v>10</v>
      </c>
      <c r="R1263" t="str">
        <f>TRIM(טבלה1[[#This Row],[small letters]])</f>
        <v>all levels</v>
      </c>
      <c r="S1263" s="6">
        <v>2</v>
      </c>
      <c r="T1263" s="12">
        <v>42401</v>
      </c>
      <c r="U1263" s="6">
        <f>DAY(טבלה1[[#This Row],[published_date]])</f>
        <v>1</v>
      </c>
      <c r="V1263" s="6">
        <f>MONTH(טבלה1[[#This Row],[published_date]])</f>
        <v>2</v>
      </c>
      <c r="W1263" s="6">
        <f>YEAR(טבלה1[[#This Row],[published_date]])</f>
        <v>2016</v>
      </c>
      <c r="X1263">
        <v>4</v>
      </c>
      <c r="Y1263" t="str">
        <f>VLOOKUP(טבלה1[[#This Row],[subject_id]],Subject_id!$A$2:$B$5,2)</f>
        <v>Web Development</v>
      </c>
      <c r="Z1263" s="7">
        <v>43734</v>
      </c>
      <c r="AA1263">
        <f>_xlfn.DAYS(טבלה1[[#This Row],[Removal_date]],טבלה1[[#This Row],[published_date]])</f>
        <v>1333</v>
      </c>
      <c r="AB1263" s="4">
        <f>טבלה1[[#This Row],[price]]*טבלה1[[#This Row],[num_subscribers]]</f>
        <v>101940</v>
      </c>
    </row>
    <row r="1264" spans="1:28" x14ac:dyDescent="0.3">
      <c r="A1264">
        <v>730414</v>
      </c>
      <c r="B1264" t="s">
        <v>288</v>
      </c>
      <c r="C1264" t="str">
        <f>LEFT(טבלה1[[#This Row],[course_title]],10)</f>
        <v>Intro to I</v>
      </c>
      <c r="D1264" t="str">
        <f>RIGHT(טבלה1[[#This Row],[course_title]],10)</f>
        <v xml:space="preserve"> Free Book</v>
      </c>
      <c r="E1264" t="str">
        <f>MID(טבלה1[[#This Row],[course_title]],2,10)</f>
        <v>ntro to In</v>
      </c>
      <c r="F1264" t="s">
        <v>289</v>
      </c>
      <c r="G1264" t="str">
        <f>REPLACE(טבלה1[[#This Row],[url]],19,3,"com")</f>
        <v>https://www.udemy.com/investment-banking-mergers-ipo-financial-model-business-mba-pro-forma/</v>
      </c>
      <c r="H1264" t="b">
        <v>1</v>
      </c>
      <c r="I1264" s="4">
        <v>60</v>
      </c>
      <c r="J1264" s="5">
        <v>1922</v>
      </c>
      <c r="K1264" s="5">
        <v>149</v>
      </c>
      <c r="L1264" s="5">
        <v>15</v>
      </c>
      <c r="M1264">
        <v>1</v>
      </c>
      <c r="N1264" t="str">
        <f>VLOOKUP(טבלה1[[#This Row],[level_id]],Level_id!$A$2:$B$5,2)</f>
        <v>All levels</v>
      </c>
      <c r="O1264" t="str">
        <f>LOWER(טבלה1[[#This Row],[level_desc]])</f>
        <v>all levels</v>
      </c>
      <c r="P1264" s="3" t="str">
        <f>UPPER(טבלה1[[#This Row],[small letters]])</f>
        <v>ALL LEVELS</v>
      </c>
      <c r="Q1264">
        <f>LEN(טבלה1[[#This Row],[no spaces]])</f>
        <v>10</v>
      </c>
      <c r="R1264" t="str">
        <f>TRIM(טבלה1[[#This Row],[small letters]])</f>
        <v>all levels</v>
      </c>
      <c r="S1264" s="6">
        <v>20</v>
      </c>
      <c r="T1264" s="12">
        <v>42390</v>
      </c>
      <c r="U1264" s="6">
        <f>DAY(טבלה1[[#This Row],[published_date]])</f>
        <v>21</v>
      </c>
      <c r="V1264" s="6">
        <f>MONTH(טבלה1[[#This Row],[published_date]])</f>
        <v>1</v>
      </c>
      <c r="W1264" s="6">
        <f>YEAR(טבלה1[[#This Row],[published_date]])</f>
        <v>2016</v>
      </c>
      <c r="X1264">
        <v>1</v>
      </c>
      <c r="Y1264" t="str">
        <f>VLOOKUP(טבלה1[[#This Row],[subject_id]],Subject_id!$A$2:$B$5,2)</f>
        <v>Business Finance</v>
      </c>
      <c r="Z1264" s="7">
        <v>43408</v>
      </c>
      <c r="AA1264">
        <f>_xlfn.DAYS(טבלה1[[#This Row],[Removal_date]],טבלה1[[#This Row],[published_date]])</f>
        <v>1018</v>
      </c>
      <c r="AB1264" s="4">
        <f>טבלה1[[#This Row],[price]]*טבלה1[[#This Row],[num_subscribers]]</f>
        <v>115320</v>
      </c>
    </row>
    <row r="1265" spans="1:28" x14ac:dyDescent="0.3">
      <c r="A1265">
        <v>740762</v>
      </c>
      <c r="B1265" t="s">
        <v>6751</v>
      </c>
      <c r="C1265" t="str">
        <f>LEFT(טבלה1[[#This Row],[course_title]],10)</f>
        <v xml:space="preserve">Learn Top </v>
      </c>
      <c r="D1265" t="str">
        <f>RIGHT(טבלה1[[#This Row],[course_title]],10)</f>
        <v>g Projects</v>
      </c>
      <c r="E1265" t="str">
        <f>MID(טבלה1[[#This Row],[course_title]],2,10)</f>
        <v>earn Top T</v>
      </c>
      <c r="F1265" t="s">
        <v>6752</v>
      </c>
      <c r="G1265" t="str">
        <f>REPLACE(טבלה1[[#This Row],[url]],19,3,"com")</f>
        <v>https://www.udemy.com/learn-top-ten-php-frameworks-by-building-projects/</v>
      </c>
      <c r="H1265" t="b">
        <v>1</v>
      </c>
      <c r="I1265" s="4">
        <v>60</v>
      </c>
      <c r="J1265" s="5">
        <v>1007</v>
      </c>
      <c r="K1265" s="5">
        <v>96</v>
      </c>
      <c r="L1265" s="5">
        <v>87</v>
      </c>
      <c r="M1265">
        <v>1</v>
      </c>
      <c r="N1265" t="str">
        <f>VLOOKUP(טבלה1[[#This Row],[level_id]],Level_id!$A$2:$B$5,2)</f>
        <v>All levels</v>
      </c>
      <c r="O1265" t="str">
        <f>LOWER(טבלה1[[#This Row],[level_desc]])</f>
        <v>all levels</v>
      </c>
      <c r="P1265" s="3" t="str">
        <f>UPPER(טבלה1[[#This Row],[small letters]])</f>
        <v>ALL LEVELS</v>
      </c>
      <c r="Q1265">
        <f>LEN(טבלה1[[#This Row],[no spaces]])</f>
        <v>10</v>
      </c>
      <c r="R1265" t="str">
        <f>TRIM(טבלה1[[#This Row],[small letters]])</f>
        <v>all levels</v>
      </c>
      <c r="S1265" s="6">
        <v>17.5</v>
      </c>
      <c r="T1265" s="12">
        <v>42396</v>
      </c>
      <c r="U1265" s="6">
        <f>DAY(טבלה1[[#This Row],[published_date]])</f>
        <v>27</v>
      </c>
      <c r="V1265" s="6">
        <f>MONTH(טבלה1[[#This Row],[published_date]])</f>
        <v>1</v>
      </c>
      <c r="W1265" s="6">
        <f>YEAR(טבלה1[[#This Row],[published_date]])</f>
        <v>2016</v>
      </c>
      <c r="X1265">
        <v>4</v>
      </c>
      <c r="Y1265" t="str">
        <f>VLOOKUP(טבלה1[[#This Row],[subject_id]],Subject_id!$A$2:$B$5,2)</f>
        <v>Web Development</v>
      </c>
      <c r="Z1265" s="7">
        <v>43734</v>
      </c>
      <c r="AA1265">
        <f>_xlfn.DAYS(טבלה1[[#This Row],[Removal_date]],טבלה1[[#This Row],[published_date]])</f>
        <v>1338</v>
      </c>
      <c r="AB1265" s="4">
        <f>טבלה1[[#This Row],[price]]*טבלה1[[#This Row],[num_subscribers]]</f>
        <v>60420</v>
      </c>
    </row>
    <row r="1266" spans="1:28" x14ac:dyDescent="0.3">
      <c r="A1266">
        <v>742142</v>
      </c>
      <c r="B1266" t="s">
        <v>1706</v>
      </c>
      <c r="C1266" t="str">
        <f>LEFT(טבלה1[[#This Row],[course_title]],10)</f>
        <v xml:space="preserve">Learn the </v>
      </c>
      <c r="D1266" t="str">
        <f>RIGHT(טבלה1[[#This Row],[course_title]],10)</f>
        <v>Pogo Trade</v>
      </c>
      <c r="E1266" t="str">
        <f>MID(טבלה1[[#This Row],[course_title]],2,10)</f>
        <v>earn the F</v>
      </c>
      <c r="F1266" t="s">
        <v>1707</v>
      </c>
      <c r="G1266" t="str">
        <f>REPLACE(טבלה1[[#This Row],[url]],19,3,"com")</f>
        <v>https://www.udemy.com/learn-the-forex-naked-price-action-pogo-trade/</v>
      </c>
      <c r="H1266" t="b">
        <v>1</v>
      </c>
      <c r="I1266" s="4">
        <v>60</v>
      </c>
      <c r="J1266" s="5">
        <v>89</v>
      </c>
      <c r="K1266" s="5">
        <v>4</v>
      </c>
      <c r="L1266" s="5">
        <v>10</v>
      </c>
      <c r="M1266">
        <v>4</v>
      </c>
      <c r="N1266" t="str">
        <f>VLOOKUP(טבלה1[[#This Row],[level_id]],Level_id!$A$2:$B$5,2)</f>
        <v>Intermediate Level</v>
      </c>
      <c r="O1266" t="str">
        <f>LOWER(טבלה1[[#This Row],[level_desc]])</f>
        <v>intermediate level</v>
      </c>
      <c r="P1266" s="3" t="str">
        <f>UPPER(טבלה1[[#This Row],[small letters]])</f>
        <v>INTERMEDIATE LEVEL</v>
      </c>
      <c r="Q1266">
        <f>LEN(טבלה1[[#This Row],[no spaces]])</f>
        <v>18</v>
      </c>
      <c r="R1266" t="str">
        <f>TRIM(טבלה1[[#This Row],[small letters]])</f>
        <v>intermediate level</v>
      </c>
      <c r="S1266" s="6">
        <v>1</v>
      </c>
      <c r="T1266" s="12">
        <v>42410</v>
      </c>
      <c r="U1266" s="6">
        <f>DAY(טבלה1[[#This Row],[published_date]])</f>
        <v>10</v>
      </c>
      <c r="V1266" s="6">
        <f>MONTH(טבלה1[[#This Row],[published_date]])</f>
        <v>2</v>
      </c>
      <c r="W1266" s="6">
        <f>YEAR(טבלה1[[#This Row],[published_date]])</f>
        <v>2016</v>
      </c>
      <c r="X1266">
        <v>1</v>
      </c>
      <c r="Y1266" t="str">
        <f>VLOOKUP(טבלה1[[#This Row],[subject_id]],Subject_id!$A$2:$B$5,2)</f>
        <v>Business Finance</v>
      </c>
      <c r="Z1266" s="7">
        <v>44114</v>
      </c>
      <c r="AA1266">
        <f>_xlfn.DAYS(טבלה1[[#This Row],[Removal_date]],טבלה1[[#This Row],[published_date]])</f>
        <v>1704</v>
      </c>
      <c r="AB1266" s="4">
        <f>טבלה1[[#This Row],[price]]*טבלה1[[#This Row],[num_subscribers]]</f>
        <v>5340</v>
      </c>
    </row>
    <row r="1267" spans="1:28" x14ac:dyDescent="0.3">
      <c r="A1267">
        <v>745306</v>
      </c>
      <c r="B1267" t="s">
        <v>5603</v>
      </c>
      <c r="C1267" t="str">
        <f>LEFT(טבלה1[[#This Row],[course_title]],10)</f>
        <v>Build Real</v>
      </c>
      <c r="D1267" t="str">
        <f>RIGHT(טבלה1[[#This Row],[course_title]],10)</f>
        <v xml:space="preserve"> RethinkDB</v>
      </c>
      <c r="E1267" t="str">
        <f>MID(טבלה1[[#This Row],[course_title]],2,10)</f>
        <v>uild Realt</v>
      </c>
      <c r="F1267" t="s">
        <v>5604</v>
      </c>
      <c r="G1267" t="str">
        <f>REPLACE(טבלה1[[#This Row],[url]],19,3,"com")</f>
        <v>https://www.udemy.com/realtime-apps-with-reactjs-golang-rethinkdb/</v>
      </c>
      <c r="H1267" t="b">
        <v>1</v>
      </c>
      <c r="I1267" s="4">
        <v>60</v>
      </c>
      <c r="J1267" s="5">
        <v>3854</v>
      </c>
      <c r="K1267" s="5">
        <v>482</v>
      </c>
      <c r="L1267" s="5">
        <v>48</v>
      </c>
      <c r="M1267">
        <v>1</v>
      </c>
      <c r="N1267" t="str">
        <f>VLOOKUP(טבלה1[[#This Row],[level_id]],Level_id!$A$2:$B$5,2)</f>
        <v>All levels</v>
      </c>
      <c r="O1267" t="str">
        <f>LOWER(טבלה1[[#This Row],[level_desc]])</f>
        <v>all levels</v>
      </c>
      <c r="P1267" s="3" t="str">
        <f>UPPER(טבלה1[[#This Row],[small letters]])</f>
        <v>ALL LEVELS</v>
      </c>
      <c r="Q1267">
        <f>LEN(טבלה1[[#This Row],[no spaces]])</f>
        <v>10</v>
      </c>
      <c r="R1267" t="str">
        <f>TRIM(טבלה1[[#This Row],[small letters]])</f>
        <v>all levels</v>
      </c>
      <c r="S1267" s="6">
        <v>3</v>
      </c>
      <c r="T1267" s="12">
        <v>42398</v>
      </c>
      <c r="U1267" s="6">
        <f>DAY(טבלה1[[#This Row],[published_date]])</f>
        <v>29</v>
      </c>
      <c r="V1267" s="6">
        <f>MONTH(טבלה1[[#This Row],[published_date]])</f>
        <v>1</v>
      </c>
      <c r="W1267" s="6">
        <f>YEAR(טבלה1[[#This Row],[published_date]])</f>
        <v>2016</v>
      </c>
      <c r="X1267">
        <v>4</v>
      </c>
      <c r="Y1267" t="str">
        <f>VLOOKUP(טבלה1[[#This Row],[subject_id]],Subject_id!$A$2:$B$5,2)</f>
        <v>Web Development</v>
      </c>
      <c r="Z1267" s="7">
        <v>43734</v>
      </c>
      <c r="AA1267">
        <f>_xlfn.DAYS(טבלה1[[#This Row],[Removal_date]],טבלה1[[#This Row],[published_date]])</f>
        <v>1336</v>
      </c>
      <c r="AB1267" s="4">
        <f>טבלה1[[#This Row],[price]]*טבלה1[[#This Row],[num_subscribers]]</f>
        <v>231240</v>
      </c>
    </row>
    <row r="1268" spans="1:28" x14ac:dyDescent="0.3">
      <c r="A1268">
        <v>764042</v>
      </c>
      <c r="B1268" t="s">
        <v>5523</v>
      </c>
      <c r="C1268" t="str">
        <f>LEFT(טבלה1[[#This Row],[course_title]],10)</f>
        <v>ReactJS an</v>
      </c>
      <c r="D1268" t="str">
        <f>RIGHT(טבלה1[[#This Row],[course_title]],10)</f>
        <v>0 Projects</v>
      </c>
      <c r="E1268" t="str">
        <f>MID(טבלה1[[#This Row],[course_title]],2,10)</f>
        <v>eactJS and</v>
      </c>
      <c r="F1268" t="s">
        <v>5524</v>
      </c>
      <c r="G1268" t="str">
        <f>REPLACE(טבלה1[[#This Row],[url]],19,3,"com")</f>
        <v>https://www.udemy.com/reactjs-and-flux-learn-by-building-10-projects/</v>
      </c>
      <c r="H1268" t="b">
        <v>1</v>
      </c>
      <c r="I1268" s="4">
        <v>60</v>
      </c>
      <c r="J1268" s="5">
        <v>1723</v>
      </c>
      <c r="K1268" s="5">
        <v>258</v>
      </c>
      <c r="L1268" s="5">
        <v>60</v>
      </c>
      <c r="M1268">
        <v>1</v>
      </c>
      <c r="N1268" t="str">
        <f>VLOOKUP(טבלה1[[#This Row],[level_id]],Level_id!$A$2:$B$5,2)</f>
        <v>All levels</v>
      </c>
      <c r="O1268" t="str">
        <f>LOWER(טבלה1[[#This Row],[level_desc]])</f>
        <v>all levels</v>
      </c>
      <c r="P1268" s="3" t="str">
        <f>UPPER(טבלה1[[#This Row],[small letters]])</f>
        <v>ALL LEVELS</v>
      </c>
      <c r="Q1268">
        <f>LEN(טבלה1[[#This Row],[no spaces]])</f>
        <v>10</v>
      </c>
      <c r="R1268" t="str">
        <f>TRIM(טבלה1[[#This Row],[small letters]])</f>
        <v>all levels</v>
      </c>
      <c r="S1268" s="6">
        <v>11</v>
      </c>
      <c r="T1268" s="12">
        <v>42418</v>
      </c>
      <c r="U1268" s="6">
        <f>DAY(טבלה1[[#This Row],[published_date]])</f>
        <v>18</v>
      </c>
      <c r="V1268" s="6">
        <f>MONTH(טבלה1[[#This Row],[published_date]])</f>
        <v>2</v>
      </c>
      <c r="W1268" s="6">
        <f>YEAR(טבלה1[[#This Row],[published_date]])</f>
        <v>2016</v>
      </c>
      <c r="X1268">
        <v>4</v>
      </c>
      <c r="Y1268" t="str">
        <f>VLOOKUP(טבלה1[[#This Row],[subject_id]],Subject_id!$A$2:$B$5,2)</f>
        <v>Web Development</v>
      </c>
      <c r="Z1268" s="7">
        <v>43734</v>
      </c>
      <c r="AA1268">
        <f>_xlfn.DAYS(טבלה1[[#This Row],[Removal_date]],טבלה1[[#This Row],[published_date]])</f>
        <v>1316</v>
      </c>
      <c r="AB1268" s="4">
        <f>טבלה1[[#This Row],[price]]*טבלה1[[#This Row],[num_subscribers]]</f>
        <v>103380</v>
      </c>
    </row>
    <row r="1269" spans="1:28" x14ac:dyDescent="0.3">
      <c r="A1269">
        <v>765562</v>
      </c>
      <c r="B1269" t="s">
        <v>136</v>
      </c>
      <c r="C1269" t="str">
        <f>LEFT(טבלה1[[#This Row],[course_title]],10)</f>
        <v>Comprehens</v>
      </c>
      <c r="D1269" t="str">
        <f>RIGHT(טבלה1[[#This Row],[course_title]],10)</f>
        <v>g &amp;Trading</v>
      </c>
      <c r="E1269" t="str">
        <f>MID(טבלה1[[#This Row],[course_title]],2,10)</f>
        <v>omprehensi</v>
      </c>
      <c r="F1269" t="s">
        <v>137</v>
      </c>
      <c r="G1269" t="str">
        <f>REPLACE(טבלה1[[#This Row],[url]],19,3,"com")</f>
        <v>https://www.udemy.com/financial-markets-a-to-z-for-beginners/</v>
      </c>
      <c r="H1269" t="b">
        <v>1</v>
      </c>
      <c r="I1269" s="4">
        <v>60</v>
      </c>
      <c r="J1269" s="5">
        <v>4187</v>
      </c>
      <c r="K1269" s="5">
        <v>600</v>
      </c>
      <c r="L1269" s="5">
        <v>79</v>
      </c>
      <c r="M1269">
        <v>2</v>
      </c>
      <c r="N1269" t="str">
        <f>VLOOKUP(טבלה1[[#This Row],[level_id]],Level_id!$A$2:$B$5,2)</f>
        <v>Beginner Level</v>
      </c>
      <c r="O1269" t="str">
        <f>LOWER(טבלה1[[#This Row],[level_desc]])</f>
        <v>beginner level</v>
      </c>
      <c r="P1269" s="3" t="str">
        <f>UPPER(טבלה1[[#This Row],[small letters]])</f>
        <v>BEGINNER LEVEL</v>
      </c>
      <c r="Q1269">
        <f>LEN(טבלה1[[#This Row],[no spaces]])</f>
        <v>14</v>
      </c>
      <c r="R1269" t="str">
        <f>TRIM(טבלה1[[#This Row],[small letters]])</f>
        <v>beginner level</v>
      </c>
      <c r="S1269" s="6">
        <v>9</v>
      </c>
      <c r="T1269" s="12">
        <v>42429</v>
      </c>
      <c r="U1269" s="6">
        <f>DAY(טבלה1[[#This Row],[published_date]])</f>
        <v>29</v>
      </c>
      <c r="V1269" s="6">
        <f>MONTH(טבלה1[[#This Row],[published_date]])</f>
        <v>2</v>
      </c>
      <c r="W1269" s="6">
        <f>YEAR(טבלה1[[#This Row],[published_date]])</f>
        <v>2016</v>
      </c>
      <c r="X1269">
        <v>1</v>
      </c>
      <c r="Y1269" t="str">
        <f>VLOOKUP(טבלה1[[#This Row],[subject_id]],Subject_id!$A$2:$B$5,2)</f>
        <v>Business Finance</v>
      </c>
      <c r="Z1269" s="7">
        <v>43245</v>
      </c>
      <c r="AA1269">
        <f>_xlfn.DAYS(טבלה1[[#This Row],[Removal_date]],טבלה1[[#This Row],[published_date]])</f>
        <v>816</v>
      </c>
      <c r="AB1269" s="4">
        <f>טבלה1[[#This Row],[price]]*טבלה1[[#This Row],[num_subscribers]]</f>
        <v>251220</v>
      </c>
    </row>
    <row r="1270" spans="1:28" x14ac:dyDescent="0.3">
      <c r="A1270">
        <v>765916</v>
      </c>
      <c r="B1270" t="s">
        <v>5437</v>
      </c>
      <c r="C1270" t="str">
        <f>LEFT(טבלה1[[#This Row],[course_title]],10)</f>
        <v xml:space="preserve">Start Web </v>
      </c>
      <c r="D1270" t="str">
        <f>RIGHT(טבלה1[[#This Row],[course_title]],10)</f>
        <v>JavaScript</v>
      </c>
      <c r="E1270" t="str">
        <f>MID(טבלה1[[#This Row],[course_title]],2,10)</f>
        <v>tart Web D</v>
      </c>
      <c r="F1270" t="s">
        <v>5438</v>
      </c>
      <c r="G1270" t="str">
        <f>REPLACE(טבלה1[[#This Row],[url]],19,3,"com")</f>
        <v>https://www.udemy.com/start-web-development-with-gis-map-in-javascript/</v>
      </c>
      <c r="H1270" t="b">
        <v>1</v>
      </c>
      <c r="I1270" s="4">
        <v>60</v>
      </c>
      <c r="J1270" s="5">
        <v>1599</v>
      </c>
      <c r="K1270" s="5">
        <v>26</v>
      </c>
      <c r="L1270" s="5">
        <v>49</v>
      </c>
      <c r="M1270">
        <v>1</v>
      </c>
      <c r="N1270" t="str">
        <f>VLOOKUP(טבלה1[[#This Row],[level_id]],Level_id!$A$2:$B$5,2)</f>
        <v>All levels</v>
      </c>
      <c r="O1270" t="str">
        <f>LOWER(טבלה1[[#This Row],[level_desc]])</f>
        <v>all levels</v>
      </c>
      <c r="P1270" s="3" t="str">
        <f>UPPER(טבלה1[[#This Row],[small letters]])</f>
        <v>ALL LEVELS</v>
      </c>
      <c r="Q1270">
        <f>LEN(טבלה1[[#This Row],[no spaces]])</f>
        <v>10</v>
      </c>
      <c r="R1270" t="str">
        <f>TRIM(טבלה1[[#This Row],[small letters]])</f>
        <v>all levels</v>
      </c>
      <c r="S1270" s="6">
        <v>3</v>
      </c>
      <c r="T1270" s="12">
        <v>42428</v>
      </c>
      <c r="U1270" s="6">
        <f>DAY(טבלה1[[#This Row],[published_date]])</f>
        <v>28</v>
      </c>
      <c r="V1270" s="6">
        <f>MONTH(טבלה1[[#This Row],[published_date]])</f>
        <v>2</v>
      </c>
      <c r="W1270" s="6">
        <f>YEAR(טבלה1[[#This Row],[published_date]])</f>
        <v>2016</v>
      </c>
      <c r="X1270">
        <v>4</v>
      </c>
      <c r="Y1270" t="str">
        <f>VLOOKUP(טבלה1[[#This Row],[subject_id]],Subject_id!$A$2:$B$5,2)</f>
        <v>Web Development</v>
      </c>
      <c r="Z1270" s="7">
        <v>43734</v>
      </c>
      <c r="AA1270">
        <f>_xlfn.DAYS(טבלה1[[#This Row],[Removal_date]],טבלה1[[#This Row],[published_date]])</f>
        <v>1306</v>
      </c>
      <c r="AB1270" s="4">
        <f>טבלה1[[#This Row],[price]]*טבלה1[[#This Row],[num_subscribers]]</f>
        <v>95940</v>
      </c>
    </row>
    <row r="1271" spans="1:28" x14ac:dyDescent="0.3">
      <c r="A1271">
        <v>767256</v>
      </c>
      <c r="B1271" t="s">
        <v>600</v>
      </c>
      <c r="C1271" t="str">
        <f>LEFT(טבלה1[[#This Row],[course_title]],10)</f>
        <v xml:space="preserve">Mastering </v>
      </c>
      <c r="D1271" t="str">
        <f>RIGHT(טבלה1[[#This Row],[course_title]],10)</f>
        <v>ng Profits</v>
      </c>
      <c r="E1271" t="str">
        <f>MID(טבלה1[[#This Row],[course_title]],2,10)</f>
        <v>astering T</v>
      </c>
      <c r="F1271" t="s">
        <v>601</v>
      </c>
      <c r="G1271" t="str">
        <f>REPLACE(טבלה1[[#This Row],[url]],19,3,"com")</f>
        <v>https://www.udemy.com/mastering-technical-analysis/</v>
      </c>
      <c r="H1271" t="b">
        <v>1</v>
      </c>
      <c r="I1271" s="4">
        <v>60</v>
      </c>
      <c r="J1271" s="5">
        <v>325</v>
      </c>
      <c r="K1271" s="5">
        <v>14</v>
      </c>
      <c r="L1271" s="5">
        <v>62</v>
      </c>
      <c r="M1271">
        <v>1</v>
      </c>
      <c r="N1271" t="str">
        <f>VLOOKUP(טבלה1[[#This Row],[level_id]],Level_id!$A$2:$B$5,2)</f>
        <v>All levels</v>
      </c>
      <c r="O1271" t="str">
        <f>LOWER(טבלה1[[#This Row],[level_desc]])</f>
        <v>all levels</v>
      </c>
      <c r="P1271" s="3" t="str">
        <f>UPPER(טבלה1[[#This Row],[small letters]])</f>
        <v>ALL LEVELS</v>
      </c>
      <c r="Q1271">
        <f>LEN(טבלה1[[#This Row],[no spaces]])</f>
        <v>10</v>
      </c>
      <c r="R1271" t="str">
        <f>TRIM(טבלה1[[#This Row],[small letters]])</f>
        <v>all levels</v>
      </c>
      <c r="S1271" s="6">
        <v>5</v>
      </c>
      <c r="T1271" s="12">
        <v>42433</v>
      </c>
      <c r="U1271" s="6">
        <f>DAY(טבלה1[[#This Row],[published_date]])</f>
        <v>4</v>
      </c>
      <c r="V1271" s="6">
        <f>MONTH(טבלה1[[#This Row],[published_date]])</f>
        <v>3</v>
      </c>
      <c r="W1271" s="6">
        <f>YEAR(טבלה1[[#This Row],[published_date]])</f>
        <v>2016</v>
      </c>
      <c r="X1271">
        <v>1</v>
      </c>
      <c r="Y1271" t="str">
        <f>VLOOKUP(טבלה1[[#This Row],[subject_id]],Subject_id!$A$2:$B$5,2)</f>
        <v>Business Finance</v>
      </c>
      <c r="Z1271" s="7">
        <v>43318</v>
      </c>
      <c r="AA1271">
        <f>_xlfn.DAYS(טבלה1[[#This Row],[Removal_date]],טבלה1[[#This Row],[published_date]])</f>
        <v>885</v>
      </c>
      <c r="AB1271" s="4">
        <f>טבלה1[[#This Row],[price]]*טבלה1[[#This Row],[num_subscribers]]</f>
        <v>19500</v>
      </c>
    </row>
    <row r="1272" spans="1:28" x14ac:dyDescent="0.3">
      <c r="A1272">
        <v>771198</v>
      </c>
      <c r="B1272" t="s">
        <v>5052</v>
      </c>
      <c r="C1272" t="str">
        <f>LEFT(טבלה1[[#This Row],[course_title]],10)</f>
        <v>Reactive J</v>
      </c>
      <c r="D1272" t="str">
        <f>RIGHT(טבלה1[[#This Row],[course_title]],10)</f>
        <v>igm shift?</v>
      </c>
      <c r="E1272" t="str">
        <f>MID(טבלה1[[#This Row],[course_title]],2,10)</f>
        <v>eactive JS</v>
      </c>
      <c r="F1272" t="s">
        <v>5053</v>
      </c>
      <c r="G1272" t="str">
        <f>REPLACE(טבלה1[[#This Row],[url]],19,3,"com")</f>
        <v>https://www.udemy.com/reactive-js-getting-ready-for-the-next-big-paradigm-shift/</v>
      </c>
      <c r="H1272" t="b">
        <v>1</v>
      </c>
      <c r="I1272" s="4">
        <v>60</v>
      </c>
      <c r="J1272" s="5">
        <v>2097</v>
      </c>
      <c r="K1272" s="5">
        <v>401</v>
      </c>
      <c r="L1272" s="5">
        <v>28</v>
      </c>
      <c r="M1272">
        <v>4</v>
      </c>
      <c r="N1272" t="str">
        <f>VLOOKUP(טבלה1[[#This Row],[level_id]],Level_id!$A$2:$B$5,2)</f>
        <v>Intermediate Level</v>
      </c>
      <c r="O1272" t="str">
        <f>LOWER(טבלה1[[#This Row],[level_desc]])</f>
        <v>intermediate level</v>
      </c>
      <c r="P1272" s="3" t="str">
        <f>UPPER(טבלה1[[#This Row],[small letters]])</f>
        <v>INTERMEDIATE LEVEL</v>
      </c>
      <c r="Q1272">
        <f>LEN(טבלה1[[#This Row],[no spaces]])</f>
        <v>18</v>
      </c>
      <c r="R1272" t="str">
        <f>TRIM(טבלה1[[#This Row],[small letters]])</f>
        <v>intermediate level</v>
      </c>
      <c r="S1272" s="6">
        <v>5.5</v>
      </c>
      <c r="T1272" s="12">
        <v>42423</v>
      </c>
      <c r="U1272" s="6">
        <f>DAY(טבלה1[[#This Row],[published_date]])</f>
        <v>23</v>
      </c>
      <c r="V1272" s="6">
        <f>MONTH(טבלה1[[#This Row],[published_date]])</f>
        <v>2</v>
      </c>
      <c r="W1272" s="6">
        <f>YEAR(טבלה1[[#This Row],[published_date]])</f>
        <v>2016</v>
      </c>
      <c r="X1272">
        <v>4</v>
      </c>
      <c r="Y1272" t="str">
        <f>VLOOKUP(טבלה1[[#This Row],[subject_id]],Subject_id!$A$2:$B$5,2)</f>
        <v>Web Development</v>
      </c>
      <c r="Z1272" s="7">
        <v>44114</v>
      </c>
      <c r="AA1272">
        <f>_xlfn.DAYS(טבלה1[[#This Row],[Removal_date]],טבלה1[[#This Row],[published_date]])</f>
        <v>1691</v>
      </c>
      <c r="AB1272" s="4">
        <f>טבלה1[[#This Row],[price]]*טבלה1[[#This Row],[num_subscribers]]</f>
        <v>125820</v>
      </c>
    </row>
    <row r="1273" spans="1:28" x14ac:dyDescent="0.3">
      <c r="A1273">
        <v>812914</v>
      </c>
      <c r="B1273" t="s">
        <v>3922</v>
      </c>
      <c r="C1273" t="str">
        <f>LEFT(טבלה1[[#This Row],[course_title]],10)</f>
        <v>Beginner G</v>
      </c>
      <c r="D1273" t="str">
        <f>RIGHT(טבלה1[[#This Row],[course_title]],10)</f>
        <v>ion Course</v>
      </c>
      <c r="E1273" t="str">
        <f>MID(טבלה1[[#This Row],[course_title]],2,10)</f>
        <v>eginner Gu</v>
      </c>
      <c r="F1273" t="s">
        <v>3923</v>
      </c>
      <c r="G1273" t="str">
        <f>REPLACE(טבלה1[[#This Row],[url]],19,3,"com")</f>
        <v>https://www.udemy.com/beginner-guitar-lessons-your-complete-foundation-course/</v>
      </c>
      <c r="H1273" t="b">
        <v>1</v>
      </c>
      <c r="I1273" s="4">
        <v>60</v>
      </c>
      <c r="J1273" s="5">
        <v>293</v>
      </c>
      <c r="K1273" s="5">
        <v>30</v>
      </c>
      <c r="L1273" s="5">
        <v>162</v>
      </c>
      <c r="M1273">
        <v>2</v>
      </c>
      <c r="N1273" t="str">
        <f>VLOOKUP(טבלה1[[#This Row],[level_id]],Level_id!$A$2:$B$5,2)</f>
        <v>Beginner Level</v>
      </c>
      <c r="O1273" t="str">
        <f>LOWER(טבלה1[[#This Row],[level_desc]])</f>
        <v>beginner level</v>
      </c>
      <c r="P1273" s="3" t="str">
        <f>UPPER(טבלה1[[#This Row],[small letters]])</f>
        <v>BEGINNER LEVEL</v>
      </c>
      <c r="Q1273">
        <f>LEN(טבלה1[[#This Row],[no spaces]])</f>
        <v>14</v>
      </c>
      <c r="R1273" t="str">
        <f>TRIM(טבלה1[[#This Row],[small letters]])</f>
        <v>beginner level</v>
      </c>
      <c r="S1273" s="6">
        <v>18.5</v>
      </c>
      <c r="T1273" s="12">
        <v>42471</v>
      </c>
      <c r="U1273" s="6">
        <f>DAY(טבלה1[[#This Row],[published_date]])</f>
        <v>11</v>
      </c>
      <c r="V1273" s="6">
        <f>MONTH(טבלה1[[#This Row],[published_date]])</f>
        <v>4</v>
      </c>
      <c r="W1273" s="6">
        <f>YEAR(טבלה1[[#This Row],[published_date]])</f>
        <v>2016</v>
      </c>
      <c r="X1273">
        <v>3</v>
      </c>
      <c r="Y1273" t="str">
        <f>VLOOKUP(טבלה1[[#This Row],[subject_id]],Subject_id!$A$2:$B$5,2)</f>
        <v>Musical Instruments</v>
      </c>
      <c r="Z1273" s="7">
        <v>43465</v>
      </c>
      <c r="AA1273">
        <f>_xlfn.DAYS(טבלה1[[#This Row],[Removal_date]],טבלה1[[#This Row],[published_date]])</f>
        <v>994</v>
      </c>
      <c r="AB1273" s="4">
        <f>טבלה1[[#This Row],[price]]*טבלה1[[#This Row],[num_subscribers]]</f>
        <v>17580</v>
      </c>
    </row>
    <row r="1274" spans="1:28" x14ac:dyDescent="0.3">
      <c r="A1274">
        <v>857162</v>
      </c>
      <c r="B1274" t="s">
        <v>6346</v>
      </c>
      <c r="C1274" t="str">
        <f>LEFT(טבלה1[[#This Row],[course_title]],10)</f>
        <v>Learn To C</v>
      </c>
      <c r="D1274" t="str">
        <f>RIGHT(טבלה1[[#This Row],[course_title]],10)</f>
        <v>0 Projects</v>
      </c>
      <c r="E1274" t="str">
        <f>MID(טבלה1[[#This Row],[course_title]],2,10)</f>
        <v>earn To Cr</v>
      </c>
      <c r="F1274" t="s">
        <v>6347</v>
      </c>
      <c r="G1274" t="str">
        <f>REPLACE(טבלה1[[#This Row],[url]],19,3,"com")</f>
        <v>https://www.udemy.com/learn-to-create-wordpress-themes-by-building-10-projects/</v>
      </c>
      <c r="H1274" t="b">
        <v>1</v>
      </c>
      <c r="I1274" s="4">
        <v>60</v>
      </c>
      <c r="J1274" s="5">
        <v>2273</v>
      </c>
      <c r="K1274" s="5">
        <v>384</v>
      </c>
      <c r="L1274" s="5">
        <v>91</v>
      </c>
      <c r="M1274">
        <v>1</v>
      </c>
      <c r="N1274" t="str">
        <f>VLOOKUP(טבלה1[[#This Row],[level_id]],Level_id!$A$2:$B$5,2)</f>
        <v>All levels</v>
      </c>
      <c r="O1274" t="str">
        <f>LOWER(טבלה1[[#This Row],[level_desc]])</f>
        <v>all levels</v>
      </c>
      <c r="P1274" s="3" t="str">
        <f>UPPER(טבלה1[[#This Row],[small letters]])</f>
        <v>ALL LEVELS</v>
      </c>
      <c r="Q1274">
        <f>LEN(טבלה1[[#This Row],[no spaces]])</f>
        <v>10</v>
      </c>
      <c r="R1274" t="str">
        <f>TRIM(טבלה1[[#This Row],[small letters]])</f>
        <v>all levels</v>
      </c>
      <c r="S1274" s="6">
        <v>16.5</v>
      </c>
      <c r="T1274" s="12">
        <v>42514</v>
      </c>
      <c r="U1274" s="6">
        <f>DAY(טבלה1[[#This Row],[published_date]])</f>
        <v>24</v>
      </c>
      <c r="V1274" s="6">
        <f>MONTH(טבלה1[[#This Row],[published_date]])</f>
        <v>5</v>
      </c>
      <c r="W1274" s="6">
        <f>YEAR(טבלה1[[#This Row],[published_date]])</f>
        <v>2016</v>
      </c>
      <c r="X1274">
        <v>4</v>
      </c>
      <c r="Y1274" t="str">
        <f>VLOOKUP(טבלה1[[#This Row],[subject_id]],Subject_id!$A$2:$B$5,2)</f>
        <v>Web Development</v>
      </c>
      <c r="Z1274" s="7">
        <v>43734</v>
      </c>
      <c r="AA1274">
        <f>_xlfn.DAYS(טבלה1[[#This Row],[Removal_date]],טבלה1[[#This Row],[published_date]])</f>
        <v>1220</v>
      </c>
      <c r="AB1274" s="4">
        <f>טבלה1[[#This Row],[price]]*טבלה1[[#This Row],[num_subscribers]]</f>
        <v>136380</v>
      </c>
    </row>
    <row r="1275" spans="1:28" x14ac:dyDescent="0.3">
      <c r="A1275">
        <v>870368</v>
      </c>
      <c r="B1275" t="s">
        <v>2540</v>
      </c>
      <c r="C1275" t="str">
        <f>LEFT(טבלה1[[#This Row],[course_title]],10)</f>
        <v xml:space="preserve">Photoshop </v>
      </c>
      <c r="D1275" t="str">
        <f>RIGHT(טבלה1[[#This Row],[course_title]],10)</f>
        <v>( Arabic )</v>
      </c>
      <c r="E1275" t="str">
        <f>MID(טבלה1[[#This Row],[course_title]],2,10)</f>
        <v>hotoshop f</v>
      </c>
      <c r="F1275" t="s">
        <v>2541</v>
      </c>
      <c r="G1275" t="str">
        <f>REPLACE(טבלה1[[#This Row],[url]],19,3,"com")</f>
        <v>https://www.udemy.com/photoshop-arabic/</v>
      </c>
      <c r="H1275" t="b">
        <v>1</v>
      </c>
      <c r="I1275" s="4">
        <v>60</v>
      </c>
      <c r="J1275" s="5">
        <v>720</v>
      </c>
      <c r="K1275" s="5">
        <v>220</v>
      </c>
      <c r="L1275" s="5">
        <v>82</v>
      </c>
      <c r="M1275">
        <v>2</v>
      </c>
      <c r="N1275" t="str">
        <f>VLOOKUP(טבלה1[[#This Row],[level_id]],Level_id!$A$2:$B$5,2)</f>
        <v>Beginner Level</v>
      </c>
      <c r="O1275" t="str">
        <f>LOWER(טבלה1[[#This Row],[level_desc]])</f>
        <v>beginner level</v>
      </c>
      <c r="P1275" s="3" t="str">
        <f>UPPER(טבלה1[[#This Row],[small letters]])</f>
        <v>BEGINNER LEVEL</v>
      </c>
      <c r="Q1275">
        <f>LEN(טבלה1[[#This Row],[no spaces]])</f>
        <v>14</v>
      </c>
      <c r="R1275" t="str">
        <f>TRIM(טבלה1[[#This Row],[small letters]])</f>
        <v>beginner level</v>
      </c>
      <c r="S1275" s="6">
        <v>12.5</v>
      </c>
      <c r="T1275" s="12">
        <v>42550</v>
      </c>
      <c r="U1275" s="6">
        <f>DAY(טבלה1[[#This Row],[published_date]])</f>
        <v>29</v>
      </c>
      <c r="V1275" s="6">
        <f>MONTH(טבלה1[[#This Row],[published_date]])</f>
        <v>6</v>
      </c>
      <c r="W1275" s="6">
        <f>YEAR(טבלה1[[#This Row],[published_date]])</f>
        <v>2016</v>
      </c>
      <c r="X1275">
        <v>2</v>
      </c>
      <c r="Y1275" t="str">
        <f>VLOOKUP(טבלה1[[#This Row],[subject_id]],Subject_id!$A$2:$B$5,2)</f>
        <v>Graphic Design</v>
      </c>
      <c r="Z1275" s="7">
        <v>43465</v>
      </c>
      <c r="AA1275">
        <f>_xlfn.DAYS(טבלה1[[#This Row],[Removal_date]],טבלה1[[#This Row],[published_date]])</f>
        <v>915</v>
      </c>
      <c r="AB1275" s="4">
        <f>טבלה1[[#This Row],[price]]*טבלה1[[#This Row],[num_subscribers]]</f>
        <v>43200</v>
      </c>
    </row>
    <row r="1276" spans="1:28" x14ac:dyDescent="0.3">
      <c r="A1276">
        <v>877036</v>
      </c>
      <c r="B1276" t="s">
        <v>5725</v>
      </c>
      <c r="C1276" t="str">
        <f>LEFT(טבלה1[[#This Row],[course_title]],10)</f>
        <v>Sara Learn</v>
      </c>
      <c r="D1276" t="str">
        <f>RIGHT(טבלה1[[#This Row],[course_title]],10)</f>
        <v>om Scratch</v>
      </c>
      <c r="E1276" t="str">
        <f>MID(טבלה1[[#This Row],[course_title]],2,10)</f>
        <v>ara Learns</v>
      </c>
      <c r="F1276" t="s">
        <v>5726</v>
      </c>
      <c r="G1276" t="str">
        <f>REPLACE(טבלה1[[#This Row],[url]],19,3,"com")</f>
        <v>https://www.udemy.com/sara-learns-to-code-making-an-app-from-scratch/</v>
      </c>
      <c r="H1276" t="b">
        <v>1</v>
      </c>
      <c r="I1276" s="4">
        <v>60</v>
      </c>
      <c r="J1276" s="5">
        <v>402</v>
      </c>
      <c r="K1276" s="5">
        <v>20</v>
      </c>
      <c r="L1276" s="5">
        <v>35</v>
      </c>
      <c r="M1276">
        <v>2</v>
      </c>
      <c r="N1276" t="str">
        <f>VLOOKUP(טבלה1[[#This Row],[level_id]],Level_id!$A$2:$B$5,2)</f>
        <v>Beginner Level</v>
      </c>
      <c r="O1276" t="str">
        <f>LOWER(טבלה1[[#This Row],[level_desc]])</f>
        <v>beginner level</v>
      </c>
      <c r="P1276" s="3" t="str">
        <f>UPPER(טבלה1[[#This Row],[small letters]])</f>
        <v>BEGINNER LEVEL</v>
      </c>
      <c r="Q1276">
        <f>LEN(טבלה1[[#This Row],[no spaces]])</f>
        <v>14</v>
      </c>
      <c r="R1276" t="str">
        <f>TRIM(טבלה1[[#This Row],[small letters]])</f>
        <v>beginner level</v>
      </c>
      <c r="S1276" s="6">
        <v>4</v>
      </c>
      <c r="T1276" s="12">
        <v>42584</v>
      </c>
      <c r="U1276" s="6">
        <f>DAY(טבלה1[[#This Row],[published_date]])</f>
        <v>2</v>
      </c>
      <c r="V1276" s="6">
        <f>MONTH(טבלה1[[#This Row],[published_date]])</f>
        <v>8</v>
      </c>
      <c r="W1276" s="6">
        <f>YEAR(טבלה1[[#This Row],[published_date]])</f>
        <v>2016</v>
      </c>
      <c r="X1276">
        <v>4</v>
      </c>
      <c r="Y1276" t="str">
        <f>VLOOKUP(טבלה1[[#This Row],[subject_id]],Subject_id!$A$2:$B$5,2)</f>
        <v>Web Development</v>
      </c>
      <c r="Z1276" s="7">
        <v>43465</v>
      </c>
      <c r="AA1276">
        <f>_xlfn.DAYS(טבלה1[[#This Row],[Removal_date]],טבלה1[[#This Row],[published_date]])</f>
        <v>881</v>
      </c>
      <c r="AB1276" s="4">
        <f>טבלה1[[#This Row],[price]]*טבלה1[[#This Row],[num_subscribers]]</f>
        <v>24120</v>
      </c>
    </row>
    <row r="1277" spans="1:28" x14ac:dyDescent="0.3">
      <c r="A1277">
        <v>941520</v>
      </c>
      <c r="B1277" t="s">
        <v>1880</v>
      </c>
      <c r="C1277" t="str">
        <f>LEFT(טבלה1[[#This Row],[course_title]],10)</f>
        <v xml:space="preserve">Financial </v>
      </c>
      <c r="D1277" t="str">
        <f>RIGHT(טבלה1[[#This Row],[course_title]],10)</f>
        <v xml:space="preserve"> Beginners</v>
      </c>
      <c r="E1277" t="str">
        <f>MID(טבלה1[[#This Row],[course_title]],2,10)</f>
        <v>inancial A</v>
      </c>
      <c r="F1277" t="s">
        <v>1881</v>
      </c>
      <c r="G1277" t="str">
        <f>REPLACE(טבלה1[[#This Row],[url]],19,3,"com")</f>
        <v>https://www.udemy.com/financial-accounting-for-beginners/</v>
      </c>
      <c r="H1277" t="b">
        <v>1</v>
      </c>
      <c r="I1277" s="4">
        <v>60</v>
      </c>
      <c r="J1277" s="5">
        <v>164</v>
      </c>
      <c r="K1277" s="5">
        <v>3</v>
      </c>
      <c r="L1277" s="5">
        <v>22</v>
      </c>
      <c r="M1277">
        <v>1</v>
      </c>
      <c r="N1277" t="str">
        <f>VLOOKUP(טבלה1[[#This Row],[level_id]],Level_id!$A$2:$B$5,2)</f>
        <v>All levels</v>
      </c>
      <c r="O1277" t="str">
        <f>LOWER(טבלה1[[#This Row],[level_desc]])</f>
        <v>all levels</v>
      </c>
      <c r="P1277" s="3" t="str">
        <f>UPPER(טבלה1[[#This Row],[small letters]])</f>
        <v>ALL LEVELS</v>
      </c>
      <c r="Q1277">
        <f>LEN(טבלה1[[#This Row],[no spaces]])</f>
        <v>10</v>
      </c>
      <c r="R1277" t="str">
        <f>TRIM(טבלה1[[#This Row],[small letters]])</f>
        <v>all levels</v>
      </c>
      <c r="S1277" s="6">
        <v>1.5</v>
      </c>
      <c r="T1277" s="12">
        <v>42638</v>
      </c>
      <c r="U1277" s="6">
        <f>DAY(טבלה1[[#This Row],[published_date]])</f>
        <v>25</v>
      </c>
      <c r="V1277" s="6">
        <f>MONTH(טבלה1[[#This Row],[published_date]])</f>
        <v>9</v>
      </c>
      <c r="W1277" s="6">
        <f>YEAR(טבלה1[[#This Row],[published_date]])</f>
        <v>2016</v>
      </c>
      <c r="X1277">
        <v>1</v>
      </c>
      <c r="Y1277" t="str">
        <f>VLOOKUP(טבלה1[[#This Row],[subject_id]],Subject_id!$A$2:$B$5,2)</f>
        <v>Business Finance</v>
      </c>
      <c r="Z1277" s="7">
        <v>43318</v>
      </c>
      <c r="AA1277">
        <f>_xlfn.DAYS(טבלה1[[#This Row],[Removal_date]],טבלה1[[#This Row],[published_date]])</f>
        <v>680</v>
      </c>
      <c r="AB1277" s="4">
        <f>טבלה1[[#This Row],[price]]*טבלה1[[#This Row],[num_subscribers]]</f>
        <v>9840</v>
      </c>
    </row>
    <row r="1278" spans="1:28" x14ac:dyDescent="0.3">
      <c r="A1278">
        <v>963664</v>
      </c>
      <c r="B1278" t="s">
        <v>4725</v>
      </c>
      <c r="C1278" t="str">
        <f>LEFT(טבלה1[[#This Row],[course_title]],10)</f>
        <v>Learn Pian</v>
      </c>
      <c r="D1278" t="str">
        <f>RIGHT(טבלה1[[#This Row],[course_title]],10)</f>
        <v>Piano Solo</v>
      </c>
      <c r="E1278" t="str">
        <f>MID(טבלה1[[#This Row],[course_title]],2,10)</f>
        <v>earn Piano</v>
      </c>
      <c r="F1278" t="s">
        <v>4726</v>
      </c>
      <c r="G1278" t="str">
        <f>REPLACE(טבלה1[[#This Row],[url]],19,3,"com")</f>
        <v>https://www.udemy.com/learn-piano-online-nocturnal-piano-solo/</v>
      </c>
      <c r="H1278" t="b">
        <v>1</v>
      </c>
      <c r="I1278" s="4">
        <v>60</v>
      </c>
      <c r="J1278" s="5">
        <v>2</v>
      </c>
      <c r="K1278" s="5">
        <v>0</v>
      </c>
      <c r="L1278" s="5">
        <v>11</v>
      </c>
      <c r="M1278">
        <v>4</v>
      </c>
      <c r="N1278" t="str">
        <f>VLOOKUP(טבלה1[[#This Row],[level_id]],Level_id!$A$2:$B$5,2)</f>
        <v>Intermediate Level</v>
      </c>
      <c r="O1278" t="str">
        <f>LOWER(טבלה1[[#This Row],[level_desc]])</f>
        <v>intermediate level</v>
      </c>
      <c r="P1278" s="3" t="str">
        <f>UPPER(טבלה1[[#This Row],[small letters]])</f>
        <v>INTERMEDIATE LEVEL</v>
      </c>
      <c r="Q1278">
        <f>LEN(טבלה1[[#This Row],[no spaces]])</f>
        <v>18</v>
      </c>
      <c r="R1278" t="str">
        <f>TRIM(טבלה1[[#This Row],[small letters]])</f>
        <v>intermediate level</v>
      </c>
      <c r="S1278" s="6">
        <v>1.5</v>
      </c>
      <c r="T1278" s="12">
        <v>42634</v>
      </c>
      <c r="U1278" s="6">
        <f>DAY(טבלה1[[#This Row],[published_date]])</f>
        <v>21</v>
      </c>
      <c r="V1278" s="6">
        <f>MONTH(טבלה1[[#This Row],[published_date]])</f>
        <v>9</v>
      </c>
      <c r="W1278" s="6">
        <f>YEAR(טבלה1[[#This Row],[published_date]])</f>
        <v>2016</v>
      </c>
      <c r="X1278">
        <v>3</v>
      </c>
      <c r="Y1278" t="str">
        <f>VLOOKUP(טבלה1[[#This Row],[subject_id]],Subject_id!$A$2:$B$5,2)</f>
        <v>Musical Instruments</v>
      </c>
      <c r="Z1278" s="7">
        <v>44114</v>
      </c>
      <c r="AA1278">
        <f>_xlfn.DAYS(טבלה1[[#This Row],[Removal_date]],טבלה1[[#This Row],[published_date]])</f>
        <v>1480</v>
      </c>
      <c r="AB1278" s="4">
        <f>טבלה1[[#This Row],[price]]*טבלה1[[#This Row],[num_subscribers]]</f>
        <v>120</v>
      </c>
    </row>
    <row r="1279" spans="1:28" x14ac:dyDescent="0.3">
      <c r="A1279">
        <v>966522</v>
      </c>
      <c r="B1279" t="s">
        <v>4855</v>
      </c>
      <c r="C1279" t="str">
        <f>LEFT(טבלה1[[#This Row],[course_title]],10)</f>
        <v>Curso de e</v>
      </c>
      <c r="D1279" t="str">
        <f>RIGHT(טבלה1[[#This Row],[course_title]],10)</f>
        <v>iano Vol.1</v>
      </c>
      <c r="E1279" t="str">
        <f>MID(טבלה1[[#This Row],[course_title]],2,10)</f>
        <v>urso de ej</v>
      </c>
      <c r="F1279" t="s">
        <v>4856</v>
      </c>
      <c r="G1279" t="str">
        <f>REPLACE(טבלה1[[#This Row],[url]],19,3,"com")</f>
        <v>https://www.udemy.com/aprendiendo-piano-curso-de-ejercicios-tecnicos/</v>
      </c>
      <c r="H1279" t="b">
        <v>1</v>
      </c>
      <c r="I1279" s="4">
        <v>60</v>
      </c>
      <c r="J1279" s="5">
        <v>186</v>
      </c>
      <c r="K1279" s="5">
        <v>9</v>
      </c>
      <c r="L1279" s="5">
        <v>24</v>
      </c>
      <c r="M1279">
        <v>1</v>
      </c>
      <c r="N1279" t="str">
        <f>VLOOKUP(טבלה1[[#This Row],[level_id]],Level_id!$A$2:$B$5,2)</f>
        <v>All levels</v>
      </c>
      <c r="O1279" t="str">
        <f>LOWER(טבלה1[[#This Row],[level_desc]])</f>
        <v>all levels</v>
      </c>
      <c r="P1279" s="3" t="str">
        <f>UPPER(טבלה1[[#This Row],[small letters]])</f>
        <v>ALL LEVELS</v>
      </c>
      <c r="Q1279">
        <f>LEN(טבלה1[[#This Row],[no spaces]])</f>
        <v>10</v>
      </c>
      <c r="R1279" t="str">
        <f>TRIM(טבלה1[[#This Row],[small letters]])</f>
        <v>all levels</v>
      </c>
      <c r="S1279" s="6">
        <v>1.5</v>
      </c>
      <c r="T1279" s="12">
        <v>42643</v>
      </c>
      <c r="U1279" s="6">
        <f>DAY(טבלה1[[#This Row],[published_date]])</f>
        <v>30</v>
      </c>
      <c r="V1279" s="6">
        <f>MONTH(טבלה1[[#This Row],[published_date]])</f>
        <v>9</v>
      </c>
      <c r="W1279" s="6">
        <f>YEAR(טבלה1[[#This Row],[published_date]])</f>
        <v>2016</v>
      </c>
      <c r="X1279">
        <v>3</v>
      </c>
      <c r="Y1279" t="str">
        <f>VLOOKUP(טבלה1[[#This Row],[subject_id]],Subject_id!$A$2:$B$5,2)</f>
        <v>Musical Instruments</v>
      </c>
      <c r="Z1279" s="7">
        <v>43734</v>
      </c>
      <c r="AA1279">
        <f>_xlfn.DAYS(טבלה1[[#This Row],[Removal_date]],טבלה1[[#This Row],[published_date]])</f>
        <v>1091</v>
      </c>
      <c r="AB1279" s="4">
        <f>טבלה1[[#This Row],[price]]*טבלה1[[#This Row],[num_subscribers]]</f>
        <v>11160</v>
      </c>
    </row>
    <row r="1280" spans="1:28" x14ac:dyDescent="0.3">
      <c r="A1280">
        <v>974704</v>
      </c>
      <c r="B1280" t="s">
        <v>4731</v>
      </c>
      <c r="C1280" t="str">
        <f>LEFT(טבלה1[[#This Row],[course_title]],10)</f>
        <v>Learn Pian</v>
      </c>
      <c r="D1280" t="str">
        <f>RIGHT(טבלה1[[#This Row],[course_title]],10)</f>
        <v>Piano Solo</v>
      </c>
      <c r="E1280" t="str">
        <f>MID(טבלה1[[#This Row],[course_title]],2,10)</f>
        <v>earn Piano</v>
      </c>
      <c r="F1280" t="s">
        <v>4732</v>
      </c>
      <c r="G1280" t="str">
        <f>REPLACE(טבלה1[[#This Row],[url]],19,3,"com")</f>
        <v>https://www.udemy.com/learn-piano-online-in-the-garden-piano-solo/</v>
      </c>
      <c r="H1280" t="b">
        <v>1</v>
      </c>
      <c r="I1280" s="4">
        <v>60</v>
      </c>
      <c r="J1280" s="5">
        <v>1</v>
      </c>
      <c r="K1280" s="5">
        <v>0</v>
      </c>
      <c r="L1280" s="5">
        <v>11</v>
      </c>
      <c r="M1280">
        <v>4</v>
      </c>
      <c r="N1280" t="str">
        <f>VLOOKUP(טבלה1[[#This Row],[level_id]],Level_id!$A$2:$B$5,2)</f>
        <v>Intermediate Level</v>
      </c>
      <c r="O1280" t="str">
        <f>LOWER(טבלה1[[#This Row],[level_desc]])</f>
        <v>intermediate level</v>
      </c>
      <c r="P1280" s="3" t="str">
        <f>UPPER(טבלה1[[#This Row],[small letters]])</f>
        <v>INTERMEDIATE LEVEL</v>
      </c>
      <c r="Q1280">
        <f>LEN(טבלה1[[#This Row],[no spaces]])</f>
        <v>18</v>
      </c>
      <c r="R1280" t="str">
        <f>TRIM(טבלה1[[#This Row],[small letters]])</f>
        <v>intermediate level</v>
      </c>
      <c r="S1280" s="6">
        <v>1</v>
      </c>
      <c r="T1280" s="12">
        <v>42646</v>
      </c>
      <c r="U1280" s="6">
        <f>DAY(טבלה1[[#This Row],[published_date]])</f>
        <v>3</v>
      </c>
      <c r="V1280" s="6">
        <f>MONTH(טבלה1[[#This Row],[published_date]])</f>
        <v>10</v>
      </c>
      <c r="W1280" s="6">
        <f>YEAR(טבלה1[[#This Row],[published_date]])</f>
        <v>2016</v>
      </c>
      <c r="X1280">
        <v>3</v>
      </c>
      <c r="Y1280" t="str">
        <f>VLOOKUP(טבלה1[[#This Row],[subject_id]],Subject_id!$A$2:$B$5,2)</f>
        <v>Musical Instruments</v>
      </c>
      <c r="Z1280" s="7">
        <v>44114</v>
      </c>
      <c r="AA1280">
        <f>_xlfn.DAYS(טבלה1[[#This Row],[Removal_date]],טבלה1[[#This Row],[published_date]])</f>
        <v>1468</v>
      </c>
      <c r="AB1280" s="4">
        <f>טבלה1[[#This Row],[price]]*טבלה1[[#This Row],[num_subscribers]]</f>
        <v>60</v>
      </c>
    </row>
    <row r="1281" spans="1:28" x14ac:dyDescent="0.3">
      <c r="A1281">
        <v>986034</v>
      </c>
      <c r="B1281" t="s">
        <v>586</v>
      </c>
      <c r="C1281" t="str">
        <f>LEFT(טבלה1[[#This Row],[course_title]],10)</f>
        <v xml:space="preserve">Technical </v>
      </c>
      <c r="D1281" t="str">
        <f>RIGHT(טבלה1[[#This Row],[course_title]],10)</f>
        <v>ave Theory</v>
      </c>
      <c r="E1281" t="str">
        <f>MID(טבלה1[[#This Row],[course_title]],2,10)</f>
        <v>echnical A</v>
      </c>
      <c r="F1281" t="s">
        <v>587</v>
      </c>
      <c r="G1281" t="str">
        <f>REPLACE(טבלה1[[#This Row],[url]],19,3,"com")</f>
        <v>https://www.udemy.com/technical-analysis-using-elliott-wave-theory/</v>
      </c>
      <c r="H1281" t="b">
        <v>1</v>
      </c>
      <c r="I1281" s="4">
        <v>60</v>
      </c>
      <c r="J1281" s="5">
        <v>217</v>
      </c>
      <c r="K1281" s="5">
        <v>7</v>
      </c>
      <c r="L1281" s="5">
        <v>16</v>
      </c>
      <c r="M1281">
        <v>1</v>
      </c>
      <c r="N1281" t="str">
        <f>VLOOKUP(טבלה1[[#This Row],[level_id]],Level_id!$A$2:$B$5,2)</f>
        <v>All levels</v>
      </c>
      <c r="O1281" t="str">
        <f>LOWER(טבלה1[[#This Row],[level_desc]])</f>
        <v>all levels</v>
      </c>
      <c r="P1281" s="3" t="str">
        <f>UPPER(טבלה1[[#This Row],[small letters]])</f>
        <v>ALL LEVELS</v>
      </c>
      <c r="Q1281">
        <f>LEN(טבלה1[[#This Row],[no spaces]])</f>
        <v>10</v>
      </c>
      <c r="R1281" t="str">
        <f>TRIM(טבלה1[[#This Row],[small letters]])</f>
        <v>all levels</v>
      </c>
      <c r="S1281" s="6">
        <v>1</v>
      </c>
      <c r="T1281" s="12">
        <v>42675</v>
      </c>
      <c r="U1281" s="6">
        <f>DAY(טבלה1[[#This Row],[published_date]])</f>
        <v>1</v>
      </c>
      <c r="V1281" s="6">
        <f>MONTH(טבלה1[[#This Row],[published_date]])</f>
        <v>11</v>
      </c>
      <c r="W1281" s="6">
        <f>YEAR(טבלה1[[#This Row],[published_date]])</f>
        <v>2016</v>
      </c>
      <c r="X1281">
        <v>1</v>
      </c>
      <c r="Y1281" t="str">
        <f>VLOOKUP(טבלה1[[#This Row],[subject_id]],Subject_id!$A$2:$B$5,2)</f>
        <v>Business Finance</v>
      </c>
      <c r="Z1281" s="7">
        <v>43318</v>
      </c>
      <c r="AA1281">
        <f>_xlfn.DAYS(טבלה1[[#This Row],[Removal_date]],טבלה1[[#This Row],[published_date]])</f>
        <v>643</v>
      </c>
      <c r="AB1281" s="4">
        <f>טבלה1[[#This Row],[price]]*טבלה1[[#This Row],[num_subscribers]]</f>
        <v>13020</v>
      </c>
    </row>
    <row r="1282" spans="1:28" x14ac:dyDescent="0.3">
      <c r="A1282">
        <v>993134</v>
      </c>
      <c r="B1282" t="s">
        <v>4008</v>
      </c>
      <c r="C1282" t="str">
        <f>LEFT(טבלה1[[#This Row],[course_title]],10)</f>
        <v>Learn Pian</v>
      </c>
      <c r="D1282" t="str">
        <f>RIGHT(טבלה1[[#This Row],[course_title]],10)</f>
        <v>zzy Sounds</v>
      </c>
      <c r="E1282" t="str">
        <f>MID(טבלה1[[#This Row],[course_title]],2,10)</f>
        <v>earn Piano</v>
      </c>
      <c r="F1282" t="s">
        <v>4009</v>
      </c>
      <c r="G1282" t="str">
        <f>REPLACE(טבלה1[[#This Row],[url]],19,3,"com")</f>
        <v>https://www.udemy.com/learn-piano-10-tritone-chord-substitution-with-jazzy-sounds/</v>
      </c>
      <c r="H1282" t="b">
        <v>1</v>
      </c>
      <c r="I1282" s="4">
        <v>60</v>
      </c>
      <c r="J1282" s="5">
        <v>1227</v>
      </c>
      <c r="K1282" s="5">
        <v>2</v>
      </c>
      <c r="L1282" s="5">
        <v>26</v>
      </c>
      <c r="M1282">
        <v>1</v>
      </c>
      <c r="N1282" t="str">
        <f>VLOOKUP(טבלה1[[#This Row],[level_id]],Level_id!$A$2:$B$5,2)</f>
        <v>All levels</v>
      </c>
      <c r="O1282" t="str">
        <f>LOWER(טבלה1[[#This Row],[level_desc]])</f>
        <v>all levels</v>
      </c>
      <c r="P1282" s="3" t="str">
        <f>UPPER(טבלה1[[#This Row],[small letters]])</f>
        <v>ALL LEVELS</v>
      </c>
      <c r="Q1282">
        <f>LEN(טבלה1[[#This Row],[no spaces]])</f>
        <v>10</v>
      </c>
      <c r="R1282" t="str">
        <f>TRIM(טבלה1[[#This Row],[small letters]])</f>
        <v>all levels</v>
      </c>
      <c r="S1282" s="6">
        <v>0.63333333300000005</v>
      </c>
      <c r="T1282" s="12">
        <v>42668</v>
      </c>
      <c r="U1282" s="6">
        <f>DAY(טבלה1[[#This Row],[published_date]])</f>
        <v>25</v>
      </c>
      <c r="V1282" s="6">
        <f>MONTH(טבלה1[[#This Row],[published_date]])</f>
        <v>10</v>
      </c>
      <c r="W1282" s="6">
        <f>YEAR(טבלה1[[#This Row],[published_date]])</f>
        <v>2016</v>
      </c>
      <c r="X1282">
        <v>3</v>
      </c>
      <c r="Y1282" t="str">
        <f>VLOOKUP(טבלה1[[#This Row],[subject_id]],Subject_id!$A$2:$B$5,2)</f>
        <v>Musical Instruments</v>
      </c>
      <c r="Z1282" s="7">
        <v>43734</v>
      </c>
      <c r="AA1282">
        <f>_xlfn.DAYS(טבלה1[[#This Row],[Removal_date]],טבלה1[[#This Row],[published_date]])</f>
        <v>1066</v>
      </c>
      <c r="AB1282" s="4">
        <f>טבלה1[[#This Row],[price]]*טבלה1[[#This Row],[num_subscribers]]</f>
        <v>73620</v>
      </c>
    </row>
    <row r="1283" spans="1:28" x14ac:dyDescent="0.3">
      <c r="A1283">
        <v>1002676</v>
      </c>
      <c r="B1283" t="s">
        <v>5140</v>
      </c>
      <c r="C1283" t="str">
        <f>LEFT(טבלה1[[#This Row],[course_title]],10)</f>
        <v>The Full S</v>
      </c>
      <c r="D1283" t="str">
        <f>RIGHT(טבלה1[[#This Row],[course_title]],10)</f>
        <v>evelopment</v>
      </c>
      <c r="E1283" t="str">
        <f>MID(טבלה1[[#This Row],[course_title]],2,10)</f>
        <v>he Full St</v>
      </c>
      <c r="F1283" t="s">
        <v>5141</v>
      </c>
      <c r="G1283" t="str">
        <f>REPLACE(טבלה1[[#This Row],[url]],19,3,"com")</f>
        <v>https://www.udemy.com/the-full-stack-web-development/</v>
      </c>
      <c r="H1283" t="b">
        <v>1</v>
      </c>
      <c r="I1283" s="4">
        <v>60</v>
      </c>
      <c r="J1283" s="5">
        <v>3119</v>
      </c>
      <c r="K1283" s="5">
        <v>453</v>
      </c>
      <c r="L1283" s="5">
        <v>207</v>
      </c>
      <c r="M1283">
        <v>2</v>
      </c>
      <c r="N1283" t="str">
        <f>VLOOKUP(טבלה1[[#This Row],[level_id]],Level_id!$A$2:$B$5,2)</f>
        <v>Beginner Level</v>
      </c>
      <c r="O1283" t="str">
        <f>LOWER(טבלה1[[#This Row],[level_desc]])</f>
        <v>beginner level</v>
      </c>
      <c r="P1283" s="3" t="str">
        <f>UPPER(טבלה1[[#This Row],[small letters]])</f>
        <v>BEGINNER LEVEL</v>
      </c>
      <c r="Q1283">
        <f>LEN(טבלה1[[#This Row],[no spaces]])</f>
        <v>14</v>
      </c>
      <c r="R1283" t="str">
        <f>TRIM(טבלה1[[#This Row],[small letters]])</f>
        <v>beginner level</v>
      </c>
      <c r="S1283" s="6">
        <v>33</v>
      </c>
      <c r="T1283" s="12">
        <v>42698</v>
      </c>
      <c r="U1283" s="6">
        <f>DAY(טבלה1[[#This Row],[published_date]])</f>
        <v>24</v>
      </c>
      <c r="V1283" s="6">
        <f>MONTH(טבלה1[[#This Row],[published_date]])</f>
        <v>11</v>
      </c>
      <c r="W1283" s="6">
        <f>YEAR(טבלה1[[#This Row],[published_date]])</f>
        <v>2016</v>
      </c>
      <c r="X1283">
        <v>4</v>
      </c>
      <c r="Y1283" t="str">
        <f>VLOOKUP(טבלה1[[#This Row],[subject_id]],Subject_id!$A$2:$B$5,2)</f>
        <v>Web Development</v>
      </c>
      <c r="Z1283" s="7">
        <v>43465</v>
      </c>
      <c r="AA1283">
        <f>_xlfn.DAYS(טבלה1[[#This Row],[Removal_date]],טבלה1[[#This Row],[published_date]])</f>
        <v>767</v>
      </c>
      <c r="AB1283" s="4">
        <f>טבלה1[[#This Row],[price]]*טבלה1[[#This Row],[num_subscribers]]</f>
        <v>187140</v>
      </c>
    </row>
    <row r="1284" spans="1:28" x14ac:dyDescent="0.3">
      <c r="A1284">
        <v>1031696</v>
      </c>
      <c r="B1284" t="s">
        <v>1080</v>
      </c>
      <c r="C1284" t="str">
        <f>LEFT(טבלה1[[#This Row],[course_title]],10)</f>
        <v>Introducti</v>
      </c>
      <c r="D1284" t="str">
        <f>RIGHT(טבלה1[[#This Row],[course_title]],10)</f>
        <v>Statements</v>
      </c>
      <c r="E1284" t="str">
        <f>MID(טבלה1[[#This Row],[course_title]],2,10)</f>
        <v>ntroductio</v>
      </c>
      <c r="F1284" t="s">
        <v>1081</v>
      </c>
      <c r="G1284" t="str">
        <f>REPLACE(טבלה1[[#This Row],[url]],19,3,"com")</f>
        <v>https://www.udemy.com/introduction-to-accounting-analyzing-financial-statements/</v>
      </c>
      <c r="H1284" t="b">
        <v>1</v>
      </c>
      <c r="I1284" s="4">
        <v>60</v>
      </c>
      <c r="J1284" s="5">
        <v>37</v>
      </c>
      <c r="K1284" s="5">
        <v>15</v>
      </c>
      <c r="L1284" s="5">
        <v>12</v>
      </c>
      <c r="M1284">
        <v>4</v>
      </c>
      <c r="N1284" t="str">
        <f>VLOOKUP(טבלה1[[#This Row],[level_id]],Level_id!$A$2:$B$5,2)</f>
        <v>Intermediate Level</v>
      </c>
      <c r="O1284" t="str">
        <f>LOWER(טבלה1[[#This Row],[level_desc]])</f>
        <v>intermediate level</v>
      </c>
      <c r="P1284" s="3" t="str">
        <f>UPPER(טבלה1[[#This Row],[small letters]])</f>
        <v>INTERMEDIATE LEVEL</v>
      </c>
      <c r="Q1284">
        <f>LEN(טבלה1[[#This Row],[no spaces]])</f>
        <v>18</v>
      </c>
      <c r="R1284" t="str">
        <f>TRIM(טבלה1[[#This Row],[small letters]])</f>
        <v>intermediate level</v>
      </c>
      <c r="S1284" s="6">
        <v>1</v>
      </c>
      <c r="T1284" s="12">
        <v>42717</v>
      </c>
      <c r="U1284" s="6">
        <f>DAY(טבלה1[[#This Row],[published_date]])</f>
        <v>13</v>
      </c>
      <c r="V1284" s="6">
        <f>MONTH(טבלה1[[#This Row],[published_date]])</f>
        <v>12</v>
      </c>
      <c r="W1284" s="6">
        <f>YEAR(טבלה1[[#This Row],[published_date]])</f>
        <v>2016</v>
      </c>
      <c r="X1284">
        <v>1</v>
      </c>
      <c r="Y1284" t="str">
        <f>VLOOKUP(טבלה1[[#This Row],[subject_id]],Subject_id!$A$2:$B$5,2)</f>
        <v>Business Finance</v>
      </c>
      <c r="Z1284" s="7">
        <v>44114</v>
      </c>
      <c r="AA1284">
        <f>_xlfn.DAYS(טבלה1[[#This Row],[Removal_date]],טבלה1[[#This Row],[published_date]])</f>
        <v>1397</v>
      </c>
      <c r="AB1284" s="4">
        <f>טבלה1[[#This Row],[price]]*טבלה1[[#This Row],[num_subscribers]]</f>
        <v>2220</v>
      </c>
    </row>
    <row r="1285" spans="1:28" x14ac:dyDescent="0.3">
      <c r="A1285">
        <v>1034560</v>
      </c>
      <c r="B1285" t="s">
        <v>1774</v>
      </c>
      <c r="C1285" t="str">
        <f>LEFT(טבלה1[[#This Row],[course_title]],10)</f>
        <v>Erfolgreic</v>
      </c>
      <c r="D1285" t="str">
        <f>RIGHT(טבלה1[[#This Row],[course_title]],10)</f>
        <v>opytrading</v>
      </c>
      <c r="E1285" t="str">
        <f>MID(טבלה1[[#This Row],[course_title]],2,10)</f>
        <v>rfolgreich</v>
      </c>
      <c r="F1285" t="s">
        <v>1775</v>
      </c>
      <c r="G1285" t="str">
        <f>REPLACE(טבלה1[[#This Row],[url]],19,3,"com")</f>
        <v>https://www.udemy.com/erfolgreich-als-signalgeber_in-per-social-und-copytrading/</v>
      </c>
      <c r="H1285" t="b">
        <v>1</v>
      </c>
      <c r="I1285" s="4">
        <v>60</v>
      </c>
      <c r="J1285" s="5">
        <v>1</v>
      </c>
      <c r="K1285" s="5">
        <v>1</v>
      </c>
      <c r="L1285" s="5">
        <v>33</v>
      </c>
      <c r="M1285">
        <v>1</v>
      </c>
      <c r="N1285" t="str">
        <f>VLOOKUP(טבלה1[[#This Row],[level_id]],Level_id!$A$2:$B$5,2)</f>
        <v>All levels</v>
      </c>
      <c r="O1285" t="str">
        <f>LOWER(טבלה1[[#This Row],[level_desc]])</f>
        <v>all levels</v>
      </c>
      <c r="P1285" s="3" t="str">
        <f>UPPER(טבלה1[[#This Row],[small letters]])</f>
        <v>ALL LEVELS</v>
      </c>
      <c r="Q1285">
        <f>LEN(טבלה1[[#This Row],[no spaces]])</f>
        <v>10</v>
      </c>
      <c r="R1285" t="str">
        <f>TRIM(טבלה1[[#This Row],[small letters]])</f>
        <v>all levels</v>
      </c>
      <c r="S1285" s="6">
        <v>6</v>
      </c>
      <c r="T1285" s="12">
        <v>42717</v>
      </c>
      <c r="U1285" s="6">
        <f>DAY(טבלה1[[#This Row],[published_date]])</f>
        <v>13</v>
      </c>
      <c r="V1285" s="6">
        <f>MONTH(טבלה1[[#This Row],[published_date]])</f>
        <v>12</v>
      </c>
      <c r="W1285" s="6">
        <f>YEAR(טבלה1[[#This Row],[published_date]])</f>
        <v>2016</v>
      </c>
      <c r="X1285">
        <v>1</v>
      </c>
      <c r="Y1285" t="str">
        <f>VLOOKUP(טבלה1[[#This Row],[subject_id]],Subject_id!$A$2:$B$5,2)</f>
        <v>Business Finance</v>
      </c>
      <c r="Z1285" s="7">
        <v>43318</v>
      </c>
      <c r="AA1285">
        <f>_xlfn.DAYS(טבלה1[[#This Row],[Removal_date]],טבלה1[[#This Row],[published_date]])</f>
        <v>601</v>
      </c>
      <c r="AB1285" s="4">
        <f>טבלה1[[#This Row],[price]]*טבלה1[[#This Row],[num_subscribers]]</f>
        <v>60</v>
      </c>
    </row>
    <row r="1286" spans="1:28" x14ac:dyDescent="0.3">
      <c r="A1286">
        <v>1036456</v>
      </c>
      <c r="B1286" t="s">
        <v>1350</v>
      </c>
      <c r="C1286" t="str">
        <f>LEFT(טבלה1[[#This Row],[course_title]],10)</f>
        <v xml:space="preserve">Basics of </v>
      </c>
      <c r="D1286" t="str">
        <f>RIGHT(טבלה1[[#This Row],[course_title]],10)</f>
        <v>ate Equity</v>
      </c>
      <c r="E1286" t="str">
        <f>MID(טבלה1[[#This Row],[course_title]],2,10)</f>
        <v>asics of P</v>
      </c>
      <c r="F1286" t="s">
        <v>1351</v>
      </c>
      <c r="G1286" t="str">
        <f>REPLACE(טבלה1[[#This Row],[url]],19,3,"com")</f>
        <v>https://www.udemy.com/basics-of-private-equity/</v>
      </c>
      <c r="H1286" t="b">
        <v>1</v>
      </c>
      <c r="I1286" s="4">
        <v>60</v>
      </c>
      <c r="J1286" s="5">
        <v>9</v>
      </c>
      <c r="K1286" s="5">
        <v>2</v>
      </c>
      <c r="L1286" s="5">
        <v>6</v>
      </c>
      <c r="M1286">
        <v>4</v>
      </c>
      <c r="N1286" t="str">
        <f>VLOOKUP(טבלה1[[#This Row],[level_id]],Level_id!$A$2:$B$5,2)</f>
        <v>Intermediate Level</v>
      </c>
      <c r="O1286" t="str">
        <f>LOWER(טבלה1[[#This Row],[level_desc]])</f>
        <v>intermediate level</v>
      </c>
      <c r="P1286" s="3" t="str">
        <f>UPPER(טבלה1[[#This Row],[small letters]])</f>
        <v>INTERMEDIATE LEVEL</v>
      </c>
      <c r="Q1286">
        <f>LEN(טבלה1[[#This Row],[no spaces]])</f>
        <v>18</v>
      </c>
      <c r="R1286" t="str">
        <f>TRIM(טבלה1[[#This Row],[small letters]])</f>
        <v>intermediate level</v>
      </c>
      <c r="S1286" s="6">
        <v>0.66666666699999999</v>
      </c>
      <c r="T1286" s="12">
        <v>42864</v>
      </c>
      <c r="U1286" s="6">
        <f>DAY(טבלה1[[#This Row],[published_date]])</f>
        <v>9</v>
      </c>
      <c r="V1286" s="6">
        <f>MONTH(טבלה1[[#This Row],[published_date]])</f>
        <v>5</v>
      </c>
      <c r="W1286" s="6">
        <f>YEAR(טבלה1[[#This Row],[published_date]])</f>
        <v>2017</v>
      </c>
      <c r="X1286">
        <v>1</v>
      </c>
      <c r="Y1286" t="str">
        <f>VLOOKUP(טבלה1[[#This Row],[subject_id]],Subject_id!$A$2:$B$5,2)</f>
        <v>Business Finance</v>
      </c>
      <c r="Z1286" s="7">
        <v>44114</v>
      </c>
      <c r="AA1286">
        <f>_xlfn.DAYS(טבלה1[[#This Row],[Removal_date]],טבלה1[[#This Row],[published_date]])</f>
        <v>1250</v>
      </c>
      <c r="AB1286" s="4">
        <f>טבלה1[[#This Row],[price]]*טבלה1[[#This Row],[num_subscribers]]</f>
        <v>540</v>
      </c>
    </row>
    <row r="1287" spans="1:28" x14ac:dyDescent="0.3">
      <c r="A1287">
        <v>1076244</v>
      </c>
      <c r="B1287" t="s">
        <v>4614</v>
      </c>
      <c r="C1287" t="str">
        <f>LEFT(טבלה1[[#This Row],[course_title]],10)</f>
        <v xml:space="preserve">Practical </v>
      </c>
      <c r="D1287" t="str">
        <f>RIGHT(טבלה1[[#This Row],[course_title]],10)</f>
        <v>y: Level 1</v>
      </c>
      <c r="E1287" t="str">
        <f>MID(טבלה1[[#This Row],[course_title]],2,10)</f>
        <v>ractical G</v>
      </c>
      <c r="F1287" t="s">
        <v>4615</v>
      </c>
      <c r="G1287" t="str">
        <f>REPLACE(טבלה1[[#This Row],[url]],19,3,"com")</f>
        <v>https://www.udemy.com/practical-guitar-theory-level-1/</v>
      </c>
      <c r="H1287" t="b">
        <v>1</v>
      </c>
      <c r="I1287" s="4">
        <v>60</v>
      </c>
      <c r="J1287" s="5">
        <v>14</v>
      </c>
      <c r="K1287" s="5">
        <v>3</v>
      </c>
      <c r="L1287" s="5">
        <v>41</v>
      </c>
      <c r="M1287">
        <v>1</v>
      </c>
      <c r="N1287" t="str">
        <f>VLOOKUP(טבלה1[[#This Row],[level_id]],Level_id!$A$2:$B$5,2)</f>
        <v>All levels</v>
      </c>
      <c r="O1287" t="str">
        <f>LOWER(טבלה1[[#This Row],[level_desc]])</f>
        <v>all levels</v>
      </c>
      <c r="P1287" s="3" t="str">
        <f>UPPER(טבלה1[[#This Row],[small letters]])</f>
        <v>ALL LEVELS</v>
      </c>
      <c r="Q1287">
        <f>LEN(טבלה1[[#This Row],[no spaces]])</f>
        <v>10</v>
      </c>
      <c r="R1287" t="str">
        <f>TRIM(טבלה1[[#This Row],[small letters]])</f>
        <v>all levels</v>
      </c>
      <c r="S1287" s="6">
        <v>1.5</v>
      </c>
      <c r="T1287" s="12">
        <v>42856</v>
      </c>
      <c r="U1287" s="6">
        <f>DAY(טבלה1[[#This Row],[published_date]])</f>
        <v>1</v>
      </c>
      <c r="V1287" s="6">
        <f>MONTH(טבלה1[[#This Row],[published_date]])</f>
        <v>5</v>
      </c>
      <c r="W1287" s="6">
        <f>YEAR(טבלה1[[#This Row],[published_date]])</f>
        <v>2017</v>
      </c>
      <c r="X1287">
        <v>3</v>
      </c>
      <c r="Y1287" t="str">
        <f>VLOOKUP(טבלה1[[#This Row],[subject_id]],Subject_id!$A$2:$B$5,2)</f>
        <v>Musical Instruments</v>
      </c>
      <c r="Z1287" s="7">
        <v>43734</v>
      </c>
      <c r="AA1287">
        <f>_xlfn.DAYS(טבלה1[[#This Row],[Removal_date]],טבלה1[[#This Row],[published_date]])</f>
        <v>878</v>
      </c>
      <c r="AB1287" s="4">
        <f>טבלה1[[#This Row],[price]]*טבלה1[[#This Row],[num_subscribers]]</f>
        <v>840</v>
      </c>
    </row>
    <row r="1288" spans="1:28" x14ac:dyDescent="0.3">
      <c r="A1288">
        <v>1078522</v>
      </c>
      <c r="B1288" t="s">
        <v>5010</v>
      </c>
      <c r="C1288" t="str">
        <f>LEFT(טבלה1[[#This Row],[course_title]],10)</f>
        <v>React JS a</v>
      </c>
      <c r="D1288" t="str">
        <f>RIGHT(טבלה1[[#This Row],[course_title]],10)</f>
        <v>g Web Apps</v>
      </c>
      <c r="E1288" t="str">
        <f>MID(טבלה1[[#This Row],[course_title]],2,10)</f>
        <v>eact JS an</v>
      </c>
      <c r="F1288" t="s">
        <v>5011</v>
      </c>
      <c r="G1288" t="str">
        <f>REPLACE(טבלה1[[#This Row],[url]],19,3,"com")</f>
        <v>https://www.udemy.com/react-js-and-redux-mastering-web-apps/</v>
      </c>
      <c r="H1288" t="b">
        <v>1</v>
      </c>
      <c r="I1288" s="4">
        <v>60</v>
      </c>
      <c r="J1288" s="5">
        <v>16829</v>
      </c>
      <c r="K1288" s="5">
        <v>820</v>
      </c>
      <c r="L1288" s="5">
        <v>77</v>
      </c>
      <c r="M1288">
        <v>1</v>
      </c>
      <c r="N1288" t="str">
        <f>VLOOKUP(טבלה1[[#This Row],[level_id]],Level_id!$A$2:$B$5,2)</f>
        <v>All levels</v>
      </c>
      <c r="O1288" t="str">
        <f>LOWER(טבלה1[[#This Row],[level_desc]])</f>
        <v>all levels</v>
      </c>
      <c r="P1288" s="3" t="str">
        <f>UPPER(טבלה1[[#This Row],[small letters]])</f>
        <v>ALL LEVELS</v>
      </c>
      <c r="Q1288">
        <f>LEN(טבלה1[[#This Row],[no spaces]])</f>
        <v>10</v>
      </c>
      <c r="R1288" t="str">
        <f>TRIM(טבלה1[[#This Row],[small letters]])</f>
        <v>all levels</v>
      </c>
      <c r="S1288" s="6">
        <v>5</v>
      </c>
      <c r="T1288" s="12">
        <v>42754</v>
      </c>
      <c r="U1288" s="6">
        <f>DAY(טבלה1[[#This Row],[published_date]])</f>
        <v>19</v>
      </c>
      <c r="V1288" s="6">
        <f>MONTH(טבלה1[[#This Row],[published_date]])</f>
        <v>1</v>
      </c>
      <c r="W1288" s="6">
        <f>YEAR(טבלה1[[#This Row],[published_date]])</f>
        <v>2017</v>
      </c>
      <c r="X1288">
        <v>4</v>
      </c>
      <c r="Y1288" t="str">
        <f>VLOOKUP(טבלה1[[#This Row],[subject_id]],Subject_id!$A$2:$B$5,2)</f>
        <v>Web Development</v>
      </c>
      <c r="Z1288" s="7">
        <v>43734</v>
      </c>
      <c r="AA1288">
        <f>_xlfn.DAYS(טבלה1[[#This Row],[Removal_date]],טבלה1[[#This Row],[published_date]])</f>
        <v>980</v>
      </c>
      <c r="AB1288" s="4">
        <f>טבלה1[[#This Row],[price]]*טבלה1[[#This Row],[num_subscribers]]</f>
        <v>1009740</v>
      </c>
    </row>
    <row r="1289" spans="1:28" x14ac:dyDescent="0.3">
      <c r="A1289">
        <v>1111844</v>
      </c>
      <c r="B1289" t="s">
        <v>5034</v>
      </c>
      <c r="C1289" t="str">
        <f>LEFT(טבלה1[[#This Row],[course_title]],10)</f>
        <v>Build a Si</v>
      </c>
      <c r="D1289" t="str">
        <f>RIGHT(טבלה1[[#This Row],[course_title]],10)</f>
        <v>ery &amp; AJAX</v>
      </c>
      <c r="E1289" t="str">
        <f>MID(טבלה1[[#This Row],[course_title]],2,10)</f>
        <v>uild a Sin</v>
      </c>
      <c r="F1289" t="s">
        <v>5035</v>
      </c>
      <c r="G1289" t="str">
        <f>REPLACE(טבלה1[[#This Row],[url]],19,3,"com")</f>
        <v>https://www.udemy.com/jquery-ajax/</v>
      </c>
      <c r="H1289" t="b">
        <v>1</v>
      </c>
      <c r="I1289" s="4">
        <v>60</v>
      </c>
      <c r="J1289" s="5">
        <v>486</v>
      </c>
      <c r="K1289" s="5">
        <v>59</v>
      </c>
      <c r="L1289" s="5">
        <v>27</v>
      </c>
      <c r="M1289">
        <v>4</v>
      </c>
      <c r="N1289" t="str">
        <f>VLOOKUP(טבלה1[[#This Row],[level_id]],Level_id!$A$2:$B$5,2)</f>
        <v>Intermediate Level</v>
      </c>
      <c r="O1289" t="str">
        <f>LOWER(טבלה1[[#This Row],[level_desc]])</f>
        <v>intermediate level</v>
      </c>
      <c r="P1289" s="3" t="str">
        <f>UPPER(טבלה1[[#This Row],[small letters]])</f>
        <v>INTERMEDIATE LEVEL</v>
      </c>
      <c r="Q1289">
        <f>LEN(טבלה1[[#This Row],[no spaces]])</f>
        <v>18</v>
      </c>
      <c r="R1289" t="str">
        <f>TRIM(טבלה1[[#This Row],[small letters]])</f>
        <v>intermediate level</v>
      </c>
      <c r="S1289" s="6">
        <v>2</v>
      </c>
      <c r="T1289" s="12">
        <v>42784</v>
      </c>
      <c r="U1289" s="6">
        <f>DAY(טבלה1[[#This Row],[published_date]])</f>
        <v>18</v>
      </c>
      <c r="V1289" s="6">
        <f>MONTH(טבלה1[[#This Row],[published_date]])</f>
        <v>2</v>
      </c>
      <c r="W1289" s="6">
        <f>YEAR(טבלה1[[#This Row],[published_date]])</f>
        <v>2017</v>
      </c>
      <c r="X1289">
        <v>4</v>
      </c>
      <c r="Y1289" t="str">
        <f>VLOOKUP(טבלה1[[#This Row],[subject_id]],Subject_id!$A$2:$B$5,2)</f>
        <v>Web Development</v>
      </c>
      <c r="Z1289" s="7">
        <v>44114</v>
      </c>
      <c r="AA1289">
        <f>_xlfn.DAYS(טבלה1[[#This Row],[Removal_date]],טבלה1[[#This Row],[published_date]])</f>
        <v>1330</v>
      </c>
      <c r="AB1289" s="4">
        <f>טבלה1[[#This Row],[price]]*טבלה1[[#This Row],[num_subscribers]]</f>
        <v>29160</v>
      </c>
    </row>
    <row r="1290" spans="1:28" x14ac:dyDescent="0.3">
      <c r="A1290">
        <v>1119610</v>
      </c>
      <c r="B1290" t="s">
        <v>4014</v>
      </c>
      <c r="C1290" t="str">
        <f>LEFT(טבלה1[[#This Row],[course_title]],10)</f>
        <v xml:space="preserve">Harmonica </v>
      </c>
      <c r="D1290" t="str">
        <f>RIGHT(טבלה1[[#This Row],[course_title]],10)</f>
        <v>th Friends</v>
      </c>
      <c r="E1290" t="str">
        <f>MID(טבלה1[[#This Row],[course_title]],2,10)</f>
        <v>armonica J</v>
      </c>
      <c r="F1290" t="s">
        <v>4015</v>
      </c>
      <c r="G1290" t="str">
        <f>REPLACE(טבלה1[[#This Row],[url]],19,3,"com")</f>
        <v>https://www.udemy.com/harmonicajamz/</v>
      </c>
      <c r="H1290" t="b">
        <v>1</v>
      </c>
      <c r="I1290" s="4">
        <v>60</v>
      </c>
      <c r="J1290" s="5">
        <v>568</v>
      </c>
      <c r="K1290" s="5">
        <v>8</v>
      </c>
      <c r="L1290" s="5">
        <v>65</v>
      </c>
      <c r="M1290">
        <v>2</v>
      </c>
      <c r="N1290" t="str">
        <f>VLOOKUP(טבלה1[[#This Row],[level_id]],Level_id!$A$2:$B$5,2)</f>
        <v>Beginner Level</v>
      </c>
      <c r="O1290" t="str">
        <f>LOWER(טבלה1[[#This Row],[level_desc]])</f>
        <v>beginner level</v>
      </c>
      <c r="P1290" s="3" t="str">
        <f>UPPER(טבלה1[[#This Row],[small letters]])</f>
        <v>BEGINNER LEVEL</v>
      </c>
      <c r="Q1290">
        <f>LEN(טבלה1[[#This Row],[no spaces]])</f>
        <v>14</v>
      </c>
      <c r="R1290" t="str">
        <f>TRIM(טבלה1[[#This Row],[small letters]])</f>
        <v>beginner level</v>
      </c>
      <c r="S1290" s="6">
        <v>5</v>
      </c>
      <c r="T1290" s="12">
        <v>42815</v>
      </c>
      <c r="U1290" s="6">
        <f>DAY(טבלה1[[#This Row],[published_date]])</f>
        <v>21</v>
      </c>
      <c r="V1290" s="6">
        <f>MONTH(טבלה1[[#This Row],[published_date]])</f>
        <v>3</v>
      </c>
      <c r="W1290" s="6">
        <f>YEAR(טבלה1[[#This Row],[published_date]])</f>
        <v>2017</v>
      </c>
      <c r="X1290">
        <v>3</v>
      </c>
      <c r="Y1290" t="str">
        <f>VLOOKUP(טבלה1[[#This Row],[subject_id]],Subject_id!$A$2:$B$5,2)</f>
        <v>Musical Instruments</v>
      </c>
      <c r="Z1290" s="7">
        <v>43465</v>
      </c>
      <c r="AA1290">
        <f>_xlfn.DAYS(טבלה1[[#This Row],[Removal_date]],טבלה1[[#This Row],[published_date]])</f>
        <v>650</v>
      </c>
      <c r="AB1290" s="4">
        <f>טבלה1[[#This Row],[price]]*טבלה1[[#This Row],[num_subscribers]]</f>
        <v>34080</v>
      </c>
    </row>
    <row r="1291" spans="1:28" x14ac:dyDescent="0.3">
      <c r="A1291">
        <v>1149202</v>
      </c>
      <c r="B1291" t="s">
        <v>4175</v>
      </c>
      <c r="C1291" t="str">
        <f>LEFT(טבלה1[[#This Row],[course_title]],10)</f>
        <v>Guitar Sol</v>
      </c>
      <c r="D1291" t="str">
        <f>RIGHT(טבלה1[[#This Row],[course_title]],10)</f>
        <v>on Lessons</v>
      </c>
      <c r="E1291" t="str">
        <f>MID(טבלה1[[#This Row],[course_title]],2,10)</f>
        <v>uitar Solo</v>
      </c>
      <c r="F1291" t="s">
        <v>4176</v>
      </c>
      <c r="G1291" t="str">
        <f>REPLACE(טבלה1[[#This Row],[url]],19,3,"com")</f>
        <v>https://www.udemy.com/holistic-guitar-solo-essentials/</v>
      </c>
      <c r="H1291" t="b">
        <v>1</v>
      </c>
      <c r="I1291" s="4">
        <v>60</v>
      </c>
      <c r="J1291" s="5">
        <v>12</v>
      </c>
      <c r="K1291" s="5">
        <v>4</v>
      </c>
      <c r="L1291" s="5">
        <v>34</v>
      </c>
      <c r="M1291">
        <v>4</v>
      </c>
      <c r="N1291" t="str">
        <f>VLOOKUP(טבלה1[[#This Row],[level_id]],Level_id!$A$2:$B$5,2)</f>
        <v>Intermediate Level</v>
      </c>
      <c r="O1291" t="str">
        <f>LOWER(טבלה1[[#This Row],[level_desc]])</f>
        <v>intermediate level</v>
      </c>
      <c r="P1291" s="3" t="str">
        <f>UPPER(טבלה1[[#This Row],[small letters]])</f>
        <v>INTERMEDIATE LEVEL</v>
      </c>
      <c r="Q1291">
        <f>LEN(טבלה1[[#This Row],[no spaces]])</f>
        <v>18</v>
      </c>
      <c r="R1291" t="str">
        <f>TRIM(טבלה1[[#This Row],[small letters]])</f>
        <v>intermediate level</v>
      </c>
      <c r="S1291" s="6">
        <v>1.5</v>
      </c>
      <c r="T1291" s="12">
        <v>42836</v>
      </c>
      <c r="U1291" s="6">
        <f>DAY(טבלה1[[#This Row],[published_date]])</f>
        <v>11</v>
      </c>
      <c r="V1291" s="6">
        <f>MONTH(טבלה1[[#This Row],[published_date]])</f>
        <v>4</v>
      </c>
      <c r="W1291" s="6">
        <f>YEAR(טבלה1[[#This Row],[published_date]])</f>
        <v>2017</v>
      </c>
      <c r="X1291">
        <v>3</v>
      </c>
      <c r="Y1291" t="str">
        <f>VLOOKUP(טבלה1[[#This Row],[subject_id]],Subject_id!$A$2:$B$5,2)</f>
        <v>Musical Instruments</v>
      </c>
      <c r="Z1291" s="7">
        <v>44114</v>
      </c>
      <c r="AA1291">
        <f>_xlfn.DAYS(טבלה1[[#This Row],[Removal_date]],טבלה1[[#This Row],[published_date]])</f>
        <v>1278</v>
      </c>
      <c r="AB1291" s="4">
        <f>טבלה1[[#This Row],[price]]*טבלה1[[#This Row],[num_subscribers]]</f>
        <v>720</v>
      </c>
    </row>
    <row r="1292" spans="1:28" x14ac:dyDescent="0.3">
      <c r="A1292">
        <v>1177670</v>
      </c>
      <c r="B1292" t="s">
        <v>2685</v>
      </c>
      <c r="C1292" t="str">
        <f>LEFT(טבלה1[[#This Row],[course_title]],10)</f>
        <v xml:space="preserve">Texturing </v>
      </c>
      <c r="D1292" t="str">
        <f>RIGHT(טבלה1[[#This Row],[course_title]],10)</f>
        <v>h Textures</v>
      </c>
      <c r="E1292" t="str">
        <f>MID(טבלה1[[#This Row],[course_title]],2,10)</f>
        <v>exturing F</v>
      </c>
      <c r="F1292" t="s">
        <v>2686</v>
      </c>
      <c r="G1292" t="str">
        <f>REPLACE(טבלה1[[#This Row],[url]],19,3,"com")</f>
        <v>https://www.udemy.com/texturing-for-designers-bring-life-to-design-with-textures/</v>
      </c>
      <c r="H1292" t="b">
        <v>1</v>
      </c>
      <c r="I1292" s="4">
        <v>60</v>
      </c>
      <c r="J1292" s="5">
        <v>201</v>
      </c>
      <c r="K1292" s="5">
        <v>0</v>
      </c>
      <c r="L1292" s="5">
        <v>12</v>
      </c>
      <c r="M1292">
        <v>1</v>
      </c>
      <c r="N1292" t="str">
        <f>VLOOKUP(טבלה1[[#This Row],[level_id]],Level_id!$A$2:$B$5,2)</f>
        <v>All levels</v>
      </c>
      <c r="O1292" t="str">
        <f>LOWER(טבלה1[[#This Row],[level_desc]])</f>
        <v>all levels</v>
      </c>
      <c r="P1292" s="3" t="str">
        <f>UPPER(טבלה1[[#This Row],[small letters]])</f>
        <v>ALL LEVELS</v>
      </c>
      <c r="Q1292">
        <f>LEN(טבלה1[[#This Row],[no spaces]])</f>
        <v>10</v>
      </c>
      <c r="R1292" t="str">
        <f>TRIM(טבלה1[[#This Row],[small letters]])</f>
        <v>all levels</v>
      </c>
      <c r="S1292" s="6">
        <v>1</v>
      </c>
      <c r="T1292" s="12">
        <v>42843</v>
      </c>
      <c r="U1292" s="6">
        <f>DAY(טבלה1[[#This Row],[published_date]])</f>
        <v>18</v>
      </c>
      <c r="V1292" s="6">
        <f>MONTH(טבלה1[[#This Row],[published_date]])</f>
        <v>4</v>
      </c>
      <c r="W1292" s="6">
        <f>YEAR(טבלה1[[#This Row],[published_date]])</f>
        <v>2017</v>
      </c>
      <c r="X1292">
        <v>2</v>
      </c>
      <c r="Y1292" t="str">
        <f>VLOOKUP(טבלה1[[#This Row],[subject_id]],Subject_id!$A$2:$B$5,2)</f>
        <v>Graphic Design</v>
      </c>
      <c r="Z1292" s="7">
        <v>43734</v>
      </c>
      <c r="AA1292">
        <f>_xlfn.DAYS(טבלה1[[#This Row],[Removal_date]],טבלה1[[#This Row],[published_date]])</f>
        <v>891</v>
      </c>
      <c r="AB1292" s="4">
        <f>טבלה1[[#This Row],[price]]*טבלה1[[#This Row],[num_subscribers]]</f>
        <v>12060</v>
      </c>
    </row>
    <row r="1293" spans="1:28" x14ac:dyDescent="0.3">
      <c r="A1293">
        <v>1203040</v>
      </c>
      <c r="B1293" t="s">
        <v>7121</v>
      </c>
      <c r="C1293" t="str">
        <f>LEFT(טבלה1[[#This Row],[course_title]],10)</f>
        <v>Google Blo</v>
      </c>
      <c r="D1293" t="str">
        <f>RIGHT(טבלה1[[#This Row],[course_title]],10)</f>
        <v>ger Course</v>
      </c>
      <c r="E1293" t="str">
        <f>MID(טבלה1[[#This Row],[course_title]],2,10)</f>
        <v>oogle Blog</v>
      </c>
      <c r="F1293" t="s">
        <v>7122</v>
      </c>
      <c r="G1293" t="str">
        <f>REPLACE(טבלה1[[#This Row],[url]],19,3,"com")</f>
        <v>https://www.udemy.com/free-blogger-course/</v>
      </c>
      <c r="H1293" t="b">
        <v>1</v>
      </c>
      <c r="I1293" s="4">
        <v>60</v>
      </c>
      <c r="J1293" s="5">
        <v>1343</v>
      </c>
      <c r="K1293" s="5">
        <v>11</v>
      </c>
      <c r="L1293" s="5">
        <v>22</v>
      </c>
      <c r="M1293">
        <v>4</v>
      </c>
      <c r="N1293" t="str">
        <f>VLOOKUP(טבלה1[[#This Row],[level_id]],Level_id!$A$2:$B$5,2)</f>
        <v>Intermediate Level</v>
      </c>
      <c r="O1293" t="str">
        <f>LOWER(טבלה1[[#This Row],[level_desc]])</f>
        <v>intermediate level</v>
      </c>
      <c r="P1293" s="3" t="str">
        <f>UPPER(טבלה1[[#This Row],[small letters]])</f>
        <v>INTERMEDIATE LEVEL</v>
      </c>
      <c r="Q1293">
        <f>LEN(טבלה1[[#This Row],[no spaces]])</f>
        <v>18</v>
      </c>
      <c r="R1293" t="str">
        <f>TRIM(טבלה1[[#This Row],[small letters]])</f>
        <v>intermediate level</v>
      </c>
      <c r="S1293" s="6">
        <v>3.5</v>
      </c>
      <c r="T1293" s="12">
        <v>42860</v>
      </c>
      <c r="U1293" s="6">
        <f>DAY(טבלה1[[#This Row],[published_date]])</f>
        <v>5</v>
      </c>
      <c r="V1293" s="6">
        <f>MONTH(טבלה1[[#This Row],[published_date]])</f>
        <v>5</v>
      </c>
      <c r="W1293" s="6">
        <f>YEAR(טבלה1[[#This Row],[published_date]])</f>
        <v>2017</v>
      </c>
      <c r="X1293">
        <v>4</v>
      </c>
      <c r="Y1293" t="str">
        <f>VLOOKUP(טבלה1[[#This Row],[subject_id]],Subject_id!$A$2:$B$5,2)</f>
        <v>Web Development</v>
      </c>
      <c r="Z1293" s="7">
        <v>44114</v>
      </c>
      <c r="AA1293">
        <f>_xlfn.DAYS(טבלה1[[#This Row],[Removal_date]],טבלה1[[#This Row],[published_date]])</f>
        <v>1254</v>
      </c>
      <c r="AB1293" s="4">
        <f>טבלה1[[#This Row],[price]]*טבלה1[[#This Row],[num_subscribers]]</f>
        <v>80580</v>
      </c>
    </row>
    <row r="1294" spans="1:28" x14ac:dyDescent="0.3">
      <c r="A1294">
        <v>1224262</v>
      </c>
      <c r="B1294" t="s">
        <v>434</v>
      </c>
      <c r="C1294" t="str">
        <f>LEFT(טבלה1[[#This Row],[course_title]],10)</f>
        <v>Introducti</v>
      </c>
      <c r="D1294" t="str">
        <f>RIGHT(טבלה1[[#This Row],[course_title]],10)</f>
        <v>onstration</v>
      </c>
      <c r="E1294" t="str">
        <f>MID(טבלה1[[#This Row],[course_title]],2,10)</f>
        <v>ntroductio</v>
      </c>
      <c r="F1294" t="s">
        <v>435</v>
      </c>
      <c r="G1294" t="str">
        <f>REPLACE(טבלה1[[#This Row],[url]],19,3,"com")</f>
        <v>https://www.udemy.com/introduction-to-futures-trading-and-live-trading-futures/</v>
      </c>
      <c r="H1294" t="b">
        <v>1</v>
      </c>
      <c r="I1294" s="4">
        <v>60</v>
      </c>
      <c r="J1294" s="5">
        <v>54</v>
      </c>
      <c r="K1294" s="5">
        <v>4</v>
      </c>
      <c r="L1294" s="5">
        <v>6</v>
      </c>
      <c r="M1294">
        <v>3</v>
      </c>
      <c r="N1294" t="str">
        <f>VLOOKUP(טבלה1[[#This Row],[level_id]],Level_id!$A$2:$B$5,2)</f>
        <v>Expert Level</v>
      </c>
      <c r="O1294" t="str">
        <f>LOWER(טבלה1[[#This Row],[level_desc]])</f>
        <v>expert level</v>
      </c>
      <c r="P1294" s="3" t="str">
        <f>UPPER(טבלה1[[#This Row],[small letters]])</f>
        <v>EXPERT LEVEL</v>
      </c>
      <c r="Q1294">
        <f>LEN(טבלה1[[#This Row],[no spaces]])</f>
        <v>12</v>
      </c>
      <c r="R1294" t="str">
        <f>TRIM(טבלה1[[#This Row],[small letters]])</f>
        <v>expert level</v>
      </c>
      <c r="S1294" s="6">
        <v>0.71666666700000003</v>
      </c>
      <c r="T1294" s="12">
        <v>42879</v>
      </c>
      <c r="U1294" s="6">
        <f>DAY(טבלה1[[#This Row],[published_date]])</f>
        <v>24</v>
      </c>
      <c r="V1294" s="6">
        <f>MONTH(טבלה1[[#This Row],[published_date]])</f>
        <v>5</v>
      </c>
      <c r="W1294" s="6">
        <f>YEAR(טבלה1[[#This Row],[published_date]])</f>
        <v>2017</v>
      </c>
      <c r="X1294">
        <v>1</v>
      </c>
      <c r="Y1294" t="str">
        <f>VLOOKUP(טבלה1[[#This Row],[subject_id]],Subject_id!$A$2:$B$5,2)</f>
        <v>Business Finance</v>
      </c>
      <c r="Z1294" s="7">
        <v>43701</v>
      </c>
      <c r="AA1294">
        <f>_xlfn.DAYS(טבלה1[[#This Row],[Removal_date]],טבלה1[[#This Row],[published_date]])</f>
        <v>822</v>
      </c>
      <c r="AB1294" s="4">
        <f>טבלה1[[#This Row],[price]]*טבלה1[[#This Row],[num_subscribers]]</f>
        <v>3240</v>
      </c>
    </row>
    <row r="1295" spans="1:28" x14ac:dyDescent="0.3">
      <c r="A1295">
        <v>1225564</v>
      </c>
      <c r="B1295" t="s">
        <v>1152</v>
      </c>
      <c r="C1295" t="str">
        <f>LEFT(טבלה1[[#This Row],[course_title]],10)</f>
        <v>Short Stra</v>
      </c>
      <c r="D1295" t="str">
        <f>RIGHT(טבלה1[[#This Row],[course_title]],10)</f>
        <v>lity Crush</v>
      </c>
      <c r="E1295" t="str">
        <f>MID(טבלה1[[#This Row],[course_title]],2,10)</f>
        <v>hort Strad</v>
      </c>
      <c r="F1295" t="s">
        <v>1153</v>
      </c>
      <c r="G1295" t="str">
        <f>REPLACE(טבלה1[[#This Row],[url]],19,3,"com")</f>
        <v>https://www.udemy.com/short-straddles-exploit-option-volatility-crush/</v>
      </c>
      <c r="H1295" t="b">
        <v>1</v>
      </c>
      <c r="I1295" s="4">
        <v>60</v>
      </c>
      <c r="J1295" s="5">
        <v>59</v>
      </c>
      <c r="K1295" s="5">
        <v>8</v>
      </c>
      <c r="L1295" s="5">
        <v>7</v>
      </c>
      <c r="M1295">
        <v>3</v>
      </c>
      <c r="N1295" t="str">
        <f>VLOOKUP(טבלה1[[#This Row],[level_id]],Level_id!$A$2:$B$5,2)</f>
        <v>Expert Level</v>
      </c>
      <c r="O1295" t="str">
        <f>LOWER(טבלה1[[#This Row],[level_desc]])</f>
        <v>expert level</v>
      </c>
      <c r="P1295" s="3" t="str">
        <f>UPPER(טבלה1[[#This Row],[small letters]])</f>
        <v>EXPERT LEVEL</v>
      </c>
      <c r="Q1295">
        <f>LEN(טבלה1[[#This Row],[no spaces]])</f>
        <v>12</v>
      </c>
      <c r="R1295" t="str">
        <f>TRIM(טבלה1[[#This Row],[small letters]])</f>
        <v>expert level</v>
      </c>
      <c r="S1295" s="6">
        <v>0.58333333300000001</v>
      </c>
      <c r="T1295" s="12">
        <v>42879</v>
      </c>
      <c r="U1295" s="6">
        <f>DAY(טבלה1[[#This Row],[published_date]])</f>
        <v>24</v>
      </c>
      <c r="V1295" s="6">
        <f>MONTH(טבלה1[[#This Row],[published_date]])</f>
        <v>5</v>
      </c>
      <c r="W1295" s="6">
        <f>YEAR(טבלה1[[#This Row],[published_date]])</f>
        <v>2017</v>
      </c>
      <c r="X1295">
        <v>1</v>
      </c>
      <c r="Y1295" t="str">
        <f>VLOOKUP(טבלה1[[#This Row],[subject_id]],Subject_id!$A$2:$B$5,2)</f>
        <v>Business Finance</v>
      </c>
      <c r="Z1295" s="7">
        <v>43701</v>
      </c>
      <c r="AA1295">
        <f>_xlfn.DAYS(טבלה1[[#This Row],[Removal_date]],טבלה1[[#This Row],[published_date]])</f>
        <v>822</v>
      </c>
      <c r="AB1295" s="4">
        <f>טבלה1[[#This Row],[price]]*טבלה1[[#This Row],[num_subscribers]]</f>
        <v>3540</v>
      </c>
    </row>
    <row r="1296" spans="1:28" x14ac:dyDescent="0.3">
      <c r="A1296">
        <v>1225674</v>
      </c>
      <c r="B1296" t="s">
        <v>898</v>
      </c>
      <c r="C1296" t="str">
        <f>LEFT(טבלה1[[#This Row],[course_title]],10)</f>
        <v>The Advant</v>
      </c>
      <c r="D1296" t="str">
        <f>RIGHT(טבלה1[[#This Row],[course_title]],10)</f>
        <v>ns Trading</v>
      </c>
      <c r="E1296" t="str">
        <f>MID(טבלה1[[#This Row],[course_title]],2,10)</f>
        <v>he Advanta</v>
      </c>
      <c r="F1296" t="s">
        <v>899</v>
      </c>
      <c r="G1296" t="str">
        <f>REPLACE(טבלה1[[#This Row],[url]],19,3,"com")</f>
        <v>https://www.udemy.com/learn-etf-options-and-index-options-trading/</v>
      </c>
      <c r="H1296" t="b">
        <v>1</v>
      </c>
      <c r="I1296" s="4">
        <v>60</v>
      </c>
      <c r="J1296" s="5">
        <v>52</v>
      </c>
      <c r="K1296" s="5">
        <v>3</v>
      </c>
      <c r="L1296" s="5">
        <v>9</v>
      </c>
      <c r="M1296">
        <v>4</v>
      </c>
      <c r="N1296" t="str">
        <f>VLOOKUP(טבלה1[[#This Row],[level_id]],Level_id!$A$2:$B$5,2)</f>
        <v>Intermediate Level</v>
      </c>
      <c r="O1296" t="str">
        <f>LOWER(טבלה1[[#This Row],[level_desc]])</f>
        <v>intermediate level</v>
      </c>
      <c r="P1296" s="3" t="str">
        <f>UPPER(טבלה1[[#This Row],[small letters]])</f>
        <v>INTERMEDIATE LEVEL</v>
      </c>
      <c r="Q1296">
        <f>LEN(טבלה1[[#This Row],[no spaces]])</f>
        <v>18</v>
      </c>
      <c r="R1296" t="str">
        <f>TRIM(טבלה1[[#This Row],[small letters]])</f>
        <v>intermediate level</v>
      </c>
      <c r="S1296" s="6">
        <v>1</v>
      </c>
      <c r="T1296" s="12">
        <v>42878</v>
      </c>
      <c r="U1296" s="6">
        <f>DAY(טבלה1[[#This Row],[published_date]])</f>
        <v>23</v>
      </c>
      <c r="V1296" s="6">
        <f>MONTH(טבלה1[[#This Row],[published_date]])</f>
        <v>5</v>
      </c>
      <c r="W1296" s="6">
        <f>YEAR(טבלה1[[#This Row],[published_date]])</f>
        <v>2017</v>
      </c>
      <c r="X1296">
        <v>1</v>
      </c>
      <c r="Y1296" t="str">
        <f>VLOOKUP(טבלה1[[#This Row],[subject_id]],Subject_id!$A$2:$B$5,2)</f>
        <v>Business Finance</v>
      </c>
      <c r="Z1296" s="7">
        <v>44114</v>
      </c>
      <c r="AA1296">
        <f>_xlfn.DAYS(טבלה1[[#This Row],[Removal_date]],טבלה1[[#This Row],[published_date]])</f>
        <v>1236</v>
      </c>
      <c r="AB1296" s="4">
        <f>טבלה1[[#This Row],[price]]*טבלה1[[#This Row],[num_subscribers]]</f>
        <v>3120</v>
      </c>
    </row>
    <row r="1297" spans="1:28" x14ac:dyDescent="0.3">
      <c r="A1297">
        <v>1225686</v>
      </c>
      <c r="B1297" t="s">
        <v>702</v>
      </c>
      <c r="C1297" t="str">
        <f>LEFT(טבלה1[[#This Row],[course_title]],10)</f>
        <v>Learn Opti</v>
      </c>
      <c r="D1297" t="str">
        <f>RIGHT(טבלה1[[#This Row],[course_title]],10)</f>
        <v>and Stocks</v>
      </c>
      <c r="E1297" t="str">
        <f>MID(טבלה1[[#This Row],[course_title]],2,10)</f>
        <v>earn Optio</v>
      </c>
      <c r="F1297" t="s">
        <v>703</v>
      </c>
      <c r="G1297" t="str">
        <f>REPLACE(טבלה1[[#This Row],[url]],19,3,"com")</f>
        <v>https://www.udemy.com/learn-options-on-futures-for-hedging-options-and-stocks/</v>
      </c>
      <c r="H1297" t="b">
        <v>1</v>
      </c>
      <c r="I1297" s="4">
        <v>60</v>
      </c>
      <c r="J1297" s="5">
        <v>51</v>
      </c>
      <c r="K1297" s="5">
        <v>2</v>
      </c>
      <c r="L1297" s="5">
        <v>6</v>
      </c>
      <c r="M1297">
        <v>3</v>
      </c>
      <c r="N1297" t="str">
        <f>VLOOKUP(טבלה1[[#This Row],[level_id]],Level_id!$A$2:$B$5,2)</f>
        <v>Expert Level</v>
      </c>
      <c r="O1297" t="str">
        <f>LOWER(טבלה1[[#This Row],[level_desc]])</f>
        <v>expert level</v>
      </c>
      <c r="P1297" s="3" t="str">
        <f>UPPER(טבלה1[[#This Row],[small letters]])</f>
        <v>EXPERT LEVEL</v>
      </c>
      <c r="Q1297">
        <f>LEN(טבלה1[[#This Row],[no spaces]])</f>
        <v>12</v>
      </c>
      <c r="R1297" t="str">
        <f>TRIM(טבלה1[[#This Row],[small letters]])</f>
        <v>expert level</v>
      </c>
      <c r="S1297" s="6">
        <v>0.7</v>
      </c>
      <c r="T1297" s="12">
        <v>42878</v>
      </c>
      <c r="U1297" s="6">
        <f>DAY(טבלה1[[#This Row],[published_date]])</f>
        <v>23</v>
      </c>
      <c r="V1297" s="6">
        <f>MONTH(טבלה1[[#This Row],[published_date]])</f>
        <v>5</v>
      </c>
      <c r="W1297" s="6">
        <f>YEAR(טבלה1[[#This Row],[published_date]])</f>
        <v>2017</v>
      </c>
      <c r="X1297">
        <v>1</v>
      </c>
      <c r="Y1297" t="str">
        <f>VLOOKUP(טבלה1[[#This Row],[subject_id]],Subject_id!$A$2:$B$5,2)</f>
        <v>Business Finance</v>
      </c>
      <c r="Z1297" s="7">
        <v>43701</v>
      </c>
      <c r="AA1297">
        <f>_xlfn.DAYS(טבלה1[[#This Row],[Removal_date]],טבלה1[[#This Row],[published_date]])</f>
        <v>823</v>
      </c>
      <c r="AB1297" s="4">
        <f>טבלה1[[#This Row],[price]]*טבלה1[[#This Row],[num_subscribers]]</f>
        <v>3060</v>
      </c>
    </row>
    <row r="1298" spans="1:28" x14ac:dyDescent="0.3">
      <c r="A1298">
        <v>1273896</v>
      </c>
      <c r="B1298" t="s">
        <v>772</v>
      </c>
      <c r="C1298" t="str">
        <f>LEFT(טבלה1[[#This Row],[course_title]],10)</f>
        <v>Covered Ca</v>
      </c>
      <c r="D1298" t="str">
        <f>RIGHT(טבלה1[[#This Row],[course_title]],10)</f>
        <v>ck Traders</v>
      </c>
      <c r="E1298" t="str">
        <f>MID(טבלה1[[#This Row],[course_title]],2,10)</f>
        <v>overed Cal</v>
      </c>
      <c r="F1298" t="s">
        <v>773</v>
      </c>
      <c r="G1298" t="str">
        <f>REPLACE(טבלה1[[#This Row],[url]],19,3,"com")</f>
        <v>https://www.udemy.com/covered-calls-income-strategy-for-stock-traders/</v>
      </c>
      <c r="H1298" t="b">
        <v>1</v>
      </c>
      <c r="I1298" s="4">
        <v>60</v>
      </c>
      <c r="J1298" s="5">
        <v>22</v>
      </c>
      <c r="K1298" s="5">
        <v>0</v>
      </c>
      <c r="L1298" s="5">
        <v>8</v>
      </c>
      <c r="M1298">
        <v>2</v>
      </c>
      <c r="N1298" t="str">
        <f>VLOOKUP(טבלה1[[#This Row],[level_id]],Level_id!$A$2:$B$5,2)</f>
        <v>Beginner Level</v>
      </c>
      <c r="O1298" t="str">
        <f>LOWER(טבלה1[[#This Row],[level_desc]])</f>
        <v>beginner level</v>
      </c>
      <c r="P1298" s="3" t="str">
        <f>UPPER(טבלה1[[#This Row],[small letters]])</f>
        <v>BEGINNER LEVEL</v>
      </c>
      <c r="Q1298">
        <f>LEN(טבלה1[[#This Row],[no spaces]])</f>
        <v>14</v>
      </c>
      <c r="R1298" t="str">
        <f>TRIM(טבלה1[[#This Row],[small letters]])</f>
        <v>beginner level</v>
      </c>
      <c r="S1298" s="6">
        <v>1</v>
      </c>
      <c r="T1298" s="12">
        <v>42919</v>
      </c>
      <c r="U1298" s="6">
        <f>DAY(טבלה1[[#This Row],[published_date]])</f>
        <v>3</v>
      </c>
      <c r="V1298" s="6">
        <f>MONTH(טבלה1[[#This Row],[published_date]])</f>
        <v>7</v>
      </c>
      <c r="W1298" s="6">
        <f>YEAR(טבלה1[[#This Row],[published_date]])</f>
        <v>2017</v>
      </c>
      <c r="X1298">
        <v>1</v>
      </c>
      <c r="Y1298" t="str">
        <f>VLOOKUP(טבלה1[[#This Row],[subject_id]],Subject_id!$A$2:$B$5,2)</f>
        <v>Business Finance</v>
      </c>
      <c r="Z1298" s="7">
        <v>43245</v>
      </c>
      <c r="AA1298">
        <f>_xlfn.DAYS(טבלה1[[#This Row],[Removal_date]],טבלה1[[#This Row],[published_date]])</f>
        <v>326</v>
      </c>
      <c r="AB1298" s="4">
        <f>טבלה1[[#This Row],[price]]*טבלה1[[#This Row],[num_subscribers]]</f>
        <v>1320</v>
      </c>
    </row>
    <row r="1299" spans="1:28" x14ac:dyDescent="0.3">
      <c r="A1299">
        <v>1275790</v>
      </c>
      <c r="B1299" t="s">
        <v>1478</v>
      </c>
      <c r="C1299" t="str">
        <f>LEFT(טבלה1[[#This Row],[course_title]],10)</f>
        <v>Advanced B</v>
      </c>
      <c r="D1299" t="str">
        <f>RIGHT(טבלה1[[#This Row],[course_title]],10)</f>
        <v>Strategies</v>
      </c>
      <c r="E1299" t="str">
        <f>MID(טבלה1[[#This Row],[course_title]],2,10)</f>
        <v>dvanced Bu</v>
      </c>
      <c r="F1299" t="s">
        <v>1479</v>
      </c>
      <c r="G1299" t="str">
        <f>REPLACE(טבלה1[[#This Row],[url]],19,3,"com")</f>
        <v>https://www.udemy.com/advanced-butterfly-spread-option-strategies/</v>
      </c>
      <c r="H1299" t="b">
        <v>1</v>
      </c>
      <c r="I1299" s="4">
        <v>60</v>
      </c>
      <c r="J1299" s="5">
        <v>16</v>
      </c>
      <c r="K1299" s="5">
        <v>1</v>
      </c>
      <c r="L1299" s="5">
        <v>8</v>
      </c>
      <c r="M1299">
        <v>3</v>
      </c>
      <c r="N1299" t="str">
        <f>VLOOKUP(טבלה1[[#This Row],[level_id]],Level_id!$A$2:$B$5,2)</f>
        <v>Expert Level</v>
      </c>
      <c r="O1299" t="str">
        <f>LOWER(טבלה1[[#This Row],[level_desc]])</f>
        <v>expert level</v>
      </c>
      <c r="P1299" s="3" t="str">
        <f>UPPER(טבלה1[[#This Row],[small letters]])</f>
        <v>EXPERT LEVEL</v>
      </c>
      <c r="Q1299">
        <f>LEN(טבלה1[[#This Row],[no spaces]])</f>
        <v>12</v>
      </c>
      <c r="R1299" t="str">
        <f>TRIM(טבלה1[[#This Row],[small letters]])</f>
        <v>expert level</v>
      </c>
      <c r="S1299" s="6">
        <v>1</v>
      </c>
      <c r="T1299" s="12">
        <v>42920</v>
      </c>
      <c r="U1299" s="6">
        <f>DAY(טבלה1[[#This Row],[published_date]])</f>
        <v>4</v>
      </c>
      <c r="V1299" s="6">
        <f>MONTH(טבלה1[[#This Row],[published_date]])</f>
        <v>7</v>
      </c>
      <c r="W1299" s="6">
        <f>YEAR(טבלה1[[#This Row],[published_date]])</f>
        <v>2017</v>
      </c>
      <c r="X1299">
        <v>1</v>
      </c>
      <c r="Y1299" t="str">
        <f>VLOOKUP(טבלה1[[#This Row],[subject_id]],Subject_id!$A$2:$B$5,2)</f>
        <v>Business Finance</v>
      </c>
      <c r="Z1299" s="7">
        <v>43701</v>
      </c>
      <c r="AA1299">
        <f>_xlfn.DAYS(טבלה1[[#This Row],[Removal_date]],טבלה1[[#This Row],[published_date]])</f>
        <v>781</v>
      </c>
      <c r="AB1299" s="4">
        <f>טבלה1[[#This Row],[price]]*טבלה1[[#This Row],[num_subscribers]]</f>
        <v>960</v>
      </c>
    </row>
    <row r="1300" spans="1:28" x14ac:dyDescent="0.3">
      <c r="A1300">
        <v>15467</v>
      </c>
      <c r="B1300" t="s">
        <v>3386</v>
      </c>
      <c r="C1300" t="str">
        <f>LEFT(טבלה1[[#This Row],[course_title]],10)</f>
        <v>Learn To D</v>
      </c>
      <c r="D1300" t="str">
        <f>RIGHT(טבלה1[[#This Row],[course_title]],10)</f>
        <v>BOOK STYLE</v>
      </c>
      <c r="E1300" t="str">
        <f>MID(טבלה1[[#This Row],[course_title]],2,10)</f>
        <v>earn To Dr</v>
      </c>
      <c r="F1300" t="s">
        <v>3387</v>
      </c>
      <c r="G1300" t="str">
        <f>REPLACE(טבלה1[[#This Row],[url]],19,3,"com")</f>
        <v>https://www.udemy.com/learn-to-draw/</v>
      </c>
      <c r="H1300" t="b">
        <v>1</v>
      </c>
      <c r="I1300" s="4">
        <v>55</v>
      </c>
      <c r="J1300" s="5">
        <v>363</v>
      </c>
      <c r="K1300" s="5">
        <v>14</v>
      </c>
      <c r="L1300" s="5">
        <v>19</v>
      </c>
      <c r="M1300">
        <v>1</v>
      </c>
      <c r="N1300" t="str">
        <f>VLOOKUP(טבלה1[[#This Row],[level_id]],Level_id!$A$2:$B$5,2)</f>
        <v>All levels</v>
      </c>
      <c r="O1300" t="str">
        <f>LOWER(טבלה1[[#This Row],[level_desc]])</f>
        <v>all levels</v>
      </c>
      <c r="P1300" s="3" t="str">
        <f>UPPER(טבלה1[[#This Row],[small letters]])</f>
        <v>ALL LEVELS</v>
      </c>
      <c r="Q1300">
        <f>LEN(טבלה1[[#This Row],[no spaces]])</f>
        <v>10</v>
      </c>
      <c r="R1300" t="str">
        <f>TRIM(טבלה1[[#This Row],[small letters]])</f>
        <v>all levels</v>
      </c>
      <c r="S1300" s="6">
        <v>2</v>
      </c>
      <c r="T1300" s="12">
        <v>41061</v>
      </c>
      <c r="U1300" s="6">
        <f>DAY(טבלה1[[#This Row],[published_date]])</f>
        <v>1</v>
      </c>
      <c r="V1300" s="6">
        <f>MONTH(טבלה1[[#This Row],[published_date]])</f>
        <v>6</v>
      </c>
      <c r="W1300" s="6">
        <f>YEAR(טבלה1[[#This Row],[published_date]])</f>
        <v>2012</v>
      </c>
      <c r="X1300">
        <v>2</v>
      </c>
      <c r="Y1300" t="str">
        <f>VLOOKUP(טבלה1[[#This Row],[subject_id]],Subject_id!$A$2:$B$5,2)</f>
        <v>Graphic Design</v>
      </c>
      <c r="Z1300" s="7">
        <v>43734</v>
      </c>
      <c r="AA1300">
        <f>_xlfn.DAYS(טבלה1[[#This Row],[Removal_date]],טבלה1[[#This Row],[published_date]])</f>
        <v>2673</v>
      </c>
      <c r="AB1300" s="4">
        <f>טבלה1[[#This Row],[price]]*טבלה1[[#This Row],[num_subscribers]]</f>
        <v>19965</v>
      </c>
    </row>
    <row r="1301" spans="1:28" x14ac:dyDescent="0.3">
      <c r="A1301">
        <v>62497</v>
      </c>
      <c r="B1301" t="s">
        <v>3282</v>
      </c>
      <c r="C1301" t="str">
        <f>LEFT(טבלה1[[#This Row],[course_title]],10)</f>
        <v>How to Dra</v>
      </c>
      <c r="D1301" t="str">
        <f>RIGHT(טבלה1[[#This Row],[course_title]],10)</f>
        <v>Characters</v>
      </c>
      <c r="E1301" t="str">
        <f>MID(טבלה1[[#This Row],[course_title]],2,10)</f>
        <v>ow to Draw</v>
      </c>
      <c r="F1301" t="s">
        <v>3283</v>
      </c>
      <c r="G1301" t="str">
        <f>REPLACE(טבלה1[[#This Row],[url]],19,3,"com")</f>
        <v>https://www.udemy.com/draw-cute-characters/</v>
      </c>
      <c r="H1301" t="b">
        <v>1</v>
      </c>
      <c r="I1301" s="4">
        <v>55</v>
      </c>
      <c r="J1301" s="5">
        <v>4080</v>
      </c>
      <c r="K1301" s="5">
        <v>522</v>
      </c>
      <c r="L1301" s="5">
        <v>26</v>
      </c>
      <c r="M1301">
        <v>1</v>
      </c>
      <c r="N1301" t="str">
        <f>VLOOKUP(טבלה1[[#This Row],[level_id]],Level_id!$A$2:$B$5,2)</f>
        <v>All levels</v>
      </c>
      <c r="O1301" t="str">
        <f>LOWER(טבלה1[[#This Row],[level_desc]])</f>
        <v>all levels</v>
      </c>
      <c r="P1301" s="3" t="str">
        <f>UPPER(טבלה1[[#This Row],[small letters]])</f>
        <v>ALL LEVELS</v>
      </c>
      <c r="Q1301">
        <f>LEN(טבלה1[[#This Row],[no spaces]])</f>
        <v>10</v>
      </c>
      <c r="R1301" t="str">
        <f>TRIM(טבלה1[[#This Row],[small letters]])</f>
        <v>all levels</v>
      </c>
      <c r="S1301" s="6">
        <v>2</v>
      </c>
      <c r="T1301" s="12">
        <v>41548</v>
      </c>
      <c r="U1301" s="6">
        <f>DAY(טבלה1[[#This Row],[published_date]])</f>
        <v>1</v>
      </c>
      <c r="V1301" s="6">
        <f>MONTH(טבלה1[[#This Row],[published_date]])</f>
        <v>10</v>
      </c>
      <c r="W1301" s="6">
        <f>YEAR(טבלה1[[#This Row],[published_date]])</f>
        <v>2013</v>
      </c>
      <c r="X1301">
        <v>2</v>
      </c>
      <c r="Y1301" t="str">
        <f>VLOOKUP(טבלה1[[#This Row],[subject_id]],Subject_id!$A$2:$B$5,2)</f>
        <v>Graphic Design</v>
      </c>
      <c r="Z1301" s="7">
        <v>43734</v>
      </c>
      <c r="AA1301">
        <f>_xlfn.DAYS(טבלה1[[#This Row],[Removal_date]],טבלה1[[#This Row],[published_date]])</f>
        <v>2186</v>
      </c>
      <c r="AB1301" s="4">
        <f>טבלה1[[#This Row],[price]]*טבלה1[[#This Row],[num_subscribers]]</f>
        <v>224400</v>
      </c>
    </row>
    <row r="1302" spans="1:28" x14ac:dyDescent="0.3">
      <c r="A1302">
        <v>212394</v>
      </c>
      <c r="B1302" t="s">
        <v>7223</v>
      </c>
      <c r="C1302" t="str">
        <f>LEFT(טבלה1[[#This Row],[course_title]],10)</f>
        <v>Introducti</v>
      </c>
      <c r="D1302" t="str">
        <f>RIGHT(טבלה1[[#This Row],[course_title]],10)</f>
        <v>evelopment</v>
      </c>
      <c r="E1302" t="str">
        <f>MID(טבלה1[[#This Row],[course_title]],2,10)</f>
        <v>ntroductio</v>
      </c>
      <c r="F1302" t="s">
        <v>7224</v>
      </c>
      <c r="G1302" t="str">
        <f>REPLACE(טבלה1[[#This Row],[url]],19,3,"com")</f>
        <v>https://www.udemy.com/refactoru-intro-nodejs/</v>
      </c>
      <c r="H1302" t="b">
        <v>1</v>
      </c>
      <c r="I1302" s="4">
        <v>55</v>
      </c>
      <c r="J1302" s="5">
        <v>1779</v>
      </c>
      <c r="K1302" s="5">
        <v>48</v>
      </c>
      <c r="L1302" s="5">
        <v>16</v>
      </c>
      <c r="M1302">
        <v>3</v>
      </c>
      <c r="N1302" t="str">
        <f>VLOOKUP(טבלה1[[#This Row],[level_id]],Level_id!$A$2:$B$5,2)</f>
        <v>Expert Level</v>
      </c>
      <c r="O1302" t="str">
        <f>LOWER(טבלה1[[#This Row],[level_desc]])</f>
        <v>expert level</v>
      </c>
      <c r="P1302" s="3" t="str">
        <f>UPPER(טבלה1[[#This Row],[small letters]])</f>
        <v>EXPERT LEVEL</v>
      </c>
      <c r="Q1302">
        <f>LEN(טבלה1[[#This Row],[no spaces]])</f>
        <v>12</v>
      </c>
      <c r="R1302" t="str">
        <f>TRIM(טבלה1[[#This Row],[small letters]])</f>
        <v>expert level</v>
      </c>
      <c r="S1302" s="6">
        <v>1</v>
      </c>
      <c r="T1302" s="12">
        <v>41879</v>
      </c>
      <c r="U1302" s="6">
        <f>DAY(טבלה1[[#This Row],[published_date]])</f>
        <v>28</v>
      </c>
      <c r="V1302" s="6">
        <f>MONTH(טבלה1[[#This Row],[published_date]])</f>
        <v>8</v>
      </c>
      <c r="W1302" s="6">
        <f>YEAR(טבלה1[[#This Row],[published_date]])</f>
        <v>2014</v>
      </c>
      <c r="X1302">
        <v>4</v>
      </c>
      <c r="Y1302" t="str">
        <f>VLOOKUP(טבלה1[[#This Row],[subject_id]],Subject_id!$A$2:$B$5,2)</f>
        <v>Web Development</v>
      </c>
      <c r="Z1302" s="7">
        <v>43701</v>
      </c>
      <c r="AA1302">
        <f>_xlfn.DAYS(טבלה1[[#This Row],[Removal_date]],טבלה1[[#This Row],[published_date]])</f>
        <v>1822</v>
      </c>
      <c r="AB1302" s="4">
        <f>טבלה1[[#This Row],[price]]*טבלה1[[#This Row],[num_subscribers]]</f>
        <v>97845</v>
      </c>
    </row>
    <row r="1303" spans="1:28" x14ac:dyDescent="0.3">
      <c r="A1303">
        <v>212398</v>
      </c>
      <c r="B1303" t="s">
        <v>6184</v>
      </c>
      <c r="C1303" t="str">
        <f>LEFT(טבלה1[[#This Row],[course_title]],10)</f>
        <v>Advanced N</v>
      </c>
      <c r="D1303" t="str">
        <f>RIGHT(טבלה1[[#This Row],[course_title]],10)</f>
        <v>evelopment</v>
      </c>
      <c r="E1303" t="str">
        <f>MID(טבלה1[[#This Row],[course_title]],2,10)</f>
        <v>dvanced No</v>
      </c>
      <c r="F1303" t="s">
        <v>6185</v>
      </c>
      <c r="G1303" t="str">
        <f>REPLACE(טבלה1[[#This Row],[url]],19,3,"com")</f>
        <v>https://www.udemy.com/refactoru-adv-nodejs/</v>
      </c>
      <c r="H1303" t="b">
        <v>1</v>
      </c>
      <c r="I1303" s="4">
        <v>55</v>
      </c>
      <c r="J1303" s="5">
        <v>2565</v>
      </c>
      <c r="K1303" s="5">
        <v>32</v>
      </c>
      <c r="L1303" s="5">
        <v>41</v>
      </c>
      <c r="M1303">
        <v>3</v>
      </c>
      <c r="N1303" t="str">
        <f>VLOOKUP(טבלה1[[#This Row],[level_id]],Level_id!$A$2:$B$5,2)</f>
        <v>Expert Level</v>
      </c>
      <c r="O1303" t="str">
        <f>LOWER(טבלה1[[#This Row],[level_desc]])</f>
        <v>expert level</v>
      </c>
      <c r="P1303" s="3" t="str">
        <f>UPPER(טבלה1[[#This Row],[small letters]])</f>
        <v>EXPERT LEVEL</v>
      </c>
      <c r="Q1303">
        <f>LEN(טבלה1[[#This Row],[no spaces]])</f>
        <v>12</v>
      </c>
      <c r="R1303" t="str">
        <f>TRIM(טבלה1[[#This Row],[small letters]])</f>
        <v>expert level</v>
      </c>
      <c r="S1303" s="6">
        <v>3</v>
      </c>
      <c r="T1303" s="12">
        <v>41879</v>
      </c>
      <c r="U1303" s="6">
        <f>DAY(טבלה1[[#This Row],[published_date]])</f>
        <v>28</v>
      </c>
      <c r="V1303" s="6">
        <f>MONTH(טבלה1[[#This Row],[published_date]])</f>
        <v>8</v>
      </c>
      <c r="W1303" s="6">
        <f>YEAR(טבלה1[[#This Row],[published_date]])</f>
        <v>2014</v>
      </c>
      <c r="X1303">
        <v>4</v>
      </c>
      <c r="Y1303" t="str">
        <f>VLOOKUP(טבלה1[[#This Row],[subject_id]],Subject_id!$A$2:$B$5,2)</f>
        <v>Web Development</v>
      </c>
      <c r="Z1303" s="7">
        <v>43701</v>
      </c>
      <c r="AA1303">
        <f>_xlfn.DAYS(טבלה1[[#This Row],[Removal_date]],טבלה1[[#This Row],[published_date]])</f>
        <v>1822</v>
      </c>
      <c r="AB1303" s="4">
        <f>טבלה1[[#This Row],[price]]*טבלה1[[#This Row],[num_subscribers]]</f>
        <v>141075</v>
      </c>
    </row>
    <row r="1304" spans="1:28" x14ac:dyDescent="0.3">
      <c r="A1304">
        <v>260900</v>
      </c>
      <c r="B1304" t="s">
        <v>3720</v>
      </c>
      <c r="C1304" t="str">
        <f>LEFT(טבלה1[[#This Row],[course_title]],10)</f>
        <v>Quick &amp; Ea</v>
      </c>
      <c r="D1304" t="str">
        <f>RIGHT(טבלה1[[#This Row],[course_title]],10)</f>
        <v>ore chords</v>
      </c>
      <c r="E1304" t="str">
        <f>MID(טבלה1[[#This Row],[course_title]],2,10)</f>
        <v>uick &amp; Eas</v>
      </c>
      <c r="F1304" t="s">
        <v>3721</v>
      </c>
      <c r="G1304" t="str">
        <f>REPLACE(טבלה1[[#This Row],[url]],19,3,"com")</f>
        <v>https://www.udemy.com/quick-and-easy-piano-chords/</v>
      </c>
      <c r="H1304" t="b">
        <v>1</v>
      </c>
      <c r="I1304" s="4">
        <v>55</v>
      </c>
      <c r="J1304" s="5">
        <v>1818</v>
      </c>
      <c r="K1304" s="5">
        <v>4</v>
      </c>
      <c r="L1304" s="5">
        <v>90</v>
      </c>
      <c r="M1304">
        <v>2</v>
      </c>
      <c r="N1304" t="str">
        <f>VLOOKUP(טבלה1[[#This Row],[level_id]],Level_id!$A$2:$B$5,2)</f>
        <v>Beginner Level</v>
      </c>
      <c r="O1304" t="str">
        <f>LOWER(טבלה1[[#This Row],[level_desc]])</f>
        <v>beginner level</v>
      </c>
      <c r="P1304" s="3" t="str">
        <f>UPPER(טבלה1[[#This Row],[small letters]])</f>
        <v>BEGINNER LEVEL</v>
      </c>
      <c r="Q1304">
        <f>LEN(טבלה1[[#This Row],[no spaces]])</f>
        <v>14</v>
      </c>
      <c r="R1304" t="str">
        <f>TRIM(טבלה1[[#This Row],[small letters]])</f>
        <v>beginner level</v>
      </c>
      <c r="S1304" s="6">
        <v>2.5</v>
      </c>
      <c r="T1304" s="12">
        <v>41837</v>
      </c>
      <c r="U1304" s="6">
        <f>DAY(טבלה1[[#This Row],[published_date]])</f>
        <v>17</v>
      </c>
      <c r="V1304" s="6">
        <f>MONTH(טבלה1[[#This Row],[published_date]])</f>
        <v>7</v>
      </c>
      <c r="W1304" s="6">
        <f>YEAR(טבלה1[[#This Row],[published_date]])</f>
        <v>2014</v>
      </c>
      <c r="X1304">
        <v>3</v>
      </c>
      <c r="Y1304" t="str">
        <f>VLOOKUP(טבלה1[[#This Row],[subject_id]],Subject_id!$A$2:$B$5,2)</f>
        <v>Musical Instruments</v>
      </c>
      <c r="Z1304" s="7">
        <v>43465</v>
      </c>
      <c r="AA1304">
        <f>_xlfn.DAYS(טבלה1[[#This Row],[Removal_date]],טבלה1[[#This Row],[published_date]])</f>
        <v>1628</v>
      </c>
      <c r="AB1304" s="4">
        <f>טבלה1[[#This Row],[price]]*טבלה1[[#This Row],[num_subscribers]]</f>
        <v>99990</v>
      </c>
    </row>
    <row r="1305" spans="1:28" x14ac:dyDescent="0.3">
      <c r="A1305">
        <v>287010</v>
      </c>
      <c r="B1305" t="s">
        <v>7031</v>
      </c>
      <c r="C1305" t="str">
        <f>LEFT(טבלה1[[#This Row],[course_title]],10)</f>
        <v>HTML &amp; CSS</v>
      </c>
      <c r="D1305" t="str">
        <f>RIGHT(טבלה1[[#This Row],[course_title]],10)</f>
        <v xml:space="preserve"> websites </v>
      </c>
      <c r="E1305" t="str">
        <f>MID(טבלה1[[#This Row],[course_title]],2,10)</f>
        <v xml:space="preserve">TML &amp; CSS </v>
      </c>
      <c r="F1305" t="s">
        <v>7032</v>
      </c>
      <c r="G1305" t="str">
        <f>REPLACE(טבלה1[[#This Row],[url]],19,3,"com")</f>
        <v>https://www.udemy.com/html-css-learn-to-build-sleek-websites/</v>
      </c>
      <c r="H1305" t="b">
        <v>1</v>
      </c>
      <c r="I1305" s="4">
        <v>55</v>
      </c>
      <c r="J1305" s="5">
        <v>1552</v>
      </c>
      <c r="K1305" s="5">
        <v>14</v>
      </c>
      <c r="L1305" s="5">
        <v>44</v>
      </c>
      <c r="M1305">
        <v>1</v>
      </c>
      <c r="N1305" t="str">
        <f>VLOOKUP(טבלה1[[#This Row],[level_id]],Level_id!$A$2:$B$5,2)</f>
        <v>All levels</v>
      </c>
      <c r="O1305" t="str">
        <f>LOWER(טבלה1[[#This Row],[level_desc]])</f>
        <v>all levels</v>
      </c>
      <c r="P1305" s="3" t="str">
        <f>UPPER(טבלה1[[#This Row],[small letters]])</f>
        <v>ALL LEVELS</v>
      </c>
      <c r="Q1305">
        <f>LEN(טבלה1[[#This Row],[no spaces]])</f>
        <v>10</v>
      </c>
      <c r="R1305" t="str">
        <f>TRIM(טבלה1[[#This Row],[small letters]])</f>
        <v>all levels</v>
      </c>
      <c r="S1305" s="6">
        <v>3.5</v>
      </c>
      <c r="T1305" s="12">
        <v>41933</v>
      </c>
      <c r="U1305" s="6">
        <f>DAY(טבלה1[[#This Row],[published_date]])</f>
        <v>21</v>
      </c>
      <c r="V1305" s="6">
        <f>MONTH(טבלה1[[#This Row],[published_date]])</f>
        <v>10</v>
      </c>
      <c r="W1305" s="6">
        <f>YEAR(טבלה1[[#This Row],[published_date]])</f>
        <v>2014</v>
      </c>
      <c r="X1305">
        <v>4</v>
      </c>
      <c r="Y1305" t="str">
        <f>VLOOKUP(טבלה1[[#This Row],[subject_id]],Subject_id!$A$2:$B$5,2)</f>
        <v>Web Development</v>
      </c>
      <c r="Z1305" s="7">
        <v>43734</v>
      </c>
      <c r="AA1305">
        <f>_xlfn.DAYS(טבלה1[[#This Row],[Removal_date]],טבלה1[[#This Row],[published_date]])</f>
        <v>1801</v>
      </c>
      <c r="AB1305" s="4">
        <f>טבלה1[[#This Row],[price]]*טבלה1[[#This Row],[num_subscribers]]</f>
        <v>85360</v>
      </c>
    </row>
    <row r="1306" spans="1:28" x14ac:dyDescent="0.3">
      <c r="A1306">
        <v>322118</v>
      </c>
      <c r="B1306" t="s">
        <v>972</v>
      </c>
      <c r="C1306" t="str">
        <f>LEFT(טבלה1[[#This Row],[course_title]],10)</f>
        <v>IFRS Finan</v>
      </c>
      <c r="D1306" t="str">
        <f>RIGHT(טבלה1[[#This Row],[course_title]],10)</f>
        <v xml:space="preserve"> Reporting</v>
      </c>
      <c r="E1306" t="str">
        <f>MID(טבלה1[[#This Row],[course_title]],2,10)</f>
        <v>FRS Financ</v>
      </c>
      <c r="F1306" t="s">
        <v>973</v>
      </c>
      <c r="G1306" t="str">
        <f>REPLACE(טבלה1[[#This Row],[url]],19,3,"com")</f>
        <v>https://www.udemy.com/ifrs-financial-reporting/</v>
      </c>
      <c r="H1306" t="b">
        <v>1</v>
      </c>
      <c r="I1306" s="4">
        <v>55</v>
      </c>
      <c r="J1306" s="5">
        <v>72</v>
      </c>
      <c r="K1306" s="5">
        <v>9</v>
      </c>
      <c r="L1306" s="5">
        <v>15</v>
      </c>
      <c r="M1306">
        <v>1</v>
      </c>
      <c r="N1306" t="str">
        <f>VLOOKUP(טבלה1[[#This Row],[level_id]],Level_id!$A$2:$B$5,2)</f>
        <v>All levels</v>
      </c>
      <c r="O1306" t="str">
        <f>LOWER(טבלה1[[#This Row],[level_desc]])</f>
        <v>all levels</v>
      </c>
      <c r="P1306" s="3" t="str">
        <f>UPPER(טבלה1[[#This Row],[small letters]])</f>
        <v>ALL LEVELS</v>
      </c>
      <c r="Q1306">
        <f>LEN(טבלה1[[#This Row],[no spaces]])</f>
        <v>10</v>
      </c>
      <c r="R1306" t="str">
        <f>TRIM(טבלה1[[#This Row],[small letters]])</f>
        <v>all levels</v>
      </c>
      <c r="S1306" s="6">
        <v>3.5</v>
      </c>
      <c r="T1306" s="12">
        <v>41936</v>
      </c>
      <c r="U1306" s="6">
        <f>DAY(טבלה1[[#This Row],[published_date]])</f>
        <v>24</v>
      </c>
      <c r="V1306" s="6">
        <f>MONTH(טבלה1[[#This Row],[published_date]])</f>
        <v>10</v>
      </c>
      <c r="W1306" s="6">
        <f>YEAR(טבלה1[[#This Row],[published_date]])</f>
        <v>2014</v>
      </c>
      <c r="X1306">
        <v>1</v>
      </c>
      <c r="Y1306" t="str">
        <f>VLOOKUP(טבלה1[[#This Row],[subject_id]],Subject_id!$A$2:$B$5,2)</f>
        <v>Business Finance</v>
      </c>
      <c r="Z1306" s="7">
        <v>43318</v>
      </c>
      <c r="AA1306">
        <f>_xlfn.DAYS(טבלה1[[#This Row],[Removal_date]],טבלה1[[#This Row],[published_date]])</f>
        <v>1382</v>
      </c>
      <c r="AB1306" s="4">
        <f>טבלה1[[#This Row],[price]]*טבלה1[[#This Row],[num_subscribers]]</f>
        <v>3960</v>
      </c>
    </row>
    <row r="1307" spans="1:28" x14ac:dyDescent="0.3">
      <c r="A1307">
        <v>343816</v>
      </c>
      <c r="B1307" t="s">
        <v>6599</v>
      </c>
      <c r="C1307" t="str">
        <f>LEFT(טבלה1[[#This Row],[course_title]],10)</f>
        <v>Learn SASS</v>
      </c>
      <c r="D1307" t="str">
        <f>RIGHT(טבלה1[[#This Row],[course_title]],10)</f>
        <v>e your CSS</v>
      </c>
      <c r="E1307" t="str">
        <f>MID(טבלה1[[#This Row],[course_title]],2,10)</f>
        <v xml:space="preserve">earn SASS </v>
      </c>
      <c r="F1307" t="s">
        <v>6600</v>
      </c>
      <c r="G1307" t="str">
        <f>REPLACE(טבלה1[[#This Row],[url]],19,3,"com")</f>
        <v>https://www.udemy.com/write-clean-css-using-sass/</v>
      </c>
      <c r="H1307" t="b">
        <v>1</v>
      </c>
      <c r="I1307" s="4">
        <v>55</v>
      </c>
      <c r="J1307" s="5">
        <v>1849</v>
      </c>
      <c r="K1307" s="5">
        <v>29</v>
      </c>
      <c r="L1307" s="5">
        <v>24</v>
      </c>
      <c r="M1307">
        <v>1</v>
      </c>
      <c r="N1307" t="str">
        <f>VLOOKUP(טבלה1[[#This Row],[level_id]],Level_id!$A$2:$B$5,2)</f>
        <v>All levels</v>
      </c>
      <c r="O1307" t="str">
        <f>LOWER(טבלה1[[#This Row],[level_desc]])</f>
        <v>all levels</v>
      </c>
      <c r="P1307" s="3" t="str">
        <f>UPPER(טבלה1[[#This Row],[small letters]])</f>
        <v>ALL LEVELS</v>
      </c>
      <c r="Q1307">
        <f>LEN(טבלה1[[#This Row],[no spaces]])</f>
        <v>10</v>
      </c>
      <c r="R1307" t="str">
        <f>TRIM(טבלה1[[#This Row],[small letters]])</f>
        <v>all levels</v>
      </c>
      <c r="S1307" s="6">
        <v>3</v>
      </c>
      <c r="T1307" s="12">
        <v>41993</v>
      </c>
      <c r="U1307" s="6">
        <f>DAY(טבלה1[[#This Row],[published_date]])</f>
        <v>20</v>
      </c>
      <c r="V1307" s="6">
        <f>MONTH(טבלה1[[#This Row],[published_date]])</f>
        <v>12</v>
      </c>
      <c r="W1307" s="6">
        <f>YEAR(טבלה1[[#This Row],[published_date]])</f>
        <v>2014</v>
      </c>
      <c r="X1307">
        <v>4</v>
      </c>
      <c r="Y1307" t="str">
        <f>VLOOKUP(טבלה1[[#This Row],[subject_id]],Subject_id!$A$2:$B$5,2)</f>
        <v>Web Development</v>
      </c>
      <c r="Z1307" s="7">
        <v>43734</v>
      </c>
      <c r="AA1307">
        <f>_xlfn.DAYS(טבלה1[[#This Row],[Removal_date]],טבלה1[[#This Row],[published_date]])</f>
        <v>1741</v>
      </c>
      <c r="AB1307" s="4">
        <f>טבלה1[[#This Row],[price]]*טבלה1[[#This Row],[num_subscribers]]</f>
        <v>101695</v>
      </c>
    </row>
    <row r="1308" spans="1:28" x14ac:dyDescent="0.3">
      <c r="A1308">
        <v>352782</v>
      </c>
      <c r="B1308" t="s">
        <v>2368</v>
      </c>
      <c r="C1308" t="str">
        <f>LEFT(טבלה1[[#This Row],[course_title]],10)</f>
        <v>ãƒˆãƒ¬ãƒ¼ã</v>
      </c>
      <c r="D1308" t="str">
        <f>RIGHT(טבלה1[[#This Row],[course_title]],10)</f>
        <v>2017å¹´ç‰ˆ</v>
      </c>
      <c r="E1308" t="str">
        <f>MID(טבלה1[[#This Row],[course_title]],2,10)</f>
        <v>ƒˆãƒ¬ãƒ¼ãƒ</v>
      </c>
      <c r="F1308" t="s">
        <v>2369</v>
      </c>
      <c r="G1308" t="str">
        <f>REPLACE(טבלה1[[#This Row],[url]],19,3,"com")</f>
        <v>https://www.udemy.com/tradingview/</v>
      </c>
      <c r="H1308" t="b">
        <v>1</v>
      </c>
      <c r="I1308" s="4">
        <v>55</v>
      </c>
      <c r="J1308" s="5">
        <v>952</v>
      </c>
      <c r="K1308" s="5">
        <v>77</v>
      </c>
      <c r="L1308" s="5">
        <v>53</v>
      </c>
      <c r="M1308">
        <v>1</v>
      </c>
      <c r="N1308" t="str">
        <f>VLOOKUP(טבלה1[[#This Row],[level_id]],Level_id!$A$2:$B$5,2)</f>
        <v>All levels</v>
      </c>
      <c r="O1308" t="str">
        <f>LOWER(טבלה1[[#This Row],[level_desc]])</f>
        <v>all levels</v>
      </c>
      <c r="P1308" s="3" t="str">
        <f>UPPER(טבלה1[[#This Row],[small letters]])</f>
        <v>ALL LEVELS</v>
      </c>
      <c r="Q1308">
        <f>LEN(טבלה1[[#This Row],[no spaces]])</f>
        <v>10</v>
      </c>
      <c r="R1308" t="str">
        <f>TRIM(טבלה1[[#This Row],[small letters]])</f>
        <v>all levels</v>
      </c>
      <c r="S1308" s="6">
        <v>3</v>
      </c>
      <c r="T1308" s="12">
        <v>41983</v>
      </c>
      <c r="U1308" s="6">
        <f>DAY(טבלה1[[#This Row],[published_date]])</f>
        <v>10</v>
      </c>
      <c r="V1308" s="6">
        <f>MONTH(טבלה1[[#This Row],[published_date]])</f>
        <v>12</v>
      </c>
      <c r="W1308" s="6">
        <f>YEAR(טבלה1[[#This Row],[published_date]])</f>
        <v>2014</v>
      </c>
      <c r="X1308">
        <v>1</v>
      </c>
      <c r="Y1308" t="str">
        <f>VLOOKUP(טבלה1[[#This Row],[subject_id]],Subject_id!$A$2:$B$5,2)</f>
        <v>Business Finance</v>
      </c>
      <c r="Z1308" s="7">
        <v>43734</v>
      </c>
      <c r="AA1308">
        <f>_xlfn.DAYS(טבלה1[[#This Row],[Removal_date]],טבלה1[[#This Row],[published_date]])</f>
        <v>1751</v>
      </c>
      <c r="AB1308" s="4">
        <f>טבלה1[[#This Row],[price]]*טבלה1[[#This Row],[num_subscribers]]</f>
        <v>52360</v>
      </c>
    </row>
    <row r="1309" spans="1:28" x14ac:dyDescent="0.3">
      <c r="A1309">
        <v>403628</v>
      </c>
      <c r="B1309" t="s">
        <v>956</v>
      </c>
      <c r="C1309" t="str">
        <f>LEFT(טבלה1[[#This Row],[course_title]],10)</f>
        <v>Bookkeepin</v>
      </c>
      <c r="D1309" t="str">
        <f>RIGHT(טבלה1[[#This Row],[course_title]],10)</f>
        <v>ping Wages</v>
      </c>
      <c r="E1309" t="str">
        <f>MID(טבלה1[[#This Row],[course_title]],2,10)</f>
        <v>ookkeeping</v>
      </c>
      <c r="F1309" t="s">
        <v>957</v>
      </c>
      <c r="G1309" t="str">
        <f>REPLACE(טבלה1[[#This Row],[url]],19,3,"com")</f>
        <v>https://www.udemy.com/bookkeeping-to-command-senior-bookkeeping-wages/</v>
      </c>
      <c r="H1309" t="b">
        <v>1</v>
      </c>
      <c r="I1309" s="4">
        <v>55</v>
      </c>
      <c r="J1309" s="5">
        <v>683</v>
      </c>
      <c r="K1309" s="5">
        <v>16</v>
      </c>
      <c r="L1309" s="5">
        <v>58</v>
      </c>
      <c r="M1309">
        <v>1</v>
      </c>
      <c r="N1309" t="str">
        <f>VLOOKUP(טבלה1[[#This Row],[level_id]],Level_id!$A$2:$B$5,2)</f>
        <v>All levels</v>
      </c>
      <c r="O1309" t="str">
        <f>LOWER(טבלה1[[#This Row],[level_desc]])</f>
        <v>all levels</v>
      </c>
      <c r="P1309" s="3" t="str">
        <f>UPPER(טבלה1[[#This Row],[small letters]])</f>
        <v>ALL LEVELS</v>
      </c>
      <c r="Q1309">
        <f>LEN(טבלה1[[#This Row],[no spaces]])</f>
        <v>10</v>
      </c>
      <c r="R1309" t="str">
        <f>TRIM(טבלה1[[#This Row],[small letters]])</f>
        <v>all levels</v>
      </c>
      <c r="S1309" s="6">
        <v>4.5</v>
      </c>
      <c r="T1309" s="12">
        <v>42069</v>
      </c>
      <c r="U1309" s="6">
        <f>DAY(טבלה1[[#This Row],[published_date]])</f>
        <v>6</v>
      </c>
      <c r="V1309" s="6">
        <f>MONTH(טבלה1[[#This Row],[published_date]])</f>
        <v>3</v>
      </c>
      <c r="W1309" s="6">
        <f>YEAR(טבלה1[[#This Row],[published_date]])</f>
        <v>2015</v>
      </c>
      <c r="X1309">
        <v>1</v>
      </c>
      <c r="Y1309" t="str">
        <f>VLOOKUP(טבלה1[[#This Row],[subject_id]],Subject_id!$A$2:$B$5,2)</f>
        <v>Business Finance</v>
      </c>
      <c r="Z1309" s="7">
        <v>43318</v>
      </c>
      <c r="AA1309">
        <f>_xlfn.DAYS(טבלה1[[#This Row],[Removal_date]],טבלה1[[#This Row],[published_date]])</f>
        <v>1249</v>
      </c>
      <c r="AB1309" s="4">
        <f>טבלה1[[#This Row],[price]]*טבלה1[[#This Row],[num_subscribers]]</f>
        <v>37565</v>
      </c>
    </row>
    <row r="1310" spans="1:28" x14ac:dyDescent="0.3">
      <c r="A1310">
        <v>417914</v>
      </c>
      <c r="B1310" t="s">
        <v>6823</v>
      </c>
      <c r="C1310" t="str">
        <f>LEFT(טבלה1[[#This Row],[course_title]],10)</f>
        <v xml:space="preserve">GRUNT js: </v>
      </c>
      <c r="D1310" t="str">
        <f>RIGHT(טבלה1[[#This Row],[course_title]],10)</f>
        <v xml:space="preserve"> your time</v>
      </c>
      <c r="E1310" t="str">
        <f>MID(טבלה1[[#This Row],[course_title]],2,10)</f>
        <v>RUNT js: A</v>
      </c>
      <c r="F1310" t="s">
        <v>6824</v>
      </c>
      <c r="G1310" t="str">
        <f>REPLACE(טבלה1[[#This Row],[url]],19,3,"com")</f>
        <v>https://www.udemy.com/gruntjs-automate-web-development-tasks-and-save-your-time/</v>
      </c>
      <c r="H1310" t="b">
        <v>1</v>
      </c>
      <c r="I1310" s="4">
        <v>55</v>
      </c>
      <c r="J1310" s="5">
        <v>1534</v>
      </c>
      <c r="K1310" s="5">
        <v>33</v>
      </c>
      <c r="L1310" s="5">
        <v>18</v>
      </c>
      <c r="M1310">
        <v>1</v>
      </c>
      <c r="N1310" t="str">
        <f>VLOOKUP(טבלה1[[#This Row],[level_id]],Level_id!$A$2:$B$5,2)</f>
        <v>All levels</v>
      </c>
      <c r="O1310" t="str">
        <f>LOWER(טבלה1[[#This Row],[level_desc]])</f>
        <v>all levels</v>
      </c>
      <c r="P1310" s="3" t="str">
        <f>UPPER(טבלה1[[#This Row],[small letters]])</f>
        <v>ALL LEVELS</v>
      </c>
      <c r="Q1310">
        <f>LEN(טבלה1[[#This Row],[no spaces]])</f>
        <v>10</v>
      </c>
      <c r="R1310" t="str">
        <f>TRIM(טבלה1[[#This Row],[small letters]])</f>
        <v>all levels</v>
      </c>
      <c r="S1310" s="6">
        <v>1.5</v>
      </c>
      <c r="T1310" s="12">
        <v>42065</v>
      </c>
      <c r="U1310" s="6">
        <f>DAY(טבלה1[[#This Row],[published_date]])</f>
        <v>2</v>
      </c>
      <c r="V1310" s="6">
        <f>MONTH(טבלה1[[#This Row],[published_date]])</f>
        <v>3</v>
      </c>
      <c r="W1310" s="6">
        <f>YEAR(טבלה1[[#This Row],[published_date]])</f>
        <v>2015</v>
      </c>
      <c r="X1310">
        <v>4</v>
      </c>
      <c r="Y1310" t="str">
        <f>VLOOKUP(טבלה1[[#This Row],[subject_id]],Subject_id!$A$2:$B$5,2)</f>
        <v>Web Development</v>
      </c>
      <c r="Z1310" s="7">
        <v>43734</v>
      </c>
      <c r="AA1310">
        <f>_xlfn.DAYS(טבלה1[[#This Row],[Removal_date]],טבלה1[[#This Row],[published_date]])</f>
        <v>1669</v>
      </c>
      <c r="AB1310" s="4">
        <f>טבלה1[[#This Row],[price]]*טבלה1[[#This Row],[num_subscribers]]</f>
        <v>84370</v>
      </c>
    </row>
    <row r="1311" spans="1:28" x14ac:dyDescent="0.3">
      <c r="A1311">
        <v>460056</v>
      </c>
      <c r="B1311" t="s">
        <v>6819</v>
      </c>
      <c r="C1311" t="str">
        <f>LEFT(טבלה1[[#This Row],[course_title]],10)</f>
        <v xml:space="preserve">Learn the </v>
      </c>
      <c r="D1311" t="str">
        <f>RIGHT(טבלה1[[#This Row],[course_title]],10)</f>
        <v xml:space="preserve"> Marketers</v>
      </c>
      <c r="E1311" t="str">
        <f>MID(טבלה1[[#This Row],[course_title]],2,10)</f>
        <v>earn the B</v>
      </c>
      <c r="F1311" t="s">
        <v>6820</v>
      </c>
      <c r="G1311" t="str">
        <f>REPLACE(טבלה1[[#This Row],[url]],19,3,"com")</f>
        <v>https://www.udemy.com/basic-programming-for-marketers/</v>
      </c>
      <c r="H1311" t="b">
        <v>1</v>
      </c>
      <c r="I1311" s="4">
        <v>55</v>
      </c>
      <c r="J1311" s="5">
        <v>11339</v>
      </c>
      <c r="K1311" s="5">
        <v>43</v>
      </c>
      <c r="L1311" s="5">
        <v>26</v>
      </c>
      <c r="M1311">
        <v>2</v>
      </c>
      <c r="N1311" t="str">
        <f>VLOOKUP(טבלה1[[#This Row],[level_id]],Level_id!$A$2:$B$5,2)</f>
        <v>Beginner Level</v>
      </c>
      <c r="O1311" t="str">
        <f>LOWER(טבלה1[[#This Row],[level_desc]])</f>
        <v>beginner level</v>
      </c>
      <c r="P1311" s="3" t="str">
        <f>UPPER(טבלה1[[#This Row],[small letters]])</f>
        <v>BEGINNER LEVEL</v>
      </c>
      <c r="Q1311">
        <f>LEN(טבלה1[[#This Row],[no spaces]])</f>
        <v>14</v>
      </c>
      <c r="R1311" t="str">
        <f>TRIM(טבלה1[[#This Row],[small letters]])</f>
        <v>beginner level</v>
      </c>
      <c r="S1311" s="6">
        <v>3.5</v>
      </c>
      <c r="T1311" s="12">
        <v>42115</v>
      </c>
      <c r="U1311" s="6">
        <f>DAY(טבלה1[[#This Row],[published_date]])</f>
        <v>21</v>
      </c>
      <c r="V1311" s="6">
        <f>MONTH(טבלה1[[#This Row],[published_date]])</f>
        <v>4</v>
      </c>
      <c r="W1311" s="6">
        <f>YEAR(טבלה1[[#This Row],[published_date]])</f>
        <v>2015</v>
      </c>
      <c r="X1311">
        <v>4</v>
      </c>
      <c r="Y1311" t="str">
        <f>VLOOKUP(טבלה1[[#This Row],[subject_id]],Subject_id!$A$2:$B$5,2)</f>
        <v>Web Development</v>
      </c>
      <c r="Z1311" s="7">
        <v>43465</v>
      </c>
      <c r="AA1311">
        <f>_xlfn.DAYS(טבלה1[[#This Row],[Removal_date]],טבלה1[[#This Row],[published_date]])</f>
        <v>1350</v>
      </c>
      <c r="AB1311" s="4">
        <f>טבלה1[[#This Row],[price]]*טבלה1[[#This Row],[num_subscribers]]</f>
        <v>623645</v>
      </c>
    </row>
    <row r="1312" spans="1:28" x14ac:dyDescent="0.3">
      <c r="A1312">
        <v>469526</v>
      </c>
      <c r="B1312" t="s">
        <v>1120</v>
      </c>
      <c r="C1312" t="str">
        <f>LEFT(טבלה1[[#This Row],[course_title]],10)</f>
        <v>Trading Bi</v>
      </c>
      <c r="D1312" t="str">
        <f>RIGHT(טבלה1[[#This Row],[course_title]],10)</f>
        <v>are Sector</v>
      </c>
      <c r="E1312" t="str">
        <f>MID(טבלה1[[#This Row],[course_title]],2,10)</f>
        <v>rading Bio</v>
      </c>
      <c r="F1312" t="s">
        <v>1121</v>
      </c>
      <c r="G1312" t="str">
        <f>REPLACE(טבלה1[[#This Row],[url]],19,3,"com")</f>
        <v>https://www.udemy.com/trading-biotech-stocks/</v>
      </c>
      <c r="H1312" t="b">
        <v>1</v>
      </c>
      <c r="I1312" s="4">
        <v>55</v>
      </c>
      <c r="J1312" s="5">
        <v>166</v>
      </c>
      <c r="K1312" s="5">
        <v>17</v>
      </c>
      <c r="L1312" s="5">
        <v>16</v>
      </c>
      <c r="M1312">
        <v>1</v>
      </c>
      <c r="N1312" t="str">
        <f>VLOOKUP(טבלה1[[#This Row],[level_id]],Level_id!$A$2:$B$5,2)</f>
        <v>All levels</v>
      </c>
      <c r="O1312" t="str">
        <f>LOWER(טבלה1[[#This Row],[level_desc]])</f>
        <v>all levels</v>
      </c>
      <c r="P1312" s="3" t="str">
        <f>UPPER(טבלה1[[#This Row],[small letters]])</f>
        <v>ALL LEVELS</v>
      </c>
      <c r="Q1312">
        <f>LEN(טבלה1[[#This Row],[no spaces]])</f>
        <v>10</v>
      </c>
      <c r="R1312" t="str">
        <f>TRIM(טבלה1[[#This Row],[small letters]])</f>
        <v>all levels</v>
      </c>
      <c r="S1312" s="6">
        <v>1.5</v>
      </c>
      <c r="T1312" s="12">
        <v>42118</v>
      </c>
      <c r="U1312" s="6">
        <f>DAY(טבלה1[[#This Row],[published_date]])</f>
        <v>24</v>
      </c>
      <c r="V1312" s="6">
        <f>MONTH(טבלה1[[#This Row],[published_date]])</f>
        <v>4</v>
      </c>
      <c r="W1312" s="6">
        <f>YEAR(טבלה1[[#This Row],[published_date]])</f>
        <v>2015</v>
      </c>
      <c r="X1312">
        <v>1</v>
      </c>
      <c r="Y1312" t="str">
        <f>VLOOKUP(טבלה1[[#This Row],[subject_id]],Subject_id!$A$2:$B$5,2)</f>
        <v>Business Finance</v>
      </c>
      <c r="Z1312" s="7">
        <v>43318</v>
      </c>
      <c r="AA1312">
        <f>_xlfn.DAYS(טבלה1[[#This Row],[Removal_date]],טבלה1[[#This Row],[published_date]])</f>
        <v>1200</v>
      </c>
      <c r="AB1312" s="4">
        <f>טבלה1[[#This Row],[price]]*טבלה1[[#This Row],[num_subscribers]]</f>
        <v>9130</v>
      </c>
    </row>
    <row r="1313" spans="1:28" x14ac:dyDescent="0.3">
      <c r="A1313">
        <v>476324</v>
      </c>
      <c r="B1313" t="s">
        <v>4016</v>
      </c>
      <c r="C1313" t="str">
        <f>LEFT(טבלה1[[#This Row],[course_title]],10)</f>
        <v>Guitar - L</v>
      </c>
      <c r="D1313" t="str">
        <f>RIGHT(טבלה1[[#This Row],[course_title]],10)</f>
        <v>for Guitar</v>
      </c>
      <c r="E1313" t="str">
        <f>MID(טבלה1[[#This Row],[course_title]],2,10)</f>
        <v>uitar - Le</v>
      </c>
      <c r="F1313" t="s">
        <v>4017</v>
      </c>
      <c r="G1313" t="str">
        <f>REPLACE(טבלה1[[#This Row],[url]],19,3,"com")</f>
        <v>https://www.udemy.com/10-beginner-chord-progressions-/</v>
      </c>
      <c r="H1313" t="b">
        <v>1</v>
      </c>
      <c r="I1313" s="4">
        <v>55</v>
      </c>
      <c r="J1313" s="5">
        <v>3013</v>
      </c>
      <c r="K1313" s="5">
        <v>15</v>
      </c>
      <c r="L1313" s="5">
        <v>28</v>
      </c>
      <c r="M1313">
        <v>2</v>
      </c>
      <c r="N1313" t="str">
        <f>VLOOKUP(טבלה1[[#This Row],[level_id]],Level_id!$A$2:$B$5,2)</f>
        <v>Beginner Level</v>
      </c>
      <c r="O1313" t="str">
        <f>LOWER(טבלה1[[#This Row],[level_desc]])</f>
        <v>beginner level</v>
      </c>
      <c r="P1313" s="3" t="str">
        <f>UPPER(טבלה1[[#This Row],[small letters]])</f>
        <v>BEGINNER LEVEL</v>
      </c>
      <c r="Q1313">
        <f>LEN(טבלה1[[#This Row],[no spaces]])</f>
        <v>14</v>
      </c>
      <c r="R1313" t="str">
        <f>TRIM(טבלה1[[#This Row],[small letters]])</f>
        <v>beginner level</v>
      </c>
      <c r="S1313" s="6">
        <v>1.5</v>
      </c>
      <c r="T1313" s="12">
        <v>42169</v>
      </c>
      <c r="U1313" s="6">
        <f>DAY(טבלה1[[#This Row],[published_date]])</f>
        <v>14</v>
      </c>
      <c r="V1313" s="6">
        <f>MONTH(טבלה1[[#This Row],[published_date]])</f>
        <v>6</v>
      </c>
      <c r="W1313" s="6">
        <f>YEAR(טבלה1[[#This Row],[published_date]])</f>
        <v>2015</v>
      </c>
      <c r="X1313">
        <v>3</v>
      </c>
      <c r="Y1313" t="str">
        <f>VLOOKUP(טבלה1[[#This Row],[subject_id]],Subject_id!$A$2:$B$5,2)</f>
        <v>Musical Instruments</v>
      </c>
      <c r="Z1313" s="7">
        <v>43465</v>
      </c>
      <c r="AA1313">
        <f>_xlfn.DAYS(טבלה1[[#This Row],[Removal_date]],טבלה1[[#This Row],[published_date]])</f>
        <v>1296</v>
      </c>
      <c r="AB1313" s="4">
        <f>טבלה1[[#This Row],[price]]*טבלה1[[#This Row],[num_subscribers]]</f>
        <v>165715</v>
      </c>
    </row>
    <row r="1314" spans="1:28" x14ac:dyDescent="0.3">
      <c r="A1314">
        <v>515260</v>
      </c>
      <c r="B1314" t="s">
        <v>3952</v>
      </c>
      <c r="C1314" t="str">
        <f>LEFT(טבלה1[[#This Row],[course_title]],10)</f>
        <v>Guitar: Ma</v>
      </c>
      <c r="D1314" t="str">
        <f>RIGHT(טבלה1[[#This Row],[course_title]],10)</f>
        <v>Easy Steps</v>
      </c>
      <c r="E1314" t="str">
        <f>MID(טבלה1[[#This Row],[course_title]],2,10)</f>
        <v>uitar: Mas</v>
      </c>
      <c r="F1314" t="s">
        <v>3953</v>
      </c>
      <c r="G1314" t="str">
        <f>REPLACE(טבלה1[[#This Row],[url]],19,3,"com")</f>
        <v>https://www.udemy.com/fretboard-mastery/</v>
      </c>
      <c r="H1314" t="b">
        <v>1</v>
      </c>
      <c r="I1314" s="4">
        <v>55</v>
      </c>
      <c r="J1314" s="5">
        <v>1203</v>
      </c>
      <c r="K1314" s="5">
        <v>26</v>
      </c>
      <c r="L1314" s="5">
        <v>10</v>
      </c>
      <c r="M1314">
        <v>2</v>
      </c>
      <c r="N1314" t="str">
        <f>VLOOKUP(טבלה1[[#This Row],[level_id]],Level_id!$A$2:$B$5,2)</f>
        <v>Beginner Level</v>
      </c>
      <c r="O1314" t="str">
        <f>LOWER(טבלה1[[#This Row],[level_desc]])</f>
        <v>beginner level</v>
      </c>
      <c r="P1314" s="3" t="str">
        <f>UPPER(טבלה1[[#This Row],[small letters]])</f>
        <v>BEGINNER LEVEL</v>
      </c>
      <c r="Q1314">
        <f>LEN(טבלה1[[#This Row],[no spaces]])</f>
        <v>14</v>
      </c>
      <c r="R1314" t="str">
        <f>TRIM(טבלה1[[#This Row],[small letters]])</f>
        <v>beginner level</v>
      </c>
      <c r="S1314" s="6">
        <v>1</v>
      </c>
      <c r="T1314" s="12">
        <v>42289</v>
      </c>
      <c r="U1314" s="6">
        <f>DAY(טבלה1[[#This Row],[published_date]])</f>
        <v>12</v>
      </c>
      <c r="V1314" s="6">
        <f>MONTH(טבלה1[[#This Row],[published_date]])</f>
        <v>10</v>
      </c>
      <c r="W1314" s="6">
        <f>YEAR(טבלה1[[#This Row],[published_date]])</f>
        <v>2015</v>
      </c>
      <c r="X1314">
        <v>3</v>
      </c>
      <c r="Y1314" t="str">
        <f>VLOOKUP(טבלה1[[#This Row],[subject_id]],Subject_id!$A$2:$B$5,2)</f>
        <v>Musical Instruments</v>
      </c>
      <c r="Z1314" s="7">
        <v>43465</v>
      </c>
      <c r="AA1314">
        <f>_xlfn.DAYS(טבלה1[[#This Row],[Removal_date]],טבלה1[[#This Row],[published_date]])</f>
        <v>1176</v>
      </c>
      <c r="AB1314" s="4">
        <f>טבלה1[[#This Row],[price]]*טבלה1[[#This Row],[num_subscribers]]</f>
        <v>66165</v>
      </c>
    </row>
    <row r="1315" spans="1:28" x14ac:dyDescent="0.3">
      <c r="A1315">
        <v>601912</v>
      </c>
      <c r="B1315" t="s">
        <v>946</v>
      </c>
      <c r="C1315" t="str">
        <f>LEFT(טבלה1[[#This Row],[course_title]],10)</f>
        <v>TRADING: 5</v>
      </c>
      <c r="D1315" t="str">
        <f>RIGHT(טבלה1[[#This Row],[course_title]],10)</f>
        <v xml:space="preserve"> CHALLENGE</v>
      </c>
      <c r="E1315" t="str">
        <f>MID(טבלה1[[#This Row],[course_title]],2,10)</f>
        <v>RADING: 5K</v>
      </c>
      <c r="F1315" t="s">
        <v>947</v>
      </c>
      <c r="G1315" t="str">
        <f>REPLACE(טבלה1[[#This Row],[url]],19,3,"com")</f>
        <v>https://www.udemy.com/trading_course/</v>
      </c>
      <c r="H1315" t="b">
        <v>1</v>
      </c>
      <c r="I1315" s="4">
        <v>55</v>
      </c>
      <c r="J1315" s="5">
        <v>375</v>
      </c>
      <c r="K1315" s="5">
        <v>10</v>
      </c>
      <c r="L1315" s="5">
        <v>19</v>
      </c>
      <c r="M1315">
        <v>4</v>
      </c>
      <c r="N1315" t="str">
        <f>VLOOKUP(טבלה1[[#This Row],[level_id]],Level_id!$A$2:$B$5,2)</f>
        <v>Intermediate Level</v>
      </c>
      <c r="O1315" t="str">
        <f>LOWER(טבלה1[[#This Row],[level_desc]])</f>
        <v>intermediate level</v>
      </c>
      <c r="P1315" s="3" t="str">
        <f>UPPER(טבלה1[[#This Row],[small letters]])</f>
        <v>INTERMEDIATE LEVEL</v>
      </c>
      <c r="Q1315">
        <f>LEN(טבלה1[[#This Row],[no spaces]])</f>
        <v>18</v>
      </c>
      <c r="R1315" t="str">
        <f>TRIM(טבלה1[[#This Row],[small letters]])</f>
        <v>intermediate level</v>
      </c>
      <c r="S1315" s="6">
        <v>1</v>
      </c>
      <c r="T1315" s="12">
        <v>42259</v>
      </c>
      <c r="U1315" s="6">
        <f>DAY(טבלה1[[#This Row],[published_date]])</f>
        <v>12</v>
      </c>
      <c r="V1315" s="6">
        <f>MONTH(טבלה1[[#This Row],[published_date]])</f>
        <v>9</v>
      </c>
      <c r="W1315" s="6">
        <f>YEAR(טבלה1[[#This Row],[published_date]])</f>
        <v>2015</v>
      </c>
      <c r="X1315">
        <v>1</v>
      </c>
      <c r="Y1315" t="str">
        <f>VLOOKUP(טבלה1[[#This Row],[subject_id]],Subject_id!$A$2:$B$5,2)</f>
        <v>Business Finance</v>
      </c>
      <c r="Z1315" s="7">
        <v>44114</v>
      </c>
      <c r="AA1315">
        <f>_xlfn.DAYS(טבלה1[[#This Row],[Removal_date]],טבלה1[[#This Row],[published_date]])</f>
        <v>1855</v>
      </c>
      <c r="AB1315" s="4">
        <f>טבלה1[[#This Row],[price]]*טבלה1[[#This Row],[num_subscribers]]</f>
        <v>20625</v>
      </c>
    </row>
    <row r="1316" spans="1:28" x14ac:dyDescent="0.3">
      <c r="A1316">
        <v>624662</v>
      </c>
      <c r="B1316" t="s">
        <v>3650</v>
      </c>
      <c r="C1316" t="str">
        <f>LEFT(טבלה1[[#This Row],[course_title]],10)</f>
        <v>Guitar: Th</v>
      </c>
      <c r="D1316" t="str">
        <f>RIGHT(טבלה1[[#This Row],[course_title]],10)</f>
        <v>Next Level</v>
      </c>
      <c r="E1316" t="str">
        <f>MID(טבלה1[[#This Row],[course_title]],2,10)</f>
        <v>uitar: The</v>
      </c>
      <c r="F1316" t="s">
        <v>3651</v>
      </c>
      <c r="G1316" t="str">
        <f>REPLACE(טבלה1[[#This Row],[url]],19,3,"com")</f>
        <v>https://www.udemy.com/guitar-the-next-level/</v>
      </c>
      <c r="H1316" t="b">
        <v>1</v>
      </c>
      <c r="I1316" s="4">
        <v>55</v>
      </c>
      <c r="J1316" s="5">
        <v>117</v>
      </c>
      <c r="K1316" s="5">
        <v>12</v>
      </c>
      <c r="L1316" s="5">
        <v>10</v>
      </c>
      <c r="M1316">
        <v>2</v>
      </c>
      <c r="N1316" t="str">
        <f>VLOOKUP(טבלה1[[#This Row],[level_id]],Level_id!$A$2:$B$5,2)</f>
        <v>Beginner Level</v>
      </c>
      <c r="O1316" t="str">
        <f>LOWER(טבלה1[[#This Row],[level_desc]])</f>
        <v>beginner level</v>
      </c>
      <c r="P1316" s="3" t="str">
        <f>UPPER(טבלה1[[#This Row],[small letters]])</f>
        <v>BEGINNER LEVEL</v>
      </c>
      <c r="Q1316">
        <f>LEN(טבלה1[[#This Row],[no spaces]])</f>
        <v>14</v>
      </c>
      <c r="R1316" t="str">
        <f>TRIM(טבלה1[[#This Row],[small letters]])</f>
        <v>beginner level</v>
      </c>
      <c r="S1316" s="6">
        <v>1</v>
      </c>
      <c r="T1316" s="12">
        <v>42279</v>
      </c>
      <c r="U1316" s="6">
        <f>DAY(טבלה1[[#This Row],[published_date]])</f>
        <v>2</v>
      </c>
      <c r="V1316" s="6">
        <f>MONTH(טבלה1[[#This Row],[published_date]])</f>
        <v>10</v>
      </c>
      <c r="W1316" s="6">
        <f>YEAR(טבלה1[[#This Row],[published_date]])</f>
        <v>2015</v>
      </c>
      <c r="X1316">
        <v>3</v>
      </c>
      <c r="Y1316" t="str">
        <f>VLOOKUP(טבלה1[[#This Row],[subject_id]],Subject_id!$A$2:$B$5,2)</f>
        <v>Musical Instruments</v>
      </c>
      <c r="Z1316" s="7">
        <v>43465</v>
      </c>
      <c r="AA1316">
        <f>_xlfn.DAYS(טבלה1[[#This Row],[Removal_date]],טבלה1[[#This Row],[published_date]])</f>
        <v>1186</v>
      </c>
      <c r="AB1316" s="4">
        <f>טבלה1[[#This Row],[price]]*טבלה1[[#This Row],[num_subscribers]]</f>
        <v>6435</v>
      </c>
    </row>
    <row r="1317" spans="1:28" x14ac:dyDescent="0.3">
      <c r="A1317">
        <v>647564</v>
      </c>
      <c r="B1317" t="s">
        <v>6609</v>
      </c>
      <c r="C1317" t="str">
        <f>LEFT(טבלה1[[#This Row],[course_title]],10)</f>
        <v>React: Lea</v>
      </c>
      <c r="D1317" t="str">
        <f>RIGHT(טבלה1[[#This Row],[course_title]],10)</f>
        <v>Developers</v>
      </c>
      <c r="E1317" t="str">
        <f>MID(טבלה1[[#This Row],[course_title]],2,10)</f>
        <v>eact: Lear</v>
      </c>
      <c r="F1317" t="s">
        <v>6610</v>
      </c>
      <c r="G1317" t="str">
        <f>REPLACE(טבלה1[[#This Row],[url]],19,3,"com")</f>
        <v>https://www.udemy.com/react-fundamentals-frontend-developers/</v>
      </c>
      <c r="H1317" t="b">
        <v>1</v>
      </c>
      <c r="I1317" s="4">
        <v>55</v>
      </c>
      <c r="J1317" s="5">
        <v>1993</v>
      </c>
      <c r="K1317" s="5">
        <v>55</v>
      </c>
      <c r="L1317" s="5">
        <v>26</v>
      </c>
      <c r="M1317">
        <v>1</v>
      </c>
      <c r="N1317" t="str">
        <f>VLOOKUP(טבלה1[[#This Row],[level_id]],Level_id!$A$2:$B$5,2)</f>
        <v>All levels</v>
      </c>
      <c r="O1317" t="str">
        <f>LOWER(טבלה1[[#This Row],[level_desc]])</f>
        <v>all levels</v>
      </c>
      <c r="P1317" s="3" t="str">
        <f>UPPER(טבלה1[[#This Row],[small letters]])</f>
        <v>ALL LEVELS</v>
      </c>
      <c r="Q1317">
        <f>LEN(טבלה1[[#This Row],[no spaces]])</f>
        <v>10</v>
      </c>
      <c r="R1317" t="str">
        <f>TRIM(טבלה1[[#This Row],[small letters]])</f>
        <v>all levels</v>
      </c>
      <c r="S1317" s="6">
        <v>4</v>
      </c>
      <c r="T1317" s="12">
        <v>42527</v>
      </c>
      <c r="U1317" s="6">
        <f>DAY(טבלה1[[#This Row],[published_date]])</f>
        <v>6</v>
      </c>
      <c r="V1317" s="6">
        <f>MONTH(טבלה1[[#This Row],[published_date]])</f>
        <v>6</v>
      </c>
      <c r="W1317" s="6">
        <f>YEAR(טבלה1[[#This Row],[published_date]])</f>
        <v>2016</v>
      </c>
      <c r="X1317">
        <v>4</v>
      </c>
      <c r="Y1317" t="str">
        <f>VLOOKUP(טבלה1[[#This Row],[subject_id]],Subject_id!$A$2:$B$5,2)</f>
        <v>Web Development</v>
      </c>
      <c r="Z1317" s="7">
        <v>43734</v>
      </c>
      <c r="AA1317">
        <f>_xlfn.DAYS(טבלה1[[#This Row],[Removal_date]],טבלה1[[#This Row],[published_date]])</f>
        <v>1207</v>
      </c>
      <c r="AB1317" s="4">
        <f>טבלה1[[#This Row],[price]]*טבלה1[[#This Row],[num_subscribers]]</f>
        <v>109615</v>
      </c>
    </row>
    <row r="1318" spans="1:28" x14ac:dyDescent="0.3">
      <c r="A1318">
        <v>653852</v>
      </c>
      <c r="B1318" t="s">
        <v>6188</v>
      </c>
      <c r="C1318" t="str">
        <f>LEFT(טבלה1[[#This Row],[course_title]],10)</f>
        <v xml:space="preserve">Bootstrap </v>
      </c>
      <c r="D1318" t="str">
        <f>RIGHT(טבלה1[[#This Row],[course_title]],10)</f>
        <v>troduction</v>
      </c>
      <c r="E1318" t="str">
        <f>MID(טבלה1[[#This Row],[course_title]],2,10)</f>
        <v>ootstrap F</v>
      </c>
      <c r="F1318" t="s">
        <v>6189</v>
      </c>
      <c r="G1318" t="str">
        <f>REPLACE(טבלה1[[#This Row],[url]],19,3,"com")</f>
        <v>https://www.udemy.com/bootstrap-for-beginners-a-basic-introduction/</v>
      </c>
      <c r="H1318" t="b">
        <v>1</v>
      </c>
      <c r="I1318" s="4">
        <v>55</v>
      </c>
      <c r="J1318" s="5">
        <v>1186</v>
      </c>
      <c r="K1318" s="5">
        <v>14</v>
      </c>
      <c r="L1318" s="5">
        <v>9</v>
      </c>
      <c r="M1318">
        <v>2</v>
      </c>
      <c r="N1318" t="str">
        <f>VLOOKUP(טבלה1[[#This Row],[level_id]],Level_id!$A$2:$B$5,2)</f>
        <v>Beginner Level</v>
      </c>
      <c r="O1318" t="str">
        <f>LOWER(טבלה1[[#This Row],[level_desc]])</f>
        <v>beginner level</v>
      </c>
      <c r="P1318" s="3" t="str">
        <f>UPPER(טבלה1[[#This Row],[small letters]])</f>
        <v>BEGINNER LEVEL</v>
      </c>
      <c r="Q1318">
        <f>LEN(טבלה1[[#This Row],[no spaces]])</f>
        <v>14</v>
      </c>
      <c r="R1318" t="str">
        <f>TRIM(טבלה1[[#This Row],[small letters]])</f>
        <v>beginner level</v>
      </c>
      <c r="S1318" s="6">
        <v>0.66666666699999999</v>
      </c>
      <c r="T1318" s="12">
        <v>42321</v>
      </c>
      <c r="U1318" s="6">
        <f>DAY(טבלה1[[#This Row],[published_date]])</f>
        <v>13</v>
      </c>
      <c r="V1318" s="6">
        <f>MONTH(טבלה1[[#This Row],[published_date]])</f>
        <v>11</v>
      </c>
      <c r="W1318" s="6">
        <f>YEAR(טבלה1[[#This Row],[published_date]])</f>
        <v>2015</v>
      </c>
      <c r="X1318">
        <v>4</v>
      </c>
      <c r="Y1318" t="str">
        <f>VLOOKUP(טבלה1[[#This Row],[subject_id]],Subject_id!$A$2:$B$5,2)</f>
        <v>Web Development</v>
      </c>
      <c r="Z1318" s="7">
        <v>43465</v>
      </c>
      <c r="AA1318">
        <f>_xlfn.DAYS(טבלה1[[#This Row],[Removal_date]],טבלה1[[#This Row],[published_date]])</f>
        <v>1144</v>
      </c>
      <c r="AB1318" s="4">
        <f>טבלה1[[#This Row],[price]]*טבלה1[[#This Row],[num_subscribers]]</f>
        <v>65230</v>
      </c>
    </row>
    <row r="1319" spans="1:28" x14ac:dyDescent="0.3">
      <c r="A1319">
        <v>758216</v>
      </c>
      <c r="B1319" t="s">
        <v>4424</v>
      </c>
      <c r="C1319" t="str">
        <f>LEFT(טבלה1[[#This Row],[course_title]],10)</f>
        <v>Sistema Co</v>
      </c>
      <c r="D1319" t="str">
        <f>RIGHT(טבלה1[[#This Row],[course_title]],10)</f>
        <v>ncipiantes</v>
      </c>
      <c r="E1319" t="str">
        <f>MID(טבלה1[[#This Row],[course_title]],2,10)</f>
        <v>istema Com</v>
      </c>
      <c r="F1319" t="s">
        <v>4425</v>
      </c>
      <c r="G1319" t="str">
        <f>REPLACE(טבלה1[[#This Row],[url]],19,3,"com")</f>
        <v>https://www.udemy.com/sistema-completo-de-guitarra-ritmica-para-principiantes/</v>
      </c>
      <c r="H1319" t="b">
        <v>1</v>
      </c>
      <c r="I1319" s="4">
        <v>55</v>
      </c>
      <c r="J1319" s="5">
        <v>21</v>
      </c>
      <c r="K1319" s="5">
        <v>3</v>
      </c>
      <c r="L1319" s="5">
        <v>32</v>
      </c>
      <c r="M1319">
        <v>2</v>
      </c>
      <c r="N1319" t="str">
        <f>VLOOKUP(טבלה1[[#This Row],[level_id]],Level_id!$A$2:$B$5,2)</f>
        <v>Beginner Level</v>
      </c>
      <c r="O1319" t="str">
        <f>LOWER(טבלה1[[#This Row],[level_desc]])</f>
        <v>beginner level</v>
      </c>
      <c r="P1319" s="3" t="str">
        <f>UPPER(טבלה1[[#This Row],[small letters]])</f>
        <v>BEGINNER LEVEL</v>
      </c>
      <c r="Q1319">
        <f>LEN(טבלה1[[#This Row],[no spaces]])</f>
        <v>14</v>
      </c>
      <c r="R1319" t="str">
        <f>TRIM(טבלה1[[#This Row],[small letters]])</f>
        <v>beginner level</v>
      </c>
      <c r="S1319" s="6">
        <v>6</v>
      </c>
      <c r="T1319" s="12">
        <v>42427</v>
      </c>
      <c r="U1319" s="6">
        <f>DAY(טבלה1[[#This Row],[published_date]])</f>
        <v>27</v>
      </c>
      <c r="V1319" s="6">
        <f>MONTH(טבלה1[[#This Row],[published_date]])</f>
        <v>2</v>
      </c>
      <c r="W1319" s="6">
        <f>YEAR(טבלה1[[#This Row],[published_date]])</f>
        <v>2016</v>
      </c>
      <c r="X1319">
        <v>3</v>
      </c>
      <c r="Y1319" t="str">
        <f>VLOOKUP(טבלה1[[#This Row],[subject_id]],Subject_id!$A$2:$B$5,2)</f>
        <v>Musical Instruments</v>
      </c>
      <c r="Z1319" s="7">
        <v>43465</v>
      </c>
      <c r="AA1319">
        <f>_xlfn.DAYS(טבלה1[[#This Row],[Removal_date]],טבלה1[[#This Row],[published_date]])</f>
        <v>1038</v>
      </c>
      <c r="AB1319" s="4">
        <f>טבלה1[[#This Row],[price]]*טבלה1[[#This Row],[num_subscribers]]</f>
        <v>1155</v>
      </c>
    </row>
    <row r="1320" spans="1:28" x14ac:dyDescent="0.3">
      <c r="A1320">
        <v>791414</v>
      </c>
      <c r="B1320" t="s">
        <v>6414</v>
      </c>
      <c r="C1320" t="str">
        <f>LEFT(טבלה1[[#This Row],[course_title]],10)</f>
        <v>JavaScript</v>
      </c>
      <c r="D1320" t="str">
        <f>RIGHT(טבלה1[[#This Row],[course_title]],10)</f>
        <v xml:space="preserve"> beginners</v>
      </c>
      <c r="E1320" t="str">
        <f>MID(טבלה1[[#This Row],[course_title]],2,10)</f>
        <v xml:space="preserve">avaScript </v>
      </c>
      <c r="F1320" t="s">
        <v>6415</v>
      </c>
      <c r="G1320" t="str">
        <f>REPLACE(טבלה1[[#This Row],[url]],19,3,"com")</f>
        <v>https://www.udemy.com/learn-javascript-online/</v>
      </c>
      <c r="H1320" t="b">
        <v>1</v>
      </c>
      <c r="I1320" s="4">
        <v>55</v>
      </c>
      <c r="J1320" s="5">
        <v>2215</v>
      </c>
      <c r="K1320" s="5">
        <v>223</v>
      </c>
      <c r="L1320" s="5">
        <v>74</v>
      </c>
      <c r="M1320">
        <v>2</v>
      </c>
      <c r="N1320" t="str">
        <f>VLOOKUP(טבלה1[[#This Row],[level_id]],Level_id!$A$2:$B$5,2)</f>
        <v>Beginner Level</v>
      </c>
      <c r="O1320" t="str">
        <f>LOWER(טבלה1[[#This Row],[level_desc]])</f>
        <v>beginner level</v>
      </c>
      <c r="P1320" s="3" t="str">
        <f>UPPER(טבלה1[[#This Row],[small letters]])</f>
        <v>BEGINNER LEVEL</v>
      </c>
      <c r="Q1320">
        <f>LEN(טבלה1[[#This Row],[no spaces]])</f>
        <v>14</v>
      </c>
      <c r="R1320" t="str">
        <f>TRIM(טבלה1[[#This Row],[small letters]])</f>
        <v>beginner level</v>
      </c>
      <c r="S1320" s="6">
        <v>5</v>
      </c>
      <c r="T1320" s="12">
        <v>42473</v>
      </c>
      <c r="U1320" s="6">
        <f>DAY(טבלה1[[#This Row],[published_date]])</f>
        <v>13</v>
      </c>
      <c r="V1320" s="6">
        <f>MONTH(טבלה1[[#This Row],[published_date]])</f>
        <v>4</v>
      </c>
      <c r="W1320" s="6">
        <f>YEAR(טבלה1[[#This Row],[published_date]])</f>
        <v>2016</v>
      </c>
      <c r="X1320">
        <v>4</v>
      </c>
      <c r="Y1320" t="str">
        <f>VLOOKUP(טבלה1[[#This Row],[subject_id]],Subject_id!$A$2:$B$5,2)</f>
        <v>Web Development</v>
      </c>
      <c r="Z1320" s="7">
        <v>43465</v>
      </c>
      <c r="AA1320">
        <f>_xlfn.DAYS(טבלה1[[#This Row],[Removal_date]],טבלה1[[#This Row],[published_date]])</f>
        <v>992</v>
      </c>
      <c r="AB1320" s="4">
        <f>טבלה1[[#This Row],[price]]*טבלה1[[#This Row],[num_subscribers]]</f>
        <v>121825</v>
      </c>
    </row>
    <row r="1321" spans="1:28" x14ac:dyDescent="0.3">
      <c r="A1321">
        <v>854756</v>
      </c>
      <c r="B1321" t="s">
        <v>5898</v>
      </c>
      <c r="C1321" t="str">
        <f>LEFT(טבלה1[[#This Row],[course_title]],10)</f>
        <v>Learn Drup</v>
      </c>
      <c r="D1321" t="str">
        <f>RIGHT(טבלה1[[#This Row],[course_title]],10)</f>
        <v>ve Project</v>
      </c>
      <c r="E1321" t="str">
        <f>MID(טבלה1[[#This Row],[course_title]],2,10)</f>
        <v>earn Drupa</v>
      </c>
      <c r="F1321" t="s">
        <v>5899</v>
      </c>
      <c r="G1321" t="str">
        <f>REPLACE(טבלה1[[#This Row],[url]],19,3,"com")</f>
        <v>https://www.udemy.com/learn-drupal-8-with-a-live-project/</v>
      </c>
      <c r="H1321" t="b">
        <v>1</v>
      </c>
      <c r="I1321" s="4">
        <v>55</v>
      </c>
      <c r="J1321" s="5">
        <v>2012</v>
      </c>
      <c r="K1321" s="5">
        <v>15</v>
      </c>
      <c r="L1321" s="5">
        <v>59</v>
      </c>
      <c r="M1321">
        <v>1</v>
      </c>
      <c r="N1321" t="str">
        <f>VLOOKUP(טבלה1[[#This Row],[level_id]],Level_id!$A$2:$B$5,2)</f>
        <v>All levels</v>
      </c>
      <c r="O1321" t="str">
        <f>LOWER(טבלה1[[#This Row],[level_desc]])</f>
        <v>all levels</v>
      </c>
      <c r="P1321" s="3" t="str">
        <f>UPPER(טבלה1[[#This Row],[small letters]])</f>
        <v>ALL LEVELS</v>
      </c>
      <c r="Q1321">
        <f>LEN(טבלה1[[#This Row],[no spaces]])</f>
        <v>10</v>
      </c>
      <c r="R1321" t="str">
        <f>TRIM(טבלה1[[#This Row],[small letters]])</f>
        <v>all levels</v>
      </c>
      <c r="S1321" s="6">
        <v>3.5</v>
      </c>
      <c r="T1321" s="12">
        <v>42811</v>
      </c>
      <c r="U1321" s="6">
        <f>DAY(טבלה1[[#This Row],[published_date]])</f>
        <v>17</v>
      </c>
      <c r="V1321" s="6">
        <f>MONTH(טבלה1[[#This Row],[published_date]])</f>
        <v>3</v>
      </c>
      <c r="W1321" s="6">
        <f>YEAR(טבלה1[[#This Row],[published_date]])</f>
        <v>2017</v>
      </c>
      <c r="X1321">
        <v>4</v>
      </c>
      <c r="Y1321" t="str">
        <f>VLOOKUP(טבלה1[[#This Row],[subject_id]],Subject_id!$A$2:$B$5,2)</f>
        <v>Web Development</v>
      </c>
      <c r="Z1321" s="7">
        <v>43734</v>
      </c>
      <c r="AA1321">
        <f>_xlfn.DAYS(טבלה1[[#This Row],[Removal_date]],טבלה1[[#This Row],[published_date]])</f>
        <v>923</v>
      </c>
      <c r="AB1321" s="4">
        <f>טבלה1[[#This Row],[price]]*טבלה1[[#This Row],[num_subscribers]]</f>
        <v>110660</v>
      </c>
    </row>
    <row r="1322" spans="1:28" x14ac:dyDescent="0.3">
      <c r="A1322">
        <v>876396</v>
      </c>
      <c r="B1322" t="s">
        <v>3756</v>
      </c>
      <c r="C1322" t="str">
        <f>LEFT(טבלה1[[#This Row],[course_title]],10)</f>
        <v>Guitar Fre</v>
      </c>
      <c r="D1322" t="str">
        <f>RIGHT(טבלה1[[#This Row],[course_title]],10)</f>
        <v>rd Secrets</v>
      </c>
      <c r="E1322" t="str">
        <f>MID(טבלה1[[#This Row],[course_title]],2,10)</f>
        <v>uitar Fret</v>
      </c>
      <c r="F1322" t="s">
        <v>3757</v>
      </c>
      <c r="G1322" t="str">
        <f>REPLACE(טבלה1[[#This Row],[url]],19,3,"com")</f>
        <v>https://www.udemy.com/guitar-fretboard-secrets/</v>
      </c>
      <c r="H1322" t="b">
        <v>1</v>
      </c>
      <c r="I1322" s="4">
        <v>55</v>
      </c>
      <c r="J1322" s="5">
        <v>186</v>
      </c>
      <c r="K1322" s="5">
        <v>13</v>
      </c>
      <c r="L1322" s="5">
        <v>35</v>
      </c>
      <c r="M1322">
        <v>4</v>
      </c>
      <c r="N1322" t="str">
        <f>VLOOKUP(טבלה1[[#This Row],[level_id]],Level_id!$A$2:$B$5,2)</f>
        <v>Intermediate Level</v>
      </c>
      <c r="O1322" t="str">
        <f>LOWER(טבלה1[[#This Row],[level_desc]])</f>
        <v>intermediate level</v>
      </c>
      <c r="P1322" s="3" t="str">
        <f>UPPER(טבלה1[[#This Row],[small letters]])</f>
        <v>INTERMEDIATE LEVEL</v>
      </c>
      <c r="Q1322">
        <f>LEN(טבלה1[[#This Row],[no spaces]])</f>
        <v>18</v>
      </c>
      <c r="R1322" t="str">
        <f>TRIM(טבלה1[[#This Row],[small letters]])</f>
        <v>intermediate level</v>
      </c>
      <c r="S1322" s="6">
        <v>2</v>
      </c>
      <c r="T1322" s="12">
        <v>42705</v>
      </c>
      <c r="U1322" s="6">
        <f>DAY(טבלה1[[#This Row],[published_date]])</f>
        <v>1</v>
      </c>
      <c r="V1322" s="6">
        <f>MONTH(טבלה1[[#This Row],[published_date]])</f>
        <v>12</v>
      </c>
      <c r="W1322" s="6">
        <f>YEAR(טבלה1[[#This Row],[published_date]])</f>
        <v>2016</v>
      </c>
      <c r="X1322">
        <v>3</v>
      </c>
      <c r="Y1322" t="str">
        <f>VLOOKUP(טבלה1[[#This Row],[subject_id]],Subject_id!$A$2:$B$5,2)</f>
        <v>Musical Instruments</v>
      </c>
      <c r="Z1322" s="7">
        <v>44114</v>
      </c>
      <c r="AA1322">
        <f>_xlfn.DAYS(טבלה1[[#This Row],[Removal_date]],טבלה1[[#This Row],[published_date]])</f>
        <v>1409</v>
      </c>
      <c r="AB1322" s="4">
        <f>טבלה1[[#This Row],[price]]*טבלה1[[#This Row],[num_subscribers]]</f>
        <v>10230</v>
      </c>
    </row>
    <row r="1323" spans="1:28" x14ac:dyDescent="0.3">
      <c r="A1323">
        <v>904240</v>
      </c>
      <c r="B1323" t="s">
        <v>1180</v>
      </c>
      <c r="C1323" t="str">
        <f>LEFT(טבלה1[[#This Row],[course_title]],10)</f>
        <v>A Guide To</v>
      </c>
      <c r="D1323" t="str">
        <f>RIGHT(טבלה1[[#This Row],[course_title]],10)</f>
        <v xml:space="preserve"> An Expert</v>
      </c>
      <c r="E1323" t="str">
        <f>MID(טבלה1[[#This Row],[course_title]],2,10)</f>
        <v xml:space="preserve"> Guide To </v>
      </c>
      <c r="F1323" t="s">
        <v>1181</v>
      </c>
      <c r="G1323" t="str">
        <f>REPLACE(טבלה1[[#This Row],[url]],19,3,"com")</f>
        <v>https://www.udemy.com/a-guide-to-trade-binary-options-like-an-expert/</v>
      </c>
      <c r="H1323" t="b">
        <v>1</v>
      </c>
      <c r="I1323" s="4">
        <v>55</v>
      </c>
      <c r="J1323" s="5">
        <v>4</v>
      </c>
      <c r="K1323" s="5">
        <v>0</v>
      </c>
      <c r="L1323" s="5">
        <v>21</v>
      </c>
      <c r="M1323">
        <v>1</v>
      </c>
      <c r="N1323" t="str">
        <f>VLOOKUP(טבלה1[[#This Row],[level_id]],Level_id!$A$2:$B$5,2)</f>
        <v>All levels</v>
      </c>
      <c r="O1323" t="str">
        <f>LOWER(טבלה1[[#This Row],[level_desc]])</f>
        <v>all levels</v>
      </c>
      <c r="P1323" s="3" t="str">
        <f>UPPER(טבלה1[[#This Row],[small letters]])</f>
        <v>ALL LEVELS</v>
      </c>
      <c r="Q1323">
        <f>LEN(טבלה1[[#This Row],[no spaces]])</f>
        <v>10</v>
      </c>
      <c r="R1323" t="str">
        <f>TRIM(טבלה1[[#This Row],[small letters]])</f>
        <v>all levels</v>
      </c>
      <c r="S1323" s="6">
        <v>1</v>
      </c>
      <c r="T1323" s="12">
        <v>42569</v>
      </c>
      <c r="U1323" s="6">
        <f>DAY(טבלה1[[#This Row],[published_date]])</f>
        <v>18</v>
      </c>
      <c r="V1323" s="6">
        <f>MONTH(טבלה1[[#This Row],[published_date]])</f>
        <v>7</v>
      </c>
      <c r="W1323" s="6">
        <f>YEAR(טבלה1[[#This Row],[published_date]])</f>
        <v>2016</v>
      </c>
      <c r="X1323">
        <v>1</v>
      </c>
      <c r="Y1323" t="str">
        <f>VLOOKUP(טבלה1[[#This Row],[subject_id]],Subject_id!$A$2:$B$5,2)</f>
        <v>Business Finance</v>
      </c>
      <c r="Z1323" s="7">
        <v>43318</v>
      </c>
      <c r="AA1323">
        <f>_xlfn.DAYS(טבלה1[[#This Row],[Removal_date]],טבלה1[[#This Row],[published_date]])</f>
        <v>749</v>
      </c>
      <c r="AB1323" s="4">
        <f>טבלה1[[#This Row],[price]]*טבלה1[[#This Row],[num_subscribers]]</f>
        <v>220</v>
      </c>
    </row>
    <row r="1324" spans="1:28" x14ac:dyDescent="0.3">
      <c r="A1324">
        <v>1031780</v>
      </c>
      <c r="B1324" t="s">
        <v>6721</v>
      </c>
      <c r="C1324" t="str">
        <f>LEFT(טבלה1[[#This Row],[course_title]],10)</f>
        <v xml:space="preserve">Ready for </v>
      </c>
      <c r="D1324" t="str">
        <f>RIGHT(טבלה1[[#This Row],[course_title]],10)</f>
        <v>t Actuator</v>
      </c>
      <c r="E1324" t="str">
        <f>MID(טבלה1[[#This Row],[course_title]],2,10)</f>
        <v>eady for P</v>
      </c>
      <c r="F1324" t="s">
        <v>6722</v>
      </c>
      <c r="G1324" t="str">
        <f>REPLACE(טבלה1[[#This Row],[url]],19,3,"com")</f>
        <v>https://www.udemy.com/ready-for-production-with-spring-boot-actuator/</v>
      </c>
      <c r="H1324" t="b">
        <v>1</v>
      </c>
      <c r="I1324" s="4">
        <v>55</v>
      </c>
      <c r="J1324" s="5">
        <v>361</v>
      </c>
      <c r="K1324" s="5">
        <v>26</v>
      </c>
      <c r="L1324" s="5">
        <v>49</v>
      </c>
      <c r="M1324">
        <v>4</v>
      </c>
      <c r="N1324" t="str">
        <f>VLOOKUP(טבלה1[[#This Row],[level_id]],Level_id!$A$2:$B$5,2)</f>
        <v>Intermediate Level</v>
      </c>
      <c r="O1324" t="str">
        <f>LOWER(טבלה1[[#This Row],[level_desc]])</f>
        <v>intermediate level</v>
      </c>
      <c r="P1324" s="3" t="str">
        <f>UPPER(טבלה1[[#This Row],[small letters]])</f>
        <v>INTERMEDIATE LEVEL</v>
      </c>
      <c r="Q1324">
        <f>LEN(טבלה1[[#This Row],[no spaces]])</f>
        <v>18</v>
      </c>
      <c r="R1324" t="str">
        <f>TRIM(טבלה1[[#This Row],[small letters]])</f>
        <v>intermediate level</v>
      </c>
      <c r="S1324" s="6">
        <v>2.5</v>
      </c>
      <c r="T1324" s="12">
        <v>42740</v>
      </c>
      <c r="U1324" s="6">
        <f>DAY(טבלה1[[#This Row],[published_date]])</f>
        <v>5</v>
      </c>
      <c r="V1324" s="6">
        <f>MONTH(טבלה1[[#This Row],[published_date]])</f>
        <v>1</v>
      </c>
      <c r="W1324" s="6">
        <f>YEAR(טבלה1[[#This Row],[published_date]])</f>
        <v>2017</v>
      </c>
      <c r="X1324">
        <v>4</v>
      </c>
      <c r="Y1324" t="str">
        <f>VLOOKUP(טבלה1[[#This Row],[subject_id]],Subject_id!$A$2:$B$5,2)</f>
        <v>Web Development</v>
      </c>
      <c r="Z1324" s="7">
        <v>44114</v>
      </c>
      <c r="AA1324">
        <f>_xlfn.DAYS(טבלה1[[#This Row],[Removal_date]],טבלה1[[#This Row],[published_date]])</f>
        <v>1374</v>
      </c>
      <c r="AB1324" s="4">
        <f>טבלה1[[#This Row],[price]]*טבלה1[[#This Row],[num_subscribers]]</f>
        <v>19855</v>
      </c>
    </row>
    <row r="1325" spans="1:28" x14ac:dyDescent="0.3">
      <c r="A1325">
        <v>1033686</v>
      </c>
      <c r="B1325" t="s">
        <v>5254</v>
      </c>
      <c r="C1325" t="str">
        <f>LEFT(טבלה1[[#This Row],[course_title]],10)</f>
        <v xml:space="preserve">WordPress </v>
      </c>
      <c r="D1325" t="str">
        <f>RIGHT(טבלה1[[#This Row],[course_title]],10)</f>
        <v>ion online</v>
      </c>
      <c r="E1325" t="str">
        <f>MID(טבלה1[[#This Row],[course_title]],2,10)</f>
        <v>ordPress l</v>
      </c>
      <c r="F1325" t="s">
        <v>5255</v>
      </c>
      <c r="G1325" t="str">
        <f>REPLACE(טבלה1[[#This Row],[url]],19,3,"com")</f>
        <v>https://www.udemy.com/wordpress-local-install-and-two-methods-to-migrate-online/</v>
      </c>
      <c r="H1325" t="b">
        <v>1</v>
      </c>
      <c r="I1325" s="4">
        <v>55</v>
      </c>
      <c r="J1325" s="5">
        <v>3801</v>
      </c>
      <c r="K1325" s="5">
        <v>43</v>
      </c>
      <c r="L1325" s="5">
        <v>12</v>
      </c>
      <c r="M1325">
        <v>1</v>
      </c>
      <c r="N1325" t="str">
        <f>VLOOKUP(טבלה1[[#This Row],[level_id]],Level_id!$A$2:$B$5,2)</f>
        <v>All levels</v>
      </c>
      <c r="O1325" t="str">
        <f>LOWER(טבלה1[[#This Row],[level_desc]])</f>
        <v>all levels</v>
      </c>
      <c r="P1325" s="3" t="str">
        <f>UPPER(טבלה1[[#This Row],[small letters]])</f>
        <v>ALL LEVELS</v>
      </c>
      <c r="Q1325">
        <f>LEN(טבלה1[[#This Row],[no spaces]])</f>
        <v>10</v>
      </c>
      <c r="R1325" t="str">
        <f>TRIM(טבלה1[[#This Row],[small letters]])</f>
        <v>all levels</v>
      </c>
      <c r="S1325" s="6">
        <v>1</v>
      </c>
      <c r="T1325" s="12">
        <v>42738</v>
      </c>
      <c r="U1325" s="6">
        <f>DAY(טבלה1[[#This Row],[published_date]])</f>
        <v>3</v>
      </c>
      <c r="V1325" s="6">
        <f>MONTH(טבלה1[[#This Row],[published_date]])</f>
        <v>1</v>
      </c>
      <c r="W1325" s="6">
        <f>YEAR(טבלה1[[#This Row],[published_date]])</f>
        <v>2017</v>
      </c>
      <c r="X1325">
        <v>4</v>
      </c>
      <c r="Y1325" t="str">
        <f>VLOOKUP(טבלה1[[#This Row],[subject_id]],Subject_id!$A$2:$B$5,2)</f>
        <v>Web Development</v>
      </c>
      <c r="Z1325" s="7">
        <v>43734</v>
      </c>
      <c r="AA1325">
        <f>_xlfn.DAYS(טבלה1[[#This Row],[Removal_date]],טבלה1[[#This Row],[published_date]])</f>
        <v>996</v>
      </c>
      <c r="AB1325" s="4">
        <f>טבלה1[[#This Row],[price]]*טבלה1[[#This Row],[num_subscribers]]</f>
        <v>209055</v>
      </c>
    </row>
    <row r="1326" spans="1:28" x14ac:dyDescent="0.3">
      <c r="A1326">
        <v>1035402</v>
      </c>
      <c r="B1326" t="s">
        <v>2863</v>
      </c>
      <c r="C1326" t="str">
        <f>LEFT(טבלה1[[#This Row],[course_title]],10)</f>
        <v>Learn Adob</v>
      </c>
      <c r="D1326" t="str">
        <f>RIGHT(טבלה1[[#This Row],[course_title]],10)</f>
        <v>In 1 Hour!</v>
      </c>
      <c r="E1326" t="str">
        <f>MID(טבלה1[[#This Row],[course_title]],2,10)</f>
        <v>earn Adobe</v>
      </c>
      <c r="F1326" t="s">
        <v>2864</v>
      </c>
      <c r="G1326" t="str">
        <f>REPLACE(טבלה1[[#This Row],[url]],19,3,"com")</f>
        <v>https://www.udemy.com/learn-adobe-illustrator-cc-all-essentials-in-1-hour/</v>
      </c>
      <c r="H1326" t="b">
        <v>1</v>
      </c>
      <c r="I1326" s="4">
        <v>55</v>
      </c>
      <c r="J1326" s="5">
        <v>324</v>
      </c>
      <c r="K1326" s="5">
        <v>7</v>
      </c>
      <c r="L1326" s="5">
        <v>14</v>
      </c>
      <c r="M1326">
        <v>2</v>
      </c>
      <c r="N1326" t="str">
        <f>VLOOKUP(טבלה1[[#This Row],[level_id]],Level_id!$A$2:$B$5,2)</f>
        <v>Beginner Level</v>
      </c>
      <c r="O1326" t="str">
        <f>LOWER(טבלה1[[#This Row],[level_desc]])</f>
        <v>beginner level</v>
      </c>
      <c r="P1326" s="3" t="str">
        <f>UPPER(טבלה1[[#This Row],[small letters]])</f>
        <v>BEGINNER LEVEL</v>
      </c>
      <c r="Q1326">
        <f>LEN(טבלה1[[#This Row],[no spaces]])</f>
        <v>14</v>
      </c>
      <c r="R1326" t="str">
        <f>TRIM(טבלה1[[#This Row],[small letters]])</f>
        <v>beginner level</v>
      </c>
      <c r="S1326" s="6">
        <v>1</v>
      </c>
      <c r="T1326" s="12">
        <v>42795</v>
      </c>
      <c r="U1326" s="6">
        <f>DAY(טבלה1[[#This Row],[published_date]])</f>
        <v>1</v>
      </c>
      <c r="V1326" s="6">
        <f>MONTH(טבלה1[[#This Row],[published_date]])</f>
        <v>3</v>
      </c>
      <c r="W1326" s="6">
        <f>YEAR(טבלה1[[#This Row],[published_date]])</f>
        <v>2017</v>
      </c>
      <c r="X1326">
        <v>2</v>
      </c>
      <c r="Y1326" t="str">
        <f>VLOOKUP(טבלה1[[#This Row],[subject_id]],Subject_id!$A$2:$B$5,2)</f>
        <v>Graphic Design</v>
      </c>
      <c r="Z1326" s="7">
        <v>43465</v>
      </c>
      <c r="AA1326">
        <f>_xlfn.DAYS(טבלה1[[#This Row],[Removal_date]],טבלה1[[#This Row],[published_date]])</f>
        <v>670</v>
      </c>
      <c r="AB1326" s="4">
        <f>טבלה1[[#This Row],[price]]*טבלה1[[#This Row],[num_subscribers]]</f>
        <v>17820</v>
      </c>
    </row>
    <row r="1327" spans="1:28" x14ac:dyDescent="0.3">
      <c r="A1327">
        <v>1041176</v>
      </c>
      <c r="B1327" t="s">
        <v>4086</v>
      </c>
      <c r="C1327" t="str">
        <f>LEFT(טבלה1[[#This Row],[course_title]],10)</f>
        <v>Fun Beginn</v>
      </c>
      <c r="D1327" t="str">
        <f>RIGHT(טבלה1[[#This Row],[course_title]],10)</f>
        <v>ele Course</v>
      </c>
      <c r="E1327" t="str">
        <f>MID(טבלה1[[#This Row],[course_title]],2,10)</f>
        <v>un Beginne</v>
      </c>
      <c r="F1327" t="s">
        <v>4087</v>
      </c>
      <c r="G1327" t="str">
        <f>REPLACE(טבלה1[[#This Row],[url]],19,3,"com")</f>
        <v>https://www.udemy.com/beginner-ukulele/</v>
      </c>
      <c r="H1327" t="b">
        <v>1</v>
      </c>
      <c r="I1327" s="4">
        <v>55</v>
      </c>
      <c r="J1327" s="5">
        <v>1409</v>
      </c>
      <c r="K1327" s="5">
        <v>41</v>
      </c>
      <c r="L1327" s="5">
        <v>17</v>
      </c>
      <c r="M1327">
        <v>2</v>
      </c>
      <c r="N1327" t="str">
        <f>VLOOKUP(טבלה1[[#This Row],[level_id]],Level_id!$A$2:$B$5,2)</f>
        <v>Beginner Level</v>
      </c>
      <c r="O1327" t="str">
        <f>LOWER(טבלה1[[#This Row],[level_desc]])</f>
        <v>beginner level</v>
      </c>
      <c r="P1327" s="3" t="str">
        <f>UPPER(טבלה1[[#This Row],[small letters]])</f>
        <v>BEGINNER LEVEL</v>
      </c>
      <c r="Q1327">
        <f>LEN(טבלה1[[#This Row],[no spaces]])</f>
        <v>14</v>
      </c>
      <c r="R1327" t="str">
        <f>TRIM(טבלה1[[#This Row],[small letters]])</f>
        <v>beginner level</v>
      </c>
      <c r="S1327" s="6">
        <v>1.5</v>
      </c>
      <c r="T1327" s="12">
        <v>42725</v>
      </c>
      <c r="U1327" s="6">
        <f>DAY(טבלה1[[#This Row],[published_date]])</f>
        <v>21</v>
      </c>
      <c r="V1327" s="6">
        <f>MONTH(טבלה1[[#This Row],[published_date]])</f>
        <v>12</v>
      </c>
      <c r="W1327" s="6">
        <f>YEAR(טבלה1[[#This Row],[published_date]])</f>
        <v>2016</v>
      </c>
      <c r="X1327">
        <v>3</v>
      </c>
      <c r="Y1327" t="str">
        <f>VLOOKUP(טבלה1[[#This Row],[subject_id]],Subject_id!$A$2:$B$5,2)</f>
        <v>Musical Instruments</v>
      </c>
      <c r="Z1327" s="7">
        <v>43465</v>
      </c>
      <c r="AA1327">
        <f>_xlfn.DAYS(טבלה1[[#This Row],[Removal_date]],טבלה1[[#This Row],[published_date]])</f>
        <v>740</v>
      </c>
      <c r="AB1327" s="4">
        <f>טבלה1[[#This Row],[price]]*טבלה1[[#This Row],[num_subscribers]]</f>
        <v>77495</v>
      </c>
    </row>
    <row r="1328" spans="1:28" x14ac:dyDescent="0.3">
      <c r="A1328">
        <v>1042382</v>
      </c>
      <c r="B1328" t="s">
        <v>4378</v>
      </c>
      <c r="C1328" t="str">
        <f>LEFT(טבלה1[[#This Row],[course_title]],10)</f>
        <v xml:space="preserve">ExplosÃ£o </v>
      </c>
      <c r="D1328" t="str">
        <f>RIGHT(טבלה1[[#This Row],[course_title]],10)</f>
        <v>ntatÃ´nica</v>
      </c>
      <c r="E1328" t="str">
        <f>MID(טבלה1[[#This Row],[course_title]],2,10)</f>
        <v>xplosÃ£o P</v>
      </c>
      <c r="F1328" t="s">
        <v>4379</v>
      </c>
      <c r="G1328" t="str">
        <f>REPLACE(טבלה1[[#This Row],[url]],19,3,"com")</f>
        <v>https://www.udemy.com/explosao-pentatonica/</v>
      </c>
      <c r="H1328" t="b">
        <v>1</v>
      </c>
      <c r="I1328" s="4">
        <v>55</v>
      </c>
      <c r="J1328" s="5">
        <v>42</v>
      </c>
      <c r="K1328" s="5">
        <v>5</v>
      </c>
      <c r="L1328" s="5">
        <v>19</v>
      </c>
      <c r="M1328">
        <v>1</v>
      </c>
      <c r="N1328" t="str">
        <f>VLOOKUP(טבלה1[[#This Row],[level_id]],Level_id!$A$2:$B$5,2)</f>
        <v>All levels</v>
      </c>
      <c r="O1328" t="str">
        <f>LOWER(טבלה1[[#This Row],[level_desc]])</f>
        <v>all levels</v>
      </c>
      <c r="P1328" s="3" t="str">
        <f>UPPER(טבלה1[[#This Row],[small letters]])</f>
        <v>ALL LEVELS</v>
      </c>
      <c r="Q1328">
        <f>LEN(טבלה1[[#This Row],[no spaces]])</f>
        <v>10</v>
      </c>
      <c r="R1328" t="str">
        <f>TRIM(טבלה1[[#This Row],[small letters]])</f>
        <v>all levels</v>
      </c>
      <c r="S1328" s="6">
        <v>1.5</v>
      </c>
      <c r="T1328" s="12">
        <v>42726</v>
      </c>
      <c r="U1328" s="6">
        <f>DAY(טבלה1[[#This Row],[published_date]])</f>
        <v>22</v>
      </c>
      <c r="V1328" s="6">
        <f>MONTH(טבלה1[[#This Row],[published_date]])</f>
        <v>12</v>
      </c>
      <c r="W1328" s="6">
        <f>YEAR(טבלה1[[#This Row],[published_date]])</f>
        <v>2016</v>
      </c>
      <c r="X1328">
        <v>3</v>
      </c>
      <c r="Y1328" t="str">
        <f>VLOOKUP(טבלה1[[#This Row],[subject_id]],Subject_id!$A$2:$B$5,2)</f>
        <v>Musical Instruments</v>
      </c>
      <c r="Z1328" s="7">
        <v>43734</v>
      </c>
      <c r="AA1328">
        <f>_xlfn.DAYS(טבלה1[[#This Row],[Removal_date]],טבלה1[[#This Row],[published_date]])</f>
        <v>1008</v>
      </c>
      <c r="AB1328" s="4">
        <f>טבלה1[[#This Row],[price]]*טבלה1[[#This Row],[num_subscribers]]</f>
        <v>2310</v>
      </c>
    </row>
    <row r="1329" spans="1:28" x14ac:dyDescent="0.3">
      <c r="A1329">
        <v>1068664</v>
      </c>
      <c r="B1329" t="s">
        <v>3098</v>
      </c>
      <c r="C1329" t="str">
        <f>LEFT(טבלה1[[#This Row],[course_title]],10)</f>
        <v>Create a M</v>
      </c>
      <c r="D1329" t="str">
        <f>RIGHT(טבלה1[[#This Row],[course_title]],10)</f>
        <v>llustrator</v>
      </c>
      <c r="E1329" t="str">
        <f>MID(טבלה1[[#This Row],[course_title]],2,10)</f>
        <v>reate a Ma</v>
      </c>
      <c r="F1329" t="s">
        <v>3099</v>
      </c>
      <c r="G1329" t="str">
        <f>REPLACE(טבלה1[[#This Row],[url]],19,3,"com")</f>
        <v>https://www.udemy.com/bear-adobe-illustrator/</v>
      </c>
      <c r="H1329" t="b">
        <v>1</v>
      </c>
      <c r="I1329" s="4">
        <v>55</v>
      </c>
      <c r="J1329" s="5">
        <v>3</v>
      </c>
      <c r="K1329" s="5">
        <v>0</v>
      </c>
      <c r="L1329" s="5">
        <v>10</v>
      </c>
      <c r="M1329">
        <v>1</v>
      </c>
      <c r="N1329" t="str">
        <f>VLOOKUP(טבלה1[[#This Row],[level_id]],Level_id!$A$2:$B$5,2)</f>
        <v>All levels</v>
      </c>
      <c r="O1329" t="str">
        <f>LOWER(טבלה1[[#This Row],[level_desc]])</f>
        <v>all levels</v>
      </c>
      <c r="P1329" s="3" t="str">
        <f>UPPER(טבלה1[[#This Row],[small letters]])</f>
        <v>ALL LEVELS</v>
      </c>
      <c r="Q1329">
        <f>LEN(טבלה1[[#This Row],[no spaces]])</f>
        <v>10</v>
      </c>
      <c r="R1329" t="str">
        <f>TRIM(טבלה1[[#This Row],[small letters]])</f>
        <v>all levels</v>
      </c>
      <c r="S1329" s="6">
        <v>1</v>
      </c>
      <c r="T1329" s="12">
        <v>42857</v>
      </c>
      <c r="U1329" s="6">
        <f>DAY(טבלה1[[#This Row],[published_date]])</f>
        <v>2</v>
      </c>
      <c r="V1329" s="6">
        <f>MONTH(טבלה1[[#This Row],[published_date]])</f>
        <v>5</v>
      </c>
      <c r="W1329" s="6">
        <f>YEAR(טבלה1[[#This Row],[published_date]])</f>
        <v>2017</v>
      </c>
      <c r="X1329">
        <v>2</v>
      </c>
      <c r="Y1329" t="str">
        <f>VLOOKUP(טבלה1[[#This Row],[subject_id]],Subject_id!$A$2:$B$5,2)</f>
        <v>Graphic Design</v>
      </c>
      <c r="Z1329" s="7">
        <v>43734</v>
      </c>
      <c r="AA1329">
        <f>_xlfn.DAYS(טבלה1[[#This Row],[Removal_date]],טבלה1[[#This Row],[published_date]])</f>
        <v>877</v>
      </c>
      <c r="AB1329" s="4">
        <f>טבלה1[[#This Row],[price]]*טבלה1[[#This Row],[num_subscribers]]</f>
        <v>165</v>
      </c>
    </row>
    <row r="1330" spans="1:28" x14ac:dyDescent="0.3">
      <c r="A1330">
        <v>1106148</v>
      </c>
      <c r="B1330" t="s">
        <v>2178</v>
      </c>
      <c r="C1330" t="str">
        <f>LEFT(טבלה1[[#This Row],[course_title]],10)</f>
        <v xml:space="preserve">Series 7: </v>
      </c>
      <c r="D1330" t="str">
        <f>RIGHT(טבלה1[[#This Row],[course_title]],10)</f>
        <v>te Options</v>
      </c>
      <c r="E1330" t="str">
        <f>MID(טבלה1[[#This Row],[course_title]],2,10)</f>
        <v>eries 7: I</v>
      </c>
      <c r="F1330" t="s">
        <v>2179</v>
      </c>
      <c r="G1330" t="str">
        <f>REPLACE(טבלה1[[#This Row],[url]],19,3,"com")</f>
        <v>https://www.udemy.com/series-7-intermediate-options/</v>
      </c>
      <c r="H1330" t="b">
        <v>1</v>
      </c>
      <c r="I1330" s="4">
        <v>55</v>
      </c>
      <c r="J1330" s="5">
        <v>5</v>
      </c>
      <c r="K1330" s="5">
        <v>0</v>
      </c>
      <c r="L1330" s="5">
        <v>11</v>
      </c>
      <c r="M1330">
        <v>4</v>
      </c>
      <c r="N1330" t="str">
        <f>VLOOKUP(טבלה1[[#This Row],[level_id]],Level_id!$A$2:$B$5,2)</f>
        <v>Intermediate Level</v>
      </c>
      <c r="O1330" t="str">
        <f>LOWER(טבלה1[[#This Row],[level_desc]])</f>
        <v>intermediate level</v>
      </c>
      <c r="P1330" s="3" t="str">
        <f>UPPER(טבלה1[[#This Row],[small letters]])</f>
        <v>INTERMEDIATE LEVEL</v>
      </c>
      <c r="Q1330">
        <f>LEN(טבלה1[[#This Row],[no spaces]])</f>
        <v>18</v>
      </c>
      <c r="R1330" t="str">
        <f>TRIM(טבלה1[[#This Row],[small letters]])</f>
        <v>intermediate level</v>
      </c>
      <c r="S1330" s="6">
        <v>1</v>
      </c>
      <c r="T1330" s="12">
        <v>42842</v>
      </c>
      <c r="U1330" s="6">
        <f>DAY(טבלה1[[#This Row],[published_date]])</f>
        <v>17</v>
      </c>
      <c r="V1330" s="6">
        <f>MONTH(טבלה1[[#This Row],[published_date]])</f>
        <v>4</v>
      </c>
      <c r="W1330" s="6">
        <f>YEAR(טבלה1[[#This Row],[published_date]])</f>
        <v>2017</v>
      </c>
      <c r="X1330">
        <v>1</v>
      </c>
      <c r="Y1330" t="str">
        <f>VLOOKUP(טבלה1[[#This Row],[subject_id]],Subject_id!$A$2:$B$5,2)</f>
        <v>Business Finance</v>
      </c>
      <c r="Z1330" s="7">
        <v>44114</v>
      </c>
      <c r="AA1330">
        <f>_xlfn.DAYS(טבלה1[[#This Row],[Removal_date]],טבלה1[[#This Row],[published_date]])</f>
        <v>1272</v>
      </c>
      <c r="AB1330" s="4">
        <f>טבלה1[[#This Row],[price]]*טבלה1[[#This Row],[num_subscribers]]</f>
        <v>275</v>
      </c>
    </row>
    <row r="1331" spans="1:28" x14ac:dyDescent="0.3">
      <c r="A1331">
        <v>1150468</v>
      </c>
      <c r="B1331" t="s">
        <v>4940</v>
      </c>
      <c r="C1331" t="str">
        <f>LEFT(טבלה1[[#This Row],[course_title]],10)</f>
        <v>Ukulele le</v>
      </c>
      <c r="D1331" t="str">
        <f>RIGHT(טבלה1[[#This Row],[course_title]],10)</f>
        <v>am sam sam</v>
      </c>
      <c r="E1331" t="str">
        <f>MID(טבלה1[[#This Row],[course_title]],2,10)</f>
        <v>kulele ler</v>
      </c>
      <c r="F1331" t="s">
        <v>4941</v>
      </c>
      <c r="G1331" t="str">
        <f>REPLACE(טבלה1[[#This Row],[url]],19,3,"com")</f>
        <v>https://www.udemy.com/ukulele-lernen-fur-papas-mit-aram-sam-sam/</v>
      </c>
      <c r="H1331" t="b">
        <v>1</v>
      </c>
      <c r="I1331" s="4">
        <v>55</v>
      </c>
      <c r="J1331" s="5">
        <v>1</v>
      </c>
      <c r="K1331" s="5">
        <v>0</v>
      </c>
      <c r="L1331" s="5">
        <v>37</v>
      </c>
      <c r="M1331">
        <v>2</v>
      </c>
      <c r="N1331" t="str">
        <f>VLOOKUP(טבלה1[[#This Row],[level_id]],Level_id!$A$2:$B$5,2)</f>
        <v>Beginner Level</v>
      </c>
      <c r="O1331" t="str">
        <f>LOWER(טבלה1[[#This Row],[level_desc]])</f>
        <v>beginner level</v>
      </c>
      <c r="P1331" s="3" t="str">
        <f>UPPER(טבלה1[[#This Row],[small letters]])</f>
        <v>BEGINNER LEVEL</v>
      </c>
      <c r="Q1331">
        <f>LEN(טבלה1[[#This Row],[no spaces]])</f>
        <v>14</v>
      </c>
      <c r="R1331" t="str">
        <f>TRIM(טבלה1[[#This Row],[small letters]])</f>
        <v>beginner level</v>
      </c>
      <c r="S1331" s="6">
        <v>0.7</v>
      </c>
      <c r="T1331" s="12">
        <v>42872</v>
      </c>
      <c r="U1331" s="6">
        <f>DAY(טבלה1[[#This Row],[published_date]])</f>
        <v>17</v>
      </c>
      <c r="V1331" s="6">
        <f>MONTH(טבלה1[[#This Row],[published_date]])</f>
        <v>5</v>
      </c>
      <c r="W1331" s="6">
        <f>YEAR(טבלה1[[#This Row],[published_date]])</f>
        <v>2017</v>
      </c>
      <c r="X1331">
        <v>3</v>
      </c>
      <c r="Y1331" t="str">
        <f>VLOOKUP(טבלה1[[#This Row],[subject_id]],Subject_id!$A$2:$B$5,2)</f>
        <v>Musical Instruments</v>
      </c>
      <c r="Z1331" s="7">
        <v>43465</v>
      </c>
      <c r="AA1331">
        <f>_xlfn.DAYS(טבלה1[[#This Row],[Removal_date]],טבלה1[[#This Row],[published_date]])</f>
        <v>593</v>
      </c>
      <c r="AB1331" s="4">
        <f>טבלה1[[#This Row],[price]]*טבלה1[[#This Row],[num_subscribers]]</f>
        <v>55</v>
      </c>
    </row>
    <row r="1332" spans="1:28" x14ac:dyDescent="0.3">
      <c r="A1332">
        <v>1151342</v>
      </c>
      <c r="B1332" t="s">
        <v>2912</v>
      </c>
      <c r="C1332" t="str">
        <f>LEFT(טבלה1[[#This Row],[course_title]],10)</f>
        <v>How to Des</v>
      </c>
      <c r="D1332" t="str">
        <f>RIGHT(טבלה1[[#This Row],[course_title]],10)</f>
        <v xml:space="preserve"> Photoshop</v>
      </c>
      <c r="E1332" t="str">
        <f>MID(טבלה1[[#This Row],[course_title]],2,10)</f>
        <v>ow to Desi</v>
      </c>
      <c r="F1332" t="s">
        <v>2913</v>
      </c>
      <c r="G1332" t="str">
        <f>REPLACE(טבלה1[[#This Row],[url]],19,3,"com")</f>
        <v>https://www.udemy.com/how-to-design-simple-promotional-materials-in-photoshop/</v>
      </c>
      <c r="H1332" t="b">
        <v>1</v>
      </c>
      <c r="I1332" s="4">
        <v>55</v>
      </c>
      <c r="J1332" s="5">
        <v>521</v>
      </c>
      <c r="K1332" s="5">
        <v>5</v>
      </c>
      <c r="L1332" s="5">
        <v>23</v>
      </c>
      <c r="M1332">
        <v>2</v>
      </c>
      <c r="N1332" t="str">
        <f>VLOOKUP(טבלה1[[#This Row],[level_id]],Level_id!$A$2:$B$5,2)</f>
        <v>Beginner Level</v>
      </c>
      <c r="O1332" t="str">
        <f>LOWER(טבלה1[[#This Row],[level_desc]])</f>
        <v>beginner level</v>
      </c>
      <c r="P1332" s="3" t="str">
        <f>UPPER(טבלה1[[#This Row],[small letters]])</f>
        <v>BEGINNER LEVEL</v>
      </c>
      <c r="Q1332">
        <f>LEN(טבלה1[[#This Row],[no spaces]])</f>
        <v>14</v>
      </c>
      <c r="R1332" t="str">
        <f>TRIM(טבלה1[[#This Row],[small letters]])</f>
        <v>beginner level</v>
      </c>
      <c r="S1332" s="6">
        <v>2.5</v>
      </c>
      <c r="T1332" s="12">
        <v>42829</v>
      </c>
      <c r="U1332" s="6">
        <f>DAY(טבלה1[[#This Row],[published_date]])</f>
        <v>4</v>
      </c>
      <c r="V1332" s="6">
        <f>MONTH(טבלה1[[#This Row],[published_date]])</f>
        <v>4</v>
      </c>
      <c r="W1332" s="6">
        <f>YEAR(טבלה1[[#This Row],[published_date]])</f>
        <v>2017</v>
      </c>
      <c r="X1332">
        <v>2</v>
      </c>
      <c r="Y1332" t="str">
        <f>VLOOKUP(טבלה1[[#This Row],[subject_id]],Subject_id!$A$2:$B$5,2)</f>
        <v>Graphic Design</v>
      </c>
      <c r="Z1332" s="7">
        <v>43465</v>
      </c>
      <c r="AA1332">
        <f>_xlfn.DAYS(טבלה1[[#This Row],[Removal_date]],טבלה1[[#This Row],[published_date]])</f>
        <v>636</v>
      </c>
      <c r="AB1332" s="4">
        <f>טבלה1[[#This Row],[price]]*טבלה1[[#This Row],[num_subscribers]]</f>
        <v>28655</v>
      </c>
    </row>
    <row r="1333" spans="1:28" x14ac:dyDescent="0.3">
      <c r="A1333">
        <v>1189926</v>
      </c>
      <c r="B1333" t="s">
        <v>4648</v>
      </c>
      <c r="C1333" t="str">
        <f>LEFT(טבלה1[[#This Row],[course_title]],10)</f>
        <v>Ukulele le</v>
      </c>
      <c r="D1333" t="str">
        <f>RIGHT(טבלה1[[#This Row],[course_title]],10)</f>
        <v>uder Jakob</v>
      </c>
      <c r="E1333" t="str">
        <f>MID(טבלה1[[#This Row],[course_title]],2,10)</f>
        <v>kulele ler</v>
      </c>
      <c r="F1333" t="s">
        <v>4649</v>
      </c>
      <c r="G1333" t="str">
        <f>REPLACE(טבלה1[[#This Row],[url]],19,3,"com")</f>
        <v>https://www.udemy.com/ukulele-lernen-fuer-papas/</v>
      </c>
      <c r="H1333" t="b">
        <v>1</v>
      </c>
      <c r="I1333" s="4">
        <v>55</v>
      </c>
      <c r="J1333" s="5">
        <v>12</v>
      </c>
      <c r="K1333" s="5">
        <v>1</v>
      </c>
      <c r="L1333" s="5">
        <v>38</v>
      </c>
      <c r="M1333">
        <v>2</v>
      </c>
      <c r="N1333" t="str">
        <f>VLOOKUP(טבלה1[[#This Row],[level_id]],Level_id!$A$2:$B$5,2)</f>
        <v>Beginner Level</v>
      </c>
      <c r="O1333" t="str">
        <f>LOWER(טבלה1[[#This Row],[level_desc]])</f>
        <v>beginner level</v>
      </c>
      <c r="P1333" s="3" t="str">
        <f>UPPER(טבלה1[[#This Row],[small letters]])</f>
        <v>BEGINNER LEVEL</v>
      </c>
      <c r="Q1333">
        <f>LEN(טבלה1[[#This Row],[no spaces]])</f>
        <v>14</v>
      </c>
      <c r="R1333" t="str">
        <f>TRIM(טבלה1[[#This Row],[small letters]])</f>
        <v>beginner level</v>
      </c>
      <c r="S1333" s="6">
        <v>1</v>
      </c>
      <c r="T1333" s="12">
        <v>42859</v>
      </c>
      <c r="U1333" s="6">
        <f>DAY(טבלה1[[#This Row],[published_date]])</f>
        <v>4</v>
      </c>
      <c r="V1333" s="6">
        <f>MONTH(טבלה1[[#This Row],[published_date]])</f>
        <v>5</v>
      </c>
      <c r="W1333" s="6">
        <f>YEAR(טבלה1[[#This Row],[published_date]])</f>
        <v>2017</v>
      </c>
      <c r="X1333">
        <v>3</v>
      </c>
      <c r="Y1333" t="str">
        <f>VLOOKUP(טבלה1[[#This Row],[subject_id]],Subject_id!$A$2:$B$5,2)</f>
        <v>Musical Instruments</v>
      </c>
      <c r="Z1333" s="7">
        <v>43465</v>
      </c>
      <c r="AA1333">
        <f>_xlfn.DAYS(טבלה1[[#This Row],[Removal_date]],טבלה1[[#This Row],[published_date]])</f>
        <v>606</v>
      </c>
      <c r="AB1333" s="4">
        <f>טבלה1[[#This Row],[price]]*טבלה1[[#This Row],[num_subscribers]]</f>
        <v>660</v>
      </c>
    </row>
    <row r="1334" spans="1:28" x14ac:dyDescent="0.3">
      <c r="A1334">
        <v>1216752</v>
      </c>
      <c r="B1334" t="s">
        <v>4243</v>
      </c>
      <c r="C1334" t="str">
        <f>LEFT(טבלה1[[#This Row],[course_title]],10)</f>
        <v>Curso de B</v>
      </c>
      <c r="D1334" t="str">
        <f>RIGHT(טבלה1[[#This Row],[course_title]],10)</f>
        <v xml:space="preserve"> DivisÃµes</v>
      </c>
      <c r="E1334" t="str">
        <f>MID(טבלה1[[#This Row],[course_title]],2,10)</f>
        <v>urso de Ba</v>
      </c>
      <c r="F1334" t="s">
        <v>4244</v>
      </c>
      <c r="G1334" t="str">
        <f>REPLACE(טבלה1[[#This Row],[url]],19,3,"com")</f>
        <v>https://www.udemy.com/diegogil-edd/</v>
      </c>
      <c r="H1334" t="b">
        <v>1</v>
      </c>
      <c r="I1334" s="4">
        <v>55</v>
      </c>
      <c r="J1334" s="5">
        <v>5</v>
      </c>
      <c r="K1334" s="5">
        <v>2</v>
      </c>
      <c r="L1334" s="5">
        <v>19</v>
      </c>
      <c r="M1334">
        <v>4</v>
      </c>
      <c r="N1334" t="str">
        <f>VLOOKUP(טבלה1[[#This Row],[level_id]],Level_id!$A$2:$B$5,2)</f>
        <v>Intermediate Level</v>
      </c>
      <c r="O1334" t="str">
        <f>LOWER(טבלה1[[#This Row],[level_desc]])</f>
        <v>intermediate level</v>
      </c>
      <c r="P1334" s="3" t="str">
        <f>UPPER(טבלה1[[#This Row],[small letters]])</f>
        <v>INTERMEDIATE LEVEL</v>
      </c>
      <c r="Q1334">
        <f>LEN(טבלה1[[#This Row],[no spaces]])</f>
        <v>18</v>
      </c>
      <c r="R1334" t="str">
        <f>TRIM(טבלה1[[#This Row],[small letters]])</f>
        <v>intermediate level</v>
      </c>
      <c r="S1334" s="6">
        <v>2</v>
      </c>
      <c r="T1334" s="12">
        <v>42873</v>
      </c>
      <c r="U1334" s="6">
        <f>DAY(טבלה1[[#This Row],[published_date]])</f>
        <v>18</v>
      </c>
      <c r="V1334" s="6">
        <f>MONTH(טבלה1[[#This Row],[published_date]])</f>
        <v>5</v>
      </c>
      <c r="W1334" s="6">
        <f>YEAR(טבלה1[[#This Row],[published_date]])</f>
        <v>2017</v>
      </c>
      <c r="X1334">
        <v>3</v>
      </c>
      <c r="Y1334" t="str">
        <f>VLOOKUP(טבלה1[[#This Row],[subject_id]],Subject_id!$A$2:$B$5,2)</f>
        <v>Musical Instruments</v>
      </c>
      <c r="Z1334" s="7">
        <v>44114</v>
      </c>
      <c r="AA1334">
        <f>_xlfn.DAYS(טבלה1[[#This Row],[Removal_date]],טבלה1[[#This Row],[published_date]])</f>
        <v>1241</v>
      </c>
      <c r="AB1334" s="4">
        <f>טבלה1[[#This Row],[price]]*טבלה1[[#This Row],[num_subscribers]]</f>
        <v>275</v>
      </c>
    </row>
    <row r="1335" spans="1:28" x14ac:dyDescent="0.3">
      <c r="A1335">
        <v>11153</v>
      </c>
      <c r="B1335" t="s">
        <v>6158</v>
      </c>
      <c r="C1335" t="str">
        <f>LEFT(טבלה1[[#This Row],[course_title]],10)</f>
        <v>Learn jQue</v>
      </c>
      <c r="D1335" t="str">
        <f>RIGHT(טבלה1[[#This Row],[course_title]],10)</f>
        <v xml:space="preserve"> Beginners</v>
      </c>
      <c r="E1335" t="str">
        <f>MID(טבלה1[[#This Row],[course_title]],2,10)</f>
        <v>earn jQuer</v>
      </c>
      <c r="F1335" t="s">
        <v>6159</v>
      </c>
      <c r="G1335" t="str">
        <f>REPLACE(טבלה1[[#This Row],[url]],19,3,"com")</f>
        <v>https://www.udemy.com/jquery/</v>
      </c>
      <c r="H1335" t="b">
        <v>1</v>
      </c>
      <c r="I1335" s="4">
        <v>50</v>
      </c>
      <c r="J1335" s="5">
        <v>7014</v>
      </c>
      <c r="K1335" s="5">
        <v>95</v>
      </c>
      <c r="L1335" s="5">
        <v>62</v>
      </c>
      <c r="M1335">
        <v>1</v>
      </c>
      <c r="N1335" t="str">
        <f>VLOOKUP(טבלה1[[#This Row],[level_id]],Level_id!$A$2:$B$5,2)</f>
        <v>All levels</v>
      </c>
      <c r="O1335" t="str">
        <f>LOWER(טבלה1[[#This Row],[level_desc]])</f>
        <v>all levels</v>
      </c>
      <c r="P1335" s="3" t="str">
        <f>UPPER(טבלה1[[#This Row],[small letters]])</f>
        <v>ALL LEVELS</v>
      </c>
      <c r="Q1335">
        <f>LEN(טבלה1[[#This Row],[no spaces]])</f>
        <v>10</v>
      </c>
      <c r="R1335" t="str">
        <f>TRIM(טבלה1[[#This Row],[small letters]])</f>
        <v>all levels</v>
      </c>
      <c r="S1335" s="6">
        <v>4.5</v>
      </c>
      <c r="T1335" s="12">
        <v>40876</v>
      </c>
      <c r="U1335" s="6">
        <f>DAY(טבלה1[[#This Row],[published_date]])</f>
        <v>29</v>
      </c>
      <c r="V1335" s="6">
        <f>MONTH(טבלה1[[#This Row],[published_date]])</f>
        <v>11</v>
      </c>
      <c r="W1335" s="6">
        <f>YEAR(טבלה1[[#This Row],[published_date]])</f>
        <v>2011</v>
      </c>
      <c r="X1335">
        <v>4</v>
      </c>
      <c r="Y1335" t="str">
        <f>VLOOKUP(טבלה1[[#This Row],[subject_id]],Subject_id!$A$2:$B$5,2)</f>
        <v>Web Development</v>
      </c>
      <c r="Z1335" s="7">
        <v>43734</v>
      </c>
      <c r="AA1335">
        <f>_xlfn.DAYS(טבלה1[[#This Row],[Removal_date]],טבלה1[[#This Row],[published_date]])</f>
        <v>2858</v>
      </c>
      <c r="AB1335" s="4">
        <f>טבלה1[[#This Row],[price]]*טבלה1[[#This Row],[num_subscribers]]</f>
        <v>350700</v>
      </c>
    </row>
    <row r="1336" spans="1:28" x14ac:dyDescent="0.3">
      <c r="A1336">
        <v>12214</v>
      </c>
      <c r="B1336" t="s">
        <v>4608</v>
      </c>
      <c r="C1336" t="str">
        <f>LEFT(טבלה1[[#This Row],[course_title]],10)</f>
        <v>Back 2 The</v>
      </c>
      <c r="D1336" t="str">
        <f>RIGHT(טבלה1[[#This Row],[course_title]],10)</f>
        <v>The Basics</v>
      </c>
      <c r="E1336" t="str">
        <f>MID(טבלה1[[#This Row],[course_title]],2,10)</f>
        <v xml:space="preserve">ack 2 The </v>
      </c>
      <c r="F1336" t="s">
        <v>4609</v>
      </c>
      <c r="G1336" t="str">
        <f>REPLACE(טבלה1[[#This Row],[url]],19,3,"com")</f>
        <v>https://www.udemy.com/gospel-piano-101/</v>
      </c>
      <c r="H1336" t="b">
        <v>1</v>
      </c>
      <c r="I1336" s="4">
        <v>50</v>
      </c>
      <c r="J1336" s="5">
        <v>265</v>
      </c>
      <c r="K1336" s="5">
        <v>23</v>
      </c>
      <c r="L1336" s="5">
        <v>65</v>
      </c>
      <c r="M1336">
        <v>1</v>
      </c>
      <c r="N1336" t="str">
        <f>VLOOKUP(טבלה1[[#This Row],[level_id]],Level_id!$A$2:$B$5,2)</f>
        <v>All levels</v>
      </c>
      <c r="O1336" t="str">
        <f>LOWER(טבלה1[[#This Row],[level_desc]])</f>
        <v>all levels</v>
      </c>
      <c r="P1336" s="3" t="str">
        <f>UPPER(טבלה1[[#This Row],[small letters]])</f>
        <v>ALL LEVELS</v>
      </c>
      <c r="Q1336">
        <f>LEN(טבלה1[[#This Row],[no spaces]])</f>
        <v>10</v>
      </c>
      <c r="R1336" t="str">
        <f>TRIM(טבלה1[[#This Row],[small letters]])</f>
        <v>all levels</v>
      </c>
      <c r="S1336" s="6">
        <v>3</v>
      </c>
      <c r="T1336" s="12">
        <v>41474</v>
      </c>
      <c r="U1336" s="6">
        <f>DAY(טבלה1[[#This Row],[published_date]])</f>
        <v>19</v>
      </c>
      <c r="V1336" s="6">
        <f>MONTH(טבלה1[[#This Row],[published_date]])</f>
        <v>7</v>
      </c>
      <c r="W1336" s="6">
        <f>YEAR(טבלה1[[#This Row],[published_date]])</f>
        <v>2013</v>
      </c>
      <c r="X1336">
        <v>3</v>
      </c>
      <c r="Y1336" t="str">
        <f>VLOOKUP(טבלה1[[#This Row],[subject_id]],Subject_id!$A$2:$B$5,2)</f>
        <v>Musical Instruments</v>
      </c>
      <c r="Z1336" s="7">
        <v>43734</v>
      </c>
      <c r="AA1336">
        <f>_xlfn.DAYS(טבלה1[[#This Row],[Removal_date]],טבלה1[[#This Row],[published_date]])</f>
        <v>2260</v>
      </c>
      <c r="AB1336" s="4">
        <f>טבלה1[[#This Row],[price]]*טבלה1[[#This Row],[num_subscribers]]</f>
        <v>13250</v>
      </c>
    </row>
    <row r="1337" spans="1:28" x14ac:dyDescent="0.3">
      <c r="A1337">
        <v>14571</v>
      </c>
      <c r="B1337" t="s">
        <v>6795</v>
      </c>
      <c r="C1337" t="str">
        <f>LEFT(טבלה1[[#This Row],[course_title]],10)</f>
        <v>Learn HTML</v>
      </c>
      <c r="D1337" t="str">
        <f>RIGHT(טבלה1[[#This Row],[course_title]],10)</f>
        <v xml:space="preserve"> Beginners</v>
      </c>
      <c r="E1337" t="str">
        <f>MID(טבלה1[[#This Row],[course_title]],2,10)</f>
        <v>earn HTML5</v>
      </c>
      <c r="F1337" t="s">
        <v>6796</v>
      </c>
      <c r="G1337" t="str">
        <f>REPLACE(טבלה1[[#This Row],[url]],19,3,"com")</f>
        <v>https://www.udemy.com/learning-html5/</v>
      </c>
      <c r="H1337" t="b">
        <v>1</v>
      </c>
      <c r="I1337" s="4">
        <v>50</v>
      </c>
      <c r="J1337" s="5">
        <v>3026</v>
      </c>
      <c r="K1337" s="5">
        <v>60</v>
      </c>
      <c r="L1337" s="5">
        <v>67</v>
      </c>
      <c r="M1337">
        <v>1</v>
      </c>
      <c r="N1337" t="str">
        <f>VLOOKUP(טבלה1[[#This Row],[level_id]],Level_id!$A$2:$B$5,2)</f>
        <v>All levels</v>
      </c>
      <c r="O1337" t="str">
        <f>LOWER(טבלה1[[#This Row],[level_desc]])</f>
        <v>all levels</v>
      </c>
      <c r="P1337" s="3" t="str">
        <f>UPPER(טבלה1[[#This Row],[small letters]])</f>
        <v>ALL LEVELS</v>
      </c>
      <c r="Q1337">
        <f>LEN(טבלה1[[#This Row],[no spaces]])</f>
        <v>10</v>
      </c>
      <c r="R1337" t="str">
        <f>TRIM(טבלה1[[#This Row],[small letters]])</f>
        <v>all levels</v>
      </c>
      <c r="S1337" s="6">
        <v>7</v>
      </c>
      <c r="T1337" s="12">
        <v>40967</v>
      </c>
      <c r="U1337" s="6">
        <f>DAY(טבלה1[[#This Row],[published_date]])</f>
        <v>28</v>
      </c>
      <c r="V1337" s="6">
        <f>MONTH(טבלה1[[#This Row],[published_date]])</f>
        <v>2</v>
      </c>
      <c r="W1337" s="6">
        <f>YEAR(טבלה1[[#This Row],[published_date]])</f>
        <v>2012</v>
      </c>
      <c r="X1337">
        <v>4</v>
      </c>
      <c r="Y1337" t="str">
        <f>VLOOKUP(טבלה1[[#This Row],[subject_id]],Subject_id!$A$2:$B$5,2)</f>
        <v>Web Development</v>
      </c>
      <c r="Z1337" s="7">
        <v>43734</v>
      </c>
      <c r="AA1337">
        <f>_xlfn.DAYS(טבלה1[[#This Row],[Removal_date]],טבלה1[[#This Row],[published_date]])</f>
        <v>2767</v>
      </c>
      <c r="AB1337" s="4">
        <f>טבלה1[[#This Row],[price]]*טבלה1[[#This Row],[num_subscribers]]</f>
        <v>151300</v>
      </c>
    </row>
    <row r="1338" spans="1:28" x14ac:dyDescent="0.3">
      <c r="A1338">
        <v>16646</v>
      </c>
      <c r="B1338" t="s">
        <v>4992</v>
      </c>
      <c r="C1338" t="str">
        <f>LEFT(טבלה1[[#This Row],[course_title]],10)</f>
        <v>Web Progra</v>
      </c>
      <c r="D1338" t="str">
        <f>RIGHT(טבלה1[[#This Row],[course_title]],10)</f>
        <v>ith Python</v>
      </c>
      <c r="E1338" t="str">
        <f>MID(טבלה1[[#This Row],[course_title]],2,10)</f>
        <v>eb Program</v>
      </c>
      <c r="F1338" t="s">
        <v>4993</v>
      </c>
      <c r="G1338" t="str">
        <f>REPLACE(טבלה1[[#This Row],[url]],19,3,"com")</f>
        <v>https://www.udemy.com/web-programming-with-python/</v>
      </c>
      <c r="H1338" t="b">
        <v>1</v>
      </c>
      <c r="I1338" s="4">
        <v>50</v>
      </c>
      <c r="J1338" s="5">
        <v>35267</v>
      </c>
      <c r="K1338" s="5">
        <v>217</v>
      </c>
      <c r="L1338" s="5">
        <v>53</v>
      </c>
      <c r="M1338">
        <v>1</v>
      </c>
      <c r="N1338" t="str">
        <f>VLOOKUP(טבלה1[[#This Row],[level_id]],Level_id!$A$2:$B$5,2)</f>
        <v>All levels</v>
      </c>
      <c r="O1338" t="str">
        <f>LOWER(טבלה1[[#This Row],[level_desc]])</f>
        <v>all levels</v>
      </c>
      <c r="P1338" s="3" t="str">
        <f>UPPER(טבלה1[[#This Row],[small letters]])</f>
        <v>ALL LEVELS</v>
      </c>
      <c r="Q1338">
        <f>LEN(טבלה1[[#This Row],[no spaces]])</f>
        <v>10</v>
      </c>
      <c r="R1338" t="str">
        <f>TRIM(טבלה1[[#This Row],[small letters]])</f>
        <v>all levels</v>
      </c>
      <c r="S1338" s="6">
        <v>4</v>
      </c>
      <c r="T1338" s="12">
        <v>41024</v>
      </c>
      <c r="U1338" s="6">
        <f>DAY(טבלה1[[#This Row],[published_date]])</f>
        <v>25</v>
      </c>
      <c r="V1338" s="6">
        <f>MONTH(טבלה1[[#This Row],[published_date]])</f>
        <v>4</v>
      </c>
      <c r="W1338" s="6">
        <f>YEAR(טבלה1[[#This Row],[published_date]])</f>
        <v>2012</v>
      </c>
      <c r="X1338">
        <v>4</v>
      </c>
      <c r="Y1338" t="str">
        <f>VLOOKUP(טבלה1[[#This Row],[subject_id]],Subject_id!$A$2:$B$5,2)</f>
        <v>Web Development</v>
      </c>
      <c r="Z1338" s="7">
        <v>43734</v>
      </c>
      <c r="AA1338">
        <f>_xlfn.DAYS(טבלה1[[#This Row],[Removal_date]],טבלה1[[#This Row],[published_date]])</f>
        <v>2710</v>
      </c>
      <c r="AB1338" s="4">
        <f>טבלה1[[#This Row],[price]]*טבלה1[[#This Row],[num_subscribers]]</f>
        <v>1763350</v>
      </c>
    </row>
    <row r="1339" spans="1:28" x14ac:dyDescent="0.3">
      <c r="A1339">
        <v>18448</v>
      </c>
      <c r="B1339" t="s">
        <v>6933</v>
      </c>
      <c r="C1339" t="str">
        <f>LEFT(טבלה1[[#This Row],[course_title]],10)</f>
        <v>Learning C</v>
      </c>
      <c r="D1339" t="str">
        <f>RIGHT(טבלה1[[#This Row],[course_title]],10)</f>
        <v>Developers</v>
      </c>
      <c r="E1339" t="str">
        <f>MID(טבלה1[[#This Row],[course_title]],2,10)</f>
        <v>earning CS</v>
      </c>
      <c r="F1339" t="s">
        <v>6934</v>
      </c>
      <c r="G1339" t="str">
        <f>REPLACE(טבלה1[[#This Row],[url]],19,3,"com")</f>
        <v>https://www.udemy.com/learning-css3/</v>
      </c>
      <c r="H1339" t="b">
        <v>1</v>
      </c>
      <c r="I1339" s="4">
        <v>50</v>
      </c>
      <c r="J1339" s="5">
        <v>2459</v>
      </c>
      <c r="K1339" s="5">
        <v>107</v>
      </c>
      <c r="L1339" s="5">
        <v>101</v>
      </c>
      <c r="M1339">
        <v>1</v>
      </c>
      <c r="N1339" t="str">
        <f>VLOOKUP(טבלה1[[#This Row],[level_id]],Level_id!$A$2:$B$5,2)</f>
        <v>All levels</v>
      </c>
      <c r="O1339" t="str">
        <f>LOWER(טבלה1[[#This Row],[level_desc]])</f>
        <v>all levels</v>
      </c>
      <c r="P1339" s="3" t="str">
        <f>UPPER(טבלה1[[#This Row],[small letters]])</f>
        <v>ALL LEVELS</v>
      </c>
      <c r="Q1339">
        <f>LEN(טבלה1[[#This Row],[no spaces]])</f>
        <v>10</v>
      </c>
      <c r="R1339" t="str">
        <f>TRIM(טבלה1[[#This Row],[small letters]])</f>
        <v>all levels</v>
      </c>
      <c r="S1339" s="6">
        <v>8</v>
      </c>
      <c r="T1339" s="12">
        <v>41053</v>
      </c>
      <c r="U1339" s="6">
        <f>DAY(טבלה1[[#This Row],[published_date]])</f>
        <v>24</v>
      </c>
      <c r="V1339" s="6">
        <f>MONTH(טבלה1[[#This Row],[published_date]])</f>
        <v>5</v>
      </c>
      <c r="W1339" s="6">
        <f>YEAR(טבלה1[[#This Row],[published_date]])</f>
        <v>2012</v>
      </c>
      <c r="X1339">
        <v>4</v>
      </c>
      <c r="Y1339" t="str">
        <f>VLOOKUP(טבלה1[[#This Row],[subject_id]],Subject_id!$A$2:$B$5,2)</f>
        <v>Web Development</v>
      </c>
      <c r="Z1339" s="7">
        <v>43734</v>
      </c>
      <c r="AA1339">
        <f>_xlfn.DAYS(טבלה1[[#This Row],[Removal_date]],טבלה1[[#This Row],[published_date]])</f>
        <v>2681</v>
      </c>
      <c r="AB1339" s="4">
        <f>טבלה1[[#This Row],[price]]*טבלה1[[#This Row],[num_subscribers]]</f>
        <v>122950</v>
      </c>
    </row>
    <row r="1340" spans="1:28" x14ac:dyDescent="0.3">
      <c r="A1340">
        <v>19603</v>
      </c>
      <c r="B1340" t="s">
        <v>4956</v>
      </c>
      <c r="C1340" t="str">
        <f>LEFT(טבלה1[[#This Row],[course_title]],10)</f>
        <v>Learning D</v>
      </c>
      <c r="D1340" t="str">
        <f>RIGHT(טבלה1[[#This Row],[course_title]],10)</f>
        <v>JavaScript</v>
      </c>
      <c r="E1340" t="str">
        <f>MID(טבלה1[[#This Row],[course_title]],2,10)</f>
        <v>earning Dy</v>
      </c>
      <c r="F1340" t="s">
        <v>4957</v>
      </c>
      <c r="G1340" t="str">
        <f>REPLACE(טבלה1[[#This Row],[url]],19,3,"com")</f>
        <v>https://www.udemy.com/learning-dynamic-website-design/</v>
      </c>
      <c r="H1340" t="b">
        <v>1</v>
      </c>
      <c r="I1340" s="4">
        <v>50</v>
      </c>
      <c r="J1340" s="5">
        <v>47886</v>
      </c>
      <c r="K1340" s="5">
        <v>285</v>
      </c>
      <c r="L1340" s="5">
        <v>125</v>
      </c>
      <c r="M1340">
        <v>1</v>
      </c>
      <c r="N1340" t="str">
        <f>VLOOKUP(טבלה1[[#This Row],[level_id]],Level_id!$A$2:$B$5,2)</f>
        <v>All levels</v>
      </c>
      <c r="O1340" t="str">
        <f>LOWER(טבלה1[[#This Row],[level_desc]])</f>
        <v>all levels</v>
      </c>
      <c r="P1340" s="3" t="str">
        <f>UPPER(טבלה1[[#This Row],[small letters]])</f>
        <v>ALL LEVELS</v>
      </c>
      <c r="Q1340">
        <f>LEN(טבלה1[[#This Row],[no spaces]])</f>
        <v>10</v>
      </c>
      <c r="R1340" t="str">
        <f>TRIM(טבלה1[[#This Row],[small letters]])</f>
        <v>all levels</v>
      </c>
      <c r="S1340" s="6">
        <v>12.5</v>
      </c>
      <c r="T1340" s="12">
        <v>41078</v>
      </c>
      <c r="U1340" s="6">
        <f>DAY(טבלה1[[#This Row],[published_date]])</f>
        <v>18</v>
      </c>
      <c r="V1340" s="6">
        <f>MONTH(טבלה1[[#This Row],[published_date]])</f>
        <v>6</v>
      </c>
      <c r="W1340" s="6">
        <f>YEAR(טבלה1[[#This Row],[published_date]])</f>
        <v>2012</v>
      </c>
      <c r="X1340">
        <v>4</v>
      </c>
      <c r="Y1340" t="str">
        <f>VLOOKUP(טבלה1[[#This Row],[subject_id]],Subject_id!$A$2:$B$5,2)</f>
        <v>Web Development</v>
      </c>
      <c r="Z1340" s="7">
        <v>43734</v>
      </c>
      <c r="AA1340">
        <f>_xlfn.DAYS(טבלה1[[#This Row],[Removal_date]],טבלה1[[#This Row],[published_date]])</f>
        <v>2656</v>
      </c>
      <c r="AB1340" s="4">
        <f>טבלה1[[#This Row],[price]]*טבלה1[[#This Row],[num_subscribers]]</f>
        <v>2394300</v>
      </c>
    </row>
    <row r="1341" spans="1:28" x14ac:dyDescent="0.3">
      <c r="A1341">
        <v>20387</v>
      </c>
      <c r="B1341" t="s">
        <v>3710</v>
      </c>
      <c r="C1341" t="str">
        <f>LEFT(טבלה1[[#This Row],[course_title]],10)</f>
        <v>Guitar Ins</v>
      </c>
      <c r="D1341" t="str">
        <f>RIGHT(טבלה1[[#This Row],[course_title]],10)</f>
        <v>mystrings!</v>
      </c>
      <c r="E1341" t="str">
        <f>MID(טבלה1[[#This Row],[course_title]],2,10)</f>
        <v>uitar Insa</v>
      </c>
      <c r="F1341" t="s">
        <v>3711</v>
      </c>
      <c r="G1341" t="str">
        <f>REPLACE(טבלה1[[#This Row],[url]],19,3,"com")</f>
        <v>https://www.udemy.com/eatmystrings-guitar-insanity-workout/</v>
      </c>
      <c r="H1341" t="b">
        <v>1</v>
      </c>
      <c r="I1341" s="4">
        <v>50</v>
      </c>
      <c r="J1341" s="5">
        <v>2673</v>
      </c>
      <c r="K1341" s="5">
        <v>17</v>
      </c>
      <c r="L1341" s="5">
        <v>29</v>
      </c>
      <c r="M1341">
        <v>1</v>
      </c>
      <c r="N1341" t="str">
        <f>VLOOKUP(טבלה1[[#This Row],[level_id]],Level_id!$A$2:$B$5,2)</f>
        <v>All levels</v>
      </c>
      <c r="O1341" t="str">
        <f>LOWER(טבלה1[[#This Row],[level_desc]])</f>
        <v>all levels</v>
      </c>
      <c r="P1341" s="3" t="str">
        <f>UPPER(טבלה1[[#This Row],[small letters]])</f>
        <v>ALL LEVELS</v>
      </c>
      <c r="Q1341">
        <f>LEN(טבלה1[[#This Row],[no spaces]])</f>
        <v>10</v>
      </c>
      <c r="R1341" t="str">
        <f>TRIM(טבלה1[[#This Row],[small letters]])</f>
        <v>all levels</v>
      </c>
      <c r="S1341" s="6">
        <v>2.5</v>
      </c>
      <c r="T1341" s="12">
        <v>41096</v>
      </c>
      <c r="U1341" s="6">
        <f>DAY(טבלה1[[#This Row],[published_date]])</f>
        <v>6</v>
      </c>
      <c r="V1341" s="6">
        <f>MONTH(טבלה1[[#This Row],[published_date]])</f>
        <v>7</v>
      </c>
      <c r="W1341" s="6">
        <f>YEAR(טבלה1[[#This Row],[published_date]])</f>
        <v>2012</v>
      </c>
      <c r="X1341">
        <v>3</v>
      </c>
      <c r="Y1341" t="str">
        <f>VLOOKUP(טבלה1[[#This Row],[subject_id]],Subject_id!$A$2:$B$5,2)</f>
        <v>Musical Instruments</v>
      </c>
      <c r="Z1341" s="7">
        <v>43734</v>
      </c>
      <c r="AA1341">
        <f>_xlfn.DAYS(טבלה1[[#This Row],[Removal_date]],טבלה1[[#This Row],[published_date]])</f>
        <v>2638</v>
      </c>
      <c r="AB1341" s="4">
        <f>טבלה1[[#This Row],[price]]*טבלה1[[#This Row],[num_subscribers]]</f>
        <v>133650</v>
      </c>
    </row>
    <row r="1342" spans="1:28" x14ac:dyDescent="0.3">
      <c r="A1342">
        <v>24815</v>
      </c>
      <c r="B1342" t="s">
        <v>846</v>
      </c>
      <c r="C1342" t="str">
        <f>LEFT(טבלה1[[#This Row],[course_title]],10)</f>
        <v>Harnessing</v>
      </c>
      <c r="D1342" t="str">
        <f>RIGHT(טבלה1[[#This Row],[course_title]],10)</f>
        <v>wth Stocks</v>
      </c>
      <c r="E1342" t="str">
        <f>MID(טבלה1[[#This Row],[course_title]],2,10)</f>
        <v xml:space="preserve">arnessing </v>
      </c>
      <c r="F1342" t="s">
        <v>847</v>
      </c>
      <c r="G1342" t="str">
        <f>REPLACE(טבלה1[[#This Row],[url]],19,3,"com")</f>
        <v>https://www.udemy.com/harnessing-the-power-of-growth-stocks/</v>
      </c>
      <c r="H1342" t="b">
        <v>1</v>
      </c>
      <c r="I1342" s="4">
        <v>50</v>
      </c>
      <c r="J1342" s="5">
        <v>29</v>
      </c>
      <c r="K1342" s="5">
        <v>2</v>
      </c>
      <c r="L1342" s="5">
        <v>7</v>
      </c>
      <c r="M1342">
        <v>4</v>
      </c>
      <c r="N1342" t="str">
        <f>VLOOKUP(טבלה1[[#This Row],[level_id]],Level_id!$A$2:$B$5,2)</f>
        <v>Intermediate Level</v>
      </c>
      <c r="O1342" t="str">
        <f>LOWER(טבלה1[[#This Row],[level_desc]])</f>
        <v>intermediate level</v>
      </c>
      <c r="P1342" s="3" t="str">
        <f>UPPER(טבלה1[[#This Row],[small letters]])</f>
        <v>INTERMEDIATE LEVEL</v>
      </c>
      <c r="Q1342">
        <f>LEN(טבלה1[[#This Row],[no spaces]])</f>
        <v>18</v>
      </c>
      <c r="R1342" t="str">
        <f>TRIM(טבלה1[[#This Row],[small letters]])</f>
        <v>intermediate level</v>
      </c>
      <c r="S1342" s="6">
        <v>2</v>
      </c>
      <c r="T1342" s="12">
        <v>41213</v>
      </c>
      <c r="U1342" s="6">
        <f>DAY(טבלה1[[#This Row],[published_date]])</f>
        <v>31</v>
      </c>
      <c r="V1342" s="6">
        <f>MONTH(טבלה1[[#This Row],[published_date]])</f>
        <v>10</v>
      </c>
      <c r="W1342" s="6">
        <f>YEAR(טבלה1[[#This Row],[published_date]])</f>
        <v>2012</v>
      </c>
      <c r="X1342">
        <v>1</v>
      </c>
      <c r="Y1342" t="str">
        <f>VLOOKUP(טבלה1[[#This Row],[subject_id]],Subject_id!$A$2:$B$5,2)</f>
        <v>Business Finance</v>
      </c>
      <c r="Z1342" s="7">
        <v>44114</v>
      </c>
      <c r="AA1342">
        <f>_xlfn.DAYS(טבלה1[[#This Row],[Removal_date]],טבלה1[[#This Row],[published_date]])</f>
        <v>2901</v>
      </c>
      <c r="AB1342" s="4">
        <f>טבלה1[[#This Row],[price]]*טבלה1[[#This Row],[num_subscribers]]</f>
        <v>1450</v>
      </c>
    </row>
    <row r="1343" spans="1:28" x14ac:dyDescent="0.3">
      <c r="A1343">
        <v>26845</v>
      </c>
      <c r="B1343" t="s">
        <v>6817</v>
      </c>
      <c r="C1343" t="str">
        <f>LEFT(טבלה1[[#This Row],[course_title]],10)</f>
        <v>Advanced H</v>
      </c>
      <c r="D1343" t="str">
        <f>RIGHT(טבלה1[[#This Row],[course_title]],10)</f>
        <v>Developers</v>
      </c>
      <c r="E1343" t="str">
        <f>MID(טבלה1[[#This Row],[course_title]],2,10)</f>
        <v>dvanced HT</v>
      </c>
      <c r="F1343" t="s">
        <v>6818</v>
      </c>
      <c r="G1343" t="str">
        <f>REPLACE(טבלה1[[#This Row],[url]],19,3,"com")</f>
        <v>https://www.udemy.com/advanced-html5-for-web-developers/</v>
      </c>
      <c r="H1343" t="b">
        <v>1</v>
      </c>
      <c r="I1343" s="4">
        <v>50</v>
      </c>
      <c r="J1343" s="5">
        <v>11847</v>
      </c>
      <c r="K1343" s="5">
        <v>57</v>
      </c>
      <c r="L1343" s="5">
        <v>57</v>
      </c>
      <c r="M1343">
        <v>1</v>
      </c>
      <c r="N1343" t="str">
        <f>VLOOKUP(טבלה1[[#This Row],[level_id]],Level_id!$A$2:$B$5,2)</f>
        <v>All levels</v>
      </c>
      <c r="O1343" t="str">
        <f>LOWER(טבלה1[[#This Row],[level_desc]])</f>
        <v>all levels</v>
      </c>
      <c r="P1343" s="3" t="str">
        <f>UPPER(טבלה1[[#This Row],[small letters]])</f>
        <v>ALL LEVELS</v>
      </c>
      <c r="Q1343">
        <f>LEN(טבלה1[[#This Row],[no spaces]])</f>
        <v>10</v>
      </c>
      <c r="R1343" t="str">
        <f>TRIM(טבלה1[[#This Row],[small letters]])</f>
        <v>all levels</v>
      </c>
      <c r="S1343" s="6">
        <v>7.5</v>
      </c>
      <c r="T1343" s="12">
        <v>41199</v>
      </c>
      <c r="U1343" s="6">
        <f>DAY(טבלה1[[#This Row],[published_date]])</f>
        <v>17</v>
      </c>
      <c r="V1343" s="6">
        <f>MONTH(טבלה1[[#This Row],[published_date]])</f>
        <v>10</v>
      </c>
      <c r="W1343" s="6">
        <f>YEAR(טבלה1[[#This Row],[published_date]])</f>
        <v>2012</v>
      </c>
      <c r="X1343">
        <v>4</v>
      </c>
      <c r="Y1343" t="str">
        <f>VLOOKUP(טבלה1[[#This Row],[subject_id]],Subject_id!$A$2:$B$5,2)</f>
        <v>Web Development</v>
      </c>
      <c r="Z1343" s="7">
        <v>43734</v>
      </c>
      <c r="AA1343">
        <f>_xlfn.DAYS(טבלה1[[#This Row],[Removal_date]],טבלה1[[#This Row],[published_date]])</f>
        <v>2535</v>
      </c>
      <c r="AB1343" s="4">
        <f>טבלה1[[#This Row],[price]]*טבלה1[[#This Row],[num_subscribers]]</f>
        <v>592350</v>
      </c>
    </row>
    <row r="1344" spans="1:28" x14ac:dyDescent="0.3">
      <c r="A1344">
        <v>28172</v>
      </c>
      <c r="B1344" t="s">
        <v>832</v>
      </c>
      <c r="C1344" t="str">
        <f>LEFT(טבלה1[[#This Row],[course_title]],10)</f>
        <v xml:space="preserve">Practical </v>
      </c>
      <c r="D1344" t="str">
        <f>RIGHT(טבלה1[[#This Row],[course_title]],10)</f>
        <v>ns Markets</v>
      </c>
      <c r="E1344" t="str">
        <f>MID(טבלה1[[#This Row],[course_title]],2,10)</f>
        <v>ractical T</v>
      </c>
      <c r="F1344" t="s">
        <v>833</v>
      </c>
      <c r="G1344" t="str">
        <f>REPLACE(טבלה1[[#This Row],[url]],19,3,"com")</f>
        <v>https://www.udemy.com/getting-started-with-option-spreads/</v>
      </c>
      <c r="H1344" t="b">
        <v>1</v>
      </c>
      <c r="I1344" s="4">
        <v>50</v>
      </c>
      <c r="J1344" s="5">
        <v>43</v>
      </c>
      <c r="K1344" s="5">
        <v>0</v>
      </c>
      <c r="L1344" s="5">
        <v>25</v>
      </c>
      <c r="M1344">
        <v>2</v>
      </c>
      <c r="N1344" t="str">
        <f>VLOOKUP(טבלה1[[#This Row],[level_id]],Level_id!$A$2:$B$5,2)</f>
        <v>Beginner Level</v>
      </c>
      <c r="O1344" t="str">
        <f>LOWER(טבלה1[[#This Row],[level_desc]])</f>
        <v>beginner level</v>
      </c>
      <c r="P1344" s="3" t="str">
        <f>UPPER(טבלה1[[#This Row],[small letters]])</f>
        <v>BEGINNER LEVEL</v>
      </c>
      <c r="Q1344">
        <f>LEN(טבלה1[[#This Row],[no spaces]])</f>
        <v>14</v>
      </c>
      <c r="R1344" t="str">
        <f>TRIM(טבלה1[[#This Row],[small letters]])</f>
        <v>beginner level</v>
      </c>
      <c r="S1344" s="6">
        <v>4</v>
      </c>
      <c r="T1344" s="12">
        <v>41225</v>
      </c>
      <c r="U1344" s="6">
        <f>DAY(טבלה1[[#This Row],[published_date]])</f>
        <v>12</v>
      </c>
      <c r="V1344" s="6">
        <f>MONTH(טבלה1[[#This Row],[published_date]])</f>
        <v>11</v>
      </c>
      <c r="W1344" s="6">
        <f>YEAR(טבלה1[[#This Row],[published_date]])</f>
        <v>2012</v>
      </c>
      <c r="X1344">
        <v>1</v>
      </c>
      <c r="Y1344" t="str">
        <f>VLOOKUP(טבלה1[[#This Row],[subject_id]],Subject_id!$A$2:$B$5,2)</f>
        <v>Business Finance</v>
      </c>
      <c r="Z1344" s="7">
        <v>43245</v>
      </c>
      <c r="AA1344">
        <f>_xlfn.DAYS(טבלה1[[#This Row],[Removal_date]],טבלה1[[#This Row],[published_date]])</f>
        <v>2020</v>
      </c>
      <c r="AB1344" s="4">
        <f>טבלה1[[#This Row],[price]]*טבלה1[[#This Row],[num_subscribers]]</f>
        <v>2150</v>
      </c>
    </row>
    <row r="1345" spans="1:28" x14ac:dyDescent="0.3">
      <c r="A1345">
        <v>30240</v>
      </c>
      <c r="B1345" t="s">
        <v>5423</v>
      </c>
      <c r="C1345" t="str">
        <f>LEFT(טבלה1[[#This Row],[course_title]],10)</f>
        <v>The Ultima</v>
      </c>
      <c r="D1345" t="str">
        <f>RIGHT(טבלה1[[#This Row],[course_title]],10)</f>
        <v>ent Course</v>
      </c>
      <c r="E1345" t="str">
        <f>MID(טבלה1[[#This Row],[course_title]],2,10)</f>
        <v>he Ultimat</v>
      </c>
      <c r="F1345" t="s">
        <v>5424</v>
      </c>
      <c r="G1345" t="str">
        <f>REPLACE(טבלה1[[#This Row],[url]],19,3,"com")</f>
        <v>https://www.udemy.com/build-an-instant-update-database-interface-with-jquery-ajax/</v>
      </c>
      <c r="H1345" t="b">
        <v>1</v>
      </c>
      <c r="I1345" s="4">
        <v>50</v>
      </c>
      <c r="J1345" s="5">
        <v>9881</v>
      </c>
      <c r="K1345" s="5">
        <v>329</v>
      </c>
      <c r="L1345" s="5">
        <v>136</v>
      </c>
      <c r="M1345">
        <v>1</v>
      </c>
      <c r="N1345" t="str">
        <f>VLOOKUP(טבלה1[[#This Row],[level_id]],Level_id!$A$2:$B$5,2)</f>
        <v>All levels</v>
      </c>
      <c r="O1345" t="str">
        <f>LOWER(טבלה1[[#This Row],[level_desc]])</f>
        <v>all levels</v>
      </c>
      <c r="P1345" s="3" t="str">
        <f>UPPER(טבלה1[[#This Row],[small letters]])</f>
        <v>ALL LEVELS</v>
      </c>
      <c r="Q1345">
        <f>LEN(טבלה1[[#This Row],[no spaces]])</f>
        <v>10</v>
      </c>
      <c r="R1345" t="str">
        <f>TRIM(טבלה1[[#This Row],[small letters]])</f>
        <v>all levels</v>
      </c>
      <c r="S1345" s="6">
        <v>12</v>
      </c>
      <c r="T1345" s="12">
        <v>41511</v>
      </c>
      <c r="U1345" s="6">
        <f>DAY(טבלה1[[#This Row],[published_date]])</f>
        <v>25</v>
      </c>
      <c r="V1345" s="6">
        <f>MONTH(טבלה1[[#This Row],[published_date]])</f>
        <v>8</v>
      </c>
      <c r="W1345" s="6">
        <f>YEAR(טבלה1[[#This Row],[published_date]])</f>
        <v>2013</v>
      </c>
      <c r="X1345">
        <v>4</v>
      </c>
      <c r="Y1345" t="str">
        <f>VLOOKUP(טבלה1[[#This Row],[subject_id]],Subject_id!$A$2:$B$5,2)</f>
        <v>Web Development</v>
      </c>
      <c r="Z1345" s="7">
        <v>43734</v>
      </c>
      <c r="AA1345">
        <f>_xlfn.DAYS(טבלה1[[#This Row],[Removal_date]],טבלה1[[#This Row],[published_date]])</f>
        <v>2223</v>
      </c>
      <c r="AB1345" s="4">
        <f>טבלה1[[#This Row],[price]]*טבלה1[[#This Row],[num_subscribers]]</f>
        <v>494050</v>
      </c>
    </row>
    <row r="1346" spans="1:28" x14ac:dyDescent="0.3">
      <c r="A1346">
        <v>30318</v>
      </c>
      <c r="B1346" t="s">
        <v>5617</v>
      </c>
      <c r="C1346" t="str">
        <f>LEFT(טבלה1[[#This Row],[course_title]],10)</f>
        <v>Learning J</v>
      </c>
      <c r="D1346" t="str">
        <f>RIGHT(טבלה1[[#This Row],[course_title]],10)</f>
        <v>tive Guide</v>
      </c>
      <c r="E1346" t="str">
        <f>MID(טבלה1[[#This Row],[course_title]],2,10)</f>
        <v>earning Ja</v>
      </c>
      <c r="F1346" t="s">
        <v>5618</v>
      </c>
      <c r="G1346" t="str">
        <f>REPLACE(טבלה1[[#This Row],[url]],19,3,"com")</f>
        <v>https://www.udemy.com/programming-javascript/</v>
      </c>
      <c r="H1346" t="b">
        <v>1</v>
      </c>
      <c r="I1346" s="4">
        <v>50</v>
      </c>
      <c r="J1346" s="5">
        <v>17113</v>
      </c>
      <c r="K1346" s="5">
        <v>380</v>
      </c>
      <c r="L1346" s="5">
        <v>93</v>
      </c>
      <c r="M1346">
        <v>1</v>
      </c>
      <c r="N1346" t="str">
        <f>VLOOKUP(טבלה1[[#This Row],[level_id]],Level_id!$A$2:$B$5,2)</f>
        <v>All levels</v>
      </c>
      <c r="O1346" t="str">
        <f>LOWER(טבלה1[[#This Row],[level_desc]])</f>
        <v>all levels</v>
      </c>
      <c r="P1346" s="3" t="str">
        <f>UPPER(טבלה1[[#This Row],[small letters]])</f>
        <v>ALL LEVELS</v>
      </c>
      <c r="Q1346">
        <f>LEN(טבלה1[[#This Row],[no spaces]])</f>
        <v>10</v>
      </c>
      <c r="R1346" t="str">
        <f>TRIM(טבלה1[[#This Row],[small letters]])</f>
        <v>all levels</v>
      </c>
      <c r="S1346" s="6">
        <v>9.5</v>
      </c>
      <c r="T1346" s="12">
        <v>41239</v>
      </c>
      <c r="U1346" s="6">
        <f>DAY(טבלה1[[#This Row],[published_date]])</f>
        <v>26</v>
      </c>
      <c r="V1346" s="6">
        <f>MONTH(טבלה1[[#This Row],[published_date]])</f>
        <v>11</v>
      </c>
      <c r="W1346" s="6">
        <f>YEAR(טבלה1[[#This Row],[published_date]])</f>
        <v>2012</v>
      </c>
      <c r="X1346">
        <v>4</v>
      </c>
      <c r="Y1346" t="str">
        <f>VLOOKUP(טבלה1[[#This Row],[subject_id]],Subject_id!$A$2:$B$5,2)</f>
        <v>Web Development</v>
      </c>
      <c r="Z1346" s="7">
        <v>43734</v>
      </c>
      <c r="AA1346">
        <f>_xlfn.DAYS(טבלה1[[#This Row],[Removal_date]],טבלה1[[#This Row],[published_date]])</f>
        <v>2495</v>
      </c>
      <c r="AB1346" s="4">
        <f>טבלה1[[#This Row],[price]]*טבלה1[[#This Row],[num_subscribers]]</f>
        <v>855650</v>
      </c>
    </row>
    <row r="1347" spans="1:28" x14ac:dyDescent="0.3">
      <c r="A1347">
        <v>30911</v>
      </c>
      <c r="B1347" t="s">
        <v>6380</v>
      </c>
      <c r="C1347" t="str">
        <f>LEFT(טבלה1[[#This Row],[course_title]],10)</f>
        <v>HTML5 APIs</v>
      </c>
      <c r="D1347" t="str">
        <f>RIGHT(טבלה1[[#This Row],[course_title]],10)</f>
        <v xml:space="preserve">evelopers </v>
      </c>
      <c r="E1347" t="str">
        <f>MID(טבלה1[[#This Row],[course_title]],2,10)</f>
        <v xml:space="preserve">TML5 APIs </v>
      </c>
      <c r="F1347" t="s">
        <v>6381</v>
      </c>
      <c r="G1347" t="str">
        <f>REPLACE(טבלה1[[#This Row],[url]],19,3,"com")</f>
        <v>https://www.udemy.com/html5-apis-for-javascript-a-course-for-web-developers/</v>
      </c>
      <c r="H1347" t="b">
        <v>1</v>
      </c>
      <c r="I1347" s="4">
        <v>50</v>
      </c>
      <c r="J1347" s="5">
        <v>7706</v>
      </c>
      <c r="K1347" s="5">
        <v>62</v>
      </c>
      <c r="L1347" s="5">
        <v>45</v>
      </c>
      <c r="M1347">
        <v>1</v>
      </c>
      <c r="N1347" t="str">
        <f>VLOOKUP(טבלה1[[#This Row],[level_id]],Level_id!$A$2:$B$5,2)</f>
        <v>All levels</v>
      </c>
      <c r="O1347" t="str">
        <f>LOWER(טבלה1[[#This Row],[level_desc]])</f>
        <v>all levels</v>
      </c>
      <c r="P1347" s="3" t="str">
        <f>UPPER(טבלה1[[#This Row],[small letters]])</f>
        <v>ALL LEVELS</v>
      </c>
      <c r="Q1347">
        <f>LEN(טבלה1[[#This Row],[no spaces]])</f>
        <v>10</v>
      </c>
      <c r="R1347" t="str">
        <f>TRIM(טבלה1[[#This Row],[small letters]])</f>
        <v>all levels</v>
      </c>
      <c r="S1347" s="6">
        <v>5</v>
      </c>
      <c r="T1347" s="12">
        <v>41243</v>
      </c>
      <c r="U1347" s="6">
        <f>DAY(טבלה1[[#This Row],[published_date]])</f>
        <v>30</v>
      </c>
      <c r="V1347" s="6">
        <f>MONTH(טבלה1[[#This Row],[published_date]])</f>
        <v>11</v>
      </c>
      <c r="W1347" s="6">
        <f>YEAR(טבלה1[[#This Row],[published_date]])</f>
        <v>2012</v>
      </c>
      <c r="X1347">
        <v>4</v>
      </c>
      <c r="Y1347" t="str">
        <f>VLOOKUP(טבלה1[[#This Row],[subject_id]],Subject_id!$A$2:$B$5,2)</f>
        <v>Web Development</v>
      </c>
      <c r="Z1347" s="7">
        <v>43734</v>
      </c>
      <c r="AA1347">
        <f>_xlfn.DAYS(טבלה1[[#This Row],[Removal_date]],טבלה1[[#This Row],[published_date]])</f>
        <v>2491</v>
      </c>
      <c r="AB1347" s="4">
        <f>טבלה1[[#This Row],[price]]*טבלה1[[#This Row],[num_subscribers]]</f>
        <v>385300</v>
      </c>
    </row>
    <row r="1348" spans="1:28" x14ac:dyDescent="0.3">
      <c r="A1348">
        <v>32649</v>
      </c>
      <c r="B1348" t="s">
        <v>5495</v>
      </c>
      <c r="C1348" t="str">
        <f>LEFT(טבלה1[[#This Row],[course_title]],10)</f>
        <v>PHP &amp; MySQ</v>
      </c>
      <c r="D1348" t="str">
        <f>RIGHT(טבלה1[[#This Row],[course_title]],10)</f>
        <v>QL Quickly</v>
      </c>
      <c r="E1348" t="str">
        <f>MID(טבלה1[[#This Row],[course_title]],2,10)</f>
        <v>HP &amp; MySQL</v>
      </c>
      <c r="F1348" t="s">
        <v>5496</v>
      </c>
      <c r="G1348" t="str">
        <f>REPLACE(טבלה1[[#This Row],[url]],19,3,"com")</f>
        <v>https://www.udemy.com/learning-php-and-mysql-development-the-easy-way/</v>
      </c>
      <c r="H1348" t="b">
        <v>1</v>
      </c>
      <c r="I1348" s="4">
        <v>50</v>
      </c>
      <c r="J1348" s="5">
        <v>5549</v>
      </c>
      <c r="K1348" s="5">
        <v>92</v>
      </c>
      <c r="L1348" s="5">
        <v>143</v>
      </c>
      <c r="M1348">
        <v>1</v>
      </c>
      <c r="N1348" t="str">
        <f>VLOOKUP(טבלה1[[#This Row],[level_id]],Level_id!$A$2:$B$5,2)</f>
        <v>All levels</v>
      </c>
      <c r="O1348" t="str">
        <f>LOWER(טבלה1[[#This Row],[level_desc]])</f>
        <v>all levels</v>
      </c>
      <c r="P1348" s="3" t="str">
        <f>UPPER(טבלה1[[#This Row],[small letters]])</f>
        <v>ALL LEVELS</v>
      </c>
      <c r="Q1348">
        <f>LEN(טבלה1[[#This Row],[no spaces]])</f>
        <v>10</v>
      </c>
      <c r="R1348" t="str">
        <f>TRIM(טבלה1[[#This Row],[small letters]])</f>
        <v>all levels</v>
      </c>
      <c r="S1348" s="6">
        <v>15.5</v>
      </c>
      <c r="T1348" s="12">
        <v>41258</v>
      </c>
      <c r="U1348" s="6">
        <f>DAY(טבלה1[[#This Row],[published_date]])</f>
        <v>15</v>
      </c>
      <c r="V1348" s="6">
        <f>MONTH(טבלה1[[#This Row],[published_date]])</f>
        <v>12</v>
      </c>
      <c r="W1348" s="6">
        <f>YEAR(טבלה1[[#This Row],[published_date]])</f>
        <v>2012</v>
      </c>
      <c r="X1348">
        <v>4</v>
      </c>
      <c r="Y1348" t="str">
        <f>VLOOKUP(טבלה1[[#This Row],[subject_id]],Subject_id!$A$2:$B$5,2)</f>
        <v>Web Development</v>
      </c>
      <c r="Z1348" s="7">
        <v>43734</v>
      </c>
      <c r="AA1348">
        <f>_xlfn.DAYS(טבלה1[[#This Row],[Removal_date]],טבלה1[[#This Row],[published_date]])</f>
        <v>2476</v>
      </c>
      <c r="AB1348" s="4">
        <f>טבלה1[[#This Row],[price]]*טבלה1[[#This Row],[num_subscribers]]</f>
        <v>277450</v>
      </c>
    </row>
    <row r="1349" spans="1:28" x14ac:dyDescent="0.3">
      <c r="A1349">
        <v>32908</v>
      </c>
      <c r="B1349" t="s">
        <v>2254</v>
      </c>
      <c r="C1349" t="str">
        <f>LEFT(טבלה1[[#This Row],[course_title]],10)</f>
        <v>Finance an</v>
      </c>
      <c r="D1349" t="str">
        <f>RIGHT(טבלה1[[#This Row],[course_title]],10)</f>
        <v>r Startups</v>
      </c>
      <c r="E1349" t="str">
        <f>MID(טבלה1[[#This Row],[course_title]],2,10)</f>
        <v>inance and</v>
      </c>
      <c r="F1349" t="s">
        <v>2255</v>
      </c>
      <c r="G1349" t="str">
        <f>REPLACE(טבלה1[[#This Row],[url]],19,3,"com")</f>
        <v>https://www.udemy.com/finance-and-accounting-for-startups/</v>
      </c>
      <c r="H1349" t="b">
        <v>1</v>
      </c>
      <c r="I1349" s="4">
        <v>50</v>
      </c>
      <c r="J1349" s="5">
        <v>1175</v>
      </c>
      <c r="K1349" s="5">
        <v>92</v>
      </c>
      <c r="L1349" s="5">
        <v>75</v>
      </c>
      <c r="M1349">
        <v>1</v>
      </c>
      <c r="N1349" t="str">
        <f>VLOOKUP(טבלה1[[#This Row],[level_id]],Level_id!$A$2:$B$5,2)</f>
        <v>All levels</v>
      </c>
      <c r="O1349" t="str">
        <f>LOWER(טבלה1[[#This Row],[level_desc]])</f>
        <v>all levels</v>
      </c>
      <c r="P1349" s="3" t="str">
        <f>UPPER(טבלה1[[#This Row],[small letters]])</f>
        <v>ALL LEVELS</v>
      </c>
      <c r="Q1349">
        <f>LEN(טבלה1[[#This Row],[no spaces]])</f>
        <v>10</v>
      </c>
      <c r="R1349" t="str">
        <f>TRIM(טבלה1[[#This Row],[small letters]])</f>
        <v>all levels</v>
      </c>
      <c r="S1349" s="6">
        <v>12.5</v>
      </c>
      <c r="T1349" s="12">
        <v>41289</v>
      </c>
      <c r="U1349" s="6">
        <f>DAY(טבלה1[[#This Row],[published_date]])</f>
        <v>15</v>
      </c>
      <c r="V1349" s="6">
        <f>MONTH(טבלה1[[#This Row],[published_date]])</f>
        <v>1</v>
      </c>
      <c r="W1349" s="6">
        <f>YEAR(טבלה1[[#This Row],[published_date]])</f>
        <v>2013</v>
      </c>
      <c r="X1349">
        <v>1</v>
      </c>
      <c r="Y1349" t="str">
        <f>VLOOKUP(טבלה1[[#This Row],[subject_id]],Subject_id!$A$2:$B$5,2)</f>
        <v>Business Finance</v>
      </c>
      <c r="Z1349" s="7">
        <v>43734</v>
      </c>
      <c r="AA1349">
        <f>_xlfn.DAYS(טבלה1[[#This Row],[Removal_date]],טבלה1[[#This Row],[published_date]])</f>
        <v>2445</v>
      </c>
      <c r="AB1349" s="4">
        <f>טבלה1[[#This Row],[price]]*טבלה1[[#This Row],[num_subscribers]]</f>
        <v>58750</v>
      </c>
    </row>
    <row r="1350" spans="1:28" x14ac:dyDescent="0.3">
      <c r="A1350">
        <v>34332</v>
      </c>
      <c r="B1350" t="s">
        <v>4502</v>
      </c>
      <c r="C1350" t="str">
        <f>LEFT(טבלה1[[#This Row],[course_title]],10)</f>
        <v xml:space="preserve">Aprende a </v>
      </c>
      <c r="D1350" t="str">
        <f>RIGHT(טבלה1[[#This Row],[course_title]],10)</f>
        <v>a guitarra</v>
      </c>
      <c r="E1350" t="str">
        <f>MID(טבלה1[[#This Row],[course_title]],2,10)</f>
        <v>prende a t</v>
      </c>
      <c r="F1350" t="s">
        <v>4503</v>
      </c>
      <c r="G1350" t="str">
        <f>REPLACE(טבלה1[[#This Row],[url]],19,3,"com")</f>
        <v>https://www.udemy.com/aprende-a-tocar-la-guitarra/</v>
      </c>
      <c r="H1350" t="b">
        <v>1</v>
      </c>
      <c r="I1350" s="4">
        <v>50</v>
      </c>
      <c r="J1350" s="5">
        <v>7</v>
      </c>
      <c r="K1350" s="5">
        <v>1</v>
      </c>
      <c r="L1350" s="5">
        <v>25</v>
      </c>
      <c r="M1350">
        <v>1</v>
      </c>
      <c r="N1350" t="str">
        <f>VLOOKUP(טבלה1[[#This Row],[level_id]],Level_id!$A$2:$B$5,2)</f>
        <v>All levels</v>
      </c>
      <c r="O1350" t="str">
        <f>LOWER(טבלה1[[#This Row],[level_desc]])</f>
        <v>all levels</v>
      </c>
      <c r="P1350" s="3" t="str">
        <f>UPPER(טבלה1[[#This Row],[small letters]])</f>
        <v>ALL LEVELS</v>
      </c>
      <c r="Q1350">
        <f>LEN(טבלה1[[#This Row],[no spaces]])</f>
        <v>10</v>
      </c>
      <c r="R1350" t="str">
        <f>TRIM(טבלה1[[#This Row],[small letters]])</f>
        <v>all levels</v>
      </c>
      <c r="S1350" s="6">
        <v>1.5</v>
      </c>
      <c r="T1350" s="12">
        <v>41327</v>
      </c>
      <c r="U1350" s="6">
        <f>DAY(טבלה1[[#This Row],[published_date]])</f>
        <v>22</v>
      </c>
      <c r="V1350" s="6">
        <f>MONTH(טבלה1[[#This Row],[published_date]])</f>
        <v>2</v>
      </c>
      <c r="W1350" s="6">
        <f>YEAR(טבלה1[[#This Row],[published_date]])</f>
        <v>2013</v>
      </c>
      <c r="X1350">
        <v>3</v>
      </c>
      <c r="Y1350" t="str">
        <f>VLOOKUP(טבלה1[[#This Row],[subject_id]],Subject_id!$A$2:$B$5,2)</f>
        <v>Musical Instruments</v>
      </c>
      <c r="Z1350" s="7">
        <v>43734</v>
      </c>
      <c r="AA1350">
        <f>_xlfn.DAYS(טבלה1[[#This Row],[Removal_date]],טבלה1[[#This Row],[published_date]])</f>
        <v>2407</v>
      </c>
      <c r="AB1350" s="4">
        <f>טבלה1[[#This Row],[price]]*טבלה1[[#This Row],[num_subscribers]]</f>
        <v>350</v>
      </c>
    </row>
    <row r="1351" spans="1:28" x14ac:dyDescent="0.3">
      <c r="A1351">
        <v>38456</v>
      </c>
      <c r="B1351" t="s">
        <v>1094</v>
      </c>
      <c r="C1351" t="str">
        <f>LEFT(טבלה1[[#This Row],[course_title]],10)</f>
        <v xml:space="preserve">Essential </v>
      </c>
      <c r="D1351" t="str">
        <f>RIGHT(טבלה1[[#This Row],[course_title]],10)</f>
        <v>ock Market</v>
      </c>
      <c r="E1351" t="str">
        <f>MID(טבלה1[[#This Row],[course_title]],2,10)</f>
        <v>ssential O</v>
      </c>
      <c r="F1351" t="s">
        <v>1095</v>
      </c>
      <c r="G1351" t="str">
        <f>REPLACE(טבלה1[[#This Row],[url]],19,3,"com")</f>
        <v>https://www.udemy.com/essentialoptions/</v>
      </c>
      <c r="H1351" t="b">
        <v>1</v>
      </c>
      <c r="I1351" s="4">
        <v>50</v>
      </c>
      <c r="J1351" s="5">
        <v>211</v>
      </c>
      <c r="K1351" s="5">
        <v>9</v>
      </c>
      <c r="L1351" s="5">
        <v>27</v>
      </c>
      <c r="M1351">
        <v>4</v>
      </c>
      <c r="N1351" t="str">
        <f>VLOOKUP(טבלה1[[#This Row],[level_id]],Level_id!$A$2:$B$5,2)</f>
        <v>Intermediate Level</v>
      </c>
      <c r="O1351" t="str">
        <f>LOWER(טבלה1[[#This Row],[level_desc]])</f>
        <v>intermediate level</v>
      </c>
      <c r="P1351" s="3" t="str">
        <f>UPPER(טבלה1[[#This Row],[small letters]])</f>
        <v>INTERMEDIATE LEVEL</v>
      </c>
      <c r="Q1351">
        <f>LEN(טבלה1[[#This Row],[no spaces]])</f>
        <v>18</v>
      </c>
      <c r="R1351" t="str">
        <f>TRIM(טבלה1[[#This Row],[small letters]])</f>
        <v>intermediate level</v>
      </c>
      <c r="S1351" s="6">
        <v>5</v>
      </c>
      <c r="T1351" s="12">
        <v>41339</v>
      </c>
      <c r="U1351" s="6">
        <f>DAY(טבלה1[[#This Row],[published_date]])</f>
        <v>6</v>
      </c>
      <c r="V1351" s="6">
        <f>MONTH(טבלה1[[#This Row],[published_date]])</f>
        <v>3</v>
      </c>
      <c r="W1351" s="6">
        <f>YEAR(טבלה1[[#This Row],[published_date]])</f>
        <v>2013</v>
      </c>
      <c r="X1351">
        <v>1</v>
      </c>
      <c r="Y1351" t="str">
        <f>VLOOKUP(טבלה1[[#This Row],[subject_id]],Subject_id!$A$2:$B$5,2)</f>
        <v>Business Finance</v>
      </c>
      <c r="Z1351" s="7">
        <v>44114</v>
      </c>
      <c r="AA1351">
        <f>_xlfn.DAYS(טבלה1[[#This Row],[Removal_date]],טבלה1[[#This Row],[published_date]])</f>
        <v>2775</v>
      </c>
      <c r="AB1351" s="4">
        <f>טבלה1[[#This Row],[price]]*טבלה1[[#This Row],[num_subscribers]]</f>
        <v>10550</v>
      </c>
    </row>
    <row r="1352" spans="1:28" x14ac:dyDescent="0.3">
      <c r="A1352">
        <v>40670</v>
      </c>
      <c r="B1352" t="s">
        <v>1436</v>
      </c>
      <c r="C1352" t="str">
        <f>LEFT(טבלה1[[#This Row],[course_title]],10)</f>
        <v>Profession</v>
      </c>
      <c r="D1352" t="str">
        <f>RIGHT(טבלה1[[#This Row],[course_title]],10)</f>
        <v>rex Course</v>
      </c>
      <c r="E1352" t="str">
        <f>MID(טבלה1[[#This Row],[course_title]],2,10)</f>
        <v>rofessiona</v>
      </c>
      <c r="F1352" t="s">
        <v>1437</v>
      </c>
      <c r="G1352" t="str">
        <f>REPLACE(טבלה1[[#This Row],[url]],19,3,"com")</f>
        <v>https://www.udemy.com/professional-trader-mindset/</v>
      </c>
      <c r="H1352" t="b">
        <v>1</v>
      </c>
      <c r="I1352" s="4">
        <v>50</v>
      </c>
      <c r="J1352" s="5">
        <v>4702</v>
      </c>
      <c r="K1352" s="5">
        <v>17</v>
      </c>
      <c r="L1352" s="5">
        <v>6</v>
      </c>
      <c r="M1352">
        <v>1</v>
      </c>
      <c r="N1352" t="str">
        <f>VLOOKUP(טבלה1[[#This Row],[level_id]],Level_id!$A$2:$B$5,2)</f>
        <v>All levels</v>
      </c>
      <c r="O1352" t="str">
        <f>LOWER(טבלה1[[#This Row],[level_desc]])</f>
        <v>all levels</v>
      </c>
      <c r="P1352" s="3" t="str">
        <f>UPPER(טבלה1[[#This Row],[small letters]])</f>
        <v>ALL LEVELS</v>
      </c>
      <c r="Q1352">
        <f>LEN(טבלה1[[#This Row],[no spaces]])</f>
        <v>10</v>
      </c>
      <c r="R1352" t="str">
        <f>TRIM(טבלה1[[#This Row],[small letters]])</f>
        <v>all levels</v>
      </c>
      <c r="S1352" s="6">
        <v>1</v>
      </c>
      <c r="T1352" s="12">
        <v>41432</v>
      </c>
      <c r="U1352" s="6">
        <f>DAY(טבלה1[[#This Row],[published_date]])</f>
        <v>7</v>
      </c>
      <c r="V1352" s="6">
        <f>MONTH(טבלה1[[#This Row],[published_date]])</f>
        <v>6</v>
      </c>
      <c r="W1352" s="6">
        <f>YEAR(טבלה1[[#This Row],[published_date]])</f>
        <v>2013</v>
      </c>
      <c r="X1352">
        <v>1</v>
      </c>
      <c r="Y1352" t="str">
        <f>VLOOKUP(טבלה1[[#This Row],[subject_id]],Subject_id!$A$2:$B$5,2)</f>
        <v>Business Finance</v>
      </c>
      <c r="Z1352" s="7">
        <v>43318</v>
      </c>
      <c r="AA1352">
        <f>_xlfn.DAYS(טבלה1[[#This Row],[Removal_date]],טבלה1[[#This Row],[published_date]])</f>
        <v>1886</v>
      </c>
      <c r="AB1352" s="4">
        <f>טבלה1[[#This Row],[price]]*טבלה1[[#This Row],[num_subscribers]]</f>
        <v>235100</v>
      </c>
    </row>
    <row r="1353" spans="1:28" x14ac:dyDescent="0.3">
      <c r="A1353">
        <v>43291</v>
      </c>
      <c r="B1353" t="s">
        <v>1772</v>
      </c>
      <c r="C1353" t="str">
        <f>LEFT(טבלה1[[#This Row],[course_title]],10)</f>
        <v>La costruz</v>
      </c>
      <c r="D1353" t="str">
        <f>RIGHT(טבלה1[[#This Row],[course_title]],10)</f>
        <v>omunitaria</v>
      </c>
      <c r="E1353" t="str">
        <f>MID(טבלה1[[#This Row],[course_title]],2,10)</f>
        <v>a costruzi</v>
      </c>
      <c r="F1353" t="s">
        <v>1773</v>
      </c>
      <c r="G1353" t="str">
        <f>REPLACE(טבלה1[[#This Row],[url]],19,3,"com")</f>
        <v>https://www.udemy.com/la-costruzione-del-budget-di-una-proposta-comunitaria/</v>
      </c>
      <c r="H1353" t="b">
        <v>1</v>
      </c>
      <c r="I1353" s="4">
        <v>50</v>
      </c>
      <c r="J1353" s="5">
        <v>10</v>
      </c>
      <c r="K1353" s="5">
        <v>1</v>
      </c>
      <c r="L1353" s="5">
        <v>5</v>
      </c>
      <c r="M1353">
        <v>4</v>
      </c>
      <c r="N1353" t="str">
        <f>VLOOKUP(טבלה1[[#This Row],[level_id]],Level_id!$A$2:$B$5,2)</f>
        <v>Intermediate Level</v>
      </c>
      <c r="O1353" t="str">
        <f>LOWER(טבלה1[[#This Row],[level_desc]])</f>
        <v>intermediate level</v>
      </c>
      <c r="P1353" s="3" t="str">
        <f>UPPER(טבלה1[[#This Row],[small letters]])</f>
        <v>INTERMEDIATE LEVEL</v>
      </c>
      <c r="Q1353">
        <f>LEN(טבלה1[[#This Row],[no spaces]])</f>
        <v>18</v>
      </c>
      <c r="R1353" t="str">
        <f>TRIM(טבלה1[[#This Row],[small letters]])</f>
        <v>intermediate level</v>
      </c>
      <c r="S1353" s="6">
        <v>1</v>
      </c>
      <c r="T1353" s="12">
        <v>42034</v>
      </c>
      <c r="U1353" s="6">
        <f>DAY(טבלה1[[#This Row],[published_date]])</f>
        <v>30</v>
      </c>
      <c r="V1353" s="6">
        <f>MONTH(טבלה1[[#This Row],[published_date]])</f>
        <v>1</v>
      </c>
      <c r="W1353" s="6">
        <f>YEAR(טבלה1[[#This Row],[published_date]])</f>
        <v>2015</v>
      </c>
      <c r="X1353">
        <v>1</v>
      </c>
      <c r="Y1353" t="str">
        <f>VLOOKUP(טבלה1[[#This Row],[subject_id]],Subject_id!$A$2:$B$5,2)</f>
        <v>Business Finance</v>
      </c>
      <c r="Z1353" s="7">
        <v>44114</v>
      </c>
      <c r="AA1353">
        <f>_xlfn.DAYS(טבלה1[[#This Row],[Removal_date]],טבלה1[[#This Row],[published_date]])</f>
        <v>2080</v>
      </c>
      <c r="AB1353" s="4">
        <f>טבלה1[[#This Row],[price]]*טבלה1[[#This Row],[num_subscribers]]</f>
        <v>500</v>
      </c>
    </row>
    <row r="1354" spans="1:28" x14ac:dyDescent="0.3">
      <c r="A1354">
        <v>47004</v>
      </c>
      <c r="B1354" t="s">
        <v>3270</v>
      </c>
      <c r="C1354" t="str">
        <f>LEFT(טבלה1[[#This Row],[course_title]],10)</f>
        <v xml:space="preserve">Photoshop </v>
      </c>
      <c r="D1354" t="str">
        <f>RIGHT(טבלה1[[#This Row],[course_title]],10)</f>
        <v xml:space="preserve"> Photoshop</v>
      </c>
      <c r="E1354" t="str">
        <f>MID(טבלה1[[#This Row],[course_title]],2,10)</f>
        <v>hotoshop C</v>
      </c>
      <c r="F1354" t="s">
        <v>3271</v>
      </c>
      <c r="G1354" t="str">
        <f>REPLACE(טבלה1[[#This Row],[url]],19,3,"com")</f>
        <v>https://www.udemy.com/ebook-cover-design/</v>
      </c>
      <c r="H1354" t="b">
        <v>1</v>
      </c>
      <c r="I1354" s="4">
        <v>50</v>
      </c>
      <c r="J1354" s="5">
        <v>11893</v>
      </c>
      <c r="K1354" s="5">
        <v>69</v>
      </c>
      <c r="L1354" s="5">
        <v>40</v>
      </c>
      <c r="M1354">
        <v>1</v>
      </c>
      <c r="N1354" t="str">
        <f>VLOOKUP(טבלה1[[#This Row],[level_id]],Level_id!$A$2:$B$5,2)</f>
        <v>All levels</v>
      </c>
      <c r="O1354" t="str">
        <f>LOWER(טבלה1[[#This Row],[level_desc]])</f>
        <v>all levels</v>
      </c>
      <c r="P1354" s="3" t="str">
        <f>UPPER(טבלה1[[#This Row],[small letters]])</f>
        <v>ALL LEVELS</v>
      </c>
      <c r="Q1354">
        <f>LEN(טבלה1[[#This Row],[no spaces]])</f>
        <v>10</v>
      </c>
      <c r="R1354" t="str">
        <f>TRIM(טבלה1[[#This Row],[small letters]])</f>
        <v>all levels</v>
      </c>
      <c r="S1354" s="6">
        <v>3</v>
      </c>
      <c r="T1354" s="12">
        <v>41389</v>
      </c>
      <c r="U1354" s="6">
        <f>DAY(טבלה1[[#This Row],[published_date]])</f>
        <v>25</v>
      </c>
      <c r="V1354" s="6">
        <f>MONTH(טבלה1[[#This Row],[published_date]])</f>
        <v>4</v>
      </c>
      <c r="W1354" s="6">
        <f>YEAR(טבלה1[[#This Row],[published_date]])</f>
        <v>2013</v>
      </c>
      <c r="X1354">
        <v>2</v>
      </c>
      <c r="Y1354" t="str">
        <f>VLOOKUP(טבלה1[[#This Row],[subject_id]],Subject_id!$A$2:$B$5,2)</f>
        <v>Graphic Design</v>
      </c>
      <c r="Z1354" s="7">
        <v>43734</v>
      </c>
      <c r="AA1354">
        <f>_xlfn.DAYS(טבלה1[[#This Row],[Removal_date]],טבלה1[[#This Row],[published_date]])</f>
        <v>2345</v>
      </c>
      <c r="AB1354" s="4">
        <f>טבלה1[[#This Row],[price]]*טבלה1[[#This Row],[num_subscribers]]</f>
        <v>594650</v>
      </c>
    </row>
    <row r="1355" spans="1:28" x14ac:dyDescent="0.3">
      <c r="A1355">
        <v>58653</v>
      </c>
      <c r="B1355" t="s">
        <v>7147</v>
      </c>
      <c r="C1355" t="str">
        <f>LEFT(טבלה1[[#This Row],[course_title]],10)</f>
        <v>How to Bui</v>
      </c>
      <c r="D1355" t="str">
        <f>RIGHT(טבלה1[[#This Row],[course_title]],10)</f>
        <v>S with PHP</v>
      </c>
      <c r="E1355" t="str">
        <f>MID(טבלה1[[#This Row],[course_title]],2,10)</f>
        <v>ow to Buil</v>
      </c>
      <c r="F1355" t="s">
        <v>7148</v>
      </c>
      <c r="G1355" t="str">
        <f>REPLACE(טבלה1[[#This Row],[url]],19,3,"com")</f>
        <v>https://www.udemy.com/make-a-cms/</v>
      </c>
      <c r="H1355" t="b">
        <v>1</v>
      </c>
      <c r="I1355" s="4">
        <v>50</v>
      </c>
      <c r="J1355" s="5">
        <v>1096</v>
      </c>
      <c r="K1355" s="5">
        <v>33</v>
      </c>
      <c r="L1355" s="5">
        <v>10</v>
      </c>
      <c r="M1355">
        <v>2</v>
      </c>
      <c r="N1355" t="str">
        <f>VLOOKUP(טבלה1[[#This Row],[level_id]],Level_id!$A$2:$B$5,2)</f>
        <v>Beginner Level</v>
      </c>
      <c r="O1355" t="str">
        <f>LOWER(טבלה1[[#This Row],[level_desc]])</f>
        <v>beginner level</v>
      </c>
      <c r="P1355" s="3" t="str">
        <f>UPPER(טבלה1[[#This Row],[small letters]])</f>
        <v>BEGINNER LEVEL</v>
      </c>
      <c r="Q1355">
        <f>LEN(טבלה1[[#This Row],[no spaces]])</f>
        <v>14</v>
      </c>
      <c r="R1355" t="str">
        <f>TRIM(טבלה1[[#This Row],[small letters]])</f>
        <v>beginner level</v>
      </c>
      <c r="S1355" s="6">
        <v>1</v>
      </c>
      <c r="T1355" s="12">
        <v>41432</v>
      </c>
      <c r="U1355" s="6">
        <f>DAY(טבלה1[[#This Row],[published_date]])</f>
        <v>7</v>
      </c>
      <c r="V1355" s="6">
        <f>MONTH(טבלה1[[#This Row],[published_date]])</f>
        <v>6</v>
      </c>
      <c r="W1355" s="6">
        <f>YEAR(טבלה1[[#This Row],[published_date]])</f>
        <v>2013</v>
      </c>
      <c r="X1355">
        <v>4</v>
      </c>
      <c r="Y1355" t="str">
        <f>VLOOKUP(טבלה1[[#This Row],[subject_id]],Subject_id!$A$2:$B$5,2)</f>
        <v>Web Development</v>
      </c>
      <c r="Z1355" s="7">
        <v>43465</v>
      </c>
      <c r="AA1355">
        <f>_xlfn.DAYS(טבלה1[[#This Row],[Removal_date]],טבלה1[[#This Row],[published_date]])</f>
        <v>2033</v>
      </c>
      <c r="AB1355" s="4">
        <f>טבלה1[[#This Row],[price]]*טבלה1[[#This Row],[num_subscribers]]</f>
        <v>54800</v>
      </c>
    </row>
    <row r="1356" spans="1:28" x14ac:dyDescent="0.3">
      <c r="A1356">
        <v>58791</v>
      </c>
      <c r="B1356" t="s">
        <v>3216</v>
      </c>
      <c r="C1356" t="str">
        <f>LEFT(טבלה1[[#This Row],[course_title]],10)</f>
        <v xml:space="preserve">Toon Boom </v>
      </c>
      <c r="D1356" t="str">
        <f>RIGHT(טבלה1[[#This Row],[course_title]],10)</f>
        <v>ade Simple</v>
      </c>
      <c r="E1356" t="str">
        <f>MID(טבלה1[[#This Row],[course_title]],2,10)</f>
        <v>oon Boom S</v>
      </c>
      <c r="F1356" t="s">
        <v>3217</v>
      </c>
      <c r="G1356" t="str">
        <f>REPLACE(טבלה1[[#This Row],[url]],19,3,"com")</f>
        <v>https://www.udemy.com/toon-boom-studio-tutorial/</v>
      </c>
      <c r="H1356" t="b">
        <v>1</v>
      </c>
      <c r="I1356" s="4">
        <v>50</v>
      </c>
      <c r="J1356" s="5">
        <v>342</v>
      </c>
      <c r="K1356" s="5">
        <v>20</v>
      </c>
      <c r="L1356" s="5">
        <v>81</v>
      </c>
      <c r="M1356">
        <v>1</v>
      </c>
      <c r="N1356" t="str">
        <f>VLOOKUP(טבלה1[[#This Row],[level_id]],Level_id!$A$2:$B$5,2)</f>
        <v>All levels</v>
      </c>
      <c r="O1356" t="str">
        <f>LOWER(טבלה1[[#This Row],[level_desc]])</f>
        <v>all levels</v>
      </c>
      <c r="P1356" s="3" t="str">
        <f>UPPER(טבלה1[[#This Row],[small letters]])</f>
        <v>ALL LEVELS</v>
      </c>
      <c r="Q1356">
        <f>LEN(טבלה1[[#This Row],[no spaces]])</f>
        <v>10</v>
      </c>
      <c r="R1356" t="str">
        <f>TRIM(טבלה1[[#This Row],[small letters]])</f>
        <v>all levels</v>
      </c>
      <c r="S1356" s="6">
        <v>5</v>
      </c>
      <c r="T1356" s="12">
        <v>41432</v>
      </c>
      <c r="U1356" s="6">
        <f>DAY(טבלה1[[#This Row],[published_date]])</f>
        <v>7</v>
      </c>
      <c r="V1356" s="6">
        <f>MONTH(טבלה1[[#This Row],[published_date]])</f>
        <v>6</v>
      </c>
      <c r="W1356" s="6">
        <f>YEAR(טבלה1[[#This Row],[published_date]])</f>
        <v>2013</v>
      </c>
      <c r="X1356">
        <v>2</v>
      </c>
      <c r="Y1356" t="str">
        <f>VLOOKUP(טבלה1[[#This Row],[subject_id]],Subject_id!$A$2:$B$5,2)</f>
        <v>Graphic Design</v>
      </c>
      <c r="Z1356" s="7">
        <v>43734</v>
      </c>
      <c r="AA1356">
        <f>_xlfn.DAYS(טבלה1[[#This Row],[Removal_date]],טבלה1[[#This Row],[published_date]])</f>
        <v>2302</v>
      </c>
      <c r="AB1356" s="4">
        <f>טבלה1[[#This Row],[price]]*טבלה1[[#This Row],[num_subscribers]]</f>
        <v>17100</v>
      </c>
    </row>
    <row r="1357" spans="1:28" x14ac:dyDescent="0.3">
      <c r="A1357">
        <v>64739</v>
      </c>
      <c r="B1357" t="s">
        <v>534</v>
      </c>
      <c r="C1357" t="str">
        <f>LEFT(טבלה1[[#This Row],[course_title]],10)</f>
        <v>Profession</v>
      </c>
      <c r="D1357" t="str">
        <f>RIGHT(טבלה1[[#This Row],[course_title]],10)</f>
        <v>n: Level 1</v>
      </c>
      <c r="E1357" t="str">
        <f>MID(טבלה1[[#This Row],[course_title]],2,10)</f>
        <v>rofessiona</v>
      </c>
      <c r="F1357" t="s">
        <v>535</v>
      </c>
      <c r="G1357" t="str">
        <f>REPLACE(טבלה1[[#This Row],[url]],19,3,"com")</f>
        <v>https://www.udemy.com/professional-risk-manager-prm-certification-level-1/</v>
      </c>
      <c r="H1357" t="b">
        <v>1</v>
      </c>
      <c r="I1357" s="4">
        <v>50</v>
      </c>
      <c r="J1357" s="5">
        <v>116</v>
      </c>
      <c r="K1357" s="5">
        <v>10</v>
      </c>
      <c r="L1357" s="5">
        <v>51</v>
      </c>
      <c r="M1357">
        <v>1</v>
      </c>
      <c r="N1357" t="str">
        <f>VLOOKUP(טבלה1[[#This Row],[level_id]],Level_id!$A$2:$B$5,2)</f>
        <v>All levels</v>
      </c>
      <c r="O1357" t="str">
        <f>LOWER(טבלה1[[#This Row],[level_desc]])</f>
        <v>all levels</v>
      </c>
      <c r="P1357" s="3" t="str">
        <f>UPPER(טבלה1[[#This Row],[small letters]])</f>
        <v>ALL LEVELS</v>
      </c>
      <c r="Q1357">
        <f>LEN(טבלה1[[#This Row],[no spaces]])</f>
        <v>10</v>
      </c>
      <c r="R1357" t="str">
        <f>TRIM(טבלה1[[#This Row],[small letters]])</f>
        <v>all levels</v>
      </c>
      <c r="S1357" s="6">
        <v>24</v>
      </c>
      <c r="T1357" s="12">
        <v>41478</v>
      </c>
      <c r="U1357" s="6">
        <f>DAY(טבלה1[[#This Row],[published_date]])</f>
        <v>23</v>
      </c>
      <c r="V1357" s="6">
        <f>MONTH(טבלה1[[#This Row],[published_date]])</f>
        <v>7</v>
      </c>
      <c r="W1357" s="6">
        <f>YEAR(טבלה1[[#This Row],[published_date]])</f>
        <v>2013</v>
      </c>
      <c r="X1357">
        <v>1</v>
      </c>
      <c r="Y1357" t="str">
        <f>VLOOKUP(טבלה1[[#This Row],[subject_id]],Subject_id!$A$2:$B$5,2)</f>
        <v>Business Finance</v>
      </c>
      <c r="Z1357" s="7">
        <v>43318</v>
      </c>
      <c r="AA1357">
        <f>_xlfn.DAYS(טבלה1[[#This Row],[Removal_date]],טבלה1[[#This Row],[published_date]])</f>
        <v>1840</v>
      </c>
      <c r="AB1357" s="4">
        <f>טבלה1[[#This Row],[price]]*טבלה1[[#This Row],[num_subscribers]]</f>
        <v>5800</v>
      </c>
    </row>
    <row r="1358" spans="1:28" x14ac:dyDescent="0.3">
      <c r="A1358">
        <v>65033</v>
      </c>
      <c r="B1358" t="s">
        <v>3790</v>
      </c>
      <c r="C1358" t="str">
        <f>LEFT(טבלה1[[#This Row],[course_title]],10)</f>
        <v>Virtual Pi</v>
      </c>
      <c r="D1358" t="str">
        <f>RIGHT(טבלה1[[#This Row],[course_title]],10)</f>
        <v>earn Piano</v>
      </c>
      <c r="E1358" t="str">
        <f>MID(טבלה1[[#This Row],[course_title]],2,10)</f>
        <v>irtual Pia</v>
      </c>
      <c r="F1358" t="s">
        <v>3791</v>
      </c>
      <c r="G1358" t="str">
        <f>REPLACE(טבלה1[[#This Row],[url]],19,3,"com")</f>
        <v>https://www.udemy.com/virtual-piano-lessons-a-new-way-to-learn-piano/</v>
      </c>
      <c r="H1358" t="b">
        <v>1</v>
      </c>
      <c r="I1358" s="4">
        <v>50</v>
      </c>
      <c r="J1358" s="5">
        <v>5830</v>
      </c>
      <c r="K1358" s="5">
        <v>29</v>
      </c>
      <c r="L1358" s="5">
        <v>12</v>
      </c>
      <c r="M1358">
        <v>1</v>
      </c>
      <c r="N1358" t="str">
        <f>VLOOKUP(טבלה1[[#This Row],[level_id]],Level_id!$A$2:$B$5,2)</f>
        <v>All levels</v>
      </c>
      <c r="O1358" t="str">
        <f>LOWER(טבלה1[[#This Row],[level_desc]])</f>
        <v>all levels</v>
      </c>
      <c r="P1358" s="3" t="str">
        <f>UPPER(טבלה1[[#This Row],[small letters]])</f>
        <v>ALL LEVELS</v>
      </c>
      <c r="Q1358">
        <f>LEN(טבלה1[[#This Row],[no spaces]])</f>
        <v>10</v>
      </c>
      <c r="R1358" t="str">
        <f>TRIM(טבלה1[[#This Row],[small letters]])</f>
        <v>all levels</v>
      </c>
      <c r="S1358" s="6">
        <v>1</v>
      </c>
      <c r="T1358" s="12">
        <v>41476</v>
      </c>
      <c r="U1358" s="6">
        <f>DAY(טבלה1[[#This Row],[published_date]])</f>
        <v>21</v>
      </c>
      <c r="V1358" s="6">
        <f>MONTH(טבלה1[[#This Row],[published_date]])</f>
        <v>7</v>
      </c>
      <c r="W1358" s="6">
        <f>YEAR(טבלה1[[#This Row],[published_date]])</f>
        <v>2013</v>
      </c>
      <c r="X1358">
        <v>3</v>
      </c>
      <c r="Y1358" t="str">
        <f>VLOOKUP(טבלה1[[#This Row],[subject_id]],Subject_id!$A$2:$B$5,2)</f>
        <v>Musical Instruments</v>
      </c>
      <c r="Z1358" s="7">
        <v>43734</v>
      </c>
      <c r="AA1358">
        <f>_xlfn.DAYS(טבלה1[[#This Row],[Removal_date]],טבלה1[[#This Row],[published_date]])</f>
        <v>2258</v>
      </c>
      <c r="AB1358" s="4">
        <f>טבלה1[[#This Row],[price]]*טבלה1[[#This Row],[num_subscribers]]</f>
        <v>291500</v>
      </c>
    </row>
    <row r="1359" spans="1:28" x14ac:dyDescent="0.3">
      <c r="A1359">
        <v>65105</v>
      </c>
      <c r="B1359" t="s">
        <v>828</v>
      </c>
      <c r="C1359" t="str">
        <f>LEFT(טבלה1[[#This Row],[course_title]],10)</f>
        <v>Profession</v>
      </c>
      <c r="D1359" t="str">
        <f>RIGHT(טבלה1[[#This Row],[course_title]],10)</f>
        <v>n: Level 2</v>
      </c>
      <c r="E1359" t="str">
        <f>MID(טבלה1[[#This Row],[course_title]],2,10)</f>
        <v>rofessiona</v>
      </c>
      <c r="F1359" t="s">
        <v>829</v>
      </c>
      <c r="G1359" t="str">
        <f>REPLACE(טבלה1[[#This Row],[url]],19,3,"com")</f>
        <v>https://www.udemy.com/professional-risk-manager-prm-certification-level-2/</v>
      </c>
      <c r="H1359" t="b">
        <v>1</v>
      </c>
      <c r="I1359" s="4">
        <v>50</v>
      </c>
      <c r="J1359" s="5">
        <v>41</v>
      </c>
      <c r="K1359" s="5">
        <v>1</v>
      </c>
      <c r="L1359" s="5">
        <v>55</v>
      </c>
      <c r="M1359">
        <v>1</v>
      </c>
      <c r="N1359" t="str">
        <f>VLOOKUP(טבלה1[[#This Row],[level_id]],Level_id!$A$2:$B$5,2)</f>
        <v>All levels</v>
      </c>
      <c r="O1359" t="str">
        <f>LOWER(טבלה1[[#This Row],[level_desc]])</f>
        <v>all levels</v>
      </c>
      <c r="P1359" s="3" t="str">
        <f>UPPER(טבלה1[[#This Row],[small letters]])</f>
        <v>ALL LEVELS</v>
      </c>
      <c r="Q1359">
        <f>LEN(טבלה1[[#This Row],[no spaces]])</f>
        <v>10</v>
      </c>
      <c r="R1359" t="str">
        <f>TRIM(טבלה1[[#This Row],[small letters]])</f>
        <v>all levels</v>
      </c>
      <c r="S1359" s="6">
        <v>7.5</v>
      </c>
      <c r="T1359" s="12">
        <v>41478</v>
      </c>
      <c r="U1359" s="6">
        <f>DAY(טבלה1[[#This Row],[published_date]])</f>
        <v>23</v>
      </c>
      <c r="V1359" s="6">
        <f>MONTH(טבלה1[[#This Row],[published_date]])</f>
        <v>7</v>
      </c>
      <c r="W1359" s="6">
        <f>YEAR(טבלה1[[#This Row],[published_date]])</f>
        <v>2013</v>
      </c>
      <c r="X1359">
        <v>1</v>
      </c>
      <c r="Y1359" t="str">
        <f>VLOOKUP(טבלה1[[#This Row],[subject_id]],Subject_id!$A$2:$B$5,2)</f>
        <v>Business Finance</v>
      </c>
      <c r="Z1359" s="7">
        <v>43318</v>
      </c>
      <c r="AA1359">
        <f>_xlfn.DAYS(טבלה1[[#This Row],[Removal_date]],טבלה1[[#This Row],[published_date]])</f>
        <v>1840</v>
      </c>
      <c r="AB1359" s="4">
        <f>טבלה1[[#This Row],[price]]*טבלה1[[#This Row],[num_subscribers]]</f>
        <v>2050</v>
      </c>
    </row>
    <row r="1360" spans="1:28" x14ac:dyDescent="0.3">
      <c r="A1360">
        <v>65110</v>
      </c>
      <c r="B1360" t="s">
        <v>1506</v>
      </c>
      <c r="C1360" t="str">
        <f>LEFT(טבלה1[[#This Row],[course_title]],10)</f>
        <v>Profession</v>
      </c>
      <c r="D1360" t="str">
        <f>RIGHT(טבלה1[[#This Row],[course_title]],10)</f>
        <v>n: Level 3</v>
      </c>
      <c r="E1360" t="str">
        <f>MID(טבלה1[[#This Row],[course_title]],2,10)</f>
        <v>rofessiona</v>
      </c>
      <c r="F1360" t="s">
        <v>1507</v>
      </c>
      <c r="G1360" t="str">
        <f>REPLACE(טבלה1[[#This Row],[url]],19,3,"com")</f>
        <v>https://www.udemy.com/professional-risk-manager-prm-certification-level-3/</v>
      </c>
      <c r="H1360" t="b">
        <v>1</v>
      </c>
      <c r="I1360" s="4">
        <v>50</v>
      </c>
      <c r="J1360" s="5">
        <v>55</v>
      </c>
      <c r="K1360" s="5">
        <v>5</v>
      </c>
      <c r="L1360" s="5">
        <v>22</v>
      </c>
      <c r="M1360">
        <v>1</v>
      </c>
      <c r="N1360" t="str">
        <f>VLOOKUP(טבלה1[[#This Row],[level_id]],Level_id!$A$2:$B$5,2)</f>
        <v>All levels</v>
      </c>
      <c r="O1360" t="str">
        <f>LOWER(טבלה1[[#This Row],[level_desc]])</f>
        <v>all levels</v>
      </c>
      <c r="P1360" s="3" t="str">
        <f>UPPER(טבלה1[[#This Row],[small letters]])</f>
        <v>ALL LEVELS</v>
      </c>
      <c r="Q1360">
        <f>LEN(טבלה1[[#This Row],[no spaces]])</f>
        <v>10</v>
      </c>
      <c r="R1360" t="str">
        <f>TRIM(טבלה1[[#This Row],[small letters]])</f>
        <v>all levels</v>
      </c>
      <c r="S1360" s="6">
        <v>12.5</v>
      </c>
      <c r="T1360" s="12">
        <v>41478</v>
      </c>
      <c r="U1360" s="6">
        <f>DAY(טבלה1[[#This Row],[published_date]])</f>
        <v>23</v>
      </c>
      <c r="V1360" s="6">
        <f>MONTH(טבלה1[[#This Row],[published_date]])</f>
        <v>7</v>
      </c>
      <c r="W1360" s="6">
        <f>YEAR(טבלה1[[#This Row],[published_date]])</f>
        <v>2013</v>
      </c>
      <c r="X1360">
        <v>1</v>
      </c>
      <c r="Y1360" t="str">
        <f>VLOOKUP(טבלה1[[#This Row],[subject_id]],Subject_id!$A$2:$B$5,2)</f>
        <v>Business Finance</v>
      </c>
      <c r="Z1360" s="7">
        <v>43318</v>
      </c>
      <c r="AA1360">
        <f>_xlfn.DAYS(טבלה1[[#This Row],[Removal_date]],טבלה1[[#This Row],[published_date]])</f>
        <v>1840</v>
      </c>
      <c r="AB1360" s="4">
        <f>טבלה1[[#This Row],[price]]*טבלה1[[#This Row],[num_subscribers]]</f>
        <v>2750</v>
      </c>
    </row>
    <row r="1361" spans="1:28" x14ac:dyDescent="0.3">
      <c r="A1361">
        <v>65113</v>
      </c>
      <c r="B1361" t="s">
        <v>2334</v>
      </c>
      <c r="C1361" t="str">
        <f>LEFT(טבלה1[[#This Row],[course_title]],10)</f>
        <v>Profession</v>
      </c>
      <c r="D1361" t="str">
        <f>RIGHT(טבלה1[[#This Row],[course_title]],10)</f>
        <v>n: Level 4</v>
      </c>
      <c r="E1361" t="str">
        <f>MID(טבלה1[[#This Row],[course_title]],2,10)</f>
        <v>rofessiona</v>
      </c>
      <c r="F1361" t="s">
        <v>2335</v>
      </c>
      <c r="G1361" t="str">
        <f>REPLACE(טבלה1[[#This Row],[url]],19,3,"com")</f>
        <v>https://www.udemy.com/professional-risk-manager-prm-certification-level-4/</v>
      </c>
      <c r="H1361" t="b">
        <v>1</v>
      </c>
      <c r="I1361" s="4">
        <v>50</v>
      </c>
      <c r="J1361" s="5">
        <v>38</v>
      </c>
      <c r="K1361" s="5">
        <v>7</v>
      </c>
      <c r="L1361" s="5">
        <v>17</v>
      </c>
      <c r="M1361">
        <v>1</v>
      </c>
      <c r="N1361" t="str">
        <f>VLOOKUP(טבלה1[[#This Row],[level_id]],Level_id!$A$2:$B$5,2)</f>
        <v>All levels</v>
      </c>
      <c r="O1361" t="str">
        <f>LOWER(טבלה1[[#This Row],[level_desc]])</f>
        <v>all levels</v>
      </c>
      <c r="P1361" s="3" t="str">
        <f>UPPER(טבלה1[[#This Row],[small letters]])</f>
        <v>ALL LEVELS</v>
      </c>
      <c r="Q1361">
        <f>LEN(טבלה1[[#This Row],[no spaces]])</f>
        <v>10</v>
      </c>
      <c r="R1361" t="str">
        <f>TRIM(טבלה1[[#This Row],[small letters]])</f>
        <v>all levels</v>
      </c>
      <c r="S1361" s="6">
        <v>8</v>
      </c>
      <c r="T1361" s="12">
        <v>41478</v>
      </c>
      <c r="U1361" s="6">
        <f>DAY(טבלה1[[#This Row],[published_date]])</f>
        <v>23</v>
      </c>
      <c r="V1361" s="6">
        <f>MONTH(טבלה1[[#This Row],[published_date]])</f>
        <v>7</v>
      </c>
      <c r="W1361" s="6">
        <f>YEAR(טבלה1[[#This Row],[published_date]])</f>
        <v>2013</v>
      </c>
      <c r="X1361">
        <v>1</v>
      </c>
      <c r="Y1361" t="str">
        <f>VLOOKUP(טבלה1[[#This Row],[subject_id]],Subject_id!$A$2:$B$5,2)</f>
        <v>Business Finance</v>
      </c>
      <c r="Z1361" s="7">
        <v>43734</v>
      </c>
      <c r="AA1361">
        <f>_xlfn.DAYS(טבלה1[[#This Row],[Removal_date]],טבלה1[[#This Row],[published_date]])</f>
        <v>2256</v>
      </c>
      <c r="AB1361" s="4">
        <f>טבלה1[[#This Row],[price]]*טבלה1[[#This Row],[num_subscribers]]</f>
        <v>1900</v>
      </c>
    </row>
    <row r="1362" spans="1:28" x14ac:dyDescent="0.3">
      <c r="A1362">
        <v>65355</v>
      </c>
      <c r="B1362" t="s">
        <v>6528</v>
      </c>
      <c r="C1362" t="str">
        <f>LEFT(טבלה1[[#This Row],[course_title]],10)</f>
        <v>Web Develo</v>
      </c>
      <c r="D1362" t="str">
        <f>RIGHT(טבלה1[[#This Row],[course_title]],10)</f>
        <v xml:space="preserve"> Thousands</v>
      </c>
      <c r="E1362" t="str">
        <f>MID(טבלה1[[#This Row],[course_title]],2,10)</f>
        <v>eb Develop</v>
      </c>
      <c r="F1362" t="s">
        <v>6529</v>
      </c>
      <c r="G1362" t="str">
        <f>REPLACE(טבלה1[[#This Row],[url]],19,3,"com")</f>
        <v>https://www.udemy.com/web-development-by-doing-html5-css3-complete-from-scratch/</v>
      </c>
      <c r="H1362" t="b">
        <v>1</v>
      </c>
      <c r="I1362" s="4">
        <v>50</v>
      </c>
      <c r="J1362" s="5">
        <v>1116</v>
      </c>
      <c r="K1362" s="5">
        <v>62</v>
      </c>
      <c r="L1362" s="5">
        <v>51</v>
      </c>
      <c r="M1362">
        <v>1</v>
      </c>
      <c r="N1362" t="str">
        <f>VLOOKUP(טבלה1[[#This Row],[level_id]],Level_id!$A$2:$B$5,2)</f>
        <v>All levels</v>
      </c>
      <c r="O1362" t="str">
        <f>LOWER(טבלה1[[#This Row],[level_desc]])</f>
        <v>all levels</v>
      </c>
      <c r="P1362" s="3" t="str">
        <f>UPPER(טבלה1[[#This Row],[small letters]])</f>
        <v>ALL LEVELS</v>
      </c>
      <c r="Q1362">
        <f>LEN(טבלה1[[#This Row],[no spaces]])</f>
        <v>10</v>
      </c>
      <c r="R1362" t="str">
        <f>TRIM(טבלה1[[#This Row],[small letters]])</f>
        <v>all levels</v>
      </c>
      <c r="S1362" s="6">
        <v>7.5</v>
      </c>
      <c r="T1362" s="12">
        <v>41520</v>
      </c>
      <c r="U1362" s="6">
        <f>DAY(טבלה1[[#This Row],[published_date]])</f>
        <v>3</v>
      </c>
      <c r="V1362" s="6">
        <f>MONTH(טבלה1[[#This Row],[published_date]])</f>
        <v>9</v>
      </c>
      <c r="W1362" s="6">
        <f>YEAR(טבלה1[[#This Row],[published_date]])</f>
        <v>2013</v>
      </c>
      <c r="X1362">
        <v>4</v>
      </c>
      <c r="Y1362" t="str">
        <f>VLOOKUP(טבלה1[[#This Row],[subject_id]],Subject_id!$A$2:$B$5,2)</f>
        <v>Web Development</v>
      </c>
      <c r="Z1362" s="7">
        <v>43734</v>
      </c>
      <c r="AA1362">
        <f>_xlfn.DAYS(טבלה1[[#This Row],[Removal_date]],טבלה1[[#This Row],[published_date]])</f>
        <v>2214</v>
      </c>
      <c r="AB1362" s="4">
        <f>טבלה1[[#This Row],[price]]*טבלה1[[#This Row],[num_subscribers]]</f>
        <v>55800</v>
      </c>
    </row>
    <row r="1363" spans="1:28" x14ac:dyDescent="0.3">
      <c r="A1363">
        <v>65802</v>
      </c>
      <c r="B1363" t="s">
        <v>1194</v>
      </c>
      <c r="C1363" t="str">
        <f>LEFT(טבלה1[[#This Row],[course_title]],10)</f>
        <v xml:space="preserve">Financial </v>
      </c>
      <c r="D1363" t="str">
        <f>RIGHT(טבלה1[[#This Row],[course_title]],10)</f>
        <v>: Level II</v>
      </c>
      <c r="E1363" t="str">
        <f>MID(טבלה1[[#This Row],[course_title]],2,10)</f>
        <v>inancial R</v>
      </c>
      <c r="F1363" t="s">
        <v>1195</v>
      </c>
      <c r="G1363" t="str">
        <f>REPLACE(טבלה1[[#This Row],[url]],19,3,"com")</f>
        <v>https://www.udemy.com/financial-risk-manager-frm-certification-level-ii/</v>
      </c>
      <c r="H1363" t="b">
        <v>1</v>
      </c>
      <c r="I1363" s="4">
        <v>50</v>
      </c>
      <c r="J1363" s="5">
        <v>86</v>
      </c>
      <c r="K1363" s="5">
        <v>7</v>
      </c>
      <c r="L1363" s="5">
        <v>87</v>
      </c>
      <c r="M1363">
        <v>1</v>
      </c>
      <c r="N1363" t="str">
        <f>VLOOKUP(טבלה1[[#This Row],[level_id]],Level_id!$A$2:$B$5,2)</f>
        <v>All levels</v>
      </c>
      <c r="O1363" t="str">
        <f>LOWER(טבלה1[[#This Row],[level_desc]])</f>
        <v>all levels</v>
      </c>
      <c r="P1363" s="3" t="str">
        <f>UPPER(טבלה1[[#This Row],[small letters]])</f>
        <v>ALL LEVELS</v>
      </c>
      <c r="Q1363">
        <f>LEN(טבלה1[[#This Row],[no spaces]])</f>
        <v>10</v>
      </c>
      <c r="R1363" t="str">
        <f>TRIM(טבלה1[[#This Row],[small letters]])</f>
        <v>all levels</v>
      </c>
      <c r="S1363" s="6">
        <v>47</v>
      </c>
      <c r="T1363" s="12">
        <v>41479</v>
      </c>
      <c r="U1363" s="6">
        <f>DAY(טבלה1[[#This Row],[published_date]])</f>
        <v>24</v>
      </c>
      <c r="V1363" s="6">
        <f>MONTH(טבלה1[[#This Row],[published_date]])</f>
        <v>7</v>
      </c>
      <c r="W1363" s="6">
        <f>YEAR(טבלה1[[#This Row],[published_date]])</f>
        <v>2013</v>
      </c>
      <c r="X1363">
        <v>1</v>
      </c>
      <c r="Y1363" t="str">
        <f>VLOOKUP(טבלה1[[#This Row],[subject_id]],Subject_id!$A$2:$B$5,2)</f>
        <v>Business Finance</v>
      </c>
      <c r="Z1363" s="7">
        <v>43318</v>
      </c>
      <c r="AA1363">
        <f>_xlfn.DAYS(טבלה1[[#This Row],[Removal_date]],טבלה1[[#This Row],[published_date]])</f>
        <v>1839</v>
      </c>
      <c r="AB1363" s="4">
        <f>טבלה1[[#This Row],[price]]*טבלה1[[#This Row],[num_subscribers]]</f>
        <v>4300</v>
      </c>
    </row>
    <row r="1364" spans="1:28" x14ac:dyDescent="0.3">
      <c r="A1364">
        <v>72644</v>
      </c>
      <c r="B1364" t="s">
        <v>914</v>
      </c>
      <c r="C1364" t="str">
        <f>LEFT(טבלה1[[#This Row],[course_title]],10)</f>
        <v>Complete C</v>
      </c>
      <c r="D1364" t="str">
        <f>RIGHT(טבלה1[[#This Row],[course_title]],10)</f>
        <v>ertificate</v>
      </c>
      <c r="E1364" t="str">
        <f>MID(טבלה1[[#This Row],[course_title]],2,10)</f>
        <v>omplete Cl</v>
      </c>
      <c r="F1364" t="s">
        <v>915</v>
      </c>
      <c r="G1364" t="str">
        <f>REPLACE(טבלה1[[#This Row],[url]],19,3,"com")</f>
        <v>https://www.udemy.com/claritas-investment-certificate/</v>
      </c>
      <c r="H1364" t="b">
        <v>1</v>
      </c>
      <c r="I1364" s="4">
        <v>50</v>
      </c>
      <c r="J1364" s="5">
        <v>388</v>
      </c>
      <c r="K1364" s="5">
        <v>56</v>
      </c>
      <c r="L1364" s="5">
        <v>35</v>
      </c>
      <c r="M1364">
        <v>1</v>
      </c>
      <c r="N1364" t="str">
        <f>VLOOKUP(טבלה1[[#This Row],[level_id]],Level_id!$A$2:$B$5,2)</f>
        <v>All levels</v>
      </c>
      <c r="O1364" t="str">
        <f>LOWER(טבלה1[[#This Row],[level_desc]])</f>
        <v>all levels</v>
      </c>
      <c r="P1364" s="3" t="str">
        <f>UPPER(טבלה1[[#This Row],[small letters]])</f>
        <v>ALL LEVELS</v>
      </c>
      <c r="Q1364">
        <f>LEN(טבלה1[[#This Row],[no spaces]])</f>
        <v>10</v>
      </c>
      <c r="R1364" t="str">
        <f>TRIM(טבלה1[[#This Row],[small letters]])</f>
        <v>all levels</v>
      </c>
      <c r="S1364" s="6">
        <v>11.5</v>
      </c>
      <c r="T1364" s="12">
        <v>41491</v>
      </c>
      <c r="U1364" s="6">
        <f>DAY(טבלה1[[#This Row],[published_date]])</f>
        <v>5</v>
      </c>
      <c r="V1364" s="6">
        <f>MONTH(טבלה1[[#This Row],[published_date]])</f>
        <v>8</v>
      </c>
      <c r="W1364" s="6">
        <f>YEAR(טבלה1[[#This Row],[published_date]])</f>
        <v>2013</v>
      </c>
      <c r="X1364">
        <v>1</v>
      </c>
      <c r="Y1364" t="str">
        <f>VLOOKUP(טבלה1[[#This Row],[subject_id]],Subject_id!$A$2:$B$5,2)</f>
        <v>Business Finance</v>
      </c>
      <c r="Z1364" s="7">
        <v>43318</v>
      </c>
      <c r="AA1364">
        <f>_xlfn.DAYS(טבלה1[[#This Row],[Removal_date]],טבלה1[[#This Row],[published_date]])</f>
        <v>1827</v>
      </c>
      <c r="AB1364" s="4">
        <f>טבלה1[[#This Row],[price]]*טבלה1[[#This Row],[num_subscribers]]</f>
        <v>19400</v>
      </c>
    </row>
    <row r="1365" spans="1:28" x14ac:dyDescent="0.3">
      <c r="A1365">
        <v>73044</v>
      </c>
      <c r="B1365" t="s">
        <v>1724</v>
      </c>
      <c r="C1365" t="str">
        <f>LEFT(טבלה1[[#This Row],[course_title]],10)</f>
        <v xml:space="preserve">CFA Level </v>
      </c>
      <c r="D1365" t="str">
        <f>RIGHT(טבלה1[[#This Row],[course_title]],10)</f>
        <v xml:space="preserve"> Reporting</v>
      </c>
      <c r="E1365" t="str">
        <f>MID(טבלה1[[#This Row],[course_title]],2,10)</f>
        <v>FA Level I</v>
      </c>
      <c r="F1365" t="s">
        <v>1725</v>
      </c>
      <c r="G1365" t="str">
        <f>REPLACE(טבלה1[[#This Row],[url]],19,3,"com")</f>
        <v>https://www.udemy.com/cfa-foundation-financial-reporting/</v>
      </c>
      <c r="H1365" t="b">
        <v>1</v>
      </c>
      <c r="I1365" s="4">
        <v>50</v>
      </c>
      <c r="J1365" s="5">
        <v>226</v>
      </c>
      <c r="K1365" s="5">
        <v>5</v>
      </c>
      <c r="L1365" s="5">
        <v>13</v>
      </c>
      <c r="M1365">
        <v>2</v>
      </c>
      <c r="N1365" t="str">
        <f>VLOOKUP(טבלה1[[#This Row],[level_id]],Level_id!$A$2:$B$5,2)</f>
        <v>Beginner Level</v>
      </c>
      <c r="O1365" t="str">
        <f>LOWER(טבלה1[[#This Row],[level_desc]])</f>
        <v>beginner level</v>
      </c>
      <c r="P1365" s="3" t="str">
        <f>UPPER(טבלה1[[#This Row],[small letters]])</f>
        <v>BEGINNER LEVEL</v>
      </c>
      <c r="Q1365">
        <f>LEN(טבלה1[[#This Row],[no spaces]])</f>
        <v>14</v>
      </c>
      <c r="R1365" t="str">
        <f>TRIM(טבלה1[[#This Row],[small letters]])</f>
        <v>beginner level</v>
      </c>
      <c r="S1365" s="6">
        <v>5.5</v>
      </c>
      <c r="T1365" s="12">
        <v>41491</v>
      </c>
      <c r="U1365" s="6">
        <f>DAY(טבלה1[[#This Row],[published_date]])</f>
        <v>5</v>
      </c>
      <c r="V1365" s="6">
        <f>MONTH(טבלה1[[#This Row],[published_date]])</f>
        <v>8</v>
      </c>
      <c r="W1365" s="6">
        <f>YEAR(טבלה1[[#This Row],[published_date]])</f>
        <v>2013</v>
      </c>
      <c r="X1365">
        <v>1</v>
      </c>
      <c r="Y1365" t="str">
        <f>VLOOKUP(טבלה1[[#This Row],[subject_id]],Subject_id!$A$2:$B$5,2)</f>
        <v>Business Finance</v>
      </c>
      <c r="Z1365" s="7">
        <v>43465</v>
      </c>
      <c r="AA1365">
        <f>_xlfn.DAYS(טבלה1[[#This Row],[Removal_date]],טבלה1[[#This Row],[published_date]])</f>
        <v>1974</v>
      </c>
      <c r="AB1365" s="4">
        <f>טבלה1[[#This Row],[price]]*טבלה1[[#This Row],[num_subscribers]]</f>
        <v>11300</v>
      </c>
    </row>
    <row r="1366" spans="1:28" x14ac:dyDescent="0.3">
      <c r="A1366">
        <v>73046</v>
      </c>
      <c r="B1366" t="s">
        <v>1460</v>
      </c>
      <c r="C1366" t="str">
        <f>LEFT(טבלה1[[#This Row],[course_title]],10)</f>
        <v xml:space="preserve">CFA Level </v>
      </c>
      <c r="D1366" t="str">
        <f>RIGHT(טבלה1[[#This Row],[course_title]],10)</f>
        <v xml:space="preserve"> to Quants</v>
      </c>
      <c r="E1366" t="str">
        <f>MID(טבלה1[[#This Row],[course_title]],2,10)</f>
        <v>FA Level I</v>
      </c>
      <c r="F1366" t="s">
        <v>1461</v>
      </c>
      <c r="G1366" t="str">
        <f>REPLACE(טבלה1[[#This Row],[url]],19,3,"com")</f>
        <v>https://www.udemy.com/cfa-foundation-quants/</v>
      </c>
      <c r="H1366" t="b">
        <v>1</v>
      </c>
      <c r="I1366" s="4">
        <v>50</v>
      </c>
      <c r="J1366" s="5">
        <v>155</v>
      </c>
      <c r="K1366" s="5">
        <v>4</v>
      </c>
      <c r="L1366" s="5">
        <v>11</v>
      </c>
      <c r="M1366">
        <v>2</v>
      </c>
      <c r="N1366" t="str">
        <f>VLOOKUP(טבלה1[[#This Row],[level_id]],Level_id!$A$2:$B$5,2)</f>
        <v>Beginner Level</v>
      </c>
      <c r="O1366" t="str">
        <f>LOWER(טבלה1[[#This Row],[level_desc]])</f>
        <v>beginner level</v>
      </c>
      <c r="P1366" s="3" t="str">
        <f>UPPER(טבלה1[[#This Row],[small letters]])</f>
        <v>BEGINNER LEVEL</v>
      </c>
      <c r="Q1366">
        <f>LEN(טבלה1[[#This Row],[no spaces]])</f>
        <v>14</v>
      </c>
      <c r="R1366" t="str">
        <f>TRIM(טבלה1[[#This Row],[small letters]])</f>
        <v>beginner level</v>
      </c>
      <c r="S1366" s="6">
        <v>5</v>
      </c>
      <c r="T1366" s="12">
        <v>41491</v>
      </c>
      <c r="U1366" s="6">
        <f>DAY(טבלה1[[#This Row],[published_date]])</f>
        <v>5</v>
      </c>
      <c r="V1366" s="6">
        <f>MONTH(טבלה1[[#This Row],[published_date]])</f>
        <v>8</v>
      </c>
      <c r="W1366" s="6">
        <f>YEAR(טבלה1[[#This Row],[published_date]])</f>
        <v>2013</v>
      </c>
      <c r="X1366">
        <v>1</v>
      </c>
      <c r="Y1366" t="str">
        <f>VLOOKUP(טבלה1[[#This Row],[subject_id]],Subject_id!$A$2:$B$5,2)</f>
        <v>Business Finance</v>
      </c>
      <c r="Z1366" s="7">
        <v>43465</v>
      </c>
      <c r="AA1366">
        <f>_xlfn.DAYS(טבלה1[[#This Row],[Removal_date]],טבלה1[[#This Row],[published_date]])</f>
        <v>1974</v>
      </c>
      <c r="AB1366" s="4">
        <f>טבלה1[[#This Row],[price]]*טבלה1[[#This Row],[num_subscribers]]</f>
        <v>7750</v>
      </c>
    </row>
    <row r="1367" spans="1:28" x14ac:dyDescent="0.3">
      <c r="A1367">
        <v>73860</v>
      </c>
      <c r="B1367" t="s">
        <v>1462</v>
      </c>
      <c r="C1367" t="str">
        <f>LEFT(טבלה1[[#This Row],[course_title]],10)</f>
        <v xml:space="preserve">Financial </v>
      </c>
      <c r="D1367" t="str">
        <f>RIGHT(טבלה1[[#This Row],[course_title]],10)</f>
        <v>n: Level I</v>
      </c>
      <c r="E1367" t="str">
        <f>MID(טבלה1[[#This Row],[course_title]],2,10)</f>
        <v>inancial R</v>
      </c>
      <c r="F1367" t="s">
        <v>1463</v>
      </c>
      <c r="G1367" t="str">
        <f>REPLACE(טבלה1[[#This Row],[url]],19,3,"com")</f>
        <v>https://www.udemy.com/financial-risk-manager-frm-certification-level-i/</v>
      </c>
      <c r="H1367" t="b">
        <v>1</v>
      </c>
      <c r="I1367" s="4">
        <v>50</v>
      </c>
      <c r="J1367" s="5">
        <v>87</v>
      </c>
      <c r="K1367" s="5">
        <v>25</v>
      </c>
      <c r="L1367" s="5">
        <v>113</v>
      </c>
      <c r="M1367">
        <v>1</v>
      </c>
      <c r="N1367" t="str">
        <f>VLOOKUP(טבלה1[[#This Row],[level_id]],Level_id!$A$2:$B$5,2)</f>
        <v>All levels</v>
      </c>
      <c r="O1367" t="str">
        <f>LOWER(טבלה1[[#This Row],[level_desc]])</f>
        <v>all levels</v>
      </c>
      <c r="P1367" s="3" t="str">
        <f>UPPER(טבלה1[[#This Row],[small letters]])</f>
        <v>ALL LEVELS</v>
      </c>
      <c r="Q1367">
        <f>LEN(טבלה1[[#This Row],[no spaces]])</f>
        <v>10</v>
      </c>
      <c r="R1367" t="str">
        <f>TRIM(טבלה1[[#This Row],[small letters]])</f>
        <v>all levels</v>
      </c>
      <c r="S1367" s="6">
        <v>24</v>
      </c>
      <c r="T1367" s="12">
        <v>41573</v>
      </c>
      <c r="U1367" s="6">
        <f>DAY(טבלה1[[#This Row],[published_date]])</f>
        <v>26</v>
      </c>
      <c r="V1367" s="6">
        <f>MONTH(טבלה1[[#This Row],[published_date]])</f>
        <v>10</v>
      </c>
      <c r="W1367" s="6">
        <f>YEAR(טבלה1[[#This Row],[published_date]])</f>
        <v>2013</v>
      </c>
      <c r="X1367">
        <v>1</v>
      </c>
      <c r="Y1367" t="str">
        <f>VLOOKUP(טבלה1[[#This Row],[subject_id]],Subject_id!$A$2:$B$5,2)</f>
        <v>Business Finance</v>
      </c>
      <c r="Z1367" s="7">
        <v>43318</v>
      </c>
      <c r="AA1367">
        <f>_xlfn.DAYS(טבלה1[[#This Row],[Removal_date]],טבלה1[[#This Row],[published_date]])</f>
        <v>1745</v>
      </c>
      <c r="AB1367" s="4">
        <f>טבלה1[[#This Row],[price]]*טבלה1[[#This Row],[num_subscribers]]</f>
        <v>4350</v>
      </c>
    </row>
    <row r="1368" spans="1:28" x14ac:dyDescent="0.3">
      <c r="A1368">
        <v>76052</v>
      </c>
      <c r="B1368" t="s">
        <v>6388</v>
      </c>
      <c r="C1368" t="str">
        <f>LEFT(טבלה1[[#This Row],[course_title]],10)</f>
        <v>Try Django</v>
      </c>
      <c r="D1368" t="str">
        <f>RIGHT(טבלה1[[#This Row],[course_title]],10)</f>
        <v>#1 Library</v>
      </c>
      <c r="E1368" t="str">
        <f>MID(טבלה1[[#This Row],[course_title]],2,10)</f>
        <v xml:space="preserve">ry Django </v>
      </c>
      <c r="F1368" t="s">
        <v>6389</v>
      </c>
      <c r="G1368" t="str">
        <f>REPLACE(טבלה1[[#This Row],[url]],19,3,"com")</f>
        <v>https://www.udemy.com/try-django/</v>
      </c>
      <c r="H1368" t="b">
        <v>1</v>
      </c>
      <c r="I1368" s="4">
        <v>50</v>
      </c>
      <c r="J1368" s="5">
        <v>7407</v>
      </c>
      <c r="K1368" s="5">
        <v>172</v>
      </c>
      <c r="L1368" s="5">
        <v>147</v>
      </c>
      <c r="M1368">
        <v>1</v>
      </c>
      <c r="N1368" t="str">
        <f>VLOOKUP(טבלה1[[#This Row],[level_id]],Level_id!$A$2:$B$5,2)</f>
        <v>All levels</v>
      </c>
      <c r="O1368" t="str">
        <f>LOWER(טבלה1[[#This Row],[level_desc]])</f>
        <v>all levels</v>
      </c>
      <c r="P1368" s="3" t="str">
        <f>UPPER(טבלה1[[#This Row],[small letters]])</f>
        <v>ALL LEVELS</v>
      </c>
      <c r="Q1368">
        <f>LEN(טבלה1[[#This Row],[no spaces]])</f>
        <v>10</v>
      </c>
      <c r="R1368" t="str">
        <f>TRIM(טבלה1[[#This Row],[small letters]])</f>
        <v>all levels</v>
      </c>
      <c r="S1368" s="6">
        <v>20</v>
      </c>
      <c r="T1368" s="12">
        <v>41702</v>
      </c>
      <c r="U1368" s="6">
        <f>DAY(טבלה1[[#This Row],[published_date]])</f>
        <v>4</v>
      </c>
      <c r="V1368" s="6">
        <f>MONTH(טבלה1[[#This Row],[published_date]])</f>
        <v>3</v>
      </c>
      <c r="W1368" s="6">
        <f>YEAR(טבלה1[[#This Row],[published_date]])</f>
        <v>2014</v>
      </c>
      <c r="X1368">
        <v>4</v>
      </c>
      <c r="Y1368" t="str">
        <f>VLOOKUP(טבלה1[[#This Row],[subject_id]],Subject_id!$A$2:$B$5,2)</f>
        <v>Web Development</v>
      </c>
      <c r="Z1368" s="7">
        <v>43734</v>
      </c>
      <c r="AA1368">
        <f>_xlfn.DAYS(טבלה1[[#This Row],[Removal_date]],טבלה1[[#This Row],[published_date]])</f>
        <v>2032</v>
      </c>
      <c r="AB1368" s="4">
        <f>טבלה1[[#This Row],[price]]*טבלה1[[#This Row],[num_subscribers]]</f>
        <v>370350</v>
      </c>
    </row>
    <row r="1369" spans="1:28" x14ac:dyDescent="0.3">
      <c r="A1369">
        <v>76524</v>
      </c>
      <c r="B1369" t="s">
        <v>4054</v>
      </c>
      <c r="C1369" t="str">
        <f>LEFT(טבלה1[[#This Row],[course_title]],10)</f>
        <v>A new appr</v>
      </c>
      <c r="D1369" t="str">
        <f>RIGHT(טבלה1[[#This Row],[course_title]],10)</f>
        <v xml:space="preserve"> beginners</v>
      </c>
      <c r="E1369" t="str">
        <f>MID(טבלה1[[#This Row],[course_title]],2,10)</f>
        <v xml:space="preserve"> new appro</v>
      </c>
      <c r="F1369" t="s">
        <v>4055</v>
      </c>
      <c r="G1369" t="str">
        <f>REPLACE(טבלה1[[#This Row],[url]],19,3,"com")</f>
        <v>https://www.udemy.com/contemporary-piano/</v>
      </c>
      <c r="H1369" t="b">
        <v>1</v>
      </c>
      <c r="I1369" s="4">
        <v>50</v>
      </c>
      <c r="J1369" s="5">
        <v>7140</v>
      </c>
      <c r="K1369" s="5">
        <v>72</v>
      </c>
      <c r="L1369" s="5">
        <v>26</v>
      </c>
      <c r="M1369">
        <v>2</v>
      </c>
      <c r="N1369" t="str">
        <f>VLOOKUP(טבלה1[[#This Row],[level_id]],Level_id!$A$2:$B$5,2)</f>
        <v>Beginner Level</v>
      </c>
      <c r="O1369" t="str">
        <f>LOWER(טבלה1[[#This Row],[level_desc]])</f>
        <v>beginner level</v>
      </c>
      <c r="P1369" s="3" t="str">
        <f>UPPER(טבלה1[[#This Row],[small letters]])</f>
        <v>BEGINNER LEVEL</v>
      </c>
      <c r="Q1369">
        <f>LEN(טבלה1[[#This Row],[no spaces]])</f>
        <v>14</v>
      </c>
      <c r="R1369" t="str">
        <f>TRIM(טבלה1[[#This Row],[small letters]])</f>
        <v>beginner level</v>
      </c>
      <c r="S1369" s="6">
        <v>1.5</v>
      </c>
      <c r="T1369" s="12">
        <v>41497</v>
      </c>
      <c r="U1369" s="6">
        <f>DAY(טבלה1[[#This Row],[published_date]])</f>
        <v>11</v>
      </c>
      <c r="V1369" s="6">
        <f>MONTH(טבלה1[[#This Row],[published_date]])</f>
        <v>8</v>
      </c>
      <c r="W1369" s="6">
        <f>YEAR(טבלה1[[#This Row],[published_date]])</f>
        <v>2013</v>
      </c>
      <c r="X1369">
        <v>3</v>
      </c>
      <c r="Y1369" t="str">
        <f>VLOOKUP(טבלה1[[#This Row],[subject_id]],Subject_id!$A$2:$B$5,2)</f>
        <v>Musical Instruments</v>
      </c>
      <c r="Z1369" s="7">
        <v>43465</v>
      </c>
      <c r="AA1369">
        <f>_xlfn.DAYS(טבלה1[[#This Row],[Removal_date]],טבלה1[[#This Row],[published_date]])</f>
        <v>1968</v>
      </c>
      <c r="AB1369" s="4">
        <f>טבלה1[[#This Row],[price]]*טבלה1[[#This Row],[num_subscribers]]</f>
        <v>357000</v>
      </c>
    </row>
    <row r="1370" spans="1:28" x14ac:dyDescent="0.3">
      <c r="A1370">
        <v>82778</v>
      </c>
      <c r="B1370" t="s">
        <v>5415</v>
      </c>
      <c r="C1370" t="str">
        <f>LEFT(טבלה1[[#This Row],[course_title]],10)</f>
        <v xml:space="preserve">All about </v>
      </c>
      <c r="D1370" t="str">
        <f>RIGHT(טבלה1[[#This Row],[course_title]],10)</f>
        <v>out NodeJS</v>
      </c>
      <c r="E1370" t="str">
        <f>MID(טבלה1[[#This Row],[course_title]],2,10)</f>
        <v>ll about N</v>
      </c>
      <c r="F1370" t="s">
        <v>5416</v>
      </c>
      <c r="G1370" t="str">
        <f>REPLACE(טבלה1[[#This Row],[url]],19,3,"com")</f>
        <v>https://www.udemy.com/all-about-nodejs/</v>
      </c>
      <c r="H1370" t="b">
        <v>1</v>
      </c>
      <c r="I1370" s="4">
        <v>50</v>
      </c>
      <c r="J1370" s="5">
        <v>8755</v>
      </c>
      <c r="K1370" s="5">
        <v>931</v>
      </c>
      <c r="L1370" s="5">
        <v>133</v>
      </c>
      <c r="M1370">
        <v>1</v>
      </c>
      <c r="N1370" t="str">
        <f>VLOOKUP(טבלה1[[#This Row],[level_id]],Level_id!$A$2:$B$5,2)</f>
        <v>All levels</v>
      </c>
      <c r="O1370" t="str">
        <f>LOWER(טבלה1[[#This Row],[level_desc]])</f>
        <v>all levels</v>
      </c>
      <c r="P1370" s="3" t="str">
        <f>UPPER(טבלה1[[#This Row],[small letters]])</f>
        <v>ALL LEVELS</v>
      </c>
      <c r="Q1370">
        <f>LEN(טבלה1[[#This Row],[no spaces]])</f>
        <v>10</v>
      </c>
      <c r="R1370" t="str">
        <f>TRIM(טבלה1[[#This Row],[small letters]])</f>
        <v>all levels</v>
      </c>
      <c r="S1370" s="6">
        <v>15.5</v>
      </c>
      <c r="T1370" s="12">
        <v>41992</v>
      </c>
      <c r="U1370" s="6">
        <f>DAY(טבלה1[[#This Row],[published_date]])</f>
        <v>19</v>
      </c>
      <c r="V1370" s="6">
        <f>MONTH(טבלה1[[#This Row],[published_date]])</f>
        <v>12</v>
      </c>
      <c r="W1370" s="6">
        <f>YEAR(טבלה1[[#This Row],[published_date]])</f>
        <v>2014</v>
      </c>
      <c r="X1370">
        <v>4</v>
      </c>
      <c r="Y1370" t="str">
        <f>VLOOKUP(טבלה1[[#This Row],[subject_id]],Subject_id!$A$2:$B$5,2)</f>
        <v>Web Development</v>
      </c>
      <c r="Z1370" s="7">
        <v>43734</v>
      </c>
      <c r="AA1370">
        <f>_xlfn.DAYS(טבלה1[[#This Row],[Removal_date]],טבלה1[[#This Row],[published_date]])</f>
        <v>1742</v>
      </c>
      <c r="AB1370" s="4">
        <f>טבלה1[[#This Row],[price]]*טבלה1[[#This Row],[num_subscribers]]</f>
        <v>437750</v>
      </c>
    </row>
    <row r="1371" spans="1:28" x14ac:dyDescent="0.3">
      <c r="A1371">
        <v>92194</v>
      </c>
      <c r="B1371" t="s">
        <v>6703</v>
      </c>
      <c r="C1371" t="str">
        <f>LEFT(טבלה1[[#This Row],[course_title]],10)</f>
        <v>Create a c</v>
      </c>
      <c r="D1371" t="str">
        <f>RIGHT(טבלה1[[#This Row],[course_title]],10)</f>
        <v>guaranteed</v>
      </c>
      <c r="E1371" t="str">
        <f>MID(טבלה1[[#This Row],[course_title]],2,10)</f>
        <v>reate a cl</v>
      </c>
      <c r="F1371" t="s">
        <v>6704</v>
      </c>
      <c r="G1371" t="str">
        <f>REPLACE(טבלה1[[#This Row],[url]],19,3,"com")</f>
        <v>https://www.udemy.com/create-a-classified-website-in-2-hours-guaranteed/</v>
      </c>
      <c r="H1371" t="b">
        <v>1</v>
      </c>
      <c r="I1371" s="4">
        <v>50</v>
      </c>
      <c r="J1371" s="5">
        <v>3411</v>
      </c>
      <c r="K1371" s="5">
        <v>84</v>
      </c>
      <c r="L1371" s="5">
        <v>22</v>
      </c>
      <c r="M1371">
        <v>1</v>
      </c>
      <c r="N1371" t="str">
        <f>VLOOKUP(טבלה1[[#This Row],[level_id]],Level_id!$A$2:$B$5,2)</f>
        <v>All levels</v>
      </c>
      <c r="O1371" t="str">
        <f>LOWER(טבלה1[[#This Row],[level_desc]])</f>
        <v>all levels</v>
      </c>
      <c r="P1371" s="3" t="str">
        <f>UPPER(טבלה1[[#This Row],[small letters]])</f>
        <v>ALL LEVELS</v>
      </c>
      <c r="Q1371">
        <f>LEN(טבלה1[[#This Row],[no spaces]])</f>
        <v>10</v>
      </c>
      <c r="R1371" t="str">
        <f>TRIM(טבלה1[[#This Row],[small letters]])</f>
        <v>all levels</v>
      </c>
      <c r="S1371" s="6">
        <v>1</v>
      </c>
      <c r="T1371" s="12">
        <v>41587</v>
      </c>
      <c r="U1371" s="6">
        <f>DAY(טבלה1[[#This Row],[published_date]])</f>
        <v>9</v>
      </c>
      <c r="V1371" s="6">
        <f>MONTH(טבלה1[[#This Row],[published_date]])</f>
        <v>11</v>
      </c>
      <c r="W1371" s="6">
        <f>YEAR(טבלה1[[#This Row],[published_date]])</f>
        <v>2013</v>
      </c>
      <c r="X1371">
        <v>4</v>
      </c>
      <c r="Y1371" t="str">
        <f>VLOOKUP(טבלה1[[#This Row],[subject_id]],Subject_id!$A$2:$B$5,2)</f>
        <v>Web Development</v>
      </c>
      <c r="Z1371" s="7">
        <v>43734</v>
      </c>
      <c r="AA1371">
        <f>_xlfn.DAYS(טבלה1[[#This Row],[Removal_date]],טבלה1[[#This Row],[published_date]])</f>
        <v>2147</v>
      </c>
      <c r="AB1371" s="4">
        <f>טבלה1[[#This Row],[price]]*טבלה1[[#This Row],[num_subscribers]]</f>
        <v>170550</v>
      </c>
    </row>
    <row r="1372" spans="1:28" x14ac:dyDescent="0.3">
      <c r="A1372">
        <v>94532</v>
      </c>
      <c r="B1372" t="s">
        <v>1968</v>
      </c>
      <c r="C1372" t="str">
        <f>LEFT(טבלה1[[#This Row],[course_title]],10)</f>
        <v>Beginner F</v>
      </c>
      <c r="D1372" t="str">
        <f>RIGHT(טבלה1[[#This Row],[course_title]],10)</f>
        <v>en Buffett</v>
      </c>
      <c r="E1372" t="str">
        <f>MID(טבלה1[[#This Row],[course_title]],2,10)</f>
        <v>eginner Fi</v>
      </c>
      <c r="F1372" t="s">
        <v>1969</v>
      </c>
      <c r="G1372" t="str">
        <f>REPLACE(טבלה1[[#This Row],[url]],19,3,"com")</f>
        <v>https://www.udemy.com/beginner-financial-analysis-invest-like-warren-buffett/</v>
      </c>
      <c r="H1372" t="b">
        <v>1</v>
      </c>
      <c r="I1372" s="4">
        <v>50</v>
      </c>
      <c r="J1372" s="5">
        <v>83</v>
      </c>
      <c r="K1372" s="5">
        <v>4</v>
      </c>
      <c r="L1372" s="5">
        <v>19</v>
      </c>
      <c r="M1372">
        <v>2</v>
      </c>
      <c r="N1372" t="str">
        <f>VLOOKUP(טבלה1[[#This Row],[level_id]],Level_id!$A$2:$B$5,2)</f>
        <v>Beginner Level</v>
      </c>
      <c r="O1372" t="str">
        <f>LOWER(טבלה1[[#This Row],[level_desc]])</f>
        <v>beginner level</v>
      </c>
      <c r="P1372" s="3" t="str">
        <f>UPPER(טבלה1[[#This Row],[small letters]])</f>
        <v>BEGINNER LEVEL</v>
      </c>
      <c r="Q1372">
        <f>LEN(טבלה1[[#This Row],[no spaces]])</f>
        <v>14</v>
      </c>
      <c r="R1372" t="str">
        <f>TRIM(טבלה1[[#This Row],[small letters]])</f>
        <v>beginner level</v>
      </c>
      <c r="S1372" s="6">
        <v>0.68333333299999999</v>
      </c>
      <c r="T1372" s="12">
        <v>41708</v>
      </c>
      <c r="U1372" s="6">
        <f>DAY(טבלה1[[#This Row],[published_date]])</f>
        <v>10</v>
      </c>
      <c r="V1372" s="6">
        <f>MONTH(טבלה1[[#This Row],[published_date]])</f>
        <v>3</v>
      </c>
      <c r="W1372" s="6">
        <f>YEAR(טבלה1[[#This Row],[published_date]])</f>
        <v>2014</v>
      </c>
      <c r="X1372">
        <v>1</v>
      </c>
      <c r="Y1372" t="str">
        <f>VLOOKUP(טבלה1[[#This Row],[subject_id]],Subject_id!$A$2:$B$5,2)</f>
        <v>Business Finance</v>
      </c>
      <c r="Z1372" s="7">
        <v>43465</v>
      </c>
      <c r="AA1372">
        <f>_xlfn.DAYS(טבלה1[[#This Row],[Removal_date]],טבלה1[[#This Row],[published_date]])</f>
        <v>1757</v>
      </c>
      <c r="AB1372" s="4">
        <f>טבלה1[[#This Row],[price]]*טבלה1[[#This Row],[num_subscribers]]</f>
        <v>4150</v>
      </c>
    </row>
    <row r="1373" spans="1:28" x14ac:dyDescent="0.3">
      <c r="A1373">
        <v>104304</v>
      </c>
      <c r="B1373" t="s">
        <v>3684</v>
      </c>
      <c r="C1373" t="str">
        <f>LEFT(טבלה1[[#This Row],[course_title]],10)</f>
        <v>Learn To P</v>
      </c>
      <c r="D1373" t="str">
        <f>RIGHT(טבלה1[[#This Row],[course_title]],10)</f>
        <v>pel Chords</v>
      </c>
      <c r="E1373" t="str">
        <f>MID(טבלה1[[#This Row],[course_title]],2,10)</f>
        <v>earn To Pl</v>
      </c>
      <c r="F1373" t="s">
        <v>3685</v>
      </c>
      <c r="G1373" t="str">
        <f>REPLACE(טבלה1[[#This Row],[url]],19,3,"com")</f>
        <v>https://www.udemy.com/learn-to-play-the-piano-using-pop-rb-and-gospel-chords/</v>
      </c>
      <c r="H1373" t="b">
        <v>1</v>
      </c>
      <c r="I1373" s="4">
        <v>50</v>
      </c>
      <c r="J1373" s="5">
        <v>1504</v>
      </c>
      <c r="K1373" s="5">
        <v>15</v>
      </c>
      <c r="L1373" s="5">
        <v>14</v>
      </c>
      <c r="M1373">
        <v>1</v>
      </c>
      <c r="N1373" t="str">
        <f>VLOOKUP(טבלה1[[#This Row],[level_id]],Level_id!$A$2:$B$5,2)</f>
        <v>All levels</v>
      </c>
      <c r="O1373" t="str">
        <f>LOWER(טבלה1[[#This Row],[level_desc]])</f>
        <v>all levels</v>
      </c>
      <c r="P1373" s="3" t="str">
        <f>UPPER(טבלה1[[#This Row],[small letters]])</f>
        <v>ALL LEVELS</v>
      </c>
      <c r="Q1373">
        <f>LEN(טבלה1[[#This Row],[no spaces]])</f>
        <v>10</v>
      </c>
      <c r="R1373" t="str">
        <f>TRIM(טבלה1[[#This Row],[small letters]])</f>
        <v>all levels</v>
      </c>
      <c r="S1373" s="6">
        <v>0.68333333299999999</v>
      </c>
      <c r="T1373" s="12">
        <v>41562</v>
      </c>
      <c r="U1373" s="6">
        <f>DAY(טבלה1[[#This Row],[published_date]])</f>
        <v>15</v>
      </c>
      <c r="V1373" s="6">
        <f>MONTH(טבלה1[[#This Row],[published_date]])</f>
        <v>10</v>
      </c>
      <c r="W1373" s="6">
        <f>YEAR(טבלה1[[#This Row],[published_date]])</f>
        <v>2013</v>
      </c>
      <c r="X1373">
        <v>3</v>
      </c>
      <c r="Y1373" t="str">
        <f>VLOOKUP(טבלה1[[#This Row],[subject_id]],Subject_id!$A$2:$B$5,2)</f>
        <v>Musical Instruments</v>
      </c>
      <c r="Z1373" s="7">
        <v>43734</v>
      </c>
      <c r="AA1373">
        <f>_xlfn.DAYS(טבלה1[[#This Row],[Removal_date]],טבלה1[[#This Row],[published_date]])</f>
        <v>2172</v>
      </c>
      <c r="AB1373" s="4">
        <f>טבלה1[[#This Row],[price]]*טבלה1[[#This Row],[num_subscribers]]</f>
        <v>75200</v>
      </c>
    </row>
    <row r="1374" spans="1:28" x14ac:dyDescent="0.3">
      <c r="A1374">
        <v>106178</v>
      </c>
      <c r="B1374" t="s">
        <v>5585</v>
      </c>
      <c r="C1374" t="str">
        <f>LEFT(טבלה1[[#This Row],[course_title]],10)</f>
        <v>Become a H</v>
      </c>
      <c r="D1374" t="str">
        <f>RIGHT(טבלה1[[#This Row],[course_title]],10)</f>
        <v>ment Tools</v>
      </c>
      <c r="E1374" t="str">
        <f>MID(טבלה1[[#This Row],[course_title]],2,10)</f>
        <v>ecome a He</v>
      </c>
      <c r="F1374" t="s">
        <v>5586</v>
      </c>
      <c r="G1374" t="str">
        <f>REPLACE(טבלה1[[#This Row],[url]],19,3,"com")</f>
        <v>https://www.udemy.com/become-a-heroku-rails-ninja/</v>
      </c>
      <c r="H1374" t="b">
        <v>1</v>
      </c>
      <c r="I1374" s="4">
        <v>50</v>
      </c>
      <c r="J1374" s="5">
        <v>7090</v>
      </c>
      <c r="K1374" s="5">
        <v>52</v>
      </c>
      <c r="L1374" s="5">
        <v>30</v>
      </c>
      <c r="M1374">
        <v>4</v>
      </c>
      <c r="N1374" t="str">
        <f>VLOOKUP(טבלה1[[#This Row],[level_id]],Level_id!$A$2:$B$5,2)</f>
        <v>Intermediate Level</v>
      </c>
      <c r="O1374" t="str">
        <f>LOWER(טבלה1[[#This Row],[level_desc]])</f>
        <v>intermediate level</v>
      </c>
      <c r="P1374" s="3" t="str">
        <f>UPPER(טבלה1[[#This Row],[small letters]])</f>
        <v>INTERMEDIATE LEVEL</v>
      </c>
      <c r="Q1374">
        <f>LEN(טבלה1[[#This Row],[no spaces]])</f>
        <v>18</v>
      </c>
      <c r="R1374" t="str">
        <f>TRIM(טבלה1[[#This Row],[small letters]])</f>
        <v>intermediate level</v>
      </c>
      <c r="S1374" s="6">
        <v>8.5</v>
      </c>
      <c r="T1374" s="12">
        <v>41685</v>
      </c>
      <c r="U1374" s="6">
        <f>DAY(טבלה1[[#This Row],[published_date]])</f>
        <v>15</v>
      </c>
      <c r="V1374" s="6">
        <f>MONTH(טבלה1[[#This Row],[published_date]])</f>
        <v>2</v>
      </c>
      <c r="W1374" s="6">
        <f>YEAR(טבלה1[[#This Row],[published_date]])</f>
        <v>2014</v>
      </c>
      <c r="X1374">
        <v>4</v>
      </c>
      <c r="Y1374" t="str">
        <f>VLOOKUP(טבלה1[[#This Row],[subject_id]],Subject_id!$A$2:$B$5,2)</f>
        <v>Web Development</v>
      </c>
      <c r="Z1374" s="7">
        <v>44114</v>
      </c>
      <c r="AA1374">
        <f>_xlfn.DAYS(טבלה1[[#This Row],[Removal_date]],טבלה1[[#This Row],[published_date]])</f>
        <v>2429</v>
      </c>
      <c r="AB1374" s="4">
        <f>טבלה1[[#This Row],[price]]*טבלה1[[#This Row],[num_subscribers]]</f>
        <v>354500</v>
      </c>
    </row>
    <row r="1375" spans="1:28" x14ac:dyDescent="0.3">
      <c r="A1375">
        <v>113888</v>
      </c>
      <c r="B1375" t="s">
        <v>7189</v>
      </c>
      <c r="C1375" t="str">
        <f>LEFT(טבלה1[[#This Row],[course_title]],10)</f>
        <v>Writing CS</v>
      </c>
      <c r="D1375" t="str">
        <f>RIGHT(טבלה1[[#This Row],[course_title]],10)</f>
        <v>ite Skills</v>
      </c>
      <c r="E1375" t="str">
        <f>MID(טבלה1[[#This Row],[course_title]],2,10)</f>
        <v>riting CSS</v>
      </c>
      <c r="F1375" t="s">
        <v>7190</v>
      </c>
      <c r="G1375" t="str">
        <f>REPLACE(טבלה1[[#This Row],[url]],19,3,"com")</f>
        <v>https://www.udemy.com/writing-css-with-less-tutorial-from-infinite-skills/</v>
      </c>
      <c r="H1375" t="b">
        <v>1</v>
      </c>
      <c r="I1375" s="4">
        <v>50</v>
      </c>
      <c r="J1375" s="5">
        <v>788</v>
      </c>
      <c r="K1375" s="5">
        <v>21</v>
      </c>
      <c r="L1375" s="5">
        <v>25</v>
      </c>
      <c r="M1375">
        <v>1</v>
      </c>
      <c r="N1375" t="str">
        <f>VLOOKUP(טבלה1[[#This Row],[level_id]],Level_id!$A$2:$B$5,2)</f>
        <v>All levels</v>
      </c>
      <c r="O1375" t="str">
        <f>LOWER(טבלה1[[#This Row],[level_desc]])</f>
        <v>all levels</v>
      </c>
      <c r="P1375" s="3" t="str">
        <f>UPPER(טבלה1[[#This Row],[small letters]])</f>
        <v>ALL LEVELS</v>
      </c>
      <c r="Q1375">
        <f>LEN(טבלה1[[#This Row],[no spaces]])</f>
        <v>10</v>
      </c>
      <c r="R1375" t="str">
        <f>TRIM(טבלה1[[#This Row],[small letters]])</f>
        <v>all levels</v>
      </c>
      <c r="S1375" s="6">
        <v>2</v>
      </c>
      <c r="T1375" s="12">
        <v>41579</v>
      </c>
      <c r="U1375" s="6">
        <f>DAY(טבלה1[[#This Row],[published_date]])</f>
        <v>1</v>
      </c>
      <c r="V1375" s="6">
        <f>MONTH(טבלה1[[#This Row],[published_date]])</f>
        <v>11</v>
      </c>
      <c r="W1375" s="6">
        <f>YEAR(טבלה1[[#This Row],[published_date]])</f>
        <v>2013</v>
      </c>
      <c r="X1375">
        <v>4</v>
      </c>
      <c r="Y1375" t="str">
        <f>VLOOKUP(טבלה1[[#This Row],[subject_id]],Subject_id!$A$2:$B$5,2)</f>
        <v>Web Development</v>
      </c>
      <c r="Z1375" s="7">
        <v>43734</v>
      </c>
      <c r="AA1375">
        <f>_xlfn.DAYS(טבלה1[[#This Row],[Removal_date]],טבלה1[[#This Row],[published_date]])</f>
        <v>2155</v>
      </c>
      <c r="AB1375" s="4">
        <f>טבלה1[[#This Row],[price]]*טבלה1[[#This Row],[num_subscribers]]</f>
        <v>39400</v>
      </c>
    </row>
    <row r="1376" spans="1:28" x14ac:dyDescent="0.3">
      <c r="A1376">
        <v>123566</v>
      </c>
      <c r="B1376" t="s">
        <v>7099</v>
      </c>
      <c r="C1376" t="str">
        <f>LEFT(טבלה1[[#This Row],[course_title]],10)</f>
        <v>Learning B</v>
      </c>
      <c r="D1376" t="str">
        <f>RIGHT(טבלה1[[#This Row],[course_title]],10)</f>
        <v>ite Skills</v>
      </c>
      <c r="E1376" t="str">
        <f>MID(טבלה1[[#This Row],[course_title]],2,10)</f>
        <v>earning Bo</v>
      </c>
      <c r="F1376" t="s">
        <v>7100</v>
      </c>
      <c r="G1376" t="str">
        <f>REPLACE(טבלה1[[#This Row],[url]],19,3,"com")</f>
        <v>https://www.udemy.com/bootstrap-3/</v>
      </c>
      <c r="H1376" t="b">
        <v>1</v>
      </c>
      <c r="I1376" s="4">
        <v>50</v>
      </c>
      <c r="J1376" s="5">
        <v>1266</v>
      </c>
      <c r="K1376" s="5">
        <v>90</v>
      </c>
      <c r="L1376" s="5">
        <v>50</v>
      </c>
      <c r="M1376">
        <v>1</v>
      </c>
      <c r="N1376" t="str">
        <f>VLOOKUP(טבלה1[[#This Row],[level_id]],Level_id!$A$2:$B$5,2)</f>
        <v>All levels</v>
      </c>
      <c r="O1376" t="str">
        <f>LOWER(טבלה1[[#This Row],[level_desc]])</f>
        <v>all levels</v>
      </c>
      <c r="P1376" s="3" t="str">
        <f>UPPER(טבלה1[[#This Row],[small letters]])</f>
        <v>ALL LEVELS</v>
      </c>
      <c r="Q1376">
        <f>LEN(טבלה1[[#This Row],[no spaces]])</f>
        <v>10</v>
      </c>
      <c r="R1376" t="str">
        <f>TRIM(טבלה1[[#This Row],[small letters]])</f>
        <v>all levels</v>
      </c>
      <c r="S1376" s="6">
        <v>3</v>
      </c>
      <c r="T1376" s="12">
        <v>41599</v>
      </c>
      <c r="U1376" s="6">
        <f>DAY(טבלה1[[#This Row],[published_date]])</f>
        <v>21</v>
      </c>
      <c r="V1376" s="6">
        <f>MONTH(טבלה1[[#This Row],[published_date]])</f>
        <v>11</v>
      </c>
      <c r="W1376" s="6">
        <f>YEAR(טבלה1[[#This Row],[published_date]])</f>
        <v>2013</v>
      </c>
      <c r="X1376">
        <v>4</v>
      </c>
      <c r="Y1376" t="str">
        <f>VLOOKUP(טבלה1[[#This Row],[subject_id]],Subject_id!$A$2:$B$5,2)</f>
        <v>Web Development</v>
      </c>
      <c r="Z1376" s="7">
        <v>43734</v>
      </c>
      <c r="AA1376">
        <f>_xlfn.DAYS(טבלה1[[#This Row],[Removal_date]],טבלה1[[#This Row],[published_date]])</f>
        <v>2135</v>
      </c>
      <c r="AB1376" s="4">
        <f>טבלה1[[#This Row],[price]]*טבלה1[[#This Row],[num_subscribers]]</f>
        <v>63300</v>
      </c>
    </row>
    <row r="1377" spans="1:28" x14ac:dyDescent="0.3">
      <c r="A1377">
        <v>125162</v>
      </c>
      <c r="B1377" t="s">
        <v>5164</v>
      </c>
      <c r="C1377" t="str">
        <f>LEFT(טבלה1[[#This Row],[course_title]],10)</f>
        <v>Create and</v>
      </c>
      <c r="D1377" t="str">
        <f>RIGHT(טבלה1[[#This Row],[course_title]],10)</f>
        <v>in 3 Hours</v>
      </c>
      <c r="E1377" t="str">
        <f>MID(טבלה1[[#This Row],[course_title]],2,10)</f>
        <v xml:space="preserve">reate and </v>
      </c>
      <c r="F1377" t="s">
        <v>5165</v>
      </c>
      <c r="G1377" t="str">
        <f>REPLACE(טבלה1[[#This Row],[url]],19,3,"com")</f>
        <v>https://www.udemy.com/create-and-deploy-a-web-app-in-3-hours/</v>
      </c>
      <c r="H1377" t="b">
        <v>1</v>
      </c>
      <c r="I1377" s="4">
        <v>50</v>
      </c>
      <c r="J1377" s="5">
        <v>4123</v>
      </c>
      <c r="K1377" s="5">
        <v>23</v>
      </c>
      <c r="L1377" s="5">
        <v>34</v>
      </c>
      <c r="M1377">
        <v>2</v>
      </c>
      <c r="N1377" t="str">
        <f>VLOOKUP(טבלה1[[#This Row],[level_id]],Level_id!$A$2:$B$5,2)</f>
        <v>Beginner Level</v>
      </c>
      <c r="O1377" t="str">
        <f>LOWER(טבלה1[[#This Row],[level_desc]])</f>
        <v>beginner level</v>
      </c>
      <c r="P1377" s="3" t="str">
        <f>UPPER(טבלה1[[#This Row],[small letters]])</f>
        <v>BEGINNER LEVEL</v>
      </c>
      <c r="Q1377">
        <f>LEN(טבלה1[[#This Row],[no spaces]])</f>
        <v>14</v>
      </c>
      <c r="R1377" t="str">
        <f>TRIM(טבלה1[[#This Row],[small letters]])</f>
        <v>beginner level</v>
      </c>
      <c r="S1377" s="6">
        <v>3.5</v>
      </c>
      <c r="T1377" s="12">
        <v>41612</v>
      </c>
      <c r="U1377" s="6">
        <f>DAY(טבלה1[[#This Row],[published_date]])</f>
        <v>4</v>
      </c>
      <c r="V1377" s="6">
        <f>MONTH(טבלה1[[#This Row],[published_date]])</f>
        <v>12</v>
      </c>
      <c r="W1377" s="6">
        <f>YEAR(טבלה1[[#This Row],[published_date]])</f>
        <v>2013</v>
      </c>
      <c r="X1377">
        <v>4</v>
      </c>
      <c r="Y1377" t="str">
        <f>VLOOKUP(טבלה1[[#This Row],[subject_id]],Subject_id!$A$2:$B$5,2)</f>
        <v>Web Development</v>
      </c>
      <c r="Z1377" s="7">
        <v>43465</v>
      </c>
      <c r="AA1377">
        <f>_xlfn.DAYS(טבלה1[[#This Row],[Removal_date]],טבלה1[[#This Row],[published_date]])</f>
        <v>1853</v>
      </c>
      <c r="AB1377" s="4">
        <f>טבלה1[[#This Row],[price]]*טבלה1[[#This Row],[num_subscribers]]</f>
        <v>206150</v>
      </c>
    </row>
    <row r="1378" spans="1:28" x14ac:dyDescent="0.3">
      <c r="A1378">
        <v>130298</v>
      </c>
      <c r="B1378" t="s">
        <v>1668</v>
      </c>
      <c r="C1378" t="str">
        <f>LEFT(טבלה1[[#This Row],[course_title]],10)</f>
        <v xml:space="preserve">Financial </v>
      </c>
      <c r="D1378" t="str">
        <f>RIGHT(טבלה1[[#This Row],[course_title]],10)</f>
        <v>r Startups</v>
      </c>
      <c r="E1378" t="str">
        <f>MID(טבלה1[[#This Row],[course_title]],2,10)</f>
        <v>inancial M</v>
      </c>
      <c r="F1378" t="s">
        <v>1669</v>
      </c>
      <c r="G1378" t="str">
        <f>REPLACE(טבלה1[[#This Row],[url]],19,3,"com")</f>
        <v>https://www.udemy.com/financial-modeling-in-excel-for-startups/</v>
      </c>
      <c r="H1378" t="b">
        <v>1</v>
      </c>
      <c r="I1378" s="4">
        <v>50</v>
      </c>
      <c r="J1378" s="5">
        <v>1334</v>
      </c>
      <c r="K1378" s="5">
        <v>86</v>
      </c>
      <c r="L1378" s="5">
        <v>54</v>
      </c>
      <c r="M1378">
        <v>2</v>
      </c>
      <c r="N1378" t="str">
        <f>VLOOKUP(טבלה1[[#This Row],[level_id]],Level_id!$A$2:$B$5,2)</f>
        <v>Beginner Level</v>
      </c>
      <c r="O1378" t="str">
        <f>LOWER(טבלה1[[#This Row],[level_desc]])</f>
        <v>beginner level</v>
      </c>
      <c r="P1378" s="3" t="str">
        <f>UPPER(טבלה1[[#This Row],[small letters]])</f>
        <v>BEGINNER LEVEL</v>
      </c>
      <c r="Q1378">
        <f>LEN(טבלה1[[#This Row],[no spaces]])</f>
        <v>14</v>
      </c>
      <c r="R1378" t="str">
        <f>TRIM(טבלה1[[#This Row],[small letters]])</f>
        <v>beginner level</v>
      </c>
      <c r="S1378" s="6">
        <v>6</v>
      </c>
      <c r="T1378" s="12">
        <v>41644</v>
      </c>
      <c r="U1378" s="6">
        <f>DAY(טבלה1[[#This Row],[published_date]])</f>
        <v>5</v>
      </c>
      <c r="V1378" s="6">
        <f>MONTH(טבלה1[[#This Row],[published_date]])</f>
        <v>1</v>
      </c>
      <c r="W1378" s="6">
        <f>YEAR(טבלה1[[#This Row],[published_date]])</f>
        <v>2014</v>
      </c>
      <c r="X1378">
        <v>1</v>
      </c>
      <c r="Y1378" t="str">
        <f>VLOOKUP(טבלה1[[#This Row],[subject_id]],Subject_id!$A$2:$B$5,2)</f>
        <v>Business Finance</v>
      </c>
      <c r="Z1378" s="7">
        <v>43465</v>
      </c>
      <c r="AA1378">
        <f>_xlfn.DAYS(טבלה1[[#This Row],[Removal_date]],טבלה1[[#This Row],[published_date]])</f>
        <v>1821</v>
      </c>
      <c r="AB1378" s="4">
        <f>טבלה1[[#This Row],[price]]*טבלה1[[#This Row],[num_subscribers]]</f>
        <v>66700</v>
      </c>
    </row>
    <row r="1379" spans="1:28" x14ac:dyDescent="0.3">
      <c r="A1379">
        <v>131512</v>
      </c>
      <c r="B1379" t="s">
        <v>4295</v>
      </c>
      <c r="C1379" t="str">
        <f>LEFT(טבלה1[[#This Row],[course_title]],10)</f>
        <v>Inside Dru</v>
      </c>
      <c r="D1379" t="str">
        <f>RIGHT(טבלה1[[#This Row],[course_title]],10)</f>
        <v xml:space="preserve"> Technique</v>
      </c>
      <c r="E1379" t="str">
        <f>MID(טבלה1[[#This Row],[course_title]],2,10)</f>
        <v>nside Drum</v>
      </c>
      <c r="F1379" t="s">
        <v>4296</v>
      </c>
      <c r="G1379" t="str">
        <f>REPLACE(טבלה1[[#This Row],[url]],19,3,"com")</f>
        <v>https://www.udemy.com/insidedrumtechnique/</v>
      </c>
      <c r="H1379" t="b">
        <v>1</v>
      </c>
      <c r="I1379" s="4">
        <v>50</v>
      </c>
      <c r="J1379" s="5">
        <v>406</v>
      </c>
      <c r="K1379" s="5">
        <v>10</v>
      </c>
      <c r="L1379" s="5">
        <v>25</v>
      </c>
      <c r="M1379">
        <v>1</v>
      </c>
      <c r="N1379" t="str">
        <f>VLOOKUP(טבלה1[[#This Row],[level_id]],Level_id!$A$2:$B$5,2)</f>
        <v>All levels</v>
      </c>
      <c r="O1379" t="str">
        <f>LOWER(טבלה1[[#This Row],[level_desc]])</f>
        <v>all levels</v>
      </c>
      <c r="P1379" s="3" t="str">
        <f>UPPER(טבלה1[[#This Row],[small letters]])</f>
        <v>ALL LEVELS</v>
      </c>
      <c r="Q1379">
        <f>LEN(טבלה1[[#This Row],[no spaces]])</f>
        <v>10</v>
      </c>
      <c r="R1379" t="str">
        <f>TRIM(טבלה1[[#This Row],[small letters]])</f>
        <v>all levels</v>
      </c>
      <c r="S1379" s="6">
        <v>2</v>
      </c>
      <c r="T1379" s="12">
        <v>41621</v>
      </c>
      <c r="U1379" s="6">
        <f>DAY(טבלה1[[#This Row],[published_date]])</f>
        <v>13</v>
      </c>
      <c r="V1379" s="6">
        <f>MONTH(טבלה1[[#This Row],[published_date]])</f>
        <v>12</v>
      </c>
      <c r="W1379" s="6">
        <f>YEAR(טבלה1[[#This Row],[published_date]])</f>
        <v>2013</v>
      </c>
      <c r="X1379">
        <v>3</v>
      </c>
      <c r="Y1379" t="str">
        <f>VLOOKUP(טבלה1[[#This Row],[subject_id]],Subject_id!$A$2:$B$5,2)</f>
        <v>Musical Instruments</v>
      </c>
      <c r="Z1379" s="7">
        <v>43734</v>
      </c>
      <c r="AA1379">
        <f>_xlfn.DAYS(טבלה1[[#This Row],[Removal_date]],טבלה1[[#This Row],[published_date]])</f>
        <v>2113</v>
      </c>
      <c r="AB1379" s="4">
        <f>טבלה1[[#This Row],[price]]*טבלה1[[#This Row],[num_subscribers]]</f>
        <v>20300</v>
      </c>
    </row>
    <row r="1380" spans="1:28" x14ac:dyDescent="0.3">
      <c r="A1380">
        <v>143028</v>
      </c>
      <c r="B1380" t="s">
        <v>6176</v>
      </c>
      <c r="C1380" t="str">
        <f>LEFT(טבלה1[[#This Row],[course_title]],10)</f>
        <v>Code a Res</v>
      </c>
      <c r="D1380" t="str">
        <f>RIGHT(טבלה1[[#This Row],[course_title]],10)</f>
        <v xml:space="preserve"> Beginners</v>
      </c>
      <c r="E1380" t="str">
        <f>MID(טבלה1[[#This Row],[course_title]],2,10)</f>
        <v>ode a Resp</v>
      </c>
      <c r="F1380" t="s">
        <v>6177</v>
      </c>
      <c r="G1380" t="str">
        <f>REPLACE(טבלה1[[#This Row],[url]],19,3,"com")</f>
        <v>https://www.udemy.com/how-to-code-a-responsive-website-using-html5-and-css/</v>
      </c>
      <c r="H1380" t="b">
        <v>1</v>
      </c>
      <c r="I1380" s="4">
        <v>50</v>
      </c>
      <c r="J1380" s="5">
        <v>1271</v>
      </c>
      <c r="K1380" s="5">
        <v>136</v>
      </c>
      <c r="L1380" s="5">
        <v>110</v>
      </c>
      <c r="M1380">
        <v>2</v>
      </c>
      <c r="N1380" t="str">
        <f>VLOOKUP(טבלה1[[#This Row],[level_id]],Level_id!$A$2:$B$5,2)</f>
        <v>Beginner Level</v>
      </c>
      <c r="O1380" t="str">
        <f>LOWER(טבלה1[[#This Row],[level_desc]])</f>
        <v>beginner level</v>
      </c>
      <c r="P1380" s="3" t="str">
        <f>UPPER(טבלה1[[#This Row],[small letters]])</f>
        <v>BEGINNER LEVEL</v>
      </c>
      <c r="Q1380">
        <f>LEN(טבלה1[[#This Row],[no spaces]])</f>
        <v>14</v>
      </c>
      <c r="R1380" t="str">
        <f>TRIM(טבלה1[[#This Row],[small letters]])</f>
        <v>beginner level</v>
      </c>
      <c r="S1380" s="6">
        <v>7.5</v>
      </c>
      <c r="T1380" s="12">
        <v>41648</v>
      </c>
      <c r="U1380" s="6">
        <f>DAY(טבלה1[[#This Row],[published_date]])</f>
        <v>9</v>
      </c>
      <c r="V1380" s="6">
        <f>MONTH(טבלה1[[#This Row],[published_date]])</f>
        <v>1</v>
      </c>
      <c r="W1380" s="6">
        <f>YEAR(טבלה1[[#This Row],[published_date]])</f>
        <v>2014</v>
      </c>
      <c r="X1380">
        <v>4</v>
      </c>
      <c r="Y1380" t="str">
        <f>VLOOKUP(טבלה1[[#This Row],[subject_id]],Subject_id!$A$2:$B$5,2)</f>
        <v>Web Development</v>
      </c>
      <c r="Z1380" s="7">
        <v>43465</v>
      </c>
      <c r="AA1380">
        <f>_xlfn.DAYS(טבלה1[[#This Row],[Removal_date]],טבלה1[[#This Row],[published_date]])</f>
        <v>1817</v>
      </c>
      <c r="AB1380" s="4">
        <f>טבלה1[[#This Row],[price]]*טבלה1[[#This Row],[num_subscribers]]</f>
        <v>63550</v>
      </c>
    </row>
    <row r="1381" spans="1:28" x14ac:dyDescent="0.3">
      <c r="A1381">
        <v>147174</v>
      </c>
      <c r="B1381" t="s">
        <v>4432</v>
      </c>
      <c r="C1381" t="str">
        <f>LEFT(טבלה1[[#This Row],[course_title]],10)</f>
        <v>Blues Acce</v>
      </c>
      <c r="D1381" t="str">
        <f>RIGHT(טבלה1[[#This Row],[course_title]],10)</f>
        <v>ar Mastery</v>
      </c>
      <c r="E1381" t="str">
        <f>MID(טבלה1[[#This Row],[course_title]],2,10)</f>
        <v>lues Accel</v>
      </c>
      <c r="F1381" t="s">
        <v>4433</v>
      </c>
      <c r="G1381" t="str">
        <f>REPLACE(טבלה1[[#This Row],[url]],19,3,"com")</f>
        <v>https://www.udemy.com/blues-accelerator-21-days-to-blues-mastery/</v>
      </c>
      <c r="H1381" t="b">
        <v>1</v>
      </c>
      <c r="I1381" s="4">
        <v>50</v>
      </c>
      <c r="J1381" s="5">
        <v>78</v>
      </c>
      <c r="K1381" s="5">
        <v>6</v>
      </c>
      <c r="L1381" s="5">
        <v>45</v>
      </c>
      <c r="M1381">
        <v>2</v>
      </c>
      <c r="N1381" t="str">
        <f>VLOOKUP(טבלה1[[#This Row],[level_id]],Level_id!$A$2:$B$5,2)</f>
        <v>Beginner Level</v>
      </c>
      <c r="O1381" t="str">
        <f>LOWER(טבלה1[[#This Row],[level_desc]])</f>
        <v>beginner level</v>
      </c>
      <c r="P1381" s="3" t="str">
        <f>UPPER(טבלה1[[#This Row],[small letters]])</f>
        <v>BEGINNER LEVEL</v>
      </c>
      <c r="Q1381">
        <f>LEN(טבלה1[[#This Row],[no spaces]])</f>
        <v>14</v>
      </c>
      <c r="R1381" t="str">
        <f>TRIM(טבלה1[[#This Row],[small letters]])</f>
        <v>beginner level</v>
      </c>
      <c r="S1381" s="6">
        <v>7</v>
      </c>
      <c r="T1381" s="12">
        <v>41655</v>
      </c>
      <c r="U1381" s="6">
        <f>DAY(טבלה1[[#This Row],[published_date]])</f>
        <v>16</v>
      </c>
      <c r="V1381" s="6">
        <f>MONTH(טבלה1[[#This Row],[published_date]])</f>
        <v>1</v>
      </c>
      <c r="W1381" s="6">
        <f>YEAR(טבלה1[[#This Row],[published_date]])</f>
        <v>2014</v>
      </c>
      <c r="X1381">
        <v>3</v>
      </c>
      <c r="Y1381" t="str">
        <f>VLOOKUP(טבלה1[[#This Row],[subject_id]],Subject_id!$A$2:$B$5,2)</f>
        <v>Musical Instruments</v>
      </c>
      <c r="Z1381" s="7">
        <v>43465</v>
      </c>
      <c r="AA1381">
        <f>_xlfn.DAYS(טבלה1[[#This Row],[Removal_date]],טבלה1[[#This Row],[published_date]])</f>
        <v>1810</v>
      </c>
      <c r="AB1381" s="4">
        <f>טבלה1[[#This Row],[price]]*טבלה1[[#This Row],[num_subscribers]]</f>
        <v>3900</v>
      </c>
    </row>
    <row r="1382" spans="1:28" x14ac:dyDescent="0.3">
      <c r="A1382">
        <v>149602</v>
      </c>
      <c r="B1382" t="s">
        <v>4466</v>
      </c>
      <c r="C1382" t="str">
        <f>LEFT(טבלה1[[#This Row],[course_title]],10)</f>
        <v>Learn To P</v>
      </c>
      <c r="D1382" t="str">
        <f>RIGHT(טבלה1[[#This Row],[course_title]],10)</f>
        <v>mpet Tutor</v>
      </c>
      <c r="E1382" t="str">
        <f>MID(טבלה1[[#This Row],[course_title]],2,10)</f>
        <v>earn To Pl</v>
      </c>
      <c r="F1382" t="s">
        <v>4467</v>
      </c>
      <c r="G1382" t="str">
        <f>REPLACE(טבלה1[[#This Row],[url]],19,3,"com")</f>
        <v>https://www.udemy.com/passive-trumpet-lessons/</v>
      </c>
      <c r="H1382" t="b">
        <v>1</v>
      </c>
      <c r="I1382" s="4">
        <v>50</v>
      </c>
      <c r="J1382" s="5">
        <v>92</v>
      </c>
      <c r="K1382" s="5">
        <v>3</v>
      </c>
      <c r="L1382" s="5">
        <v>71</v>
      </c>
      <c r="M1382">
        <v>1</v>
      </c>
      <c r="N1382" t="str">
        <f>VLOOKUP(טבלה1[[#This Row],[level_id]],Level_id!$A$2:$B$5,2)</f>
        <v>All levels</v>
      </c>
      <c r="O1382" t="str">
        <f>LOWER(טבלה1[[#This Row],[level_desc]])</f>
        <v>all levels</v>
      </c>
      <c r="P1382" s="3" t="str">
        <f>UPPER(טבלה1[[#This Row],[small letters]])</f>
        <v>ALL LEVELS</v>
      </c>
      <c r="Q1382">
        <f>LEN(טבלה1[[#This Row],[no spaces]])</f>
        <v>10</v>
      </c>
      <c r="R1382" t="str">
        <f>TRIM(טבלה1[[#This Row],[small letters]])</f>
        <v>all levels</v>
      </c>
      <c r="S1382" s="6">
        <v>1.5</v>
      </c>
      <c r="T1382" s="12">
        <v>41666</v>
      </c>
      <c r="U1382" s="6">
        <f>DAY(טבלה1[[#This Row],[published_date]])</f>
        <v>27</v>
      </c>
      <c r="V1382" s="6">
        <f>MONTH(טבלה1[[#This Row],[published_date]])</f>
        <v>1</v>
      </c>
      <c r="W1382" s="6">
        <f>YEAR(טבלה1[[#This Row],[published_date]])</f>
        <v>2014</v>
      </c>
      <c r="X1382">
        <v>3</v>
      </c>
      <c r="Y1382" t="str">
        <f>VLOOKUP(טבלה1[[#This Row],[subject_id]],Subject_id!$A$2:$B$5,2)</f>
        <v>Musical Instruments</v>
      </c>
      <c r="Z1382" s="7">
        <v>43734</v>
      </c>
      <c r="AA1382">
        <f>_xlfn.DAYS(טבלה1[[#This Row],[Removal_date]],טבלה1[[#This Row],[published_date]])</f>
        <v>2068</v>
      </c>
      <c r="AB1382" s="4">
        <f>טבלה1[[#This Row],[price]]*טבלה1[[#This Row],[num_subscribers]]</f>
        <v>4600</v>
      </c>
    </row>
    <row r="1383" spans="1:28" x14ac:dyDescent="0.3">
      <c r="A1383">
        <v>149728</v>
      </c>
      <c r="B1383" t="s">
        <v>3614</v>
      </c>
      <c r="C1383" t="str">
        <f>LEFT(טבלה1[[#This Row],[course_title]],10)</f>
        <v>Learn Jazz</v>
      </c>
      <c r="D1383" t="str">
        <f>RIGHT(טבלה1[[#This Row],[course_title]],10)</f>
        <v>iano Today</v>
      </c>
      <c r="E1383" t="str">
        <f>MID(טבלה1[[#This Row],[course_title]],2,10)</f>
        <v xml:space="preserve">earn Jazz </v>
      </c>
      <c r="F1383" t="s">
        <v>3615</v>
      </c>
      <c r="G1383" t="str">
        <f>REPLACE(טבלה1[[#This Row],[url]],19,3,"com")</f>
        <v>https://www.udemy.com/learn-jazz-piano-with-willie-today/</v>
      </c>
      <c r="H1383" t="b">
        <v>1</v>
      </c>
      <c r="I1383" s="4">
        <v>50</v>
      </c>
      <c r="J1383" s="5">
        <v>1167</v>
      </c>
      <c r="K1383" s="5">
        <v>66</v>
      </c>
      <c r="L1383" s="5">
        <v>44</v>
      </c>
      <c r="M1383">
        <v>1</v>
      </c>
      <c r="N1383" t="str">
        <f>VLOOKUP(טבלה1[[#This Row],[level_id]],Level_id!$A$2:$B$5,2)</f>
        <v>All levels</v>
      </c>
      <c r="O1383" t="str">
        <f>LOWER(טבלה1[[#This Row],[level_desc]])</f>
        <v>all levels</v>
      </c>
      <c r="P1383" s="3" t="str">
        <f>UPPER(טבלה1[[#This Row],[small letters]])</f>
        <v>ALL LEVELS</v>
      </c>
      <c r="Q1383">
        <f>LEN(טבלה1[[#This Row],[no spaces]])</f>
        <v>10</v>
      </c>
      <c r="R1383" t="str">
        <f>TRIM(טבלה1[[#This Row],[small letters]])</f>
        <v>all levels</v>
      </c>
      <c r="S1383" s="6">
        <v>3</v>
      </c>
      <c r="T1383" s="12">
        <v>41663</v>
      </c>
      <c r="U1383" s="6">
        <f>DAY(טבלה1[[#This Row],[published_date]])</f>
        <v>24</v>
      </c>
      <c r="V1383" s="6">
        <f>MONTH(טבלה1[[#This Row],[published_date]])</f>
        <v>1</v>
      </c>
      <c r="W1383" s="6">
        <f>YEAR(טבלה1[[#This Row],[published_date]])</f>
        <v>2014</v>
      </c>
      <c r="X1383">
        <v>3</v>
      </c>
      <c r="Y1383" t="str">
        <f>VLOOKUP(טבלה1[[#This Row],[subject_id]],Subject_id!$A$2:$B$5,2)</f>
        <v>Musical Instruments</v>
      </c>
      <c r="Z1383" s="7">
        <v>43734</v>
      </c>
      <c r="AA1383">
        <f>_xlfn.DAYS(טבלה1[[#This Row],[Removal_date]],טבלה1[[#This Row],[published_date]])</f>
        <v>2071</v>
      </c>
      <c r="AB1383" s="4">
        <f>טבלה1[[#This Row],[price]]*טבלה1[[#This Row],[num_subscribers]]</f>
        <v>58350</v>
      </c>
    </row>
    <row r="1384" spans="1:28" x14ac:dyDescent="0.3">
      <c r="A1384">
        <v>153926</v>
      </c>
      <c r="B1384" t="s">
        <v>632</v>
      </c>
      <c r="C1384" t="str">
        <f>LEFT(טבלה1[[#This Row],[course_title]],10)</f>
        <v>BITCOIN VI</v>
      </c>
      <c r="D1384" t="str">
        <f>RIGHT(טבלה1[[#This Row],[course_title]],10)</f>
        <v>Y. Part I.</v>
      </c>
      <c r="E1384" t="str">
        <f>MID(טבלה1[[#This Row],[course_title]],2,10)</f>
        <v>ITCOIN VIS</v>
      </c>
      <c r="F1384" t="s">
        <v>633</v>
      </c>
      <c r="G1384" t="str">
        <f>REPLACE(טבלה1[[#This Row],[url]],19,3,"com")</f>
        <v>https://www.udemy.com/bitcoin-visually-part-i/</v>
      </c>
      <c r="H1384" t="b">
        <v>1</v>
      </c>
      <c r="I1384" s="4">
        <v>50</v>
      </c>
      <c r="J1384" s="5">
        <v>115</v>
      </c>
      <c r="K1384" s="5">
        <v>6</v>
      </c>
      <c r="L1384" s="5">
        <v>31</v>
      </c>
      <c r="M1384">
        <v>2</v>
      </c>
      <c r="N1384" t="str">
        <f>VLOOKUP(טבלה1[[#This Row],[level_id]],Level_id!$A$2:$B$5,2)</f>
        <v>Beginner Level</v>
      </c>
      <c r="O1384" t="str">
        <f>LOWER(טבלה1[[#This Row],[level_desc]])</f>
        <v>beginner level</v>
      </c>
      <c r="P1384" s="3" t="str">
        <f>UPPER(טבלה1[[#This Row],[small letters]])</f>
        <v>BEGINNER LEVEL</v>
      </c>
      <c r="Q1384">
        <f>LEN(טבלה1[[#This Row],[no spaces]])</f>
        <v>14</v>
      </c>
      <c r="R1384" t="str">
        <f>TRIM(טבלה1[[#This Row],[small letters]])</f>
        <v>beginner level</v>
      </c>
      <c r="S1384" s="6">
        <v>4</v>
      </c>
      <c r="T1384" s="12">
        <v>41714</v>
      </c>
      <c r="U1384" s="6">
        <f>DAY(טבלה1[[#This Row],[published_date]])</f>
        <v>16</v>
      </c>
      <c r="V1384" s="6">
        <f>MONTH(טבלה1[[#This Row],[published_date]])</f>
        <v>3</v>
      </c>
      <c r="W1384" s="6">
        <f>YEAR(טבלה1[[#This Row],[published_date]])</f>
        <v>2014</v>
      </c>
      <c r="X1384">
        <v>1</v>
      </c>
      <c r="Y1384" t="str">
        <f>VLOOKUP(טבלה1[[#This Row],[subject_id]],Subject_id!$A$2:$B$5,2)</f>
        <v>Business Finance</v>
      </c>
      <c r="Z1384" s="7">
        <v>43245</v>
      </c>
      <c r="AA1384">
        <f>_xlfn.DAYS(טבלה1[[#This Row],[Removal_date]],טבלה1[[#This Row],[published_date]])</f>
        <v>1531</v>
      </c>
      <c r="AB1384" s="4">
        <f>טבלה1[[#This Row],[price]]*טבלה1[[#This Row],[num_subscribers]]</f>
        <v>5750</v>
      </c>
    </row>
    <row r="1385" spans="1:28" x14ac:dyDescent="0.3">
      <c r="A1385">
        <v>158830</v>
      </c>
      <c r="B1385" t="s">
        <v>1266</v>
      </c>
      <c r="C1385" t="str">
        <f>LEFT(טבלה1[[#This Row],[course_title]],10)</f>
        <v>Samuel and</v>
      </c>
      <c r="D1385" t="str">
        <f>RIGHT(טבלה1[[#This Row],[course_title]],10)</f>
        <v>ex Trading</v>
      </c>
      <c r="E1385" t="str">
        <f>MID(טבלה1[[#This Row],[course_title]],2,10)</f>
        <v xml:space="preserve">amuel and </v>
      </c>
      <c r="F1385" t="s">
        <v>1267</v>
      </c>
      <c r="G1385" t="str">
        <f>REPLACE(טבלה1[[#This Row],[url]],19,3,"com")</f>
        <v>https://www.udemy.com/samuel-co-forex-and-stock-trading/</v>
      </c>
      <c r="H1385" t="b">
        <v>1</v>
      </c>
      <c r="I1385" s="4">
        <v>50</v>
      </c>
      <c r="J1385" s="5">
        <v>592</v>
      </c>
      <c r="K1385" s="5">
        <v>109</v>
      </c>
      <c r="L1385" s="5">
        <v>24</v>
      </c>
      <c r="M1385">
        <v>1</v>
      </c>
      <c r="N1385" t="str">
        <f>VLOOKUP(טבלה1[[#This Row],[level_id]],Level_id!$A$2:$B$5,2)</f>
        <v>All levels</v>
      </c>
      <c r="O1385" t="str">
        <f>LOWER(טבלה1[[#This Row],[level_desc]])</f>
        <v>all levels</v>
      </c>
      <c r="P1385" s="3" t="str">
        <f>UPPER(טבלה1[[#This Row],[small letters]])</f>
        <v>ALL LEVELS</v>
      </c>
      <c r="Q1385">
        <f>LEN(טבלה1[[#This Row],[no spaces]])</f>
        <v>10</v>
      </c>
      <c r="R1385" t="str">
        <f>TRIM(טבלה1[[#This Row],[small letters]])</f>
        <v>all levels</v>
      </c>
      <c r="S1385" s="6">
        <v>5.5</v>
      </c>
      <c r="T1385" s="12">
        <v>41680</v>
      </c>
      <c r="U1385" s="6">
        <f>DAY(טבלה1[[#This Row],[published_date]])</f>
        <v>10</v>
      </c>
      <c r="V1385" s="6">
        <f>MONTH(טבלה1[[#This Row],[published_date]])</f>
        <v>2</v>
      </c>
      <c r="W1385" s="6">
        <f>YEAR(טבלה1[[#This Row],[published_date]])</f>
        <v>2014</v>
      </c>
      <c r="X1385">
        <v>1</v>
      </c>
      <c r="Y1385" t="str">
        <f>VLOOKUP(טבלה1[[#This Row],[subject_id]],Subject_id!$A$2:$B$5,2)</f>
        <v>Business Finance</v>
      </c>
      <c r="Z1385" s="7">
        <v>43318</v>
      </c>
      <c r="AA1385">
        <f>_xlfn.DAYS(טבלה1[[#This Row],[Removal_date]],טבלה1[[#This Row],[published_date]])</f>
        <v>1638</v>
      </c>
      <c r="AB1385" s="4">
        <f>טבלה1[[#This Row],[price]]*טבלה1[[#This Row],[num_subscribers]]</f>
        <v>29600</v>
      </c>
    </row>
    <row r="1386" spans="1:28" x14ac:dyDescent="0.3">
      <c r="A1386">
        <v>161986</v>
      </c>
      <c r="B1386" t="s">
        <v>5184</v>
      </c>
      <c r="C1386" t="str">
        <f>LEFT(טבלה1[[#This Row],[course_title]],10)</f>
        <v>Learn Buil</v>
      </c>
      <c r="D1386" t="str">
        <f>RIGHT(טבלה1[[#This Row],[course_title]],10)</f>
        <v>out Coding</v>
      </c>
      <c r="E1386" t="str">
        <f>MID(טבלה1[[#This Row],[course_title]],2,10)</f>
        <v>earn Build</v>
      </c>
      <c r="F1386" t="s">
        <v>5185</v>
      </c>
      <c r="G1386" t="str">
        <f>REPLACE(טבלה1[[#This Row],[url]],19,3,"com")</f>
        <v>https://www.udemy.com/learn-building-your-own-website-without-coding/</v>
      </c>
      <c r="H1386" t="b">
        <v>1</v>
      </c>
      <c r="I1386" s="4">
        <v>50</v>
      </c>
      <c r="J1386" s="5">
        <v>7660</v>
      </c>
      <c r="K1386" s="5">
        <v>7</v>
      </c>
      <c r="L1386" s="5">
        <v>19</v>
      </c>
      <c r="M1386">
        <v>1</v>
      </c>
      <c r="N1386" t="str">
        <f>VLOOKUP(טבלה1[[#This Row],[level_id]],Level_id!$A$2:$B$5,2)</f>
        <v>All levels</v>
      </c>
      <c r="O1386" t="str">
        <f>LOWER(טבלה1[[#This Row],[level_desc]])</f>
        <v>all levels</v>
      </c>
      <c r="P1386" s="3" t="str">
        <f>UPPER(טבלה1[[#This Row],[small letters]])</f>
        <v>ALL LEVELS</v>
      </c>
      <c r="Q1386">
        <f>LEN(טבלה1[[#This Row],[no spaces]])</f>
        <v>10</v>
      </c>
      <c r="R1386" t="str">
        <f>TRIM(טבלה1[[#This Row],[small letters]])</f>
        <v>all levels</v>
      </c>
      <c r="S1386" s="6">
        <v>2</v>
      </c>
      <c r="T1386" s="12">
        <v>41719</v>
      </c>
      <c r="U1386" s="6">
        <f>DAY(טבלה1[[#This Row],[published_date]])</f>
        <v>21</v>
      </c>
      <c r="V1386" s="6">
        <f>MONTH(טבלה1[[#This Row],[published_date]])</f>
        <v>3</v>
      </c>
      <c r="W1386" s="6">
        <f>YEAR(טבלה1[[#This Row],[published_date]])</f>
        <v>2014</v>
      </c>
      <c r="X1386">
        <v>4</v>
      </c>
      <c r="Y1386" t="str">
        <f>VLOOKUP(טבלה1[[#This Row],[subject_id]],Subject_id!$A$2:$B$5,2)</f>
        <v>Web Development</v>
      </c>
      <c r="Z1386" s="7">
        <v>43734</v>
      </c>
      <c r="AA1386">
        <f>_xlfn.DAYS(טבלה1[[#This Row],[Removal_date]],טבלה1[[#This Row],[published_date]])</f>
        <v>2015</v>
      </c>
      <c r="AB1386" s="4">
        <f>טבלה1[[#This Row],[price]]*טבלה1[[#This Row],[num_subscribers]]</f>
        <v>383000</v>
      </c>
    </row>
    <row r="1387" spans="1:28" x14ac:dyDescent="0.3">
      <c r="A1387">
        <v>168358</v>
      </c>
      <c r="B1387" t="s">
        <v>1650</v>
      </c>
      <c r="C1387" t="str">
        <f>LEFT(טבלה1[[#This Row],[course_title]],10)</f>
        <v>Basel II</v>
      </c>
      <c r="D1387" t="str">
        <f>RIGHT(טבלה1[[#This Row],[course_title]],10)</f>
        <v>Basel II</v>
      </c>
      <c r="E1387" t="str">
        <f>MID(טבלה1[[#This Row],[course_title]],2,10)</f>
        <v>asel II</v>
      </c>
      <c r="F1387" t="s">
        <v>1651</v>
      </c>
      <c r="G1387" t="str">
        <f>REPLACE(טבלה1[[#This Row],[url]],19,3,"com")</f>
        <v>https://www.udemy.com/basel-ii/</v>
      </c>
      <c r="H1387" t="b">
        <v>1</v>
      </c>
      <c r="I1387" s="4">
        <v>50</v>
      </c>
      <c r="J1387" s="5">
        <v>78</v>
      </c>
      <c r="K1387" s="5">
        <v>6</v>
      </c>
      <c r="L1387" s="5">
        <v>57</v>
      </c>
      <c r="M1387">
        <v>1</v>
      </c>
      <c r="N1387" t="str">
        <f>VLOOKUP(טבלה1[[#This Row],[level_id]],Level_id!$A$2:$B$5,2)</f>
        <v>All levels</v>
      </c>
      <c r="O1387" t="str">
        <f>LOWER(טבלה1[[#This Row],[level_desc]])</f>
        <v>all levels</v>
      </c>
      <c r="P1387" s="3" t="str">
        <f>UPPER(טבלה1[[#This Row],[small letters]])</f>
        <v>ALL LEVELS</v>
      </c>
      <c r="Q1387">
        <f>LEN(טבלה1[[#This Row],[no spaces]])</f>
        <v>10</v>
      </c>
      <c r="R1387" t="str">
        <f>TRIM(טבלה1[[#This Row],[small letters]])</f>
        <v>all levels</v>
      </c>
      <c r="S1387" s="6">
        <v>3.5</v>
      </c>
      <c r="T1387" s="12">
        <v>41704</v>
      </c>
      <c r="U1387" s="6">
        <f>DAY(טבלה1[[#This Row],[published_date]])</f>
        <v>6</v>
      </c>
      <c r="V1387" s="6">
        <f>MONTH(טבלה1[[#This Row],[published_date]])</f>
        <v>3</v>
      </c>
      <c r="W1387" s="6">
        <f>YEAR(טבלה1[[#This Row],[published_date]])</f>
        <v>2014</v>
      </c>
      <c r="X1387">
        <v>1</v>
      </c>
      <c r="Y1387" t="str">
        <f>VLOOKUP(טבלה1[[#This Row],[subject_id]],Subject_id!$A$2:$B$5,2)</f>
        <v>Business Finance</v>
      </c>
      <c r="Z1387" s="7">
        <v>43318</v>
      </c>
      <c r="AA1387">
        <f>_xlfn.DAYS(טבלה1[[#This Row],[Removal_date]],טבלה1[[#This Row],[published_date]])</f>
        <v>1614</v>
      </c>
      <c r="AB1387" s="4">
        <f>טבלה1[[#This Row],[price]]*טבלה1[[#This Row],[num_subscribers]]</f>
        <v>3900</v>
      </c>
    </row>
    <row r="1388" spans="1:28" x14ac:dyDescent="0.3">
      <c r="A1388">
        <v>172898</v>
      </c>
      <c r="B1388" t="s">
        <v>1108</v>
      </c>
      <c r="C1388" t="str">
        <f>LEFT(טבלה1[[#This Row],[course_title]],10)</f>
        <v>Fundamenta</v>
      </c>
      <c r="D1388" t="str">
        <f>RIGHT(טבלה1[[#This Row],[course_title]],10)</f>
        <v>ncial Math</v>
      </c>
      <c r="E1388" t="str">
        <f>MID(טבלה1[[#This Row],[course_title]],2,10)</f>
        <v>undamental</v>
      </c>
      <c r="F1388" t="s">
        <v>1109</v>
      </c>
      <c r="G1388" t="str">
        <f>REPLACE(טבלה1[[#This Row],[url]],19,3,"com")</f>
        <v>https://www.udemy.com/fundamental-financial-math/</v>
      </c>
      <c r="H1388" t="b">
        <v>1</v>
      </c>
      <c r="I1388" s="4">
        <v>50</v>
      </c>
      <c r="J1388" s="5">
        <v>406</v>
      </c>
      <c r="K1388" s="5">
        <v>13</v>
      </c>
      <c r="L1388" s="5">
        <v>15</v>
      </c>
      <c r="M1388">
        <v>1</v>
      </c>
      <c r="N1388" t="str">
        <f>VLOOKUP(טבלה1[[#This Row],[level_id]],Level_id!$A$2:$B$5,2)</f>
        <v>All levels</v>
      </c>
      <c r="O1388" t="str">
        <f>LOWER(טבלה1[[#This Row],[level_desc]])</f>
        <v>all levels</v>
      </c>
      <c r="P1388" s="3" t="str">
        <f>UPPER(טבלה1[[#This Row],[small letters]])</f>
        <v>ALL LEVELS</v>
      </c>
      <c r="Q1388">
        <f>LEN(טבלה1[[#This Row],[no spaces]])</f>
        <v>10</v>
      </c>
      <c r="R1388" t="str">
        <f>TRIM(טבלה1[[#This Row],[small letters]])</f>
        <v>all levels</v>
      </c>
      <c r="S1388" s="6">
        <v>2.5</v>
      </c>
      <c r="T1388" s="12">
        <v>41702</v>
      </c>
      <c r="U1388" s="6">
        <f>DAY(טבלה1[[#This Row],[published_date]])</f>
        <v>4</v>
      </c>
      <c r="V1388" s="6">
        <f>MONTH(טבלה1[[#This Row],[published_date]])</f>
        <v>3</v>
      </c>
      <c r="W1388" s="6">
        <f>YEAR(טבלה1[[#This Row],[published_date]])</f>
        <v>2014</v>
      </c>
      <c r="X1388">
        <v>1</v>
      </c>
      <c r="Y1388" t="str">
        <f>VLOOKUP(טבלה1[[#This Row],[subject_id]],Subject_id!$A$2:$B$5,2)</f>
        <v>Business Finance</v>
      </c>
      <c r="Z1388" s="7">
        <v>43318</v>
      </c>
      <c r="AA1388">
        <f>_xlfn.DAYS(טבלה1[[#This Row],[Removal_date]],טבלה1[[#This Row],[published_date]])</f>
        <v>1616</v>
      </c>
      <c r="AB1388" s="4">
        <f>טבלה1[[#This Row],[price]]*טבלה1[[#This Row],[num_subscribers]]</f>
        <v>20300</v>
      </c>
    </row>
    <row r="1389" spans="1:28" x14ac:dyDescent="0.3">
      <c r="A1389">
        <v>172906</v>
      </c>
      <c r="B1389" t="s">
        <v>3220</v>
      </c>
      <c r="C1389" t="str">
        <f>LEFT(טבלה1[[#This Row],[course_title]],10)</f>
        <v xml:space="preserve">Practical </v>
      </c>
      <c r="D1389" t="str">
        <f>RIGHT(טבלה1[[#This Row],[course_title]],10)</f>
        <v>ont Design</v>
      </c>
      <c r="E1389" t="str">
        <f>MID(טבלה1[[#This Row],[course_title]],2,10)</f>
        <v>ractical F</v>
      </c>
      <c r="F1389" t="s">
        <v>3221</v>
      </c>
      <c r="G1389" t="str">
        <f>REPLACE(טבלה1[[#This Row],[url]],19,3,"com")</f>
        <v>https://www.udemy.com/practical-font-design/</v>
      </c>
      <c r="H1389" t="b">
        <v>1</v>
      </c>
      <c r="I1389" s="4">
        <v>50</v>
      </c>
      <c r="J1389" s="5">
        <v>229</v>
      </c>
      <c r="K1389" s="5">
        <v>23</v>
      </c>
      <c r="L1389" s="5">
        <v>26</v>
      </c>
      <c r="M1389">
        <v>4</v>
      </c>
      <c r="N1389" t="str">
        <f>VLOOKUP(טבלה1[[#This Row],[level_id]],Level_id!$A$2:$B$5,2)</f>
        <v>Intermediate Level</v>
      </c>
      <c r="O1389" t="str">
        <f>LOWER(טבלה1[[#This Row],[level_desc]])</f>
        <v>intermediate level</v>
      </c>
      <c r="P1389" s="3" t="str">
        <f>UPPER(טבלה1[[#This Row],[small letters]])</f>
        <v>INTERMEDIATE LEVEL</v>
      </c>
      <c r="Q1389">
        <f>LEN(טבלה1[[#This Row],[no spaces]])</f>
        <v>18</v>
      </c>
      <c r="R1389" t="str">
        <f>TRIM(טבלה1[[#This Row],[small letters]])</f>
        <v>intermediate level</v>
      </c>
      <c r="S1389" s="6">
        <v>7.5</v>
      </c>
      <c r="T1389" s="12">
        <v>41745</v>
      </c>
      <c r="U1389" s="6">
        <f>DAY(טבלה1[[#This Row],[published_date]])</f>
        <v>16</v>
      </c>
      <c r="V1389" s="6">
        <f>MONTH(טבלה1[[#This Row],[published_date]])</f>
        <v>4</v>
      </c>
      <c r="W1389" s="6">
        <f>YEAR(טבלה1[[#This Row],[published_date]])</f>
        <v>2014</v>
      </c>
      <c r="X1389">
        <v>2</v>
      </c>
      <c r="Y1389" t="str">
        <f>VLOOKUP(טבלה1[[#This Row],[subject_id]],Subject_id!$A$2:$B$5,2)</f>
        <v>Graphic Design</v>
      </c>
      <c r="Z1389" s="7">
        <v>44114</v>
      </c>
      <c r="AA1389">
        <f>_xlfn.DAYS(טבלה1[[#This Row],[Removal_date]],טבלה1[[#This Row],[published_date]])</f>
        <v>2369</v>
      </c>
      <c r="AB1389" s="4">
        <f>טבלה1[[#This Row],[price]]*טבלה1[[#This Row],[num_subscribers]]</f>
        <v>11450</v>
      </c>
    </row>
    <row r="1390" spans="1:28" x14ac:dyDescent="0.3">
      <c r="A1390">
        <v>174562</v>
      </c>
      <c r="B1390" t="s">
        <v>3706</v>
      </c>
      <c r="C1390" t="str">
        <f>LEFT(טבלה1[[#This Row],[course_title]],10)</f>
        <v>Learn to P</v>
      </c>
      <c r="D1390" t="str">
        <f>RIGHT(טבלה1[[#This Row],[course_title]],10)</f>
        <v>Four Hours</v>
      </c>
      <c r="E1390" t="str">
        <f>MID(טבלה1[[#This Row],[course_title]],2,10)</f>
        <v>earn to Pl</v>
      </c>
      <c r="F1390" t="s">
        <v>3707</v>
      </c>
      <c r="G1390" t="str">
        <f>REPLACE(טבלה1[[#This Row],[url]],19,3,"com")</f>
        <v>https://www.udemy.com/saxophone-a-beginners-guide/</v>
      </c>
      <c r="H1390" t="b">
        <v>1</v>
      </c>
      <c r="I1390" s="4">
        <v>50</v>
      </c>
      <c r="J1390" s="5">
        <v>1213</v>
      </c>
      <c r="K1390" s="5">
        <v>158</v>
      </c>
      <c r="L1390" s="5">
        <v>77</v>
      </c>
      <c r="M1390">
        <v>2</v>
      </c>
      <c r="N1390" t="str">
        <f>VLOOKUP(טבלה1[[#This Row],[level_id]],Level_id!$A$2:$B$5,2)</f>
        <v>Beginner Level</v>
      </c>
      <c r="O1390" t="str">
        <f>LOWER(טבלה1[[#This Row],[level_desc]])</f>
        <v>beginner level</v>
      </c>
      <c r="P1390" s="3" t="str">
        <f>UPPER(טבלה1[[#This Row],[small letters]])</f>
        <v>BEGINNER LEVEL</v>
      </c>
      <c r="Q1390">
        <f>LEN(טבלה1[[#This Row],[no spaces]])</f>
        <v>14</v>
      </c>
      <c r="R1390" t="str">
        <f>TRIM(טבלה1[[#This Row],[small letters]])</f>
        <v>beginner level</v>
      </c>
      <c r="S1390" s="6">
        <v>5</v>
      </c>
      <c r="T1390" s="12">
        <v>41701</v>
      </c>
      <c r="U1390" s="6">
        <f>DAY(טבלה1[[#This Row],[published_date]])</f>
        <v>3</v>
      </c>
      <c r="V1390" s="6">
        <f>MONTH(טבלה1[[#This Row],[published_date]])</f>
        <v>3</v>
      </c>
      <c r="W1390" s="6">
        <f>YEAR(טבלה1[[#This Row],[published_date]])</f>
        <v>2014</v>
      </c>
      <c r="X1390">
        <v>3</v>
      </c>
      <c r="Y1390" t="str">
        <f>VLOOKUP(טבלה1[[#This Row],[subject_id]],Subject_id!$A$2:$B$5,2)</f>
        <v>Musical Instruments</v>
      </c>
      <c r="Z1390" s="7">
        <v>43465</v>
      </c>
      <c r="AA1390">
        <f>_xlfn.DAYS(טבלה1[[#This Row],[Removal_date]],טבלה1[[#This Row],[published_date]])</f>
        <v>1764</v>
      </c>
      <c r="AB1390" s="4">
        <f>טבלה1[[#This Row],[price]]*טבלה1[[#This Row],[num_subscribers]]</f>
        <v>60650</v>
      </c>
    </row>
    <row r="1391" spans="1:28" x14ac:dyDescent="0.3">
      <c r="A1391">
        <v>174790</v>
      </c>
      <c r="B1391" t="s">
        <v>2290</v>
      </c>
      <c r="C1391" t="str">
        <f>LEFT(טבלה1[[#This Row],[course_title]],10)</f>
        <v>Accounting</v>
      </c>
      <c r="D1391" t="str">
        <f>RIGHT(טבלה1[[#This Row],[course_title]],10)</f>
        <v>Accounting</v>
      </c>
      <c r="E1391" t="str">
        <f>MID(טבלה1[[#This Row],[course_title]],2,10)</f>
        <v xml:space="preserve">ccounting </v>
      </c>
      <c r="F1391" t="s">
        <v>2291</v>
      </c>
      <c r="G1391" t="str">
        <f>REPLACE(טבלה1[[#This Row],[url]],19,3,"com")</f>
        <v>https://www.udemy.com/accounting-skills-a-businessman-must-haveintermediate-level/</v>
      </c>
      <c r="H1391" t="b">
        <v>1</v>
      </c>
      <c r="I1391" s="4">
        <v>50</v>
      </c>
      <c r="J1391" s="5">
        <v>1280</v>
      </c>
      <c r="K1391" s="5">
        <v>1</v>
      </c>
      <c r="L1391" s="5">
        <v>27</v>
      </c>
      <c r="M1391">
        <v>4</v>
      </c>
      <c r="N1391" t="str">
        <f>VLOOKUP(טבלה1[[#This Row],[level_id]],Level_id!$A$2:$B$5,2)</f>
        <v>Intermediate Level</v>
      </c>
      <c r="O1391" t="str">
        <f>LOWER(טבלה1[[#This Row],[level_desc]])</f>
        <v>intermediate level</v>
      </c>
      <c r="P1391" s="3" t="str">
        <f>UPPER(טבלה1[[#This Row],[small letters]])</f>
        <v>INTERMEDIATE LEVEL</v>
      </c>
      <c r="Q1391">
        <f>LEN(טבלה1[[#This Row],[no spaces]])</f>
        <v>18</v>
      </c>
      <c r="R1391" t="str">
        <f>TRIM(טבלה1[[#This Row],[small letters]])</f>
        <v>intermediate level</v>
      </c>
      <c r="S1391" s="6">
        <v>8.5</v>
      </c>
      <c r="T1391" s="12">
        <v>41768</v>
      </c>
      <c r="U1391" s="6">
        <f>DAY(טבלה1[[#This Row],[published_date]])</f>
        <v>9</v>
      </c>
      <c r="V1391" s="6">
        <f>MONTH(טבלה1[[#This Row],[published_date]])</f>
        <v>5</v>
      </c>
      <c r="W1391" s="6">
        <f>YEAR(טבלה1[[#This Row],[published_date]])</f>
        <v>2014</v>
      </c>
      <c r="X1391">
        <v>1</v>
      </c>
      <c r="Y1391" t="str">
        <f>VLOOKUP(טבלה1[[#This Row],[subject_id]],Subject_id!$A$2:$B$5,2)</f>
        <v>Business Finance</v>
      </c>
      <c r="Z1391" s="7">
        <v>44114</v>
      </c>
      <c r="AA1391">
        <f>_xlfn.DAYS(טבלה1[[#This Row],[Removal_date]],טבלה1[[#This Row],[published_date]])</f>
        <v>2346</v>
      </c>
      <c r="AB1391" s="4">
        <f>טבלה1[[#This Row],[price]]*טבלה1[[#This Row],[num_subscribers]]</f>
        <v>64000</v>
      </c>
    </row>
    <row r="1392" spans="1:28" x14ac:dyDescent="0.3">
      <c r="A1392">
        <v>174800</v>
      </c>
      <c r="B1392" t="s">
        <v>1278</v>
      </c>
      <c r="C1392" t="str">
        <f>LEFT(טבלה1[[#This Row],[course_title]],10)</f>
        <v>Accounting</v>
      </c>
      <c r="D1392" t="str">
        <f>RIGHT(טבלה1[[#This Row],[course_title]],10)</f>
        <v>Accounting</v>
      </c>
      <c r="E1392" t="str">
        <f>MID(טבלה1[[#This Row],[course_title]],2,10)</f>
        <v xml:space="preserve">ccounting </v>
      </c>
      <c r="F1392" t="s">
        <v>1279</v>
      </c>
      <c r="G1392" t="str">
        <f>REPLACE(טבלה1[[#This Row],[url]],19,3,"com")</f>
        <v>https://www.udemy.com/book-keeping-level-1-learn-accounting-in-6-8-hours-amazing/</v>
      </c>
      <c r="H1392" t="b">
        <v>1</v>
      </c>
      <c r="I1392" s="4">
        <v>50</v>
      </c>
      <c r="J1392" s="5">
        <v>2031</v>
      </c>
      <c r="K1392" s="5">
        <v>15</v>
      </c>
      <c r="L1392" s="5">
        <v>29</v>
      </c>
      <c r="M1392">
        <v>2</v>
      </c>
      <c r="N1392" t="str">
        <f>VLOOKUP(טבלה1[[#This Row],[level_id]],Level_id!$A$2:$B$5,2)</f>
        <v>Beginner Level</v>
      </c>
      <c r="O1392" t="str">
        <f>LOWER(טבלה1[[#This Row],[level_desc]])</f>
        <v>beginner level</v>
      </c>
      <c r="P1392" s="3" t="str">
        <f>UPPER(טבלה1[[#This Row],[small letters]])</f>
        <v>BEGINNER LEVEL</v>
      </c>
      <c r="Q1392">
        <f>LEN(טבלה1[[#This Row],[no spaces]])</f>
        <v>14</v>
      </c>
      <c r="R1392" t="str">
        <f>TRIM(טבלה1[[#This Row],[small letters]])</f>
        <v>beginner level</v>
      </c>
      <c r="S1392" s="6">
        <v>14.5</v>
      </c>
      <c r="T1392" s="12">
        <v>41750</v>
      </c>
      <c r="U1392" s="6">
        <f>DAY(טבלה1[[#This Row],[published_date]])</f>
        <v>21</v>
      </c>
      <c r="V1392" s="6">
        <f>MONTH(טבלה1[[#This Row],[published_date]])</f>
        <v>4</v>
      </c>
      <c r="W1392" s="6">
        <f>YEAR(טבלה1[[#This Row],[published_date]])</f>
        <v>2014</v>
      </c>
      <c r="X1392">
        <v>1</v>
      </c>
      <c r="Y1392" t="str">
        <f>VLOOKUP(טבלה1[[#This Row],[subject_id]],Subject_id!$A$2:$B$5,2)</f>
        <v>Business Finance</v>
      </c>
      <c r="Z1392" s="7">
        <v>43465</v>
      </c>
      <c r="AA1392">
        <f>_xlfn.DAYS(טבלה1[[#This Row],[Removal_date]],טבלה1[[#This Row],[published_date]])</f>
        <v>1715</v>
      </c>
      <c r="AB1392" s="4">
        <f>טבלה1[[#This Row],[price]]*טבלה1[[#This Row],[num_subscribers]]</f>
        <v>101550</v>
      </c>
    </row>
    <row r="1393" spans="1:28" x14ac:dyDescent="0.3">
      <c r="A1393">
        <v>175278</v>
      </c>
      <c r="B1393" t="s">
        <v>3824</v>
      </c>
      <c r="C1393" t="str">
        <f>LEFT(טבלה1[[#This Row],[course_title]],10)</f>
        <v>How to Des</v>
      </c>
      <c r="D1393" t="str">
        <f>RIGHT(טבלה1[[#This Row],[course_title]],10)</f>
        <v>Own Guitar</v>
      </c>
      <c r="E1393" t="str">
        <f>MID(טבלה1[[#This Row],[course_title]],2,10)</f>
        <v>ow to Desi</v>
      </c>
      <c r="F1393" t="s">
        <v>3825</v>
      </c>
      <c r="G1393" t="str">
        <f>REPLACE(טבלה1[[#This Row],[url]],19,3,"com")</f>
        <v>https://www.udemy.com/how-to-design-your-own-guitar/</v>
      </c>
      <c r="H1393" t="b">
        <v>1</v>
      </c>
      <c r="I1393" s="4">
        <v>50</v>
      </c>
      <c r="J1393" s="5">
        <v>181</v>
      </c>
      <c r="K1393" s="5">
        <v>34</v>
      </c>
      <c r="L1393" s="5">
        <v>32</v>
      </c>
      <c r="M1393">
        <v>1</v>
      </c>
      <c r="N1393" t="str">
        <f>VLOOKUP(טבלה1[[#This Row],[level_id]],Level_id!$A$2:$B$5,2)</f>
        <v>All levels</v>
      </c>
      <c r="O1393" t="str">
        <f>LOWER(טבלה1[[#This Row],[level_desc]])</f>
        <v>all levels</v>
      </c>
      <c r="P1393" s="3" t="str">
        <f>UPPER(טבלה1[[#This Row],[small letters]])</f>
        <v>ALL LEVELS</v>
      </c>
      <c r="Q1393">
        <f>LEN(טבלה1[[#This Row],[no spaces]])</f>
        <v>10</v>
      </c>
      <c r="R1393" t="str">
        <f>TRIM(טבלה1[[#This Row],[small letters]])</f>
        <v>all levels</v>
      </c>
      <c r="S1393" s="6">
        <v>5</v>
      </c>
      <c r="T1393" s="12">
        <v>41815</v>
      </c>
      <c r="U1393" s="6">
        <f>DAY(טבלה1[[#This Row],[published_date]])</f>
        <v>25</v>
      </c>
      <c r="V1393" s="6">
        <f>MONTH(טבלה1[[#This Row],[published_date]])</f>
        <v>6</v>
      </c>
      <c r="W1393" s="6">
        <f>YEAR(טבלה1[[#This Row],[published_date]])</f>
        <v>2014</v>
      </c>
      <c r="X1393">
        <v>3</v>
      </c>
      <c r="Y1393" t="str">
        <f>VLOOKUP(טבלה1[[#This Row],[subject_id]],Subject_id!$A$2:$B$5,2)</f>
        <v>Musical Instruments</v>
      </c>
      <c r="Z1393" s="7">
        <v>43734</v>
      </c>
      <c r="AA1393">
        <f>_xlfn.DAYS(טבלה1[[#This Row],[Removal_date]],טבלה1[[#This Row],[published_date]])</f>
        <v>1919</v>
      </c>
      <c r="AB1393" s="4">
        <f>טבלה1[[#This Row],[price]]*טבלה1[[#This Row],[num_subscribers]]</f>
        <v>9050</v>
      </c>
    </row>
    <row r="1394" spans="1:28" x14ac:dyDescent="0.3">
      <c r="A1394">
        <v>177584</v>
      </c>
      <c r="B1394" t="s">
        <v>3210</v>
      </c>
      <c r="C1394" t="str">
        <f>LEFT(טבלה1[[#This Row],[course_title]],10)</f>
        <v>Adobe InDe</v>
      </c>
      <c r="D1394" t="str">
        <f>RIGHT(טבלה1[[#This Row],[course_title]],10)</f>
        <v>Design CS6</v>
      </c>
      <c r="E1394" t="str">
        <f>MID(טבלה1[[#This Row],[course_title]],2,10)</f>
        <v>dobe InDes</v>
      </c>
      <c r="F1394" t="s">
        <v>3211</v>
      </c>
      <c r="G1394" t="str">
        <f>REPLACE(טבלה1[[#This Row],[url]],19,3,"com")</f>
        <v>https://www.udemy.com/adobe-indesign-cs62/</v>
      </c>
      <c r="H1394" t="b">
        <v>1</v>
      </c>
      <c r="I1394" s="4">
        <v>50</v>
      </c>
      <c r="J1394" s="5">
        <v>5</v>
      </c>
      <c r="K1394" s="5">
        <v>0</v>
      </c>
      <c r="L1394" s="5">
        <v>35</v>
      </c>
      <c r="M1394">
        <v>2</v>
      </c>
      <c r="N1394" t="str">
        <f>VLOOKUP(טבלה1[[#This Row],[level_id]],Level_id!$A$2:$B$5,2)</f>
        <v>Beginner Level</v>
      </c>
      <c r="O1394" t="str">
        <f>LOWER(טבלה1[[#This Row],[level_desc]])</f>
        <v>beginner level</v>
      </c>
      <c r="P1394" s="3" t="str">
        <f>UPPER(טבלה1[[#This Row],[small letters]])</f>
        <v>BEGINNER LEVEL</v>
      </c>
      <c r="Q1394">
        <f>LEN(טבלה1[[#This Row],[no spaces]])</f>
        <v>14</v>
      </c>
      <c r="R1394" t="str">
        <f>TRIM(טבלה1[[#This Row],[small letters]])</f>
        <v>beginner level</v>
      </c>
      <c r="S1394" s="6">
        <v>5</v>
      </c>
      <c r="T1394" s="12">
        <v>41729</v>
      </c>
      <c r="U1394" s="6">
        <f>DAY(טבלה1[[#This Row],[published_date]])</f>
        <v>31</v>
      </c>
      <c r="V1394" s="6">
        <f>MONTH(טבלה1[[#This Row],[published_date]])</f>
        <v>3</v>
      </c>
      <c r="W1394" s="6">
        <f>YEAR(טבלה1[[#This Row],[published_date]])</f>
        <v>2014</v>
      </c>
      <c r="X1394">
        <v>2</v>
      </c>
      <c r="Y1394" t="str">
        <f>VLOOKUP(טבלה1[[#This Row],[subject_id]],Subject_id!$A$2:$B$5,2)</f>
        <v>Graphic Design</v>
      </c>
      <c r="Z1394" s="7">
        <v>43465</v>
      </c>
      <c r="AA1394">
        <f>_xlfn.DAYS(טבלה1[[#This Row],[Removal_date]],טבלה1[[#This Row],[published_date]])</f>
        <v>1736</v>
      </c>
      <c r="AB1394" s="4">
        <f>טבלה1[[#This Row],[price]]*טבלה1[[#This Row],[num_subscribers]]</f>
        <v>250</v>
      </c>
    </row>
    <row r="1395" spans="1:28" x14ac:dyDescent="0.3">
      <c r="A1395">
        <v>177912</v>
      </c>
      <c r="B1395" t="s">
        <v>6717</v>
      </c>
      <c r="C1395" t="str">
        <f>LEFT(טבלה1[[#This Row],[course_title]],10)</f>
        <v>All You Ne</v>
      </c>
      <c r="D1395" t="str">
        <f>RIGHT(טבלה1[[#This Row],[course_title]],10)</f>
        <v xml:space="preserve"> AngularJS</v>
      </c>
      <c r="E1395" t="str">
        <f>MID(טבלה1[[#This Row],[course_title]],2,10)</f>
        <v>ll You Nee</v>
      </c>
      <c r="F1395" t="s">
        <v>6718</v>
      </c>
      <c r="G1395" t="str">
        <f>REPLACE(טבלה1[[#This Row],[url]],19,3,"com")</f>
        <v>https://www.udemy.com/angularjs/</v>
      </c>
      <c r="H1395" t="b">
        <v>1</v>
      </c>
      <c r="I1395" s="4">
        <v>50</v>
      </c>
      <c r="J1395" s="5">
        <v>1936</v>
      </c>
      <c r="K1395" s="5">
        <v>88</v>
      </c>
      <c r="L1395" s="5">
        <v>53</v>
      </c>
      <c r="M1395">
        <v>1</v>
      </c>
      <c r="N1395" t="str">
        <f>VLOOKUP(טבלה1[[#This Row],[level_id]],Level_id!$A$2:$B$5,2)</f>
        <v>All levels</v>
      </c>
      <c r="O1395" t="str">
        <f>LOWER(טבלה1[[#This Row],[level_desc]])</f>
        <v>all levels</v>
      </c>
      <c r="P1395" s="3" t="str">
        <f>UPPER(טבלה1[[#This Row],[small letters]])</f>
        <v>ALL LEVELS</v>
      </c>
      <c r="Q1395">
        <f>LEN(טבלה1[[#This Row],[no spaces]])</f>
        <v>10</v>
      </c>
      <c r="R1395" t="str">
        <f>TRIM(טבלה1[[#This Row],[small letters]])</f>
        <v>all levels</v>
      </c>
      <c r="S1395" s="6">
        <v>5</v>
      </c>
      <c r="T1395" s="12">
        <v>41705</v>
      </c>
      <c r="U1395" s="6">
        <f>DAY(טבלה1[[#This Row],[published_date]])</f>
        <v>7</v>
      </c>
      <c r="V1395" s="6">
        <f>MONTH(טבלה1[[#This Row],[published_date]])</f>
        <v>3</v>
      </c>
      <c r="W1395" s="6">
        <f>YEAR(טבלה1[[#This Row],[published_date]])</f>
        <v>2014</v>
      </c>
      <c r="X1395">
        <v>4</v>
      </c>
      <c r="Y1395" t="str">
        <f>VLOOKUP(טבלה1[[#This Row],[subject_id]],Subject_id!$A$2:$B$5,2)</f>
        <v>Web Development</v>
      </c>
      <c r="Z1395" s="7">
        <v>43734</v>
      </c>
      <c r="AA1395">
        <f>_xlfn.DAYS(טבלה1[[#This Row],[Removal_date]],טבלה1[[#This Row],[published_date]])</f>
        <v>2029</v>
      </c>
      <c r="AB1395" s="4">
        <f>טבלה1[[#This Row],[price]]*טבלה1[[#This Row],[num_subscribers]]</f>
        <v>96800</v>
      </c>
    </row>
    <row r="1396" spans="1:28" x14ac:dyDescent="0.3">
      <c r="A1396">
        <v>178602</v>
      </c>
      <c r="B1396" t="s">
        <v>944</v>
      </c>
      <c r="C1396" t="str">
        <f>LEFT(טבלה1[[#This Row],[course_title]],10)</f>
        <v>Capital Ma</v>
      </c>
      <c r="D1396" t="str">
        <f>RIGHT(טבלה1[[#This Row],[course_title]],10)</f>
        <v>t Road Map</v>
      </c>
      <c r="E1396" t="str">
        <f>MID(טבלה1[[#This Row],[course_title]],2,10)</f>
        <v>apital Mar</v>
      </c>
      <c r="F1396" t="s">
        <v>945</v>
      </c>
      <c r="G1396" t="str">
        <f>REPLACE(טבלה1[[#This Row],[url]],19,3,"com")</f>
        <v>https://www.udemy.com/capital-market-road-map/</v>
      </c>
      <c r="H1396" t="b">
        <v>1</v>
      </c>
      <c r="I1396" s="4">
        <v>50</v>
      </c>
      <c r="J1396" s="5">
        <v>495</v>
      </c>
      <c r="K1396" s="5">
        <v>47</v>
      </c>
      <c r="L1396" s="5">
        <v>21</v>
      </c>
      <c r="M1396">
        <v>1</v>
      </c>
      <c r="N1396" t="str">
        <f>VLOOKUP(טבלה1[[#This Row],[level_id]],Level_id!$A$2:$B$5,2)</f>
        <v>All levels</v>
      </c>
      <c r="O1396" t="str">
        <f>LOWER(טבלה1[[#This Row],[level_desc]])</f>
        <v>all levels</v>
      </c>
      <c r="P1396" s="3" t="str">
        <f>UPPER(טבלה1[[#This Row],[small letters]])</f>
        <v>ALL LEVELS</v>
      </c>
      <c r="Q1396">
        <f>LEN(טבלה1[[#This Row],[no spaces]])</f>
        <v>10</v>
      </c>
      <c r="R1396" t="str">
        <f>TRIM(טבלה1[[#This Row],[small letters]])</f>
        <v>all levels</v>
      </c>
      <c r="S1396" s="6">
        <v>4</v>
      </c>
      <c r="T1396" s="12">
        <v>41709</v>
      </c>
      <c r="U1396" s="6">
        <f>DAY(טבלה1[[#This Row],[published_date]])</f>
        <v>11</v>
      </c>
      <c r="V1396" s="6">
        <f>MONTH(טבלה1[[#This Row],[published_date]])</f>
        <v>3</v>
      </c>
      <c r="W1396" s="6">
        <f>YEAR(טבלה1[[#This Row],[published_date]])</f>
        <v>2014</v>
      </c>
      <c r="X1396">
        <v>1</v>
      </c>
      <c r="Y1396" t="str">
        <f>VLOOKUP(טבלה1[[#This Row],[subject_id]],Subject_id!$A$2:$B$5,2)</f>
        <v>Business Finance</v>
      </c>
      <c r="Z1396" s="7">
        <v>43318</v>
      </c>
      <c r="AA1396">
        <f>_xlfn.DAYS(טבלה1[[#This Row],[Removal_date]],טבלה1[[#This Row],[published_date]])</f>
        <v>1609</v>
      </c>
      <c r="AB1396" s="4">
        <f>טבלה1[[#This Row],[price]]*טבלה1[[#This Row],[num_subscribers]]</f>
        <v>24750</v>
      </c>
    </row>
    <row r="1397" spans="1:28" x14ac:dyDescent="0.3">
      <c r="A1397">
        <v>178640</v>
      </c>
      <c r="B1397" t="s">
        <v>5210</v>
      </c>
      <c r="C1397" t="str">
        <f>LEFT(טבלה1[[#This Row],[course_title]],10)</f>
        <v>Introducti</v>
      </c>
      <c r="D1397" t="str">
        <f>RIGHT(טבלה1[[#This Row],[course_title]],10)</f>
        <v>evelopment</v>
      </c>
      <c r="E1397" t="str">
        <f>MID(טבלה1[[#This Row],[course_title]],2,10)</f>
        <v>ntroductio</v>
      </c>
      <c r="F1397" t="s">
        <v>5211</v>
      </c>
      <c r="G1397" t="str">
        <f>REPLACE(טבלה1[[#This Row],[url]],19,3,"com")</f>
        <v>https://www.udemy.com/introduction-to-web-development2/</v>
      </c>
      <c r="H1397" t="b">
        <v>1</v>
      </c>
      <c r="I1397" s="4">
        <v>50</v>
      </c>
      <c r="J1397" s="5">
        <v>5921</v>
      </c>
      <c r="K1397" s="5">
        <v>35</v>
      </c>
      <c r="L1397" s="5">
        <v>42</v>
      </c>
      <c r="M1397">
        <v>2</v>
      </c>
      <c r="N1397" t="str">
        <f>VLOOKUP(טבלה1[[#This Row],[level_id]],Level_id!$A$2:$B$5,2)</f>
        <v>Beginner Level</v>
      </c>
      <c r="O1397" t="str">
        <f>LOWER(טבלה1[[#This Row],[level_desc]])</f>
        <v>beginner level</v>
      </c>
      <c r="P1397" s="3" t="str">
        <f>UPPER(טבלה1[[#This Row],[small letters]])</f>
        <v>BEGINNER LEVEL</v>
      </c>
      <c r="Q1397">
        <f>LEN(טבלה1[[#This Row],[no spaces]])</f>
        <v>14</v>
      </c>
      <c r="R1397" t="str">
        <f>TRIM(טבלה1[[#This Row],[small letters]])</f>
        <v>beginner level</v>
      </c>
      <c r="S1397" s="6">
        <v>4.5</v>
      </c>
      <c r="T1397" s="12">
        <v>41709</v>
      </c>
      <c r="U1397" s="6">
        <f>DAY(טבלה1[[#This Row],[published_date]])</f>
        <v>11</v>
      </c>
      <c r="V1397" s="6">
        <f>MONTH(טבלה1[[#This Row],[published_date]])</f>
        <v>3</v>
      </c>
      <c r="W1397" s="6">
        <f>YEAR(טבלה1[[#This Row],[published_date]])</f>
        <v>2014</v>
      </c>
      <c r="X1397">
        <v>4</v>
      </c>
      <c r="Y1397" t="str">
        <f>VLOOKUP(טבלה1[[#This Row],[subject_id]],Subject_id!$A$2:$B$5,2)</f>
        <v>Web Development</v>
      </c>
      <c r="Z1397" s="7">
        <v>43465</v>
      </c>
      <c r="AA1397">
        <f>_xlfn.DAYS(טבלה1[[#This Row],[Removal_date]],טבלה1[[#This Row],[published_date]])</f>
        <v>1756</v>
      </c>
      <c r="AB1397" s="4">
        <f>טבלה1[[#This Row],[price]]*טבלה1[[#This Row],[num_subscribers]]</f>
        <v>296050</v>
      </c>
    </row>
    <row r="1398" spans="1:28" x14ac:dyDescent="0.3">
      <c r="A1398">
        <v>178776</v>
      </c>
      <c r="B1398" t="s">
        <v>2316</v>
      </c>
      <c r="C1398" t="str">
        <f>LEFT(טבלה1[[#This Row],[course_title]],10)</f>
        <v>Fixed Inco</v>
      </c>
      <c r="D1398" t="str">
        <f>RIGHT(טבלה1[[#This Row],[course_title]],10)</f>
        <v>Securities</v>
      </c>
      <c r="E1398" t="str">
        <f>MID(טבלה1[[#This Row],[course_title]],2,10)</f>
        <v>ixed Incom</v>
      </c>
      <c r="F1398" t="s">
        <v>2317</v>
      </c>
      <c r="G1398" t="str">
        <f>REPLACE(טבלה1[[#This Row],[url]],19,3,"com")</f>
        <v>https://www.udemy.com/fixed-income-securities/</v>
      </c>
      <c r="H1398" t="b">
        <v>1</v>
      </c>
      <c r="I1398" s="4">
        <v>50</v>
      </c>
      <c r="J1398" s="5">
        <v>739</v>
      </c>
      <c r="K1398" s="5">
        <v>54</v>
      </c>
      <c r="L1398" s="5">
        <v>24</v>
      </c>
      <c r="M1398">
        <v>1</v>
      </c>
      <c r="N1398" t="str">
        <f>VLOOKUP(טבלה1[[#This Row],[level_id]],Level_id!$A$2:$B$5,2)</f>
        <v>All levels</v>
      </c>
      <c r="O1398" t="str">
        <f>LOWER(טבלה1[[#This Row],[level_desc]])</f>
        <v>all levels</v>
      </c>
      <c r="P1398" s="3" t="str">
        <f>UPPER(טבלה1[[#This Row],[small letters]])</f>
        <v>ALL LEVELS</v>
      </c>
      <c r="Q1398">
        <f>LEN(טבלה1[[#This Row],[no spaces]])</f>
        <v>10</v>
      </c>
      <c r="R1398" t="str">
        <f>TRIM(טבלה1[[#This Row],[small letters]])</f>
        <v>all levels</v>
      </c>
      <c r="S1398" s="6">
        <v>4.5</v>
      </c>
      <c r="T1398" s="12">
        <v>41709</v>
      </c>
      <c r="U1398" s="6">
        <f>DAY(טבלה1[[#This Row],[published_date]])</f>
        <v>11</v>
      </c>
      <c r="V1398" s="6">
        <f>MONTH(טבלה1[[#This Row],[published_date]])</f>
        <v>3</v>
      </c>
      <c r="W1398" s="6">
        <f>YEAR(טבלה1[[#This Row],[published_date]])</f>
        <v>2014</v>
      </c>
      <c r="X1398">
        <v>1</v>
      </c>
      <c r="Y1398" t="str">
        <f>VLOOKUP(טבלה1[[#This Row],[subject_id]],Subject_id!$A$2:$B$5,2)</f>
        <v>Business Finance</v>
      </c>
      <c r="Z1398" s="7">
        <v>43734</v>
      </c>
      <c r="AA1398">
        <f>_xlfn.DAYS(טבלה1[[#This Row],[Removal_date]],טבלה1[[#This Row],[published_date]])</f>
        <v>2025</v>
      </c>
      <c r="AB1398" s="4">
        <f>טבלה1[[#This Row],[price]]*טבלה1[[#This Row],[num_subscribers]]</f>
        <v>36950</v>
      </c>
    </row>
    <row r="1399" spans="1:28" x14ac:dyDescent="0.3">
      <c r="A1399">
        <v>179446</v>
      </c>
      <c r="B1399" t="s">
        <v>1686</v>
      </c>
      <c r="C1399" t="str">
        <f>LEFT(טבלה1[[#This Row],[course_title]],10)</f>
        <v>Commercial</v>
      </c>
      <c r="D1399" t="str">
        <f>RIGHT(טבלה1[[#This Row],[course_title]],10)</f>
        <v>t Analysis</v>
      </c>
      <c r="E1399" t="str">
        <f>MID(טבלה1[[#This Row],[course_title]],2,10)</f>
        <v xml:space="preserve">ommercial </v>
      </c>
      <c r="F1399" t="s">
        <v>1687</v>
      </c>
      <c r="G1399" t="str">
        <f>REPLACE(טבלה1[[#This Row],[url]],19,3,"com")</f>
        <v>https://www.udemy.com/commercial-credit-analysis/</v>
      </c>
      <c r="H1399" t="b">
        <v>1</v>
      </c>
      <c r="I1399" s="4">
        <v>50</v>
      </c>
      <c r="J1399" s="5">
        <v>545</v>
      </c>
      <c r="K1399" s="5">
        <v>48</v>
      </c>
      <c r="L1399" s="5">
        <v>42</v>
      </c>
      <c r="M1399">
        <v>1</v>
      </c>
      <c r="N1399" t="str">
        <f>VLOOKUP(טבלה1[[#This Row],[level_id]],Level_id!$A$2:$B$5,2)</f>
        <v>All levels</v>
      </c>
      <c r="O1399" t="str">
        <f>LOWER(טבלה1[[#This Row],[level_desc]])</f>
        <v>all levels</v>
      </c>
      <c r="P1399" s="3" t="str">
        <f>UPPER(טבלה1[[#This Row],[small letters]])</f>
        <v>ALL LEVELS</v>
      </c>
      <c r="Q1399">
        <f>LEN(טבלה1[[#This Row],[no spaces]])</f>
        <v>10</v>
      </c>
      <c r="R1399" t="str">
        <f>TRIM(טבלה1[[#This Row],[small letters]])</f>
        <v>all levels</v>
      </c>
      <c r="S1399" s="6">
        <v>7.5</v>
      </c>
      <c r="T1399" s="12">
        <v>41710</v>
      </c>
      <c r="U1399" s="6">
        <f>DAY(טבלה1[[#This Row],[published_date]])</f>
        <v>12</v>
      </c>
      <c r="V1399" s="6">
        <f>MONTH(טבלה1[[#This Row],[published_date]])</f>
        <v>3</v>
      </c>
      <c r="W1399" s="6">
        <f>YEAR(טבלה1[[#This Row],[published_date]])</f>
        <v>2014</v>
      </c>
      <c r="X1399">
        <v>1</v>
      </c>
      <c r="Y1399" t="str">
        <f>VLOOKUP(טבלה1[[#This Row],[subject_id]],Subject_id!$A$2:$B$5,2)</f>
        <v>Business Finance</v>
      </c>
      <c r="Z1399" s="7">
        <v>43318</v>
      </c>
      <c r="AA1399">
        <f>_xlfn.DAYS(טבלה1[[#This Row],[Removal_date]],טבלה1[[#This Row],[published_date]])</f>
        <v>1608</v>
      </c>
      <c r="AB1399" s="4">
        <f>טבלה1[[#This Row],[price]]*טבלה1[[#This Row],[num_subscribers]]</f>
        <v>27250</v>
      </c>
    </row>
    <row r="1400" spans="1:28" x14ac:dyDescent="0.3">
      <c r="A1400">
        <v>179500</v>
      </c>
      <c r="B1400" t="s">
        <v>1950</v>
      </c>
      <c r="C1400" t="str">
        <f>LEFT(טבלה1[[#This Row],[course_title]],10)</f>
        <v>Interest R</v>
      </c>
      <c r="D1400" t="str">
        <f>RIGHT(טבלה1[[#This Row],[course_title]],10)</f>
        <v>Rate Swaps</v>
      </c>
      <c r="E1400" t="str">
        <f>MID(טבלה1[[#This Row],[course_title]],2,10)</f>
        <v>nterest Ra</v>
      </c>
      <c r="F1400" t="s">
        <v>1951</v>
      </c>
      <c r="G1400" t="str">
        <f>REPLACE(טבלה1[[#This Row],[url]],19,3,"com")</f>
        <v>https://www.udemy.com/interest-rate-swaps/</v>
      </c>
      <c r="H1400" t="b">
        <v>1</v>
      </c>
      <c r="I1400" s="4">
        <v>50</v>
      </c>
      <c r="J1400" s="5">
        <v>485</v>
      </c>
      <c r="K1400" s="5">
        <v>24</v>
      </c>
      <c r="L1400" s="5">
        <v>20</v>
      </c>
      <c r="M1400">
        <v>1</v>
      </c>
      <c r="N1400" t="str">
        <f>VLOOKUP(טבלה1[[#This Row],[level_id]],Level_id!$A$2:$B$5,2)</f>
        <v>All levels</v>
      </c>
      <c r="O1400" t="str">
        <f>LOWER(טבלה1[[#This Row],[level_desc]])</f>
        <v>all levels</v>
      </c>
      <c r="P1400" s="3" t="str">
        <f>UPPER(טבלה1[[#This Row],[small letters]])</f>
        <v>ALL LEVELS</v>
      </c>
      <c r="Q1400">
        <f>LEN(טבלה1[[#This Row],[no spaces]])</f>
        <v>10</v>
      </c>
      <c r="R1400" t="str">
        <f>TRIM(טבלה1[[#This Row],[small letters]])</f>
        <v>all levels</v>
      </c>
      <c r="S1400" s="6">
        <v>3.5</v>
      </c>
      <c r="T1400" s="12">
        <v>41709</v>
      </c>
      <c r="U1400" s="6">
        <f>DAY(טבלה1[[#This Row],[published_date]])</f>
        <v>11</v>
      </c>
      <c r="V1400" s="6">
        <f>MONTH(טבלה1[[#This Row],[published_date]])</f>
        <v>3</v>
      </c>
      <c r="W1400" s="6">
        <f>YEAR(טבלה1[[#This Row],[published_date]])</f>
        <v>2014</v>
      </c>
      <c r="X1400">
        <v>1</v>
      </c>
      <c r="Y1400" t="str">
        <f>VLOOKUP(טבלה1[[#This Row],[subject_id]],Subject_id!$A$2:$B$5,2)</f>
        <v>Business Finance</v>
      </c>
      <c r="Z1400" s="7">
        <v>43318</v>
      </c>
      <c r="AA1400">
        <f>_xlfn.DAYS(טבלה1[[#This Row],[Removal_date]],טבלה1[[#This Row],[published_date]])</f>
        <v>1609</v>
      </c>
      <c r="AB1400" s="4">
        <f>טבלה1[[#This Row],[price]]*טבלה1[[#This Row],[num_subscribers]]</f>
        <v>24250</v>
      </c>
    </row>
    <row r="1401" spans="1:28" x14ac:dyDescent="0.3">
      <c r="A1401">
        <v>179820</v>
      </c>
      <c r="B1401" t="s">
        <v>2010</v>
      </c>
      <c r="C1401" t="str">
        <f>LEFT(טבלה1[[#This Row],[course_title]],10)</f>
        <v>Introducti</v>
      </c>
      <c r="D1401" t="str">
        <f>RIGHT(טבלה1[[#This Row],[course_title]],10)</f>
        <v xml:space="preserve"> &amp; Options</v>
      </c>
      <c r="E1401" t="str">
        <f>MID(טבלה1[[#This Row],[course_title]],2,10)</f>
        <v>ntroductio</v>
      </c>
      <c r="F1401" t="s">
        <v>2011</v>
      </c>
      <c r="G1401" t="str">
        <f>REPLACE(טבלה1[[#This Row],[url]],19,3,"com")</f>
        <v>https://www.udemy.com/introduction-to-futures-options/</v>
      </c>
      <c r="H1401" t="b">
        <v>1</v>
      </c>
      <c r="I1401" s="4">
        <v>50</v>
      </c>
      <c r="J1401" s="5">
        <v>694</v>
      </c>
      <c r="K1401" s="5">
        <v>35</v>
      </c>
      <c r="L1401" s="5">
        <v>27</v>
      </c>
      <c r="M1401">
        <v>1</v>
      </c>
      <c r="N1401" t="str">
        <f>VLOOKUP(טבלה1[[#This Row],[level_id]],Level_id!$A$2:$B$5,2)</f>
        <v>All levels</v>
      </c>
      <c r="O1401" t="str">
        <f>LOWER(טבלה1[[#This Row],[level_desc]])</f>
        <v>all levels</v>
      </c>
      <c r="P1401" s="3" t="str">
        <f>UPPER(טבלה1[[#This Row],[small letters]])</f>
        <v>ALL LEVELS</v>
      </c>
      <c r="Q1401">
        <f>LEN(טבלה1[[#This Row],[no spaces]])</f>
        <v>10</v>
      </c>
      <c r="R1401" t="str">
        <f>TRIM(טבלה1[[#This Row],[small letters]])</f>
        <v>all levels</v>
      </c>
      <c r="S1401" s="6">
        <v>4.5</v>
      </c>
      <c r="T1401" s="12">
        <v>41709</v>
      </c>
      <c r="U1401" s="6">
        <f>DAY(טבלה1[[#This Row],[published_date]])</f>
        <v>11</v>
      </c>
      <c r="V1401" s="6">
        <f>MONTH(טבלה1[[#This Row],[published_date]])</f>
        <v>3</v>
      </c>
      <c r="W1401" s="6">
        <f>YEAR(טבלה1[[#This Row],[published_date]])</f>
        <v>2014</v>
      </c>
      <c r="X1401">
        <v>1</v>
      </c>
      <c r="Y1401" t="str">
        <f>VLOOKUP(טבלה1[[#This Row],[subject_id]],Subject_id!$A$2:$B$5,2)</f>
        <v>Business Finance</v>
      </c>
      <c r="Z1401" s="7">
        <v>43318</v>
      </c>
      <c r="AA1401">
        <f>_xlfn.DAYS(טבלה1[[#This Row],[Removal_date]],טבלה1[[#This Row],[published_date]])</f>
        <v>1609</v>
      </c>
      <c r="AB1401" s="4">
        <f>טבלה1[[#This Row],[price]]*טבלה1[[#This Row],[num_subscribers]]</f>
        <v>34700</v>
      </c>
    </row>
    <row r="1402" spans="1:28" x14ac:dyDescent="0.3">
      <c r="A1402">
        <v>179824</v>
      </c>
      <c r="B1402" t="s">
        <v>2286</v>
      </c>
      <c r="C1402" t="str">
        <f>LEFT(טבלה1[[#This Row],[course_title]],10)</f>
        <v>Equity Pro</v>
      </c>
      <c r="D1402" t="str">
        <f>RIGHT(טבלה1[[#This Row],[course_title]],10)</f>
        <v>y Products</v>
      </c>
      <c r="E1402" t="str">
        <f>MID(טבלה1[[#This Row],[course_title]],2,10)</f>
        <v>quity Prod</v>
      </c>
      <c r="F1402" t="s">
        <v>2287</v>
      </c>
      <c r="G1402" t="str">
        <f>REPLACE(טבלה1[[#This Row],[url]],19,3,"com")</f>
        <v>https://www.udemy.com/equity-products/</v>
      </c>
      <c r="H1402" t="b">
        <v>1</v>
      </c>
      <c r="I1402" s="4">
        <v>50</v>
      </c>
      <c r="J1402" s="5">
        <v>426</v>
      </c>
      <c r="K1402" s="5">
        <v>17</v>
      </c>
      <c r="L1402" s="5">
        <v>16</v>
      </c>
      <c r="M1402">
        <v>1</v>
      </c>
      <c r="N1402" t="str">
        <f>VLOOKUP(טבלה1[[#This Row],[level_id]],Level_id!$A$2:$B$5,2)</f>
        <v>All levels</v>
      </c>
      <c r="O1402" t="str">
        <f>LOWER(טבלה1[[#This Row],[level_desc]])</f>
        <v>all levels</v>
      </c>
      <c r="P1402" s="3" t="str">
        <f>UPPER(טבלה1[[#This Row],[small letters]])</f>
        <v>ALL LEVELS</v>
      </c>
      <c r="Q1402">
        <f>LEN(טבלה1[[#This Row],[no spaces]])</f>
        <v>10</v>
      </c>
      <c r="R1402" t="str">
        <f>TRIM(טבלה1[[#This Row],[small letters]])</f>
        <v>all levels</v>
      </c>
      <c r="S1402" s="6">
        <v>2.5</v>
      </c>
      <c r="T1402" s="12">
        <v>41709</v>
      </c>
      <c r="U1402" s="6">
        <f>DAY(טבלה1[[#This Row],[published_date]])</f>
        <v>11</v>
      </c>
      <c r="V1402" s="6">
        <f>MONTH(טבלה1[[#This Row],[published_date]])</f>
        <v>3</v>
      </c>
      <c r="W1402" s="6">
        <f>YEAR(טבלה1[[#This Row],[published_date]])</f>
        <v>2014</v>
      </c>
      <c r="X1402">
        <v>1</v>
      </c>
      <c r="Y1402" t="str">
        <f>VLOOKUP(טבלה1[[#This Row],[subject_id]],Subject_id!$A$2:$B$5,2)</f>
        <v>Business Finance</v>
      </c>
      <c r="Z1402" s="7">
        <v>43734</v>
      </c>
      <c r="AA1402">
        <f>_xlfn.DAYS(טבלה1[[#This Row],[Removal_date]],טבלה1[[#This Row],[published_date]])</f>
        <v>2025</v>
      </c>
      <c r="AB1402" s="4">
        <f>טבלה1[[#This Row],[price]]*טבלה1[[#This Row],[num_subscribers]]</f>
        <v>21300</v>
      </c>
    </row>
    <row r="1403" spans="1:28" x14ac:dyDescent="0.3">
      <c r="A1403">
        <v>179978</v>
      </c>
      <c r="B1403" t="s">
        <v>2338</v>
      </c>
      <c r="C1403" t="str">
        <f>LEFT(טבלה1[[#This Row],[course_title]],10)</f>
        <v>How to Mak</v>
      </c>
      <c r="D1403" t="str">
        <f>RIGHT(טבלה1[[#This Row],[course_title]],10)</f>
        <v>al Markets</v>
      </c>
      <c r="E1403" t="str">
        <f>MID(טבלה1[[#This Row],[course_title]],2,10)</f>
        <v>ow to Make</v>
      </c>
      <c r="F1403" t="s">
        <v>2339</v>
      </c>
      <c r="G1403" t="str">
        <f>REPLACE(טבלה1[[#This Row],[url]],19,3,"com")</f>
        <v>https://www.udemy.com/how-to-make-it-work-successfully-in-capital-markets/</v>
      </c>
      <c r="H1403" t="b">
        <v>1</v>
      </c>
      <c r="I1403" s="4">
        <v>50</v>
      </c>
      <c r="J1403" s="5">
        <v>171</v>
      </c>
      <c r="K1403" s="5">
        <v>8</v>
      </c>
      <c r="L1403" s="5">
        <v>21</v>
      </c>
      <c r="M1403">
        <v>2</v>
      </c>
      <c r="N1403" t="str">
        <f>VLOOKUP(טבלה1[[#This Row],[level_id]],Level_id!$A$2:$B$5,2)</f>
        <v>Beginner Level</v>
      </c>
      <c r="O1403" t="str">
        <f>LOWER(טבלה1[[#This Row],[level_desc]])</f>
        <v>beginner level</v>
      </c>
      <c r="P1403" s="3" t="str">
        <f>UPPER(טבלה1[[#This Row],[small letters]])</f>
        <v>BEGINNER LEVEL</v>
      </c>
      <c r="Q1403">
        <f>LEN(טבלה1[[#This Row],[no spaces]])</f>
        <v>14</v>
      </c>
      <c r="R1403" t="str">
        <f>TRIM(טבלה1[[#This Row],[small letters]])</f>
        <v>beginner level</v>
      </c>
      <c r="S1403" s="6">
        <v>3</v>
      </c>
      <c r="T1403" s="12">
        <v>41709</v>
      </c>
      <c r="U1403" s="6">
        <f>DAY(טבלה1[[#This Row],[published_date]])</f>
        <v>11</v>
      </c>
      <c r="V1403" s="6">
        <f>MONTH(טבלה1[[#This Row],[published_date]])</f>
        <v>3</v>
      </c>
      <c r="W1403" s="6">
        <f>YEAR(טבלה1[[#This Row],[published_date]])</f>
        <v>2014</v>
      </c>
      <c r="X1403">
        <v>1</v>
      </c>
      <c r="Y1403" t="str">
        <f>VLOOKUP(טבלה1[[#This Row],[subject_id]],Subject_id!$A$2:$B$5,2)</f>
        <v>Business Finance</v>
      </c>
      <c r="Z1403" s="7">
        <v>43465</v>
      </c>
      <c r="AA1403">
        <f>_xlfn.DAYS(טבלה1[[#This Row],[Removal_date]],טבלה1[[#This Row],[published_date]])</f>
        <v>1756</v>
      </c>
      <c r="AB1403" s="4">
        <f>טבלה1[[#This Row],[price]]*טבלה1[[#This Row],[num_subscribers]]</f>
        <v>8550</v>
      </c>
    </row>
    <row r="1404" spans="1:28" x14ac:dyDescent="0.3">
      <c r="A1404">
        <v>180360</v>
      </c>
      <c r="B1404" t="s">
        <v>1110</v>
      </c>
      <c r="C1404" t="str">
        <f>LEFT(טבלה1[[#This Row],[course_title]],10)</f>
        <v>Equity Swa</v>
      </c>
      <c r="D1404" t="str">
        <f>RIGHT(טבלה1[[#This Row],[course_title]],10)</f>
        <v>uity Swaps</v>
      </c>
      <c r="E1404" t="str">
        <f>MID(טבלה1[[#This Row],[course_title]],2,10)</f>
        <v>quity Swap</v>
      </c>
      <c r="F1404" t="s">
        <v>1111</v>
      </c>
      <c r="G1404" t="str">
        <f>REPLACE(טבלה1[[#This Row],[url]],19,3,"com")</f>
        <v>https://www.udemy.com/equity-swaps/</v>
      </c>
      <c r="H1404" t="b">
        <v>1</v>
      </c>
      <c r="I1404" s="4">
        <v>50</v>
      </c>
      <c r="J1404" s="5">
        <v>394</v>
      </c>
      <c r="K1404" s="5">
        <v>25</v>
      </c>
      <c r="L1404" s="5">
        <v>18</v>
      </c>
      <c r="M1404">
        <v>1</v>
      </c>
      <c r="N1404" t="str">
        <f>VLOOKUP(טבלה1[[#This Row],[level_id]],Level_id!$A$2:$B$5,2)</f>
        <v>All levels</v>
      </c>
      <c r="O1404" t="str">
        <f>LOWER(טבלה1[[#This Row],[level_desc]])</f>
        <v>all levels</v>
      </c>
      <c r="P1404" s="3" t="str">
        <f>UPPER(טבלה1[[#This Row],[small letters]])</f>
        <v>ALL LEVELS</v>
      </c>
      <c r="Q1404">
        <f>LEN(טבלה1[[#This Row],[no spaces]])</f>
        <v>10</v>
      </c>
      <c r="R1404" t="str">
        <f>TRIM(טבלה1[[#This Row],[small letters]])</f>
        <v>all levels</v>
      </c>
      <c r="S1404" s="6">
        <v>3</v>
      </c>
      <c r="T1404" s="12">
        <v>41711</v>
      </c>
      <c r="U1404" s="6">
        <f>DAY(טבלה1[[#This Row],[published_date]])</f>
        <v>13</v>
      </c>
      <c r="V1404" s="6">
        <f>MONTH(טבלה1[[#This Row],[published_date]])</f>
        <v>3</v>
      </c>
      <c r="W1404" s="6">
        <f>YEAR(טבלה1[[#This Row],[published_date]])</f>
        <v>2014</v>
      </c>
      <c r="X1404">
        <v>1</v>
      </c>
      <c r="Y1404" t="str">
        <f>VLOOKUP(טבלה1[[#This Row],[subject_id]],Subject_id!$A$2:$B$5,2)</f>
        <v>Business Finance</v>
      </c>
      <c r="Z1404" s="7">
        <v>43318</v>
      </c>
      <c r="AA1404">
        <f>_xlfn.DAYS(טבלה1[[#This Row],[Removal_date]],טבלה1[[#This Row],[published_date]])</f>
        <v>1607</v>
      </c>
      <c r="AB1404" s="4">
        <f>טבלה1[[#This Row],[price]]*טבלה1[[#This Row],[num_subscribers]]</f>
        <v>19700</v>
      </c>
    </row>
    <row r="1405" spans="1:28" x14ac:dyDescent="0.3">
      <c r="A1405">
        <v>180362</v>
      </c>
      <c r="B1405" t="s">
        <v>488</v>
      </c>
      <c r="C1405" t="str">
        <f>LEFT(טבלה1[[#This Row],[course_title]],10)</f>
        <v>The Securi</v>
      </c>
      <c r="D1405" t="str">
        <f>RIGHT(טבלה1[[#This Row],[course_title]],10)</f>
        <v xml:space="preserve"> Lifecycle</v>
      </c>
      <c r="E1405" t="str">
        <f>MID(טבלה1[[#This Row],[course_title]],2,10)</f>
        <v>he Securit</v>
      </c>
      <c r="F1405" t="s">
        <v>489</v>
      </c>
      <c r="G1405" t="str">
        <f>REPLACE(טבלה1[[#This Row],[url]],19,3,"com")</f>
        <v>https://www.udemy.com/the-securities-trade-lifecycle/</v>
      </c>
      <c r="H1405" t="b">
        <v>1</v>
      </c>
      <c r="I1405" s="4">
        <v>50</v>
      </c>
      <c r="J1405" s="5">
        <v>1182</v>
      </c>
      <c r="K1405" s="5">
        <v>110</v>
      </c>
      <c r="L1405" s="5">
        <v>22</v>
      </c>
      <c r="M1405">
        <v>1</v>
      </c>
      <c r="N1405" t="str">
        <f>VLOOKUP(טבלה1[[#This Row],[level_id]],Level_id!$A$2:$B$5,2)</f>
        <v>All levels</v>
      </c>
      <c r="O1405" t="str">
        <f>LOWER(טבלה1[[#This Row],[level_desc]])</f>
        <v>all levels</v>
      </c>
      <c r="P1405" s="3" t="str">
        <f>UPPER(טבלה1[[#This Row],[small letters]])</f>
        <v>ALL LEVELS</v>
      </c>
      <c r="Q1405">
        <f>LEN(טבלה1[[#This Row],[no spaces]])</f>
        <v>10</v>
      </c>
      <c r="R1405" t="str">
        <f>TRIM(טבלה1[[#This Row],[small letters]])</f>
        <v>all levels</v>
      </c>
      <c r="S1405" s="6">
        <v>4</v>
      </c>
      <c r="T1405" s="12">
        <v>41710</v>
      </c>
      <c r="U1405" s="6">
        <f>DAY(טבלה1[[#This Row],[published_date]])</f>
        <v>12</v>
      </c>
      <c r="V1405" s="6">
        <f>MONTH(טבלה1[[#This Row],[published_date]])</f>
        <v>3</v>
      </c>
      <c r="W1405" s="6">
        <f>YEAR(טבלה1[[#This Row],[published_date]])</f>
        <v>2014</v>
      </c>
      <c r="X1405">
        <v>1</v>
      </c>
      <c r="Y1405" t="str">
        <f>VLOOKUP(טבלה1[[#This Row],[subject_id]],Subject_id!$A$2:$B$5,2)</f>
        <v>Business Finance</v>
      </c>
      <c r="Z1405" s="7">
        <v>43408</v>
      </c>
      <c r="AA1405">
        <f>_xlfn.DAYS(טבלה1[[#This Row],[Removal_date]],טבלה1[[#This Row],[published_date]])</f>
        <v>1698</v>
      </c>
      <c r="AB1405" s="4">
        <f>טבלה1[[#This Row],[price]]*טבלה1[[#This Row],[num_subscribers]]</f>
        <v>59100</v>
      </c>
    </row>
    <row r="1406" spans="1:28" x14ac:dyDescent="0.3">
      <c r="A1406">
        <v>180372</v>
      </c>
      <c r="B1406" t="s">
        <v>1104</v>
      </c>
      <c r="C1406" t="str">
        <f>LEFT(טבלה1[[#This Row],[course_title]],10)</f>
        <v>Mortgage B</v>
      </c>
      <c r="D1406" t="str">
        <f>RIGHT(טבלה1[[#This Row],[course_title]],10)</f>
        <v>Securities</v>
      </c>
      <c r="E1406" t="str">
        <f>MID(טבלה1[[#This Row],[course_title]],2,10)</f>
        <v>ortgage Ba</v>
      </c>
      <c r="F1406" t="s">
        <v>1105</v>
      </c>
      <c r="G1406" t="str">
        <f>REPLACE(טבלה1[[#This Row],[url]],19,3,"com")</f>
        <v>https://www.udemy.com/mortgage-backed-securities/</v>
      </c>
      <c r="H1406" t="b">
        <v>1</v>
      </c>
      <c r="I1406" s="4">
        <v>50</v>
      </c>
      <c r="J1406" s="5">
        <v>376</v>
      </c>
      <c r="K1406" s="5">
        <v>29</v>
      </c>
      <c r="L1406" s="5">
        <v>21</v>
      </c>
      <c r="M1406">
        <v>1</v>
      </c>
      <c r="N1406" t="str">
        <f>VLOOKUP(טבלה1[[#This Row],[level_id]],Level_id!$A$2:$B$5,2)</f>
        <v>All levels</v>
      </c>
      <c r="O1406" t="str">
        <f>LOWER(טבלה1[[#This Row],[level_desc]])</f>
        <v>all levels</v>
      </c>
      <c r="P1406" s="3" t="str">
        <f>UPPER(טבלה1[[#This Row],[small letters]])</f>
        <v>ALL LEVELS</v>
      </c>
      <c r="Q1406">
        <f>LEN(טבלה1[[#This Row],[no spaces]])</f>
        <v>10</v>
      </c>
      <c r="R1406" t="str">
        <f>TRIM(טבלה1[[#This Row],[small letters]])</f>
        <v>all levels</v>
      </c>
      <c r="S1406" s="6">
        <v>3.5</v>
      </c>
      <c r="T1406" s="12">
        <v>41711</v>
      </c>
      <c r="U1406" s="6">
        <f>DAY(טבלה1[[#This Row],[published_date]])</f>
        <v>13</v>
      </c>
      <c r="V1406" s="6">
        <f>MONTH(טבלה1[[#This Row],[published_date]])</f>
        <v>3</v>
      </c>
      <c r="W1406" s="6">
        <f>YEAR(טבלה1[[#This Row],[published_date]])</f>
        <v>2014</v>
      </c>
      <c r="X1406">
        <v>1</v>
      </c>
      <c r="Y1406" t="str">
        <f>VLOOKUP(טבלה1[[#This Row],[subject_id]],Subject_id!$A$2:$B$5,2)</f>
        <v>Business Finance</v>
      </c>
      <c r="Z1406" s="7">
        <v>43318</v>
      </c>
      <c r="AA1406">
        <f>_xlfn.DAYS(טבלה1[[#This Row],[Removal_date]],טבלה1[[#This Row],[published_date]])</f>
        <v>1607</v>
      </c>
      <c r="AB1406" s="4">
        <f>טבלה1[[#This Row],[price]]*טבלה1[[#This Row],[num_subscribers]]</f>
        <v>18800</v>
      </c>
    </row>
    <row r="1407" spans="1:28" x14ac:dyDescent="0.3">
      <c r="A1407">
        <v>180384</v>
      </c>
      <c r="B1407" t="s">
        <v>1700</v>
      </c>
      <c r="C1407" t="str">
        <f>LEFT(טבלה1[[#This Row],[course_title]],10)</f>
        <v>Yield Curv</v>
      </c>
      <c r="D1407" t="str">
        <f>RIGHT(טבלה1[[#This Row],[course_title]],10)</f>
        <v>e Dynamics</v>
      </c>
      <c r="E1407" t="str">
        <f>MID(טבלה1[[#This Row],[course_title]],2,10)</f>
        <v>ield Curve</v>
      </c>
      <c r="F1407" t="s">
        <v>1701</v>
      </c>
      <c r="G1407" t="str">
        <f>REPLACE(טבלה1[[#This Row],[url]],19,3,"com")</f>
        <v>https://www.udemy.com/yield-curve-dynamics/</v>
      </c>
      <c r="H1407" t="b">
        <v>1</v>
      </c>
      <c r="I1407" s="4">
        <v>50</v>
      </c>
      <c r="J1407" s="5">
        <v>397</v>
      </c>
      <c r="K1407" s="5">
        <v>24</v>
      </c>
      <c r="L1407" s="5">
        <v>19</v>
      </c>
      <c r="M1407">
        <v>1</v>
      </c>
      <c r="N1407" t="str">
        <f>VLOOKUP(טבלה1[[#This Row],[level_id]],Level_id!$A$2:$B$5,2)</f>
        <v>All levels</v>
      </c>
      <c r="O1407" t="str">
        <f>LOWER(טבלה1[[#This Row],[level_desc]])</f>
        <v>all levels</v>
      </c>
      <c r="P1407" s="3" t="str">
        <f>UPPER(טבלה1[[#This Row],[small letters]])</f>
        <v>ALL LEVELS</v>
      </c>
      <c r="Q1407">
        <f>LEN(טבלה1[[#This Row],[no spaces]])</f>
        <v>10</v>
      </c>
      <c r="R1407" t="str">
        <f>TRIM(טבלה1[[#This Row],[small letters]])</f>
        <v>all levels</v>
      </c>
      <c r="S1407" s="6">
        <v>3</v>
      </c>
      <c r="T1407" s="12">
        <v>41710</v>
      </c>
      <c r="U1407" s="6">
        <f>DAY(טבלה1[[#This Row],[published_date]])</f>
        <v>12</v>
      </c>
      <c r="V1407" s="6">
        <f>MONTH(טבלה1[[#This Row],[published_date]])</f>
        <v>3</v>
      </c>
      <c r="W1407" s="6">
        <f>YEAR(טבלה1[[#This Row],[published_date]])</f>
        <v>2014</v>
      </c>
      <c r="X1407">
        <v>1</v>
      </c>
      <c r="Y1407" t="str">
        <f>VLOOKUP(טבלה1[[#This Row],[subject_id]],Subject_id!$A$2:$B$5,2)</f>
        <v>Business Finance</v>
      </c>
      <c r="Z1407" s="7">
        <v>43318</v>
      </c>
      <c r="AA1407">
        <f>_xlfn.DAYS(טבלה1[[#This Row],[Removal_date]],טבלה1[[#This Row],[published_date]])</f>
        <v>1608</v>
      </c>
      <c r="AB1407" s="4">
        <f>טבלה1[[#This Row],[price]]*טבלה1[[#This Row],[num_subscribers]]</f>
        <v>19850</v>
      </c>
    </row>
    <row r="1408" spans="1:28" x14ac:dyDescent="0.3">
      <c r="A1408">
        <v>180547</v>
      </c>
      <c r="B1408" t="s">
        <v>6086</v>
      </c>
      <c r="C1408" t="str">
        <f>LEFT(טבלה1[[#This Row],[course_title]],10)</f>
        <v>PHP Develo</v>
      </c>
      <c r="D1408" t="str">
        <f>RIGHT(טבלה1[[#This Row],[course_title]],10)</f>
        <v xml:space="preserve"> Framework</v>
      </c>
      <c r="E1408" t="str">
        <f>MID(טבלה1[[#This Row],[course_title]],2,10)</f>
        <v>HP Develop</v>
      </c>
      <c r="F1408" t="s">
        <v>6087</v>
      </c>
      <c r="G1408" t="str">
        <f>REPLACE(טבלה1[[#This Row],[url]],19,3,"com")</f>
        <v>https://www.udemy.com/php-development-with-laravel-4/</v>
      </c>
      <c r="H1408" t="b">
        <v>1</v>
      </c>
      <c r="I1408" s="4">
        <v>50</v>
      </c>
      <c r="J1408" s="5">
        <v>1611</v>
      </c>
      <c r="K1408" s="5">
        <v>24</v>
      </c>
      <c r="L1408" s="5">
        <v>20</v>
      </c>
      <c r="M1408">
        <v>1</v>
      </c>
      <c r="N1408" t="str">
        <f>VLOOKUP(טבלה1[[#This Row],[level_id]],Level_id!$A$2:$B$5,2)</f>
        <v>All levels</v>
      </c>
      <c r="O1408" t="str">
        <f>LOWER(טבלה1[[#This Row],[level_desc]])</f>
        <v>all levels</v>
      </c>
      <c r="P1408" s="3" t="str">
        <f>UPPER(טבלה1[[#This Row],[small letters]])</f>
        <v>ALL LEVELS</v>
      </c>
      <c r="Q1408">
        <f>LEN(טבלה1[[#This Row],[no spaces]])</f>
        <v>10</v>
      </c>
      <c r="R1408" t="str">
        <f>TRIM(טבלה1[[#This Row],[small letters]])</f>
        <v>all levels</v>
      </c>
      <c r="S1408" s="6">
        <v>3.5</v>
      </c>
      <c r="T1408" s="12">
        <v>41709</v>
      </c>
      <c r="U1408" s="6">
        <f>DAY(טבלה1[[#This Row],[published_date]])</f>
        <v>11</v>
      </c>
      <c r="V1408" s="6">
        <f>MONTH(טבלה1[[#This Row],[published_date]])</f>
        <v>3</v>
      </c>
      <c r="W1408" s="6">
        <f>YEAR(טבלה1[[#This Row],[published_date]])</f>
        <v>2014</v>
      </c>
      <c r="X1408">
        <v>4</v>
      </c>
      <c r="Y1408" t="str">
        <f>VLOOKUP(טבלה1[[#This Row],[subject_id]],Subject_id!$A$2:$B$5,2)</f>
        <v>Web Development</v>
      </c>
      <c r="Z1408" s="7">
        <v>43734</v>
      </c>
      <c r="AA1408">
        <f>_xlfn.DAYS(טבלה1[[#This Row],[Removal_date]],טבלה1[[#This Row],[published_date]])</f>
        <v>2025</v>
      </c>
      <c r="AB1408" s="4">
        <f>טבלה1[[#This Row],[price]]*טבלה1[[#This Row],[num_subscribers]]</f>
        <v>80550</v>
      </c>
    </row>
    <row r="1409" spans="1:28" x14ac:dyDescent="0.3">
      <c r="A1409">
        <v>180680</v>
      </c>
      <c r="B1409" t="s">
        <v>4596</v>
      </c>
      <c r="C1409" t="str">
        <f>LEFT(טבלה1[[#This Row],[course_title]],10)</f>
        <v>Master the</v>
      </c>
      <c r="D1409" t="str">
        <f>RIGHT(טבלה1[[#This Row],[course_title]],10)</f>
        <v>de Simple!</v>
      </c>
      <c r="E1409" t="str">
        <f>MID(טבלה1[[#This Row],[course_title]],2,10)</f>
        <v xml:space="preserve">aster the </v>
      </c>
      <c r="F1409" t="s">
        <v>4597</v>
      </c>
      <c r="G1409" t="str">
        <f>REPLACE(טבלה1[[#This Row],[url]],19,3,"com")</f>
        <v>https://www.udemy.com/saxophone-beyond-beginner-a-guide-from-musicprofessor/</v>
      </c>
      <c r="H1409" t="b">
        <v>1</v>
      </c>
      <c r="I1409" s="4">
        <v>50</v>
      </c>
      <c r="J1409" s="5">
        <v>376</v>
      </c>
      <c r="K1409" s="5">
        <v>9</v>
      </c>
      <c r="L1409" s="5">
        <v>86</v>
      </c>
      <c r="M1409">
        <v>4</v>
      </c>
      <c r="N1409" t="str">
        <f>VLOOKUP(טבלה1[[#This Row],[level_id]],Level_id!$A$2:$B$5,2)</f>
        <v>Intermediate Level</v>
      </c>
      <c r="O1409" t="str">
        <f>LOWER(טבלה1[[#This Row],[level_desc]])</f>
        <v>intermediate level</v>
      </c>
      <c r="P1409" s="3" t="str">
        <f>UPPER(טבלה1[[#This Row],[small letters]])</f>
        <v>INTERMEDIATE LEVEL</v>
      </c>
      <c r="Q1409">
        <f>LEN(טבלה1[[#This Row],[no spaces]])</f>
        <v>18</v>
      </c>
      <c r="R1409" t="str">
        <f>TRIM(טבלה1[[#This Row],[small letters]])</f>
        <v>intermediate level</v>
      </c>
      <c r="S1409" s="6">
        <v>5.5</v>
      </c>
      <c r="T1409" s="12">
        <v>41715</v>
      </c>
      <c r="U1409" s="6">
        <f>DAY(טבלה1[[#This Row],[published_date]])</f>
        <v>17</v>
      </c>
      <c r="V1409" s="6">
        <f>MONTH(טבלה1[[#This Row],[published_date]])</f>
        <v>3</v>
      </c>
      <c r="W1409" s="6">
        <f>YEAR(טבלה1[[#This Row],[published_date]])</f>
        <v>2014</v>
      </c>
      <c r="X1409">
        <v>3</v>
      </c>
      <c r="Y1409" t="str">
        <f>VLOOKUP(טבלה1[[#This Row],[subject_id]],Subject_id!$A$2:$B$5,2)</f>
        <v>Musical Instruments</v>
      </c>
      <c r="Z1409" s="7">
        <v>44114</v>
      </c>
      <c r="AA1409">
        <f>_xlfn.DAYS(טבלה1[[#This Row],[Removal_date]],טבלה1[[#This Row],[published_date]])</f>
        <v>2399</v>
      </c>
      <c r="AB1409" s="4">
        <f>טבלה1[[#This Row],[price]]*טבלה1[[#This Row],[num_subscribers]]</f>
        <v>18800</v>
      </c>
    </row>
    <row r="1410" spans="1:28" x14ac:dyDescent="0.3">
      <c r="A1410">
        <v>184088</v>
      </c>
      <c r="B1410" t="s">
        <v>4496</v>
      </c>
      <c r="C1410" t="str">
        <f>LEFT(טבלה1[[#This Row],[course_title]],10)</f>
        <v>Sax Solos:</v>
      </c>
      <c r="D1410" t="str">
        <f>RIGHT(טבלה1[[#This Row],[course_title]],10)</f>
        <v>ue Pieces!</v>
      </c>
      <c r="E1410" t="str">
        <f>MID(טבלה1[[#This Row],[course_title]],2,10)</f>
        <v xml:space="preserve">ax Solos: </v>
      </c>
      <c r="F1410" t="s">
        <v>4497</v>
      </c>
      <c r="G1410" t="str">
        <f>REPLACE(טבלה1[[#This Row],[url]],19,3,"com")</f>
        <v>https://www.udemy.com/saxophone-solos/</v>
      </c>
      <c r="H1410" t="b">
        <v>1</v>
      </c>
      <c r="I1410" s="4">
        <v>50</v>
      </c>
      <c r="J1410" s="5">
        <v>147</v>
      </c>
      <c r="K1410" s="5">
        <v>4</v>
      </c>
      <c r="L1410" s="5">
        <v>39</v>
      </c>
      <c r="M1410">
        <v>4</v>
      </c>
      <c r="N1410" t="str">
        <f>VLOOKUP(טבלה1[[#This Row],[level_id]],Level_id!$A$2:$B$5,2)</f>
        <v>Intermediate Level</v>
      </c>
      <c r="O1410" t="str">
        <f>LOWER(טבלה1[[#This Row],[level_desc]])</f>
        <v>intermediate level</v>
      </c>
      <c r="P1410" s="3" t="str">
        <f>UPPER(טבלה1[[#This Row],[small letters]])</f>
        <v>INTERMEDIATE LEVEL</v>
      </c>
      <c r="Q1410">
        <f>LEN(טבלה1[[#This Row],[no spaces]])</f>
        <v>18</v>
      </c>
      <c r="R1410" t="str">
        <f>TRIM(טבלה1[[#This Row],[small letters]])</f>
        <v>intermediate level</v>
      </c>
      <c r="S1410" s="6">
        <v>1</v>
      </c>
      <c r="T1410" s="12">
        <v>41715</v>
      </c>
      <c r="U1410" s="6">
        <f>DAY(טבלה1[[#This Row],[published_date]])</f>
        <v>17</v>
      </c>
      <c r="V1410" s="6">
        <f>MONTH(טבלה1[[#This Row],[published_date]])</f>
        <v>3</v>
      </c>
      <c r="W1410" s="6">
        <f>YEAR(טבלה1[[#This Row],[published_date]])</f>
        <v>2014</v>
      </c>
      <c r="X1410">
        <v>3</v>
      </c>
      <c r="Y1410" t="str">
        <f>VLOOKUP(טבלה1[[#This Row],[subject_id]],Subject_id!$A$2:$B$5,2)</f>
        <v>Musical Instruments</v>
      </c>
      <c r="Z1410" s="7">
        <v>44114</v>
      </c>
      <c r="AA1410">
        <f>_xlfn.DAYS(טבלה1[[#This Row],[Removal_date]],טבלה1[[#This Row],[published_date]])</f>
        <v>2399</v>
      </c>
      <c r="AB1410" s="4">
        <f>טבלה1[[#This Row],[price]]*טבלה1[[#This Row],[num_subscribers]]</f>
        <v>7350</v>
      </c>
    </row>
    <row r="1411" spans="1:28" x14ac:dyDescent="0.3">
      <c r="A1411">
        <v>184324</v>
      </c>
      <c r="B1411" t="s">
        <v>4701</v>
      </c>
      <c r="C1411" t="str">
        <f>LEFT(טבלה1[[#This Row],[course_title]],10)</f>
        <v>Advanced S</v>
      </c>
      <c r="D1411" t="str">
        <f>RIGHT(טבלה1[[#This Row],[course_title]],10)</f>
        <v>Saxophone!</v>
      </c>
      <c r="E1411" t="str">
        <f>MID(טבלה1[[#This Row],[course_title]],2,10)</f>
        <v>dvanced Sa</v>
      </c>
      <c r="F1411" t="s">
        <v>4702</v>
      </c>
      <c r="G1411" t="str">
        <f>REPLACE(טבלה1[[#This Row],[url]],19,3,"com")</f>
        <v>https://www.udemy.com/saxophone-etude-adagio-con-espressione/</v>
      </c>
      <c r="H1411" t="b">
        <v>1</v>
      </c>
      <c r="I1411" s="4">
        <v>50</v>
      </c>
      <c r="J1411" s="5">
        <v>215</v>
      </c>
      <c r="K1411" s="5">
        <v>5</v>
      </c>
      <c r="L1411" s="5">
        <v>80</v>
      </c>
      <c r="M1411">
        <v>4</v>
      </c>
      <c r="N1411" t="str">
        <f>VLOOKUP(טבלה1[[#This Row],[level_id]],Level_id!$A$2:$B$5,2)</f>
        <v>Intermediate Level</v>
      </c>
      <c r="O1411" t="str">
        <f>LOWER(טבלה1[[#This Row],[level_desc]])</f>
        <v>intermediate level</v>
      </c>
      <c r="P1411" s="3" t="str">
        <f>UPPER(טבלה1[[#This Row],[small letters]])</f>
        <v>INTERMEDIATE LEVEL</v>
      </c>
      <c r="Q1411">
        <f>LEN(טבלה1[[#This Row],[no spaces]])</f>
        <v>18</v>
      </c>
      <c r="R1411" t="str">
        <f>TRIM(טבלה1[[#This Row],[small letters]])</f>
        <v>intermediate level</v>
      </c>
      <c r="S1411" s="6">
        <v>4</v>
      </c>
      <c r="T1411" s="12">
        <v>41716</v>
      </c>
      <c r="U1411" s="6">
        <f>DAY(טבלה1[[#This Row],[published_date]])</f>
        <v>18</v>
      </c>
      <c r="V1411" s="6">
        <f>MONTH(טבלה1[[#This Row],[published_date]])</f>
        <v>3</v>
      </c>
      <c r="W1411" s="6">
        <f>YEAR(טבלה1[[#This Row],[published_date]])</f>
        <v>2014</v>
      </c>
      <c r="X1411">
        <v>3</v>
      </c>
      <c r="Y1411" t="str">
        <f>VLOOKUP(טבלה1[[#This Row],[subject_id]],Subject_id!$A$2:$B$5,2)</f>
        <v>Musical Instruments</v>
      </c>
      <c r="Z1411" s="7">
        <v>44114</v>
      </c>
      <c r="AA1411">
        <f>_xlfn.DAYS(טבלה1[[#This Row],[Removal_date]],טבלה1[[#This Row],[published_date]])</f>
        <v>2398</v>
      </c>
      <c r="AB1411" s="4">
        <f>טבלה1[[#This Row],[price]]*טבלה1[[#This Row],[num_subscribers]]</f>
        <v>10750</v>
      </c>
    </row>
    <row r="1412" spans="1:28" x14ac:dyDescent="0.3">
      <c r="A1412">
        <v>184780</v>
      </c>
      <c r="B1412" t="s">
        <v>3680</v>
      </c>
      <c r="C1412" t="str">
        <f>LEFT(טבלה1[[#This Row],[course_title]],10)</f>
        <v>Learn to P</v>
      </c>
      <c r="D1412" t="str">
        <f>RIGHT(טבלה1[[#This Row],[course_title]],10)</f>
        <v>e Easy Way</v>
      </c>
      <c r="E1412" t="str">
        <f>MID(טבלה1[[#This Row],[course_title]],2,10)</f>
        <v>earn to Pl</v>
      </c>
      <c r="F1412" t="s">
        <v>3681</v>
      </c>
      <c r="G1412" t="str">
        <f>REPLACE(טבלה1[[#This Row],[url]],19,3,"com")</f>
        <v>https://www.udemy.com/trumpet-a-beginners-guide/</v>
      </c>
      <c r="H1412" t="b">
        <v>1</v>
      </c>
      <c r="I1412" s="4">
        <v>50</v>
      </c>
      <c r="J1412" s="5">
        <v>966</v>
      </c>
      <c r="K1412" s="5">
        <v>157</v>
      </c>
      <c r="L1412" s="5">
        <v>145</v>
      </c>
      <c r="M1412">
        <v>2</v>
      </c>
      <c r="N1412" t="str">
        <f>VLOOKUP(טבלה1[[#This Row],[level_id]],Level_id!$A$2:$B$5,2)</f>
        <v>Beginner Level</v>
      </c>
      <c r="O1412" t="str">
        <f>LOWER(טבלה1[[#This Row],[level_desc]])</f>
        <v>beginner level</v>
      </c>
      <c r="P1412" s="3" t="str">
        <f>UPPER(טבלה1[[#This Row],[small letters]])</f>
        <v>BEGINNER LEVEL</v>
      </c>
      <c r="Q1412">
        <f>LEN(טבלה1[[#This Row],[no spaces]])</f>
        <v>14</v>
      </c>
      <c r="R1412" t="str">
        <f>TRIM(טבלה1[[#This Row],[small letters]])</f>
        <v>beginner level</v>
      </c>
      <c r="S1412" s="6">
        <v>7.5</v>
      </c>
      <c r="T1412" s="12">
        <v>41719</v>
      </c>
      <c r="U1412" s="6">
        <f>DAY(טבלה1[[#This Row],[published_date]])</f>
        <v>21</v>
      </c>
      <c r="V1412" s="6">
        <f>MONTH(טבלה1[[#This Row],[published_date]])</f>
        <v>3</v>
      </c>
      <c r="W1412" s="6">
        <f>YEAR(טבלה1[[#This Row],[published_date]])</f>
        <v>2014</v>
      </c>
      <c r="X1412">
        <v>3</v>
      </c>
      <c r="Y1412" t="str">
        <f>VLOOKUP(טבלה1[[#This Row],[subject_id]],Subject_id!$A$2:$B$5,2)</f>
        <v>Musical Instruments</v>
      </c>
      <c r="Z1412" s="7">
        <v>43465</v>
      </c>
      <c r="AA1412">
        <f>_xlfn.DAYS(טבלה1[[#This Row],[Removal_date]],טבלה1[[#This Row],[published_date]])</f>
        <v>1746</v>
      </c>
      <c r="AB1412" s="4">
        <f>טבלה1[[#This Row],[price]]*טבלה1[[#This Row],[num_subscribers]]</f>
        <v>48300</v>
      </c>
    </row>
    <row r="1413" spans="1:28" x14ac:dyDescent="0.3">
      <c r="A1413">
        <v>185266</v>
      </c>
      <c r="B1413" t="s">
        <v>4612</v>
      </c>
      <c r="C1413" t="str">
        <f>LEFT(טבלה1[[#This Row],[course_title]],10)</f>
        <v>Master Tru</v>
      </c>
      <c r="D1413" t="str">
        <f>RIGHT(טבלה1[[#This Row],[course_title]],10)</f>
        <v>ade Simple</v>
      </c>
      <c r="E1413" t="str">
        <f>MID(טבלה1[[#This Row],[course_title]],2,10)</f>
        <v>aster Trum</v>
      </c>
      <c r="F1413" t="s">
        <v>4613</v>
      </c>
      <c r="G1413" t="str">
        <f>REPLACE(טבלה1[[#This Row],[url]],19,3,"com")</f>
        <v>https://www.udemy.com/trumpet-beyond-beginner/</v>
      </c>
      <c r="H1413" t="b">
        <v>1</v>
      </c>
      <c r="I1413" s="4">
        <v>50</v>
      </c>
      <c r="J1413" s="5">
        <v>292</v>
      </c>
      <c r="K1413" s="5">
        <v>18</v>
      </c>
      <c r="L1413" s="5">
        <v>130</v>
      </c>
      <c r="M1413">
        <v>4</v>
      </c>
      <c r="N1413" t="str">
        <f>VLOOKUP(טבלה1[[#This Row],[level_id]],Level_id!$A$2:$B$5,2)</f>
        <v>Intermediate Level</v>
      </c>
      <c r="O1413" t="str">
        <f>LOWER(טבלה1[[#This Row],[level_desc]])</f>
        <v>intermediate level</v>
      </c>
      <c r="P1413" s="3" t="str">
        <f>UPPER(טבלה1[[#This Row],[small letters]])</f>
        <v>INTERMEDIATE LEVEL</v>
      </c>
      <c r="Q1413">
        <f>LEN(טבלה1[[#This Row],[no spaces]])</f>
        <v>18</v>
      </c>
      <c r="R1413" t="str">
        <f>TRIM(טבלה1[[#This Row],[small letters]])</f>
        <v>intermediate level</v>
      </c>
      <c r="S1413" s="6">
        <v>7</v>
      </c>
      <c r="T1413" s="12">
        <v>41722</v>
      </c>
      <c r="U1413" s="6">
        <f>DAY(טבלה1[[#This Row],[published_date]])</f>
        <v>24</v>
      </c>
      <c r="V1413" s="6">
        <f>MONTH(טבלה1[[#This Row],[published_date]])</f>
        <v>3</v>
      </c>
      <c r="W1413" s="6">
        <f>YEAR(טבלה1[[#This Row],[published_date]])</f>
        <v>2014</v>
      </c>
      <c r="X1413">
        <v>3</v>
      </c>
      <c r="Y1413" t="str">
        <f>VLOOKUP(טבלה1[[#This Row],[subject_id]],Subject_id!$A$2:$B$5,2)</f>
        <v>Musical Instruments</v>
      </c>
      <c r="Z1413" s="7">
        <v>44114</v>
      </c>
      <c r="AA1413">
        <f>_xlfn.DAYS(טבלה1[[#This Row],[Removal_date]],טבלה1[[#This Row],[published_date]])</f>
        <v>2392</v>
      </c>
      <c r="AB1413" s="4">
        <f>טבלה1[[#This Row],[price]]*טבלה1[[#This Row],[num_subscribers]]</f>
        <v>14600</v>
      </c>
    </row>
    <row r="1414" spans="1:28" x14ac:dyDescent="0.3">
      <c r="A1414">
        <v>188064</v>
      </c>
      <c r="B1414" t="s">
        <v>4492</v>
      </c>
      <c r="C1414" t="str">
        <f>LEFT(טבלה1[[#This Row],[course_title]],10)</f>
        <v>Trumpet So</v>
      </c>
      <c r="D1414" t="str">
        <f>RIGHT(טבלה1[[#This Row],[course_title]],10)</f>
        <v>que Pieces</v>
      </c>
      <c r="E1414" t="str">
        <f>MID(טבלה1[[#This Row],[course_title]],2,10)</f>
        <v>rumpet Sol</v>
      </c>
      <c r="F1414" t="s">
        <v>4493</v>
      </c>
      <c r="G1414" t="str">
        <f>REPLACE(טבלה1[[#This Row],[url]],19,3,"com")</f>
        <v>https://www.udemy.com/trumpet-solos/</v>
      </c>
      <c r="H1414" t="b">
        <v>1</v>
      </c>
      <c r="I1414" s="4">
        <v>50</v>
      </c>
      <c r="J1414" s="5">
        <v>115</v>
      </c>
      <c r="K1414" s="5">
        <v>6</v>
      </c>
      <c r="L1414" s="5">
        <v>53</v>
      </c>
      <c r="M1414">
        <v>4</v>
      </c>
      <c r="N1414" t="str">
        <f>VLOOKUP(טבלה1[[#This Row],[level_id]],Level_id!$A$2:$B$5,2)</f>
        <v>Intermediate Level</v>
      </c>
      <c r="O1414" t="str">
        <f>LOWER(טבלה1[[#This Row],[level_desc]])</f>
        <v>intermediate level</v>
      </c>
      <c r="P1414" s="3" t="str">
        <f>UPPER(טבלה1[[#This Row],[small letters]])</f>
        <v>INTERMEDIATE LEVEL</v>
      </c>
      <c r="Q1414">
        <f>LEN(טבלה1[[#This Row],[no spaces]])</f>
        <v>18</v>
      </c>
      <c r="R1414" t="str">
        <f>TRIM(טבלה1[[#This Row],[small letters]])</f>
        <v>intermediate level</v>
      </c>
      <c r="S1414" s="6">
        <v>2.5</v>
      </c>
      <c r="T1414" s="12">
        <v>41723</v>
      </c>
      <c r="U1414" s="6">
        <f>DAY(טבלה1[[#This Row],[published_date]])</f>
        <v>25</v>
      </c>
      <c r="V1414" s="6">
        <f>MONTH(טבלה1[[#This Row],[published_date]])</f>
        <v>3</v>
      </c>
      <c r="W1414" s="6">
        <f>YEAR(טבלה1[[#This Row],[published_date]])</f>
        <v>2014</v>
      </c>
      <c r="X1414">
        <v>3</v>
      </c>
      <c r="Y1414" t="str">
        <f>VLOOKUP(טבלה1[[#This Row],[subject_id]],Subject_id!$A$2:$B$5,2)</f>
        <v>Musical Instruments</v>
      </c>
      <c r="Z1414" s="7">
        <v>44114</v>
      </c>
      <c r="AA1414">
        <f>_xlfn.DAYS(טבלה1[[#This Row],[Removal_date]],טבלה1[[#This Row],[published_date]])</f>
        <v>2391</v>
      </c>
      <c r="AB1414" s="4">
        <f>טבלה1[[#This Row],[price]]*טבלה1[[#This Row],[num_subscribers]]</f>
        <v>5750</v>
      </c>
    </row>
    <row r="1415" spans="1:28" x14ac:dyDescent="0.3">
      <c r="A1415">
        <v>188498</v>
      </c>
      <c r="B1415" t="s">
        <v>4592</v>
      </c>
      <c r="C1415" t="str">
        <f>LEFT(טבלה1[[#This Row],[course_title]],10)</f>
        <v>Advanced T</v>
      </c>
      <c r="D1415" t="str">
        <f>RIGHT(טבלה1[[#This Row],[course_title]],10)</f>
        <v>rumpet!â€‹</v>
      </c>
      <c r="E1415" t="str">
        <f>MID(טבלה1[[#This Row],[course_title]],2,10)</f>
        <v>dvanced Tr</v>
      </c>
      <c r="F1415" t="s">
        <v>4593</v>
      </c>
      <c r="G1415" t="str">
        <f>REPLACE(טבלה1[[#This Row],[url]],19,3,"com")</f>
        <v>https://www.udemy.com/trumpet-etudes-allegretto/</v>
      </c>
      <c r="H1415" t="b">
        <v>1</v>
      </c>
      <c r="I1415" s="4">
        <v>50</v>
      </c>
      <c r="J1415" s="5">
        <v>184</v>
      </c>
      <c r="K1415" s="5">
        <v>4</v>
      </c>
      <c r="L1415" s="5">
        <v>82</v>
      </c>
      <c r="M1415">
        <v>4</v>
      </c>
      <c r="N1415" t="str">
        <f>VLOOKUP(טבלה1[[#This Row],[level_id]],Level_id!$A$2:$B$5,2)</f>
        <v>Intermediate Level</v>
      </c>
      <c r="O1415" t="str">
        <f>LOWER(טבלה1[[#This Row],[level_desc]])</f>
        <v>intermediate level</v>
      </c>
      <c r="P1415" s="3" t="str">
        <f>UPPER(טבלה1[[#This Row],[small letters]])</f>
        <v>INTERMEDIATE LEVEL</v>
      </c>
      <c r="Q1415">
        <f>LEN(טבלה1[[#This Row],[no spaces]])</f>
        <v>18</v>
      </c>
      <c r="R1415" t="str">
        <f>TRIM(טבלה1[[#This Row],[small letters]])</f>
        <v>intermediate level</v>
      </c>
      <c r="S1415" s="6">
        <v>4</v>
      </c>
      <c r="T1415" s="12">
        <v>41724</v>
      </c>
      <c r="U1415" s="6">
        <f>DAY(טבלה1[[#This Row],[published_date]])</f>
        <v>26</v>
      </c>
      <c r="V1415" s="6">
        <f>MONTH(טבלה1[[#This Row],[published_date]])</f>
        <v>3</v>
      </c>
      <c r="W1415" s="6">
        <f>YEAR(טבלה1[[#This Row],[published_date]])</f>
        <v>2014</v>
      </c>
      <c r="X1415">
        <v>3</v>
      </c>
      <c r="Y1415" t="str">
        <f>VLOOKUP(טבלה1[[#This Row],[subject_id]],Subject_id!$A$2:$B$5,2)</f>
        <v>Musical Instruments</v>
      </c>
      <c r="Z1415" s="7">
        <v>44114</v>
      </c>
      <c r="AA1415">
        <f>_xlfn.DAYS(טבלה1[[#This Row],[Removal_date]],טבלה1[[#This Row],[published_date]])</f>
        <v>2390</v>
      </c>
      <c r="AB1415" s="4">
        <f>טבלה1[[#This Row],[price]]*טבלה1[[#This Row],[num_subscribers]]</f>
        <v>9200</v>
      </c>
    </row>
    <row r="1416" spans="1:28" x14ac:dyDescent="0.3">
      <c r="A1416">
        <v>192576</v>
      </c>
      <c r="B1416" t="s">
        <v>1270</v>
      </c>
      <c r="C1416" t="str">
        <f>LEFT(טבלה1[[#This Row],[course_title]],10)</f>
        <v>Certificat</v>
      </c>
      <c r="D1416" t="str">
        <f>RIGHT(טבלה1[[#This Row],[course_title]],10)</f>
        <v>Accounting</v>
      </c>
      <c r="E1416" t="str">
        <f>MID(טבלה1[[#This Row],[course_title]],2,10)</f>
        <v>ertificate</v>
      </c>
      <c r="F1416" t="s">
        <v>1271</v>
      </c>
      <c r="G1416" t="str">
        <f>REPLACE(טבלה1[[#This Row],[url]],19,3,"com")</f>
        <v>https://www.udemy.com/management-accounting/</v>
      </c>
      <c r="H1416" t="b">
        <v>1</v>
      </c>
      <c r="I1416" s="4">
        <v>50</v>
      </c>
      <c r="J1416" s="5">
        <v>1532</v>
      </c>
      <c r="K1416" s="5">
        <v>7</v>
      </c>
      <c r="L1416" s="5">
        <v>24</v>
      </c>
      <c r="M1416">
        <v>1</v>
      </c>
      <c r="N1416" t="str">
        <f>VLOOKUP(טבלה1[[#This Row],[level_id]],Level_id!$A$2:$B$5,2)</f>
        <v>All levels</v>
      </c>
      <c r="O1416" t="str">
        <f>LOWER(טבלה1[[#This Row],[level_desc]])</f>
        <v>all levels</v>
      </c>
      <c r="P1416" s="3" t="str">
        <f>UPPER(טבלה1[[#This Row],[small letters]])</f>
        <v>ALL LEVELS</v>
      </c>
      <c r="Q1416">
        <f>LEN(טבלה1[[#This Row],[no spaces]])</f>
        <v>10</v>
      </c>
      <c r="R1416" t="str">
        <f>TRIM(טבלה1[[#This Row],[small letters]])</f>
        <v>all levels</v>
      </c>
      <c r="S1416" s="6">
        <v>6</v>
      </c>
      <c r="T1416" s="12">
        <v>41753</v>
      </c>
      <c r="U1416" s="6">
        <f>DAY(טבלה1[[#This Row],[published_date]])</f>
        <v>24</v>
      </c>
      <c r="V1416" s="6">
        <f>MONTH(טבלה1[[#This Row],[published_date]])</f>
        <v>4</v>
      </c>
      <c r="W1416" s="6">
        <f>YEAR(טבלה1[[#This Row],[published_date]])</f>
        <v>2014</v>
      </c>
      <c r="X1416">
        <v>1</v>
      </c>
      <c r="Y1416" t="str">
        <f>VLOOKUP(טבלה1[[#This Row],[subject_id]],Subject_id!$A$2:$B$5,2)</f>
        <v>Business Finance</v>
      </c>
      <c r="Z1416" s="7">
        <v>43318</v>
      </c>
      <c r="AA1416">
        <f>_xlfn.DAYS(טבלה1[[#This Row],[Removal_date]],טבלה1[[#This Row],[published_date]])</f>
        <v>1565</v>
      </c>
      <c r="AB1416" s="4">
        <f>טבלה1[[#This Row],[price]]*טבלה1[[#This Row],[num_subscribers]]</f>
        <v>76600</v>
      </c>
    </row>
    <row r="1417" spans="1:28" x14ac:dyDescent="0.3">
      <c r="A1417">
        <v>192724</v>
      </c>
      <c r="B1417" t="s">
        <v>1118</v>
      </c>
      <c r="C1417" t="str">
        <f>LEFT(טבלה1[[#This Row],[course_title]],10)</f>
        <v>Certificat</v>
      </c>
      <c r="D1417" t="str">
        <f>RIGHT(טבלה1[[#This Row],[course_title]],10)</f>
        <v>Accounting</v>
      </c>
      <c r="E1417" t="str">
        <f>MID(טבלה1[[#This Row],[course_title]],2,10)</f>
        <v>ertificate</v>
      </c>
      <c r="F1417" t="s">
        <v>1119</v>
      </c>
      <c r="G1417" t="str">
        <f>REPLACE(טבלה1[[#This Row],[url]],19,3,"com")</f>
        <v>https://www.udemy.com/certificate-program-in-financial-accounting/</v>
      </c>
      <c r="H1417" t="b">
        <v>1</v>
      </c>
      <c r="I1417" s="4">
        <v>50</v>
      </c>
      <c r="J1417" s="5">
        <v>1047</v>
      </c>
      <c r="K1417" s="5">
        <v>3</v>
      </c>
      <c r="L1417" s="5">
        <v>20</v>
      </c>
      <c r="M1417">
        <v>1</v>
      </c>
      <c r="N1417" t="str">
        <f>VLOOKUP(טבלה1[[#This Row],[level_id]],Level_id!$A$2:$B$5,2)</f>
        <v>All levels</v>
      </c>
      <c r="O1417" t="str">
        <f>LOWER(טבלה1[[#This Row],[level_desc]])</f>
        <v>all levels</v>
      </c>
      <c r="P1417" s="3" t="str">
        <f>UPPER(טבלה1[[#This Row],[small letters]])</f>
        <v>ALL LEVELS</v>
      </c>
      <c r="Q1417">
        <f>LEN(טבלה1[[#This Row],[no spaces]])</f>
        <v>10</v>
      </c>
      <c r="R1417" t="str">
        <f>TRIM(טבלה1[[#This Row],[small letters]])</f>
        <v>all levels</v>
      </c>
      <c r="S1417" s="6">
        <v>4.5</v>
      </c>
      <c r="T1417" s="12">
        <v>41753</v>
      </c>
      <c r="U1417" s="6">
        <f>DAY(טבלה1[[#This Row],[published_date]])</f>
        <v>24</v>
      </c>
      <c r="V1417" s="6">
        <f>MONTH(טבלה1[[#This Row],[published_date]])</f>
        <v>4</v>
      </c>
      <c r="W1417" s="6">
        <f>YEAR(טבלה1[[#This Row],[published_date]])</f>
        <v>2014</v>
      </c>
      <c r="X1417">
        <v>1</v>
      </c>
      <c r="Y1417" t="str">
        <f>VLOOKUP(טבלה1[[#This Row],[subject_id]],Subject_id!$A$2:$B$5,2)</f>
        <v>Business Finance</v>
      </c>
      <c r="Z1417" s="7">
        <v>43318</v>
      </c>
      <c r="AA1417">
        <f>_xlfn.DAYS(טבלה1[[#This Row],[Removal_date]],טבלה1[[#This Row],[published_date]])</f>
        <v>1565</v>
      </c>
      <c r="AB1417" s="4">
        <f>טבלה1[[#This Row],[price]]*טבלה1[[#This Row],[num_subscribers]]</f>
        <v>52350</v>
      </c>
    </row>
    <row r="1418" spans="1:28" x14ac:dyDescent="0.3">
      <c r="A1418">
        <v>195196</v>
      </c>
      <c r="B1418" t="s">
        <v>4516</v>
      </c>
      <c r="C1418" t="str">
        <f>LEFT(טבלה1[[#This Row],[course_title]],10)</f>
        <v xml:space="preserve">Aprende a </v>
      </c>
      <c r="D1418" t="str">
        <f>RIGHT(טבלה1[[#This Row],[course_title]],10)</f>
        <v>elÃ©ctrica</v>
      </c>
      <c r="E1418" t="str">
        <f>MID(טבלה1[[#This Row],[course_title]],2,10)</f>
        <v>prende a i</v>
      </c>
      <c r="F1418" t="s">
        <v>4517</v>
      </c>
      <c r="G1418" t="str">
        <f>REPLACE(טבלה1[[#This Row],[url]],19,3,"com")</f>
        <v>https://www.udemy.com/aprende-a-improvisar-en-la-guitarra-electrica/</v>
      </c>
      <c r="H1418" t="b">
        <v>1</v>
      </c>
      <c r="I1418" s="4">
        <v>50</v>
      </c>
      <c r="J1418" s="5">
        <v>3</v>
      </c>
      <c r="K1418" s="5">
        <v>0</v>
      </c>
      <c r="L1418" s="5">
        <v>19</v>
      </c>
      <c r="M1418">
        <v>1</v>
      </c>
      <c r="N1418" t="str">
        <f>VLOOKUP(טבלה1[[#This Row],[level_id]],Level_id!$A$2:$B$5,2)</f>
        <v>All levels</v>
      </c>
      <c r="O1418" t="str">
        <f>LOWER(טבלה1[[#This Row],[level_desc]])</f>
        <v>all levels</v>
      </c>
      <c r="P1418" s="3" t="str">
        <f>UPPER(טבלה1[[#This Row],[small letters]])</f>
        <v>ALL LEVELS</v>
      </c>
      <c r="Q1418">
        <f>LEN(טבלה1[[#This Row],[no spaces]])</f>
        <v>10</v>
      </c>
      <c r="R1418" t="str">
        <f>TRIM(טבלה1[[#This Row],[small letters]])</f>
        <v>all levels</v>
      </c>
      <c r="S1418" s="6">
        <v>3</v>
      </c>
      <c r="T1418" s="12">
        <v>41764</v>
      </c>
      <c r="U1418" s="6">
        <f>DAY(טבלה1[[#This Row],[published_date]])</f>
        <v>5</v>
      </c>
      <c r="V1418" s="6">
        <f>MONTH(טבלה1[[#This Row],[published_date]])</f>
        <v>5</v>
      </c>
      <c r="W1418" s="6">
        <f>YEAR(טבלה1[[#This Row],[published_date]])</f>
        <v>2014</v>
      </c>
      <c r="X1418">
        <v>3</v>
      </c>
      <c r="Y1418" t="str">
        <f>VLOOKUP(טבלה1[[#This Row],[subject_id]],Subject_id!$A$2:$B$5,2)</f>
        <v>Musical Instruments</v>
      </c>
      <c r="Z1418" s="7">
        <v>43734</v>
      </c>
      <c r="AA1418">
        <f>_xlfn.DAYS(טבלה1[[#This Row],[Removal_date]],טבלה1[[#This Row],[published_date]])</f>
        <v>1970</v>
      </c>
      <c r="AB1418" s="4">
        <f>טבלה1[[#This Row],[price]]*טבלה1[[#This Row],[num_subscribers]]</f>
        <v>150</v>
      </c>
    </row>
    <row r="1419" spans="1:28" x14ac:dyDescent="0.3">
      <c r="A1419">
        <v>200854</v>
      </c>
      <c r="B1419" t="s">
        <v>5206</v>
      </c>
      <c r="C1419" t="str">
        <f>LEFT(טבלה1[[#This Row],[course_title]],10)</f>
        <v>HTML and C</v>
      </c>
      <c r="D1419" t="str">
        <f>RIGHT(טבלה1[[#This Row],[course_title]],10)</f>
        <v xml:space="preserve"> Beginners</v>
      </c>
      <c r="E1419" t="str">
        <f>MID(טבלה1[[#This Row],[course_title]],2,10)</f>
        <v>TML and CS</v>
      </c>
      <c r="F1419" t="s">
        <v>5207</v>
      </c>
      <c r="G1419" t="str">
        <f>REPLACE(טבלה1[[#This Row],[url]],19,3,"com")</f>
        <v>https://www.udemy.com/html-and-css-crash-course-for-beginners/</v>
      </c>
      <c r="H1419" t="b">
        <v>1</v>
      </c>
      <c r="I1419" s="4">
        <v>50</v>
      </c>
      <c r="J1419" s="5">
        <v>4123</v>
      </c>
      <c r="K1419" s="5">
        <v>46</v>
      </c>
      <c r="L1419" s="5">
        <v>31</v>
      </c>
      <c r="M1419">
        <v>2</v>
      </c>
      <c r="N1419" t="str">
        <f>VLOOKUP(טבלה1[[#This Row],[level_id]],Level_id!$A$2:$B$5,2)</f>
        <v>Beginner Level</v>
      </c>
      <c r="O1419" t="str">
        <f>LOWER(טבלה1[[#This Row],[level_desc]])</f>
        <v>beginner level</v>
      </c>
      <c r="P1419" s="3" t="str">
        <f>UPPER(טבלה1[[#This Row],[small letters]])</f>
        <v>BEGINNER LEVEL</v>
      </c>
      <c r="Q1419">
        <f>LEN(טבלה1[[#This Row],[no spaces]])</f>
        <v>14</v>
      </c>
      <c r="R1419" t="str">
        <f>TRIM(טבלה1[[#This Row],[small letters]])</f>
        <v>beginner level</v>
      </c>
      <c r="S1419" s="6">
        <v>4.5</v>
      </c>
      <c r="T1419" s="12">
        <v>41789</v>
      </c>
      <c r="U1419" s="6">
        <f>DAY(טבלה1[[#This Row],[published_date]])</f>
        <v>30</v>
      </c>
      <c r="V1419" s="6">
        <f>MONTH(טבלה1[[#This Row],[published_date]])</f>
        <v>5</v>
      </c>
      <c r="W1419" s="6">
        <f>YEAR(טבלה1[[#This Row],[published_date]])</f>
        <v>2014</v>
      </c>
      <c r="X1419">
        <v>4</v>
      </c>
      <c r="Y1419" t="str">
        <f>VLOOKUP(טבלה1[[#This Row],[subject_id]],Subject_id!$A$2:$B$5,2)</f>
        <v>Web Development</v>
      </c>
      <c r="Z1419" s="7">
        <v>43465</v>
      </c>
      <c r="AA1419">
        <f>_xlfn.DAYS(טבלה1[[#This Row],[Removal_date]],טבלה1[[#This Row],[published_date]])</f>
        <v>1676</v>
      </c>
      <c r="AB1419" s="4">
        <f>טבלה1[[#This Row],[price]]*טבלה1[[#This Row],[num_subscribers]]</f>
        <v>206150</v>
      </c>
    </row>
    <row r="1420" spans="1:28" x14ac:dyDescent="0.3">
      <c r="A1420">
        <v>204014</v>
      </c>
      <c r="B1420" t="s">
        <v>4504</v>
      </c>
      <c r="C1420" t="str">
        <f>LEFT(טבלה1[[#This Row],[course_title]],10)</f>
        <v xml:space="preserve">Aprende a </v>
      </c>
      <c r="D1420" t="str">
        <f>RIGHT(טבלה1[[#This Row],[course_title]],10)</f>
        <v>desde cero</v>
      </c>
      <c r="E1420" t="str">
        <f>MID(טבלה1[[#This Row],[course_title]],2,10)</f>
        <v>prende a t</v>
      </c>
      <c r="F1420" t="s">
        <v>4505</v>
      </c>
      <c r="G1420" t="str">
        <f>REPLACE(טבלה1[[#This Row],[url]],19,3,"com")</f>
        <v>https://www.udemy.com/aprende-a-tocar-el-piano-desde-cero/</v>
      </c>
      <c r="H1420" t="b">
        <v>1</v>
      </c>
      <c r="I1420" s="4">
        <v>50</v>
      </c>
      <c r="J1420" s="5">
        <v>4</v>
      </c>
      <c r="K1420" s="5">
        <v>0</v>
      </c>
      <c r="L1420" s="5">
        <v>16</v>
      </c>
      <c r="M1420">
        <v>1</v>
      </c>
      <c r="N1420" t="str">
        <f>VLOOKUP(טבלה1[[#This Row],[level_id]],Level_id!$A$2:$B$5,2)</f>
        <v>All levels</v>
      </c>
      <c r="O1420" t="str">
        <f>LOWER(טבלה1[[#This Row],[level_desc]])</f>
        <v>all levels</v>
      </c>
      <c r="P1420" s="3" t="str">
        <f>UPPER(טבלה1[[#This Row],[small letters]])</f>
        <v>ALL LEVELS</v>
      </c>
      <c r="Q1420">
        <f>LEN(טבלה1[[#This Row],[no spaces]])</f>
        <v>10</v>
      </c>
      <c r="R1420" t="str">
        <f>TRIM(טבלה1[[#This Row],[small letters]])</f>
        <v>all levels</v>
      </c>
      <c r="S1420" s="6">
        <v>4</v>
      </c>
      <c r="T1420" s="12">
        <v>41759</v>
      </c>
      <c r="U1420" s="6">
        <f>DAY(טבלה1[[#This Row],[published_date]])</f>
        <v>30</v>
      </c>
      <c r="V1420" s="6">
        <f>MONTH(טבלה1[[#This Row],[published_date]])</f>
        <v>4</v>
      </c>
      <c r="W1420" s="6">
        <f>YEAR(טבלה1[[#This Row],[published_date]])</f>
        <v>2014</v>
      </c>
      <c r="X1420">
        <v>3</v>
      </c>
      <c r="Y1420" t="str">
        <f>VLOOKUP(טבלה1[[#This Row],[subject_id]],Subject_id!$A$2:$B$5,2)</f>
        <v>Musical Instruments</v>
      </c>
      <c r="Z1420" s="7">
        <v>43734</v>
      </c>
      <c r="AA1420">
        <f>_xlfn.DAYS(טבלה1[[#This Row],[Removal_date]],טבלה1[[#This Row],[published_date]])</f>
        <v>1975</v>
      </c>
      <c r="AB1420" s="4">
        <f>טבלה1[[#This Row],[price]]*טבלה1[[#This Row],[num_subscribers]]</f>
        <v>200</v>
      </c>
    </row>
    <row r="1421" spans="1:28" x14ac:dyDescent="0.3">
      <c r="A1421">
        <v>207304</v>
      </c>
      <c r="B1421" t="s">
        <v>4514</v>
      </c>
      <c r="C1421" t="str">
        <f>LEFT(טבלה1[[#This Row],[course_title]],10)</f>
        <v xml:space="preserve">Aprende a </v>
      </c>
      <c r="D1421" t="str">
        <f>RIGHT(טבלה1[[#This Row],[course_title]],10)</f>
        <v>elÃ©ctrica</v>
      </c>
      <c r="E1421" t="str">
        <f>MID(טבלה1[[#This Row],[course_title]],2,10)</f>
        <v>prende a t</v>
      </c>
      <c r="F1421" t="s">
        <v>4515</v>
      </c>
      <c r="G1421" t="str">
        <f>REPLACE(טבלה1[[#This Row],[url]],19,3,"com")</f>
        <v>https://www.udemy.com/aprende-a-tocar-la-guitarra-electrica/</v>
      </c>
      <c r="H1421" t="b">
        <v>1</v>
      </c>
      <c r="I1421" s="4">
        <v>50</v>
      </c>
      <c r="J1421" s="5">
        <v>3</v>
      </c>
      <c r="K1421" s="5">
        <v>0</v>
      </c>
      <c r="L1421" s="5">
        <v>39</v>
      </c>
      <c r="M1421">
        <v>1</v>
      </c>
      <c r="N1421" t="str">
        <f>VLOOKUP(טבלה1[[#This Row],[level_id]],Level_id!$A$2:$B$5,2)</f>
        <v>All levels</v>
      </c>
      <c r="O1421" t="str">
        <f>LOWER(טבלה1[[#This Row],[level_desc]])</f>
        <v>all levels</v>
      </c>
      <c r="P1421" s="3" t="str">
        <f>UPPER(טבלה1[[#This Row],[small letters]])</f>
        <v>ALL LEVELS</v>
      </c>
      <c r="Q1421">
        <f>LEN(טבלה1[[#This Row],[no spaces]])</f>
        <v>10</v>
      </c>
      <c r="R1421" t="str">
        <f>TRIM(טבלה1[[#This Row],[small letters]])</f>
        <v>all levels</v>
      </c>
      <c r="S1421" s="6">
        <v>5.5</v>
      </c>
      <c r="T1421" s="12">
        <v>41759</v>
      </c>
      <c r="U1421" s="6">
        <f>DAY(טבלה1[[#This Row],[published_date]])</f>
        <v>30</v>
      </c>
      <c r="V1421" s="6">
        <f>MONTH(טבלה1[[#This Row],[published_date]])</f>
        <v>4</v>
      </c>
      <c r="W1421" s="6">
        <f>YEAR(טבלה1[[#This Row],[published_date]])</f>
        <v>2014</v>
      </c>
      <c r="X1421">
        <v>3</v>
      </c>
      <c r="Y1421" t="str">
        <f>VLOOKUP(טבלה1[[#This Row],[subject_id]],Subject_id!$A$2:$B$5,2)</f>
        <v>Musical Instruments</v>
      </c>
      <c r="Z1421" s="7">
        <v>43734</v>
      </c>
      <c r="AA1421">
        <f>_xlfn.DAYS(טבלה1[[#This Row],[Removal_date]],טבלה1[[#This Row],[published_date]])</f>
        <v>1975</v>
      </c>
      <c r="AB1421" s="4">
        <f>טבלה1[[#This Row],[price]]*טבלה1[[#This Row],[num_subscribers]]</f>
        <v>150</v>
      </c>
    </row>
    <row r="1422" spans="1:28" x14ac:dyDescent="0.3">
      <c r="A1422">
        <v>207408</v>
      </c>
      <c r="B1422" t="s">
        <v>4287</v>
      </c>
      <c r="C1422" t="str">
        <f>LEFT(טבלה1[[#This Row],[course_title]],10)</f>
        <v xml:space="preserve">Aprende a </v>
      </c>
      <c r="D1422" t="str">
        <f>RIGHT(טבלה1[[#This Row],[course_title]],10)</f>
        <v>rofesional</v>
      </c>
      <c r="E1422" t="str">
        <f>MID(טבלה1[[#This Row],[course_title]],2,10)</f>
        <v>prende a t</v>
      </c>
      <c r="F1422" t="s">
        <v>4288</v>
      </c>
      <c r="G1422" t="str">
        <f>REPLACE(טבלה1[[#This Row],[url]],19,3,"com")</f>
        <v>https://www.udemy.com/aprende-a-tocar-la-guitarra-acustica-como-un-profesional/</v>
      </c>
      <c r="H1422" t="b">
        <v>1</v>
      </c>
      <c r="I1422" s="4">
        <v>50</v>
      </c>
      <c r="J1422" s="5">
        <v>11</v>
      </c>
      <c r="K1422" s="5">
        <v>0</v>
      </c>
      <c r="L1422" s="5">
        <v>27</v>
      </c>
      <c r="M1422">
        <v>1</v>
      </c>
      <c r="N1422" t="str">
        <f>VLOOKUP(טבלה1[[#This Row],[level_id]],Level_id!$A$2:$B$5,2)</f>
        <v>All levels</v>
      </c>
      <c r="O1422" t="str">
        <f>LOWER(טבלה1[[#This Row],[level_desc]])</f>
        <v>all levels</v>
      </c>
      <c r="P1422" s="3" t="str">
        <f>UPPER(טבלה1[[#This Row],[small letters]])</f>
        <v>ALL LEVELS</v>
      </c>
      <c r="Q1422">
        <f>LEN(טבלה1[[#This Row],[no spaces]])</f>
        <v>10</v>
      </c>
      <c r="R1422" t="str">
        <f>TRIM(טבלה1[[#This Row],[small letters]])</f>
        <v>all levels</v>
      </c>
      <c r="S1422" s="6">
        <v>3</v>
      </c>
      <c r="T1422" s="12">
        <v>41764</v>
      </c>
      <c r="U1422" s="6">
        <f>DAY(טבלה1[[#This Row],[published_date]])</f>
        <v>5</v>
      </c>
      <c r="V1422" s="6">
        <f>MONTH(טבלה1[[#This Row],[published_date]])</f>
        <v>5</v>
      </c>
      <c r="W1422" s="6">
        <f>YEAR(טבלה1[[#This Row],[published_date]])</f>
        <v>2014</v>
      </c>
      <c r="X1422">
        <v>3</v>
      </c>
      <c r="Y1422" t="str">
        <f>VLOOKUP(טבלה1[[#This Row],[subject_id]],Subject_id!$A$2:$B$5,2)</f>
        <v>Musical Instruments</v>
      </c>
      <c r="Z1422" s="7">
        <v>43734</v>
      </c>
      <c r="AA1422">
        <f>_xlfn.DAYS(טבלה1[[#This Row],[Removal_date]],טבלה1[[#This Row],[published_date]])</f>
        <v>1970</v>
      </c>
      <c r="AB1422" s="4">
        <f>טבלה1[[#This Row],[price]]*טבלה1[[#This Row],[num_subscribers]]</f>
        <v>550</v>
      </c>
    </row>
    <row r="1423" spans="1:28" x14ac:dyDescent="0.3">
      <c r="A1423">
        <v>210020</v>
      </c>
      <c r="B1423" t="s">
        <v>4749</v>
      </c>
      <c r="C1423" t="str">
        <f>LEFT(טבלה1[[#This Row],[course_title]],10)</f>
        <v>Drum Lesso</v>
      </c>
      <c r="D1423" t="str">
        <f>RIGHT(טבלה1[[#This Row],[course_title]],10)</f>
        <v xml:space="preserve"> Beginners</v>
      </c>
      <c r="E1423" t="str">
        <f>MID(טבלה1[[#This Row],[course_title]],2,10)</f>
        <v>rum Lesson</v>
      </c>
      <c r="F1423" t="s">
        <v>4889</v>
      </c>
      <c r="G1423" t="str">
        <f>REPLACE(טבלה1[[#This Row],[url]],19,3,"com")</f>
        <v>https://www.udemy.com/drum-lessons-for-beginners/</v>
      </c>
      <c r="H1423" t="b">
        <v>1</v>
      </c>
      <c r="I1423" s="4">
        <v>50</v>
      </c>
      <c r="J1423" s="5">
        <v>70</v>
      </c>
      <c r="K1423" s="5">
        <v>2</v>
      </c>
      <c r="L1423" s="5">
        <v>17</v>
      </c>
      <c r="M1423">
        <v>2</v>
      </c>
      <c r="N1423" t="str">
        <f>VLOOKUP(טבלה1[[#This Row],[level_id]],Level_id!$A$2:$B$5,2)</f>
        <v>Beginner Level</v>
      </c>
      <c r="O1423" t="str">
        <f>LOWER(טבלה1[[#This Row],[level_desc]])</f>
        <v>beginner level</v>
      </c>
      <c r="P1423" s="3" t="str">
        <f>UPPER(טבלה1[[#This Row],[small letters]])</f>
        <v>BEGINNER LEVEL</v>
      </c>
      <c r="Q1423">
        <f>LEN(טבלה1[[#This Row],[no spaces]])</f>
        <v>14</v>
      </c>
      <c r="R1423" t="str">
        <f>TRIM(טבלה1[[#This Row],[small letters]])</f>
        <v>beginner level</v>
      </c>
      <c r="S1423" s="6">
        <v>1.5</v>
      </c>
      <c r="T1423" s="12">
        <v>41776</v>
      </c>
      <c r="U1423" s="6">
        <f>DAY(טבלה1[[#This Row],[published_date]])</f>
        <v>17</v>
      </c>
      <c r="V1423" s="6">
        <f>MONTH(טבלה1[[#This Row],[published_date]])</f>
        <v>5</v>
      </c>
      <c r="W1423" s="6">
        <f>YEAR(טבלה1[[#This Row],[published_date]])</f>
        <v>2014</v>
      </c>
      <c r="X1423">
        <v>3</v>
      </c>
      <c r="Y1423" t="str">
        <f>VLOOKUP(טבלה1[[#This Row],[subject_id]],Subject_id!$A$2:$B$5,2)</f>
        <v>Musical Instruments</v>
      </c>
      <c r="Z1423" s="7">
        <v>43465</v>
      </c>
      <c r="AA1423">
        <f>_xlfn.DAYS(טבלה1[[#This Row],[Removal_date]],טבלה1[[#This Row],[published_date]])</f>
        <v>1689</v>
      </c>
      <c r="AB1423" s="4">
        <f>טבלה1[[#This Row],[price]]*טבלה1[[#This Row],[num_subscribers]]</f>
        <v>3500</v>
      </c>
    </row>
    <row r="1424" spans="1:28" x14ac:dyDescent="0.3">
      <c r="A1424">
        <v>211026</v>
      </c>
      <c r="B1424" t="s">
        <v>4946</v>
      </c>
      <c r="C1424" t="str">
        <f>LEFT(טבלה1[[#This Row],[course_title]],10)</f>
        <v xml:space="preserve">Aprende a </v>
      </c>
      <c r="D1424" t="str">
        <f>RIGHT(טבלה1[[#This Row],[course_title]],10)</f>
        <v>a guitarra</v>
      </c>
      <c r="E1424" t="str">
        <f>MID(טבלה1[[#This Row],[course_title]],2,10)</f>
        <v>prende a t</v>
      </c>
      <c r="F1424" t="s">
        <v>4947</v>
      </c>
      <c r="G1424" t="str">
        <f>REPLACE(טבלה1[[#This Row],[url]],19,3,"com")</f>
        <v>https://www.udemy.com/aprende-a-tocar-jazz-y-ritmos-latinos-en-la-guitarra/</v>
      </c>
      <c r="H1424" t="b">
        <v>1</v>
      </c>
      <c r="I1424" s="4">
        <v>50</v>
      </c>
      <c r="J1424" s="5">
        <v>6</v>
      </c>
      <c r="K1424" s="5">
        <v>0</v>
      </c>
      <c r="L1424" s="5">
        <v>17</v>
      </c>
      <c r="M1424">
        <v>1</v>
      </c>
      <c r="N1424" t="str">
        <f>VLOOKUP(טבלה1[[#This Row],[level_id]],Level_id!$A$2:$B$5,2)</f>
        <v>All levels</v>
      </c>
      <c r="O1424" t="str">
        <f>LOWER(טבלה1[[#This Row],[level_desc]])</f>
        <v>all levels</v>
      </c>
      <c r="P1424" s="3" t="str">
        <f>UPPER(טבלה1[[#This Row],[small letters]])</f>
        <v>ALL LEVELS</v>
      </c>
      <c r="Q1424">
        <f>LEN(טבלה1[[#This Row],[no spaces]])</f>
        <v>10</v>
      </c>
      <c r="R1424" t="str">
        <f>TRIM(טבלה1[[#This Row],[small letters]])</f>
        <v>all levels</v>
      </c>
      <c r="S1424" s="6">
        <v>3</v>
      </c>
      <c r="T1424" s="12">
        <v>41766</v>
      </c>
      <c r="U1424" s="6">
        <f>DAY(טבלה1[[#This Row],[published_date]])</f>
        <v>7</v>
      </c>
      <c r="V1424" s="6">
        <f>MONTH(טבלה1[[#This Row],[published_date]])</f>
        <v>5</v>
      </c>
      <c r="W1424" s="6">
        <f>YEAR(טבלה1[[#This Row],[published_date]])</f>
        <v>2014</v>
      </c>
      <c r="X1424">
        <v>3</v>
      </c>
      <c r="Y1424" t="str">
        <f>VLOOKUP(טבלה1[[#This Row],[subject_id]],Subject_id!$A$2:$B$5,2)</f>
        <v>Musical Instruments</v>
      </c>
      <c r="Z1424" s="7">
        <v>43734</v>
      </c>
      <c r="AA1424">
        <f>_xlfn.DAYS(טבלה1[[#This Row],[Removal_date]],טבלה1[[#This Row],[published_date]])</f>
        <v>1968</v>
      </c>
      <c r="AB1424" s="4">
        <f>טבלה1[[#This Row],[price]]*טבלה1[[#This Row],[num_subscribers]]</f>
        <v>300</v>
      </c>
    </row>
    <row r="1425" spans="1:28" x14ac:dyDescent="0.3">
      <c r="A1425">
        <v>211052</v>
      </c>
      <c r="B1425" t="s">
        <v>4416</v>
      </c>
      <c r="C1425" t="str">
        <f>LEFT(טבלה1[[#This Row],[course_title]],10)</f>
        <v>Aprende to</v>
      </c>
      <c r="D1425" t="str">
        <f>RIGHT(טבלה1[[#This Row],[course_title]],10)</f>
        <v>a flamenca</v>
      </c>
      <c r="E1425" t="str">
        <f>MID(טבלה1[[#This Row],[course_title]],2,10)</f>
        <v>prende tod</v>
      </c>
      <c r="F1425" t="s">
        <v>4417</v>
      </c>
      <c r="G1425" t="str">
        <f>REPLACE(טבלה1[[#This Row],[url]],19,3,"com")</f>
        <v>https://www.udemy.com/aprender-a-tocar-la-guitarra-flamenca/</v>
      </c>
      <c r="H1425" t="b">
        <v>1</v>
      </c>
      <c r="I1425" s="4">
        <v>50</v>
      </c>
      <c r="J1425" s="5">
        <v>13</v>
      </c>
      <c r="K1425" s="5">
        <v>2</v>
      </c>
      <c r="L1425" s="5">
        <v>23</v>
      </c>
      <c r="M1425">
        <v>1</v>
      </c>
      <c r="N1425" t="str">
        <f>VLOOKUP(טבלה1[[#This Row],[level_id]],Level_id!$A$2:$B$5,2)</f>
        <v>All levels</v>
      </c>
      <c r="O1425" t="str">
        <f>LOWER(טבלה1[[#This Row],[level_desc]])</f>
        <v>all levels</v>
      </c>
      <c r="P1425" s="3" t="str">
        <f>UPPER(טבלה1[[#This Row],[small letters]])</f>
        <v>ALL LEVELS</v>
      </c>
      <c r="Q1425">
        <f>LEN(טבלה1[[#This Row],[no spaces]])</f>
        <v>10</v>
      </c>
      <c r="R1425" t="str">
        <f>TRIM(טבלה1[[#This Row],[small letters]])</f>
        <v>all levels</v>
      </c>
      <c r="S1425" s="6">
        <v>3.5</v>
      </c>
      <c r="T1425" s="12">
        <v>41766</v>
      </c>
      <c r="U1425" s="6">
        <f>DAY(טבלה1[[#This Row],[published_date]])</f>
        <v>7</v>
      </c>
      <c r="V1425" s="6">
        <f>MONTH(טבלה1[[#This Row],[published_date]])</f>
        <v>5</v>
      </c>
      <c r="W1425" s="6">
        <f>YEAR(טבלה1[[#This Row],[published_date]])</f>
        <v>2014</v>
      </c>
      <c r="X1425">
        <v>3</v>
      </c>
      <c r="Y1425" t="str">
        <f>VLOOKUP(טבלה1[[#This Row],[subject_id]],Subject_id!$A$2:$B$5,2)</f>
        <v>Musical Instruments</v>
      </c>
      <c r="Z1425" s="7">
        <v>43734</v>
      </c>
      <c r="AA1425">
        <f>_xlfn.DAYS(טבלה1[[#This Row],[Removal_date]],טבלה1[[#This Row],[published_date]])</f>
        <v>1968</v>
      </c>
      <c r="AB1425" s="4">
        <f>טבלה1[[#This Row],[price]]*טבלה1[[#This Row],[num_subscribers]]</f>
        <v>650</v>
      </c>
    </row>
    <row r="1426" spans="1:28" x14ac:dyDescent="0.3">
      <c r="A1426">
        <v>211780</v>
      </c>
      <c r="B1426" t="s">
        <v>4271</v>
      </c>
      <c r="C1426" t="str">
        <f>LEFT(טבלה1[[#This Row],[course_title]],10)</f>
        <v xml:space="preserve">Aprende a </v>
      </c>
      <c r="D1426" t="str">
        <f>RIGHT(טבלה1[[#This Row],[course_title]],10)</f>
        <v>s expertos</v>
      </c>
      <c r="E1426" t="str">
        <f>MID(טבלה1[[#This Row],[course_title]],2,10)</f>
        <v>prende a t</v>
      </c>
      <c r="F1426" t="s">
        <v>4272</v>
      </c>
      <c r="G1426" t="str">
        <f>REPLACE(טבלה1[[#This Row],[url]],19,3,"com")</f>
        <v>https://www.udemy.com/aprende-a-tocar-el-teclado-desde-cero/</v>
      </c>
      <c r="H1426" t="b">
        <v>1</v>
      </c>
      <c r="I1426" s="4">
        <v>50</v>
      </c>
      <c r="J1426" s="5">
        <v>11</v>
      </c>
      <c r="K1426" s="5">
        <v>1</v>
      </c>
      <c r="L1426" s="5">
        <v>37</v>
      </c>
      <c r="M1426">
        <v>1</v>
      </c>
      <c r="N1426" t="str">
        <f>VLOOKUP(טבלה1[[#This Row],[level_id]],Level_id!$A$2:$B$5,2)</f>
        <v>All levels</v>
      </c>
      <c r="O1426" t="str">
        <f>LOWER(טבלה1[[#This Row],[level_desc]])</f>
        <v>all levels</v>
      </c>
      <c r="P1426" s="3" t="str">
        <f>UPPER(טבלה1[[#This Row],[small letters]])</f>
        <v>ALL LEVELS</v>
      </c>
      <c r="Q1426">
        <f>LEN(טבלה1[[#This Row],[no spaces]])</f>
        <v>10</v>
      </c>
      <c r="R1426" t="str">
        <f>TRIM(טבלה1[[#This Row],[small letters]])</f>
        <v>all levels</v>
      </c>
      <c r="S1426" s="6">
        <v>2.5</v>
      </c>
      <c r="T1426" s="12">
        <v>41768</v>
      </c>
      <c r="U1426" s="6">
        <f>DAY(טבלה1[[#This Row],[published_date]])</f>
        <v>9</v>
      </c>
      <c r="V1426" s="6">
        <f>MONTH(טבלה1[[#This Row],[published_date]])</f>
        <v>5</v>
      </c>
      <c r="W1426" s="6">
        <f>YEAR(טבלה1[[#This Row],[published_date]])</f>
        <v>2014</v>
      </c>
      <c r="X1426">
        <v>3</v>
      </c>
      <c r="Y1426" t="str">
        <f>VLOOKUP(טבלה1[[#This Row],[subject_id]],Subject_id!$A$2:$B$5,2)</f>
        <v>Musical Instruments</v>
      </c>
      <c r="Z1426" s="7">
        <v>43734</v>
      </c>
      <c r="AA1426">
        <f>_xlfn.DAYS(טבלה1[[#This Row],[Removal_date]],טבלה1[[#This Row],[published_date]])</f>
        <v>1966</v>
      </c>
      <c r="AB1426" s="4">
        <f>טבלה1[[#This Row],[price]]*טבלה1[[#This Row],[num_subscribers]]</f>
        <v>550</v>
      </c>
    </row>
    <row r="1427" spans="1:28" x14ac:dyDescent="0.3">
      <c r="A1427">
        <v>212438</v>
      </c>
      <c r="B1427" t="s">
        <v>4936</v>
      </c>
      <c r="C1427" t="str">
        <f>LEFT(טבלה1[[#This Row],[course_title]],10)</f>
        <v>Aprende to</v>
      </c>
      <c r="D1427" t="str">
        <f>RIGHT(טבלה1[[#This Row],[course_title]],10)</f>
        <v>para piano</v>
      </c>
      <c r="E1427" t="str">
        <f>MID(טבלה1[[#This Row],[course_title]],2,10)</f>
        <v>prende tod</v>
      </c>
      <c r="F1427" t="s">
        <v>4937</v>
      </c>
      <c r="G1427" t="str">
        <f>REPLACE(טבלה1[[#This Row],[url]],19,3,"com")</f>
        <v>https://www.udemy.com/aprende-a-tocar-salsa-en-el-piano/</v>
      </c>
      <c r="H1427" t="b">
        <v>1</v>
      </c>
      <c r="I1427" s="4">
        <v>50</v>
      </c>
      <c r="J1427" s="5">
        <v>7</v>
      </c>
      <c r="K1427" s="5">
        <v>0</v>
      </c>
      <c r="L1427" s="5">
        <v>17</v>
      </c>
      <c r="M1427">
        <v>1</v>
      </c>
      <c r="N1427" t="str">
        <f>VLOOKUP(טבלה1[[#This Row],[level_id]],Level_id!$A$2:$B$5,2)</f>
        <v>All levels</v>
      </c>
      <c r="O1427" t="str">
        <f>LOWER(טבלה1[[#This Row],[level_desc]])</f>
        <v>all levels</v>
      </c>
      <c r="P1427" s="3" t="str">
        <f>UPPER(טבלה1[[#This Row],[small letters]])</f>
        <v>ALL LEVELS</v>
      </c>
      <c r="Q1427">
        <f>LEN(טבלה1[[#This Row],[no spaces]])</f>
        <v>10</v>
      </c>
      <c r="R1427" t="str">
        <f>TRIM(טבלה1[[#This Row],[small letters]])</f>
        <v>all levels</v>
      </c>
      <c r="S1427" s="6">
        <v>3</v>
      </c>
      <c r="T1427" s="12">
        <v>41768</v>
      </c>
      <c r="U1427" s="6">
        <f>DAY(טבלה1[[#This Row],[published_date]])</f>
        <v>9</v>
      </c>
      <c r="V1427" s="6">
        <f>MONTH(טבלה1[[#This Row],[published_date]])</f>
        <v>5</v>
      </c>
      <c r="W1427" s="6">
        <f>YEAR(טבלה1[[#This Row],[published_date]])</f>
        <v>2014</v>
      </c>
      <c r="X1427">
        <v>3</v>
      </c>
      <c r="Y1427" t="str">
        <f>VLOOKUP(טבלה1[[#This Row],[subject_id]],Subject_id!$A$2:$B$5,2)</f>
        <v>Musical Instruments</v>
      </c>
      <c r="Z1427" s="7">
        <v>43734</v>
      </c>
      <c r="AA1427">
        <f>_xlfn.DAYS(טבלה1[[#This Row],[Removal_date]],טבלה1[[#This Row],[published_date]])</f>
        <v>1966</v>
      </c>
      <c r="AB1427" s="4">
        <f>טבלה1[[#This Row],[price]]*טבלה1[[#This Row],[num_subscribers]]</f>
        <v>350</v>
      </c>
    </row>
    <row r="1428" spans="1:28" x14ac:dyDescent="0.3">
      <c r="A1428">
        <v>212492</v>
      </c>
      <c r="B1428" t="s">
        <v>4410</v>
      </c>
      <c r="C1428" t="str">
        <f>LEFT(טבלה1[[#This Row],[course_title]],10)</f>
        <v xml:space="preserve">Aprende a </v>
      </c>
      <c r="D1428" t="str">
        <f>RIGHT(טבלה1[[#This Row],[course_title]],10)</f>
        <v xml:space="preserve"> y teclado</v>
      </c>
      <c r="E1428" t="str">
        <f>MID(טבלה1[[#This Row],[course_title]],2,10)</f>
        <v>prende a t</v>
      </c>
      <c r="F1428" t="s">
        <v>4411</v>
      </c>
      <c r="G1428" t="str">
        <f>REPLACE(טבלה1[[#This Row],[url]],19,3,"com")</f>
        <v>https://www.udemy.com/aprende-a-tocar-blues-en-el-piano-y-teclado/</v>
      </c>
      <c r="H1428" t="b">
        <v>1</v>
      </c>
      <c r="I1428" s="4">
        <v>50</v>
      </c>
      <c r="J1428" s="5">
        <v>10</v>
      </c>
      <c r="K1428" s="5">
        <v>4</v>
      </c>
      <c r="L1428" s="5">
        <v>22</v>
      </c>
      <c r="M1428">
        <v>1</v>
      </c>
      <c r="N1428" t="str">
        <f>VLOOKUP(טבלה1[[#This Row],[level_id]],Level_id!$A$2:$B$5,2)</f>
        <v>All levels</v>
      </c>
      <c r="O1428" t="str">
        <f>LOWER(טבלה1[[#This Row],[level_desc]])</f>
        <v>all levels</v>
      </c>
      <c r="P1428" s="3" t="str">
        <f>UPPER(טבלה1[[#This Row],[small letters]])</f>
        <v>ALL LEVELS</v>
      </c>
      <c r="Q1428">
        <f>LEN(טבלה1[[#This Row],[no spaces]])</f>
        <v>10</v>
      </c>
      <c r="R1428" t="str">
        <f>TRIM(טבלה1[[#This Row],[small letters]])</f>
        <v>all levels</v>
      </c>
      <c r="S1428" s="6">
        <v>2.5</v>
      </c>
      <c r="T1428" s="12">
        <v>41768</v>
      </c>
      <c r="U1428" s="6">
        <f>DAY(טבלה1[[#This Row],[published_date]])</f>
        <v>9</v>
      </c>
      <c r="V1428" s="6">
        <f>MONTH(טבלה1[[#This Row],[published_date]])</f>
        <v>5</v>
      </c>
      <c r="W1428" s="6">
        <f>YEAR(טבלה1[[#This Row],[published_date]])</f>
        <v>2014</v>
      </c>
      <c r="X1428">
        <v>3</v>
      </c>
      <c r="Y1428" t="str">
        <f>VLOOKUP(טבלה1[[#This Row],[subject_id]],Subject_id!$A$2:$B$5,2)</f>
        <v>Musical Instruments</v>
      </c>
      <c r="Z1428" s="7">
        <v>43734</v>
      </c>
      <c r="AA1428">
        <f>_xlfn.DAYS(טבלה1[[#This Row],[Removal_date]],טבלה1[[#This Row],[published_date]])</f>
        <v>1966</v>
      </c>
      <c r="AB1428" s="4">
        <f>טבלה1[[#This Row],[price]]*טבלה1[[#This Row],[num_subscribers]]</f>
        <v>500</v>
      </c>
    </row>
    <row r="1429" spans="1:28" x14ac:dyDescent="0.3">
      <c r="A1429">
        <v>212520</v>
      </c>
      <c r="B1429" t="s">
        <v>4938</v>
      </c>
      <c r="C1429" t="str">
        <f>LEFT(טבלה1[[#This Row],[course_title]],10)</f>
        <v xml:space="preserve">Aprende a </v>
      </c>
      <c r="D1429" t="str">
        <f>RIGHT(טבלה1[[#This Row],[course_title]],10)</f>
        <v>el teclado</v>
      </c>
      <c r="E1429" t="str">
        <f>MID(טבלה1[[#This Row],[course_title]],2,10)</f>
        <v>prende a t</v>
      </c>
      <c r="F1429" t="s">
        <v>4939</v>
      </c>
      <c r="G1429" t="str">
        <f>REPLACE(טבלה1[[#This Row],[url]],19,3,"com")</f>
        <v>https://www.udemy.com/aprende-a-tocar-ritmos-latinos-en-el-teclado/</v>
      </c>
      <c r="H1429" t="b">
        <v>1</v>
      </c>
      <c r="I1429" s="4">
        <v>50</v>
      </c>
      <c r="J1429" s="5">
        <v>7</v>
      </c>
      <c r="K1429" s="5">
        <v>0</v>
      </c>
      <c r="L1429" s="5">
        <v>31</v>
      </c>
      <c r="M1429">
        <v>1</v>
      </c>
      <c r="N1429" t="str">
        <f>VLOOKUP(טבלה1[[#This Row],[level_id]],Level_id!$A$2:$B$5,2)</f>
        <v>All levels</v>
      </c>
      <c r="O1429" t="str">
        <f>LOWER(טבלה1[[#This Row],[level_desc]])</f>
        <v>all levels</v>
      </c>
      <c r="P1429" s="3" t="str">
        <f>UPPER(טבלה1[[#This Row],[small letters]])</f>
        <v>ALL LEVELS</v>
      </c>
      <c r="Q1429">
        <f>LEN(טבלה1[[#This Row],[no spaces]])</f>
        <v>10</v>
      </c>
      <c r="R1429" t="str">
        <f>TRIM(טבלה1[[#This Row],[small letters]])</f>
        <v>all levels</v>
      </c>
      <c r="S1429" s="6">
        <v>3.5</v>
      </c>
      <c r="T1429" s="12">
        <v>41768</v>
      </c>
      <c r="U1429" s="6">
        <f>DAY(טבלה1[[#This Row],[published_date]])</f>
        <v>9</v>
      </c>
      <c r="V1429" s="6">
        <f>MONTH(טבלה1[[#This Row],[published_date]])</f>
        <v>5</v>
      </c>
      <c r="W1429" s="6">
        <f>YEAR(טבלה1[[#This Row],[published_date]])</f>
        <v>2014</v>
      </c>
      <c r="X1429">
        <v>3</v>
      </c>
      <c r="Y1429" t="str">
        <f>VLOOKUP(טבלה1[[#This Row],[subject_id]],Subject_id!$A$2:$B$5,2)</f>
        <v>Musical Instruments</v>
      </c>
      <c r="Z1429" s="7">
        <v>43734</v>
      </c>
      <c r="AA1429">
        <f>_xlfn.DAYS(טבלה1[[#This Row],[Removal_date]],טבלה1[[#This Row],[published_date]])</f>
        <v>1966</v>
      </c>
      <c r="AB1429" s="4">
        <f>טבלה1[[#This Row],[price]]*טבלה1[[#This Row],[num_subscribers]]</f>
        <v>350</v>
      </c>
    </row>
    <row r="1430" spans="1:28" x14ac:dyDescent="0.3">
      <c r="A1430">
        <v>213984</v>
      </c>
      <c r="B1430" t="s">
        <v>4932</v>
      </c>
      <c r="C1430" t="str">
        <f>LEFT(טבלה1[[#This Row],[course_title]],10)</f>
        <v>Aprender a</v>
      </c>
      <c r="D1430" t="str">
        <f>RIGHT(טבלה1[[#This Row],[course_title]],10)</f>
        <v>ir de casa</v>
      </c>
      <c r="E1430" t="str">
        <f>MID(טבלה1[[#This Row],[course_title]],2,10)</f>
        <v xml:space="preserve">prender a </v>
      </c>
      <c r="F1430" t="s">
        <v>4933</v>
      </c>
      <c r="G1430" t="str">
        <f>REPLACE(טבלה1[[#This Row],[url]],19,3,"com")</f>
        <v>https://www.udemy.com/aprender-a-tocar-la-bateria-curso-online/</v>
      </c>
      <c r="H1430" t="b">
        <v>1</v>
      </c>
      <c r="I1430" s="4">
        <v>50</v>
      </c>
      <c r="J1430" s="5">
        <v>10</v>
      </c>
      <c r="K1430" s="5">
        <v>0</v>
      </c>
      <c r="L1430" s="5">
        <v>23</v>
      </c>
      <c r="M1430">
        <v>1</v>
      </c>
      <c r="N1430" t="str">
        <f>VLOOKUP(טבלה1[[#This Row],[level_id]],Level_id!$A$2:$B$5,2)</f>
        <v>All levels</v>
      </c>
      <c r="O1430" t="str">
        <f>LOWER(טבלה1[[#This Row],[level_desc]])</f>
        <v>all levels</v>
      </c>
      <c r="P1430" s="3" t="str">
        <f>UPPER(טבלה1[[#This Row],[small letters]])</f>
        <v>ALL LEVELS</v>
      </c>
      <c r="Q1430">
        <f>LEN(טבלה1[[#This Row],[no spaces]])</f>
        <v>10</v>
      </c>
      <c r="R1430" t="str">
        <f>TRIM(טבלה1[[#This Row],[small letters]])</f>
        <v>all levels</v>
      </c>
      <c r="S1430" s="6">
        <v>4</v>
      </c>
      <c r="T1430" s="12">
        <v>41768</v>
      </c>
      <c r="U1430" s="6">
        <f>DAY(טבלה1[[#This Row],[published_date]])</f>
        <v>9</v>
      </c>
      <c r="V1430" s="6">
        <f>MONTH(טבלה1[[#This Row],[published_date]])</f>
        <v>5</v>
      </c>
      <c r="W1430" s="6">
        <f>YEAR(טבלה1[[#This Row],[published_date]])</f>
        <v>2014</v>
      </c>
      <c r="X1430">
        <v>3</v>
      </c>
      <c r="Y1430" t="str">
        <f>VLOOKUP(טבלה1[[#This Row],[subject_id]],Subject_id!$A$2:$B$5,2)</f>
        <v>Musical Instruments</v>
      </c>
      <c r="Z1430" s="7">
        <v>43734</v>
      </c>
      <c r="AA1430">
        <f>_xlfn.DAYS(טבלה1[[#This Row],[Removal_date]],טבלה1[[#This Row],[published_date]])</f>
        <v>1966</v>
      </c>
      <c r="AB1430" s="4">
        <f>טבלה1[[#This Row],[price]]*טבלה1[[#This Row],[num_subscribers]]</f>
        <v>500</v>
      </c>
    </row>
    <row r="1431" spans="1:28" x14ac:dyDescent="0.3">
      <c r="A1431">
        <v>214828</v>
      </c>
      <c r="B1431" t="s">
        <v>4283</v>
      </c>
      <c r="C1431" t="str">
        <f>LEFT(טבלה1[[#This Row],[course_title]],10)</f>
        <v xml:space="preserve">Aprende a </v>
      </c>
      <c r="D1431" t="str">
        <f>RIGHT(טבלה1[[#This Row],[course_title]],10)</f>
        <v>cas y mÃ¡s</v>
      </c>
      <c r="E1431" t="str">
        <f>MID(טבלה1[[#This Row],[course_title]],2,10)</f>
        <v>prende a t</v>
      </c>
      <c r="F1431" t="s">
        <v>4284</v>
      </c>
      <c r="G1431" t="str">
        <f>REPLACE(טבלה1[[#This Row],[url]],19,3,"com")</f>
        <v>https://www.udemy.com/aprende-a-tocar-percusiones-congas-bongos-maracas-y-mas/</v>
      </c>
      <c r="H1431" t="b">
        <v>1</v>
      </c>
      <c r="I1431" s="4">
        <v>50</v>
      </c>
      <c r="J1431" s="5">
        <v>14</v>
      </c>
      <c r="K1431" s="5">
        <v>2</v>
      </c>
      <c r="L1431" s="5">
        <v>71</v>
      </c>
      <c r="M1431">
        <v>1</v>
      </c>
      <c r="N1431" t="str">
        <f>VLOOKUP(טבלה1[[#This Row],[level_id]],Level_id!$A$2:$B$5,2)</f>
        <v>All levels</v>
      </c>
      <c r="O1431" t="str">
        <f>LOWER(טבלה1[[#This Row],[level_desc]])</f>
        <v>all levels</v>
      </c>
      <c r="P1431" s="3" t="str">
        <f>UPPER(טבלה1[[#This Row],[small letters]])</f>
        <v>ALL LEVELS</v>
      </c>
      <c r="Q1431">
        <f>LEN(טבלה1[[#This Row],[no spaces]])</f>
        <v>10</v>
      </c>
      <c r="R1431" t="str">
        <f>TRIM(טבלה1[[#This Row],[small letters]])</f>
        <v>all levels</v>
      </c>
      <c r="S1431" s="6">
        <v>3.5</v>
      </c>
      <c r="T1431" s="12">
        <v>41775</v>
      </c>
      <c r="U1431" s="6">
        <f>DAY(טבלה1[[#This Row],[published_date]])</f>
        <v>16</v>
      </c>
      <c r="V1431" s="6">
        <f>MONTH(טבלה1[[#This Row],[published_date]])</f>
        <v>5</v>
      </c>
      <c r="W1431" s="6">
        <f>YEAR(טבלה1[[#This Row],[published_date]])</f>
        <v>2014</v>
      </c>
      <c r="X1431">
        <v>3</v>
      </c>
      <c r="Y1431" t="str">
        <f>VLOOKUP(טבלה1[[#This Row],[subject_id]],Subject_id!$A$2:$B$5,2)</f>
        <v>Musical Instruments</v>
      </c>
      <c r="Z1431" s="7">
        <v>43734</v>
      </c>
      <c r="AA1431">
        <f>_xlfn.DAYS(טבלה1[[#This Row],[Removal_date]],טבלה1[[#This Row],[published_date]])</f>
        <v>1959</v>
      </c>
      <c r="AB1431" s="4">
        <f>טבלה1[[#This Row],[price]]*טבלה1[[#This Row],[num_subscribers]]</f>
        <v>700</v>
      </c>
    </row>
    <row r="1432" spans="1:28" x14ac:dyDescent="0.3">
      <c r="A1432">
        <v>217010</v>
      </c>
      <c r="B1432" t="s">
        <v>5597</v>
      </c>
      <c r="C1432" t="str">
        <f>LEFT(טבלה1[[#This Row],[course_title]],10)</f>
        <v>Website Se</v>
      </c>
      <c r="D1432" t="str">
        <f>RIGHT(טבלה1[[#This Row],[course_title]],10)</f>
        <v xml:space="preserve"> the Cheap</v>
      </c>
      <c r="E1432" t="str">
        <f>MID(טבלה1[[#This Row],[course_title]],2,10)</f>
        <v>ebsite Sec</v>
      </c>
      <c r="F1432" t="s">
        <v>5598</v>
      </c>
      <c r="G1432" t="str">
        <f>REPLACE(טבלה1[[#This Row],[url]],19,3,"com")</f>
        <v>https://www.udemy.com/how-to-get-an-excellent-website-at-a-lower-cost/</v>
      </c>
      <c r="H1432" t="b">
        <v>1</v>
      </c>
      <c r="I1432" s="4">
        <v>50</v>
      </c>
      <c r="J1432" s="5">
        <v>12328</v>
      </c>
      <c r="K1432" s="5">
        <v>15</v>
      </c>
      <c r="L1432" s="5">
        <v>32</v>
      </c>
      <c r="M1432">
        <v>1</v>
      </c>
      <c r="N1432" t="str">
        <f>VLOOKUP(טבלה1[[#This Row],[level_id]],Level_id!$A$2:$B$5,2)</f>
        <v>All levels</v>
      </c>
      <c r="O1432" t="str">
        <f>LOWER(טבלה1[[#This Row],[level_desc]])</f>
        <v>all levels</v>
      </c>
      <c r="P1432" s="3" t="str">
        <f>UPPER(טבלה1[[#This Row],[small letters]])</f>
        <v>ALL LEVELS</v>
      </c>
      <c r="Q1432">
        <f>LEN(טבלה1[[#This Row],[no spaces]])</f>
        <v>10</v>
      </c>
      <c r="R1432" t="str">
        <f>TRIM(טבלה1[[#This Row],[small letters]])</f>
        <v>all levels</v>
      </c>
      <c r="S1432" s="6">
        <v>2</v>
      </c>
      <c r="T1432" s="12">
        <v>41824</v>
      </c>
      <c r="U1432" s="6">
        <f>DAY(טבלה1[[#This Row],[published_date]])</f>
        <v>4</v>
      </c>
      <c r="V1432" s="6">
        <f>MONTH(טבלה1[[#This Row],[published_date]])</f>
        <v>7</v>
      </c>
      <c r="W1432" s="6">
        <f>YEAR(טבלה1[[#This Row],[published_date]])</f>
        <v>2014</v>
      </c>
      <c r="X1432">
        <v>4</v>
      </c>
      <c r="Y1432" t="str">
        <f>VLOOKUP(טבלה1[[#This Row],[subject_id]],Subject_id!$A$2:$B$5,2)</f>
        <v>Web Development</v>
      </c>
      <c r="Z1432" s="7">
        <v>43734</v>
      </c>
      <c r="AA1432">
        <f>_xlfn.DAYS(טבלה1[[#This Row],[Removal_date]],טבלה1[[#This Row],[published_date]])</f>
        <v>1910</v>
      </c>
      <c r="AB1432" s="4">
        <f>טבלה1[[#This Row],[price]]*טבלה1[[#This Row],[num_subscribers]]</f>
        <v>616400</v>
      </c>
    </row>
    <row r="1433" spans="1:28" x14ac:dyDescent="0.3">
      <c r="A1433">
        <v>217540</v>
      </c>
      <c r="B1433" t="s">
        <v>4934</v>
      </c>
      <c r="C1433" t="str">
        <f>LEFT(טבלה1[[#This Row],[course_title]],10)</f>
        <v xml:space="preserve">Aprende a </v>
      </c>
      <c r="D1433" t="str">
        <f>RIGHT(טבלה1[[#This Row],[course_title]],10)</f>
        <v xml:space="preserve">lÃ©ctrico </v>
      </c>
      <c r="E1433" t="str">
        <f>MID(טבלה1[[#This Row],[course_title]],2,10)</f>
        <v>prende a t</v>
      </c>
      <c r="F1433" t="s">
        <v>4935</v>
      </c>
      <c r="G1433" t="str">
        <f>REPLACE(טבלה1[[#This Row],[url]],19,3,"com")</f>
        <v>https://www.udemy.com/aprende-a-tocar-el-bajo-electrico/</v>
      </c>
      <c r="H1433" t="b">
        <v>1</v>
      </c>
      <c r="I1433" s="4">
        <v>50</v>
      </c>
      <c r="J1433" s="5">
        <v>9</v>
      </c>
      <c r="K1433" s="5">
        <v>0</v>
      </c>
      <c r="L1433" s="5">
        <v>33</v>
      </c>
      <c r="M1433">
        <v>1</v>
      </c>
      <c r="N1433" t="str">
        <f>VLOOKUP(טבלה1[[#This Row],[level_id]],Level_id!$A$2:$B$5,2)</f>
        <v>All levels</v>
      </c>
      <c r="O1433" t="str">
        <f>LOWER(טבלה1[[#This Row],[level_desc]])</f>
        <v>all levels</v>
      </c>
      <c r="P1433" s="3" t="str">
        <f>UPPER(טבלה1[[#This Row],[small letters]])</f>
        <v>ALL LEVELS</v>
      </c>
      <c r="Q1433">
        <f>LEN(טבלה1[[#This Row],[no spaces]])</f>
        <v>10</v>
      </c>
      <c r="R1433" t="str">
        <f>TRIM(טבלה1[[#This Row],[small letters]])</f>
        <v>all levels</v>
      </c>
      <c r="S1433" s="6">
        <v>3.5</v>
      </c>
      <c r="T1433" s="12">
        <v>41775</v>
      </c>
      <c r="U1433" s="6">
        <f>DAY(טבלה1[[#This Row],[published_date]])</f>
        <v>16</v>
      </c>
      <c r="V1433" s="6">
        <f>MONTH(טבלה1[[#This Row],[published_date]])</f>
        <v>5</v>
      </c>
      <c r="W1433" s="6">
        <f>YEAR(טבלה1[[#This Row],[published_date]])</f>
        <v>2014</v>
      </c>
      <c r="X1433">
        <v>3</v>
      </c>
      <c r="Y1433" t="str">
        <f>VLOOKUP(טבלה1[[#This Row],[subject_id]],Subject_id!$A$2:$B$5,2)</f>
        <v>Musical Instruments</v>
      </c>
      <c r="Z1433" s="7">
        <v>43734</v>
      </c>
      <c r="AA1433">
        <f>_xlfn.DAYS(טבלה1[[#This Row],[Removal_date]],טבלה1[[#This Row],[published_date]])</f>
        <v>1959</v>
      </c>
      <c r="AB1433" s="4">
        <f>טבלה1[[#This Row],[price]]*טבלה1[[#This Row],[num_subscribers]]</f>
        <v>450</v>
      </c>
    </row>
    <row r="1434" spans="1:28" x14ac:dyDescent="0.3">
      <c r="A1434">
        <v>217628</v>
      </c>
      <c r="B1434" t="s">
        <v>4261</v>
      </c>
      <c r="C1434" t="str">
        <f>LEFT(טבלה1[[#This Row],[course_title]],10)</f>
        <v xml:space="preserve">Aprende a </v>
      </c>
      <c r="D1434" t="str">
        <f>RIGHT(טבלה1[[#This Row],[course_title]],10)</f>
        <v>de botones</v>
      </c>
      <c r="E1434" t="str">
        <f>MID(טבלה1[[#This Row],[course_title]],2,10)</f>
        <v>prende a t</v>
      </c>
      <c r="F1434" t="s">
        <v>4262</v>
      </c>
      <c r="G1434" t="str">
        <f>REPLACE(טבלה1[[#This Row],[url]],19,3,"com")</f>
        <v>https://www.udemy.com/aprende-a-tocar-el-acordeon-de-botones/</v>
      </c>
      <c r="H1434" t="b">
        <v>1</v>
      </c>
      <c r="I1434" s="4">
        <v>50</v>
      </c>
      <c r="J1434" s="5">
        <v>22</v>
      </c>
      <c r="K1434" s="5">
        <v>4</v>
      </c>
      <c r="L1434" s="5">
        <v>21</v>
      </c>
      <c r="M1434">
        <v>1</v>
      </c>
      <c r="N1434" t="str">
        <f>VLOOKUP(טבלה1[[#This Row],[level_id]],Level_id!$A$2:$B$5,2)</f>
        <v>All levels</v>
      </c>
      <c r="O1434" t="str">
        <f>LOWER(טבלה1[[#This Row],[level_desc]])</f>
        <v>all levels</v>
      </c>
      <c r="P1434" s="3" t="str">
        <f>UPPER(טבלה1[[#This Row],[small letters]])</f>
        <v>ALL LEVELS</v>
      </c>
      <c r="Q1434">
        <f>LEN(טבלה1[[#This Row],[no spaces]])</f>
        <v>10</v>
      </c>
      <c r="R1434" t="str">
        <f>TRIM(טבלה1[[#This Row],[small letters]])</f>
        <v>all levels</v>
      </c>
      <c r="S1434" s="6">
        <v>3.5</v>
      </c>
      <c r="T1434" s="12">
        <v>41778</v>
      </c>
      <c r="U1434" s="6">
        <f>DAY(טבלה1[[#This Row],[published_date]])</f>
        <v>19</v>
      </c>
      <c r="V1434" s="6">
        <f>MONTH(טבלה1[[#This Row],[published_date]])</f>
        <v>5</v>
      </c>
      <c r="W1434" s="6">
        <f>YEAR(טבלה1[[#This Row],[published_date]])</f>
        <v>2014</v>
      </c>
      <c r="X1434">
        <v>3</v>
      </c>
      <c r="Y1434" t="str">
        <f>VLOOKUP(טבלה1[[#This Row],[subject_id]],Subject_id!$A$2:$B$5,2)</f>
        <v>Musical Instruments</v>
      </c>
      <c r="Z1434" s="7">
        <v>43734</v>
      </c>
      <c r="AA1434">
        <f>_xlfn.DAYS(טבלה1[[#This Row],[Removal_date]],טבלה1[[#This Row],[published_date]])</f>
        <v>1956</v>
      </c>
      <c r="AB1434" s="4">
        <f>טבלה1[[#This Row],[price]]*טבלה1[[#This Row],[num_subscribers]]</f>
        <v>1100</v>
      </c>
    </row>
    <row r="1435" spans="1:28" x14ac:dyDescent="0.3">
      <c r="A1435">
        <v>218540</v>
      </c>
      <c r="B1435" t="s">
        <v>4269</v>
      </c>
      <c r="C1435" t="str">
        <f>LEFT(טבלה1[[#This Row],[course_title]],10)</f>
        <v xml:space="preserve">Aprende a </v>
      </c>
      <c r="D1435" t="str">
        <f>RIGHT(טבלה1[[#This Row],[course_title]],10)</f>
        <v>desde cero</v>
      </c>
      <c r="E1435" t="str">
        <f>MID(טבלה1[[#This Row],[course_title]],2,10)</f>
        <v>prende a t</v>
      </c>
      <c r="F1435" t="s">
        <v>4270</v>
      </c>
      <c r="G1435" t="str">
        <f>REPLACE(טבלה1[[#This Row],[url]],19,3,"com")</f>
        <v>https://www.udemy.com/aprende-a-tocar-el-violin-desde-cero/</v>
      </c>
      <c r="H1435" t="b">
        <v>1</v>
      </c>
      <c r="I1435" s="4">
        <v>50</v>
      </c>
      <c r="J1435" s="5">
        <v>17</v>
      </c>
      <c r="K1435" s="5">
        <v>1</v>
      </c>
      <c r="L1435" s="5">
        <v>22</v>
      </c>
      <c r="M1435">
        <v>1</v>
      </c>
      <c r="N1435" t="str">
        <f>VLOOKUP(טבלה1[[#This Row],[level_id]],Level_id!$A$2:$B$5,2)</f>
        <v>All levels</v>
      </c>
      <c r="O1435" t="str">
        <f>LOWER(טבלה1[[#This Row],[level_desc]])</f>
        <v>all levels</v>
      </c>
      <c r="P1435" s="3" t="str">
        <f>UPPER(טבלה1[[#This Row],[small letters]])</f>
        <v>ALL LEVELS</v>
      </c>
      <c r="Q1435">
        <f>LEN(טבלה1[[#This Row],[no spaces]])</f>
        <v>10</v>
      </c>
      <c r="R1435" t="str">
        <f>TRIM(טבלה1[[#This Row],[small letters]])</f>
        <v>all levels</v>
      </c>
      <c r="S1435" s="6">
        <v>2.5</v>
      </c>
      <c r="T1435" s="12">
        <v>41778</v>
      </c>
      <c r="U1435" s="6">
        <f>DAY(טבלה1[[#This Row],[published_date]])</f>
        <v>19</v>
      </c>
      <c r="V1435" s="6">
        <f>MONTH(טבלה1[[#This Row],[published_date]])</f>
        <v>5</v>
      </c>
      <c r="W1435" s="6">
        <f>YEAR(טבלה1[[#This Row],[published_date]])</f>
        <v>2014</v>
      </c>
      <c r="X1435">
        <v>3</v>
      </c>
      <c r="Y1435" t="str">
        <f>VLOOKUP(טבלה1[[#This Row],[subject_id]],Subject_id!$A$2:$B$5,2)</f>
        <v>Musical Instruments</v>
      </c>
      <c r="Z1435" s="7">
        <v>43734</v>
      </c>
      <c r="AA1435">
        <f>_xlfn.DAYS(טבלה1[[#This Row],[Removal_date]],טבלה1[[#This Row],[published_date]])</f>
        <v>1956</v>
      </c>
      <c r="AB1435" s="4">
        <f>טבלה1[[#This Row],[price]]*טבלה1[[#This Row],[num_subscribers]]</f>
        <v>850</v>
      </c>
    </row>
    <row r="1436" spans="1:28" x14ac:dyDescent="0.3">
      <c r="A1436">
        <v>218596</v>
      </c>
      <c r="B1436" t="s">
        <v>4942</v>
      </c>
      <c r="C1436" t="str">
        <f>LEFT(טבלה1[[#This Row],[course_title]],10)</f>
        <v xml:space="preserve">Aprende a </v>
      </c>
      <c r="D1436" t="str">
        <f>RIGHT(טבלה1[[#This Row],[course_title]],10)</f>
        <v>a trompeta</v>
      </c>
      <c r="E1436" t="str">
        <f>MID(טבלה1[[#This Row],[course_title]],2,10)</f>
        <v>prende a t</v>
      </c>
      <c r="F1436" t="s">
        <v>4943</v>
      </c>
      <c r="G1436" t="str">
        <f>REPLACE(טבלה1[[#This Row],[url]],19,3,"com")</f>
        <v>https://www.udemy.com/aprende-a-tocar-la-trompeta-desde-cero/</v>
      </c>
      <c r="H1436" t="b">
        <v>1</v>
      </c>
      <c r="I1436" s="4">
        <v>50</v>
      </c>
      <c r="J1436" s="5">
        <v>6</v>
      </c>
      <c r="K1436" s="5">
        <v>2</v>
      </c>
      <c r="L1436" s="5">
        <v>30</v>
      </c>
      <c r="M1436">
        <v>1</v>
      </c>
      <c r="N1436" t="str">
        <f>VLOOKUP(טבלה1[[#This Row],[level_id]],Level_id!$A$2:$B$5,2)</f>
        <v>All levels</v>
      </c>
      <c r="O1436" t="str">
        <f>LOWER(טבלה1[[#This Row],[level_desc]])</f>
        <v>all levels</v>
      </c>
      <c r="P1436" s="3" t="str">
        <f>UPPER(טבלה1[[#This Row],[small letters]])</f>
        <v>ALL LEVELS</v>
      </c>
      <c r="Q1436">
        <f>LEN(טבלה1[[#This Row],[no spaces]])</f>
        <v>10</v>
      </c>
      <c r="R1436" t="str">
        <f>TRIM(טבלה1[[#This Row],[small letters]])</f>
        <v>all levels</v>
      </c>
      <c r="S1436" s="6">
        <v>3</v>
      </c>
      <c r="T1436" s="12">
        <v>41778</v>
      </c>
      <c r="U1436" s="6">
        <f>DAY(טבלה1[[#This Row],[published_date]])</f>
        <v>19</v>
      </c>
      <c r="V1436" s="6">
        <f>MONTH(טבלה1[[#This Row],[published_date]])</f>
        <v>5</v>
      </c>
      <c r="W1436" s="6">
        <f>YEAR(טבלה1[[#This Row],[published_date]])</f>
        <v>2014</v>
      </c>
      <c r="X1436">
        <v>3</v>
      </c>
      <c r="Y1436" t="str">
        <f>VLOOKUP(טבלה1[[#This Row],[subject_id]],Subject_id!$A$2:$B$5,2)</f>
        <v>Musical Instruments</v>
      </c>
      <c r="Z1436" s="7">
        <v>43734</v>
      </c>
      <c r="AA1436">
        <f>_xlfn.DAYS(טבלה1[[#This Row],[Removal_date]],טבלה1[[#This Row],[published_date]])</f>
        <v>1956</v>
      </c>
      <c r="AB1436" s="4">
        <f>טבלה1[[#This Row],[price]]*טבלה1[[#This Row],[num_subscribers]]</f>
        <v>300</v>
      </c>
    </row>
    <row r="1437" spans="1:28" x14ac:dyDescent="0.3">
      <c r="A1437">
        <v>218658</v>
      </c>
      <c r="B1437" t="s">
        <v>4420</v>
      </c>
      <c r="C1437" t="str">
        <f>LEFT(טבלה1[[#This Row],[course_title]],10)</f>
        <v>Aprende cÃ</v>
      </c>
      <c r="D1437" t="str">
        <f>RIGHT(טבלה1[[#This Row],[course_title]],10)</f>
        <v>Bajo Sexto</v>
      </c>
      <c r="E1437" t="str">
        <f>MID(טבלה1[[#This Row],[course_title]],2,10)</f>
        <v>prende cÃ³</v>
      </c>
      <c r="F1437" t="s">
        <v>4421</v>
      </c>
      <c r="G1437" t="str">
        <f>REPLACE(טבלה1[[#This Row],[url]],19,3,"com")</f>
        <v>https://www.udemy.com/aprende-como-tocar-el-bajo-sexto-curso-en-video/</v>
      </c>
      <c r="H1437" t="b">
        <v>1</v>
      </c>
      <c r="I1437" s="4">
        <v>50</v>
      </c>
      <c r="J1437" s="5">
        <v>10</v>
      </c>
      <c r="K1437" s="5">
        <v>2</v>
      </c>
      <c r="L1437" s="5">
        <v>17</v>
      </c>
      <c r="M1437">
        <v>1</v>
      </c>
      <c r="N1437" t="str">
        <f>VLOOKUP(טבלה1[[#This Row],[level_id]],Level_id!$A$2:$B$5,2)</f>
        <v>All levels</v>
      </c>
      <c r="O1437" t="str">
        <f>LOWER(טבלה1[[#This Row],[level_desc]])</f>
        <v>all levels</v>
      </c>
      <c r="P1437" s="3" t="str">
        <f>UPPER(טבלה1[[#This Row],[small letters]])</f>
        <v>ALL LEVELS</v>
      </c>
      <c r="Q1437">
        <f>LEN(טבלה1[[#This Row],[no spaces]])</f>
        <v>10</v>
      </c>
      <c r="R1437" t="str">
        <f>TRIM(טבלה1[[#This Row],[small letters]])</f>
        <v>all levels</v>
      </c>
      <c r="S1437" s="6">
        <v>3</v>
      </c>
      <c r="T1437" s="12">
        <v>41778</v>
      </c>
      <c r="U1437" s="6">
        <f>DAY(טבלה1[[#This Row],[published_date]])</f>
        <v>19</v>
      </c>
      <c r="V1437" s="6">
        <f>MONTH(טבלה1[[#This Row],[published_date]])</f>
        <v>5</v>
      </c>
      <c r="W1437" s="6">
        <f>YEAR(טבלה1[[#This Row],[published_date]])</f>
        <v>2014</v>
      </c>
      <c r="X1437">
        <v>3</v>
      </c>
      <c r="Y1437" t="str">
        <f>VLOOKUP(טבלה1[[#This Row],[subject_id]],Subject_id!$A$2:$B$5,2)</f>
        <v>Musical Instruments</v>
      </c>
      <c r="Z1437" s="7">
        <v>43734</v>
      </c>
      <c r="AA1437">
        <f>_xlfn.DAYS(טבלה1[[#This Row],[Removal_date]],טבלה1[[#This Row],[published_date]])</f>
        <v>1956</v>
      </c>
      <c r="AB1437" s="4">
        <f>טבלה1[[#This Row],[price]]*טבלה1[[#This Row],[num_subscribers]]</f>
        <v>500</v>
      </c>
    </row>
    <row r="1438" spans="1:28" x14ac:dyDescent="0.3">
      <c r="A1438">
        <v>218856</v>
      </c>
      <c r="B1438" t="s">
        <v>4950</v>
      </c>
      <c r="C1438" t="str">
        <f>LEFT(טבלה1[[#This Row],[course_title]],10)</f>
        <v xml:space="preserve">Aprende a </v>
      </c>
      <c r="D1438" t="str">
        <f>RIGHT(טבלה1[[#This Row],[course_title]],10)</f>
        <v xml:space="preserve"> y gradual</v>
      </c>
      <c r="E1438" t="str">
        <f>MID(טבלה1[[#This Row],[course_title]],2,10)</f>
        <v>prende a t</v>
      </c>
      <c r="F1438" t="s">
        <v>4951</v>
      </c>
      <c r="G1438" t="str">
        <f>REPLACE(טבלה1[[#This Row],[url]],19,3,"com")</f>
        <v>https://www.udemy.com/aprende-a-tocar-la-flauta-dulce-curso-en-video/</v>
      </c>
      <c r="H1438" t="b">
        <v>1</v>
      </c>
      <c r="I1438" s="4">
        <v>50</v>
      </c>
      <c r="J1438" s="5">
        <v>5</v>
      </c>
      <c r="K1438" s="5">
        <v>0</v>
      </c>
      <c r="L1438" s="5">
        <v>23</v>
      </c>
      <c r="M1438">
        <v>1</v>
      </c>
      <c r="N1438" t="str">
        <f>VLOOKUP(טבלה1[[#This Row],[level_id]],Level_id!$A$2:$B$5,2)</f>
        <v>All levels</v>
      </c>
      <c r="O1438" t="str">
        <f>LOWER(טבלה1[[#This Row],[level_desc]])</f>
        <v>all levels</v>
      </c>
      <c r="P1438" s="3" t="str">
        <f>UPPER(טבלה1[[#This Row],[small letters]])</f>
        <v>ALL LEVELS</v>
      </c>
      <c r="Q1438">
        <f>LEN(טבלה1[[#This Row],[no spaces]])</f>
        <v>10</v>
      </c>
      <c r="R1438" t="str">
        <f>TRIM(טבלה1[[#This Row],[small letters]])</f>
        <v>all levels</v>
      </c>
      <c r="S1438" s="6">
        <v>3</v>
      </c>
      <c r="T1438" s="12">
        <v>41778</v>
      </c>
      <c r="U1438" s="6">
        <f>DAY(טבלה1[[#This Row],[published_date]])</f>
        <v>19</v>
      </c>
      <c r="V1438" s="6">
        <f>MONTH(טבלה1[[#This Row],[published_date]])</f>
        <v>5</v>
      </c>
      <c r="W1438" s="6">
        <f>YEAR(טבלה1[[#This Row],[published_date]])</f>
        <v>2014</v>
      </c>
      <c r="X1438">
        <v>3</v>
      </c>
      <c r="Y1438" t="str">
        <f>VLOOKUP(טבלה1[[#This Row],[subject_id]],Subject_id!$A$2:$B$5,2)</f>
        <v>Musical Instruments</v>
      </c>
      <c r="Z1438" s="7">
        <v>43734</v>
      </c>
      <c r="AA1438">
        <f>_xlfn.DAYS(טבלה1[[#This Row],[Removal_date]],טבלה1[[#This Row],[published_date]])</f>
        <v>1956</v>
      </c>
      <c r="AB1438" s="4">
        <f>טבלה1[[#This Row],[price]]*טבלה1[[#This Row],[num_subscribers]]</f>
        <v>250</v>
      </c>
    </row>
    <row r="1439" spans="1:28" x14ac:dyDescent="0.3">
      <c r="A1439">
        <v>219756</v>
      </c>
      <c r="B1439" t="s">
        <v>4277</v>
      </c>
      <c r="C1439" t="str">
        <f>LEFT(טבלה1[[#This Row],[course_title]],10)</f>
        <v xml:space="preserve">Aprende a </v>
      </c>
      <c r="D1439" t="str">
        <f>RIGHT(טבלה1[[#This Row],[course_title]],10)</f>
        <v>licaciones</v>
      </c>
      <c r="E1439" t="str">
        <f>MID(טבלה1[[#This Row],[course_title]],2,10)</f>
        <v>prende a t</v>
      </c>
      <c r="F1439" t="s">
        <v>4278</v>
      </c>
      <c r="G1439" t="str">
        <f>REPLACE(טבלה1[[#This Row],[url]],19,3,"com")</f>
        <v>https://www.udemy.com/aprende-a-tocar-flauta-transversal-curso-en-video/</v>
      </c>
      <c r="H1439" t="b">
        <v>1</v>
      </c>
      <c r="I1439" s="4">
        <v>50</v>
      </c>
      <c r="J1439" s="5">
        <v>6</v>
      </c>
      <c r="K1439" s="5">
        <v>2</v>
      </c>
      <c r="L1439" s="5">
        <v>23</v>
      </c>
      <c r="M1439">
        <v>1</v>
      </c>
      <c r="N1439" t="str">
        <f>VLOOKUP(טבלה1[[#This Row],[level_id]],Level_id!$A$2:$B$5,2)</f>
        <v>All levels</v>
      </c>
      <c r="O1439" t="str">
        <f>LOWER(טבלה1[[#This Row],[level_desc]])</f>
        <v>all levels</v>
      </c>
      <c r="P1439" s="3" t="str">
        <f>UPPER(טבלה1[[#This Row],[small letters]])</f>
        <v>ALL LEVELS</v>
      </c>
      <c r="Q1439">
        <f>LEN(טבלה1[[#This Row],[no spaces]])</f>
        <v>10</v>
      </c>
      <c r="R1439" t="str">
        <f>TRIM(טבלה1[[#This Row],[small letters]])</f>
        <v>all levels</v>
      </c>
      <c r="S1439" s="6">
        <v>3</v>
      </c>
      <c r="T1439" s="12">
        <v>41778</v>
      </c>
      <c r="U1439" s="6">
        <f>DAY(טבלה1[[#This Row],[published_date]])</f>
        <v>19</v>
      </c>
      <c r="V1439" s="6">
        <f>MONTH(טבלה1[[#This Row],[published_date]])</f>
        <v>5</v>
      </c>
      <c r="W1439" s="6">
        <f>YEAR(טבלה1[[#This Row],[published_date]])</f>
        <v>2014</v>
      </c>
      <c r="X1439">
        <v>3</v>
      </c>
      <c r="Y1439" t="str">
        <f>VLOOKUP(טבלה1[[#This Row],[subject_id]],Subject_id!$A$2:$B$5,2)</f>
        <v>Musical Instruments</v>
      </c>
      <c r="Z1439" s="7">
        <v>43734</v>
      </c>
      <c r="AA1439">
        <f>_xlfn.DAYS(טבלה1[[#This Row],[Removal_date]],טבלה1[[#This Row],[published_date]])</f>
        <v>1956</v>
      </c>
      <c r="AB1439" s="4">
        <f>טבלה1[[#This Row],[price]]*טבלה1[[#This Row],[num_subscribers]]</f>
        <v>300</v>
      </c>
    </row>
    <row r="1440" spans="1:28" x14ac:dyDescent="0.3">
      <c r="A1440">
        <v>219838</v>
      </c>
      <c r="B1440" t="s">
        <v>5198</v>
      </c>
      <c r="C1440" t="str">
        <f>LEFT(טבלה1[[#This Row],[course_title]],10)</f>
        <v xml:space="preserve">Learn XML </v>
      </c>
      <c r="D1440" t="str">
        <f>RIGHT(טבלה1[[#This Row],[course_title]],10)</f>
        <v xml:space="preserve">damentals </v>
      </c>
      <c r="E1440" t="str">
        <f>MID(טבלה1[[#This Row],[course_title]],2,10)</f>
        <v>earn XML C</v>
      </c>
      <c r="F1440" t="s">
        <v>5199</v>
      </c>
      <c r="G1440" t="str">
        <f>REPLACE(טבלה1[[#This Row],[url]],19,3,"com")</f>
        <v>https://www.udemy.com/learn-xml-crash-course/</v>
      </c>
      <c r="H1440" t="b">
        <v>1</v>
      </c>
      <c r="I1440" s="4">
        <v>50</v>
      </c>
      <c r="J1440" s="5">
        <v>3704</v>
      </c>
      <c r="K1440" s="5">
        <v>111</v>
      </c>
      <c r="L1440" s="5">
        <v>18</v>
      </c>
      <c r="M1440">
        <v>4</v>
      </c>
      <c r="N1440" t="str">
        <f>VLOOKUP(טבלה1[[#This Row],[level_id]],Level_id!$A$2:$B$5,2)</f>
        <v>Intermediate Level</v>
      </c>
      <c r="O1440" t="str">
        <f>LOWER(טבלה1[[#This Row],[level_desc]])</f>
        <v>intermediate level</v>
      </c>
      <c r="P1440" s="3" t="str">
        <f>UPPER(טבלה1[[#This Row],[small letters]])</f>
        <v>INTERMEDIATE LEVEL</v>
      </c>
      <c r="Q1440">
        <f>LEN(טבלה1[[#This Row],[no spaces]])</f>
        <v>18</v>
      </c>
      <c r="R1440" t="str">
        <f>TRIM(טבלה1[[#This Row],[small letters]])</f>
        <v>intermediate level</v>
      </c>
      <c r="S1440" s="6">
        <v>2</v>
      </c>
      <c r="T1440" s="12">
        <v>41806</v>
      </c>
      <c r="U1440" s="6">
        <f>DAY(טבלה1[[#This Row],[published_date]])</f>
        <v>16</v>
      </c>
      <c r="V1440" s="6">
        <f>MONTH(טבלה1[[#This Row],[published_date]])</f>
        <v>6</v>
      </c>
      <c r="W1440" s="6">
        <f>YEAR(טבלה1[[#This Row],[published_date]])</f>
        <v>2014</v>
      </c>
      <c r="X1440">
        <v>4</v>
      </c>
      <c r="Y1440" t="str">
        <f>VLOOKUP(טבלה1[[#This Row],[subject_id]],Subject_id!$A$2:$B$5,2)</f>
        <v>Web Development</v>
      </c>
      <c r="Z1440" s="7">
        <v>44114</v>
      </c>
      <c r="AA1440">
        <f>_xlfn.DAYS(טבלה1[[#This Row],[Removal_date]],טבלה1[[#This Row],[published_date]])</f>
        <v>2308</v>
      </c>
      <c r="AB1440" s="4">
        <f>טבלה1[[#This Row],[price]]*טבלה1[[#This Row],[num_subscribers]]</f>
        <v>185200</v>
      </c>
    </row>
    <row r="1441" spans="1:28" x14ac:dyDescent="0.3">
      <c r="A1441">
        <v>219844</v>
      </c>
      <c r="B1441" t="s">
        <v>4506</v>
      </c>
      <c r="C1441" t="str">
        <f>LEFT(טבלה1[[#This Row],[course_title]],10)</f>
        <v xml:space="preserve">Aprende a </v>
      </c>
      <c r="D1441" t="str">
        <f>RIGHT(טבלה1[[#This Row],[course_title]],10)</f>
        <v xml:space="preserve">arinete.  </v>
      </c>
      <c r="E1441" t="str">
        <f>MID(טבלה1[[#This Row],[course_title]],2,10)</f>
        <v>prende a t</v>
      </c>
      <c r="F1441" t="s">
        <v>4507</v>
      </c>
      <c r="G1441" t="str">
        <f>REPLACE(טבלה1[[#This Row],[url]],19,3,"com")</f>
        <v>https://www.udemy.com/aprende-a-tocar-el-clarinete-curso-en-video/</v>
      </c>
      <c r="H1441" t="b">
        <v>1</v>
      </c>
      <c r="I1441" s="4">
        <v>50</v>
      </c>
      <c r="J1441" s="5">
        <v>4</v>
      </c>
      <c r="K1441" s="5">
        <v>0</v>
      </c>
      <c r="L1441" s="5">
        <v>26</v>
      </c>
      <c r="M1441">
        <v>1</v>
      </c>
      <c r="N1441" t="str">
        <f>VLOOKUP(טבלה1[[#This Row],[level_id]],Level_id!$A$2:$B$5,2)</f>
        <v>All levels</v>
      </c>
      <c r="O1441" t="str">
        <f>LOWER(טבלה1[[#This Row],[level_desc]])</f>
        <v>all levels</v>
      </c>
      <c r="P1441" s="3" t="str">
        <f>UPPER(טבלה1[[#This Row],[small letters]])</f>
        <v>ALL LEVELS</v>
      </c>
      <c r="Q1441">
        <f>LEN(טבלה1[[#This Row],[no spaces]])</f>
        <v>10</v>
      </c>
      <c r="R1441" t="str">
        <f>TRIM(טבלה1[[#This Row],[small letters]])</f>
        <v>all levels</v>
      </c>
      <c r="S1441" s="6">
        <v>3</v>
      </c>
      <c r="T1441" s="12">
        <v>41778</v>
      </c>
      <c r="U1441" s="6">
        <f>DAY(טבלה1[[#This Row],[published_date]])</f>
        <v>19</v>
      </c>
      <c r="V1441" s="6">
        <f>MONTH(טבלה1[[#This Row],[published_date]])</f>
        <v>5</v>
      </c>
      <c r="W1441" s="6">
        <f>YEAR(טבלה1[[#This Row],[published_date]])</f>
        <v>2014</v>
      </c>
      <c r="X1441">
        <v>3</v>
      </c>
      <c r="Y1441" t="str">
        <f>VLOOKUP(טבלה1[[#This Row],[subject_id]],Subject_id!$A$2:$B$5,2)</f>
        <v>Musical Instruments</v>
      </c>
      <c r="Z1441" s="7">
        <v>43734</v>
      </c>
      <c r="AA1441">
        <f>_xlfn.DAYS(טבלה1[[#This Row],[Removal_date]],טבלה1[[#This Row],[published_date]])</f>
        <v>1956</v>
      </c>
      <c r="AB1441" s="4">
        <f>טבלה1[[#This Row],[price]]*טבלה1[[#This Row],[num_subscribers]]</f>
        <v>200</v>
      </c>
    </row>
    <row r="1442" spans="1:28" x14ac:dyDescent="0.3">
      <c r="A1442">
        <v>219878</v>
      </c>
      <c r="B1442" t="s">
        <v>4512</v>
      </c>
      <c r="C1442" t="str">
        <f>LEFT(טבלה1[[#This Row],[course_title]],10)</f>
        <v xml:space="preserve">Aprende a </v>
      </c>
      <c r="D1442" t="str">
        <f>RIGHT(טבלה1[[#This Row],[course_title]],10)</f>
        <v>licaciones</v>
      </c>
      <c r="E1442" t="str">
        <f>MID(טבלה1[[#This Row],[course_title]],2,10)</f>
        <v>prende a t</v>
      </c>
      <c r="F1442" t="s">
        <v>4513</v>
      </c>
      <c r="G1442" t="str">
        <f>REPLACE(טבלה1[[#This Row],[url]],19,3,"com")</f>
        <v>https://www.udemy.com/aprende-a-tocar-el-contrabajo-sin-complicaciones/</v>
      </c>
      <c r="H1442" t="b">
        <v>1</v>
      </c>
      <c r="I1442" s="4">
        <v>50</v>
      </c>
      <c r="J1442" s="5">
        <v>3</v>
      </c>
      <c r="K1442" s="5">
        <v>1</v>
      </c>
      <c r="L1442" s="5">
        <v>20</v>
      </c>
      <c r="M1442">
        <v>1</v>
      </c>
      <c r="N1442" t="str">
        <f>VLOOKUP(טבלה1[[#This Row],[level_id]],Level_id!$A$2:$B$5,2)</f>
        <v>All levels</v>
      </c>
      <c r="O1442" t="str">
        <f>LOWER(טבלה1[[#This Row],[level_desc]])</f>
        <v>all levels</v>
      </c>
      <c r="P1442" s="3" t="str">
        <f>UPPER(טבלה1[[#This Row],[small letters]])</f>
        <v>ALL LEVELS</v>
      </c>
      <c r="Q1442">
        <f>LEN(טבלה1[[#This Row],[no spaces]])</f>
        <v>10</v>
      </c>
      <c r="R1442" t="str">
        <f>TRIM(טבלה1[[#This Row],[small letters]])</f>
        <v>all levels</v>
      </c>
      <c r="S1442" s="6">
        <v>3</v>
      </c>
      <c r="T1442" s="12">
        <v>41778</v>
      </c>
      <c r="U1442" s="6">
        <f>DAY(טבלה1[[#This Row],[published_date]])</f>
        <v>19</v>
      </c>
      <c r="V1442" s="6">
        <f>MONTH(טבלה1[[#This Row],[published_date]])</f>
        <v>5</v>
      </c>
      <c r="W1442" s="6">
        <f>YEAR(טבלה1[[#This Row],[published_date]])</f>
        <v>2014</v>
      </c>
      <c r="X1442">
        <v>3</v>
      </c>
      <c r="Y1442" t="str">
        <f>VLOOKUP(טבלה1[[#This Row],[subject_id]],Subject_id!$A$2:$B$5,2)</f>
        <v>Musical Instruments</v>
      </c>
      <c r="Z1442" s="7">
        <v>43734</v>
      </c>
      <c r="AA1442">
        <f>_xlfn.DAYS(טבלה1[[#This Row],[Removal_date]],טבלה1[[#This Row],[published_date]])</f>
        <v>1956</v>
      </c>
      <c r="AB1442" s="4">
        <f>טבלה1[[#This Row],[price]]*טבלה1[[#This Row],[num_subscribers]]</f>
        <v>150</v>
      </c>
    </row>
    <row r="1443" spans="1:28" x14ac:dyDescent="0.3">
      <c r="A1443">
        <v>221920</v>
      </c>
      <c r="B1443" t="s">
        <v>6947</v>
      </c>
      <c r="C1443" t="str">
        <f>LEFT(טבלה1[[#This Row],[course_title]],10)</f>
        <v>A Beginner</v>
      </c>
      <c r="D1443" t="str">
        <f>RIGHT(טבלה1[[#This Row],[course_title]],10)</f>
        <v xml:space="preserve"> Framework</v>
      </c>
      <c r="E1443" t="str">
        <f>MID(טבלה1[[#This Row],[course_title]],2,10)</f>
        <v xml:space="preserve"> Beginner'</v>
      </c>
      <c r="F1443" t="s">
        <v>6948</v>
      </c>
      <c r="G1443" t="str">
        <f>REPLACE(טבלה1[[#This Row],[url]],19,3,"com")</f>
        <v>https://www.udemy.com/meteorjs/</v>
      </c>
      <c r="H1443" t="b">
        <v>1</v>
      </c>
      <c r="I1443" s="4">
        <v>50</v>
      </c>
      <c r="J1443" s="5">
        <v>898</v>
      </c>
      <c r="K1443" s="5">
        <v>132</v>
      </c>
      <c r="L1443" s="5">
        <v>40</v>
      </c>
      <c r="M1443">
        <v>2</v>
      </c>
      <c r="N1443" t="str">
        <f>VLOOKUP(טבלה1[[#This Row],[level_id]],Level_id!$A$2:$B$5,2)</f>
        <v>Beginner Level</v>
      </c>
      <c r="O1443" t="str">
        <f>LOWER(טבלה1[[#This Row],[level_desc]])</f>
        <v>beginner level</v>
      </c>
      <c r="P1443" s="3" t="str">
        <f>UPPER(טבלה1[[#This Row],[small letters]])</f>
        <v>BEGINNER LEVEL</v>
      </c>
      <c r="Q1443">
        <f>LEN(טבלה1[[#This Row],[no spaces]])</f>
        <v>14</v>
      </c>
      <c r="R1443" t="str">
        <f>TRIM(טבלה1[[#This Row],[small letters]])</f>
        <v>beginner level</v>
      </c>
      <c r="S1443" s="6">
        <v>2</v>
      </c>
      <c r="T1443" s="12">
        <v>41909</v>
      </c>
      <c r="U1443" s="6">
        <f>DAY(טבלה1[[#This Row],[published_date]])</f>
        <v>27</v>
      </c>
      <c r="V1443" s="6">
        <f>MONTH(טבלה1[[#This Row],[published_date]])</f>
        <v>9</v>
      </c>
      <c r="W1443" s="6">
        <f>YEAR(טבלה1[[#This Row],[published_date]])</f>
        <v>2014</v>
      </c>
      <c r="X1443">
        <v>4</v>
      </c>
      <c r="Y1443" t="str">
        <f>VLOOKUP(טבלה1[[#This Row],[subject_id]],Subject_id!$A$2:$B$5,2)</f>
        <v>Web Development</v>
      </c>
      <c r="Z1443" s="7">
        <v>43465</v>
      </c>
      <c r="AA1443">
        <f>_xlfn.DAYS(טבלה1[[#This Row],[Removal_date]],טבלה1[[#This Row],[published_date]])</f>
        <v>1556</v>
      </c>
      <c r="AB1443" s="4">
        <f>טבלה1[[#This Row],[price]]*טבלה1[[#This Row],[num_subscribers]]</f>
        <v>44900</v>
      </c>
    </row>
    <row r="1444" spans="1:28" x14ac:dyDescent="0.3">
      <c r="A1444">
        <v>231176</v>
      </c>
      <c r="B1444" t="s">
        <v>6290</v>
      </c>
      <c r="C1444" t="str">
        <f>LEFT(טבלה1[[#This Row],[course_title]],10)</f>
        <v>Learn To B</v>
      </c>
      <c r="D1444" t="str">
        <f>RIGHT(טבלה1[[#This Row],[course_title]],10)</f>
        <v>In 1 Month</v>
      </c>
      <c r="E1444" t="str">
        <f>MID(טבלה1[[#This Row],[course_title]],2,10)</f>
        <v>earn To Bu</v>
      </c>
      <c r="F1444" t="s">
        <v>6291</v>
      </c>
      <c r="G1444" t="str">
        <f>REPLACE(טבלה1[[#This Row],[url]],19,3,"com")</f>
        <v>https://www.udemy.com/learn-to-build-beautiful-html5-and-css3-websites-in-1-month/</v>
      </c>
      <c r="H1444" t="b">
        <v>1</v>
      </c>
      <c r="I1444" s="4">
        <v>50</v>
      </c>
      <c r="J1444" s="5">
        <v>18818</v>
      </c>
      <c r="K1444" s="5">
        <v>407</v>
      </c>
      <c r="L1444" s="5">
        <v>80</v>
      </c>
      <c r="M1444">
        <v>1</v>
      </c>
      <c r="N1444" t="str">
        <f>VLOOKUP(טבלה1[[#This Row],[level_id]],Level_id!$A$2:$B$5,2)</f>
        <v>All levels</v>
      </c>
      <c r="O1444" t="str">
        <f>LOWER(טבלה1[[#This Row],[level_desc]])</f>
        <v>all levels</v>
      </c>
      <c r="P1444" s="3" t="str">
        <f>UPPER(טבלה1[[#This Row],[small letters]])</f>
        <v>ALL LEVELS</v>
      </c>
      <c r="Q1444">
        <f>LEN(טבלה1[[#This Row],[no spaces]])</f>
        <v>10</v>
      </c>
      <c r="R1444" t="str">
        <f>TRIM(טבלה1[[#This Row],[small letters]])</f>
        <v>all levels</v>
      </c>
      <c r="S1444" s="6">
        <v>11</v>
      </c>
      <c r="T1444" s="12">
        <v>41793</v>
      </c>
      <c r="U1444" s="6">
        <f>DAY(טבלה1[[#This Row],[published_date]])</f>
        <v>3</v>
      </c>
      <c r="V1444" s="6">
        <f>MONTH(טבלה1[[#This Row],[published_date]])</f>
        <v>6</v>
      </c>
      <c r="W1444" s="6">
        <f>YEAR(טבלה1[[#This Row],[published_date]])</f>
        <v>2014</v>
      </c>
      <c r="X1444">
        <v>4</v>
      </c>
      <c r="Y1444" t="str">
        <f>VLOOKUP(טבלה1[[#This Row],[subject_id]],Subject_id!$A$2:$B$5,2)</f>
        <v>Web Development</v>
      </c>
      <c r="Z1444" s="7">
        <v>43734</v>
      </c>
      <c r="AA1444">
        <f>_xlfn.DAYS(טבלה1[[#This Row],[Removal_date]],טבלה1[[#This Row],[published_date]])</f>
        <v>1941</v>
      </c>
      <c r="AB1444" s="4">
        <f>טבלה1[[#This Row],[price]]*טבלה1[[#This Row],[num_subscribers]]</f>
        <v>940900</v>
      </c>
    </row>
    <row r="1445" spans="1:28" x14ac:dyDescent="0.3">
      <c r="A1445">
        <v>248338</v>
      </c>
      <c r="B1445" t="s">
        <v>2340</v>
      </c>
      <c r="C1445" t="str">
        <f>LEFT(טבלה1[[#This Row],[course_title]],10)</f>
        <v>Introducti</v>
      </c>
      <c r="D1445" t="str">
        <f>RIGHT(טבלה1[[#This Row],[course_title]],10)</f>
        <v>ay Trading</v>
      </c>
      <c r="E1445" t="str">
        <f>MID(טבלה1[[#This Row],[course_title]],2,10)</f>
        <v>ntroductio</v>
      </c>
      <c r="F1445" t="s">
        <v>2341</v>
      </c>
      <c r="G1445" t="str">
        <f>REPLACE(טבלה1[[#This Row],[url]],19,3,"com")</f>
        <v>https://www.udemy.com/introduction-to-day-trading/</v>
      </c>
      <c r="H1445" t="b">
        <v>1</v>
      </c>
      <c r="I1445" s="4">
        <v>50</v>
      </c>
      <c r="J1445" s="5">
        <v>79</v>
      </c>
      <c r="K1445" s="5">
        <v>5</v>
      </c>
      <c r="L1445" s="5">
        <v>36</v>
      </c>
      <c r="M1445">
        <v>2</v>
      </c>
      <c r="N1445" t="str">
        <f>VLOOKUP(טבלה1[[#This Row],[level_id]],Level_id!$A$2:$B$5,2)</f>
        <v>Beginner Level</v>
      </c>
      <c r="O1445" t="str">
        <f>LOWER(טבלה1[[#This Row],[level_desc]])</f>
        <v>beginner level</v>
      </c>
      <c r="P1445" s="3" t="str">
        <f>UPPER(טבלה1[[#This Row],[small letters]])</f>
        <v>BEGINNER LEVEL</v>
      </c>
      <c r="Q1445">
        <f>LEN(טבלה1[[#This Row],[no spaces]])</f>
        <v>14</v>
      </c>
      <c r="R1445" t="str">
        <f>TRIM(טבלה1[[#This Row],[small letters]])</f>
        <v>beginner level</v>
      </c>
      <c r="S1445" s="6">
        <v>1</v>
      </c>
      <c r="T1445" s="12">
        <v>41887</v>
      </c>
      <c r="U1445" s="6">
        <f>DAY(טבלה1[[#This Row],[published_date]])</f>
        <v>5</v>
      </c>
      <c r="V1445" s="6">
        <f>MONTH(טבלה1[[#This Row],[published_date]])</f>
        <v>9</v>
      </c>
      <c r="W1445" s="6">
        <f>YEAR(טבלה1[[#This Row],[published_date]])</f>
        <v>2014</v>
      </c>
      <c r="X1445">
        <v>1</v>
      </c>
      <c r="Y1445" t="str">
        <f>VLOOKUP(טבלה1[[#This Row],[subject_id]],Subject_id!$A$2:$B$5,2)</f>
        <v>Business Finance</v>
      </c>
      <c r="Z1445" s="7">
        <v>43465</v>
      </c>
      <c r="AA1445">
        <f>_xlfn.DAYS(טבלה1[[#This Row],[Removal_date]],טבלה1[[#This Row],[published_date]])</f>
        <v>1578</v>
      </c>
      <c r="AB1445" s="4">
        <f>טבלה1[[#This Row],[price]]*טבלה1[[#This Row],[num_subscribers]]</f>
        <v>3950</v>
      </c>
    </row>
    <row r="1446" spans="1:28" x14ac:dyDescent="0.3">
      <c r="A1446">
        <v>256200</v>
      </c>
      <c r="B1446" t="s">
        <v>1494</v>
      </c>
      <c r="C1446" t="str">
        <f>LEFT(טבלה1[[#This Row],[course_title]],10)</f>
        <v>How To Sta</v>
      </c>
      <c r="D1446" t="str">
        <f>RIGHT(טבלה1[[#This Row],[course_title]],10)</f>
        <v>Steps 2017</v>
      </c>
      <c r="E1446" t="str">
        <f>MID(טבלה1[[#This Row],[course_title]],2,10)</f>
        <v>ow To Star</v>
      </c>
      <c r="F1446" t="s">
        <v>1495</v>
      </c>
      <c r="G1446" t="str">
        <f>REPLACE(טבלה1[[#This Row],[url]],19,3,"com")</f>
        <v>https://www.udemy.com/penny-stock-trading-analyzing-the-most-profitable-stocks/</v>
      </c>
      <c r="H1446" t="b">
        <v>1</v>
      </c>
      <c r="I1446" s="4">
        <v>50</v>
      </c>
      <c r="J1446" s="5">
        <v>7750</v>
      </c>
      <c r="K1446" s="5">
        <v>58</v>
      </c>
      <c r="L1446" s="5">
        <v>15</v>
      </c>
      <c r="M1446">
        <v>1</v>
      </c>
      <c r="N1446" t="str">
        <f>VLOOKUP(טבלה1[[#This Row],[level_id]],Level_id!$A$2:$B$5,2)</f>
        <v>All levels</v>
      </c>
      <c r="O1446" t="str">
        <f>LOWER(טבלה1[[#This Row],[level_desc]])</f>
        <v>all levels</v>
      </c>
      <c r="P1446" s="3" t="str">
        <f>UPPER(טבלה1[[#This Row],[small letters]])</f>
        <v>ALL LEVELS</v>
      </c>
      <c r="Q1446">
        <f>LEN(טבלה1[[#This Row],[no spaces]])</f>
        <v>10</v>
      </c>
      <c r="R1446" t="str">
        <f>TRIM(טבלה1[[#This Row],[small letters]])</f>
        <v>all levels</v>
      </c>
      <c r="S1446" s="6">
        <v>1.5</v>
      </c>
      <c r="T1446" s="12">
        <v>41837</v>
      </c>
      <c r="U1446" s="6">
        <f>DAY(טבלה1[[#This Row],[published_date]])</f>
        <v>17</v>
      </c>
      <c r="V1446" s="6">
        <f>MONTH(טבלה1[[#This Row],[published_date]])</f>
        <v>7</v>
      </c>
      <c r="W1446" s="6">
        <f>YEAR(טבלה1[[#This Row],[published_date]])</f>
        <v>2014</v>
      </c>
      <c r="X1446">
        <v>1</v>
      </c>
      <c r="Y1446" t="str">
        <f>VLOOKUP(טבלה1[[#This Row],[subject_id]],Subject_id!$A$2:$B$5,2)</f>
        <v>Business Finance</v>
      </c>
      <c r="Z1446" s="7">
        <v>43318</v>
      </c>
      <c r="AA1446">
        <f>_xlfn.DAYS(טבלה1[[#This Row],[Removal_date]],טבלה1[[#This Row],[published_date]])</f>
        <v>1481</v>
      </c>
      <c r="AB1446" s="4">
        <f>טבלה1[[#This Row],[price]]*טבלה1[[#This Row],[num_subscribers]]</f>
        <v>387500</v>
      </c>
    </row>
    <row r="1447" spans="1:28" x14ac:dyDescent="0.3">
      <c r="A1447">
        <v>258894</v>
      </c>
      <c r="B1447" t="s">
        <v>1816</v>
      </c>
      <c r="C1447" t="str">
        <f>LEFT(טבלה1[[#This Row],[course_title]],10)</f>
        <v>How to Rea</v>
      </c>
      <c r="D1447" t="str">
        <f>RIGHT(טבלה1[[#This Row],[course_title]],10)</f>
        <v>ance Sheet</v>
      </c>
      <c r="E1447" t="str">
        <f>MID(טבלה1[[#This Row],[course_title]],2,10)</f>
        <v>ow to Read</v>
      </c>
      <c r="F1447" t="s">
        <v>1817</v>
      </c>
      <c r="G1447" t="str">
        <f>REPLACE(טבלה1[[#This Row],[url]],19,3,"com")</f>
        <v>https://www.udemy.com/how-to-read-balance-sheet/</v>
      </c>
      <c r="H1447" t="b">
        <v>1</v>
      </c>
      <c r="I1447" s="4">
        <v>50</v>
      </c>
      <c r="J1447" s="5">
        <v>1055</v>
      </c>
      <c r="K1447" s="5">
        <v>21</v>
      </c>
      <c r="L1447" s="5">
        <v>64</v>
      </c>
      <c r="M1447">
        <v>2</v>
      </c>
      <c r="N1447" t="str">
        <f>VLOOKUP(טבלה1[[#This Row],[level_id]],Level_id!$A$2:$B$5,2)</f>
        <v>Beginner Level</v>
      </c>
      <c r="O1447" t="str">
        <f>LOWER(טבלה1[[#This Row],[level_desc]])</f>
        <v>beginner level</v>
      </c>
      <c r="P1447" s="3" t="str">
        <f>UPPER(טבלה1[[#This Row],[small letters]])</f>
        <v>BEGINNER LEVEL</v>
      </c>
      <c r="Q1447">
        <f>LEN(טבלה1[[#This Row],[no spaces]])</f>
        <v>14</v>
      </c>
      <c r="R1447" t="str">
        <f>TRIM(טבלה1[[#This Row],[small letters]])</f>
        <v>beginner level</v>
      </c>
      <c r="S1447" s="6">
        <v>3.5</v>
      </c>
      <c r="T1447" s="12">
        <v>41831</v>
      </c>
      <c r="U1447" s="6">
        <f>DAY(טבלה1[[#This Row],[published_date]])</f>
        <v>11</v>
      </c>
      <c r="V1447" s="6">
        <f>MONTH(טבלה1[[#This Row],[published_date]])</f>
        <v>7</v>
      </c>
      <c r="W1447" s="6">
        <f>YEAR(טבלה1[[#This Row],[published_date]])</f>
        <v>2014</v>
      </c>
      <c r="X1447">
        <v>1</v>
      </c>
      <c r="Y1447" t="str">
        <f>VLOOKUP(טבלה1[[#This Row],[subject_id]],Subject_id!$A$2:$B$5,2)</f>
        <v>Business Finance</v>
      </c>
      <c r="Z1447" s="7">
        <v>43465</v>
      </c>
      <c r="AA1447">
        <f>_xlfn.DAYS(טבלה1[[#This Row],[Removal_date]],טבלה1[[#This Row],[published_date]])</f>
        <v>1634</v>
      </c>
      <c r="AB1447" s="4">
        <f>טבלה1[[#This Row],[price]]*טבלה1[[#This Row],[num_subscribers]]</f>
        <v>52750</v>
      </c>
    </row>
    <row r="1448" spans="1:28" x14ac:dyDescent="0.3">
      <c r="A1448">
        <v>263818</v>
      </c>
      <c r="B1448" t="s">
        <v>3758</v>
      </c>
      <c r="C1448" t="str">
        <f>LEFT(טבלה1[[#This Row],[course_title]],10)</f>
        <v>Learn to P</v>
      </c>
      <c r="D1448" t="str">
        <f>RIGHT(טבלה1[[#This Row],[course_title]],10)</f>
        <v>e Easy Way</v>
      </c>
      <c r="E1448" t="str">
        <f>MID(טבלה1[[#This Row],[course_title]],2,10)</f>
        <v>earn to Pl</v>
      </c>
      <c r="F1448" t="s">
        <v>3759</v>
      </c>
      <c r="G1448" t="str">
        <f>REPLACE(טבלה1[[#This Row],[url]],19,3,"com")</f>
        <v>https://www.udemy.com/beginninghorn/</v>
      </c>
      <c r="H1448" t="b">
        <v>1</v>
      </c>
      <c r="I1448" s="4">
        <v>50</v>
      </c>
      <c r="J1448" s="5">
        <v>460</v>
      </c>
      <c r="K1448" s="5">
        <v>27</v>
      </c>
      <c r="L1448" s="5">
        <v>131</v>
      </c>
      <c r="M1448">
        <v>2</v>
      </c>
      <c r="N1448" t="str">
        <f>VLOOKUP(טבלה1[[#This Row],[level_id]],Level_id!$A$2:$B$5,2)</f>
        <v>Beginner Level</v>
      </c>
      <c r="O1448" t="str">
        <f>LOWER(טבלה1[[#This Row],[level_desc]])</f>
        <v>beginner level</v>
      </c>
      <c r="P1448" s="3" t="str">
        <f>UPPER(טבלה1[[#This Row],[small letters]])</f>
        <v>BEGINNER LEVEL</v>
      </c>
      <c r="Q1448">
        <f>LEN(טבלה1[[#This Row],[no spaces]])</f>
        <v>14</v>
      </c>
      <c r="R1448" t="str">
        <f>TRIM(טבלה1[[#This Row],[small letters]])</f>
        <v>beginner level</v>
      </c>
      <c r="S1448" s="6">
        <v>8</v>
      </c>
      <c r="T1448" s="12">
        <v>41941</v>
      </c>
      <c r="U1448" s="6">
        <f>DAY(טבלה1[[#This Row],[published_date]])</f>
        <v>29</v>
      </c>
      <c r="V1448" s="6">
        <f>MONTH(טבלה1[[#This Row],[published_date]])</f>
        <v>10</v>
      </c>
      <c r="W1448" s="6">
        <f>YEAR(טבלה1[[#This Row],[published_date]])</f>
        <v>2014</v>
      </c>
      <c r="X1448">
        <v>3</v>
      </c>
      <c r="Y1448" t="str">
        <f>VLOOKUP(טבלה1[[#This Row],[subject_id]],Subject_id!$A$2:$B$5,2)</f>
        <v>Musical Instruments</v>
      </c>
      <c r="Z1448" s="7">
        <v>43465</v>
      </c>
      <c r="AA1448">
        <f>_xlfn.DAYS(טבלה1[[#This Row],[Removal_date]],טבלה1[[#This Row],[published_date]])</f>
        <v>1524</v>
      </c>
      <c r="AB1448" s="4">
        <f>טבלה1[[#This Row],[price]]*טבלה1[[#This Row],[num_subscribers]]</f>
        <v>23000</v>
      </c>
    </row>
    <row r="1449" spans="1:28" x14ac:dyDescent="0.3">
      <c r="A1449">
        <v>263846</v>
      </c>
      <c r="B1449" t="s">
        <v>4638</v>
      </c>
      <c r="C1449" t="str">
        <f>LEFT(טבלה1[[#This Row],[course_title]],10)</f>
        <v>Master the</v>
      </c>
      <c r="D1449" t="str">
        <f>RIGHT(טבלה1[[#This Row],[course_title]],10)</f>
        <v>ade Simple</v>
      </c>
      <c r="E1449" t="str">
        <f>MID(טבלה1[[#This Row],[course_title]],2,10)</f>
        <v xml:space="preserve">aster the </v>
      </c>
      <c r="F1449" t="s">
        <v>4639</v>
      </c>
      <c r="G1449" t="str">
        <f>REPLACE(טבלה1[[#This Row],[url]],19,3,"com")</f>
        <v>https://www.udemy.com/intermediatehorn/</v>
      </c>
      <c r="H1449" t="b">
        <v>1</v>
      </c>
      <c r="I1449" s="4">
        <v>50</v>
      </c>
      <c r="J1449" s="5">
        <v>68</v>
      </c>
      <c r="K1449" s="5">
        <v>8</v>
      </c>
      <c r="L1449" s="5">
        <v>126</v>
      </c>
      <c r="M1449">
        <v>4</v>
      </c>
      <c r="N1449" t="str">
        <f>VLOOKUP(טבלה1[[#This Row],[level_id]],Level_id!$A$2:$B$5,2)</f>
        <v>Intermediate Level</v>
      </c>
      <c r="O1449" t="str">
        <f>LOWER(טבלה1[[#This Row],[level_desc]])</f>
        <v>intermediate level</v>
      </c>
      <c r="P1449" s="3" t="str">
        <f>UPPER(טבלה1[[#This Row],[small letters]])</f>
        <v>INTERMEDIATE LEVEL</v>
      </c>
      <c r="Q1449">
        <f>LEN(טבלה1[[#This Row],[no spaces]])</f>
        <v>18</v>
      </c>
      <c r="R1449" t="str">
        <f>TRIM(טבלה1[[#This Row],[small letters]])</f>
        <v>intermediate level</v>
      </c>
      <c r="S1449" s="6">
        <v>7.5</v>
      </c>
      <c r="T1449" s="12">
        <v>41941</v>
      </c>
      <c r="U1449" s="6">
        <f>DAY(טבלה1[[#This Row],[published_date]])</f>
        <v>29</v>
      </c>
      <c r="V1449" s="6">
        <f>MONTH(טבלה1[[#This Row],[published_date]])</f>
        <v>10</v>
      </c>
      <c r="W1449" s="6">
        <f>YEAR(טבלה1[[#This Row],[published_date]])</f>
        <v>2014</v>
      </c>
      <c r="X1449">
        <v>3</v>
      </c>
      <c r="Y1449" t="str">
        <f>VLOOKUP(טבלה1[[#This Row],[subject_id]],Subject_id!$A$2:$B$5,2)</f>
        <v>Musical Instruments</v>
      </c>
      <c r="Z1449" s="7">
        <v>44114</v>
      </c>
      <c r="AA1449">
        <f>_xlfn.DAYS(טבלה1[[#This Row],[Removal_date]],טבלה1[[#This Row],[published_date]])</f>
        <v>2173</v>
      </c>
      <c r="AB1449" s="4">
        <f>טבלה1[[#This Row],[price]]*טבלה1[[#This Row],[num_subscribers]]</f>
        <v>3400</v>
      </c>
    </row>
    <row r="1450" spans="1:28" x14ac:dyDescent="0.3">
      <c r="A1450">
        <v>280842</v>
      </c>
      <c r="B1450" t="s">
        <v>958</v>
      </c>
      <c r="C1450" t="str">
        <f>LEFT(טבלה1[[#This Row],[course_title]],10)</f>
        <v xml:space="preserve">Take Your </v>
      </c>
      <c r="D1450" t="str">
        <f>RIGHT(טבלה1[[#This Row],[course_title]],10)</f>
        <v>BA Finance</v>
      </c>
      <c r="E1450" t="str">
        <f>MID(טבלה1[[#This Row],[course_title]],2,10)</f>
        <v>ake Your C</v>
      </c>
      <c r="F1450" t="s">
        <v>959</v>
      </c>
      <c r="G1450" t="str">
        <f>REPLACE(טבלה1[[#This Row],[url]],19,3,"com")</f>
        <v>https://www.udemy.com/take-your-career-to-the-next-level-with-mba-finance/</v>
      </c>
      <c r="H1450" t="b">
        <v>1</v>
      </c>
      <c r="I1450" s="4">
        <v>50</v>
      </c>
      <c r="J1450" s="5">
        <v>618</v>
      </c>
      <c r="K1450" s="5">
        <v>10</v>
      </c>
      <c r="L1450" s="5">
        <v>19</v>
      </c>
      <c r="M1450">
        <v>1</v>
      </c>
      <c r="N1450" t="str">
        <f>VLOOKUP(טבלה1[[#This Row],[level_id]],Level_id!$A$2:$B$5,2)</f>
        <v>All levels</v>
      </c>
      <c r="O1450" t="str">
        <f>LOWER(טבלה1[[#This Row],[level_desc]])</f>
        <v>all levels</v>
      </c>
      <c r="P1450" s="3" t="str">
        <f>UPPER(טבלה1[[#This Row],[small letters]])</f>
        <v>ALL LEVELS</v>
      </c>
      <c r="Q1450">
        <f>LEN(טבלה1[[#This Row],[no spaces]])</f>
        <v>10</v>
      </c>
      <c r="R1450" t="str">
        <f>TRIM(טבלה1[[#This Row],[small letters]])</f>
        <v>all levels</v>
      </c>
      <c r="S1450" s="6">
        <v>2</v>
      </c>
      <c r="T1450" s="12">
        <v>42306</v>
      </c>
      <c r="U1450" s="6">
        <f>DAY(טבלה1[[#This Row],[published_date]])</f>
        <v>29</v>
      </c>
      <c r="V1450" s="6">
        <f>MONTH(טבלה1[[#This Row],[published_date]])</f>
        <v>10</v>
      </c>
      <c r="W1450" s="6">
        <f>YEAR(טבלה1[[#This Row],[published_date]])</f>
        <v>2015</v>
      </c>
      <c r="X1450">
        <v>1</v>
      </c>
      <c r="Y1450" t="str">
        <f>VLOOKUP(טבלה1[[#This Row],[subject_id]],Subject_id!$A$2:$B$5,2)</f>
        <v>Business Finance</v>
      </c>
      <c r="Z1450" s="7">
        <v>43318</v>
      </c>
      <c r="AA1450">
        <f>_xlfn.DAYS(טבלה1[[#This Row],[Removal_date]],טבלה1[[#This Row],[published_date]])</f>
        <v>1012</v>
      </c>
      <c r="AB1450" s="4">
        <f>טבלה1[[#This Row],[price]]*טבלה1[[#This Row],[num_subscribers]]</f>
        <v>30900</v>
      </c>
    </row>
    <row r="1451" spans="1:28" x14ac:dyDescent="0.3">
      <c r="A1451">
        <v>288110</v>
      </c>
      <c r="B1451" t="s">
        <v>2638</v>
      </c>
      <c r="C1451" t="str">
        <f>LEFT(טבלה1[[#This Row],[course_title]],10)</f>
        <v>Illustrato</v>
      </c>
      <c r="D1451" t="str">
        <f>RIGHT(טבלה1[[#This Row],[course_title]],10)</f>
        <v>om a photo</v>
      </c>
      <c r="E1451" t="str">
        <f>MID(טבלה1[[#This Row],[course_title]],2,10)</f>
        <v>llustrator</v>
      </c>
      <c r="F1451" t="s">
        <v>2639</v>
      </c>
      <c r="G1451" t="str">
        <f>REPLACE(טבלה1[[#This Row],[url]],19,3,"com")</f>
        <v>https://www.udemy.com/illustrator-free-creating-stylised-images-from-a-photo-using-trace/</v>
      </c>
      <c r="H1451" t="b">
        <v>1</v>
      </c>
      <c r="I1451" s="4">
        <v>50</v>
      </c>
      <c r="J1451" s="5">
        <v>1500</v>
      </c>
      <c r="K1451" s="5">
        <v>11</v>
      </c>
      <c r="L1451" s="5">
        <v>9</v>
      </c>
      <c r="M1451">
        <v>1</v>
      </c>
      <c r="N1451" t="str">
        <f>VLOOKUP(טבלה1[[#This Row],[level_id]],Level_id!$A$2:$B$5,2)</f>
        <v>All levels</v>
      </c>
      <c r="O1451" t="str">
        <f>LOWER(טבלה1[[#This Row],[level_desc]])</f>
        <v>all levels</v>
      </c>
      <c r="P1451" s="3" t="str">
        <f>UPPER(טבלה1[[#This Row],[small letters]])</f>
        <v>ALL LEVELS</v>
      </c>
      <c r="Q1451">
        <f>LEN(טבלה1[[#This Row],[no spaces]])</f>
        <v>10</v>
      </c>
      <c r="R1451" t="str">
        <f>TRIM(טבלה1[[#This Row],[small letters]])</f>
        <v>all levels</v>
      </c>
      <c r="S1451" s="6">
        <v>0.68333333299999999</v>
      </c>
      <c r="T1451" s="12">
        <v>41891</v>
      </c>
      <c r="U1451" s="6">
        <f>DAY(טבלה1[[#This Row],[published_date]])</f>
        <v>9</v>
      </c>
      <c r="V1451" s="6">
        <f>MONTH(טבלה1[[#This Row],[published_date]])</f>
        <v>9</v>
      </c>
      <c r="W1451" s="6">
        <f>YEAR(טבלה1[[#This Row],[published_date]])</f>
        <v>2014</v>
      </c>
      <c r="X1451">
        <v>2</v>
      </c>
      <c r="Y1451" t="str">
        <f>VLOOKUP(טבלה1[[#This Row],[subject_id]],Subject_id!$A$2:$B$5,2)</f>
        <v>Graphic Design</v>
      </c>
      <c r="Z1451" s="7">
        <v>43734</v>
      </c>
      <c r="AA1451">
        <f>_xlfn.DAYS(טבלה1[[#This Row],[Removal_date]],טבלה1[[#This Row],[published_date]])</f>
        <v>1843</v>
      </c>
      <c r="AB1451" s="4">
        <f>טבלה1[[#This Row],[price]]*טבלה1[[#This Row],[num_subscribers]]</f>
        <v>75000</v>
      </c>
    </row>
    <row r="1452" spans="1:28" x14ac:dyDescent="0.3">
      <c r="A1452">
        <v>288850</v>
      </c>
      <c r="B1452" t="s">
        <v>3096</v>
      </c>
      <c r="C1452" t="str">
        <f>LEFT(טבלה1[[#This Row],[course_title]],10)</f>
        <v xml:space="preserve">Make Logo </v>
      </c>
      <c r="D1452" t="str">
        <f>RIGHT(טבלה1[[#This Row],[course_title]],10)</f>
        <v>than a day</v>
      </c>
      <c r="E1452" t="str">
        <f>MID(טבלה1[[#This Row],[course_title]],2,10)</f>
        <v>ake Logo d</v>
      </c>
      <c r="F1452" t="s">
        <v>3097</v>
      </c>
      <c r="G1452" t="str">
        <f>REPLACE(טבלה1[[#This Row],[url]],19,3,"com")</f>
        <v>https://www.udemy.com/designing-logos-with-illustrator-beginners-to-advanced/</v>
      </c>
      <c r="H1452" t="b">
        <v>1</v>
      </c>
      <c r="I1452" s="4">
        <v>50</v>
      </c>
      <c r="J1452" s="5">
        <v>22</v>
      </c>
      <c r="K1452" s="5">
        <v>1</v>
      </c>
      <c r="L1452" s="5">
        <v>20</v>
      </c>
      <c r="M1452">
        <v>1</v>
      </c>
      <c r="N1452" t="str">
        <f>VLOOKUP(טבלה1[[#This Row],[level_id]],Level_id!$A$2:$B$5,2)</f>
        <v>All levels</v>
      </c>
      <c r="O1452" t="str">
        <f>LOWER(טבלה1[[#This Row],[level_desc]])</f>
        <v>all levels</v>
      </c>
      <c r="P1452" s="3" t="str">
        <f>UPPER(טבלה1[[#This Row],[small letters]])</f>
        <v>ALL LEVELS</v>
      </c>
      <c r="Q1452">
        <f>LEN(טבלה1[[#This Row],[no spaces]])</f>
        <v>10</v>
      </c>
      <c r="R1452" t="str">
        <f>TRIM(טבלה1[[#This Row],[small letters]])</f>
        <v>all levels</v>
      </c>
      <c r="S1452" s="6">
        <v>4</v>
      </c>
      <c r="T1452" s="12">
        <v>41883</v>
      </c>
      <c r="U1452" s="6">
        <f>DAY(טבלה1[[#This Row],[published_date]])</f>
        <v>1</v>
      </c>
      <c r="V1452" s="6">
        <f>MONTH(טבלה1[[#This Row],[published_date]])</f>
        <v>9</v>
      </c>
      <c r="W1452" s="6">
        <f>YEAR(טבלה1[[#This Row],[published_date]])</f>
        <v>2014</v>
      </c>
      <c r="X1452">
        <v>2</v>
      </c>
      <c r="Y1452" t="str">
        <f>VLOOKUP(טבלה1[[#This Row],[subject_id]],Subject_id!$A$2:$B$5,2)</f>
        <v>Graphic Design</v>
      </c>
      <c r="Z1452" s="7">
        <v>43734</v>
      </c>
      <c r="AA1452">
        <f>_xlfn.DAYS(טבלה1[[#This Row],[Removal_date]],טבלה1[[#This Row],[published_date]])</f>
        <v>1851</v>
      </c>
      <c r="AB1452" s="4">
        <f>טבלה1[[#This Row],[price]]*טבלה1[[#This Row],[num_subscribers]]</f>
        <v>1100</v>
      </c>
    </row>
    <row r="1453" spans="1:28" x14ac:dyDescent="0.3">
      <c r="A1453">
        <v>297044</v>
      </c>
      <c r="B1453" t="s">
        <v>5778</v>
      </c>
      <c r="C1453" t="str">
        <f>LEFT(טבלה1[[#This Row],[course_title]],10)</f>
        <v xml:space="preserve">Learn WCF </v>
      </c>
      <c r="D1453" t="str">
        <f>RIGHT(טבלה1[[#This Row],[course_title]],10)</f>
        <v>om Scratch</v>
      </c>
      <c r="E1453" t="str">
        <f>MID(טבלה1[[#This Row],[course_title]],2,10)</f>
        <v>earn WCF A</v>
      </c>
      <c r="F1453" t="s">
        <v>5779</v>
      </c>
      <c r="G1453" t="str">
        <f>REPLACE(טבלה1[[#This Row],[url]],19,3,"com")</f>
        <v>https://www.udemy.com/learn-wcf-and-web-apis-from-scratch/</v>
      </c>
      <c r="H1453" t="b">
        <v>1</v>
      </c>
      <c r="I1453" s="4">
        <v>50</v>
      </c>
      <c r="J1453" s="5">
        <v>5398</v>
      </c>
      <c r="K1453" s="5">
        <v>358</v>
      </c>
      <c r="L1453" s="5">
        <v>83</v>
      </c>
      <c r="M1453">
        <v>4</v>
      </c>
      <c r="N1453" t="str">
        <f>VLOOKUP(טבלה1[[#This Row],[level_id]],Level_id!$A$2:$B$5,2)</f>
        <v>Intermediate Level</v>
      </c>
      <c r="O1453" t="str">
        <f>LOWER(טבלה1[[#This Row],[level_desc]])</f>
        <v>intermediate level</v>
      </c>
      <c r="P1453" s="3" t="str">
        <f>UPPER(טבלה1[[#This Row],[small letters]])</f>
        <v>INTERMEDIATE LEVEL</v>
      </c>
      <c r="Q1453">
        <f>LEN(טבלה1[[#This Row],[no spaces]])</f>
        <v>18</v>
      </c>
      <c r="R1453" t="str">
        <f>TRIM(טבלה1[[#This Row],[small letters]])</f>
        <v>intermediate level</v>
      </c>
      <c r="S1453" s="6">
        <v>10.5</v>
      </c>
      <c r="T1453" s="12">
        <v>41920</v>
      </c>
      <c r="U1453" s="6">
        <f>DAY(טבלה1[[#This Row],[published_date]])</f>
        <v>8</v>
      </c>
      <c r="V1453" s="6">
        <f>MONTH(טבלה1[[#This Row],[published_date]])</f>
        <v>10</v>
      </c>
      <c r="W1453" s="6">
        <f>YEAR(טבלה1[[#This Row],[published_date]])</f>
        <v>2014</v>
      </c>
      <c r="X1453">
        <v>4</v>
      </c>
      <c r="Y1453" t="str">
        <f>VLOOKUP(טבלה1[[#This Row],[subject_id]],Subject_id!$A$2:$B$5,2)</f>
        <v>Web Development</v>
      </c>
      <c r="Z1453" s="7">
        <v>44114</v>
      </c>
      <c r="AA1453">
        <f>_xlfn.DAYS(טבלה1[[#This Row],[Removal_date]],טבלה1[[#This Row],[published_date]])</f>
        <v>2194</v>
      </c>
      <c r="AB1453" s="4">
        <f>טבלה1[[#This Row],[price]]*טבלה1[[#This Row],[num_subscribers]]</f>
        <v>269900</v>
      </c>
    </row>
    <row r="1454" spans="1:28" x14ac:dyDescent="0.3">
      <c r="A1454">
        <v>297702</v>
      </c>
      <c r="B1454" t="s">
        <v>3028</v>
      </c>
      <c r="C1454" t="str">
        <f>LEFT(טבלה1[[#This Row],[course_title]],10)</f>
        <v>Earn and L</v>
      </c>
      <c r="D1454" t="str">
        <f>RIGHT(טבלה1[[#This Row],[course_title]],10)</f>
        <v>or quickly</v>
      </c>
      <c r="E1454" t="str">
        <f>MID(טבלה1[[#This Row],[course_title]],2,10)</f>
        <v>arn and Le</v>
      </c>
      <c r="F1454" t="s">
        <v>3029</v>
      </c>
      <c r="G1454" t="str">
        <f>REPLACE(טבלה1[[#This Row],[url]],19,3,"com")</f>
        <v>https://www.udemy.com/learn-to-create-wicked-logo-designs-in-illustrator-quickly/</v>
      </c>
      <c r="H1454" t="b">
        <v>1</v>
      </c>
      <c r="I1454" s="4">
        <v>50</v>
      </c>
      <c r="J1454" s="5">
        <v>18</v>
      </c>
      <c r="K1454" s="5">
        <v>1</v>
      </c>
      <c r="L1454" s="5">
        <v>7</v>
      </c>
      <c r="M1454">
        <v>1</v>
      </c>
      <c r="N1454" t="str">
        <f>VLOOKUP(טבלה1[[#This Row],[level_id]],Level_id!$A$2:$B$5,2)</f>
        <v>All levels</v>
      </c>
      <c r="O1454" t="str">
        <f>LOWER(טבלה1[[#This Row],[level_desc]])</f>
        <v>all levels</v>
      </c>
      <c r="P1454" s="3" t="str">
        <f>UPPER(טבלה1[[#This Row],[small letters]])</f>
        <v>ALL LEVELS</v>
      </c>
      <c r="Q1454">
        <f>LEN(טבלה1[[#This Row],[no spaces]])</f>
        <v>10</v>
      </c>
      <c r="R1454" t="str">
        <f>TRIM(טבלה1[[#This Row],[small letters]])</f>
        <v>all levels</v>
      </c>
      <c r="S1454" s="6">
        <v>1</v>
      </c>
      <c r="T1454" s="12">
        <v>41892</v>
      </c>
      <c r="U1454" s="6">
        <f>DAY(טבלה1[[#This Row],[published_date]])</f>
        <v>10</v>
      </c>
      <c r="V1454" s="6">
        <f>MONTH(טבלה1[[#This Row],[published_date]])</f>
        <v>9</v>
      </c>
      <c r="W1454" s="6">
        <f>YEAR(טבלה1[[#This Row],[published_date]])</f>
        <v>2014</v>
      </c>
      <c r="X1454">
        <v>2</v>
      </c>
      <c r="Y1454" t="str">
        <f>VLOOKUP(טבלה1[[#This Row],[subject_id]],Subject_id!$A$2:$B$5,2)</f>
        <v>Graphic Design</v>
      </c>
      <c r="Z1454" s="7">
        <v>43734</v>
      </c>
      <c r="AA1454">
        <f>_xlfn.DAYS(טבלה1[[#This Row],[Removal_date]],טבלה1[[#This Row],[published_date]])</f>
        <v>1842</v>
      </c>
      <c r="AB1454" s="4">
        <f>טבלה1[[#This Row],[price]]*טבלה1[[#This Row],[num_subscribers]]</f>
        <v>900</v>
      </c>
    </row>
    <row r="1455" spans="1:28" x14ac:dyDescent="0.3">
      <c r="A1455">
        <v>297742</v>
      </c>
      <c r="B1455" t="s">
        <v>368</v>
      </c>
      <c r="C1455" t="str">
        <f>LEFT(טבלה1[[#This Row],[course_title]],10)</f>
        <v>Build a DC</v>
      </c>
      <c r="D1455" t="str">
        <f>RIGHT(טבלה1[[#This Row],[course_title]],10)</f>
        <v>tion Model</v>
      </c>
      <c r="E1455" t="str">
        <f>MID(טבלה1[[#This Row],[course_title]],2,10)</f>
        <v>uild a DCF</v>
      </c>
      <c r="F1455" t="s">
        <v>369</v>
      </c>
      <c r="G1455" t="str">
        <f>REPLACE(טבלה1[[#This Row],[url]],19,3,"com")</f>
        <v>https://www.udemy.com/build-a-dcf-valuation-model/</v>
      </c>
      <c r="H1455" t="b">
        <v>1</v>
      </c>
      <c r="I1455" s="4">
        <v>50</v>
      </c>
      <c r="J1455" s="5">
        <v>2053</v>
      </c>
      <c r="K1455" s="5">
        <v>234</v>
      </c>
      <c r="L1455" s="5">
        <v>44</v>
      </c>
      <c r="M1455">
        <v>1</v>
      </c>
      <c r="N1455" t="str">
        <f>VLOOKUP(טבלה1[[#This Row],[level_id]],Level_id!$A$2:$B$5,2)</f>
        <v>All levels</v>
      </c>
      <c r="O1455" t="str">
        <f>LOWER(טבלה1[[#This Row],[level_desc]])</f>
        <v>all levels</v>
      </c>
      <c r="P1455" s="3" t="str">
        <f>UPPER(טבלה1[[#This Row],[small letters]])</f>
        <v>ALL LEVELS</v>
      </c>
      <c r="Q1455">
        <f>LEN(טבלה1[[#This Row],[no spaces]])</f>
        <v>10</v>
      </c>
      <c r="R1455" t="str">
        <f>TRIM(טבלה1[[#This Row],[small letters]])</f>
        <v>all levels</v>
      </c>
      <c r="S1455" s="6">
        <v>5.5</v>
      </c>
      <c r="T1455" s="12">
        <v>41913</v>
      </c>
      <c r="U1455" s="6">
        <f>DAY(טבלה1[[#This Row],[published_date]])</f>
        <v>1</v>
      </c>
      <c r="V1455" s="6">
        <f>MONTH(טבלה1[[#This Row],[published_date]])</f>
        <v>10</v>
      </c>
      <c r="W1455" s="6">
        <f>YEAR(טבלה1[[#This Row],[published_date]])</f>
        <v>2014</v>
      </c>
      <c r="X1455">
        <v>1</v>
      </c>
      <c r="Y1455" t="str">
        <f>VLOOKUP(טבלה1[[#This Row],[subject_id]],Subject_id!$A$2:$B$5,2)</f>
        <v>Business Finance</v>
      </c>
      <c r="Z1455" s="7">
        <v>43408</v>
      </c>
      <c r="AA1455">
        <f>_xlfn.DAYS(טבלה1[[#This Row],[Removal_date]],טבלה1[[#This Row],[published_date]])</f>
        <v>1495</v>
      </c>
      <c r="AB1455" s="4">
        <f>טבלה1[[#This Row],[price]]*טבלה1[[#This Row],[num_subscribers]]</f>
        <v>102650</v>
      </c>
    </row>
    <row r="1456" spans="1:28" x14ac:dyDescent="0.3">
      <c r="A1456">
        <v>297762</v>
      </c>
      <c r="B1456" t="s">
        <v>1674</v>
      </c>
      <c r="C1456" t="str">
        <f>LEFT(טבלה1[[#This Row],[course_title]],10)</f>
        <v>Build a Tr</v>
      </c>
      <c r="D1456" t="str">
        <f>RIGHT(טבלה1[[#This Row],[course_title]],10)</f>
        <v>tion Model</v>
      </c>
      <c r="E1456" t="str">
        <f>MID(טבלה1[[#This Row],[course_title]],2,10)</f>
        <v>uild a Tra</v>
      </c>
      <c r="F1456" t="s">
        <v>1675</v>
      </c>
      <c r="G1456" t="str">
        <f>REPLACE(טבלה1[[#This Row],[url]],19,3,"com")</f>
        <v>https://www.udemy.com/build-a-trading-comps-valuation-model/</v>
      </c>
      <c r="H1456" t="b">
        <v>1</v>
      </c>
      <c r="I1456" s="4">
        <v>50</v>
      </c>
      <c r="J1456" s="5">
        <v>1032</v>
      </c>
      <c r="K1456" s="5">
        <v>60</v>
      </c>
      <c r="L1456" s="5">
        <v>55</v>
      </c>
      <c r="M1456">
        <v>1</v>
      </c>
      <c r="N1456" t="str">
        <f>VLOOKUP(טבלה1[[#This Row],[level_id]],Level_id!$A$2:$B$5,2)</f>
        <v>All levels</v>
      </c>
      <c r="O1456" t="str">
        <f>LOWER(טבלה1[[#This Row],[level_desc]])</f>
        <v>all levels</v>
      </c>
      <c r="P1456" s="3" t="str">
        <f>UPPER(טבלה1[[#This Row],[small letters]])</f>
        <v>ALL LEVELS</v>
      </c>
      <c r="Q1456">
        <f>LEN(טבלה1[[#This Row],[no spaces]])</f>
        <v>10</v>
      </c>
      <c r="R1456" t="str">
        <f>TRIM(טבלה1[[#This Row],[small letters]])</f>
        <v>all levels</v>
      </c>
      <c r="S1456" s="6">
        <v>7</v>
      </c>
      <c r="T1456" s="12">
        <v>41913</v>
      </c>
      <c r="U1456" s="6">
        <f>DAY(טבלה1[[#This Row],[published_date]])</f>
        <v>1</v>
      </c>
      <c r="V1456" s="6">
        <f>MONTH(טבלה1[[#This Row],[published_date]])</f>
        <v>10</v>
      </c>
      <c r="W1456" s="6">
        <f>YEAR(טבלה1[[#This Row],[published_date]])</f>
        <v>2014</v>
      </c>
      <c r="X1456">
        <v>1</v>
      </c>
      <c r="Y1456" t="str">
        <f>VLOOKUP(טבלה1[[#This Row],[subject_id]],Subject_id!$A$2:$B$5,2)</f>
        <v>Business Finance</v>
      </c>
      <c r="Z1456" s="7">
        <v>43318</v>
      </c>
      <c r="AA1456">
        <f>_xlfn.DAYS(טבלה1[[#This Row],[Removal_date]],טבלה1[[#This Row],[published_date]])</f>
        <v>1405</v>
      </c>
      <c r="AB1456" s="4">
        <f>טבלה1[[#This Row],[price]]*טבלה1[[#This Row],[num_subscribers]]</f>
        <v>51600</v>
      </c>
    </row>
    <row r="1457" spans="1:28" x14ac:dyDescent="0.3">
      <c r="A1457">
        <v>298558</v>
      </c>
      <c r="B1457" t="s">
        <v>494</v>
      </c>
      <c r="C1457" t="str">
        <f>LEFT(טבלה1[[#This Row],[course_title]],10)</f>
        <v>Advanced A</v>
      </c>
      <c r="D1457" t="str">
        <f>RIGHT(טבלה1[[#This Row],[course_title]],10)</f>
        <v>nt Banking</v>
      </c>
      <c r="E1457" t="str">
        <f>MID(טבלה1[[#This Row],[course_title]],2,10)</f>
        <v>dvanced Ac</v>
      </c>
      <c r="F1457" t="s">
        <v>495</v>
      </c>
      <c r="G1457" t="str">
        <f>REPLACE(טבלה1[[#This Row],[url]],19,3,"com")</f>
        <v>https://www.udemy.com/advanced-accounting-for-investment-banking/</v>
      </c>
      <c r="H1457" t="b">
        <v>1</v>
      </c>
      <c r="I1457" s="4">
        <v>50</v>
      </c>
      <c r="J1457" s="5">
        <v>1260</v>
      </c>
      <c r="K1457" s="5">
        <v>80</v>
      </c>
      <c r="L1457" s="5">
        <v>38</v>
      </c>
      <c r="M1457">
        <v>4</v>
      </c>
      <c r="N1457" t="str">
        <f>VLOOKUP(טבלה1[[#This Row],[level_id]],Level_id!$A$2:$B$5,2)</f>
        <v>Intermediate Level</v>
      </c>
      <c r="O1457" t="str">
        <f>LOWER(טבלה1[[#This Row],[level_desc]])</f>
        <v>intermediate level</v>
      </c>
      <c r="P1457" s="3" t="str">
        <f>UPPER(טבלה1[[#This Row],[small letters]])</f>
        <v>INTERMEDIATE LEVEL</v>
      </c>
      <c r="Q1457">
        <f>LEN(טבלה1[[#This Row],[no spaces]])</f>
        <v>18</v>
      </c>
      <c r="R1457" t="str">
        <f>TRIM(טבלה1[[#This Row],[small letters]])</f>
        <v>intermediate level</v>
      </c>
      <c r="S1457" s="6">
        <v>4</v>
      </c>
      <c r="T1457" s="12">
        <v>41913</v>
      </c>
      <c r="U1457" s="6">
        <f>DAY(טבלה1[[#This Row],[published_date]])</f>
        <v>1</v>
      </c>
      <c r="V1457" s="6">
        <f>MONTH(טבלה1[[#This Row],[published_date]])</f>
        <v>10</v>
      </c>
      <c r="W1457" s="6">
        <f>YEAR(טבלה1[[#This Row],[published_date]])</f>
        <v>2014</v>
      </c>
      <c r="X1457">
        <v>1</v>
      </c>
      <c r="Y1457" t="str">
        <f>VLOOKUP(טבלה1[[#This Row],[subject_id]],Subject_id!$A$2:$B$5,2)</f>
        <v>Business Finance</v>
      </c>
      <c r="Z1457" s="7">
        <v>44114</v>
      </c>
      <c r="AA1457">
        <f>_xlfn.DAYS(טבלה1[[#This Row],[Removal_date]],טבלה1[[#This Row],[published_date]])</f>
        <v>2201</v>
      </c>
      <c r="AB1457" s="4">
        <f>טבלה1[[#This Row],[price]]*טבלה1[[#This Row],[num_subscribers]]</f>
        <v>63000</v>
      </c>
    </row>
    <row r="1458" spans="1:28" x14ac:dyDescent="0.3">
      <c r="A1458">
        <v>310652</v>
      </c>
      <c r="B1458" t="s">
        <v>3402</v>
      </c>
      <c r="C1458" t="str">
        <f>LEFT(טבלה1[[#This Row],[course_title]],10)</f>
        <v>How To Sel</v>
      </c>
      <c r="D1458" t="str">
        <f>RIGHT(טבלה1[[#This Row],[course_title]],10)</f>
        <v>ign Mockup</v>
      </c>
      <c r="E1458" t="str">
        <f>MID(טבלה1[[#This Row],[course_title]],2,10)</f>
        <v>ow To Sell</v>
      </c>
      <c r="F1458" t="s">
        <v>3403</v>
      </c>
      <c r="G1458" t="str">
        <f>REPLACE(טבלה1[[#This Row],[url]],19,3,"com")</f>
        <v>https://www.udemy.com/how-to-sell-practically-anything-professional-design-mockup/</v>
      </c>
      <c r="H1458" t="b">
        <v>1</v>
      </c>
      <c r="I1458" s="4">
        <v>50</v>
      </c>
      <c r="J1458" s="5">
        <v>52</v>
      </c>
      <c r="K1458" s="5">
        <v>2</v>
      </c>
      <c r="L1458" s="5">
        <v>19</v>
      </c>
      <c r="M1458">
        <v>1</v>
      </c>
      <c r="N1458" t="str">
        <f>VLOOKUP(טבלה1[[#This Row],[level_id]],Level_id!$A$2:$B$5,2)</f>
        <v>All levels</v>
      </c>
      <c r="O1458" t="str">
        <f>LOWER(טבלה1[[#This Row],[level_desc]])</f>
        <v>all levels</v>
      </c>
      <c r="P1458" s="3" t="str">
        <f>UPPER(טבלה1[[#This Row],[small letters]])</f>
        <v>ALL LEVELS</v>
      </c>
      <c r="Q1458">
        <f>LEN(טבלה1[[#This Row],[no spaces]])</f>
        <v>10</v>
      </c>
      <c r="R1458" t="str">
        <f>TRIM(טבלה1[[#This Row],[small letters]])</f>
        <v>all levels</v>
      </c>
      <c r="S1458" s="6">
        <v>2.5</v>
      </c>
      <c r="T1458" s="12">
        <v>41920</v>
      </c>
      <c r="U1458" s="6">
        <f>DAY(טבלה1[[#This Row],[published_date]])</f>
        <v>8</v>
      </c>
      <c r="V1458" s="6">
        <f>MONTH(טבלה1[[#This Row],[published_date]])</f>
        <v>10</v>
      </c>
      <c r="W1458" s="6">
        <f>YEAR(טבלה1[[#This Row],[published_date]])</f>
        <v>2014</v>
      </c>
      <c r="X1458">
        <v>2</v>
      </c>
      <c r="Y1458" t="str">
        <f>VLOOKUP(טבלה1[[#This Row],[subject_id]],Subject_id!$A$2:$B$5,2)</f>
        <v>Graphic Design</v>
      </c>
      <c r="Z1458" s="7">
        <v>43734</v>
      </c>
      <c r="AA1458">
        <f>_xlfn.DAYS(טבלה1[[#This Row],[Removal_date]],טבלה1[[#This Row],[published_date]])</f>
        <v>1814</v>
      </c>
      <c r="AB1458" s="4">
        <f>טבלה1[[#This Row],[price]]*טבלה1[[#This Row],[num_subscribers]]</f>
        <v>2600</v>
      </c>
    </row>
    <row r="1459" spans="1:28" x14ac:dyDescent="0.3">
      <c r="A1459">
        <v>311916</v>
      </c>
      <c r="B1459" t="s">
        <v>5948</v>
      </c>
      <c r="C1459" t="str">
        <f>LEFT(טבלה1[[#This Row],[course_title]],10)</f>
        <v>Create a R</v>
      </c>
      <c r="D1459" t="str">
        <f>RIGHT(טבלה1[[#This Row],[course_title]],10)</f>
        <v>ootstrap 3</v>
      </c>
      <c r="E1459" t="str">
        <f>MID(טבלה1[[#This Row],[course_title]],2,10)</f>
        <v>reate a Re</v>
      </c>
      <c r="F1459" t="s">
        <v>5949</v>
      </c>
      <c r="G1459" t="str">
        <f>REPLACE(טבלה1[[#This Row],[url]],19,3,"com")</f>
        <v>https://www.udemy.com/create-a-responsive-website-with-bootstrap-3/</v>
      </c>
      <c r="H1459" t="b">
        <v>1</v>
      </c>
      <c r="I1459" s="4">
        <v>50</v>
      </c>
      <c r="J1459" s="5">
        <v>4076</v>
      </c>
      <c r="K1459" s="5">
        <v>39</v>
      </c>
      <c r="L1459" s="5">
        <v>22</v>
      </c>
      <c r="M1459">
        <v>4</v>
      </c>
      <c r="N1459" t="str">
        <f>VLOOKUP(טבלה1[[#This Row],[level_id]],Level_id!$A$2:$B$5,2)</f>
        <v>Intermediate Level</v>
      </c>
      <c r="O1459" t="str">
        <f>LOWER(טבלה1[[#This Row],[level_desc]])</f>
        <v>intermediate level</v>
      </c>
      <c r="P1459" s="3" t="str">
        <f>UPPER(טבלה1[[#This Row],[small letters]])</f>
        <v>INTERMEDIATE LEVEL</v>
      </c>
      <c r="Q1459">
        <f>LEN(טבלה1[[#This Row],[no spaces]])</f>
        <v>18</v>
      </c>
      <c r="R1459" t="str">
        <f>TRIM(טבלה1[[#This Row],[small letters]])</f>
        <v>intermediate level</v>
      </c>
      <c r="S1459" s="6">
        <v>3</v>
      </c>
      <c r="T1459" s="12">
        <v>41940</v>
      </c>
      <c r="U1459" s="6">
        <f>DAY(טבלה1[[#This Row],[published_date]])</f>
        <v>28</v>
      </c>
      <c r="V1459" s="6">
        <f>MONTH(טבלה1[[#This Row],[published_date]])</f>
        <v>10</v>
      </c>
      <c r="W1459" s="6">
        <f>YEAR(טבלה1[[#This Row],[published_date]])</f>
        <v>2014</v>
      </c>
      <c r="X1459">
        <v>4</v>
      </c>
      <c r="Y1459" t="str">
        <f>VLOOKUP(טבלה1[[#This Row],[subject_id]],Subject_id!$A$2:$B$5,2)</f>
        <v>Web Development</v>
      </c>
      <c r="Z1459" s="7">
        <v>44114</v>
      </c>
      <c r="AA1459">
        <f>_xlfn.DAYS(טבלה1[[#This Row],[Removal_date]],טבלה1[[#This Row],[published_date]])</f>
        <v>2174</v>
      </c>
      <c r="AB1459" s="4">
        <f>טבלה1[[#This Row],[price]]*טבלה1[[#This Row],[num_subscribers]]</f>
        <v>203800</v>
      </c>
    </row>
    <row r="1460" spans="1:28" x14ac:dyDescent="0.3">
      <c r="A1460">
        <v>315812</v>
      </c>
      <c r="B1460" t="s">
        <v>4342</v>
      </c>
      <c r="C1460" t="str">
        <f>LEFT(טבלה1[[#This Row],[course_title]],10)</f>
        <v>Gibson's L</v>
      </c>
      <c r="D1460" t="str">
        <f>RIGHT(טבלה1[[#This Row],[course_title]],10)</f>
        <v>ter Guitar</v>
      </c>
      <c r="E1460" t="str">
        <f>MID(טבלה1[[#This Row],[course_title]],2,10)</f>
        <v>ibson's Le</v>
      </c>
      <c r="F1460" t="s">
        <v>4343</v>
      </c>
      <c r="G1460" t="str">
        <f>REPLACE(טבלה1[[#This Row],[url]],19,3,"com")</f>
        <v>https://www.udemy.com/learnandmasterguitar/</v>
      </c>
      <c r="H1460" t="b">
        <v>1</v>
      </c>
      <c r="I1460" s="4">
        <v>50</v>
      </c>
      <c r="J1460" s="5">
        <v>103</v>
      </c>
      <c r="K1460" s="5">
        <v>33</v>
      </c>
      <c r="L1460" s="5">
        <v>309</v>
      </c>
      <c r="M1460">
        <v>1</v>
      </c>
      <c r="N1460" t="str">
        <f>VLOOKUP(טבלה1[[#This Row],[level_id]],Level_id!$A$2:$B$5,2)</f>
        <v>All levels</v>
      </c>
      <c r="O1460" t="str">
        <f>LOWER(טבלה1[[#This Row],[level_desc]])</f>
        <v>all levels</v>
      </c>
      <c r="P1460" s="3" t="str">
        <f>UPPER(טבלה1[[#This Row],[small letters]])</f>
        <v>ALL LEVELS</v>
      </c>
      <c r="Q1460">
        <f>LEN(טבלה1[[#This Row],[no spaces]])</f>
        <v>10</v>
      </c>
      <c r="R1460" t="str">
        <f>TRIM(טבלה1[[#This Row],[small letters]])</f>
        <v>all levels</v>
      </c>
      <c r="S1460" s="6">
        <v>38</v>
      </c>
      <c r="T1460" s="12">
        <v>41942</v>
      </c>
      <c r="U1460" s="6">
        <f>DAY(טבלה1[[#This Row],[published_date]])</f>
        <v>30</v>
      </c>
      <c r="V1460" s="6">
        <f>MONTH(טבלה1[[#This Row],[published_date]])</f>
        <v>10</v>
      </c>
      <c r="W1460" s="6">
        <f>YEAR(טבלה1[[#This Row],[published_date]])</f>
        <v>2014</v>
      </c>
      <c r="X1460">
        <v>3</v>
      </c>
      <c r="Y1460" t="str">
        <f>VLOOKUP(טבלה1[[#This Row],[subject_id]],Subject_id!$A$2:$B$5,2)</f>
        <v>Musical Instruments</v>
      </c>
      <c r="Z1460" s="7">
        <v>43734</v>
      </c>
      <c r="AA1460">
        <f>_xlfn.DAYS(טבלה1[[#This Row],[Removal_date]],טבלה1[[#This Row],[published_date]])</f>
        <v>1792</v>
      </c>
      <c r="AB1460" s="4">
        <f>טבלה1[[#This Row],[price]]*טבלה1[[#This Row],[num_subscribers]]</f>
        <v>5150</v>
      </c>
    </row>
    <row r="1461" spans="1:28" x14ac:dyDescent="0.3">
      <c r="A1461">
        <v>322332</v>
      </c>
      <c r="B1461" t="s">
        <v>2012</v>
      </c>
      <c r="C1461" t="str">
        <f>LEFT(טבלה1[[#This Row],[course_title]],10)</f>
        <v>Learn To I</v>
      </c>
      <c r="D1461" t="str">
        <f>RIGHT(טבלה1[[#This Row],[course_title]],10)</f>
        <v>In 7 Steps</v>
      </c>
      <c r="E1461" t="str">
        <f>MID(טבלה1[[#This Row],[course_title]],2,10)</f>
        <v>earn To In</v>
      </c>
      <c r="F1461" t="s">
        <v>2013</v>
      </c>
      <c r="G1461" t="str">
        <f>REPLACE(טבלה1[[#This Row],[url]],19,3,"com")</f>
        <v>https://www.udemy.com/learn-to-invest/</v>
      </c>
      <c r="H1461" t="b">
        <v>1</v>
      </c>
      <c r="I1461" s="4">
        <v>50</v>
      </c>
      <c r="J1461" s="5">
        <v>137</v>
      </c>
      <c r="K1461" s="5">
        <v>14</v>
      </c>
      <c r="L1461" s="5">
        <v>21</v>
      </c>
      <c r="M1461">
        <v>2</v>
      </c>
      <c r="N1461" t="str">
        <f>VLOOKUP(טבלה1[[#This Row],[level_id]],Level_id!$A$2:$B$5,2)</f>
        <v>Beginner Level</v>
      </c>
      <c r="O1461" t="str">
        <f>LOWER(טבלה1[[#This Row],[level_desc]])</f>
        <v>beginner level</v>
      </c>
      <c r="P1461" s="3" t="str">
        <f>UPPER(טבלה1[[#This Row],[small letters]])</f>
        <v>BEGINNER LEVEL</v>
      </c>
      <c r="Q1461">
        <f>LEN(טבלה1[[#This Row],[no spaces]])</f>
        <v>14</v>
      </c>
      <c r="R1461" t="str">
        <f>TRIM(טבלה1[[#This Row],[small letters]])</f>
        <v>beginner level</v>
      </c>
      <c r="S1461" s="6">
        <v>3</v>
      </c>
      <c r="T1461" s="12">
        <v>42092</v>
      </c>
      <c r="U1461" s="6">
        <f>DAY(טבלה1[[#This Row],[published_date]])</f>
        <v>29</v>
      </c>
      <c r="V1461" s="6">
        <f>MONTH(טבלה1[[#This Row],[published_date]])</f>
        <v>3</v>
      </c>
      <c r="W1461" s="6">
        <f>YEAR(טבלה1[[#This Row],[published_date]])</f>
        <v>2015</v>
      </c>
      <c r="X1461">
        <v>1</v>
      </c>
      <c r="Y1461" t="str">
        <f>VLOOKUP(טבלה1[[#This Row],[subject_id]],Subject_id!$A$2:$B$5,2)</f>
        <v>Business Finance</v>
      </c>
      <c r="Z1461" s="7">
        <v>43465</v>
      </c>
      <c r="AA1461">
        <f>_xlfn.DAYS(טבלה1[[#This Row],[Removal_date]],טבלה1[[#This Row],[published_date]])</f>
        <v>1373</v>
      </c>
      <c r="AB1461" s="4">
        <f>טבלה1[[#This Row],[price]]*טבלה1[[#This Row],[num_subscribers]]</f>
        <v>6850</v>
      </c>
    </row>
    <row r="1462" spans="1:28" x14ac:dyDescent="0.3">
      <c r="A1462">
        <v>323950</v>
      </c>
      <c r="B1462" t="s">
        <v>378</v>
      </c>
      <c r="C1462" t="str">
        <f>LEFT(טבלה1[[#This Row],[course_title]],10)</f>
        <v>Use the Ma</v>
      </c>
      <c r="D1462" t="str">
        <f>RIGHT(טבלה1[[#This Row],[course_title]],10)</f>
        <v>ing system</v>
      </c>
      <c r="E1462" t="str">
        <f>MID(טבלה1[[#This Row],[course_title]],2,10)</f>
        <v>se the Mag</v>
      </c>
      <c r="F1462" t="s">
        <v>379</v>
      </c>
      <c r="G1462" t="str">
        <f>REPLACE(טבלה1[[#This Row],[url]],19,3,"com")</f>
        <v>https://www.udemy.com/the-magic-multiple-moving-average-forex-trading-system/</v>
      </c>
      <c r="H1462" t="b">
        <v>1</v>
      </c>
      <c r="I1462" s="4">
        <v>50</v>
      </c>
      <c r="J1462" s="5">
        <v>1097</v>
      </c>
      <c r="K1462" s="5">
        <v>252</v>
      </c>
      <c r="L1462" s="5">
        <v>10</v>
      </c>
      <c r="M1462">
        <v>4</v>
      </c>
      <c r="N1462" t="str">
        <f>VLOOKUP(טבלה1[[#This Row],[level_id]],Level_id!$A$2:$B$5,2)</f>
        <v>Intermediate Level</v>
      </c>
      <c r="O1462" t="str">
        <f>LOWER(טבלה1[[#This Row],[level_desc]])</f>
        <v>intermediate level</v>
      </c>
      <c r="P1462" s="3" t="str">
        <f>UPPER(טבלה1[[#This Row],[small letters]])</f>
        <v>INTERMEDIATE LEVEL</v>
      </c>
      <c r="Q1462">
        <f>LEN(טבלה1[[#This Row],[no spaces]])</f>
        <v>18</v>
      </c>
      <c r="R1462" t="str">
        <f>TRIM(טבלה1[[#This Row],[small letters]])</f>
        <v>intermediate level</v>
      </c>
      <c r="S1462" s="6">
        <v>1</v>
      </c>
      <c r="T1462" s="12">
        <v>41951</v>
      </c>
      <c r="U1462" s="6">
        <f>DAY(טבלה1[[#This Row],[published_date]])</f>
        <v>8</v>
      </c>
      <c r="V1462" s="6">
        <f>MONTH(טבלה1[[#This Row],[published_date]])</f>
        <v>11</v>
      </c>
      <c r="W1462" s="6">
        <f>YEAR(טבלה1[[#This Row],[published_date]])</f>
        <v>2014</v>
      </c>
      <c r="X1462">
        <v>1</v>
      </c>
      <c r="Y1462" t="str">
        <f>VLOOKUP(טבלה1[[#This Row],[subject_id]],Subject_id!$A$2:$B$5,2)</f>
        <v>Business Finance</v>
      </c>
      <c r="Z1462" s="7">
        <v>44114</v>
      </c>
      <c r="AA1462">
        <f>_xlfn.DAYS(טבלה1[[#This Row],[Removal_date]],טבלה1[[#This Row],[published_date]])</f>
        <v>2163</v>
      </c>
      <c r="AB1462" s="4">
        <f>טבלה1[[#This Row],[price]]*טבלה1[[#This Row],[num_subscribers]]</f>
        <v>54850</v>
      </c>
    </row>
    <row r="1463" spans="1:28" x14ac:dyDescent="0.3">
      <c r="A1463">
        <v>324224</v>
      </c>
      <c r="B1463" t="s">
        <v>3674</v>
      </c>
      <c r="C1463" t="str">
        <f>LEFT(טבלה1[[#This Row],[course_title]],10)</f>
        <v>Learn to P</v>
      </c>
      <c r="D1463" t="str">
        <f>RIGHT(טבלה1[[#This Row],[course_title]],10)</f>
        <v>Five Hours</v>
      </c>
      <c r="E1463" t="str">
        <f>MID(טבלה1[[#This Row],[course_title]],2,10)</f>
        <v>earn to Pl</v>
      </c>
      <c r="F1463" t="s">
        <v>3675</v>
      </c>
      <c r="G1463" t="str">
        <f>REPLACE(טבלה1[[#This Row],[url]],19,3,"com")</f>
        <v>https://www.udemy.com/beginnerflute/</v>
      </c>
      <c r="H1463" t="b">
        <v>1</v>
      </c>
      <c r="I1463" s="4">
        <v>50</v>
      </c>
      <c r="J1463" s="5">
        <v>707</v>
      </c>
      <c r="K1463" s="5">
        <v>116</v>
      </c>
      <c r="L1463" s="5">
        <v>108</v>
      </c>
      <c r="M1463">
        <v>2</v>
      </c>
      <c r="N1463" t="str">
        <f>VLOOKUP(טבלה1[[#This Row],[level_id]],Level_id!$A$2:$B$5,2)</f>
        <v>Beginner Level</v>
      </c>
      <c r="O1463" t="str">
        <f>LOWER(טבלה1[[#This Row],[level_desc]])</f>
        <v>beginner level</v>
      </c>
      <c r="P1463" s="3" t="str">
        <f>UPPER(טבלה1[[#This Row],[small letters]])</f>
        <v>BEGINNER LEVEL</v>
      </c>
      <c r="Q1463">
        <f>LEN(טבלה1[[#This Row],[no spaces]])</f>
        <v>14</v>
      </c>
      <c r="R1463" t="str">
        <f>TRIM(טבלה1[[#This Row],[small letters]])</f>
        <v>beginner level</v>
      </c>
      <c r="S1463" s="6">
        <v>7</v>
      </c>
      <c r="T1463" s="12">
        <v>41941</v>
      </c>
      <c r="U1463" s="6">
        <f>DAY(טבלה1[[#This Row],[published_date]])</f>
        <v>29</v>
      </c>
      <c r="V1463" s="6">
        <f>MONTH(טבלה1[[#This Row],[published_date]])</f>
        <v>10</v>
      </c>
      <c r="W1463" s="6">
        <f>YEAR(טבלה1[[#This Row],[published_date]])</f>
        <v>2014</v>
      </c>
      <c r="X1463">
        <v>3</v>
      </c>
      <c r="Y1463" t="str">
        <f>VLOOKUP(טבלה1[[#This Row],[subject_id]],Subject_id!$A$2:$B$5,2)</f>
        <v>Musical Instruments</v>
      </c>
      <c r="Z1463" s="7">
        <v>43465</v>
      </c>
      <c r="AA1463">
        <f>_xlfn.DAYS(טבלה1[[#This Row],[Removal_date]],טבלה1[[#This Row],[published_date]])</f>
        <v>1524</v>
      </c>
      <c r="AB1463" s="4">
        <f>טבלה1[[#This Row],[price]]*טבלה1[[#This Row],[num_subscribers]]</f>
        <v>35350</v>
      </c>
    </row>
    <row r="1464" spans="1:28" x14ac:dyDescent="0.3">
      <c r="A1464">
        <v>324226</v>
      </c>
      <c r="B1464" t="s">
        <v>4332</v>
      </c>
      <c r="C1464" t="str">
        <f>LEFT(טבלה1[[#This Row],[course_title]],10)</f>
        <v>Master Flu</v>
      </c>
      <c r="D1464" t="str">
        <f>RIGHT(טבלה1[[#This Row],[course_title]],10)</f>
        <v>de Simple!</v>
      </c>
      <c r="E1464" t="str">
        <f>MID(טבלה1[[#This Row],[course_title]],2,10)</f>
        <v>aster Flut</v>
      </c>
      <c r="F1464" t="s">
        <v>4333</v>
      </c>
      <c r="G1464" t="str">
        <f>REPLACE(טבלה1[[#This Row],[url]],19,3,"com")</f>
        <v>https://www.udemy.com/intermediateflute/</v>
      </c>
      <c r="H1464" t="b">
        <v>1</v>
      </c>
      <c r="I1464" s="4">
        <v>50</v>
      </c>
      <c r="J1464" s="5">
        <v>288</v>
      </c>
      <c r="K1464" s="5">
        <v>15</v>
      </c>
      <c r="L1464" s="5">
        <v>100</v>
      </c>
      <c r="M1464">
        <v>4</v>
      </c>
      <c r="N1464" t="str">
        <f>VLOOKUP(טבלה1[[#This Row],[level_id]],Level_id!$A$2:$B$5,2)</f>
        <v>Intermediate Level</v>
      </c>
      <c r="O1464" t="str">
        <f>LOWER(טבלה1[[#This Row],[level_desc]])</f>
        <v>intermediate level</v>
      </c>
      <c r="P1464" s="3" t="str">
        <f>UPPER(טבלה1[[#This Row],[small letters]])</f>
        <v>INTERMEDIATE LEVEL</v>
      </c>
      <c r="Q1464">
        <f>LEN(טבלה1[[#This Row],[no spaces]])</f>
        <v>18</v>
      </c>
      <c r="R1464" t="str">
        <f>TRIM(טבלה1[[#This Row],[small letters]])</f>
        <v>intermediate level</v>
      </c>
      <c r="S1464" s="6">
        <v>6</v>
      </c>
      <c r="T1464" s="12">
        <v>41941</v>
      </c>
      <c r="U1464" s="6">
        <f>DAY(טבלה1[[#This Row],[published_date]])</f>
        <v>29</v>
      </c>
      <c r="V1464" s="6">
        <f>MONTH(טבלה1[[#This Row],[published_date]])</f>
        <v>10</v>
      </c>
      <c r="W1464" s="6">
        <f>YEAR(טבלה1[[#This Row],[published_date]])</f>
        <v>2014</v>
      </c>
      <c r="X1464">
        <v>3</v>
      </c>
      <c r="Y1464" t="str">
        <f>VLOOKUP(טבלה1[[#This Row],[subject_id]],Subject_id!$A$2:$B$5,2)</f>
        <v>Musical Instruments</v>
      </c>
      <c r="Z1464" s="7">
        <v>44114</v>
      </c>
      <c r="AA1464">
        <f>_xlfn.DAYS(טבלה1[[#This Row],[Removal_date]],טבלה1[[#This Row],[published_date]])</f>
        <v>2173</v>
      </c>
      <c r="AB1464" s="4">
        <f>טבלה1[[#This Row],[price]]*טבלה1[[#This Row],[num_subscribers]]</f>
        <v>14400</v>
      </c>
    </row>
    <row r="1465" spans="1:28" x14ac:dyDescent="0.3">
      <c r="A1465">
        <v>326326</v>
      </c>
      <c r="B1465" t="s">
        <v>6831</v>
      </c>
      <c r="C1465" t="str">
        <f>LEFT(טבלה1[[#This Row],[course_title]],10)</f>
        <v>SharePoint</v>
      </c>
      <c r="D1465" t="str">
        <f>RIGHT(טבלה1[[#This Row],[course_title]],10)</f>
        <v># - Part I</v>
      </c>
      <c r="E1465" t="str">
        <f>MID(טבלה1[[#This Row],[course_title]],2,10)</f>
        <v xml:space="preserve">harePoint </v>
      </c>
      <c r="F1465" t="s">
        <v>6832</v>
      </c>
      <c r="G1465" t="str">
        <f>REPLACE(טבלה1[[#This Row],[url]],19,3,"com")</f>
        <v>https://www.udemy.com/sharepoint2013development/</v>
      </c>
      <c r="H1465" t="b">
        <v>1</v>
      </c>
      <c r="I1465" s="4">
        <v>50</v>
      </c>
      <c r="J1465" s="5">
        <v>891</v>
      </c>
      <c r="K1465" s="5">
        <v>101</v>
      </c>
      <c r="L1465" s="5">
        <v>119</v>
      </c>
      <c r="M1465">
        <v>1</v>
      </c>
      <c r="N1465" t="str">
        <f>VLOOKUP(טבלה1[[#This Row],[level_id]],Level_id!$A$2:$B$5,2)</f>
        <v>All levels</v>
      </c>
      <c r="O1465" t="str">
        <f>LOWER(טבלה1[[#This Row],[level_desc]])</f>
        <v>all levels</v>
      </c>
      <c r="P1465" s="3" t="str">
        <f>UPPER(טבלה1[[#This Row],[small letters]])</f>
        <v>ALL LEVELS</v>
      </c>
      <c r="Q1465">
        <f>LEN(טבלה1[[#This Row],[no spaces]])</f>
        <v>10</v>
      </c>
      <c r="R1465" t="str">
        <f>TRIM(טבלה1[[#This Row],[small letters]])</f>
        <v>all levels</v>
      </c>
      <c r="S1465" s="6">
        <v>8.5</v>
      </c>
      <c r="T1465" s="12">
        <v>41949</v>
      </c>
      <c r="U1465" s="6">
        <f>DAY(טבלה1[[#This Row],[published_date]])</f>
        <v>6</v>
      </c>
      <c r="V1465" s="6">
        <f>MONTH(טבלה1[[#This Row],[published_date]])</f>
        <v>11</v>
      </c>
      <c r="W1465" s="6">
        <f>YEAR(טבלה1[[#This Row],[published_date]])</f>
        <v>2014</v>
      </c>
      <c r="X1465">
        <v>4</v>
      </c>
      <c r="Y1465" t="str">
        <f>VLOOKUP(טבלה1[[#This Row],[subject_id]],Subject_id!$A$2:$B$5,2)</f>
        <v>Web Development</v>
      </c>
      <c r="Z1465" s="7">
        <v>43734</v>
      </c>
      <c r="AA1465">
        <f>_xlfn.DAYS(טבלה1[[#This Row],[Removal_date]],טבלה1[[#This Row],[published_date]])</f>
        <v>1785</v>
      </c>
      <c r="AB1465" s="4">
        <f>טבלה1[[#This Row],[price]]*טבלה1[[#This Row],[num_subscribers]]</f>
        <v>44550</v>
      </c>
    </row>
    <row r="1466" spans="1:28" x14ac:dyDescent="0.3">
      <c r="A1466">
        <v>326428</v>
      </c>
      <c r="B1466" t="s">
        <v>3764</v>
      </c>
      <c r="C1466" t="str">
        <f>LEFT(טבלה1[[#This Row],[course_title]],10)</f>
        <v>Learn Pian</v>
      </c>
      <c r="D1466" t="str">
        <f>RIGHT(טבלה1[[#This Row],[course_title]],10)</f>
        <v>e Pro's do</v>
      </c>
      <c r="E1466" t="str">
        <f>MID(טבלה1[[#This Row],[course_title]],2,10)</f>
        <v>earn Piano</v>
      </c>
      <c r="F1466" t="s">
        <v>3765</v>
      </c>
      <c r="G1466" t="str">
        <f>REPLACE(טבלה1[[#This Row],[url]],19,3,"com")</f>
        <v>https://www.udemy.com/learn-piano-scales/</v>
      </c>
      <c r="H1466" t="b">
        <v>1</v>
      </c>
      <c r="I1466" s="4">
        <v>50</v>
      </c>
      <c r="J1466" s="5">
        <v>1720</v>
      </c>
      <c r="K1466" s="5">
        <v>9</v>
      </c>
      <c r="L1466" s="5">
        <v>26</v>
      </c>
      <c r="M1466">
        <v>2</v>
      </c>
      <c r="N1466" t="str">
        <f>VLOOKUP(טבלה1[[#This Row],[level_id]],Level_id!$A$2:$B$5,2)</f>
        <v>Beginner Level</v>
      </c>
      <c r="O1466" t="str">
        <f>LOWER(טבלה1[[#This Row],[level_desc]])</f>
        <v>beginner level</v>
      </c>
      <c r="P1466" s="3" t="str">
        <f>UPPER(טבלה1[[#This Row],[small letters]])</f>
        <v>BEGINNER LEVEL</v>
      </c>
      <c r="Q1466">
        <f>LEN(טבלה1[[#This Row],[no spaces]])</f>
        <v>14</v>
      </c>
      <c r="R1466" t="str">
        <f>TRIM(טבלה1[[#This Row],[small letters]])</f>
        <v>beginner level</v>
      </c>
      <c r="S1466" s="6">
        <v>2.5</v>
      </c>
      <c r="T1466" s="12">
        <v>41941</v>
      </c>
      <c r="U1466" s="6">
        <f>DAY(טבלה1[[#This Row],[published_date]])</f>
        <v>29</v>
      </c>
      <c r="V1466" s="6">
        <f>MONTH(טבלה1[[#This Row],[published_date]])</f>
        <v>10</v>
      </c>
      <c r="W1466" s="6">
        <f>YEAR(טבלה1[[#This Row],[published_date]])</f>
        <v>2014</v>
      </c>
      <c r="X1466">
        <v>3</v>
      </c>
      <c r="Y1466" t="str">
        <f>VLOOKUP(טבלה1[[#This Row],[subject_id]],Subject_id!$A$2:$B$5,2)</f>
        <v>Musical Instruments</v>
      </c>
      <c r="Z1466" s="7">
        <v>43465</v>
      </c>
      <c r="AA1466">
        <f>_xlfn.DAYS(טבלה1[[#This Row],[Removal_date]],טבלה1[[#This Row],[published_date]])</f>
        <v>1524</v>
      </c>
      <c r="AB1466" s="4">
        <f>טבלה1[[#This Row],[price]]*טבלה1[[#This Row],[num_subscribers]]</f>
        <v>86000</v>
      </c>
    </row>
    <row r="1467" spans="1:28" x14ac:dyDescent="0.3">
      <c r="A1467">
        <v>331968</v>
      </c>
      <c r="B1467" t="s">
        <v>2244</v>
      </c>
      <c r="C1467" t="str">
        <f>LEFT(טבלה1[[#This Row],[course_title]],10)</f>
        <v>Trading: F</v>
      </c>
      <c r="D1467" t="str">
        <f>RIGHT(טבלה1[[#This Row],[course_title]],10)</f>
        <v>our Street</v>
      </c>
      <c r="E1467" t="str">
        <f>MID(טבלה1[[#This Row],[course_title]],2,10)</f>
        <v>rading: Fr</v>
      </c>
      <c r="F1467" t="s">
        <v>2245</v>
      </c>
      <c r="G1467" t="str">
        <f>REPLACE(טבלה1[[#This Row],[url]],19,3,"com")</f>
        <v>https://www.udemy.com/from-wall-street-to-your-street/</v>
      </c>
      <c r="H1467" t="b">
        <v>1</v>
      </c>
      <c r="I1467" s="4">
        <v>50</v>
      </c>
      <c r="J1467" s="5">
        <v>312</v>
      </c>
      <c r="K1467" s="5">
        <v>24</v>
      </c>
      <c r="L1467" s="5">
        <v>37</v>
      </c>
      <c r="M1467">
        <v>4</v>
      </c>
      <c r="N1467" t="str">
        <f>VLOOKUP(טבלה1[[#This Row],[level_id]],Level_id!$A$2:$B$5,2)</f>
        <v>Intermediate Level</v>
      </c>
      <c r="O1467" t="str">
        <f>LOWER(טבלה1[[#This Row],[level_desc]])</f>
        <v>intermediate level</v>
      </c>
      <c r="P1467" s="3" t="str">
        <f>UPPER(טבלה1[[#This Row],[small letters]])</f>
        <v>INTERMEDIATE LEVEL</v>
      </c>
      <c r="Q1467">
        <f>LEN(טבלה1[[#This Row],[no spaces]])</f>
        <v>18</v>
      </c>
      <c r="R1467" t="str">
        <f>TRIM(טבלה1[[#This Row],[small letters]])</f>
        <v>intermediate level</v>
      </c>
      <c r="S1467" s="6">
        <v>5.5</v>
      </c>
      <c r="T1467" s="12">
        <v>41991</v>
      </c>
      <c r="U1467" s="6">
        <f>DAY(טבלה1[[#This Row],[published_date]])</f>
        <v>18</v>
      </c>
      <c r="V1467" s="6">
        <f>MONTH(טבלה1[[#This Row],[published_date]])</f>
        <v>12</v>
      </c>
      <c r="W1467" s="6">
        <f>YEAR(טבלה1[[#This Row],[published_date]])</f>
        <v>2014</v>
      </c>
      <c r="X1467">
        <v>1</v>
      </c>
      <c r="Y1467" t="str">
        <f>VLOOKUP(טבלה1[[#This Row],[subject_id]],Subject_id!$A$2:$B$5,2)</f>
        <v>Business Finance</v>
      </c>
      <c r="Z1467" s="7">
        <v>44114</v>
      </c>
      <c r="AA1467">
        <f>_xlfn.DAYS(טבלה1[[#This Row],[Removal_date]],טבלה1[[#This Row],[published_date]])</f>
        <v>2123</v>
      </c>
      <c r="AB1467" s="4">
        <f>טבלה1[[#This Row],[price]]*טבלה1[[#This Row],[num_subscribers]]</f>
        <v>15600</v>
      </c>
    </row>
    <row r="1468" spans="1:28" x14ac:dyDescent="0.3">
      <c r="A1468">
        <v>338926</v>
      </c>
      <c r="B1468" t="s">
        <v>3682</v>
      </c>
      <c r="C1468" t="str">
        <f>LEFT(טבלה1[[#This Row],[course_title]],10)</f>
        <v>Learn to P</v>
      </c>
      <c r="D1468" t="str">
        <f>RIGHT(טבלה1[[#This Row],[course_title]],10)</f>
        <v>Five Hours</v>
      </c>
      <c r="E1468" t="str">
        <f>MID(טבלה1[[#This Row],[course_title]],2,10)</f>
        <v>earn to Pl</v>
      </c>
      <c r="F1468" t="s">
        <v>3683</v>
      </c>
      <c r="G1468" t="str">
        <f>REPLACE(טבלה1[[#This Row],[url]],19,3,"com")</f>
        <v>https://www.udemy.com/clarinet-a-beginners-guide/</v>
      </c>
      <c r="H1468" t="b">
        <v>1</v>
      </c>
      <c r="I1468" s="4">
        <v>50</v>
      </c>
      <c r="J1468" s="5">
        <v>877</v>
      </c>
      <c r="K1468" s="5">
        <v>93</v>
      </c>
      <c r="L1468" s="5">
        <v>88</v>
      </c>
      <c r="M1468">
        <v>2</v>
      </c>
      <c r="N1468" t="str">
        <f>VLOOKUP(טבלה1[[#This Row],[level_id]],Level_id!$A$2:$B$5,2)</f>
        <v>Beginner Level</v>
      </c>
      <c r="O1468" t="str">
        <f>LOWER(טבלה1[[#This Row],[level_desc]])</f>
        <v>beginner level</v>
      </c>
      <c r="P1468" s="3" t="str">
        <f>UPPER(טבלה1[[#This Row],[small letters]])</f>
        <v>BEGINNER LEVEL</v>
      </c>
      <c r="Q1468">
        <f>LEN(טבלה1[[#This Row],[no spaces]])</f>
        <v>14</v>
      </c>
      <c r="R1468" t="str">
        <f>TRIM(טבלה1[[#This Row],[small letters]])</f>
        <v>beginner level</v>
      </c>
      <c r="S1468" s="6">
        <v>6</v>
      </c>
      <c r="T1468" s="12">
        <v>42005</v>
      </c>
      <c r="U1468" s="6">
        <f>DAY(טבלה1[[#This Row],[published_date]])</f>
        <v>1</v>
      </c>
      <c r="V1468" s="6">
        <f>MONTH(טבלה1[[#This Row],[published_date]])</f>
        <v>1</v>
      </c>
      <c r="W1468" s="6">
        <f>YEAR(טבלה1[[#This Row],[published_date]])</f>
        <v>2015</v>
      </c>
      <c r="X1468">
        <v>3</v>
      </c>
      <c r="Y1468" t="str">
        <f>VLOOKUP(טבלה1[[#This Row],[subject_id]],Subject_id!$A$2:$B$5,2)</f>
        <v>Musical Instruments</v>
      </c>
      <c r="Z1468" s="7">
        <v>43465</v>
      </c>
      <c r="AA1468">
        <f>_xlfn.DAYS(טבלה1[[#This Row],[Removal_date]],טבלה1[[#This Row],[published_date]])</f>
        <v>1460</v>
      </c>
      <c r="AB1468" s="4">
        <f>טבלה1[[#This Row],[price]]*טבלה1[[#This Row],[num_subscribers]]</f>
        <v>43850</v>
      </c>
    </row>
    <row r="1469" spans="1:28" x14ac:dyDescent="0.3">
      <c r="A1469">
        <v>344348</v>
      </c>
      <c r="B1469" t="s">
        <v>4400</v>
      </c>
      <c r="C1469" t="str">
        <f>LEFT(טבלה1[[#This Row],[course_title]],10)</f>
        <v>Master the</v>
      </c>
      <c r="D1469" t="str">
        <f>RIGHT(טבלה1[[#This Row],[course_title]],10)</f>
        <v>de Simple!</v>
      </c>
      <c r="E1469" t="str">
        <f>MID(טבלה1[[#This Row],[course_title]],2,10)</f>
        <v xml:space="preserve">aster the </v>
      </c>
      <c r="F1469" t="s">
        <v>4401</v>
      </c>
      <c r="G1469" t="str">
        <f>REPLACE(טבלה1[[#This Row],[url]],19,3,"com")</f>
        <v>https://www.udemy.com/clarinet-beyond-beginner/</v>
      </c>
      <c r="H1469" t="b">
        <v>1</v>
      </c>
      <c r="I1469" s="4">
        <v>50</v>
      </c>
      <c r="J1469" s="5">
        <v>232</v>
      </c>
      <c r="K1469" s="5">
        <v>11</v>
      </c>
      <c r="L1469" s="5">
        <v>97</v>
      </c>
      <c r="M1469">
        <v>1</v>
      </c>
      <c r="N1469" t="str">
        <f>VLOOKUP(טבלה1[[#This Row],[level_id]],Level_id!$A$2:$B$5,2)</f>
        <v>All levels</v>
      </c>
      <c r="O1469" t="str">
        <f>LOWER(טבלה1[[#This Row],[level_desc]])</f>
        <v>all levels</v>
      </c>
      <c r="P1469" s="3" t="str">
        <f>UPPER(טבלה1[[#This Row],[small letters]])</f>
        <v>ALL LEVELS</v>
      </c>
      <c r="Q1469">
        <f>LEN(טבלה1[[#This Row],[no spaces]])</f>
        <v>10</v>
      </c>
      <c r="R1469" t="str">
        <f>TRIM(טבלה1[[#This Row],[small letters]])</f>
        <v>all levels</v>
      </c>
      <c r="S1469" s="6">
        <v>7</v>
      </c>
      <c r="T1469" s="12">
        <v>42005</v>
      </c>
      <c r="U1469" s="6">
        <f>DAY(טבלה1[[#This Row],[published_date]])</f>
        <v>1</v>
      </c>
      <c r="V1469" s="6">
        <f>MONTH(טבלה1[[#This Row],[published_date]])</f>
        <v>1</v>
      </c>
      <c r="W1469" s="6">
        <f>YEAR(טבלה1[[#This Row],[published_date]])</f>
        <v>2015</v>
      </c>
      <c r="X1469">
        <v>3</v>
      </c>
      <c r="Y1469" t="str">
        <f>VLOOKUP(טבלה1[[#This Row],[subject_id]],Subject_id!$A$2:$B$5,2)</f>
        <v>Musical Instruments</v>
      </c>
      <c r="Z1469" s="7">
        <v>43734</v>
      </c>
      <c r="AA1469">
        <f>_xlfn.DAYS(טבלה1[[#This Row],[Removal_date]],טבלה1[[#This Row],[published_date]])</f>
        <v>1729</v>
      </c>
      <c r="AB1469" s="4">
        <f>טבלה1[[#This Row],[price]]*טבלה1[[#This Row],[num_subscribers]]</f>
        <v>11600</v>
      </c>
    </row>
    <row r="1470" spans="1:28" x14ac:dyDescent="0.3">
      <c r="A1470">
        <v>347104</v>
      </c>
      <c r="B1470" t="s">
        <v>3926</v>
      </c>
      <c r="C1470" t="str">
        <f>LEFT(טבלה1[[#This Row],[course_title]],10)</f>
        <v>Learn to P</v>
      </c>
      <c r="D1470" t="str">
        <f>RIGHT(טבלה1[[#This Row],[course_title]],10)</f>
        <v>Four Hours</v>
      </c>
      <c r="E1470" t="str">
        <f>MID(טבלה1[[#This Row],[course_title]],2,10)</f>
        <v>earn to Pl</v>
      </c>
      <c r="F1470" t="s">
        <v>3927</v>
      </c>
      <c r="G1470" t="str">
        <f>REPLACE(טבלה1[[#This Row],[url]],19,3,"com")</f>
        <v>https://www.udemy.com/oboe-a-beginners-guide/</v>
      </c>
      <c r="H1470" t="b">
        <v>1</v>
      </c>
      <c r="I1470" s="4">
        <v>50</v>
      </c>
      <c r="J1470" s="5">
        <v>500</v>
      </c>
      <c r="K1470" s="5">
        <v>39</v>
      </c>
      <c r="L1470" s="5">
        <v>74</v>
      </c>
      <c r="M1470">
        <v>2</v>
      </c>
      <c r="N1470" t="str">
        <f>VLOOKUP(טבלה1[[#This Row],[level_id]],Level_id!$A$2:$B$5,2)</f>
        <v>Beginner Level</v>
      </c>
      <c r="O1470" t="str">
        <f>LOWER(טבלה1[[#This Row],[level_desc]])</f>
        <v>beginner level</v>
      </c>
      <c r="P1470" s="3" t="str">
        <f>UPPER(טבלה1[[#This Row],[small letters]])</f>
        <v>BEGINNER LEVEL</v>
      </c>
      <c r="Q1470">
        <f>LEN(טבלה1[[#This Row],[no spaces]])</f>
        <v>14</v>
      </c>
      <c r="R1470" t="str">
        <f>TRIM(טבלה1[[#This Row],[small letters]])</f>
        <v>beginner level</v>
      </c>
      <c r="S1470" s="6">
        <v>5</v>
      </c>
      <c r="T1470" s="12">
        <v>42005</v>
      </c>
      <c r="U1470" s="6">
        <f>DAY(טבלה1[[#This Row],[published_date]])</f>
        <v>1</v>
      </c>
      <c r="V1470" s="6">
        <f>MONTH(טבלה1[[#This Row],[published_date]])</f>
        <v>1</v>
      </c>
      <c r="W1470" s="6">
        <f>YEAR(טבלה1[[#This Row],[published_date]])</f>
        <v>2015</v>
      </c>
      <c r="X1470">
        <v>3</v>
      </c>
      <c r="Y1470" t="str">
        <f>VLOOKUP(טבלה1[[#This Row],[subject_id]],Subject_id!$A$2:$B$5,2)</f>
        <v>Musical Instruments</v>
      </c>
      <c r="Z1470" s="7">
        <v>43465</v>
      </c>
      <c r="AA1470">
        <f>_xlfn.DAYS(טבלה1[[#This Row],[Removal_date]],טבלה1[[#This Row],[published_date]])</f>
        <v>1460</v>
      </c>
      <c r="AB1470" s="4">
        <f>טבלה1[[#This Row],[price]]*טבלה1[[#This Row],[num_subscribers]]</f>
        <v>25000</v>
      </c>
    </row>
    <row r="1471" spans="1:28" x14ac:dyDescent="0.3">
      <c r="A1471">
        <v>349142</v>
      </c>
      <c r="B1471" t="s">
        <v>4560</v>
      </c>
      <c r="C1471" t="str">
        <f>LEFT(טבלה1[[#This Row],[course_title]],10)</f>
        <v>Master Obo</v>
      </c>
      <c r="D1471" t="str">
        <f>RIGHT(טבלה1[[#This Row],[course_title]],10)</f>
        <v>de Simple!</v>
      </c>
      <c r="E1471" t="str">
        <f>MID(טבלה1[[#This Row],[course_title]],2,10)</f>
        <v>aster Oboe</v>
      </c>
      <c r="F1471" t="s">
        <v>4561</v>
      </c>
      <c r="G1471" t="str">
        <f>REPLACE(טבלה1[[#This Row],[url]],19,3,"com")</f>
        <v>https://www.udemy.com/oboe-beyond-beginner/</v>
      </c>
      <c r="H1471" t="b">
        <v>1</v>
      </c>
      <c r="I1471" s="4">
        <v>50</v>
      </c>
      <c r="J1471" s="5">
        <v>98</v>
      </c>
      <c r="K1471" s="5">
        <v>6</v>
      </c>
      <c r="L1471" s="5">
        <v>73</v>
      </c>
      <c r="M1471">
        <v>4</v>
      </c>
      <c r="N1471" t="str">
        <f>VLOOKUP(טבלה1[[#This Row],[level_id]],Level_id!$A$2:$B$5,2)</f>
        <v>Intermediate Level</v>
      </c>
      <c r="O1471" t="str">
        <f>LOWER(טבלה1[[#This Row],[level_desc]])</f>
        <v>intermediate level</v>
      </c>
      <c r="P1471" s="3" t="str">
        <f>UPPER(טבלה1[[#This Row],[small letters]])</f>
        <v>INTERMEDIATE LEVEL</v>
      </c>
      <c r="Q1471">
        <f>LEN(טבלה1[[#This Row],[no spaces]])</f>
        <v>18</v>
      </c>
      <c r="R1471" t="str">
        <f>TRIM(טבלה1[[#This Row],[small letters]])</f>
        <v>intermediate level</v>
      </c>
      <c r="S1471" s="6">
        <v>5.5</v>
      </c>
      <c r="T1471" s="12">
        <v>42005</v>
      </c>
      <c r="U1471" s="6">
        <f>DAY(טבלה1[[#This Row],[published_date]])</f>
        <v>1</v>
      </c>
      <c r="V1471" s="6">
        <f>MONTH(טבלה1[[#This Row],[published_date]])</f>
        <v>1</v>
      </c>
      <c r="W1471" s="6">
        <f>YEAR(טבלה1[[#This Row],[published_date]])</f>
        <v>2015</v>
      </c>
      <c r="X1471">
        <v>3</v>
      </c>
      <c r="Y1471" t="str">
        <f>VLOOKUP(טבלה1[[#This Row],[subject_id]],Subject_id!$A$2:$B$5,2)</f>
        <v>Musical Instruments</v>
      </c>
      <c r="Z1471" s="7">
        <v>44114</v>
      </c>
      <c r="AA1471">
        <f>_xlfn.DAYS(טבלה1[[#This Row],[Removal_date]],טבלה1[[#This Row],[published_date]])</f>
        <v>2109</v>
      </c>
      <c r="AB1471" s="4">
        <f>טבלה1[[#This Row],[price]]*טבלה1[[#This Row],[num_subscribers]]</f>
        <v>4900</v>
      </c>
    </row>
    <row r="1472" spans="1:28" x14ac:dyDescent="0.3">
      <c r="A1472">
        <v>353224</v>
      </c>
      <c r="B1472" t="s">
        <v>4000</v>
      </c>
      <c r="C1472" t="str">
        <f>LEFT(טבלה1[[#This Row],[course_title]],10)</f>
        <v>The Best B</v>
      </c>
      <c r="D1472" t="str">
        <f>RIGHT(טבלה1[[#This Row],[course_title]],10)</f>
        <v>ourse Ever</v>
      </c>
      <c r="E1472" t="str">
        <f>MID(טבלה1[[#This Row],[course_title]],2,10)</f>
        <v>he Best Be</v>
      </c>
      <c r="F1472" t="s">
        <v>4001</v>
      </c>
      <c r="G1472" t="str">
        <f>REPLACE(טבלה1[[#This Row],[url]],19,3,"com")</f>
        <v>https://www.udemy.com/the-best-beginner-guitar-course-ever/</v>
      </c>
      <c r="H1472" t="b">
        <v>1</v>
      </c>
      <c r="I1472" s="4">
        <v>50</v>
      </c>
      <c r="J1472" s="5">
        <v>1976</v>
      </c>
      <c r="K1472" s="5">
        <v>252</v>
      </c>
      <c r="L1472" s="5">
        <v>16</v>
      </c>
      <c r="M1472">
        <v>2</v>
      </c>
      <c r="N1472" t="str">
        <f>VLOOKUP(טבלה1[[#This Row],[level_id]],Level_id!$A$2:$B$5,2)</f>
        <v>Beginner Level</v>
      </c>
      <c r="O1472" t="str">
        <f>LOWER(טבלה1[[#This Row],[level_desc]])</f>
        <v>beginner level</v>
      </c>
      <c r="P1472" s="3" t="str">
        <f>UPPER(טבלה1[[#This Row],[small letters]])</f>
        <v>BEGINNER LEVEL</v>
      </c>
      <c r="Q1472">
        <f>LEN(טבלה1[[#This Row],[no spaces]])</f>
        <v>14</v>
      </c>
      <c r="R1472" t="str">
        <f>TRIM(טבלה1[[#This Row],[small letters]])</f>
        <v>beginner level</v>
      </c>
      <c r="S1472" s="6">
        <v>1</v>
      </c>
      <c r="T1472" s="12">
        <v>41968</v>
      </c>
      <c r="U1472" s="6">
        <f>DAY(טבלה1[[#This Row],[published_date]])</f>
        <v>25</v>
      </c>
      <c r="V1472" s="6">
        <f>MONTH(טבלה1[[#This Row],[published_date]])</f>
        <v>11</v>
      </c>
      <c r="W1472" s="6">
        <f>YEAR(טבלה1[[#This Row],[published_date]])</f>
        <v>2014</v>
      </c>
      <c r="X1472">
        <v>3</v>
      </c>
      <c r="Y1472" t="str">
        <f>VLOOKUP(טבלה1[[#This Row],[subject_id]],Subject_id!$A$2:$B$5,2)</f>
        <v>Musical Instruments</v>
      </c>
      <c r="Z1472" s="7">
        <v>43465</v>
      </c>
      <c r="AA1472">
        <f>_xlfn.DAYS(טבלה1[[#This Row],[Removal_date]],טבלה1[[#This Row],[published_date]])</f>
        <v>1497</v>
      </c>
      <c r="AB1472" s="4">
        <f>טבלה1[[#This Row],[price]]*טבלה1[[#This Row],[num_subscribers]]</f>
        <v>98800</v>
      </c>
    </row>
    <row r="1473" spans="1:28" x14ac:dyDescent="0.3">
      <c r="A1473">
        <v>355798</v>
      </c>
      <c r="B1473" t="s">
        <v>1336</v>
      </c>
      <c r="C1473" t="str">
        <f>LEFT(טבלה1[[#This Row],[course_title]],10)</f>
        <v>Learn Acco</v>
      </c>
      <c r="D1473" t="str">
        <f>RIGHT(טבלה1[[#This Row],[course_title]],10)</f>
        <v>s - Part 1</v>
      </c>
      <c r="E1473" t="str">
        <f>MID(טבלה1[[#This Row],[course_title]],2,10)</f>
        <v>earn Accou</v>
      </c>
      <c r="F1473" t="s">
        <v>1337</v>
      </c>
      <c r="G1473" t="str">
        <f>REPLACE(טבלה1[[#This Row],[url]],19,3,"com")</f>
        <v>https://www.udemy.com/accounting1/</v>
      </c>
      <c r="H1473" t="b">
        <v>1</v>
      </c>
      <c r="I1473" s="4">
        <v>50</v>
      </c>
      <c r="J1473" s="5">
        <v>306</v>
      </c>
      <c r="K1473" s="5">
        <v>0</v>
      </c>
      <c r="L1473" s="5">
        <v>5</v>
      </c>
      <c r="M1473">
        <v>1</v>
      </c>
      <c r="N1473" t="str">
        <f>VLOOKUP(טבלה1[[#This Row],[level_id]],Level_id!$A$2:$B$5,2)</f>
        <v>All levels</v>
      </c>
      <c r="O1473" t="str">
        <f>LOWER(טבלה1[[#This Row],[level_desc]])</f>
        <v>all levels</v>
      </c>
      <c r="P1473" s="3" t="str">
        <f>UPPER(טבלה1[[#This Row],[small letters]])</f>
        <v>ALL LEVELS</v>
      </c>
      <c r="Q1473">
        <f>LEN(טבלה1[[#This Row],[no spaces]])</f>
        <v>10</v>
      </c>
      <c r="R1473" t="str">
        <f>TRIM(טבלה1[[#This Row],[small letters]])</f>
        <v>all levels</v>
      </c>
      <c r="S1473" s="6">
        <v>0.63333333300000005</v>
      </c>
      <c r="T1473" s="12">
        <v>41971</v>
      </c>
      <c r="U1473" s="6">
        <f>DAY(טבלה1[[#This Row],[published_date]])</f>
        <v>28</v>
      </c>
      <c r="V1473" s="6">
        <f>MONTH(טבלה1[[#This Row],[published_date]])</f>
        <v>11</v>
      </c>
      <c r="W1473" s="6">
        <f>YEAR(טבלה1[[#This Row],[published_date]])</f>
        <v>2014</v>
      </c>
      <c r="X1473">
        <v>1</v>
      </c>
      <c r="Y1473" t="str">
        <f>VLOOKUP(טבלה1[[#This Row],[subject_id]],Subject_id!$A$2:$B$5,2)</f>
        <v>Business Finance</v>
      </c>
      <c r="Z1473" s="7">
        <v>43318</v>
      </c>
      <c r="AA1473">
        <f>_xlfn.DAYS(טבלה1[[#This Row],[Removal_date]],טבלה1[[#This Row],[published_date]])</f>
        <v>1347</v>
      </c>
      <c r="AB1473" s="4">
        <f>טבלה1[[#This Row],[price]]*טבלה1[[#This Row],[num_subscribers]]</f>
        <v>15300</v>
      </c>
    </row>
    <row r="1474" spans="1:28" x14ac:dyDescent="0.3">
      <c r="A1474">
        <v>360916</v>
      </c>
      <c r="B1474" t="s">
        <v>1134</v>
      </c>
      <c r="C1474" t="str">
        <f>LEFT(טבלה1[[#This Row],[course_title]],10)</f>
        <v>Hot Tradin</v>
      </c>
      <c r="D1474" t="str">
        <f>RIGHT(טבלה1[[#This Row],[course_title]],10)</f>
        <v>nd Futures</v>
      </c>
      <c r="E1474" t="str">
        <f>MID(טבלה1[[#This Row],[course_title]],2,10)</f>
        <v>ot Trading</v>
      </c>
      <c r="F1474" t="s">
        <v>1135</v>
      </c>
      <c r="G1474" t="str">
        <f>REPLACE(טבלה1[[#This Row],[url]],19,3,"com")</f>
        <v>https://www.udemy.com/learn-to-trade-stocks-and-futures-with-profitable-strategy/</v>
      </c>
      <c r="H1474" t="b">
        <v>1</v>
      </c>
      <c r="I1474" s="4">
        <v>50</v>
      </c>
      <c r="J1474" s="5">
        <v>80</v>
      </c>
      <c r="K1474" s="5">
        <v>10</v>
      </c>
      <c r="L1474" s="5">
        <v>13</v>
      </c>
      <c r="M1474">
        <v>1</v>
      </c>
      <c r="N1474" t="str">
        <f>VLOOKUP(טבלה1[[#This Row],[level_id]],Level_id!$A$2:$B$5,2)</f>
        <v>All levels</v>
      </c>
      <c r="O1474" t="str">
        <f>LOWER(טבלה1[[#This Row],[level_desc]])</f>
        <v>all levels</v>
      </c>
      <c r="P1474" s="3" t="str">
        <f>UPPER(טבלה1[[#This Row],[small letters]])</f>
        <v>ALL LEVELS</v>
      </c>
      <c r="Q1474">
        <f>LEN(טבלה1[[#This Row],[no spaces]])</f>
        <v>10</v>
      </c>
      <c r="R1474" t="str">
        <f>TRIM(טבלה1[[#This Row],[small letters]])</f>
        <v>all levels</v>
      </c>
      <c r="S1474" s="6">
        <v>2.5</v>
      </c>
      <c r="T1474" s="12">
        <v>41981</v>
      </c>
      <c r="U1474" s="6">
        <f>DAY(טבלה1[[#This Row],[published_date]])</f>
        <v>8</v>
      </c>
      <c r="V1474" s="6">
        <f>MONTH(טבלה1[[#This Row],[published_date]])</f>
        <v>12</v>
      </c>
      <c r="W1474" s="6">
        <f>YEAR(טבלה1[[#This Row],[published_date]])</f>
        <v>2014</v>
      </c>
      <c r="X1474">
        <v>1</v>
      </c>
      <c r="Y1474" t="str">
        <f>VLOOKUP(טבלה1[[#This Row],[subject_id]],Subject_id!$A$2:$B$5,2)</f>
        <v>Business Finance</v>
      </c>
      <c r="Z1474" s="7">
        <v>43318</v>
      </c>
      <c r="AA1474">
        <f>_xlfn.DAYS(טבלה1[[#This Row],[Removal_date]],טבלה1[[#This Row],[published_date]])</f>
        <v>1337</v>
      </c>
      <c r="AB1474" s="4">
        <f>טבלה1[[#This Row],[price]]*טבלה1[[#This Row],[num_subscribers]]</f>
        <v>4000</v>
      </c>
    </row>
    <row r="1475" spans="1:28" x14ac:dyDescent="0.3">
      <c r="A1475">
        <v>370440</v>
      </c>
      <c r="B1475" t="s">
        <v>1646</v>
      </c>
      <c r="C1475" t="str">
        <f>LEFT(טבלה1[[#This Row],[course_title]],10)</f>
        <v>Bitcoin Fo</v>
      </c>
      <c r="D1475" t="str">
        <f>RIGHT(טבלה1[[#This Row],[course_title]],10)</f>
        <v xml:space="preserve"> Beginners</v>
      </c>
      <c r="E1475" t="str">
        <f>MID(טבלה1[[#This Row],[course_title]],2,10)</f>
        <v>itcoin For</v>
      </c>
      <c r="F1475" t="s">
        <v>1647</v>
      </c>
      <c r="G1475" t="str">
        <f>REPLACE(טבלה1[[#This Row],[url]],19,3,"com")</f>
        <v>https://www.udemy.com/bitcoinforbeginners/</v>
      </c>
      <c r="H1475" t="b">
        <v>1</v>
      </c>
      <c r="I1475" s="4">
        <v>50</v>
      </c>
      <c r="J1475" s="5">
        <v>37</v>
      </c>
      <c r="K1475" s="5">
        <v>3</v>
      </c>
      <c r="L1475" s="5">
        <v>22</v>
      </c>
      <c r="M1475">
        <v>2</v>
      </c>
      <c r="N1475" t="str">
        <f>VLOOKUP(טבלה1[[#This Row],[level_id]],Level_id!$A$2:$B$5,2)</f>
        <v>Beginner Level</v>
      </c>
      <c r="O1475" t="str">
        <f>LOWER(טבלה1[[#This Row],[level_desc]])</f>
        <v>beginner level</v>
      </c>
      <c r="P1475" s="3" t="str">
        <f>UPPER(טבלה1[[#This Row],[small letters]])</f>
        <v>BEGINNER LEVEL</v>
      </c>
      <c r="Q1475">
        <f>LEN(טבלה1[[#This Row],[no spaces]])</f>
        <v>14</v>
      </c>
      <c r="R1475" t="str">
        <f>TRIM(טבלה1[[#This Row],[small letters]])</f>
        <v>beginner level</v>
      </c>
      <c r="S1475" s="6">
        <v>4</v>
      </c>
      <c r="T1475" s="12">
        <v>42002</v>
      </c>
      <c r="U1475" s="6">
        <f>DAY(טבלה1[[#This Row],[published_date]])</f>
        <v>29</v>
      </c>
      <c r="V1475" s="6">
        <f>MONTH(טבלה1[[#This Row],[published_date]])</f>
        <v>12</v>
      </c>
      <c r="W1475" s="6">
        <f>YEAR(טבלה1[[#This Row],[published_date]])</f>
        <v>2014</v>
      </c>
      <c r="X1475">
        <v>1</v>
      </c>
      <c r="Y1475" t="str">
        <f>VLOOKUP(טבלה1[[#This Row],[subject_id]],Subject_id!$A$2:$B$5,2)</f>
        <v>Business Finance</v>
      </c>
      <c r="Z1475" s="7">
        <v>43465</v>
      </c>
      <c r="AA1475">
        <f>_xlfn.DAYS(טבלה1[[#This Row],[Removal_date]],טבלה1[[#This Row],[published_date]])</f>
        <v>1463</v>
      </c>
      <c r="AB1475" s="4">
        <f>טבלה1[[#This Row],[price]]*טבלה1[[#This Row],[num_subscribers]]</f>
        <v>1850</v>
      </c>
    </row>
    <row r="1476" spans="1:28" x14ac:dyDescent="0.3">
      <c r="A1476">
        <v>371896</v>
      </c>
      <c r="B1476" t="s">
        <v>3666</v>
      </c>
      <c r="C1476" t="str">
        <f>LEFT(טבלה1[[#This Row],[course_title]],10)</f>
        <v>Learn to P</v>
      </c>
      <c r="D1476" t="str">
        <f>RIGHT(טבלה1[[#This Row],[course_title]],10)</f>
        <v>n No Time!</v>
      </c>
      <c r="E1476" t="str">
        <f>MID(טבלה1[[#This Row],[course_title]],2,10)</f>
        <v>earn to Pl</v>
      </c>
      <c r="F1476" t="s">
        <v>3667</v>
      </c>
      <c r="G1476" t="str">
        <f>REPLACE(טבלה1[[#This Row],[url]],19,3,"com")</f>
        <v>https://www.udemy.com/intermediate-trombone/</v>
      </c>
      <c r="H1476" t="b">
        <v>1</v>
      </c>
      <c r="I1476" s="4">
        <v>50</v>
      </c>
      <c r="J1476" s="5">
        <v>402</v>
      </c>
      <c r="K1476" s="5">
        <v>47</v>
      </c>
      <c r="L1476" s="5">
        <v>123</v>
      </c>
      <c r="M1476">
        <v>1</v>
      </c>
      <c r="N1476" t="str">
        <f>VLOOKUP(טבלה1[[#This Row],[level_id]],Level_id!$A$2:$B$5,2)</f>
        <v>All levels</v>
      </c>
      <c r="O1476" t="str">
        <f>LOWER(טבלה1[[#This Row],[level_desc]])</f>
        <v>all levels</v>
      </c>
      <c r="P1476" s="3" t="str">
        <f>UPPER(טבלה1[[#This Row],[small letters]])</f>
        <v>ALL LEVELS</v>
      </c>
      <c r="Q1476">
        <f>LEN(טבלה1[[#This Row],[no spaces]])</f>
        <v>10</v>
      </c>
      <c r="R1476" t="str">
        <f>TRIM(טבלה1[[#This Row],[small letters]])</f>
        <v>all levels</v>
      </c>
      <c r="S1476" s="6">
        <v>7.5</v>
      </c>
      <c r="T1476" s="12">
        <v>42067</v>
      </c>
      <c r="U1476" s="6">
        <f>DAY(טבלה1[[#This Row],[published_date]])</f>
        <v>4</v>
      </c>
      <c r="V1476" s="6">
        <f>MONTH(טבלה1[[#This Row],[published_date]])</f>
        <v>3</v>
      </c>
      <c r="W1476" s="6">
        <f>YEAR(טבלה1[[#This Row],[published_date]])</f>
        <v>2015</v>
      </c>
      <c r="X1476">
        <v>3</v>
      </c>
      <c r="Y1476" t="str">
        <f>VLOOKUP(טבלה1[[#This Row],[subject_id]],Subject_id!$A$2:$B$5,2)</f>
        <v>Musical Instruments</v>
      </c>
      <c r="Z1476" s="7">
        <v>43734</v>
      </c>
      <c r="AA1476">
        <f>_xlfn.DAYS(טבלה1[[#This Row],[Removal_date]],טבלה1[[#This Row],[published_date]])</f>
        <v>1667</v>
      </c>
      <c r="AB1476" s="4">
        <f>טבלה1[[#This Row],[price]]*טבלה1[[#This Row],[num_subscribers]]</f>
        <v>20100</v>
      </c>
    </row>
    <row r="1477" spans="1:28" x14ac:dyDescent="0.3">
      <c r="A1477">
        <v>373556</v>
      </c>
      <c r="B1477" t="s">
        <v>4402</v>
      </c>
      <c r="C1477" t="str">
        <f>LEFT(טבלה1[[#This Row],[course_title]],10)</f>
        <v>Advanced C</v>
      </c>
      <c r="D1477" t="str">
        <f>RIGHT(טבלה1[[#This Row],[course_title]],10)</f>
        <v xml:space="preserve"> Clarinet!</v>
      </c>
      <c r="E1477" t="str">
        <f>MID(טבלה1[[#This Row],[course_title]],2,10)</f>
        <v>dvanced Cl</v>
      </c>
      <c r="F1477" t="s">
        <v>4403</v>
      </c>
      <c r="G1477" t="str">
        <f>REPLACE(טבלה1[[#This Row],[url]],19,3,"com")</f>
        <v>https://www.udemy.com/clarinet-etudes/</v>
      </c>
      <c r="H1477" t="b">
        <v>1</v>
      </c>
      <c r="I1477" s="4">
        <v>50</v>
      </c>
      <c r="J1477" s="5">
        <v>148</v>
      </c>
      <c r="K1477" s="5">
        <v>3</v>
      </c>
      <c r="L1477" s="5">
        <v>77</v>
      </c>
      <c r="M1477">
        <v>1</v>
      </c>
      <c r="N1477" t="str">
        <f>VLOOKUP(טבלה1[[#This Row],[level_id]],Level_id!$A$2:$B$5,2)</f>
        <v>All levels</v>
      </c>
      <c r="O1477" t="str">
        <f>LOWER(טבלה1[[#This Row],[level_desc]])</f>
        <v>all levels</v>
      </c>
      <c r="P1477" s="3" t="str">
        <f>UPPER(טבלה1[[#This Row],[small letters]])</f>
        <v>ALL LEVELS</v>
      </c>
      <c r="Q1477">
        <f>LEN(טבלה1[[#This Row],[no spaces]])</f>
        <v>10</v>
      </c>
      <c r="R1477" t="str">
        <f>TRIM(טבלה1[[#This Row],[small letters]])</f>
        <v>all levels</v>
      </c>
      <c r="S1477" s="6">
        <v>4.5</v>
      </c>
      <c r="T1477" s="12">
        <v>42005</v>
      </c>
      <c r="U1477" s="6">
        <f>DAY(טבלה1[[#This Row],[published_date]])</f>
        <v>1</v>
      </c>
      <c r="V1477" s="6">
        <f>MONTH(טבלה1[[#This Row],[published_date]])</f>
        <v>1</v>
      </c>
      <c r="W1477" s="6">
        <f>YEAR(טבלה1[[#This Row],[published_date]])</f>
        <v>2015</v>
      </c>
      <c r="X1477">
        <v>3</v>
      </c>
      <c r="Y1477" t="str">
        <f>VLOOKUP(טבלה1[[#This Row],[subject_id]],Subject_id!$A$2:$B$5,2)</f>
        <v>Musical Instruments</v>
      </c>
      <c r="Z1477" s="7">
        <v>43734</v>
      </c>
      <c r="AA1477">
        <f>_xlfn.DAYS(טבלה1[[#This Row],[Removal_date]],טבלה1[[#This Row],[published_date]])</f>
        <v>1729</v>
      </c>
      <c r="AB1477" s="4">
        <f>טבלה1[[#This Row],[price]]*טבלה1[[#This Row],[num_subscribers]]</f>
        <v>7400</v>
      </c>
    </row>
    <row r="1478" spans="1:28" x14ac:dyDescent="0.3">
      <c r="A1478">
        <v>373636</v>
      </c>
      <c r="B1478" t="s">
        <v>4344</v>
      </c>
      <c r="C1478" t="str">
        <f>LEFT(טבלה1[[#This Row],[course_title]],10)</f>
        <v>Master the</v>
      </c>
      <c r="D1478" t="str">
        <f>RIGHT(טבלה1[[#This Row],[course_title]],10)</f>
        <v>de Simple!</v>
      </c>
      <c r="E1478" t="str">
        <f>MID(טבלה1[[#This Row],[course_title]],2,10)</f>
        <v xml:space="preserve">aster the </v>
      </c>
      <c r="F1478" t="s">
        <v>4345</v>
      </c>
      <c r="G1478" t="str">
        <f>REPLACE(טבלה1[[#This Row],[url]],19,3,"com")</f>
        <v>https://www.udemy.com/beginning-trombone/</v>
      </c>
      <c r="H1478" t="b">
        <v>1</v>
      </c>
      <c r="I1478" s="4">
        <v>50</v>
      </c>
      <c r="J1478" s="5">
        <v>231</v>
      </c>
      <c r="K1478" s="5">
        <v>7</v>
      </c>
      <c r="L1478" s="5">
        <v>110</v>
      </c>
      <c r="M1478">
        <v>1</v>
      </c>
      <c r="N1478" t="str">
        <f>VLOOKUP(טבלה1[[#This Row],[level_id]],Level_id!$A$2:$B$5,2)</f>
        <v>All levels</v>
      </c>
      <c r="O1478" t="str">
        <f>LOWER(טבלה1[[#This Row],[level_desc]])</f>
        <v>all levels</v>
      </c>
      <c r="P1478" s="3" t="str">
        <f>UPPER(טבלה1[[#This Row],[small letters]])</f>
        <v>ALL LEVELS</v>
      </c>
      <c r="Q1478">
        <f>LEN(טבלה1[[#This Row],[no spaces]])</f>
        <v>10</v>
      </c>
      <c r="R1478" t="str">
        <f>TRIM(טבלה1[[#This Row],[small letters]])</f>
        <v>all levels</v>
      </c>
      <c r="S1478" s="6">
        <v>9</v>
      </c>
      <c r="T1478" s="12">
        <v>42067</v>
      </c>
      <c r="U1478" s="6">
        <f>DAY(טבלה1[[#This Row],[published_date]])</f>
        <v>4</v>
      </c>
      <c r="V1478" s="6">
        <f>MONTH(טבלה1[[#This Row],[published_date]])</f>
        <v>3</v>
      </c>
      <c r="W1478" s="6">
        <f>YEAR(טבלה1[[#This Row],[published_date]])</f>
        <v>2015</v>
      </c>
      <c r="X1478">
        <v>3</v>
      </c>
      <c r="Y1478" t="str">
        <f>VLOOKUP(טבלה1[[#This Row],[subject_id]],Subject_id!$A$2:$B$5,2)</f>
        <v>Musical Instruments</v>
      </c>
      <c r="Z1478" s="7">
        <v>43734</v>
      </c>
      <c r="AA1478">
        <f>_xlfn.DAYS(טבלה1[[#This Row],[Removal_date]],טבלה1[[#This Row],[published_date]])</f>
        <v>1667</v>
      </c>
      <c r="AB1478" s="4">
        <f>טבלה1[[#This Row],[price]]*טבלה1[[#This Row],[num_subscribers]]</f>
        <v>11550</v>
      </c>
    </row>
    <row r="1479" spans="1:28" x14ac:dyDescent="0.3">
      <c r="A1479">
        <v>374566</v>
      </c>
      <c r="B1479" t="s">
        <v>4309</v>
      </c>
      <c r="C1479" t="str">
        <f>LEFT(טבלה1[[#This Row],[course_title]],10)</f>
        <v>Learn to P</v>
      </c>
      <c r="D1479" t="str">
        <f>RIGHT(טבלה1[[#This Row],[course_title]],10)</f>
        <v xml:space="preserve"> Easy Way!</v>
      </c>
      <c r="E1479" t="str">
        <f>MID(טבלה1[[#This Row],[course_title]],2,10)</f>
        <v>earn to Pl</v>
      </c>
      <c r="F1479" t="s">
        <v>4310</v>
      </c>
      <c r="G1479" t="str">
        <f>REPLACE(טבלה1[[#This Row],[url]],19,3,"com")</f>
        <v>https://www.udemy.com/percussion/</v>
      </c>
      <c r="H1479" t="b">
        <v>1</v>
      </c>
      <c r="I1479" s="4">
        <v>50</v>
      </c>
      <c r="J1479" s="5">
        <v>425</v>
      </c>
      <c r="K1479" s="5">
        <v>7</v>
      </c>
      <c r="L1479" s="5">
        <v>192</v>
      </c>
      <c r="M1479">
        <v>1</v>
      </c>
      <c r="N1479" t="str">
        <f>VLOOKUP(טבלה1[[#This Row],[level_id]],Level_id!$A$2:$B$5,2)</f>
        <v>All levels</v>
      </c>
      <c r="O1479" t="str">
        <f>LOWER(טבלה1[[#This Row],[level_desc]])</f>
        <v>all levels</v>
      </c>
      <c r="P1479" s="3" t="str">
        <f>UPPER(טבלה1[[#This Row],[small letters]])</f>
        <v>ALL LEVELS</v>
      </c>
      <c r="Q1479">
        <f>LEN(טבלה1[[#This Row],[no spaces]])</f>
        <v>10</v>
      </c>
      <c r="R1479" t="str">
        <f>TRIM(טבלה1[[#This Row],[small letters]])</f>
        <v>all levels</v>
      </c>
      <c r="S1479" s="6">
        <v>6</v>
      </c>
      <c r="T1479" s="12">
        <v>42020</v>
      </c>
      <c r="U1479" s="6">
        <f>DAY(טבלה1[[#This Row],[published_date]])</f>
        <v>16</v>
      </c>
      <c r="V1479" s="6">
        <f>MONTH(טבלה1[[#This Row],[published_date]])</f>
        <v>1</v>
      </c>
      <c r="W1479" s="6">
        <f>YEAR(טבלה1[[#This Row],[published_date]])</f>
        <v>2015</v>
      </c>
      <c r="X1479">
        <v>3</v>
      </c>
      <c r="Y1479" t="str">
        <f>VLOOKUP(טבלה1[[#This Row],[subject_id]],Subject_id!$A$2:$B$5,2)</f>
        <v>Musical Instruments</v>
      </c>
      <c r="Z1479" s="7">
        <v>43734</v>
      </c>
      <c r="AA1479">
        <f>_xlfn.DAYS(טבלה1[[#This Row],[Removal_date]],טבלה1[[#This Row],[published_date]])</f>
        <v>1714</v>
      </c>
      <c r="AB1479" s="4">
        <f>טבלה1[[#This Row],[price]]*טבלה1[[#This Row],[num_subscribers]]</f>
        <v>21250</v>
      </c>
    </row>
    <row r="1480" spans="1:28" x14ac:dyDescent="0.3">
      <c r="A1480">
        <v>378464</v>
      </c>
      <c r="B1480" t="s">
        <v>1960</v>
      </c>
      <c r="C1480" t="str">
        <f>LEFT(טבלה1[[#This Row],[course_title]],10)</f>
        <v>Accounting</v>
      </c>
      <c r="D1480" t="str">
        <f>RIGHT(טבלה1[[#This Row],[course_title]],10)</f>
        <v>ams Part I</v>
      </c>
      <c r="E1480" t="str">
        <f>MID(טבלה1[[#This Row],[course_title]],2,10)</f>
        <v xml:space="preserve">ccounting </v>
      </c>
      <c r="F1480" t="s">
        <v>1961</v>
      </c>
      <c r="G1480" t="str">
        <f>REPLACE(טבלה1[[#This Row],[url]],19,3,"com")</f>
        <v>https://www.udemy.com/inventory-valuation/</v>
      </c>
      <c r="H1480" t="b">
        <v>1</v>
      </c>
      <c r="I1480" s="4">
        <v>50</v>
      </c>
      <c r="J1480" s="5">
        <v>874</v>
      </c>
      <c r="K1480" s="5">
        <v>2</v>
      </c>
      <c r="L1480" s="5">
        <v>120</v>
      </c>
      <c r="M1480">
        <v>1</v>
      </c>
      <c r="N1480" t="str">
        <f>VLOOKUP(טבלה1[[#This Row],[level_id]],Level_id!$A$2:$B$5,2)</f>
        <v>All levels</v>
      </c>
      <c r="O1480" t="str">
        <f>LOWER(טבלה1[[#This Row],[level_desc]])</f>
        <v>all levels</v>
      </c>
      <c r="P1480" s="3" t="str">
        <f>UPPER(טבלה1[[#This Row],[small letters]])</f>
        <v>ALL LEVELS</v>
      </c>
      <c r="Q1480">
        <f>LEN(טבלה1[[#This Row],[no spaces]])</f>
        <v>10</v>
      </c>
      <c r="R1480" t="str">
        <f>TRIM(טבלה1[[#This Row],[small letters]])</f>
        <v>all levels</v>
      </c>
      <c r="S1480" s="6">
        <v>13.5</v>
      </c>
      <c r="T1480" s="12">
        <v>42000</v>
      </c>
      <c r="U1480" s="6">
        <f>DAY(טבלה1[[#This Row],[published_date]])</f>
        <v>27</v>
      </c>
      <c r="V1480" s="6">
        <f>MONTH(טבלה1[[#This Row],[published_date]])</f>
        <v>12</v>
      </c>
      <c r="W1480" s="6">
        <f>YEAR(טבלה1[[#This Row],[published_date]])</f>
        <v>2014</v>
      </c>
      <c r="X1480">
        <v>1</v>
      </c>
      <c r="Y1480" t="str">
        <f>VLOOKUP(טבלה1[[#This Row],[subject_id]],Subject_id!$A$2:$B$5,2)</f>
        <v>Business Finance</v>
      </c>
      <c r="Z1480" s="7">
        <v>43318</v>
      </c>
      <c r="AA1480">
        <f>_xlfn.DAYS(טבלה1[[#This Row],[Removal_date]],טבלה1[[#This Row],[published_date]])</f>
        <v>1318</v>
      </c>
      <c r="AB1480" s="4">
        <f>טבלה1[[#This Row],[price]]*טבלה1[[#This Row],[num_subscribers]]</f>
        <v>43700</v>
      </c>
    </row>
    <row r="1481" spans="1:28" x14ac:dyDescent="0.3">
      <c r="A1481">
        <v>379722</v>
      </c>
      <c r="B1481" t="s">
        <v>5242</v>
      </c>
      <c r="C1481" t="str">
        <f>LEFT(טבלה1[[#This Row],[course_title]],10)</f>
        <v>jQuery Cra</v>
      </c>
      <c r="D1481" t="str">
        <f>RIGHT(טבלה1[[#This Row],[course_title]],10)</f>
        <v>Query Fast</v>
      </c>
      <c r="E1481" t="str">
        <f>MID(טבלה1[[#This Row],[course_title]],2,10)</f>
        <v>Query Cras</v>
      </c>
      <c r="F1481" t="s">
        <v>5243</v>
      </c>
      <c r="G1481" t="str">
        <f>REPLACE(טבלה1[[#This Row],[url]],19,3,"com")</f>
        <v>https://www.udemy.com/learn-jquery-crash-course/</v>
      </c>
      <c r="H1481" t="b">
        <v>1</v>
      </c>
      <c r="I1481" s="4">
        <v>50</v>
      </c>
      <c r="J1481" s="5">
        <v>11262</v>
      </c>
      <c r="K1481" s="5">
        <v>142</v>
      </c>
      <c r="L1481" s="5">
        <v>18</v>
      </c>
      <c r="M1481">
        <v>1</v>
      </c>
      <c r="N1481" t="str">
        <f>VLOOKUP(טבלה1[[#This Row],[level_id]],Level_id!$A$2:$B$5,2)</f>
        <v>All levels</v>
      </c>
      <c r="O1481" t="str">
        <f>LOWER(טבלה1[[#This Row],[level_desc]])</f>
        <v>all levels</v>
      </c>
      <c r="P1481" s="3" t="str">
        <f>UPPER(טבלה1[[#This Row],[small letters]])</f>
        <v>ALL LEVELS</v>
      </c>
      <c r="Q1481">
        <f>LEN(טבלה1[[#This Row],[no spaces]])</f>
        <v>10</v>
      </c>
      <c r="R1481" t="str">
        <f>TRIM(טבלה1[[#This Row],[small letters]])</f>
        <v>all levels</v>
      </c>
      <c r="S1481" s="6">
        <v>2</v>
      </c>
      <c r="T1481" s="12">
        <v>42011</v>
      </c>
      <c r="U1481" s="6">
        <f>DAY(טבלה1[[#This Row],[published_date]])</f>
        <v>7</v>
      </c>
      <c r="V1481" s="6">
        <f>MONTH(טבלה1[[#This Row],[published_date]])</f>
        <v>1</v>
      </c>
      <c r="W1481" s="6">
        <f>YEAR(טבלה1[[#This Row],[published_date]])</f>
        <v>2015</v>
      </c>
      <c r="X1481">
        <v>4</v>
      </c>
      <c r="Y1481" t="str">
        <f>VLOOKUP(טבלה1[[#This Row],[subject_id]],Subject_id!$A$2:$B$5,2)</f>
        <v>Web Development</v>
      </c>
      <c r="Z1481" s="7">
        <v>43734</v>
      </c>
      <c r="AA1481">
        <f>_xlfn.DAYS(טבלה1[[#This Row],[Removal_date]],טבלה1[[#This Row],[published_date]])</f>
        <v>1723</v>
      </c>
      <c r="AB1481" s="4">
        <f>טבלה1[[#This Row],[price]]*טבלה1[[#This Row],[num_subscribers]]</f>
        <v>563100</v>
      </c>
    </row>
    <row r="1482" spans="1:28" x14ac:dyDescent="0.3">
      <c r="A1482">
        <v>380542</v>
      </c>
      <c r="B1482" t="s">
        <v>1918</v>
      </c>
      <c r="C1482" t="str">
        <f>LEFT(טבלה1[[#This Row],[course_title]],10)</f>
        <v>Day Tradin</v>
      </c>
      <c r="D1482" t="str">
        <f>RIGHT(טבלה1[[#This Row],[course_title]],10)</f>
        <v xml:space="preserve"> Investors</v>
      </c>
      <c r="E1482" t="str">
        <f>MID(טבלה1[[#This Row],[course_title]],2,10)</f>
        <v>ay Trading</v>
      </c>
      <c r="F1482" t="s">
        <v>1919</v>
      </c>
      <c r="G1482" t="str">
        <f>REPLACE(טבלה1[[#This Row],[url]],19,3,"com")</f>
        <v>https://www.udemy.com/day-trading-in-stocks-strategies-for-beginner-investors/</v>
      </c>
      <c r="H1482" t="b">
        <v>1</v>
      </c>
      <c r="I1482" s="4">
        <v>50</v>
      </c>
      <c r="J1482" s="5">
        <v>217</v>
      </c>
      <c r="K1482" s="5">
        <v>19</v>
      </c>
      <c r="L1482" s="5">
        <v>9</v>
      </c>
      <c r="M1482">
        <v>1</v>
      </c>
      <c r="N1482" t="str">
        <f>VLOOKUP(טבלה1[[#This Row],[level_id]],Level_id!$A$2:$B$5,2)</f>
        <v>All levels</v>
      </c>
      <c r="O1482" t="str">
        <f>LOWER(טבלה1[[#This Row],[level_desc]])</f>
        <v>all levels</v>
      </c>
      <c r="P1482" s="3" t="str">
        <f>UPPER(טבלה1[[#This Row],[small letters]])</f>
        <v>ALL LEVELS</v>
      </c>
      <c r="Q1482">
        <f>LEN(טבלה1[[#This Row],[no spaces]])</f>
        <v>10</v>
      </c>
      <c r="R1482" t="str">
        <f>TRIM(טבלה1[[#This Row],[small letters]])</f>
        <v>all levels</v>
      </c>
      <c r="S1482" s="6">
        <v>2</v>
      </c>
      <c r="T1482" s="12">
        <v>42012</v>
      </c>
      <c r="U1482" s="6">
        <f>DAY(טבלה1[[#This Row],[published_date]])</f>
        <v>8</v>
      </c>
      <c r="V1482" s="6">
        <f>MONTH(טבלה1[[#This Row],[published_date]])</f>
        <v>1</v>
      </c>
      <c r="W1482" s="6">
        <f>YEAR(טבלה1[[#This Row],[published_date]])</f>
        <v>2015</v>
      </c>
      <c r="X1482">
        <v>1</v>
      </c>
      <c r="Y1482" t="str">
        <f>VLOOKUP(טבלה1[[#This Row],[subject_id]],Subject_id!$A$2:$B$5,2)</f>
        <v>Business Finance</v>
      </c>
      <c r="Z1482" s="7">
        <v>43318</v>
      </c>
      <c r="AA1482">
        <f>_xlfn.DAYS(טבלה1[[#This Row],[Removal_date]],טבלה1[[#This Row],[published_date]])</f>
        <v>1306</v>
      </c>
      <c r="AB1482" s="4">
        <f>טבלה1[[#This Row],[price]]*טבלה1[[#This Row],[num_subscribers]]</f>
        <v>10850</v>
      </c>
    </row>
    <row r="1483" spans="1:28" x14ac:dyDescent="0.3">
      <c r="A1483">
        <v>386922</v>
      </c>
      <c r="B1483" t="s">
        <v>1620</v>
      </c>
      <c r="C1483" t="str">
        <f>LEFT(טבלה1[[#This Row],[course_title]],10)</f>
        <v>Seeing the</v>
      </c>
      <c r="D1483" t="str">
        <f>RIGHT(טבלה1[[#This Row],[course_title]],10)</f>
        <v>Statements</v>
      </c>
      <c r="E1483" t="str">
        <f>MID(טבלה1[[#This Row],[course_title]],2,10)</f>
        <v xml:space="preserve">eeing the </v>
      </c>
      <c r="F1483" t="s">
        <v>1621</v>
      </c>
      <c r="G1483" t="str">
        <f>REPLACE(טבלה1[[#This Row],[url]],19,3,"com")</f>
        <v>https://www.udemy.com/seeing-the-big-picture-financial-statements-made-easy/</v>
      </c>
      <c r="H1483" t="b">
        <v>1</v>
      </c>
      <c r="I1483" s="4">
        <v>50</v>
      </c>
      <c r="J1483" s="5">
        <v>885</v>
      </c>
      <c r="K1483" s="5">
        <v>69</v>
      </c>
      <c r="L1483" s="5">
        <v>14</v>
      </c>
      <c r="M1483">
        <v>1</v>
      </c>
      <c r="N1483" t="str">
        <f>VLOOKUP(טבלה1[[#This Row],[level_id]],Level_id!$A$2:$B$5,2)</f>
        <v>All levels</v>
      </c>
      <c r="O1483" t="str">
        <f>LOWER(טבלה1[[#This Row],[level_desc]])</f>
        <v>all levels</v>
      </c>
      <c r="P1483" s="3" t="str">
        <f>UPPER(טבלה1[[#This Row],[small letters]])</f>
        <v>ALL LEVELS</v>
      </c>
      <c r="Q1483">
        <f>LEN(טבלה1[[#This Row],[no spaces]])</f>
        <v>10</v>
      </c>
      <c r="R1483" t="str">
        <f>TRIM(טבלה1[[#This Row],[small letters]])</f>
        <v>all levels</v>
      </c>
      <c r="S1483" s="6">
        <v>0.71666666700000003</v>
      </c>
      <c r="T1483" s="12">
        <v>42011</v>
      </c>
      <c r="U1483" s="6">
        <f>DAY(טבלה1[[#This Row],[published_date]])</f>
        <v>7</v>
      </c>
      <c r="V1483" s="6">
        <f>MONTH(טבלה1[[#This Row],[published_date]])</f>
        <v>1</v>
      </c>
      <c r="W1483" s="6">
        <f>YEAR(טבלה1[[#This Row],[published_date]])</f>
        <v>2015</v>
      </c>
      <c r="X1483">
        <v>1</v>
      </c>
      <c r="Y1483" t="str">
        <f>VLOOKUP(טבלה1[[#This Row],[subject_id]],Subject_id!$A$2:$B$5,2)</f>
        <v>Business Finance</v>
      </c>
      <c r="Z1483" s="7">
        <v>43318</v>
      </c>
      <c r="AA1483">
        <f>_xlfn.DAYS(טבלה1[[#This Row],[Removal_date]],טבלה1[[#This Row],[published_date]])</f>
        <v>1307</v>
      </c>
      <c r="AB1483" s="4">
        <f>טבלה1[[#This Row],[price]]*טבלה1[[#This Row],[num_subscribers]]</f>
        <v>44250</v>
      </c>
    </row>
    <row r="1484" spans="1:28" x14ac:dyDescent="0.3">
      <c r="A1484">
        <v>388286</v>
      </c>
      <c r="B1484" t="s">
        <v>7037</v>
      </c>
      <c r="C1484" t="str">
        <f>LEFT(טבלה1[[#This Row],[course_title]],10)</f>
        <v>CoffeeScri</v>
      </c>
      <c r="D1484" t="str">
        <f>RIGHT(טבלה1[[#This Row],[course_title]],10)</f>
        <v>javaScript</v>
      </c>
      <c r="E1484" t="str">
        <f>MID(טבלה1[[#This Row],[course_title]],2,10)</f>
        <v>offeeScrip</v>
      </c>
      <c r="F1484" t="s">
        <v>7038</v>
      </c>
      <c r="G1484" t="str">
        <f>REPLACE(טבלה1[[#This Row],[url]],19,3,"com")</f>
        <v>https://www.udemy.com/coffeescript/</v>
      </c>
      <c r="H1484" t="b">
        <v>1</v>
      </c>
      <c r="I1484" s="4">
        <v>50</v>
      </c>
      <c r="J1484" s="5">
        <v>2152</v>
      </c>
      <c r="K1484" s="5">
        <v>19</v>
      </c>
      <c r="L1484" s="5">
        <v>15</v>
      </c>
      <c r="M1484">
        <v>2</v>
      </c>
      <c r="N1484" t="str">
        <f>VLOOKUP(טבלה1[[#This Row],[level_id]],Level_id!$A$2:$B$5,2)</f>
        <v>Beginner Level</v>
      </c>
      <c r="O1484" t="str">
        <f>LOWER(טבלה1[[#This Row],[level_desc]])</f>
        <v>beginner level</v>
      </c>
      <c r="P1484" s="3" t="str">
        <f>UPPER(טבלה1[[#This Row],[small letters]])</f>
        <v>BEGINNER LEVEL</v>
      </c>
      <c r="Q1484">
        <f>LEN(טבלה1[[#This Row],[no spaces]])</f>
        <v>14</v>
      </c>
      <c r="R1484" t="str">
        <f>TRIM(טבלה1[[#This Row],[small letters]])</f>
        <v>beginner level</v>
      </c>
      <c r="S1484" s="6">
        <v>2.5</v>
      </c>
      <c r="T1484" s="12">
        <v>42017</v>
      </c>
      <c r="U1484" s="6">
        <f>DAY(טבלה1[[#This Row],[published_date]])</f>
        <v>13</v>
      </c>
      <c r="V1484" s="6">
        <f>MONTH(טבלה1[[#This Row],[published_date]])</f>
        <v>1</v>
      </c>
      <c r="W1484" s="6">
        <f>YEAR(טבלה1[[#This Row],[published_date]])</f>
        <v>2015</v>
      </c>
      <c r="X1484">
        <v>4</v>
      </c>
      <c r="Y1484" t="str">
        <f>VLOOKUP(טבלה1[[#This Row],[subject_id]],Subject_id!$A$2:$B$5,2)</f>
        <v>Web Development</v>
      </c>
      <c r="Z1484" s="7">
        <v>43465</v>
      </c>
      <c r="AA1484">
        <f>_xlfn.DAYS(טבלה1[[#This Row],[Removal_date]],טבלה1[[#This Row],[published_date]])</f>
        <v>1448</v>
      </c>
      <c r="AB1484" s="4">
        <f>טבלה1[[#This Row],[price]]*טבלה1[[#This Row],[num_subscribers]]</f>
        <v>107600</v>
      </c>
    </row>
    <row r="1485" spans="1:28" x14ac:dyDescent="0.3">
      <c r="A1485">
        <v>389108</v>
      </c>
      <c r="B1485" t="s">
        <v>1092</v>
      </c>
      <c r="C1485" t="str">
        <f>LEFT(טבלה1[[#This Row],[course_title]],10)</f>
        <v>Stock Mark</v>
      </c>
      <c r="D1485" t="str">
        <f>RIGHT(טבלה1[[#This Row],[course_title]],10)</f>
        <v>all Street</v>
      </c>
      <c r="E1485" t="str">
        <f>MID(טבלה1[[#This Row],[course_title]],2,10)</f>
        <v>tock Marke</v>
      </c>
      <c r="F1485" t="s">
        <v>1093</v>
      </c>
      <c r="G1485" t="str">
        <f>REPLACE(טבלה1[[#This Row],[url]],19,3,"com")</f>
        <v>https://www.udemy.com/get-rich-to-a-millions-using-swing-trading-strategies/</v>
      </c>
      <c r="H1485" t="b">
        <v>1</v>
      </c>
      <c r="I1485" s="4">
        <v>50</v>
      </c>
      <c r="J1485" s="5">
        <v>814</v>
      </c>
      <c r="K1485" s="5">
        <v>9</v>
      </c>
      <c r="L1485" s="5">
        <v>5</v>
      </c>
      <c r="M1485">
        <v>1</v>
      </c>
      <c r="N1485" t="str">
        <f>VLOOKUP(טבלה1[[#This Row],[level_id]],Level_id!$A$2:$B$5,2)</f>
        <v>All levels</v>
      </c>
      <c r="O1485" t="str">
        <f>LOWER(טבלה1[[#This Row],[level_desc]])</f>
        <v>all levels</v>
      </c>
      <c r="P1485" s="3" t="str">
        <f>UPPER(טבלה1[[#This Row],[small letters]])</f>
        <v>ALL LEVELS</v>
      </c>
      <c r="Q1485">
        <f>LEN(טבלה1[[#This Row],[no spaces]])</f>
        <v>10</v>
      </c>
      <c r="R1485" t="str">
        <f>TRIM(טבלה1[[#This Row],[small letters]])</f>
        <v>all levels</v>
      </c>
      <c r="S1485" s="6">
        <v>1</v>
      </c>
      <c r="T1485" s="12">
        <v>42013</v>
      </c>
      <c r="U1485" s="6">
        <f>DAY(טבלה1[[#This Row],[published_date]])</f>
        <v>9</v>
      </c>
      <c r="V1485" s="6">
        <f>MONTH(טבלה1[[#This Row],[published_date]])</f>
        <v>1</v>
      </c>
      <c r="W1485" s="6">
        <f>YEAR(טבלה1[[#This Row],[published_date]])</f>
        <v>2015</v>
      </c>
      <c r="X1485">
        <v>1</v>
      </c>
      <c r="Y1485" t="str">
        <f>VLOOKUP(טבלה1[[#This Row],[subject_id]],Subject_id!$A$2:$B$5,2)</f>
        <v>Business Finance</v>
      </c>
      <c r="Z1485" s="7">
        <v>43318</v>
      </c>
      <c r="AA1485">
        <f>_xlfn.DAYS(טבלה1[[#This Row],[Removal_date]],טבלה1[[#This Row],[published_date]])</f>
        <v>1305</v>
      </c>
      <c r="AB1485" s="4">
        <f>טבלה1[[#This Row],[price]]*טבלה1[[#This Row],[num_subscribers]]</f>
        <v>40700</v>
      </c>
    </row>
    <row r="1486" spans="1:28" x14ac:dyDescent="0.3">
      <c r="A1486">
        <v>390096</v>
      </c>
      <c r="B1486" t="s">
        <v>422</v>
      </c>
      <c r="C1486" t="str">
        <f>LEFT(טבלה1[[#This Row],[course_title]],10)</f>
        <v>How to Fun</v>
      </c>
      <c r="D1486" t="str">
        <f>RIGHT(טבלה1[[#This Row],[course_title]],10)</f>
        <v>bt, Unfund</v>
      </c>
      <c r="E1486" t="str">
        <f>MID(טבלה1[[#This Row],[course_title]],2,10)</f>
        <v>ow to Fund</v>
      </c>
      <c r="F1486" t="s">
        <v>423</v>
      </c>
      <c r="G1486" t="str">
        <f>REPLACE(טבלה1[[#This Row],[url]],19,3,"com")</f>
        <v>https://www.udemy.com/how-to-fund-your-million-dollar-idea-equity-debt-unfund/</v>
      </c>
      <c r="H1486" t="b">
        <v>1</v>
      </c>
      <c r="I1486" s="4">
        <v>50</v>
      </c>
      <c r="J1486" s="5">
        <v>1105</v>
      </c>
      <c r="K1486" s="5">
        <v>3</v>
      </c>
      <c r="L1486" s="5">
        <v>54</v>
      </c>
      <c r="M1486">
        <v>4</v>
      </c>
      <c r="N1486" t="str">
        <f>VLOOKUP(טבלה1[[#This Row],[level_id]],Level_id!$A$2:$B$5,2)</f>
        <v>Intermediate Level</v>
      </c>
      <c r="O1486" t="str">
        <f>LOWER(טבלה1[[#This Row],[level_desc]])</f>
        <v>intermediate level</v>
      </c>
      <c r="P1486" s="3" t="str">
        <f>UPPER(טבלה1[[#This Row],[small letters]])</f>
        <v>INTERMEDIATE LEVEL</v>
      </c>
      <c r="Q1486">
        <f>LEN(טבלה1[[#This Row],[no spaces]])</f>
        <v>18</v>
      </c>
      <c r="R1486" t="str">
        <f>TRIM(טבלה1[[#This Row],[small letters]])</f>
        <v>intermediate level</v>
      </c>
      <c r="S1486" s="6">
        <v>6</v>
      </c>
      <c r="T1486" s="12">
        <v>42046</v>
      </c>
      <c r="U1486" s="6">
        <f>DAY(טבלה1[[#This Row],[published_date]])</f>
        <v>11</v>
      </c>
      <c r="V1486" s="6">
        <f>MONTH(טבלה1[[#This Row],[published_date]])</f>
        <v>2</v>
      </c>
      <c r="W1486" s="6">
        <f>YEAR(טבלה1[[#This Row],[published_date]])</f>
        <v>2015</v>
      </c>
      <c r="X1486">
        <v>1</v>
      </c>
      <c r="Y1486" t="str">
        <f>VLOOKUP(טבלה1[[#This Row],[subject_id]],Subject_id!$A$2:$B$5,2)</f>
        <v>Business Finance</v>
      </c>
      <c r="Z1486" s="7">
        <v>44114</v>
      </c>
      <c r="AA1486">
        <f>_xlfn.DAYS(טבלה1[[#This Row],[Removal_date]],טבלה1[[#This Row],[published_date]])</f>
        <v>2068</v>
      </c>
      <c r="AB1486" s="4">
        <f>טבלה1[[#This Row],[price]]*טבלה1[[#This Row],[num_subscribers]]</f>
        <v>55250</v>
      </c>
    </row>
    <row r="1487" spans="1:28" x14ac:dyDescent="0.3">
      <c r="A1487">
        <v>390198</v>
      </c>
      <c r="B1487" t="s">
        <v>2308</v>
      </c>
      <c r="C1487" t="str">
        <f>LEFT(טבלה1[[#This Row],[course_title]],10)</f>
        <v>Get out of</v>
      </c>
      <c r="D1487" t="str">
        <f>RIGHT(טבלה1[[#This Row],[course_title]],10)</f>
        <v>g Interest</v>
      </c>
      <c r="E1487" t="str">
        <f>MID(טבלה1[[#This Row],[course_title]],2,10)</f>
        <v xml:space="preserve">et out of </v>
      </c>
      <c r="F1487" t="s">
        <v>2309</v>
      </c>
      <c r="G1487" t="str">
        <f>REPLACE(טבלה1[[#This Row],[url]],19,3,"com")</f>
        <v>https://www.udemy.com/get-out-of-debt-the-power-of-using-compounding-interest/</v>
      </c>
      <c r="H1487" t="b">
        <v>1</v>
      </c>
      <c r="I1487" s="4">
        <v>50</v>
      </c>
      <c r="J1487" s="5">
        <v>1195</v>
      </c>
      <c r="K1487" s="5">
        <v>3</v>
      </c>
      <c r="L1487" s="5">
        <v>7</v>
      </c>
      <c r="M1487">
        <v>1</v>
      </c>
      <c r="N1487" t="str">
        <f>VLOOKUP(טבלה1[[#This Row],[level_id]],Level_id!$A$2:$B$5,2)</f>
        <v>All levels</v>
      </c>
      <c r="O1487" t="str">
        <f>LOWER(טבלה1[[#This Row],[level_desc]])</f>
        <v>all levels</v>
      </c>
      <c r="P1487" s="3" t="str">
        <f>UPPER(טבלה1[[#This Row],[small letters]])</f>
        <v>ALL LEVELS</v>
      </c>
      <c r="Q1487">
        <f>LEN(טבלה1[[#This Row],[no spaces]])</f>
        <v>10</v>
      </c>
      <c r="R1487" t="str">
        <f>TRIM(טבלה1[[#This Row],[small letters]])</f>
        <v>all levels</v>
      </c>
      <c r="S1487" s="6">
        <v>2</v>
      </c>
      <c r="T1487" s="12">
        <v>42016</v>
      </c>
      <c r="U1487" s="6">
        <f>DAY(טבלה1[[#This Row],[published_date]])</f>
        <v>12</v>
      </c>
      <c r="V1487" s="6">
        <f>MONTH(טבלה1[[#This Row],[published_date]])</f>
        <v>1</v>
      </c>
      <c r="W1487" s="6">
        <f>YEAR(טבלה1[[#This Row],[published_date]])</f>
        <v>2015</v>
      </c>
      <c r="X1487">
        <v>1</v>
      </c>
      <c r="Y1487" t="str">
        <f>VLOOKUP(טבלה1[[#This Row],[subject_id]],Subject_id!$A$2:$B$5,2)</f>
        <v>Business Finance</v>
      </c>
      <c r="Z1487" s="7">
        <v>43734</v>
      </c>
      <c r="AA1487">
        <f>_xlfn.DAYS(טבלה1[[#This Row],[Removal_date]],טבלה1[[#This Row],[published_date]])</f>
        <v>1718</v>
      </c>
      <c r="AB1487" s="4">
        <f>טבלה1[[#This Row],[price]]*טבלה1[[#This Row],[num_subscribers]]</f>
        <v>59750</v>
      </c>
    </row>
    <row r="1488" spans="1:28" x14ac:dyDescent="0.3">
      <c r="A1488">
        <v>390510</v>
      </c>
      <c r="B1488" t="s">
        <v>1172</v>
      </c>
      <c r="C1488" t="str">
        <f>LEFT(טבלה1[[#This Row],[course_title]],10)</f>
        <v>Tax made s</v>
      </c>
      <c r="D1488" t="str">
        <f>RIGHT(טבלה1[[#This Row],[course_title]],10)</f>
        <v>ontractors</v>
      </c>
      <c r="E1488" t="str">
        <f>MID(טבלה1[[#This Row],[course_title]],2,10)</f>
        <v>ax made si</v>
      </c>
      <c r="F1488" t="s">
        <v>1173</v>
      </c>
      <c r="G1488" t="str">
        <f>REPLACE(טבלה1[[#This Row],[url]],19,3,"com")</f>
        <v>https://www.udemy.com/tax-made-simple-for-limited-company-owners-and-contractors/</v>
      </c>
      <c r="H1488" t="b">
        <v>1</v>
      </c>
      <c r="I1488" s="4">
        <v>50</v>
      </c>
      <c r="J1488" s="5">
        <v>11</v>
      </c>
      <c r="K1488" s="5">
        <v>0</v>
      </c>
      <c r="L1488" s="5">
        <v>57</v>
      </c>
      <c r="M1488">
        <v>1</v>
      </c>
      <c r="N1488" t="str">
        <f>VLOOKUP(טבלה1[[#This Row],[level_id]],Level_id!$A$2:$B$5,2)</f>
        <v>All levels</v>
      </c>
      <c r="O1488" t="str">
        <f>LOWER(טבלה1[[#This Row],[level_desc]])</f>
        <v>all levels</v>
      </c>
      <c r="P1488" s="3" t="str">
        <f>UPPER(טבלה1[[#This Row],[small letters]])</f>
        <v>ALL LEVELS</v>
      </c>
      <c r="Q1488">
        <f>LEN(טבלה1[[#This Row],[no spaces]])</f>
        <v>10</v>
      </c>
      <c r="R1488" t="str">
        <f>TRIM(טבלה1[[#This Row],[small letters]])</f>
        <v>all levels</v>
      </c>
      <c r="S1488" s="6">
        <v>3</v>
      </c>
      <c r="T1488" s="12">
        <v>42053</v>
      </c>
      <c r="U1488" s="6">
        <f>DAY(טבלה1[[#This Row],[published_date]])</f>
        <v>18</v>
      </c>
      <c r="V1488" s="6">
        <f>MONTH(טבלה1[[#This Row],[published_date]])</f>
        <v>2</v>
      </c>
      <c r="W1488" s="6">
        <f>YEAR(טבלה1[[#This Row],[published_date]])</f>
        <v>2015</v>
      </c>
      <c r="X1488">
        <v>1</v>
      </c>
      <c r="Y1488" t="str">
        <f>VLOOKUP(טבלה1[[#This Row],[subject_id]],Subject_id!$A$2:$B$5,2)</f>
        <v>Business Finance</v>
      </c>
      <c r="Z1488" s="7">
        <v>43318</v>
      </c>
      <c r="AA1488">
        <f>_xlfn.DAYS(טבלה1[[#This Row],[Removal_date]],טבלה1[[#This Row],[published_date]])</f>
        <v>1265</v>
      </c>
      <c r="AB1488" s="4">
        <f>טבלה1[[#This Row],[price]]*טבלה1[[#This Row],[num_subscribers]]</f>
        <v>550</v>
      </c>
    </row>
    <row r="1489" spans="1:28" x14ac:dyDescent="0.3">
      <c r="A1489">
        <v>398456</v>
      </c>
      <c r="B1489" t="s">
        <v>6018</v>
      </c>
      <c r="C1489" t="str">
        <f>LEFT(טבלה1[[#This Row],[course_title]],10)</f>
        <v xml:space="preserve">Bootstrap </v>
      </c>
      <c r="D1489" t="str">
        <f>RIGHT(טבלה1[[#This Row],[course_title]],10)</f>
        <v>sites Fast</v>
      </c>
      <c r="E1489" t="str">
        <f>MID(טבלה1[[#This Row],[course_title]],2,10)</f>
        <v>ootstrap 3</v>
      </c>
      <c r="F1489" t="s">
        <v>6019</v>
      </c>
      <c r="G1489" t="str">
        <f>REPLACE(טבלה1[[#This Row],[url]],19,3,"com")</f>
        <v>https://www.udemy.com/bootstrap-3-introduction-make-responsive-websites-fast/</v>
      </c>
      <c r="H1489" t="b">
        <v>1</v>
      </c>
      <c r="I1489" s="4">
        <v>50</v>
      </c>
      <c r="J1489" s="5">
        <v>2351</v>
      </c>
      <c r="K1489" s="5">
        <v>302</v>
      </c>
      <c r="L1489" s="5">
        <v>16</v>
      </c>
      <c r="M1489">
        <v>1</v>
      </c>
      <c r="N1489" t="str">
        <f>VLOOKUP(טבלה1[[#This Row],[level_id]],Level_id!$A$2:$B$5,2)</f>
        <v>All levels</v>
      </c>
      <c r="O1489" t="str">
        <f>LOWER(טבלה1[[#This Row],[level_desc]])</f>
        <v>all levels</v>
      </c>
      <c r="P1489" s="3" t="str">
        <f>UPPER(טבלה1[[#This Row],[small letters]])</f>
        <v>ALL LEVELS</v>
      </c>
      <c r="Q1489">
        <f>LEN(טבלה1[[#This Row],[no spaces]])</f>
        <v>10</v>
      </c>
      <c r="R1489" t="str">
        <f>TRIM(טבלה1[[#This Row],[small letters]])</f>
        <v>all levels</v>
      </c>
      <c r="S1489" s="6">
        <v>2.5</v>
      </c>
      <c r="T1489" s="12">
        <v>42025</v>
      </c>
      <c r="U1489" s="6">
        <f>DAY(טבלה1[[#This Row],[published_date]])</f>
        <v>21</v>
      </c>
      <c r="V1489" s="6">
        <f>MONTH(טבלה1[[#This Row],[published_date]])</f>
        <v>1</v>
      </c>
      <c r="W1489" s="6">
        <f>YEAR(טבלה1[[#This Row],[published_date]])</f>
        <v>2015</v>
      </c>
      <c r="X1489">
        <v>4</v>
      </c>
      <c r="Y1489" t="str">
        <f>VLOOKUP(טבלה1[[#This Row],[subject_id]],Subject_id!$A$2:$B$5,2)</f>
        <v>Web Development</v>
      </c>
      <c r="Z1489" s="7">
        <v>43734</v>
      </c>
      <c r="AA1489">
        <f>_xlfn.DAYS(טבלה1[[#This Row],[Removal_date]],טבלה1[[#This Row],[published_date]])</f>
        <v>1709</v>
      </c>
      <c r="AB1489" s="4">
        <f>טבלה1[[#This Row],[price]]*טבלה1[[#This Row],[num_subscribers]]</f>
        <v>117550</v>
      </c>
    </row>
    <row r="1490" spans="1:28" x14ac:dyDescent="0.3">
      <c r="A1490">
        <v>398798</v>
      </c>
      <c r="B1490" t="s">
        <v>886</v>
      </c>
      <c r="C1490" t="str">
        <f>LEFT(טבלה1[[#This Row],[course_title]],10)</f>
        <v>Forex: Lea</v>
      </c>
      <c r="D1490" t="str">
        <f>RIGHT(טבלה1[[#This Row],[course_title]],10)</f>
        <v>nsistently</v>
      </c>
      <c r="E1490" t="str">
        <f>MID(טבלה1[[#This Row],[course_title]],2,10)</f>
        <v>orex: Lear</v>
      </c>
      <c r="F1490" t="s">
        <v>887</v>
      </c>
      <c r="G1490" t="str">
        <f>REPLACE(טבלה1[[#This Row],[url]],19,3,"com")</f>
        <v>https://www.udemy.com/forex-learn-to-trade-forex-and-fx-consistently/</v>
      </c>
      <c r="H1490" t="b">
        <v>1</v>
      </c>
      <c r="I1490" s="4">
        <v>50</v>
      </c>
      <c r="J1490" s="5">
        <v>956</v>
      </c>
      <c r="K1490" s="5">
        <v>4</v>
      </c>
      <c r="L1490" s="5">
        <v>21</v>
      </c>
      <c r="M1490">
        <v>1</v>
      </c>
      <c r="N1490" t="str">
        <f>VLOOKUP(טבלה1[[#This Row],[level_id]],Level_id!$A$2:$B$5,2)</f>
        <v>All levels</v>
      </c>
      <c r="O1490" t="str">
        <f>LOWER(טבלה1[[#This Row],[level_desc]])</f>
        <v>all levels</v>
      </c>
      <c r="P1490" s="3" t="str">
        <f>UPPER(טבלה1[[#This Row],[small letters]])</f>
        <v>ALL LEVELS</v>
      </c>
      <c r="Q1490">
        <f>LEN(טבלה1[[#This Row],[no spaces]])</f>
        <v>10</v>
      </c>
      <c r="R1490" t="str">
        <f>TRIM(טבלה1[[#This Row],[small letters]])</f>
        <v>all levels</v>
      </c>
      <c r="S1490" s="6">
        <v>5.5</v>
      </c>
      <c r="T1490" s="12">
        <v>42024</v>
      </c>
      <c r="U1490" s="6">
        <f>DAY(טבלה1[[#This Row],[published_date]])</f>
        <v>20</v>
      </c>
      <c r="V1490" s="6">
        <f>MONTH(טבלה1[[#This Row],[published_date]])</f>
        <v>1</v>
      </c>
      <c r="W1490" s="6">
        <f>YEAR(טבלה1[[#This Row],[published_date]])</f>
        <v>2015</v>
      </c>
      <c r="X1490">
        <v>1</v>
      </c>
      <c r="Y1490" t="str">
        <f>VLOOKUP(טבלה1[[#This Row],[subject_id]],Subject_id!$A$2:$B$5,2)</f>
        <v>Business Finance</v>
      </c>
      <c r="Z1490" s="7">
        <v>43318</v>
      </c>
      <c r="AA1490">
        <f>_xlfn.DAYS(טבלה1[[#This Row],[Removal_date]],טבלה1[[#This Row],[published_date]])</f>
        <v>1294</v>
      </c>
      <c r="AB1490" s="4">
        <f>טבלה1[[#This Row],[price]]*טבלה1[[#This Row],[num_subscribers]]</f>
        <v>47800</v>
      </c>
    </row>
    <row r="1491" spans="1:28" x14ac:dyDescent="0.3">
      <c r="A1491">
        <v>402508</v>
      </c>
      <c r="B1491" t="s">
        <v>6322</v>
      </c>
      <c r="C1491" t="str">
        <f>LEFT(טבלה1[[#This Row],[course_title]],10)</f>
        <v>Codeless W</v>
      </c>
      <c r="D1491" t="str">
        <f>RIGHT(טבלה1[[#This Row],[course_title]],10)</f>
        <v>Adobe Muse</v>
      </c>
      <c r="E1491" t="str">
        <f>MID(טבלה1[[#This Row],[course_title]],2,10)</f>
        <v>odeless We</v>
      </c>
      <c r="F1491" t="s">
        <v>6323</v>
      </c>
      <c r="G1491" t="str">
        <f>REPLACE(טבלה1[[#This Row],[url]],19,3,"com")</f>
        <v>https://www.udemy.com/codeless-website-development-with-adobe-muse/</v>
      </c>
      <c r="H1491" t="b">
        <v>1</v>
      </c>
      <c r="I1491" s="4">
        <v>50</v>
      </c>
      <c r="J1491" s="5">
        <v>461</v>
      </c>
      <c r="K1491" s="5">
        <v>67</v>
      </c>
      <c r="L1491" s="5">
        <v>46</v>
      </c>
      <c r="M1491">
        <v>1</v>
      </c>
      <c r="N1491" t="str">
        <f>VLOOKUP(טבלה1[[#This Row],[level_id]],Level_id!$A$2:$B$5,2)</f>
        <v>All levels</v>
      </c>
      <c r="O1491" t="str">
        <f>LOWER(טבלה1[[#This Row],[level_desc]])</f>
        <v>all levels</v>
      </c>
      <c r="P1491" s="3" t="str">
        <f>UPPER(טבלה1[[#This Row],[small letters]])</f>
        <v>ALL LEVELS</v>
      </c>
      <c r="Q1491">
        <f>LEN(טבלה1[[#This Row],[no spaces]])</f>
        <v>10</v>
      </c>
      <c r="R1491" t="str">
        <f>TRIM(טבלה1[[#This Row],[small letters]])</f>
        <v>all levels</v>
      </c>
      <c r="S1491" s="6">
        <v>3.5</v>
      </c>
      <c r="T1491" s="12">
        <v>42060</v>
      </c>
      <c r="U1491" s="6">
        <f>DAY(טבלה1[[#This Row],[published_date]])</f>
        <v>25</v>
      </c>
      <c r="V1491" s="6">
        <f>MONTH(טבלה1[[#This Row],[published_date]])</f>
        <v>2</v>
      </c>
      <c r="W1491" s="6">
        <f>YEAR(טבלה1[[#This Row],[published_date]])</f>
        <v>2015</v>
      </c>
      <c r="X1491">
        <v>4</v>
      </c>
      <c r="Y1491" t="str">
        <f>VLOOKUP(טבלה1[[#This Row],[subject_id]],Subject_id!$A$2:$B$5,2)</f>
        <v>Web Development</v>
      </c>
      <c r="Z1491" s="7">
        <v>43734</v>
      </c>
      <c r="AA1491">
        <f>_xlfn.DAYS(טבלה1[[#This Row],[Removal_date]],טבלה1[[#This Row],[published_date]])</f>
        <v>1674</v>
      </c>
      <c r="AB1491" s="4">
        <f>טבלה1[[#This Row],[price]]*טבלה1[[#This Row],[num_subscribers]]</f>
        <v>23050</v>
      </c>
    </row>
    <row r="1492" spans="1:28" x14ac:dyDescent="0.3">
      <c r="A1492">
        <v>403078</v>
      </c>
      <c r="B1492" t="s">
        <v>3704</v>
      </c>
      <c r="C1492" t="str">
        <f>LEFT(טבלה1[[#This Row],[course_title]],10)</f>
        <v>Percussive</v>
      </c>
      <c r="D1492" t="str">
        <f>RIGHT(טבלה1[[#This Row],[course_title]],10)</f>
        <v>yle Guitar</v>
      </c>
      <c r="E1492" t="str">
        <f>MID(טבלה1[[#This Row],[course_title]],2,10)</f>
        <v xml:space="preserve">ercussive </v>
      </c>
      <c r="F1492" t="s">
        <v>3705</v>
      </c>
      <c r="G1492" t="str">
        <f>REPLACE(טבלה1[[#This Row],[url]],19,3,"com")</f>
        <v>https://www.udemy.com/percussive-fingerstyle-course/</v>
      </c>
      <c r="H1492" t="b">
        <v>1</v>
      </c>
      <c r="I1492" s="4">
        <v>50</v>
      </c>
      <c r="J1492" s="5">
        <v>886</v>
      </c>
      <c r="K1492" s="5">
        <v>43</v>
      </c>
      <c r="L1492" s="5">
        <v>74</v>
      </c>
      <c r="M1492">
        <v>4</v>
      </c>
      <c r="N1492" t="str">
        <f>VLOOKUP(טבלה1[[#This Row],[level_id]],Level_id!$A$2:$B$5,2)</f>
        <v>Intermediate Level</v>
      </c>
      <c r="O1492" t="str">
        <f>LOWER(טבלה1[[#This Row],[level_desc]])</f>
        <v>intermediate level</v>
      </c>
      <c r="P1492" s="3" t="str">
        <f>UPPER(טבלה1[[#This Row],[small letters]])</f>
        <v>INTERMEDIATE LEVEL</v>
      </c>
      <c r="Q1492">
        <f>LEN(טבלה1[[#This Row],[no spaces]])</f>
        <v>18</v>
      </c>
      <c r="R1492" t="str">
        <f>TRIM(טבלה1[[#This Row],[small letters]])</f>
        <v>intermediate level</v>
      </c>
      <c r="S1492" s="6">
        <v>1.5</v>
      </c>
      <c r="T1492" s="12">
        <v>42037</v>
      </c>
      <c r="U1492" s="6">
        <f>DAY(טבלה1[[#This Row],[published_date]])</f>
        <v>2</v>
      </c>
      <c r="V1492" s="6">
        <f>MONTH(טבלה1[[#This Row],[published_date]])</f>
        <v>2</v>
      </c>
      <c r="W1492" s="6">
        <f>YEAR(טבלה1[[#This Row],[published_date]])</f>
        <v>2015</v>
      </c>
      <c r="X1492">
        <v>3</v>
      </c>
      <c r="Y1492" t="str">
        <f>VLOOKUP(טבלה1[[#This Row],[subject_id]],Subject_id!$A$2:$B$5,2)</f>
        <v>Musical Instruments</v>
      </c>
      <c r="Z1492" s="7">
        <v>44114</v>
      </c>
      <c r="AA1492">
        <f>_xlfn.DAYS(טבלה1[[#This Row],[Removal_date]],טבלה1[[#This Row],[published_date]])</f>
        <v>2077</v>
      </c>
      <c r="AB1492" s="4">
        <f>טבלה1[[#This Row],[price]]*טבלה1[[#This Row],[num_subscribers]]</f>
        <v>44300</v>
      </c>
    </row>
    <row r="1493" spans="1:28" x14ac:dyDescent="0.3">
      <c r="A1493">
        <v>408232</v>
      </c>
      <c r="B1493" t="s">
        <v>2020</v>
      </c>
      <c r="C1493" t="str">
        <f>LEFT(טבלה1[[#This Row],[course_title]],10)</f>
        <v>CFAÂ® Leve</v>
      </c>
      <c r="D1493" t="str">
        <f>RIGHT(טבלה1[[#This Row],[course_title]],10)</f>
        <v>ve Methods</v>
      </c>
      <c r="E1493" t="str">
        <f>MID(טבלה1[[#This Row],[course_title]],2,10)</f>
        <v>FAÂ® Level</v>
      </c>
      <c r="F1493" t="s">
        <v>2021</v>
      </c>
      <c r="G1493" t="str">
        <f>REPLACE(טבלה1[[#This Row],[url]],19,3,"com")</f>
        <v>https://www.udemy.com/cfa-level-1-2014-quantitative-methods/</v>
      </c>
      <c r="H1493" t="b">
        <v>1</v>
      </c>
      <c r="I1493" s="4">
        <v>50</v>
      </c>
      <c r="J1493" s="5">
        <v>119</v>
      </c>
      <c r="K1493" s="5">
        <v>0</v>
      </c>
      <c r="L1493" s="5">
        <v>27</v>
      </c>
      <c r="M1493">
        <v>1</v>
      </c>
      <c r="N1493" t="str">
        <f>VLOOKUP(טבלה1[[#This Row],[level_id]],Level_id!$A$2:$B$5,2)</f>
        <v>All levels</v>
      </c>
      <c r="O1493" t="str">
        <f>LOWER(טבלה1[[#This Row],[level_desc]])</f>
        <v>all levels</v>
      </c>
      <c r="P1493" s="3" t="str">
        <f>UPPER(טבלה1[[#This Row],[small letters]])</f>
        <v>ALL LEVELS</v>
      </c>
      <c r="Q1493">
        <f>LEN(טבלה1[[#This Row],[no spaces]])</f>
        <v>10</v>
      </c>
      <c r="R1493" t="str">
        <f>TRIM(טבלה1[[#This Row],[small letters]])</f>
        <v>all levels</v>
      </c>
      <c r="S1493" s="6">
        <v>5</v>
      </c>
      <c r="T1493" s="12">
        <v>42061</v>
      </c>
      <c r="U1493" s="6">
        <f>DAY(טבלה1[[#This Row],[published_date]])</f>
        <v>26</v>
      </c>
      <c r="V1493" s="6">
        <f>MONTH(טבלה1[[#This Row],[published_date]])</f>
        <v>2</v>
      </c>
      <c r="W1493" s="6">
        <f>YEAR(טבלה1[[#This Row],[published_date]])</f>
        <v>2015</v>
      </c>
      <c r="X1493">
        <v>1</v>
      </c>
      <c r="Y1493" t="str">
        <f>VLOOKUP(טבלה1[[#This Row],[subject_id]],Subject_id!$A$2:$B$5,2)</f>
        <v>Business Finance</v>
      </c>
      <c r="Z1493" s="7">
        <v>43734</v>
      </c>
      <c r="AA1493">
        <f>_xlfn.DAYS(טבלה1[[#This Row],[Removal_date]],טבלה1[[#This Row],[published_date]])</f>
        <v>1673</v>
      </c>
      <c r="AB1493" s="4">
        <f>טבלה1[[#This Row],[price]]*טבלה1[[#This Row],[num_subscribers]]</f>
        <v>5950</v>
      </c>
    </row>
    <row r="1494" spans="1:28" x14ac:dyDescent="0.3">
      <c r="A1494">
        <v>412952</v>
      </c>
      <c r="B1494" t="s">
        <v>5212</v>
      </c>
      <c r="C1494" t="str">
        <f>LEFT(טבלה1[[#This Row],[course_title]],10)</f>
        <v xml:space="preserve">AngularJS </v>
      </c>
      <c r="D1494" t="str">
        <f>RIGHT(טבלה1[[#This Row],[course_title]],10)</f>
        <v>Developers</v>
      </c>
      <c r="E1494" t="str">
        <f>MID(טבלה1[[#This Row],[course_title]],2,10)</f>
        <v>ngularJS F</v>
      </c>
      <c r="F1494" t="s">
        <v>5213</v>
      </c>
      <c r="G1494" t="str">
        <f>REPLACE(טבלה1[[#This Row],[url]],19,3,"com")</f>
        <v>https://www.udemy.com/angularjs-for-aspnet-mvc-developers/</v>
      </c>
      <c r="H1494" t="b">
        <v>1</v>
      </c>
      <c r="I1494" s="4">
        <v>50</v>
      </c>
      <c r="J1494" s="5">
        <v>3011</v>
      </c>
      <c r="K1494" s="5">
        <v>57</v>
      </c>
      <c r="L1494" s="5">
        <v>10</v>
      </c>
      <c r="M1494">
        <v>4</v>
      </c>
      <c r="N1494" t="str">
        <f>VLOOKUP(טבלה1[[#This Row],[level_id]],Level_id!$A$2:$B$5,2)</f>
        <v>Intermediate Level</v>
      </c>
      <c r="O1494" t="str">
        <f>LOWER(טבלה1[[#This Row],[level_desc]])</f>
        <v>intermediate level</v>
      </c>
      <c r="P1494" s="3" t="str">
        <f>UPPER(טבלה1[[#This Row],[small letters]])</f>
        <v>INTERMEDIATE LEVEL</v>
      </c>
      <c r="Q1494">
        <f>LEN(טבלה1[[#This Row],[no spaces]])</f>
        <v>18</v>
      </c>
      <c r="R1494" t="str">
        <f>TRIM(טבלה1[[#This Row],[small letters]])</f>
        <v>intermediate level</v>
      </c>
      <c r="S1494" s="6">
        <v>1</v>
      </c>
      <c r="T1494" s="12">
        <v>42058</v>
      </c>
      <c r="U1494" s="6">
        <f>DAY(טבלה1[[#This Row],[published_date]])</f>
        <v>23</v>
      </c>
      <c r="V1494" s="6">
        <f>MONTH(טבלה1[[#This Row],[published_date]])</f>
        <v>2</v>
      </c>
      <c r="W1494" s="6">
        <f>YEAR(טבלה1[[#This Row],[published_date]])</f>
        <v>2015</v>
      </c>
      <c r="X1494">
        <v>4</v>
      </c>
      <c r="Y1494" t="str">
        <f>VLOOKUP(טבלה1[[#This Row],[subject_id]],Subject_id!$A$2:$B$5,2)</f>
        <v>Web Development</v>
      </c>
      <c r="Z1494" s="7">
        <v>44114</v>
      </c>
      <c r="AA1494">
        <f>_xlfn.DAYS(טבלה1[[#This Row],[Removal_date]],טבלה1[[#This Row],[published_date]])</f>
        <v>2056</v>
      </c>
      <c r="AB1494" s="4">
        <f>טבלה1[[#This Row],[price]]*טבלה1[[#This Row],[num_subscribers]]</f>
        <v>150550</v>
      </c>
    </row>
    <row r="1495" spans="1:28" x14ac:dyDescent="0.3">
      <c r="A1495">
        <v>420926</v>
      </c>
      <c r="B1495" t="s">
        <v>1456</v>
      </c>
      <c r="C1495" t="str">
        <f>LEFT(טבלה1[[#This Row],[course_title]],10)</f>
        <v>CFAÂ® Leve</v>
      </c>
      <c r="D1495" t="str">
        <f>RIGHT(טבלה1[[#This Row],[course_title]],10)</f>
        <v>d Analysis</v>
      </c>
      <c r="E1495" t="str">
        <f>MID(טבלה1[[#This Row],[course_title]],2,10)</f>
        <v>FAÂ® Level</v>
      </c>
      <c r="F1495" t="s">
        <v>1457</v>
      </c>
      <c r="G1495" t="str">
        <f>REPLACE(טבלה1[[#This Row],[url]],19,3,"com")</f>
        <v>https://www.udemy.com/cfa-level1-fra/</v>
      </c>
      <c r="H1495" t="b">
        <v>1</v>
      </c>
      <c r="I1495" s="4">
        <v>50</v>
      </c>
      <c r="J1495" s="5">
        <v>152</v>
      </c>
      <c r="K1495" s="5">
        <v>2</v>
      </c>
      <c r="L1495" s="5">
        <v>102</v>
      </c>
      <c r="M1495">
        <v>1</v>
      </c>
      <c r="N1495" t="str">
        <f>VLOOKUP(טבלה1[[#This Row],[level_id]],Level_id!$A$2:$B$5,2)</f>
        <v>All levels</v>
      </c>
      <c r="O1495" t="str">
        <f>LOWER(טבלה1[[#This Row],[level_desc]])</f>
        <v>all levels</v>
      </c>
      <c r="P1495" s="3" t="str">
        <f>UPPER(טבלה1[[#This Row],[small letters]])</f>
        <v>ALL LEVELS</v>
      </c>
      <c r="Q1495">
        <f>LEN(טבלה1[[#This Row],[no spaces]])</f>
        <v>10</v>
      </c>
      <c r="R1495" t="str">
        <f>TRIM(טבלה1[[#This Row],[small letters]])</f>
        <v>all levels</v>
      </c>
      <c r="S1495" s="6">
        <v>10</v>
      </c>
      <c r="T1495" s="12">
        <v>42061</v>
      </c>
      <c r="U1495" s="6">
        <f>DAY(טבלה1[[#This Row],[published_date]])</f>
        <v>26</v>
      </c>
      <c r="V1495" s="6">
        <f>MONTH(טבלה1[[#This Row],[published_date]])</f>
        <v>2</v>
      </c>
      <c r="W1495" s="6">
        <f>YEAR(טבלה1[[#This Row],[published_date]])</f>
        <v>2015</v>
      </c>
      <c r="X1495">
        <v>1</v>
      </c>
      <c r="Y1495" t="str">
        <f>VLOOKUP(טבלה1[[#This Row],[subject_id]],Subject_id!$A$2:$B$5,2)</f>
        <v>Business Finance</v>
      </c>
      <c r="Z1495" s="7">
        <v>43318</v>
      </c>
      <c r="AA1495">
        <f>_xlfn.DAYS(טבלה1[[#This Row],[Removal_date]],טבלה1[[#This Row],[published_date]])</f>
        <v>1257</v>
      </c>
      <c r="AB1495" s="4">
        <f>טבלה1[[#This Row],[price]]*טבלה1[[#This Row],[num_subscribers]]</f>
        <v>7600</v>
      </c>
    </row>
    <row r="1496" spans="1:28" x14ac:dyDescent="0.3">
      <c r="A1496">
        <v>429308</v>
      </c>
      <c r="B1496" t="s">
        <v>514</v>
      </c>
      <c r="C1496" t="str">
        <f>LEFT(טבלה1[[#This Row],[course_title]],10)</f>
        <v>Read finan</v>
      </c>
      <c r="D1496" t="str">
        <f>RIGHT(טבלה1[[#This Row],[course_title]],10)</f>
        <v>like a pro</v>
      </c>
      <c r="E1496" t="str">
        <f>MID(טבלה1[[#This Row],[course_title]],2,10)</f>
        <v>ead financ</v>
      </c>
      <c r="F1496" t="s">
        <v>515</v>
      </c>
      <c r="G1496" t="str">
        <f>REPLACE(טבלה1[[#This Row],[url]],19,3,"com")</f>
        <v>https://www.udemy.com/read-financial-statements-in-5-minutes/</v>
      </c>
      <c r="H1496" t="b">
        <v>1</v>
      </c>
      <c r="I1496" s="4">
        <v>50</v>
      </c>
      <c r="J1496" s="5">
        <v>12</v>
      </c>
      <c r="K1496" s="5">
        <v>1</v>
      </c>
      <c r="L1496" s="5">
        <v>38</v>
      </c>
      <c r="M1496">
        <v>4</v>
      </c>
      <c r="N1496" t="str">
        <f>VLOOKUP(טבלה1[[#This Row],[level_id]],Level_id!$A$2:$B$5,2)</f>
        <v>Intermediate Level</v>
      </c>
      <c r="O1496" t="str">
        <f>LOWER(טבלה1[[#This Row],[level_desc]])</f>
        <v>intermediate level</v>
      </c>
      <c r="P1496" s="3" t="str">
        <f>UPPER(טבלה1[[#This Row],[small letters]])</f>
        <v>INTERMEDIATE LEVEL</v>
      </c>
      <c r="Q1496">
        <f>LEN(טבלה1[[#This Row],[no spaces]])</f>
        <v>18</v>
      </c>
      <c r="R1496" t="str">
        <f>TRIM(טבלה1[[#This Row],[small letters]])</f>
        <v>intermediate level</v>
      </c>
      <c r="S1496" s="6">
        <v>4</v>
      </c>
      <c r="T1496" s="12">
        <v>42065</v>
      </c>
      <c r="U1496" s="6">
        <f>DAY(טבלה1[[#This Row],[published_date]])</f>
        <v>2</v>
      </c>
      <c r="V1496" s="6">
        <f>MONTH(טבלה1[[#This Row],[published_date]])</f>
        <v>3</v>
      </c>
      <c r="W1496" s="6">
        <f>YEAR(טבלה1[[#This Row],[published_date]])</f>
        <v>2015</v>
      </c>
      <c r="X1496">
        <v>1</v>
      </c>
      <c r="Y1496" t="str">
        <f>VLOOKUP(טבלה1[[#This Row],[subject_id]],Subject_id!$A$2:$B$5,2)</f>
        <v>Business Finance</v>
      </c>
      <c r="Z1496" s="7">
        <v>44114</v>
      </c>
      <c r="AA1496">
        <f>_xlfn.DAYS(טבלה1[[#This Row],[Removal_date]],טבלה1[[#This Row],[published_date]])</f>
        <v>2049</v>
      </c>
      <c r="AB1496" s="4">
        <f>טבלה1[[#This Row],[price]]*טבלה1[[#This Row],[num_subscribers]]</f>
        <v>600</v>
      </c>
    </row>
    <row r="1497" spans="1:28" x14ac:dyDescent="0.3">
      <c r="A1497">
        <v>431576</v>
      </c>
      <c r="B1497" t="s">
        <v>6871</v>
      </c>
      <c r="C1497" t="str">
        <f>LEFT(טבלה1[[#This Row],[course_title]],10)</f>
        <v>Building a</v>
      </c>
      <c r="D1497" t="str">
        <f>RIGHT(טבלה1[[#This Row],[course_title]],10)</f>
        <v>om Scratch</v>
      </c>
      <c r="E1497" t="str">
        <f>MID(טבלה1[[#This Row],[course_title]],2,10)</f>
        <v xml:space="preserve">uilding a </v>
      </c>
      <c r="F1497" t="s">
        <v>6872</v>
      </c>
      <c r="G1497" t="str">
        <f>REPLACE(טבלה1[[#This Row],[url]],19,3,"com")</f>
        <v>https://www.udemy.com/social-network-in-php-mysql/</v>
      </c>
      <c r="H1497" t="b">
        <v>1</v>
      </c>
      <c r="I1497" s="4">
        <v>50</v>
      </c>
      <c r="J1497" s="5">
        <v>869</v>
      </c>
      <c r="K1497" s="5">
        <v>125</v>
      </c>
      <c r="L1497" s="5">
        <v>78</v>
      </c>
      <c r="M1497">
        <v>1</v>
      </c>
      <c r="N1497" t="str">
        <f>VLOOKUP(טבלה1[[#This Row],[level_id]],Level_id!$A$2:$B$5,2)</f>
        <v>All levels</v>
      </c>
      <c r="O1497" t="str">
        <f>LOWER(טבלה1[[#This Row],[level_desc]])</f>
        <v>all levels</v>
      </c>
      <c r="P1497" s="3" t="str">
        <f>UPPER(טבלה1[[#This Row],[small letters]])</f>
        <v>ALL LEVELS</v>
      </c>
      <c r="Q1497">
        <f>LEN(טבלה1[[#This Row],[no spaces]])</f>
        <v>10</v>
      </c>
      <c r="R1497" t="str">
        <f>TRIM(טבלה1[[#This Row],[small letters]])</f>
        <v>all levels</v>
      </c>
      <c r="S1497" s="6">
        <v>14</v>
      </c>
      <c r="T1497" s="12">
        <v>42080</v>
      </c>
      <c r="U1497" s="6">
        <f>DAY(טבלה1[[#This Row],[published_date]])</f>
        <v>17</v>
      </c>
      <c r="V1497" s="6">
        <f>MONTH(טבלה1[[#This Row],[published_date]])</f>
        <v>3</v>
      </c>
      <c r="W1497" s="6">
        <f>YEAR(טבלה1[[#This Row],[published_date]])</f>
        <v>2015</v>
      </c>
      <c r="X1497">
        <v>4</v>
      </c>
      <c r="Y1497" t="str">
        <f>VLOOKUP(טבלה1[[#This Row],[subject_id]],Subject_id!$A$2:$B$5,2)</f>
        <v>Web Development</v>
      </c>
      <c r="Z1497" s="7">
        <v>43734</v>
      </c>
      <c r="AA1497">
        <f>_xlfn.DAYS(טבלה1[[#This Row],[Removal_date]],טבלה1[[#This Row],[published_date]])</f>
        <v>1654</v>
      </c>
      <c r="AB1497" s="4">
        <f>טבלה1[[#This Row],[price]]*טבלה1[[#This Row],[num_subscribers]]</f>
        <v>43450</v>
      </c>
    </row>
    <row r="1498" spans="1:28" x14ac:dyDescent="0.3">
      <c r="A1498">
        <v>436488</v>
      </c>
      <c r="B1498" t="s">
        <v>912</v>
      </c>
      <c r="C1498" t="str">
        <f>LEFT(טבלה1[[#This Row],[course_title]],10)</f>
        <v>Futures/Co</v>
      </c>
      <c r="D1498" t="str">
        <f>RIGHT(טבלה1[[#This Row],[course_title]],10)</f>
        <v>ty Trading</v>
      </c>
      <c r="E1498" t="str">
        <f>MID(טבלה1[[#This Row],[course_title]],2,10)</f>
        <v>utures/Com</v>
      </c>
      <c r="F1498" t="s">
        <v>913</v>
      </c>
      <c r="G1498" t="str">
        <f>REPLACE(טבלה1[[#This Row],[url]],19,3,"com")</f>
        <v>https://www.udemy.com/futurestrading/</v>
      </c>
      <c r="H1498" t="b">
        <v>1</v>
      </c>
      <c r="I1498" s="4">
        <v>50</v>
      </c>
      <c r="J1498" s="5">
        <v>472</v>
      </c>
      <c r="K1498" s="5">
        <v>34</v>
      </c>
      <c r="L1498" s="5">
        <v>23</v>
      </c>
      <c r="M1498">
        <v>1</v>
      </c>
      <c r="N1498" t="str">
        <f>VLOOKUP(טבלה1[[#This Row],[level_id]],Level_id!$A$2:$B$5,2)</f>
        <v>All levels</v>
      </c>
      <c r="O1498" t="str">
        <f>LOWER(טבלה1[[#This Row],[level_desc]])</f>
        <v>all levels</v>
      </c>
      <c r="P1498" s="3" t="str">
        <f>UPPER(טבלה1[[#This Row],[small letters]])</f>
        <v>ALL LEVELS</v>
      </c>
      <c r="Q1498">
        <f>LEN(טבלה1[[#This Row],[no spaces]])</f>
        <v>10</v>
      </c>
      <c r="R1498" t="str">
        <f>TRIM(טבלה1[[#This Row],[small letters]])</f>
        <v>all levels</v>
      </c>
      <c r="S1498" s="6">
        <v>5.5</v>
      </c>
      <c r="T1498" s="12">
        <v>42068</v>
      </c>
      <c r="U1498" s="6">
        <f>DAY(טבלה1[[#This Row],[published_date]])</f>
        <v>5</v>
      </c>
      <c r="V1498" s="6">
        <f>MONTH(טבלה1[[#This Row],[published_date]])</f>
        <v>3</v>
      </c>
      <c r="W1498" s="6">
        <f>YEAR(טבלה1[[#This Row],[published_date]])</f>
        <v>2015</v>
      </c>
      <c r="X1498">
        <v>1</v>
      </c>
      <c r="Y1498" t="str">
        <f>VLOOKUP(טבלה1[[#This Row],[subject_id]],Subject_id!$A$2:$B$5,2)</f>
        <v>Business Finance</v>
      </c>
      <c r="Z1498" s="7">
        <v>43318</v>
      </c>
      <c r="AA1498">
        <f>_xlfn.DAYS(טבלה1[[#This Row],[Removal_date]],טבלה1[[#This Row],[published_date]])</f>
        <v>1250</v>
      </c>
      <c r="AB1498" s="4">
        <f>טבלה1[[#This Row],[price]]*טבלה1[[#This Row],[num_subscribers]]</f>
        <v>23600</v>
      </c>
    </row>
    <row r="1499" spans="1:28" x14ac:dyDescent="0.3">
      <c r="A1499">
        <v>442580</v>
      </c>
      <c r="B1499" t="s">
        <v>7035</v>
      </c>
      <c r="C1499" t="str">
        <f>LEFT(טבלה1[[#This Row],[course_title]],10)</f>
        <v>Master ASP</v>
      </c>
      <c r="D1499" t="str">
        <f>RIGHT(טבלה1[[#This Row],[course_title]],10)</f>
        <v>om scratch</v>
      </c>
      <c r="E1499" t="str">
        <f>MID(טבלה1[[#This Row],[course_title]],2,10)</f>
        <v xml:space="preserve">aster ASP </v>
      </c>
      <c r="F1499" t="s">
        <v>7036</v>
      </c>
      <c r="G1499" t="str">
        <f>REPLACE(טבלה1[[#This Row],[url]],19,3,"com")</f>
        <v>https://www.udemy.com/masteraspnet/</v>
      </c>
      <c r="H1499" t="b">
        <v>1</v>
      </c>
      <c r="I1499" s="4">
        <v>50</v>
      </c>
      <c r="J1499" s="5">
        <v>613</v>
      </c>
      <c r="K1499" s="5">
        <v>135</v>
      </c>
      <c r="L1499" s="5">
        <v>116</v>
      </c>
      <c r="M1499">
        <v>1</v>
      </c>
      <c r="N1499" t="str">
        <f>VLOOKUP(טבלה1[[#This Row],[level_id]],Level_id!$A$2:$B$5,2)</f>
        <v>All levels</v>
      </c>
      <c r="O1499" t="str">
        <f>LOWER(טבלה1[[#This Row],[level_desc]])</f>
        <v>all levels</v>
      </c>
      <c r="P1499" s="3" t="str">
        <f>UPPER(טבלה1[[#This Row],[small letters]])</f>
        <v>ALL LEVELS</v>
      </c>
      <c r="Q1499">
        <f>LEN(טבלה1[[#This Row],[no spaces]])</f>
        <v>10</v>
      </c>
      <c r="R1499" t="str">
        <f>TRIM(טבלה1[[#This Row],[small letters]])</f>
        <v>all levels</v>
      </c>
      <c r="S1499" s="6">
        <v>16</v>
      </c>
      <c r="T1499" s="12">
        <v>42234</v>
      </c>
      <c r="U1499" s="6">
        <f>DAY(טבלה1[[#This Row],[published_date]])</f>
        <v>18</v>
      </c>
      <c r="V1499" s="6">
        <f>MONTH(טבלה1[[#This Row],[published_date]])</f>
        <v>8</v>
      </c>
      <c r="W1499" s="6">
        <f>YEAR(טבלה1[[#This Row],[published_date]])</f>
        <v>2015</v>
      </c>
      <c r="X1499">
        <v>4</v>
      </c>
      <c r="Y1499" t="str">
        <f>VLOOKUP(טבלה1[[#This Row],[subject_id]],Subject_id!$A$2:$B$5,2)</f>
        <v>Web Development</v>
      </c>
      <c r="Z1499" s="7">
        <v>43734</v>
      </c>
      <c r="AA1499">
        <f>_xlfn.DAYS(טבלה1[[#This Row],[Removal_date]],טבלה1[[#This Row],[published_date]])</f>
        <v>1500</v>
      </c>
      <c r="AB1499" s="4">
        <f>טבלה1[[#This Row],[price]]*טבלה1[[#This Row],[num_subscribers]]</f>
        <v>30650</v>
      </c>
    </row>
    <row r="1500" spans="1:28" x14ac:dyDescent="0.3">
      <c r="A1500">
        <v>444644</v>
      </c>
      <c r="B1500" t="s">
        <v>4827</v>
      </c>
      <c r="C1500" t="str">
        <f>LEFT(טבלה1[[#This Row],[course_title]],10)</f>
        <v>Learn to p</v>
      </c>
      <c r="D1500" t="str">
        <f>RIGHT(טבלה1[[#This Row],[course_title]],10)</f>
        <v>ki Lessons</v>
      </c>
      <c r="E1500" t="str">
        <f>MID(טבלה1[[#This Row],[course_title]],2,10)</f>
        <v>earn to pl</v>
      </c>
      <c r="F1500" t="s">
        <v>4828</v>
      </c>
      <c r="G1500" t="str">
        <f>REPLACE(טבלה1[[#This Row],[url]],19,3,"com")</f>
        <v>https://www.udemy.com/greek-bouzouki-lessons/</v>
      </c>
      <c r="H1500" t="b">
        <v>1</v>
      </c>
      <c r="I1500" s="4">
        <v>50</v>
      </c>
      <c r="J1500" s="5">
        <v>63</v>
      </c>
      <c r="K1500" s="5">
        <v>13</v>
      </c>
      <c r="L1500" s="5">
        <v>49</v>
      </c>
      <c r="M1500">
        <v>1</v>
      </c>
      <c r="N1500" t="str">
        <f>VLOOKUP(טבלה1[[#This Row],[level_id]],Level_id!$A$2:$B$5,2)</f>
        <v>All levels</v>
      </c>
      <c r="O1500" t="str">
        <f>LOWER(טבלה1[[#This Row],[level_desc]])</f>
        <v>all levels</v>
      </c>
      <c r="P1500" s="3" t="str">
        <f>UPPER(טבלה1[[#This Row],[small letters]])</f>
        <v>ALL LEVELS</v>
      </c>
      <c r="Q1500">
        <f>LEN(טבלה1[[#This Row],[no spaces]])</f>
        <v>10</v>
      </c>
      <c r="R1500" t="str">
        <f>TRIM(טבלה1[[#This Row],[small letters]])</f>
        <v>all levels</v>
      </c>
      <c r="S1500" s="6">
        <v>1</v>
      </c>
      <c r="T1500" s="12">
        <v>42082</v>
      </c>
      <c r="U1500" s="6">
        <f>DAY(טבלה1[[#This Row],[published_date]])</f>
        <v>19</v>
      </c>
      <c r="V1500" s="6">
        <f>MONTH(טבלה1[[#This Row],[published_date]])</f>
        <v>3</v>
      </c>
      <c r="W1500" s="6">
        <f>YEAR(טבלה1[[#This Row],[published_date]])</f>
        <v>2015</v>
      </c>
      <c r="X1500">
        <v>3</v>
      </c>
      <c r="Y1500" t="str">
        <f>VLOOKUP(טבלה1[[#This Row],[subject_id]],Subject_id!$A$2:$B$5,2)</f>
        <v>Musical Instruments</v>
      </c>
      <c r="Z1500" s="7">
        <v>43734</v>
      </c>
      <c r="AA1500">
        <f>_xlfn.DAYS(טבלה1[[#This Row],[Removal_date]],טבלה1[[#This Row],[published_date]])</f>
        <v>1652</v>
      </c>
      <c r="AB1500" s="4">
        <f>טבלה1[[#This Row],[price]]*טבלה1[[#This Row],[num_subscribers]]</f>
        <v>3150</v>
      </c>
    </row>
    <row r="1501" spans="1:28" x14ac:dyDescent="0.3">
      <c r="A1501">
        <v>455676</v>
      </c>
      <c r="B1501" t="s">
        <v>4350</v>
      </c>
      <c r="C1501" t="str">
        <f>LEFT(טבלה1[[#This Row],[course_title]],10)</f>
        <v>Electric B</v>
      </c>
      <c r="D1501" t="str">
        <f>RIGHT(טבלה1[[#This Row],[course_title]],10)</f>
        <v>s Course 1</v>
      </c>
      <c r="E1501" t="str">
        <f>MID(טבלה1[[#This Row],[course_title]],2,10)</f>
        <v>lectric Ba</v>
      </c>
      <c r="F1501" t="s">
        <v>4351</v>
      </c>
      <c r="G1501" t="str">
        <f>REPLACE(טבלה1[[#This Row],[url]],19,3,"com")</f>
        <v>https://www.udemy.com/bassforbusybeginners/</v>
      </c>
      <c r="H1501" t="b">
        <v>1</v>
      </c>
      <c r="I1501" s="4">
        <v>50</v>
      </c>
      <c r="J1501" s="5">
        <v>114</v>
      </c>
      <c r="K1501" s="5">
        <v>15</v>
      </c>
      <c r="L1501" s="5">
        <v>13</v>
      </c>
      <c r="M1501">
        <v>1</v>
      </c>
      <c r="N1501" t="str">
        <f>VLOOKUP(טבלה1[[#This Row],[level_id]],Level_id!$A$2:$B$5,2)</f>
        <v>All levels</v>
      </c>
      <c r="O1501" t="str">
        <f>LOWER(טבלה1[[#This Row],[level_desc]])</f>
        <v>all levels</v>
      </c>
      <c r="P1501" s="3" t="str">
        <f>UPPER(טבלה1[[#This Row],[small letters]])</f>
        <v>ALL LEVELS</v>
      </c>
      <c r="Q1501">
        <f>LEN(טבלה1[[#This Row],[no spaces]])</f>
        <v>10</v>
      </c>
      <c r="R1501" t="str">
        <f>TRIM(טבלה1[[#This Row],[small letters]])</f>
        <v>all levels</v>
      </c>
      <c r="S1501" s="6">
        <v>1.5</v>
      </c>
      <c r="T1501" s="12">
        <v>42121</v>
      </c>
      <c r="U1501" s="6">
        <f>DAY(טבלה1[[#This Row],[published_date]])</f>
        <v>27</v>
      </c>
      <c r="V1501" s="6">
        <f>MONTH(טבלה1[[#This Row],[published_date]])</f>
        <v>4</v>
      </c>
      <c r="W1501" s="6">
        <f>YEAR(טבלה1[[#This Row],[published_date]])</f>
        <v>2015</v>
      </c>
      <c r="X1501">
        <v>3</v>
      </c>
      <c r="Y1501" t="str">
        <f>VLOOKUP(טבלה1[[#This Row],[subject_id]],Subject_id!$A$2:$B$5,2)</f>
        <v>Musical Instruments</v>
      </c>
      <c r="Z1501" s="7">
        <v>43734</v>
      </c>
      <c r="AA1501">
        <f>_xlfn.DAYS(טבלה1[[#This Row],[Removal_date]],טבלה1[[#This Row],[published_date]])</f>
        <v>1613</v>
      </c>
      <c r="AB1501" s="4">
        <f>טבלה1[[#This Row],[price]]*טבלה1[[#This Row],[num_subscribers]]</f>
        <v>5700</v>
      </c>
    </row>
    <row r="1502" spans="1:28" x14ac:dyDescent="0.3">
      <c r="A1502">
        <v>457206</v>
      </c>
      <c r="B1502" t="s">
        <v>4550</v>
      </c>
      <c r="C1502" t="str">
        <f>LEFT(טבלה1[[#This Row],[course_title]],10)</f>
        <v>Learn to P</v>
      </c>
      <c r="D1502" t="str">
        <f>RIGHT(טבלה1[[#This Row],[course_title]],10)</f>
        <v>our Hours!</v>
      </c>
      <c r="E1502" t="str">
        <f>MID(טבלה1[[#This Row],[course_title]],2,10)</f>
        <v>earn to Pl</v>
      </c>
      <c r="F1502" t="s">
        <v>4551</v>
      </c>
      <c r="G1502" t="str">
        <f>REPLACE(טבלה1[[#This Row],[url]],19,3,"com")</f>
        <v>https://www.udemy.com/beginning-bassoon/</v>
      </c>
      <c r="H1502" t="b">
        <v>1</v>
      </c>
      <c r="I1502" s="4">
        <v>50</v>
      </c>
      <c r="J1502" s="5">
        <v>205</v>
      </c>
      <c r="K1502" s="5">
        <v>11</v>
      </c>
      <c r="L1502" s="5">
        <v>77</v>
      </c>
      <c r="M1502">
        <v>2</v>
      </c>
      <c r="N1502" t="str">
        <f>VLOOKUP(טבלה1[[#This Row],[level_id]],Level_id!$A$2:$B$5,2)</f>
        <v>Beginner Level</v>
      </c>
      <c r="O1502" t="str">
        <f>LOWER(טבלה1[[#This Row],[level_desc]])</f>
        <v>beginner level</v>
      </c>
      <c r="P1502" s="3" t="str">
        <f>UPPER(טבלה1[[#This Row],[small letters]])</f>
        <v>BEGINNER LEVEL</v>
      </c>
      <c r="Q1502">
        <f>LEN(טבלה1[[#This Row],[no spaces]])</f>
        <v>14</v>
      </c>
      <c r="R1502" t="str">
        <f>TRIM(טבלה1[[#This Row],[small letters]])</f>
        <v>beginner level</v>
      </c>
      <c r="S1502" s="6">
        <v>5</v>
      </c>
      <c r="T1502" s="12">
        <v>42109</v>
      </c>
      <c r="U1502" s="6">
        <f>DAY(טבלה1[[#This Row],[published_date]])</f>
        <v>15</v>
      </c>
      <c r="V1502" s="6">
        <f>MONTH(טבלה1[[#This Row],[published_date]])</f>
        <v>4</v>
      </c>
      <c r="W1502" s="6">
        <f>YEAR(טבלה1[[#This Row],[published_date]])</f>
        <v>2015</v>
      </c>
      <c r="X1502">
        <v>3</v>
      </c>
      <c r="Y1502" t="str">
        <f>VLOOKUP(טבלה1[[#This Row],[subject_id]],Subject_id!$A$2:$B$5,2)</f>
        <v>Musical Instruments</v>
      </c>
      <c r="Z1502" s="7">
        <v>43465</v>
      </c>
      <c r="AA1502">
        <f>_xlfn.DAYS(טבלה1[[#This Row],[Removal_date]],טבלה1[[#This Row],[published_date]])</f>
        <v>1356</v>
      </c>
      <c r="AB1502" s="4">
        <f>טבלה1[[#This Row],[price]]*טבלה1[[#This Row],[num_subscribers]]</f>
        <v>10250</v>
      </c>
    </row>
    <row r="1503" spans="1:28" x14ac:dyDescent="0.3">
      <c r="A1503">
        <v>459207</v>
      </c>
      <c r="B1503" t="s">
        <v>4486</v>
      </c>
      <c r="C1503" t="str">
        <f>LEFT(טבלה1[[#This Row],[course_title]],10)</f>
        <v>Master the</v>
      </c>
      <c r="D1503" t="str">
        <f>RIGHT(טבלה1[[#This Row],[course_title]],10)</f>
        <v>de Simple!</v>
      </c>
      <c r="E1503" t="str">
        <f>MID(טבלה1[[#This Row],[course_title]],2,10)</f>
        <v xml:space="preserve">aster the </v>
      </c>
      <c r="F1503" t="s">
        <v>4487</v>
      </c>
      <c r="G1503" t="str">
        <f>REPLACE(טבלה1[[#This Row],[url]],19,3,"com")</f>
        <v>https://www.udemy.com/intermediate-bassoon/</v>
      </c>
      <c r="H1503" t="b">
        <v>1</v>
      </c>
      <c r="I1503" s="4">
        <v>50</v>
      </c>
      <c r="J1503" s="5">
        <v>177</v>
      </c>
      <c r="K1503" s="5">
        <v>3</v>
      </c>
      <c r="L1503" s="5">
        <v>102</v>
      </c>
      <c r="M1503">
        <v>1</v>
      </c>
      <c r="N1503" t="str">
        <f>VLOOKUP(טבלה1[[#This Row],[level_id]],Level_id!$A$2:$B$5,2)</f>
        <v>All levels</v>
      </c>
      <c r="O1503" t="str">
        <f>LOWER(טבלה1[[#This Row],[level_desc]])</f>
        <v>all levels</v>
      </c>
      <c r="P1503" s="3" t="str">
        <f>UPPER(טבלה1[[#This Row],[small letters]])</f>
        <v>ALL LEVELS</v>
      </c>
      <c r="Q1503">
        <f>LEN(טבלה1[[#This Row],[no spaces]])</f>
        <v>10</v>
      </c>
      <c r="R1503" t="str">
        <f>TRIM(טבלה1[[#This Row],[small letters]])</f>
        <v>all levels</v>
      </c>
      <c r="S1503" s="6">
        <v>7.5</v>
      </c>
      <c r="T1503" s="12">
        <v>42109</v>
      </c>
      <c r="U1503" s="6">
        <f>DAY(טבלה1[[#This Row],[published_date]])</f>
        <v>15</v>
      </c>
      <c r="V1503" s="6">
        <f>MONTH(טבלה1[[#This Row],[published_date]])</f>
        <v>4</v>
      </c>
      <c r="W1503" s="6">
        <f>YEAR(טבלה1[[#This Row],[published_date]])</f>
        <v>2015</v>
      </c>
      <c r="X1503">
        <v>3</v>
      </c>
      <c r="Y1503" t="str">
        <f>VLOOKUP(טבלה1[[#This Row],[subject_id]],Subject_id!$A$2:$B$5,2)</f>
        <v>Musical Instruments</v>
      </c>
      <c r="Z1503" s="7">
        <v>43734</v>
      </c>
      <c r="AA1503">
        <f>_xlfn.DAYS(טבלה1[[#This Row],[Removal_date]],טבלה1[[#This Row],[published_date]])</f>
        <v>1625</v>
      </c>
      <c r="AB1503" s="4">
        <f>טבלה1[[#This Row],[price]]*טבלה1[[#This Row],[num_subscribers]]</f>
        <v>8850</v>
      </c>
    </row>
    <row r="1504" spans="1:28" x14ac:dyDescent="0.3">
      <c r="A1504">
        <v>459468</v>
      </c>
      <c r="B1504" t="s">
        <v>4460</v>
      </c>
      <c r="C1504" t="str">
        <f>LEFT(טבלה1[[#This Row],[course_title]],10)</f>
        <v>Advanced B</v>
      </c>
      <c r="D1504" t="str">
        <f>RIGHT(טבלה1[[#This Row],[course_title]],10)</f>
        <v>assoon!â€‹</v>
      </c>
      <c r="E1504" t="str">
        <f>MID(טבלה1[[#This Row],[course_title]],2,10)</f>
        <v>dvanced Ba</v>
      </c>
      <c r="F1504" t="s">
        <v>4461</v>
      </c>
      <c r="G1504" t="str">
        <f>REPLACE(טבלה1[[#This Row],[url]],19,3,"com")</f>
        <v>https://www.udemy.com/advanced-bassoon/</v>
      </c>
      <c r="H1504" t="b">
        <v>1</v>
      </c>
      <c r="I1504" s="4">
        <v>50</v>
      </c>
      <c r="J1504" s="5">
        <v>197</v>
      </c>
      <c r="K1504" s="5">
        <v>0</v>
      </c>
      <c r="L1504" s="5">
        <v>106</v>
      </c>
      <c r="M1504">
        <v>1</v>
      </c>
      <c r="N1504" t="str">
        <f>VLOOKUP(טבלה1[[#This Row],[level_id]],Level_id!$A$2:$B$5,2)</f>
        <v>All levels</v>
      </c>
      <c r="O1504" t="str">
        <f>LOWER(טבלה1[[#This Row],[level_desc]])</f>
        <v>all levels</v>
      </c>
      <c r="P1504" s="3" t="str">
        <f>UPPER(טבלה1[[#This Row],[small letters]])</f>
        <v>ALL LEVELS</v>
      </c>
      <c r="Q1504">
        <f>LEN(טבלה1[[#This Row],[no spaces]])</f>
        <v>10</v>
      </c>
      <c r="R1504" t="str">
        <f>TRIM(טבלה1[[#This Row],[small letters]])</f>
        <v>all levels</v>
      </c>
      <c r="S1504" s="6">
        <v>6.5</v>
      </c>
      <c r="T1504" s="12">
        <v>42109</v>
      </c>
      <c r="U1504" s="6">
        <f>DAY(טבלה1[[#This Row],[published_date]])</f>
        <v>15</v>
      </c>
      <c r="V1504" s="6">
        <f>MONTH(טבלה1[[#This Row],[published_date]])</f>
        <v>4</v>
      </c>
      <c r="W1504" s="6">
        <f>YEAR(טבלה1[[#This Row],[published_date]])</f>
        <v>2015</v>
      </c>
      <c r="X1504">
        <v>3</v>
      </c>
      <c r="Y1504" t="str">
        <f>VLOOKUP(טבלה1[[#This Row],[subject_id]],Subject_id!$A$2:$B$5,2)</f>
        <v>Musical Instruments</v>
      </c>
      <c r="Z1504" s="7">
        <v>43734</v>
      </c>
      <c r="AA1504">
        <f>_xlfn.DAYS(טבלה1[[#This Row],[Removal_date]],טבלה1[[#This Row],[published_date]])</f>
        <v>1625</v>
      </c>
      <c r="AB1504" s="4">
        <f>טבלה1[[#This Row],[price]]*טבלה1[[#This Row],[num_subscribers]]</f>
        <v>9850</v>
      </c>
    </row>
    <row r="1505" spans="1:28" x14ac:dyDescent="0.3">
      <c r="A1505">
        <v>459804</v>
      </c>
      <c r="B1505" t="s">
        <v>4916</v>
      </c>
      <c r="C1505" t="str">
        <f>LEFT(טבלה1[[#This Row],[course_title]],10)</f>
        <v>Learn to P</v>
      </c>
      <c r="D1505" t="str">
        <f>RIGHT(טבלה1[[#This Row],[course_title]],10)</f>
        <v>ive Hours!</v>
      </c>
      <c r="E1505" t="str">
        <f>MID(טבלה1[[#This Row],[course_title]],2,10)</f>
        <v>earn to Pl</v>
      </c>
      <c r="F1505" t="s">
        <v>4917</v>
      </c>
      <c r="G1505" t="str">
        <f>REPLACE(טבלה1[[#This Row],[url]],19,3,"com")</f>
        <v>https://www.udemy.com/beginner-tuba/</v>
      </c>
      <c r="H1505" t="b">
        <v>1</v>
      </c>
      <c r="I1505" s="4">
        <v>50</v>
      </c>
      <c r="J1505" s="5">
        <v>225</v>
      </c>
      <c r="K1505" s="5">
        <v>19</v>
      </c>
      <c r="L1505" s="5">
        <v>106</v>
      </c>
      <c r="M1505">
        <v>1</v>
      </c>
      <c r="N1505" t="str">
        <f>VLOOKUP(טבלה1[[#This Row],[level_id]],Level_id!$A$2:$B$5,2)</f>
        <v>All levels</v>
      </c>
      <c r="O1505" t="str">
        <f>LOWER(טבלה1[[#This Row],[level_desc]])</f>
        <v>all levels</v>
      </c>
      <c r="P1505" s="3" t="str">
        <f>UPPER(טבלה1[[#This Row],[small letters]])</f>
        <v>ALL LEVELS</v>
      </c>
      <c r="Q1505">
        <f>LEN(טבלה1[[#This Row],[no spaces]])</f>
        <v>10</v>
      </c>
      <c r="R1505" t="str">
        <f>TRIM(טבלה1[[#This Row],[small letters]])</f>
        <v>all levels</v>
      </c>
      <c r="S1505" s="6">
        <v>6</v>
      </c>
      <c r="T1505" s="12">
        <v>42109</v>
      </c>
      <c r="U1505" s="6">
        <f>DAY(טבלה1[[#This Row],[published_date]])</f>
        <v>15</v>
      </c>
      <c r="V1505" s="6">
        <f>MONTH(טבלה1[[#This Row],[published_date]])</f>
        <v>4</v>
      </c>
      <c r="W1505" s="6">
        <f>YEAR(טבלה1[[#This Row],[published_date]])</f>
        <v>2015</v>
      </c>
      <c r="X1505">
        <v>3</v>
      </c>
      <c r="Y1505" t="str">
        <f>VLOOKUP(טבלה1[[#This Row],[subject_id]],Subject_id!$A$2:$B$5,2)</f>
        <v>Musical Instruments</v>
      </c>
      <c r="Z1505" s="7">
        <v>43734</v>
      </c>
      <c r="AA1505">
        <f>_xlfn.DAYS(טבלה1[[#This Row],[Removal_date]],טבלה1[[#This Row],[published_date]])</f>
        <v>1625</v>
      </c>
      <c r="AB1505" s="4">
        <f>טבלה1[[#This Row],[price]]*טבלה1[[#This Row],[num_subscribers]]</f>
        <v>11250</v>
      </c>
    </row>
    <row r="1506" spans="1:28" x14ac:dyDescent="0.3">
      <c r="A1506">
        <v>459888</v>
      </c>
      <c r="B1506" t="s">
        <v>4390</v>
      </c>
      <c r="C1506" t="str">
        <f>LEFT(טבלה1[[#This Row],[course_title]],10)</f>
        <v>Master the</v>
      </c>
      <c r="D1506" t="str">
        <f>RIGHT(טבלה1[[#This Row],[course_title]],10)</f>
        <v>de Simple!</v>
      </c>
      <c r="E1506" t="str">
        <f>MID(טבלה1[[#This Row],[course_title]],2,10)</f>
        <v xml:space="preserve">aster the </v>
      </c>
      <c r="F1506" t="s">
        <v>4391</v>
      </c>
      <c r="G1506" t="str">
        <f>REPLACE(טבלה1[[#This Row],[url]],19,3,"com")</f>
        <v>https://www.udemy.com/intermediate-tuba/</v>
      </c>
      <c r="H1506" t="b">
        <v>1</v>
      </c>
      <c r="I1506" s="4">
        <v>50</v>
      </c>
      <c r="J1506" s="5">
        <v>184</v>
      </c>
      <c r="K1506" s="5">
        <v>5</v>
      </c>
      <c r="L1506" s="5">
        <v>107</v>
      </c>
      <c r="M1506">
        <v>4</v>
      </c>
      <c r="N1506" t="str">
        <f>VLOOKUP(טבלה1[[#This Row],[level_id]],Level_id!$A$2:$B$5,2)</f>
        <v>Intermediate Level</v>
      </c>
      <c r="O1506" t="str">
        <f>LOWER(טבלה1[[#This Row],[level_desc]])</f>
        <v>intermediate level</v>
      </c>
      <c r="P1506" s="3" t="str">
        <f>UPPER(טבלה1[[#This Row],[small letters]])</f>
        <v>INTERMEDIATE LEVEL</v>
      </c>
      <c r="Q1506">
        <f>LEN(טבלה1[[#This Row],[no spaces]])</f>
        <v>18</v>
      </c>
      <c r="R1506" t="str">
        <f>TRIM(טבלה1[[#This Row],[small letters]])</f>
        <v>intermediate level</v>
      </c>
      <c r="S1506" s="6">
        <v>8.5</v>
      </c>
      <c r="T1506" s="12">
        <v>42109</v>
      </c>
      <c r="U1506" s="6">
        <f>DAY(טבלה1[[#This Row],[published_date]])</f>
        <v>15</v>
      </c>
      <c r="V1506" s="6">
        <f>MONTH(טבלה1[[#This Row],[published_date]])</f>
        <v>4</v>
      </c>
      <c r="W1506" s="6">
        <f>YEAR(טבלה1[[#This Row],[published_date]])</f>
        <v>2015</v>
      </c>
      <c r="X1506">
        <v>3</v>
      </c>
      <c r="Y1506" t="str">
        <f>VLOOKUP(טבלה1[[#This Row],[subject_id]],Subject_id!$A$2:$B$5,2)</f>
        <v>Musical Instruments</v>
      </c>
      <c r="Z1506" s="7">
        <v>44114</v>
      </c>
      <c r="AA1506">
        <f>_xlfn.DAYS(טבלה1[[#This Row],[Removal_date]],טבלה1[[#This Row],[published_date]])</f>
        <v>2005</v>
      </c>
      <c r="AB1506" s="4">
        <f>טבלה1[[#This Row],[price]]*טבלה1[[#This Row],[num_subscribers]]</f>
        <v>9200</v>
      </c>
    </row>
    <row r="1507" spans="1:28" x14ac:dyDescent="0.3">
      <c r="A1507">
        <v>459926</v>
      </c>
      <c r="B1507" t="s">
        <v>4472</v>
      </c>
      <c r="C1507" t="str">
        <f>LEFT(טבלה1[[#This Row],[course_title]],10)</f>
        <v>Advanced T</v>
      </c>
      <c r="D1507" t="str">
        <f>RIGHT(טבלה1[[#This Row],[course_title]],10)</f>
        <v>e Tuba!â€‹</v>
      </c>
      <c r="E1507" t="str">
        <f>MID(טבלה1[[#This Row],[course_title]],2,10)</f>
        <v>dvanced Tu</v>
      </c>
      <c r="F1507" t="s">
        <v>4473</v>
      </c>
      <c r="G1507" t="str">
        <f>REPLACE(טבלה1[[#This Row],[url]],19,3,"com")</f>
        <v>https://www.udemy.com/advanced-tuba/</v>
      </c>
      <c r="H1507" t="b">
        <v>1</v>
      </c>
      <c r="I1507" s="4">
        <v>50</v>
      </c>
      <c r="J1507" s="5">
        <v>173</v>
      </c>
      <c r="K1507" s="5">
        <v>0</v>
      </c>
      <c r="L1507" s="5">
        <v>63</v>
      </c>
      <c r="M1507">
        <v>1</v>
      </c>
      <c r="N1507" t="str">
        <f>VLOOKUP(טבלה1[[#This Row],[level_id]],Level_id!$A$2:$B$5,2)</f>
        <v>All levels</v>
      </c>
      <c r="O1507" t="str">
        <f>LOWER(טבלה1[[#This Row],[level_desc]])</f>
        <v>all levels</v>
      </c>
      <c r="P1507" s="3" t="str">
        <f>UPPER(טבלה1[[#This Row],[small letters]])</f>
        <v>ALL LEVELS</v>
      </c>
      <c r="Q1507">
        <f>LEN(טבלה1[[#This Row],[no spaces]])</f>
        <v>10</v>
      </c>
      <c r="R1507" t="str">
        <f>TRIM(טבלה1[[#This Row],[small letters]])</f>
        <v>all levels</v>
      </c>
      <c r="S1507" s="6">
        <v>5</v>
      </c>
      <c r="T1507" s="12">
        <v>42109</v>
      </c>
      <c r="U1507" s="6">
        <f>DAY(טבלה1[[#This Row],[published_date]])</f>
        <v>15</v>
      </c>
      <c r="V1507" s="6">
        <f>MONTH(טבלה1[[#This Row],[published_date]])</f>
        <v>4</v>
      </c>
      <c r="W1507" s="6">
        <f>YEAR(טבלה1[[#This Row],[published_date]])</f>
        <v>2015</v>
      </c>
      <c r="X1507">
        <v>3</v>
      </c>
      <c r="Y1507" t="str">
        <f>VLOOKUP(טבלה1[[#This Row],[subject_id]],Subject_id!$A$2:$B$5,2)</f>
        <v>Musical Instruments</v>
      </c>
      <c r="Z1507" s="7">
        <v>43734</v>
      </c>
      <c r="AA1507">
        <f>_xlfn.DAYS(טבלה1[[#This Row],[Removal_date]],טבלה1[[#This Row],[published_date]])</f>
        <v>1625</v>
      </c>
      <c r="AB1507" s="4">
        <f>טבלה1[[#This Row],[price]]*טבלה1[[#This Row],[num_subscribers]]</f>
        <v>8650</v>
      </c>
    </row>
    <row r="1508" spans="1:28" x14ac:dyDescent="0.3">
      <c r="A1508">
        <v>459946</v>
      </c>
      <c r="B1508" t="s">
        <v>4739</v>
      </c>
      <c r="C1508" t="str">
        <f>LEFT(טבלה1[[#This Row],[course_title]],10)</f>
        <v>Tuba Solos</v>
      </c>
      <c r="D1508" t="str">
        <f>RIGHT(טבלה1[[#This Row],[course_title]],10)</f>
        <v>que Pieces</v>
      </c>
      <c r="E1508" t="str">
        <f>MID(טבלה1[[#This Row],[course_title]],2,10)</f>
        <v>uba Solos:</v>
      </c>
      <c r="F1508" t="s">
        <v>4740</v>
      </c>
      <c r="G1508" t="str">
        <f>REPLACE(טבלה1[[#This Row],[url]],19,3,"com")</f>
        <v>https://www.udemy.com/intermediate-tuba-solos/</v>
      </c>
      <c r="H1508" t="b">
        <v>1</v>
      </c>
      <c r="I1508" s="4">
        <v>50</v>
      </c>
      <c r="J1508" s="5">
        <v>164</v>
      </c>
      <c r="K1508" s="5">
        <v>0</v>
      </c>
      <c r="L1508" s="5">
        <v>20</v>
      </c>
      <c r="M1508">
        <v>4</v>
      </c>
      <c r="N1508" t="str">
        <f>VLOOKUP(טבלה1[[#This Row],[level_id]],Level_id!$A$2:$B$5,2)</f>
        <v>Intermediate Level</v>
      </c>
      <c r="O1508" t="str">
        <f>LOWER(טבלה1[[#This Row],[level_desc]])</f>
        <v>intermediate level</v>
      </c>
      <c r="P1508" s="3" t="str">
        <f>UPPER(טבלה1[[#This Row],[small letters]])</f>
        <v>INTERMEDIATE LEVEL</v>
      </c>
      <c r="Q1508">
        <f>LEN(טבלה1[[#This Row],[no spaces]])</f>
        <v>18</v>
      </c>
      <c r="R1508" t="str">
        <f>TRIM(טבלה1[[#This Row],[small letters]])</f>
        <v>intermediate level</v>
      </c>
      <c r="S1508" s="6">
        <v>2</v>
      </c>
      <c r="T1508" s="12">
        <v>42109</v>
      </c>
      <c r="U1508" s="6">
        <f>DAY(טבלה1[[#This Row],[published_date]])</f>
        <v>15</v>
      </c>
      <c r="V1508" s="6">
        <f>MONTH(טבלה1[[#This Row],[published_date]])</f>
        <v>4</v>
      </c>
      <c r="W1508" s="6">
        <f>YEAR(טבלה1[[#This Row],[published_date]])</f>
        <v>2015</v>
      </c>
      <c r="X1508">
        <v>3</v>
      </c>
      <c r="Y1508" t="str">
        <f>VLOOKUP(טבלה1[[#This Row],[subject_id]],Subject_id!$A$2:$B$5,2)</f>
        <v>Musical Instruments</v>
      </c>
      <c r="Z1508" s="7">
        <v>44114</v>
      </c>
      <c r="AA1508">
        <f>_xlfn.DAYS(טבלה1[[#This Row],[Removal_date]],טבלה1[[#This Row],[published_date]])</f>
        <v>2005</v>
      </c>
      <c r="AB1508" s="4">
        <f>טבלה1[[#This Row],[price]]*טבלה1[[#This Row],[num_subscribers]]</f>
        <v>8200</v>
      </c>
    </row>
    <row r="1509" spans="1:28" x14ac:dyDescent="0.3">
      <c r="A1509">
        <v>467238</v>
      </c>
      <c r="B1509" t="s">
        <v>1970</v>
      </c>
      <c r="C1509" t="str">
        <f>LEFT(טבלה1[[#This Row],[course_title]],10)</f>
        <v>Advance Te</v>
      </c>
      <c r="D1509" t="str">
        <f>RIGHT(טבלה1[[#This Row],[course_title]],10)</f>
        <v>l Analysis</v>
      </c>
      <c r="E1509" t="str">
        <f>MID(טבלה1[[#This Row],[course_title]],2,10)</f>
        <v>dvance Tec</v>
      </c>
      <c r="F1509" t="s">
        <v>1971</v>
      </c>
      <c r="G1509" t="str">
        <f>REPLACE(טבלה1[[#This Row],[url]],19,3,"com")</f>
        <v>https://www.udemy.com/advance-technical-analysis/</v>
      </c>
      <c r="H1509" t="b">
        <v>1</v>
      </c>
      <c r="I1509" s="4">
        <v>50</v>
      </c>
      <c r="J1509" s="5">
        <v>152</v>
      </c>
      <c r="K1509" s="5">
        <v>6</v>
      </c>
      <c r="L1509" s="5">
        <v>14</v>
      </c>
      <c r="M1509">
        <v>3</v>
      </c>
      <c r="N1509" t="str">
        <f>VLOOKUP(טבלה1[[#This Row],[level_id]],Level_id!$A$2:$B$5,2)</f>
        <v>Expert Level</v>
      </c>
      <c r="O1509" t="str">
        <f>LOWER(טבלה1[[#This Row],[level_desc]])</f>
        <v>expert level</v>
      </c>
      <c r="P1509" s="3" t="str">
        <f>UPPER(טבלה1[[#This Row],[small letters]])</f>
        <v>EXPERT LEVEL</v>
      </c>
      <c r="Q1509">
        <f>LEN(טבלה1[[#This Row],[no spaces]])</f>
        <v>12</v>
      </c>
      <c r="R1509" t="str">
        <f>TRIM(טבלה1[[#This Row],[small letters]])</f>
        <v>expert level</v>
      </c>
      <c r="S1509" s="6">
        <v>3.5</v>
      </c>
      <c r="T1509" s="12">
        <v>42102</v>
      </c>
      <c r="U1509" s="6">
        <f>DAY(טבלה1[[#This Row],[published_date]])</f>
        <v>8</v>
      </c>
      <c r="V1509" s="6">
        <f>MONTH(טבלה1[[#This Row],[published_date]])</f>
        <v>4</v>
      </c>
      <c r="W1509" s="6">
        <f>YEAR(טבלה1[[#This Row],[published_date]])</f>
        <v>2015</v>
      </c>
      <c r="X1509">
        <v>1</v>
      </c>
      <c r="Y1509" t="str">
        <f>VLOOKUP(טבלה1[[#This Row],[subject_id]],Subject_id!$A$2:$B$5,2)</f>
        <v>Business Finance</v>
      </c>
      <c r="Z1509" s="7">
        <v>43701</v>
      </c>
      <c r="AA1509">
        <f>_xlfn.DAYS(טבלה1[[#This Row],[Removal_date]],טבלה1[[#This Row],[published_date]])</f>
        <v>1599</v>
      </c>
      <c r="AB1509" s="4">
        <f>טבלה1[[#This Row],[price]]*טבלה1[[#This Row],[num_subscribers]]</f>
        <v>7600</v>
      </c>
    </row>
    <row r="1510" spans="1:28" x14ac:dyDescent="0.3">
      <c r="A1510">
        <v>470412</v>
      </c>
      <c r="B1510" t="s">
        <v>6859</v>
      </c>
      <c r="C1510" t="str">
        <f>LEFT(טבלה1[[#This Row],[course_title]],10)</f>
        <v xml:space="preserve">Essential </v>
      </c>
      <c r="D1510" t="str">
        <f>RIGHT(טבלה1[[#This Row],[course_title]],10)</f>
        <v>5 Training</v>
      </c>
      <c r="E1510" t="str">
        <f>MID(טבלה1[[#This Row],[course_title]],2,10)</f>
        <v>ssential H</v>
      </c>
      <c r="F1510" t="s">
        <v>6860</v>
      </c>
      <c r="G1510" t="str">
        <f>REPLACE(טבלה1[[#This Row],[url]],19,3,"com")</f>
        <v>https://www.udemy.com/essential-html-css-html5-training/</v>
      </c>
      <c r="H1510" t="b">
        <v>1</v>
      </c>
      <c r="I1510" s="4">
        <v>50</v>
      </c>
      <c r="J1510" s="5">
        <v>1553</v>
      </c>
      <c r="K1510" s="5">
        <v>35</v>
      </c>
      <c r="L1510" s="5">
        <v>43</v>
      </c>
      <c r="M1510">
        <v>2</v>
      </c>
      <c r="N1510" t="str">
        <f>VLOOKUP(טבלה1[[#This Row],[level_id]],Level_id!$A$2:$B$5,2)</f>
        <v>Beginner Level</v>
      </c>
      <c r="O1510" t="str">
        <f>LOWER(טבלה1[[#This Row],[level_desc]])</f>
        <v>beginner level</v>
      </c>
      <c r="P1510" s="3" t="str">
        <f>UPPER(טבלה1[[#This Row],[small letters]])</f>
        <v>BEGINNER LEVEL</v>
      </c>
      <c r="Q1510">
        <f>LEN(טבלה1[[#This Row],[no spaces]])</f>
        <v>14</v>
      </c>
      <c r="R1510" t="str">
        <f>TRIM(טבלה1[[#This Row],[small letters]])</f>
        <v>beginner level</v>
      </c>
      <c r="S1510" s="6">
        <v>5.5</v>
      </c>
      <c r="T1510" s="12">
        <v>42106</v>
      </c>
      <c r="U1510" s="6">
        <f>DAY(טבלה1[[#This Row],[published_date]])</f>
        <v>12</v>
      </c>
      <c r="V1510" s="6">
        <f>MONTH(טבלה1[[#This Row],[published_date]])</f>
        <v>4</v>
      </c>
      <c r="W1510" s="6">
        <f>YEAR(טבלה1[[#This Row],[published_date]])</f>
        <v>2015</v>
      </c>
      <c r="X1510">
        <v>4</v>
      </c>
      <c r="Y1510" t="str">
        <f>VLOOKUP(טבלה1[[#This Row],[subject_id]],Subject_id!$A$2:$B$5,2)</f>
        <v>Web Development</v>
      </c>
      <c r="Z1510" s="7">
        <v>43465</v>
      </c>
      <c r="AA1510">
        <f>_xlfn.DAYS(טבלה1[[#This Row],[Removal_date]],טבלה1[[#This Row],[published_date]])</f>
        <v>1359</v>
      </c>
      <c r="AB1510" s="4">
        <f>טבלה1[[#This Row],[price]]*טבלה1[[#This Row],[num_subscribers]]</f>
        <v>77650</v>
      </c>
    </row>
    <row r="1511" spans="1:28" x14ac:dyDescent="0.3">
      <c r="A1511">
        <v>470472</v>
      </c>
      <c r="B1511" t="s">
        <v>3652</v>
      </c>
      <c r="C1511" t="str">
        <f>LEFT(טבלה1[[#This Row],[course_title]],10)</f>
        <v>Learn to P</v>
      </c>
      <c r="D1511" t="str">
        <f>RIGHT(טבלה1[[#This Row],[course_title]],10)</f>
        <v>Five Hours</v>
      </c>
      <c r="E1511" t="str">
        <f>MID(טבלה1[[#This Row],[course_title]],2,10)</f>
        <v>earn to Pl</v>
      </c>
      <c r="F1511" t="s">
        <v>3653</v>
      </c>
      <c r="G1511" t="str">
        <f>REPLACE(טבלה1[[#This Row],[url]],19,3,"com")</f>
        <v>https://www.udemy.com/beginning-euphonium/</v>
      </c>
      <c r="H1511" t="b">
        <v>1</v>
      </c>
      <c r="I1511" s="4">
        <v>50</v>
      </c>
      <c r="J1511" s="5">
        <v>305</v>
      </c>
      <c r="K1511" s="5">
        <v>39</v>
      </c>
      <c r="L1511" s="5">
        <v>108</v>
      </c>
      <c r="M1511">
        <v>2</v>
      </c>
      <c r="N1511" t="str">
        <f>VLOOKUP(טבלה1[[#This Row],[level_id]],Level_id!$A$2:$B$5,2)</f>
        <v>Beginner Level</v>
      </c>
      <c r="O1511" t="str">
        <f>LOWER(טבלה1[[#This Row],[level_desc]])</f>
        <v>beginner level</v>
      </c>
      <c r="P1511" s="3" t="str">
        <f>UPPER(טבלה1[[#This Row],[small letters]])</f>
        <v>BEGINNER LEVEL</v>
      </c>
      <c r="Q1511">
        <f>LEN(טבלה1[[#This Row],[no spaces]])</f>
        <v>14</v>
      </c>
      <c r="R1511" t="str">
        <f>TRIM(טבלה1[[#This Row],[small letters]])</f>
        <v>beginner level</v>
      </c>
      <c r="S1511" s="6">
        <v>7</v>
      </c>
      <c r="T1511" s="12">
        <v>42110</v>
      </c>
      <c r="U1511" s="6">
        <f>DAY(טבלה1[[#This Row],[published_date]])</f>
        <v>16</v>
      </c>
      <c r="V1511" s="6">
        <f>MONTH(טבלה1[[#This Row],[published_date]])</f>
        <v>4</v>
      </c>
      <c r="W1511" s="6">
        <f>YEAR(טבלה1[[#This Row],[published_date]])</f>
        <v>2015</v>
      </c>
      <c r="X1511">
        <v>3</v>
      </c>
      <c r="Y1511" t="str">
        <f>VLOOKUP(טבלה1[[#This Row],[subject_id]],Subject_id!$A$2:$B$5,2)</f>
        <v>Musical Instruments</v>
      </c>
      <c r="Z1511" s="7">
        <v>43465</v>
      </c>
      <c r="AA1511">
        <f>_xlfn.DAYS(טבלה1[[#This Row],[Removal_date]],טבלה1[[#This Row],[published_date]])</f>
        <v>1355</v>
      </c>
      <c r="AB1511" s="4">
        <f>טבלה1[[#This Row],[price]]*טבלה1[[#This Row],[num_subscribers]]</f>
        <v>15250</v>
      </c>
    </row>
    <row r="1512" spans="1:28" x14ac:dyDescent="0.3">
      <c r="A1512">
        <v>470482</v>
      </c>
      <c r="B1512" t="s">
        <v>4398</v>
      </c>
      <c r="C1512" t="str">
        <f>LEFT(טבלה1[[#This Row],[course_title]],10)</f>
        <v>Master the</v>
      </c>
      <c r="D1512" t="str">
        <f>RIGHT(טבלה1[[#This Row],[course_title]],10)</f>
        <v>struction!</v>
      </c>
      <c r="E1512" t="str">
        <f>MID(טבלה1[[#This Row],[course_title]],2,10)</f>
        <v xml:space="preserve">aster the </v>
      </c>
      <c r="F1512" t="s">
        <v>4399</v>
      </c>
      <c r="G1512" t="str">
        <f>REPLACE(טבלה1[[#This Row],[url]],19,3,"com")</f>
        <v>https://www.udemy.com/intermediate-euphonium/</v>
      </c>
      <c r="H1512" t="b">
        <v>1</v>
      </c>
      <c r="I1512" s="4">
        <v>50</v>
      </c>
      <c r="J1512" s="5">
        <v>120</v>
      </c>
      <c r="K1512" s="5">
        <v>6</v>
      </c>
      <c r="L1512" s="5">
        <v>106</v>
      </c>
      <c r="M1512">
        <v>4</v>
      </c>
      <c r="N1512" t="str">
        <f>VLOOKUP(טבלה1[[#This Row],[level_id]],Level_id!$A$2:$B$5,2)</f>
        <v>Intermediate Level</v>
      </c>
      <c r="O1512" t="str">
        <f>LOWER(טבלה1[[#This Row],[level_desc]])</f>
        <v>intermediate level</v>
      </c>
      <c r="P1512" s="3" t="str">
        <f>UPPER(טבלה1[[#This Row],[small letters]])</f>
        <v>INTERMEDIATE LEVEL</v>
      </c>
      <c r="Q1512">
        <f>LEN(טבלה1[[#This Row],[no spaces]])</f>
        <v>18</v>
      </c>
      <c r="R1512" t="str">
        <f>TRIM(טבלה1[[#This Row],[small letters]])</f>
        <v>intermediate level</v>
      </c>
      <c r="S1512" s="6">
        <v>8</v>
      </c>
      <c r="T1512" s="12">
        <v>42110</v>
      </c>
      <c r="U1512" s="6">
        <f>DAY(טבלה1[[#This Row],[published_date]])</f>
        <v>16</v>
      </c>
      <c r="V1512" s="6">
        <f>MONTH(טבלה1[[#This Row],[published_date]])</f>
        <v>4</v>
      </c>
      <c r="W1512" s="6">
        <f>YEAR(טבלה1[[#This Row],[published_date]])</f>
        <v>2015</v>
      </c>
      <c r="X1512">
        <v>3</v>
      </c>
      <c r="Y1512" t="str">
        <f>VLOOKUP(טבלה1[[#This Row],[subject_id]],Subject_id!$A$2:$B$5,2)</f>
        <v>Musical Instruments</v>
      </c>
      <c r="Z1512" s="7">
        <v>44114</v>
      </c>
      <c r="AA1512">
        <f>_xlfn.DAYS(טבלה1[[#This Row],[Removal_date]],טבלה1[[#This Row],[published_date]])</f>
        <v>2004</v>
      </c>
      <c r="AB1512" s="4">
        <f>טבלה1[[#This Row],[price]]*טבלה1[[#This Row],[num_subscribers]]</f>
        <v>6000</v>
      </c>
    </row>
    <row r="1513" spans="1:28" x14ac:dyDescent="0.3">
      <c r="A1513">
        <v>471328</v>
      </c>
      <c r="B1513" t="s">
        <v>4116</v>
      </c>
      <c r="C1513" t="str">
        <f>LEFT(טבלה1[[#This Row],[course_title]],10)</f>
        <v>Advanced E</v>
      </c>
      <c r="D1513" t="str">
        <f>RIGHT(טבלה1[[#This Row],[course_title]],10)</f>
        <v>honium!â€‹</v>
      </c>
      <c r="E1513" t="str">
        <f>MID(טבלה1[[#This Row],[course_title]],2,10)</f>
        <v>dvanced Eu</v>
      </c>
      <c r="F1513" t="s">
        <v>4117</v>
      </c>
      <c r="G1513" t="str">
        <f>REPLACE(טבלה1[[#This Row],[url]],19,3,"com")</f>
        <v>https://www.udemy.com/advanced-euphonium/</v>
      </c>
      <c r="H1513" t="b">
        <v>1</v>
      </c>
      <c r="I1513" s="4">
        <v>50</v>
      </c>
      <c r="J1513" s="5">
        <v>106</v>
      </c>
      <c r="K1513" s="5">
        <v>7</v>
      </c>
      <c r="L1513" s="5">
        <v>89</v>
      </c>
      <c r="M1513">
        <v>1</v>
      </c>
      <c r="N1513" t="str">
        <f>VLOOKUP(טבלה1[[#This Row],[level_id]],Level_id!$A$2:$B$5,2)</f>
        <v>All levels</v>
      </c>
      <c r="O1513" t="str">
        <f>LOWER(טבלה1[[#This Row],[level_desc]])</f>
        <v>all levels</v>
      </c>
      <c r="P1513" s="3" t="str">
        <f>UPPER(טבלה1[[#This Row],[small letters]])</f>
        <v>ALL LEVELS</v>
      </c>
      <c r="Q1513">
        <f>LEN(טבלה1[[#This Row],[no spaces]])</f>
        <v>10</v>
      </c>
      <c r="R1513" t="str">
        <f>TRIM(טבלה1[[#This Row],[small letters]])</f>
        <v>all levels</v>
      </c>
      <c r="S1513" s="6">
        <v>6</v>
      </c>
      <c r="T1513" s="12">
        <v>42110</v>
      </c>
      <c r="U1513" s="6">
        <f>DAY(טבלה1[[#This Row],[published_date]])</f>
        <v>16</v>
      </c>
      <c r="V1513" s="6">
        <f>MONTH(טבלה1[[#This Row],[published_date]])</f>
        <v>4</v>
      </c>
      <c r="W1513" s="6">
        <f>YEAR(טבלה1[[#This Row],[published_date]])</f>
        <v>2015</v>
      </c>
      <c r="X1513">
        <v>3</v>
      </c>
      <c r="Y1513" t="str">
        <f>VLOOKUP(טבלה1[[#This Row],[subject_id]],Subject_id!$A$2:$B$5,2)</f>
        <v>Musical Instruments</v>
      </c>
      <c r="Z1513" s="7">
        <v>43734</v>
      </c>
      <c r="AA1513">
        <f>_xlfn.DAYS(טבלה1[[#This Row],[Removal_date]],טבלה1[[#This Row],[published_date]])</f>
        <v>1624</v>
      </c>
      <c r="AB1513" s="4">
        <f>טבלה1[[#This Row],[price]]*טבלה1[[#This Row],[num_subscribers]]</f>
        <v>5300</v>
      </c>
    </row>
    <row r="1514" spans="1:28" x14ac:dyDescent="0.3">
      <c r="A1514">
        <v>471352</v>
      </c>
      <c r="B1514" t="s">
        <v>4207</v>
      </c>
      <c r="C1514" t="str">
        <f>LEFT(טבלה1[[#This Row],[course_title]],10)</f>
        <v xml:space="preserve">Euphonium </v>
      </c>
      <c r="D1514" t="str">
        <f>RIGHT(טבלה1[[#This Row],[course_title]],10)</f>
        <v>ue Pieces!</v>
      </c>
      <c r="E1514" t="str">
        <f>MID(טבלה1[[#This Row],[course_title]],2,10)</f>
        <v>uphonium S</v>
      </c>
      <c r="F1514" t="s">
        <v>4208</v>
      </c>
      <c r="G1514" t="str">
        <f>REPLACE(טבלה1[[#This Row],[url]],19,3,"com")</f>
        <v>https://www.udemy.com/intermediate-euphonium-solos/</v>
      </c>
      <c r="H1514" t="b">
        <v>1</v>
      </c>
      <c r="I1514" s="4">
        <v>50</v>
      </c>
      <c r="J1514" s="5">
        <v>90</v>
      </c>
      <c r="K1514" s="5">
        <v>2</v>
      </c>
      <c r="L1514" s="5">
        <v>61</v>
      </c>
      <c r="M1514">
        <v>1</v>
      </c>
      <c r="N1514" t="str">
        <f>VLOOKUP(טבלה1[[#This Row],[level_id]],Level_id!$A$2:$B$5,2)</f>
        <v>All levels</v>
      </c>
      <c r="O1514" t="str">
        <f>LOWER(טבלה1[[#This Row],[level_desc]])</f>
        <v>all levels</v>
      </c>
      <c r="P1514" s="3" t="str">
        <f>UPPER(טבלה1[[#This Row],[small letters]])</f>
        <v>ALL LEVELS</v>
      </c>
      <c r="Q1514">
        <f>LEN(טבלה1[[#This Row],[no spaces]])</f>
        <v>10</v>
      </c>
      <c r="R1514" t="str">
        <f>TRIM(טבלה1[[#This Row],[small letters]])</f>
        <v>all levels</v>
      </c>
      <c r="S1514" s="6">
        <v>2.5</v>
      </c>
      <c r="T1514" s="12">
        <v>42110</v>
      </c>
      <c r="U1514" s="6">
        <f>DAY(טבלה1[[#This Row],[published_date]])</f>
        <v>16</v>
      </c>
      <c r="V1514" s="6">
        <f>MONTH(טבלה1[[#This Row],[published_date]])</f>
        <v>4</v>
      </c>
      <c r="W1514" s="6">
        <f>YEAR(טבלה1[[#This Row],[published_date]])</f>
        <v>2015</v>
      </c>
      <c r="X1514">
        <v>3</v>
      </c>
      <c r="Y1514" t="str">
        <f>VLOOKUP(טבלה1[[#This Row],[subject_id]],Subject_id!$A$2:$B$5,2)</f>
        <v>Musical Instruments</v>
      </c>
      <c r="Z1514" s="7">
        <v>43734</v>
      </c>
      <c r="AA1514">
        <f>_xlfn.DAYS(טבלה1[[#This Row],[Removal_date]],טבלה1[[#This Row],[published_date]])</f>
        <v>1624</v>
      </c>
      <c r="AB1514" s="4">
        <f>טבלה1[[#This Row],[price]]*טבלה1[[#This Row],[num_subscribers]]</f>
        <v>4500</v>
      </c>
    </row>
    <row r="1515" spans="1:28" x14ac:dyDescent="0.3">
      <c r="A1515">
        <v>471588</v>
      </c>
      <c r="B1515" t="s">
        <v>420</v>
      </c>
      <c r="C1515" t="str">
        <f>LEFT(טבלה1[[#This Row],[course_title]],10)</f>
        <v xml:space="preserve">Learn how </v>
      </c>
      <c r="D1515" t="str">
        <f>RIGHT(טבלה1[[#This Row],[course_title]],10)</f>
        <v>g trading!</v>
      </c>
      <c r="E1515" t="str">
        <f>MID(טבלה1[[#This Row],[course_title]],2,10)</f>
        <v>earn how t</v>
      </c>
      <c r="F1515" t="s">
        <v>421</v>
      </c>
      <c r="G1515" t="str">
        <f>REPLACE(טבלה1[[#This Row],[url]],19,3,"com")</f>
        <v>https://www.udemy.com/learn-how-to-invest-for-huge-profits-or-make-9k-day-trading/</v>
      </c>
      <c r="H1515" t="b">
        <v>1</v>
      </c>
      <c r="I1515" s="4">
        <v>50</v>
      </c>
      <c r="J1515" s="5">
        <v>701</v>
      </c>
      <c r="K1515" s="5">
        <v>12</v>
      </c>
      <c r="L1515" s="5">
        <v>37</v>
      </c>
      <c r="M1515">
        <v>1</v>
      </c>
      <c r="N1515" t="str">
        <f>VLOOKUP(טבלה1[[#This Row],[level_id]],Level_id!$A$2:$B$5,2)</f>
        <v>All levels</v>
      </c>
      <c r="O1515" t="str">
        <f>LOWER(טבלה1[[#This Row],[level_desc]])</f>
        <v>all levels</v>
      </c>
      <c r="P1515" s="3" t="str">
        <f>UPPER(טבלה1[[#This Row],[small letters]])</f>
        <v>ALL LEVELS</v>
      </c>
      <c r="Q1515">
        <f>LEN(טבלה1[[#This Row],[no spaces]])</f>
        <v>10</v>
      </c>
      <c r="R1515" t="str">
        <f>TRIM(טבלה1[[#This Row],[small letters]])</f>
        <v>all levels</v>
      </c>
      <c r="S1515" s="6">
        <v>5.5</v>
      </c>
      <c r="T1515" s="12">
        <v>42174</v>
      </c>
      <c r="U1515" s="6">
        <f>DAY(טבלה1[[#This Row],[published_date]])</f>
        <v>19</v>
      </c>
      <c r="V1515" s="6">
        <f>MONTH(טבלה1[[#This Row],[published_date]])</f>
        <v>6</v>
      </c>
      <c r="W1515" s="6">
        <f>YEAR(טבלה1[[#This Row],[published_date]])</f>
        <v>2015</v>
      </c>
      <c r="X1515">
        <v>1</v>
      </c>
      <c r="Y1515" t="str">
        <f>VLOOKUP(טבלה1[[#This Row],[subject_id]],Subject_id!$A$2:$B$5,2)</f>
        <v>Business Finance</v>
      </c>
      <c r="Z1515" s="7">
        <v>43408</v>
      </c>
      <c r="AA1515">
        <f>_xlfn.DAYS(טבלה1[[#This Row],[Removal_date]],טבלה1[[#This Row],[published_date]])</f>
        <v>1234</v>
      </c>
      <c r="AB1515" s="4">
        <f>טבלה1[[#This Row],[price]]*טבלה1[[#This Row],[num_subscribers]]</f>
        <v>35050</v>
      </c>
    </row>
    <row r="1516" spans="1:28" x14ac:dyDescent="0.3">
      <c r="A1516">
        <v>477634</v>
      </c>
      <c r="B1516" t="s">
        <v>3512</v>
      </c>
      <c r="C1516" t="str">
        <f>LEFT(טבלה1[[#This Row],[course_title]],10)</f>
        <v>Adobe Illu</v>
      </c>
      <c r="D1516" t="str">
        <f>RIGHT(טבלה1[[#This Row],[course_title]],10)</f>
        <v xml:space="preserve"> Beginners</v>
      </c>
      <c r="E1516" t="str">
        <f>MID(טבלה1[[#This Row],[course_title]],2,10)</f>
        <v>dobe Illus</v>
      </c>
      <c r="F1516" t="s">
        <v>3513</v>
      </c>
      <c r="G1516" t="str">
        <f>REPLACE(טבלה1[[#This Row],[url]],19,3,"com")</f>
        <v>https://www.udemy.com/adobe-illustrator-cc-print-design/</v>
      </c>
      <c r="H1516" t="b">
        <v>1</v>
      </c>
      <c r="I1516" s="4">
        <v>50</v>
      </c>
      <c r="J1516" s="5">
        <v>145</v>
      </c>
      <c r="K1516" s="5">
        <v>35</v>
      </c>
      <c r="L1516" s="5">
        <v>55</v>
      </c>
      <c r="M1516">
        <v>2</v>
      </c>
      <c r="N1516" t="str">
        <f>VLOOKUP(טבלה1[[#This Row],[level_id]],Level_id!$A$2:$B$5,2)</f>
        <v>Beginner Level</v>
      </c>
      <c r="O1516" t="str">
        <f>LOWER(טבלה1[[#This Row],[level_desc]])</f>
        <v>beginner level</v>
      </c>
      <c r="P1516" s="3" t="str">
        <f>UPPER(טבלה1[[#This Row],[small letters]])</f>
        <v>BEGINNER LEVEL</v>
      </c>
      <c r="Q1516">
        <f>LEN(טבלה1[[#This Row],[no spaces]])</f>
        <v>14</v>
      </c>
      <c r="R1516" t="str">
        <f>TRIM(טבלה1[[#This Row],[small letters]])</f>
        <v>beginner level</v>
      </c>
      <c r="S1516" s="6">
        <v>6</v>
      </c>
      <c r="T1516" s="12">
        <v>42437</v>
      </c>
      <c r="U1516" s="6">
        <f>DAY(טבלה1[[#This Row],[published_date]])</f>
        <v>8</v>
      </c>
      <c r="V1516" s="6">
        <f>MONTH(טבלה1[[#This Row],[published_date]])</f>
        <v>3</v>
      </c>
      <c r="W1516" s="6">
        <f>YEAR(טבלה1[[#This Row],[published_date]])</f>
        <v>2016</v>
      </c>
      <c r="X1516">
        <v>2</v>
      </c>
      <c r="Y1516" t="str">
        <f>VLOOKUP(טבלה1[[#This Row],[subject_id]],Subject_id!$A$2:$B$5,2)</f>
        <v>Graphic Design</v>
      </c>
      <c r="Z1516" s="7">
        <v>43465</v>
      </c>
      <c r="AA1516">
        <f>_xlfn.DAYS(טבלה1[[#This Row],[Removal_date]],טבלה1[[#This Row],[published_date]])</f>
        <v>1028</v>
      </c>
      <c r="AB1516" s="4">
        <f>טבלה1[[#This Row],[price]]*טבלה1[[#This Row],[num_subscribers]]</f>
        <v>7250</v>
      </c>
    </row>
    <row r="1517" spans="1:28" x14ac:dyDescent="0.3">
      <c r="A1517">
        <v>479496</v>
      </c>
      <c r="B1517" t="s">
        <v>2026</v>
      </c>
      <c r="C1517" t="str">
        <f>LEFT(טבלה1[[#This Row],[course_title]],10)</f>
        <v>Basic Tech</v>
      </c>
      <c r="D1517" t="str">
        <f>RIGHT(טבלה1[[#This Row],[course_title]],10)</f>
        <v>l Analysis</v>
      </c>
      <c r="E1517" t="str">
        <f>MID(טבלה1[[#This Row],[course_title]],2,10)</f>
        <v>asic Techn</v>
      </c>
      <c r="F1517" t="s">
        <v>2027</v>
      </c>
      <c r="G1517" t="str">
        <f>REPLACE(טבלה1[[#This Row],[url]],19,3,"com")</f>
        <v>https://www.udemy.com/basic-technical-analysis/</v>
      </c>
      <c r="H1517" t="b">
        <v>1</v>
      </c>
      <c r="I1517" s="4">
        <v>50</v>
      </c>
      <c r="J1517" s="5">
        <v>40</v>
      </c>
      <c r="K1517" s="5">
        <v>1</v>
      </c>
      <c r="L1517" s="5">
        <v>27</v>
      </c>
      <c r="M1517">
        <v>2</v>
      </c>
      <c r="N1517" t="str">
        <f>VLOOKUP(טבלה1[[#This Row],[level_id]],Level_id!$A$2:$B$5,2)</f>
        <v>Beginner Level</v>
      </c>
      <c r="O1517" t="str">
        <f>LOWER(טבלה1[[#This Row],[level_desc]])</f>
        <v>beginner level</v>
      </c>
      <c r="P1517" s="3" t="str">
        <f>UPPER(טבלה1[[#This Row],[small letters]])</f>
        <v>BEGINNER LEVEL</v>
      </c>
      <c r="Q1517">
        <f>LEN(טבלה1[[#This Row],[no spaces]])</f>
        <v>14</v>
      </c>
      <c r="R1517" t="str">
        <f>TRIM(טבלה1[[#This Row],[small letters]])</f>
        <v>beginner level</v>
      </c>
      <c r="S1517" s="6">
        <v>2.5</v>
      </c>
      <c r="T1517" s="12">
        <v>42221</v>
      </c>
      <c r="U1517" s="6">
        <f>DAY(טבלה1[[#This Row],[published_date]])</f>
        <v>5</v>
      </c>
      <c r="V1517" s="6">
        <f>MONTH(טבלה1[[#This Row],[published_date]])</f>
        <v>8</v>
      </c>
      <c r="W1517" s="6">
        <f>YEAR(טבלה1[[#This Row],[published_date]])</f>
        <v>2015</v>
      </c>
      <c r="X1517">
        <v>1</v>
      </c>
      <c r="Y1517" t="str">
        <f>VLOOKUP(טבלה1[[#This Row],[subject_id]],Subject_id!$A$2:$B$5,2)</f>
        <v>Business Finance</v>
      </c>
      <c r="Z1517" s="7">
        <v>43465</v>
      </c>
      <c r="AA1517">
        <f>_xlfn.DAYS(טבלה1[[#This Row],[Removal_date]],טבלה1[[#This Row],[published_date]])</f>
        <v>1244</v>
      </c>
      <c r="AB1517" s="4">
        <f>טבלה1[[#This Row],[price]]*טבלה1[[#This Row],[num_subscribers]]</f>
        <v>2000</v>
      </c>
    </row>
    <row r="1518" spans="1:28" x14ac:dyDescent="0.3">
      <c r="A1518">
        <v>481002</v>
      </c>
      <c r="B1518" t="s">
        <v>5142</v>
      </c>
      <c r="C1518" t="str">
        <f>LEFT(טבלה1[[#This Row],[course_title]],10)</f>
        <v>Learn Node</v>
      </c>
      <c r="D1518" t="str">
        <f>RIGHT(טבלה1[[#This Row],[course_title]],10)</f>
        <v>2 projects</v>
      </c>
      <c r="E1518" t="str">
        <f>MID(טבלה1[[#This Row],[course_title]],2,10)</f>
        <v>earn Nodej</v>
      </c>
      <c r="F1518" t="s">
        <v>5143</v>
      </c>
      <c r="G1518" t="str">
        <f>REPLACE(טבלה1[[#This Row],[url]],19,3,"com")</f>
        <v>https://www.udemy.com/learn-nodejs-by-building-10-projects/</v>
      </c>
      <c r="H1518" t="b">
        <v>1</v>
      </c>
      <c r="I1518" s="4">
        <v>50</v>
      </c>
      <c r="J1518" s="5">
        <v>10150</v>
      </c>
      <c r="K1518" s="5">
        <v>997</v>
      </c>
      <c r="L1518" s="5">
        <v>90</v>
      </c>
      <c r="M1518">
        <v>1</v>
      </c>
      <c r="N1518" t="str">
        <f>VLOOKUP(טבלה1[[#This Row],[level_id]],Level_id!$A$2:$B$5,2)</f>
        <v>All levels</v>
      </c>
      <c r="O1518" t="str">
        <f>LOWER(טבלה1[[#This Row],[level_desc]])</f>
        <v>all levels</v>
      </c>
      <c r="P1518" s="3" t="str">
        <f>UPPER(טבלה1[[#This Row],[small letters]])</f>
        <v>ALL LEVELS</v>
      </c>
      <c r="Q1518">
        <f>LEN(טבלה1[[#This Row],[no spaces]])</f>
        <v>10</v>
      </c>
      <c r="R1518" t="str">
        <f>TRIM(טבלה1[[#This Row],[small letters]])</f>
        <v>all levels</v>
      </c>
      <c r="S1518" s="6">
        <v>16</v>
      </c>
      <c r="T1518" s="12">
        <v>42116</v>
      </c>
      <c r="U1518" s="6">
        <f>DAY(טבלה1[[#This Row],[published_date]])</f>
        <v>22</v>
      </c>
      <c r="V1518" s="6">
        <f>MONTH(טבלה1[[#This Row],[published_date]])</f>
        <v>4</v>
      </c>
      <c r="W1518" s="6">
        <f>YEAR(טבלה1[[#This Row],[published_date]])</f>
        <v>2015</v>
      </c>
      <c r="X1518">
        <v>4</v>
      </c>
      <c r="Y1518" t="str">
        <f>VLOOKUP(טבלה1[[#This Row],[subject_id]],Subject_id!$A$2:$B$5,2)</f>
        <v>Web Development</v>
      </c>
      <c r="Z1518" s="7">
        <v>43734</v>
      </c>
      <c r="AA1518">
        <f>_xlfn.DAYS(טבלה1[[#This Row],[Removal_date]],טבלה1[[#This Row],[published_date]])</f>
        <v>1618</v>
      </c>
      <c r="AB1518" s="4">
        <f>טבלה1[[#This Row],[price]]*טבלה1[[#This Row],[num_subscribers]]</f>
        <v>507500</v>
      </c>
    </row>
    <row r="1519" spans="1:28" x14ac:dyDescent="0.3">
      <c r="A1519">
        <v>482534</v>
      </c>
      <c r="B1519" t="s">
        <v>746</v>
      </c>
      <c r="C1519" t="str">
        <f>LEFT(טבלה1[[#This Row],[course_title]],10)</f>
        <v>Ultimate R</v>
      </c>
      <c r="D1519" t="str">
        <f>RIGHT(טבלה1[[#This Row],[course_title]],10)</f>
        <v>ement Plan</v>
      </c>
      <c r="E1519" t="str">
        <f>MID(טבלה1[[#This Row],[course_title]],2,10)</f>
        <v>ltimate Re</v>
      </c>
      <c r="F1519" t="s">
        <v>747</v>
      </c>
      <c r="G1519" t="str">
        <f>REPLACE(טבלה1[[#This Row],[url]],19,3,"com")</f>
        <v>https://www.udemy.com/retirement-master-course-create-a-retirement-income-to-last/</v>
      </c>
      <c r="H1519" t="b">
        <v>1</v>
      </c>
      <c r="I1519" s="4">
        <v>50</v>
      </c>
      <c r="J1519" s="5">
        <v>1184</v>
      </c>
      <c r="K1519" s="5">
        <v>15</v>
      </c>
      <c r="L1519" s="5">
        <v>37</v>
      </c>
      <c r="M1519">
        <v>1</v>
      </c>
      <c r="N1519" t="str">
        <f>VLOOKUP(טבלה1[[#This Row],[level_id]],Level_id!$A$2:$B$5,2)</f>
        <v>All levels</v>
      </c>
      <c r="O1519" t="str">
        <f>LOWER(טבלה1[[#This Row],[level_desc]])</f>
        <v>all levels</v>
      </c>
      <c r="P1519" s="3" t="str">
        <f>UPPER(טבלה1[[#This Row],[small letters]])</f>
        <v>ALL LEVELS</v>
      </c>
      <c r="Q1519">
        <f>LEN(טבלה1[[#This Row],[no spaces]])</f>
        <v>10</v>
      </c>
      <c r="R1519" t="str">
        <f>TRIM(טבלה1[[#This Row],[small letters]])</f>
        <v>all levels</v>
      </c>
      <c r="S1519" s="6">
        <v>6</v>
      </c>
      <c r="T1519" s="12">
        <v>42213</v>
      </c>
      <c r="U1519" s="6">
        <f>DAY(טבלה1[[#This Row],[published_date]])</f>
        <v>28</v>
      </c>
      <c r="V1519" s="6">
        <f>MONTH(טבלה1[[#This Row],[published_date]])</f>
        <v>7</v>
      </c>
      <c r="W1519" s="6">
        <f>YEAR(טבלה1[[#This Row],[published_date]])</f>
        <v>2015</v>
      </c>
      <c r="X1519">
        <v>1</v>
      </c>
      <c r="Y1519" t="str">
        <f>VLOOKUP(טבלה1[[#This Row],[subject_id]],Subject_id!$A$2:$B$5,2)</f>
        <v>Business Finance</v>
      </c>
      <c r="Z1519" s="7">
        <v>43318</v>
      </c>
      <c r="AA1519">
        <f>_xlfn.DAYS(טבלה1[[#This Row],[Removal_date]],טבלה1[[#This Row],[published_date]])</f>
        <v>1105</v>
      </c>
      <c r="AB1519" s="4">
        <f>טבלה1[[#This Row],[price]]*טבלה1[[#This Row],[num_subscribers]]</f>
        <v>59200</v>
      </c>
    </row>
    <row r="1520" spans="1:28" x14ac:dyDescent="0.3">
      <c r="A1520">
        <v>484670</v>
      </c>
      <c r="B1520" t="s">
        <v>3968</v>
      </c>
      <c r="C1520" t="str">
        <f>LEFT(טבלה1[[#This Row],[course_title]],10)</f>
        <v>Guitar Sup</v>
      </c>
      <c r="D1520" t="str">
        <f>RIGHT(טבלה1[[#This Row],[course_title]],10)</f>
        <v>em Level 1</v>
      </c>
      <c r="E1520" t="str">
        <f>MID(טבלה1[[#This Row],[course_title]],2,10)</f>
        <v>uitar Supe</v>
      </c>
      <c r="F1520" t="s">
        <v>3969</v>
      </c>
      <c r="G1520" t="str">
        <f>REPLACE(טבלה1[[#This Row],[url]],19,3,"com")</f>
        <v>https://www.udemy.com/guitar-super-system-level-1-unlock-your-potential/</v>
      </c>
      <c r="H1520" t="b">
        <v>1</v>
      </c>
      <c r="I1520" s="4">
        <v>50</v>
      </c>
      <c r="J1520" s="5">
        <v>10869</v>
      </c>
      <c r="K1520" s="5">
        <v>2257</v>
      </c>
      <c r="L1520" s="5">
        <v>104</v>
      </c>
      <c r="M1520">
        <v>4</v>
      </c>
      <c r="N1520" t="str">
        <f>VLOOKUP(טבלה1[[#This Row],[level_id]],Level_id!$A$2:$B$5,2)</f>
        <v>Intermediate Level</v>
      </c>
      <c r="O1520" t="str">
        <f>LOWER(טבלה1[[#This Row],[level_desc]])</f>
        <v>intermediate level</v>
      </c>
      <c r="P1520" s="3" t="str">
        <f>UPPER(טבלה1[[#This Row],[small letters]])</f>
        <v>INTERMEDIATE LEVEL</v>
      </c>
      <c r="Q1520">
        <f>LEN(טבלה1[[#This Row],[no spaces]])</f>
        <v>18</v>
      </c>
      <c r="R1520" t="str">
        <f>TRIM(טבלה1[[#This Row],[small letters]])</f>
        <v>intermediate level</v>
      </c>
      <c r="S1520" s="6">
        <v>5</v>
      </c>
      <c r="T1520" s="12">
        <v>42123</v>
      </c>
      <c r="U1520" s="6">
        <f>DAY(טבלה1[[#This Row],[published_date]])</f>
        <v>29</v>
      </c>
      <c r="V1520" s="6">
        <f>MONTH(טבלה1[[#This Row],[published_date]])</f>
        <v>4</v>
      </c>
      <c r="W1520" s="6">
        <f>YEAR(טבלה1[[#This Row],[published_date]])</f>
        <v>2015</v>
      </c>
      <c r="X1520">
        <v>3</v>
      </c>
      <c r="Y1520" t="str">
        <f>VLOOKUP(טבלה1[[#This Row],[subject_id]],Subject_id!$A$2:$B$5,2)</f>
        <v>Musical Instruments</v>
      </c>
      <c r="Z1520" s="7">
        <v>44114</v>
      </c>
      <c r="AA1520">
        <f>_xlfn.DAYS(טבלה1[[#This Row],[Removal_date]],טבלה1[[#This Row],[published_date]])</f>
        <v>1991</v>
      </c>
      <c r="AB1520" s="4">
        <f>טבלה1[[#This Row],[price]]*טבלה1[[#This Row],[num_subscribers]]</f>
        <v>543450</v>
      </c>
    </row>
    <row r="1521" spans="1:28" x14ac:dyDescent="0.3">
      <c r="A1521">
        <v>484872</v>
      </c>
      <c r="B1521" t="s">
        <v>5752</v>
      </c>
      <c r="C1521" t="str">
        <f>LEFT(טבלה1[[#This Row],[course_title]],10)</f>
        <v xml:space="preserve">Learn How </v>
      </c>
      <c r="D1521" t="str">
        <f>RIGHT(טבלה1[[#This Row],[course_title]],10)</f>
        <v>al Network</v>
      </c>
      <c r="E1521" t="str">
        <f>MID(טבלה1[[#This Row],[course_title]],2,10)</f>
        <v>earn How t</v>
      </c>
      <c r="F1521" t="s">
        <v>5753</v>
      </c>
      <c r="G1521" t="str">
        <f>REPLACE(טבלה1[[#This Row],[url]],19,3,"com")</f>
        <v>https://www.udemy.com/create-your-own-social-network/</v>
      </c>
      <c r="H1521" t="b">
        <v>1</v>
      </c>
      <c r="I1521" s="4">
        <v>50</v>
      </c>
      <c r="J1521" s="5">
        <v>4732</v>
      </c>
      <c r="K1521" s="5">
        <v>5</v>
      </c>
      <c r="L1521" s="5">
        <v>14</v>
      </c>
      <c r="M1521">
        <v>1</v>
      </c>
      <c r="N1521" t="str">
        <f>VLOOKUP(טבלה1[[#This Row],[level_id]],Level_id!$A$2:$B$5,2)</f>
        <v>All levels</v>
      </c>
      <c r="O1521" t="str">
        <f>LOWER(טבלה1[[#This Row],[level_desc]])</f>
        <v>all levels</v>
      </c>
      <c r="P1521" s="3" t="str">
        <f>UPPER(טבלה1[[#This Row],[small letters]])</f>
        <v>ALL LEVELS</v>
      </c>
      <c r="Q1521">
        <f>LEN(טבלה1[[#This Row],[no spaces]])</f>
        <v>10</v>
      </c>
      <c r="R1521" t="str">
        <f>TRIM(טבלה1[[#This Row],[small letters]])</f>
        <v>all levels</v>
      </c>
      <c r="S1521" s="6">
        <v>2</v>
      </c>
      <c r="T1521" s="12">
        <v>42118</v>
      </c>
      <c r="U1521" s="6">
        <f>DAY(טבלה1[[#This Row],[published_date]])</f>
        <v>24</v>
      </c>
      <c r="V1521" s="6">
        <f>MONTH(טבלה1[[#This Row],[published_date]])</f>
        <v>4</v>
      </c>
      <c r="W1521" s="6">
        <f>YEAR(טבלה1[[#This Row],[published_date]])</f>
        <v>2015</v>
      </c>
      <c r="X1521">
        <v>4</v>
      </c>
      <c r="Y1521" t="str">
        <f>VLOOKUP(טבלה1[[#This Row],[subject_id]],Subject_id!$A$2:$B$5,2)</f>
        <v>Web Development</v>
      </c>
      <c r="Z1521" s="7">
        <v>43734</v>
      </c>
      <c r="AA1521">
        <f>_xlfn.DAYS(טבלה1[[#This Row],[Removal_date]],טבלה1[[#This Row],[published_date]])</f>
        <v>1616</v>
      </c>
      <c r="AB1521" s="4">
        <f>טבלה1[[#This Row],[price]]*טבלה1[[#This Row],[num_subscribers]]</f>
        <v>236600</v>
      </c>
    </row>
    <row r="1522" spans="1:28" x14ac:dyDescent="0.3">
      <c r="A1522">
        <v>497236</v>
      </c>
      <c r="B1522" t="s">
        <v>656</v>
      </c>
      <c r="C1522" t="str">
        <f>LEFT(טבלה1[[#This Row],[course_title]],10)</f>
        <v>Raise Your</v>
      </c>
      <c r="D1522" t="str">
        <f>RIGHT(טבלה1[[#This Row],[course_title]],10)</f>
        <v>r More....</v>
      </c>
      <c r="E1522" t="str">
        <f>MID(טבלה1[[#This Row],[course_title]],2,10)</f>
        <v xml:space="preserve">aise Your </v>
      </c>
      <c r="F1522" t="s">
        <v>657</v>
      </c>
      <c r="G1522" t="str">
        <f>REPLACE(טבלה1[[#This Row],[url]],19,3,"com")</f>
        <v>https://www.udemy.com/raise-your-credit-score-to-800-or-more/</v>
      </c>
      <c r="H1522" t="b">
        <v>1</v>
      </c>
      <c r="I1522" s="4">
        <v>50</v>
      </c>
      <c r="J1522" s="5">
        <v>844</v>
      </c>
      <c r="K1522" s="5">
        <v>33</v>
      </c>
      <c r="L1522" s="5">
        <v>40</v>
      </c>
      <c r="M1522">
        <v>1</v>
      </c>
      <c r="N1522" t="str">
        <f>VLOOKUP(טבלה1[[#This Row],[level_id]],Level_id!$A$2:$B$5,2)</f>
        <v>All levels</v>
      </c>
      <c r="O1522" t="str">
        <f>LOWER(טבלה1[[#This Row],[level_desc]])</f>
        <v>all levels</v>
      </c>
      <c r="P1522" s="3" t="str">
        <f>UPPER(טבלה1[[#This Row],[small letters]])</f>
        <v>ALL LEVELS</v>
      </c>
      <c r="Q1522">
        <f>LEN(טבלה1[[#This Row],[no spaces]])</f>
        <v>10</v>
      </c>
      <c r="R1522" t="str">
        <f>TRIM(טבלה1[[#This Row],[small letters]])</f>
        <v>all levels</v>
      </c>
      <c r="S1522" s="6">
        <v>2</v>
      </c>
      <c r="T1522" s="12">
        <v>42197</v>
      </c>
      <c r="U1522" s="6">
        <f>DAY(טבלה1[[#This Row],[published_date]])</f>
        <v>12</v>
      </c>
      <c r="V1522" s="6">
        <f>MONTH(טבלה1[[#This Row],[published_date]])</f>
        <v>7</v>
      </c>
      <c r="W1522" s="6">
        <f>YEAR(טבלה1[[#This Row],[published_date]])</f>
        <v>2015</v>
      </c>
      <c r="X1522">
        <v>1</v>
      </c>
      <c r="Y1522" t="str">
        <f>VLOOKUP(טבלה1[[#This Row],[subject_id]],Subject_id!$A$2:$B$5,2)</f>
        <v>Business Finance</v>
      </c>
      <c r="Z1522" s="7">
        <v>43318</v>
      </c>
      <c r="AA1522">
        <f>_xlfn.DAYS(טבלה1[[#This Row],[Removal_date]],טבלה1[[#This Row],[published_date]])</f>
        <v>1121</v>
      </c>
      <c r="AB1522" s="4">
        <f>טבלה1[[#This Row],[price]]*טבלה1[[#This Row],[num_subscribers]]</f>
        <v>42200</v>
      </c>
    </row>
    <row r="1523" spans="1:28" x14ac:dyDescent="0.3">
      <c r="A1523">
        <v>498360</v>
      </c>
      <c r="B1523" t="s">
        <v>1730</v>
      </c>
      <c r="C1523" t="str">
        <f>LEFT(טבלה1[[#This Row],[course_title]],10)</f>
        <v>Trading Fo</v>
      </c>
      <c r="D1523" t="str">
        <f>RIGHT(טבלה1[[#This Row],[course_title]],10)</f>
        <v>usy People</v>
      </c>
      <c r="E1523" t="str">
        <f>MID(טבלה1[[#This Row],[course_title]],2,10)</f>
        <v>rading For</v>
      </c>
      <c r="F1523" t="s">
        <v>1731</v>
      </c>
      <c r="G1523" t="str">
        <f>REPLACE(טבלה1[[#This Row],[url]],19,3,"com")</f>
        <v>https://www.udemy.com/trading-for-busy-people/</v>
      </c>
      <c r="H1523" t="b">
        <v>1</v>
      </c>
      <c r="I1523" s="4">
        <v>50</v>
      </c>
      <c r="J1523" s="5">
        <v>99</v>
      </c>
      <c r="K1523" s="5">
        <v>12</v>
      </c>
      <c r="L1523" s="5">
        <v>26</v>
      </c>
      <c r="M1523">
        <v>1</v>
      </c>
      <c r="N1523" t="str">
        <f>VLOOKUP(טבלה1[[#This Row],[level_id]],Level_id!$A$2:$B$5,2)</f>
        <v>All levels</v>
      </c>
      <c r="O1523" t="str">
        <f>LOWER(טבלה1[[#This Row],[level_desc]])</f>
        <v>all levels</v>
      </c>
      <c r="P1523" s="3" t="str">
        <f>UPPER(טבלה1[[#This Row],[small letters]])</f>
        <v>ALL LEVELS</v>
      </c>
      <c r="Q1523">
        <f>LEN(טבלה1[[#This Row],[no spaces]])</f>
        <v>10</v>
      </c>
      <c r="R1523" t="str">
        <f>TRIM(טבלה1[[#This Row],[small letters]])</f>
        <v>all levels</v>
      </c>
      <c r="S1523" s="6">
        <v>3</v>
      </c>
      <c r="T1523" s="12">
        <v>42191</v>
      </c>
      <c r="U1523" s="6">
        <f>DAY(טבלה1[[#This Row],[published_date]])</f>
        <v>6</v>
      </c>
      <c r="V1523" s="6">
        <f>MONTH(טבלה1[[#This Row],[published_date]])</f>
        <v>7</v>
      </c>
      <c r="W1523" s="6">
        <f>YEAR(טבלה1[[#This Row],[published_date]])</f>
        <v>2015</v>
      </c>
      <c r="X1523">
        <v>1</v>
      </c>
      <c r="Y1523" t="str">
        <f>VLOOKUP(טבלה1[[#This Row],[subject_id]],Subject_id!$A$2:$B$5,2)</f>
        <v>Business Finance</v>
      </c>
      <c r="Z1523" s="7">
        <v>43318</v>
      </c>
      <c r="AA1523">
        <f>_xlfn.DAYS(טבלה1[[#This Row],[Removal_date]],טבלה1[[#This Row],[published_date]])</f>
        <v>1127</v>
      </c>
      <c r="AB1523" s="4">
        <f>טבלה1[[#This Row],[price]]*טבלה1[[#This Row],[num_subscribers]]</f>
        <v>4950</v>
      </c>
    </row>
    <row r="1524" spans="1:28" x14ac:dyDescent="0.3">
      <c r="A1524">
        <v>512004</v>
      </c>
      <c r="B1524" t="s">
        <v>732</v>
      </c>
      <c r="C1524" t="str">
        <f>LEFT(טבלה1[[#This Row],[course_title]],10)</f>
        <v>TRADING TR</v>
      </c>
      <c r="D1524" t="str">
        <f>RIGHT(טבלה1[[#This Row],[course_title]],10)</f>
        <v>ING TRUTHS</v>
      </c>
      <c r="E1524" t="str">
        <f>MID(טבלה1[[#This Row],[course_title]],2,10)</f>
        <v>RADING TRU</v>
      </c>
      <c r="F1524" t="s">
        <v>733</v>
      </c>
      <c r="G1524" t="str">
        <f>REPLACE(טבלה1[[#This Row],[url]],19,3,"com")</f>
        <v>https://www.udemy.com/trading-truths/</v>
      </c>
      <c r="H1524" t="b">
        <v>1</v>
      </c>
      <c r="I1524" s="4">
        <v>50</v>
      </c>
      <c r="J1524" s="5">
        <v>1405</v>
      </c>
      <c r="K1524" s="5">
        <v>14</v>
      </c>
      <c r="L1524" s="5">
        <v>27</v>
      </c>
      <c r="M1524">
        <v>1</v>
      </c>
      <c r="N1524" t="str">
        <f>VLOOKUP(טבלה1[[#This Row],[level_id]],Level_id!$A$2:$B$5,2)</f>
        <v>All levels</v>
      </c>
      <c r="O1524" t="str">
        <f>LOWER(טבלה1[[#This Row],[level_desc]])</f>
        <v>all levels</v>
      </c>
      <c r="P1524" s="3" t="str">
        <f>UPPER(טבלה1[[#This Row],[small letters]])</f>
        <v>ALL LEVELS</v>
      </c>
      <c r="Q1524">
        <f>LEN(טבלה1[[#This Row],[no spaces]])</f>
        <v>10</v>
      </c>
      <c r="R1524" t="str">
        <f>TRIM(טבלה1[[#This Row],[small letters]])</f>
        <v>all levels</v>
      </c>
      <c r="S1524" s="6">
        <v>2</v>
      </c>
      <c r="T1524" s="12">
        <v>42167</v>
      </c>
      <c r="U1524" s="6">
        <f>DAY(טבלה1[[#This Row],[published_date]])</f>
        <v>12</v>
      </c>
      <c r="V1524" s="6">
        <f>MONTH(טבלה1[[#This Row],[published_date]])</f>
        <v>6</v>
      </c>
      <c r="W1524" s="6">
        <f>YEAR(טבלה1[[#This Row],[published_date]])</f>
        <v>2015</v>
      </c>
      <c r="X1524">
        <v>1</v>
      </c>
      <c r="Y1524" t="str">
        <f>VLOOKUP(טבלה1[[#This Row],[subject_id]],Subject_id!$A$2:$B$5,2)</f>
        <v>Business Finance</v>
      </c>
      <c r="Z1524" s="7">
        <v>43318</v>
      </c>
      <c r="AA1524">
        <f>_xlfn.DAYS(טבלה1[[#This Row],[Removal_date]],טבלה1[[#This Row],[published_date]])</f>
        <v>1151</v>
      </c>
      <c r="AB1524" s="4">
        <f>טבלה1[[#This Row],[price]]*טבלה1[[#This Row],[num_subscribers]]</f>
        <v>70250</v>
      </c>
    </row>
    <row r="1525" spans="1:28" x14ac:dyDescent="0.3">
      <c r="A1525">
        <v>514398</v>
      </c>
      <c r="B1525" t="s">
        <v>3034</v>
      </c>
      <c r="C1525" t="str">
        <f>LEFT(טבלה1[[#This Row],[course_title]],10)</f>
        <v>Finalize P</v>
      </c>
      <c r="D1525" t="str">
        <f>RIGHT(טבלה1[[#This Row],[course_title]],10)</f>
        <v>r InDesign</v>
      </c>
      <c r="E1525" t="str">
        <f>MID(טבלה1[[#This Row],[course_title]],2,10)</f>
        <v>inalize Pr</v>
      </c>
      <c r="F1525" t="s">
        <v>3035</v>
      </c>
      <c r="G1525" t="str">
        <f>REPLACE(טבלה1[[#This Row],[url]],19,3,"com")</f>
        <v>https://www.udemy.com/finalize-production-files/</v>
      </c>
      <c r="H1525" t="b">
        <v>1</v>
      </c>
      <c r="I1525" s="4">
        <v>50</v>
      </c>
      <c r="J1525" s="5">
        <v>18</v>
      </c>
      <c r="K1525" s="5">
        <v>2</v>
      </c>
      <c r="L1525" s="5">
        <v>30</v>
      </c>
      <c r="M1525">
        <v>1</v>
      </c>
      <c r="N1525" t="str">
        <f>VLOOKUP(טבלה1[[#This Row],[level_id]],Level_id!$A$2:$B$5,2)</f>
        <v>All levels</v>
      </c>
      <c r="O1525" t="str">
        <f>LOWER(טבלה1[[#This Row],[level_desc]])</f>
        <v>all levels</v>
      </c>
      <c r="P1525" s="3" t="str">
        <f>UPPER(טבלה1[[#This Row],[small letters]])</f>
        <v>ALL LEVELS</v>
      </c>
      <c r="Q1525">
        <f>LEN(טבלה1[[#This Row],[no spaces]])</f>
        <v>10</v>
      </c>
      <c r="R1525" t="str">
        <f>TRIM(טבלה1[[#This Row],[small letters]])</f>
        <v>all levels</v>
      </c>
      <c r="S1525" s="6">
        <v>1</v>
      </c>
      <c r="T1525" s="12">
        <v>42172</v>
      </c>
      <c r="U1525" s="6">
        <f>DAY(טבלה1[[#This Row],[published_date]])</f>
        <v>17</v>
      </c>
      <c r="V1525" s="6">
        <f>MONTH(טבלה1[[#This Row],[published_date]])</f>
        <v>6</v>
      </c>
      <c r="W1525" s="6">
        <f>YEAR(טבלה1[[#This Row],[published_date]])</f>
        <v>2015</v>
      </c>
      <c r="X1525">
        <v>2</v>
      </c>
      <c r="Y1525" t="str">
        <f>VLOOKUP(טבלה1[[#This Row],[subject_id]],Subject_id!$A$2:$B$5,2)</f>
        <v>Graphic Design</v>
      </c>
      <c r="Z1525" s="7">
        <v>43734</v>
      </c>
      <c r="AA1525">
        <f>_xlfn.DAYS(טבלה1[[#This Row],[Removal_date]],טבלה1[[#This Row],[published_date]])</f>
        <v>1562</v>
      </c>
      <c r="AB1525" s="4">
        <f>טבלה1[[#This Row],[price]]*טבלה1[[#This Row],[num_subscribers]]</f>
        <v>900</v>
      </c>
    </row>
    <row r="1526" spans="1:28" x14ac:dyDescent="0.3">
      <c r="A1526">
        <v>515256</v>
      </c>
      <c r="B1526" t="s">
        <v>3840</v>
      </c>
      <c r="C1526" t="str">
        <f>LEFT(טבלה1[[#This Row],[course_title]],10)</f>
        <v>Guitar - 1</v>
      </c>
      <c r="D1526" t="str">
        <f>RIGHT(טבלה1[[#This Row],[course_title]],10)</f>
        <v>For Guitar</v>
      </c>
      <c r="E1526" t="str">
        <f>MID(טבלה1[[#This Row],[course_title]],2,10)</f>
        <v>uitar - 12</v>
      </c>
      <c r="F1526" t="s">
        <v>3841</v>
      </c>
      <c r="G1526" t="str">
        <f>REPLACE(טבלה1[[#This Row],[url]],19,3,"com")</f>
        <v>https://www.udemy.com/12-must-know-strumming-patterns/</v>
      </c>
      <c r="H1526" t="b">
        <v>1</v>
      </c>
      <c r="I1526" s="4">
        <v>50</v>
      </c>
      <c r="J1526" s="5">
        <v>2154</v>
      </c>
      <c r="K1526" s="5">
        <v>40</v>
      </c>
      <c r="L1526" s="5">
        <v>16</v>
      </c>
      <c r="M1526">
        <v>2</v>
      </c>
      <c r="N1526" t="str">
        <f>VLOOKUP(טבלה1[[#This Row],[level_id]],Level_id!$A$2:$B$5,2)</f>
        <v>Beginner Level</v>
      </c>
      <c r="O1526" t="str">
        <f>LOWER(טבלה1[[#This Row],[level_desc]])</f>
        <v>beginner level</v>
      </c>
      <c r="P1526" s="3" t="str">
        <f>UPPER(טבלה1[[#This Row],[small letters]])</f>
        <v>BEGINNER LEVEL</v>
      </c>
      <c r="Q1526">
        <f>LEN(טבלה1[[#This Row],[no spaces]])</f>
        <v>14</v>
      </c>
      <c r="R1526" t="str">
        <f>TRIM(טבלה1[[#This Row],[small letters]])</f>
        <v>beginner level</v>
      </c>
      <c r="S1526" s="6">
        <v>1</v>
      </c>
      <c r="T1526" s="12">
        <v>42191</v>
      </c>
      <c r="U1526" s="6">
        <f>DAY(טבלה1[[#This Row],[published_date]])</f>
        <v>6</v>
      </c>
      <c r="V1526" s="6">
        <f>MONTH(טבלה1[[#This Row],[published_date]])</f>
        <v>7</v>
      </c>
      <c r="W1526" s="6">
        <f>YEAR(טבלה1[[#This Row],[published_date]])</f>
        <v>2015</v>
      </c>
      <c r="X1526">
        <v>3</v>
      </c>
      <c r="Y1526" t="str">
        <f>VLOOKUP(טבלה1[[#This Row],[subject_id]],Subject_id!$A$2:$B$5,2)</f>
        <v>Musical Instruments</v>
      </c>
      <c r="Z1526" s="7">
        <v>43465</v>
      </c>
      <c r="AA1526">
        <f>_xlfn.DAYS(טבלה1[[#This Row],[Removal_date]],טבלה1[[#This Row],[published_date]])</f>
        <v>1274</v>
      </c>
      <c r="AB1526" s="4">
        <f>טבלה1[[#This Row],[price]]*טבלה1[[#This Row],[num_subscribers]]</f>
        <v>107700</v>
      </c>
    </row>
    <row r="1527" spans="1:28" x14ac:dyDescent="0.3">
      <c r="A1527">
        <v>515262</v>
      </c>
      <c r="B1527" t="s">
        <v>3716</v>
      </c>
      <c r="C1527" t="str">
        <f>LEFT(טבלה1[[#This Row],[course_title]],10)</f>
        <v>Guitar: Le</v>
      </c>
      <c r="D1527" t="str">
        <f>RIGHT(טבלה1[[#This Row],[course_title]],10)</f>
        <v>itar Riffs</v>
      </c>
      <c r="E1527" t="str">
        <f>MID(טבלה1[[#This Row],[course_title]],2,10)</f>
        <v>uitar: Lea</v>
      </c>
      <c r="F1527" t="s">
        <v>3717</v>
      </c>
      <c r="G1527" t="str">
        <f>REPLACE(טבלה1[[#This Row],[url]],19,3,"com")</f>
        <v>https://www.udemy.com/beginner-electric-guitar/</v>
      </c>
      <c r="H1527" t="b">
        <v>1</v>
      </c>
      <c r="I1527" s="4">
        <v>50</v>
      </c>
      <c r="J1527" s="5">
        <v>1548</v>
      </c>
      <c r="K1527" s="5">
        <v>10</v>
      </c>
      <c r="L1527" s="5">
        <v>20</v>
      </c>
      <c r="M1527">
        <v>2</v>
      </c>
      <c r="N1527" t="str">
        <f>VLOOKUP(טבלה1[[#This Row],[level_id]],Level_id!$A$2:$B$5,2)</f>
        <v>Beginner Level</v>
      </c>
      <c r="O1527" t="str">
        <f>LOWER(טבלה1[[#This Row],[level_desc]])</f>
        <v>beginner level</v>
      </c>
      <c r="P1527" s="3" t="str">
        <f>UPPER(טבלה1[[#This Row],[small letters]])</f>
        <v>BEGINNER LEVEL</v>
      </c>
      <c r="Q1527">
        <f>LEN(טבלה1[[#This Row],[no spaces]])</f>
        <v>14</v>
      </c>
      <c r="R1527" t="str">
        <f>TRIM(טבלה1[[#This Row],[small letters]])</f>
        <v>beginner level</v>
      </c>
      <c r="S1527" s="6">
        <v>2</v>
      </c>
      <c r="T1527" s="12">
        <v>42271</v>
      </c>
      <c r="U1527" s="6">
        <f>DAY(טבלה1[[#This Row],[published_date]])</f>
        <v>24</v>
      </c>
      <c r="V1527" s="6">
        <f>MONTH(טבלה1[[#This Row],[published_date]])</f>
        <v>9</v>
      </c>
      <c r="W1527" s="6">
        <f>YEAR(טבלה1[[#This Row],[published_date]])</f>
        <v>2015</v>
      </c>
      <c r="X1527">
        <v>3</v>
      </c>
      <c r="Y1527" t="str">
        <f>VLOOKUP(טבלה1[[#This Row],[subject_id]],Subject_id!$A$2:$B$5,2)</f>
        <v>Musical Instruments</v>
      </c>
      <c r="Z1527" s="7">
        <v>43465</v>
      </c>
      <c r="AA1527">
        <f>_xlfn.DAYS(טבלה1[[#This Row],[Removal_date]],טבלה1[[#This Row],[published_date]])</f>
        <v>1194</v>
      </c>
      <c r="AB1527" s="4">
        <f>טבלה1[[#This Row],[price]]*טבלה1[[#This Row],[num_subscribers]]</f>
        <v>77400</v>
      </c>
    </row>
    <row r="1528" spans="1:28" x14ac:dyDescent="0.3">
      <c r="A1528">
        <v>516168</v>
      </c>
      <c r="B1528" t="s">
        <v>1710</v>
      </c>
      <c r="C1528" t="str">
        <f>LEFT(טבלה1[[#This Row],[course_title]],10)</f>
        <v>Budget pre</v>
      </c>
      <c r="D1528" t="str">
        <f>RIGHT(טבלה1[[#This Row],[course_title]],10)</f>
        <v>t proposal</v>
      </c>
      <c r="E1528" t="str">
        <f>MID(טבלה1[[#This Row],[course_title]],2,10)</f>
        <v>udget prep</v>
      </c>
      <c r="F1528" t="s">
        <v>1711</v>
      </c>
      <c r="G1528" t="str">
        <f>REPLACE(טבלה1[[#This Row],[url]],19,3,"com")</f>
        <v>https://www.udemy.com/budget-preparation-for-an-eu-project-proposal/</v>
      </c>
      <c r="H1528" t="b">
        <v>1</v>
      </c>
      <c r="I1528" s="4">
        <v>50</v>
      </c>
      <c r="J1528" s="5">
        <v>18</v>
      </c>
      <c r="K1528" s="5">
        <v>4</v>
      </c>
      <c r="L1528" s="5">
        <v>5</v>
      </c>
      <c r="M1528">
        <v>4</v>
      </c>
      <c r="N1528" t="str">
        <f>VLOOKUP(טבלה1[[#This Row],[level_id]],Level_id!$A$2:$B$5,2)</f>
        <v>Intermediate Level</v>
      </c>
      <c r="O1528" t="str">
        <f>LOWER(טבלה1[[#This Row],[level_desc]])</f>
        <v>intermediate level</v>
      </c>
      <c r="P1528" s="3" t="str">
        <f>UPPER(טבלה1[[#This Row],[small letters]])</f>
        <v>INTERMEDIATE LEVEL</v>
      </c>
      <c r="Q1528">
        <f>LEN(טבלה1[[#This Row],[no spaces]])</f>
        <v>18</v>
      </c>
      <c r="R1528" t="str">
        <f>TRIM(טבלה1[[#This Row],[small letters]])</f>
        <v>intermediate level</v>
      </c>
      <c r="S1528" s="6">
        <v>1</v>
      </c>
      <c r="T1528" s="12">
        <v>42156</v>
      </c>
      <c r="U1528" s="6">
        <f>DAY(טבלה1[[#This Row],[published_date]])</f>
        <v>1</v>
      </c>
      <c r="V1528" s="6">
        <f>MONTH(טבלה1[[#This Row],[published_date]])</f>
        <v>6</v>
      </c>
      <c r="W1528" s="6">
        <f>YEAR(טבלה1[[#This Row],[published_date]])</f>
        <v>2015</v>
      </c>
      <c r="X1528">
        <v>1</v>
      </c>
      <c r="Y1528" t="str">
        <f>VLOOKUP(טבלה1[[#This Row],[subject_id]],Subject_id!$A$2:$B$5,2)</f>
        <v>Business Finance</v>
      </c>
      <c r="Z1528" s="7">
        <v>44114</v>
      </c>
      <c r="AA1528">
        <f>_xlfn.DAYS(טבלה1[[#This Row],[Removal_date]],טבלה1[[#This Row],[published_date]])</f>
        <v>1958</v>
      </c>
      <c r="AB1528" s="4">
        <f>טבלה1[[#This Row],[price]]*טבלה1[[#This Row],[num_subscribers]]</f>
        <v>900</v>
      </c>
    </row>
    <row r="1529" spans="1:28" x14ac:dyDescent="0.3">
      <c r="A1529">
        <v>521072</v>
      </c>
      <c r="B1529" t="s">
        <v>3850</v>
      </c>
      <c r="C1529" t="str">
        <f>LEFT(טבלה1[[#This Row],[course_title]],10)</f>
        <v>Keyboard I</v>
      </c>
      <c r="D1529" t="str">
        <f>RIGHT(טבלה1[[#This Row],[course_title]],10)</f>
        <v>iano Fast!</v>
      </c>
      <c r="E1529" t="str">
        <f>MID(טבלה1[[#This Row],[course_title]],2,10)</f>
        <v>eyboard In</v>
      </c>
      <c r="F1529" t="s">
        <v>3851</v>
      </c>
      <c r="G1529" t="str">
        <f>REPLACE(טבלה1[[#This Row],[url]],19,3,"com")</f>
        <v>https://www.udemy.com/play-songs-on-the-piano-from-sheet-music/</v>
      </c>
      <c r="H1529" t="b">
        <v>1</v>
      </c>
      <c r="I1529" s="4">
        <v>50</v>
      </c>
      <c r="J1529" s="5">
        <v>2788</v>
      </c>
      <c r="K1529" s="5">
        <v>52</v>
      </c>
      <c r="L1529" s="5">
        <v>41</v>
      </c>
      <c r="M1529">
        <v>2</v>
      </c>
      <c r="N1529" t="str">
        <f>VLOOKUP(טבלה1[[#This Row],[level_id]],Level_id!$A$2:$B$5,2)</f>
        <v>Beginner Level</v>
      </c>
      <c r="O1529" t="str">
        <f>LOWER(טבלה1[[#This Row],[level_desc]])</f>
        <v>beginner level</v>
      </c>
      <c r="P1529" s="3" t="str">
        <f>UPPER(טבלה1[[#This Row],[small letters]])</f>
        <v>BEGINNER LEVEL</v>
      </c>
      <c r="Q1529">
        <f>LEN(טבלה1[[#This Row],[no spaces]])</f>
        <v>14</v>
      </c>
      <c r="R1529" t="str">
        <f>TRIM(טבלה1[[#This Row],[small letters]])</f>
        <v>beginner level</v>
      </c>
      <c r="S1529" s="6">
        <v>1.5</v>
      </c>
      <c r="T1529" s="12">
        <v>42186</v>
      </c>
      <c r="U1529" s="6">
        <f>DAY(טבלה1[[#This Row],[published_date]])</f>
        <v>1</v>
      </c>
      <c r="V1529" s="6">
        <f>MONTH(טבלה1[[#This Row],[published_date]])</f>
        <v>7</v>
      </c>
      <c r="W1529" s="6">
        <f>YEAR(טבלה1[[#This Row],[published_date]])</f>
        <v>2015</v>
      </c>
      <c r="X1529">
        <v>3</v>
      </c>
      <c r="Y1529" t="str">
        <f>VLOOKUP(טבלה1[[#This Row],[subject_id]],Subject_id!$A$2:$B$5,2)</f>
        <v>Musical Instruments</v>
      </c>
      <c r="Z1529" s="7">
        <v>43465</v>
      </c>
      <c r="AA1529">
        <f>_xlfn.DAYS(טבלה1[[#This Row],[Removal_date]],טבלה1[[#This Row],[published_date]])</f>
        <v>1279</v>
      </c>
      <c r="AB1529" s="4">
        <f>טבלה1[[#This Row],[price]]*טבלה1[[#This Row],[num_subscribers]]</f>
        <v>139400</v>
      </c>
    </row>
    <row r="1530" spans="1:28" x14ac:dyDescent="0.3">
      <c r="A1530">
        <v>528104</v>
      </c>
      <c r="B1530" t="s">
        <v>2280</v>
      </c>
      <c r="C1530" t="str">
        <f>LEFT(טבלה1[[#This Row],[course_title]],10)</f>
        <v>Stock Trad</v>
      </c>
      <c r="D1530" t="str">
        <f>RIGHT(טבלה1[[#This Row],[course_title]],10)</f>
        <v>in 7 Days.</v>
      </c>
      <c r="E1530" t="str">
        <f>MID(טבלה1[[#This Row],[course_title]],2,10)</f>
        <v>tock Tradi</v>
      </c>
      <c r="F1530" t="s">
        <v>2281</v>
      </c>
      <c r="G1530" t="str">
        <f>REPLACE(טבלה1[[#This Row],[url]],19,3,"com")</f>
        <v>https://www.udemy.com/stock-trading-strategies-the-trading-plan-formula/</v>
      </c>
      <c r="H1530" t="b">
        <v>1</v>
      </c>
      <c r="I1530" s="4">
        <v>50</v>
      </c>
      <c r="J1530" s="5">
        <v>80</v>
      </c>
      <c r="K1530" s="5">
        <v>10</v>
      </c>
      <c r="L1530" s="5">
        <v>27</v>
      </c>
      <c r="M1530">
        <v>1</v>
      </c>
      <c r="N1530" t="str">
        <f>VLOOKUP(טבלה1[[#This Row],[level_id]],Level_id!$A$2:$B$5,2)</f>
        <v>All levels</v>
      </c>
      <c r="O1530" t="str">
        <f>LOWER(טבלה1[[#This Row],[level_desc]])</f>
        <v>all levels</v>
      </c>
      <c r="P1530" s="3" t="str">
        <f>UPPER(טבלה1[[#This Row],[small letters]])</f>
        <v>ALL LEVELS</v>
      </c>
      <c r="Q1530">
        <f>LEN(טבלה1[[#This Row],[no spaces]])</f>
        <v>10</v>
      </c>
      <c r="R1530" t="str">
        <f>TRIM(טבלה1[[#This Row],[small letters]])</f>
        <v>all levels</v>
      </c>
      <c r="S1530" s="6">
        <v>5.5</v>
      </c>
      <c r="T1530" s="12">
        <v>42171</v>
      </c>
      <c r="U1530" s="6">
        <f>DAY(טבלה1[[#This Row],[published_date]])</f>
        <v>16</v>
      </c>
      <c r="V1530" s="6">
        <f>MONTH(טבלה1[[#This Row],[published_date]])</f>
        <v>6</v>
      </c>
      <c r="W1530" s="6">
        <f>YEAR(טבלה1[[#This Row],[published_date]])</f>
        <v>2015</v>
      </c>
      <c r="X1530">
        <v>1</v>
      </c>
      <c r="Y1530" t="str">
        <f>VLOOKUP(טבלה1[[#This Row],[subject_id]],Subject_id!$A$2:$B$5,2)</f>
        <v>Business Finance</v>
      </c>
      <c r="Z1530" s="7">
        <v>43734</v>
      </c>
      <c r="AA1530">
        <f>_xlfn.DAYS(טבלה1[[#This Row],[Removal_date]],טבלה1[[#This Row],[published_date]])</f>
        <v>1563</v>
      </c>
      <c r="AB1530" s="4">
        <f>טבלה1[[#This Row],[price]]*טבלה1[[#This Row],[num_subscribers]]</f>
        <v>4000</v>
      </c>
    </row>
    <row r="1531" spans="1:28" x14ac:dyDescent="0.3">
      <c r="A1531">
        <v>529028</v>
      </c>
      <c r="B1531" t="s">
        <v>7179</v>
      </c>
      <c r="C1531" t="str">
        <f>LEFT(טבלה1[[#This Row],[course_title]],10)</f>
        <v xml:space="preserve">WordPress </v>
      </c>
      <c r="D1531" t="str">
        <f>RIGHT(טבלה1[[#This Row],[course_title]],10)</f>
        <v>14 Plugins</v>
      </c>
      <c r="E1531" t="str">
        <f>MID(טבלה1[[#This Row],[course_title]],2,10)</f>
        <v>ordPress P</v>
      </c>
      <c r="F1531" t="s">
        <v>7180</v>
      </c>
      <c r="G1531" t="str">
        <f>REPLACE(טבלה1[[#This Row],[url]],19,3,"com")</f>
        <v>https://www.udemy.com/advanced-wordpress-development-take-control-of-the-back-end/</v>
      </c>
      <c r="H1531" t="b">
        <v>1</v>
      </c>
      <c r="I1531" s="4">
        <v>50</v>
      </c>
      <c r="J1531" s="5">
        <v>3770</v>
      </c>
      <c r="K1531" s="5">
        <v>108</v>
      </c>
      <c r="L1531" s="5">
        <v>72</v>
      </c>
      <c r="M1531">
        <v>1</v>
      </c>
      <c r="N1531" t="str">
        <f>VLOOKUP(טבלה1[[#This Row],[level_id]],Level_id!$A$2:$B$5,2)</f>
        <v>All levels</v>
      </c>
      <c r="O1531" t="str">
        <f>LOWER(טבלה1[[#This Row],[level_desc]])</f>
        <v>all levels</v>
      </c>
      <c r="P1531" s="3" t="str">
        <f>UPPER(טבלה1[[#This Row],[small letters]])</f>
        <v>ALL LEVELS</v>
      </c>
      <c r="Q1531">
        <f>LEN(טבלה1[[#This Row],[no spaces]])</f>
        <v>10</v>
      </c>
      <c r="R1531" t="str">
        <f>TRIM(טבלה1[[#This Row],[small letters]])</f>
        <v>all levels</v>
      </c>
      <c r="S1531" s="6">
        <v>7</v>
      </c>
      <c r="T1531" s="12">
        <v>42227</v>
      </c>
      <c r="U1531" s="6">
        <f>DAY(טבלה1[[#This Row],[published_date]])</f>
        <v>11</v>
      </c>
      <c r="V1531" s="6">
        <f>MONTH(טבלה1[[#This Row],[published_date]])</f>
        <v>8</v>
      </c>
      <c r="W1531" s="6">
        <f>YEAR(טבלה1[[#This Row],[published_date]])</f>
        <v>2015</v>
      </c>
      <c r="X1531">
        <v>4</v>
      </c>
      <c r="Y1531" t="str">
        <f>VLOOKUP(טבלה1[[#This Row],[subject_id]],Subject_id!$A$2:$B$5,2)</f>
        <v>Web Development</v>
      </c>
      <c r="Z1531" s="7">
        <v>43734</v>
      </c>
      <c r="AA1531">
        <f>_xlfn.DAYS(טבלה1[[#This Row],[Removal_date]],טבלה1[[#This Row],[published_date]])</f>
        <v>1507</v>
      </c>
      <c r="AB1531" s="4">
        <f>טבלה1[[#This Row],[price]]*טבלה1[[#This Row],[num_subscribers]]</f>
        <v>188500</v>
      </c>
    </row>
    <row r="1532" spans="1:28" x14ac:dyDescent="0.3">
      <c r="A1532">
        <v>532216</v>
      </c>
      <c r="B1532" t="s">
        <v>1962</v>
      </c>
      <c r="C1532" t="str">
        <f>LEFT(טבלה1[[#This Row],[course_title]],10)</f>
        <v>Raising Ca</v>
      </c>
      <c r="D1532" t="str">
        <f>RIGHT(טבלה1[[#This Row],[course_title]],10)</f>
        <v>r Business</v>
      </c>
      <c r="E1532" t="str">
        <f>MID(טבלה1[[#This Row],[course_title]],2,10)</f>
        <v>aising Cap</v>
      </c>
      <c r="F1532" t="s">
        <v>1963</v>
      </c>
      <c r="G1532" t="str">
        <f>REPLACE(טבלה1[[#This Row],[url]],19,3,"com")</f>
        <v>https://www.udemy.com/raising-capital-for-your-business/</v>
      </c>
      <c r="H1532" t="b">
        <v>1</v>
      </c>
      <c r="I1532" s="4">
        <v>50</v>
      </c>
      <c r="J1532" s="5">
        <v>22</v>
      </c>
      <c r="K1532" s="5">
        <v>5</v>
      </c>
      <c r="L1532" s="5">
        <v>60</v>
      </c>
      <c r="M1532">
        <v>1</v>
      </c>
      <c r="N1532" t="str">
        <f>VLOOKUP(טבלה1[[#This Row],[level_id]],Level_id!$A$2:$B$5,2)</f>
        <v>All levels</v>
      </c>
      <c r="O1532" t="str">
        <f>LOWER(טבלה1[[#This Row],[level_desc]])</f>
        <v>all levels</v>
      </c>
      <c r="P1532" s="3" t="str">
        <f>UPPER(טבלה1[[#This Row],[small letters]])</f>
        <v>ALL LEVELS</v>
      </c>
      <c r="Q1532">
        <f>LEN(טבלה1[[#This Row],[no spaces]])</f>
        <v>10</v>
      </c>
      <c r="R1532" t="str">
        <f>TRIM(טבלה1[[#This Row],[small letters]])</f>
        <v>all levels</v>
      </c>
      <c r="S1532" s="6">
        <v>2.5</v>
      </c>
      <c r="T1532" s="12">
        <v>42219</v>
      </c>
      <c r="U1532" s="6">
        <f>DAY(טבלה1[[#This Row],[published_date]])</f>
        <v>3</v>
      </c>
      <c r="V1532" s="6">
        <f>MONTH(טבלה1[[#This Row],[published_date]])</f>
        <v>8</v>
      </c>
      <c r="W1532" s="6">
        <f>YEAR(טבלה1[[#This Row],[published_date]])</f>
        <v>2015</v>
      </c>
      <c r="X1532">
        <v>1</v>
      </c>
      <c r="Y1532" t="str">
        <f>VLOOKUP(טבלה1[[#This Row],[subject_id]],Subject_id!$A$2:$B$5,2)</f>
        <v>Business Finance</v>
      </c>
      <c r="Z1532" s="7">
        <v>43318</v>
      </c>
      <c r="AA1532">
        <f>_xlfn.DAYS(טבלה1[[#This Row],[Removal_date]],טבלה1[[#This Row],[published_date]])</f>
        <v>1099</v>
      </c>
      <c r="AB1532" s="4">
        <f>טבלה1[[#This Row],[price]]*טבלה1[[#This Row],[num_subscribers]]</f>
        <v>1100</v>
      </c>
    </row>
    <row r="1533" spans="1:28" x14ac:dyDescent="0.3">
      <c r="A1533">
        <v>537878</v>
      </c>
      <c r="B1533" t="s">
        <v>448</v>
      </c>
      <c r="C1533" t="str">
        <f>LEFT(טבלה1[[#This Row],[course_title]],10)</f>
        <v>CFA Corpor</v>
      </c>
      <c r="D1533" t="str">
        <f>RIGHT(טבלה1[[#This Row],[course_title]],10)</f>
        <v>ce Level 2</v>
      </c>
      <c r="E1533" t="str">
        <f>MID(טבלה1[[#This Row],[course_title]],2,10)</f>
        <v>FA Corpora</v>
      </c>
      <c r="F1533" t="s">
        <v>449</v>
      </c>
      <c r="G1533" t="str">
        <f>REPLACE(טבלה1[[#This Row],[url]],19,3,"com")</f>
        <v>https://www.udemy.com/advanced-capital-budgeting-techniques/</v>
      </c>
      <c r="H1533" t="b">
        <v>1</v>
      </c>
      <c r="I1533" s="4">
        <v>50</v>
      </c>
      <c r="J1533" s="5">
        <v>2474</v>
      </c>
      <c r="K1533" s="5">
        <v>6</v>
      </c>
      <c r="L1533" s="5">
        <v>128</v>
      </c>
      <c r="M1533">
        <v>1</v>
      </c>
      <c r="N1533" t="str">
        <f>VLOOKUP(טבלה1[[#This Row],[level_id]],Level_id!$A$2:$B$5,2)</f>
        <v>All levels</v>
      </c>
      <c r="O1533" t="str">
        <f>LOWER(טבלה1[[#This Row],[level_desc]])</f>
        <v>all levels</v>
      </c>
      <c r="P1533" s="3" t="str">
        <f>UPPER(טבלה1[[#This Row],[small letters]])</f>
        <v>ALL LEVELS</v>
      </c>
      <c r="Q1533">
        <f>LEN(טבלה1[[#This Row],[no spaces]])</f>
        <v>10</v>
      </c>
      <c r="R1533" t="str">
        <f>TRIM(טבלה1[[#This Row],[small letters]])</f>
        <v>all levels</v>
      </c>
      <c r="S1533" s="6">
        <v>17.5</v>
      </c>
      <c r="T1533" s="12">
        <v>42192</v>
      </c>
      <c r="U1533" s="6">
        <f>DAY(טבלה1[[#This Row],[published_date]])</f>
        <v>7</v>
      </c>
      <c r="V1533" s="6">
        <f>MONTH(טבלה1[[#This Row],[published_date]])</f>
        <v>7</v>
      </c>
      <c r="W1533" s="6">
        <f>YEAR(טבלה1[[#This Row],[published_date]])</f>
        <v>2015</v>
      </c>
      <c r="X1533">
        <v>1</v>
      </c>
      <c r="Y1533" t="str">
        <f>VLOOKUP(טבלה1[[#This Row],[subject_id]],Subject_id!$A$2:$B$5,2)</f>
        <v>Business Finance</v>
      </c>
      <c r="Z1533" s="7">
        <v>43408</v>
      </c>
      <c r="AA1533">
        <f>_xlfn.DAYS(טבלה1[[#This Row],[Removal_date]],טבלה1[[#This Row],[published_date]])</f>
        <v>1216</v>
      </c>
      <c r="AB1533" s="4">
        <f>טבלה1[[#This Row],[price]]*טבלה1[[#This Row],[num_subscribers]]</f>
        <v>123700</v>
      </c>
    </row>
    <row r="1534" spans="1:28" x14ac:dyDescent="0.3">
      <c r="A1534">
        <v>541824</v>
      </c>
      <c r="B1534" t="s">
        <v>1562</v>
      </c>
      <c r="C1534" t="str">
        <f>LEFT(טבלה1[[#This Row],[course_title]],10)</f>
        <v>FX Commodi</v>
      </c>
      <c r="D1534" t="str">
        <f>RIGHT(טבלה1[[#This Row],[course_title]],10)</f>
        <v>or Success</v>
      </c>
      <c r="E1534" t="str">
        <f>MID(טבלה1[[#This Row],[course_title]],2,10)</f>
        <v>X Commodit</v>
      </c>
      <c r="F1534" t="s">
        <v>1563</v>
      </c>
      <c r="G1534" t="str">
        <f>REPLACE(טבלה1[[#This Row],[url]],19,3,"com")</f>
        <v>https://www.udemy.com/fx-commodity-chart-patterns-mt4-platform/</v>
      </c>
      <c r="H1534" t="b">
        <v>1</v>
      </c>
      <c r="I1534" s="4">
        <v>50</v>
      </c>
      <c r="J1534" s="5">
        <v>83</v>
      </c>
      <c r="K1534" s="5">
        <v>10</v>
      </c>
      <c r="L1534" s="5">
        <v>15</v>
      </c>
      <c r="M1534">
        <v>1</v>
      </c>
      <c r="N1534" t="str">
        <f>VLOOKUP(טבלה1[[#This Row],[level_id]],Level_id!$A$2:$B$5,2)</f>
        <v>All levels</v>
      </c>
      <c r="O1534" t="str">
        <f>LOWER(טבלה1[[#This Row],[level_desc]])</f>
        <v>all levels</v>
      </c>
      <c r="P1534" s="3" t="str">
        <f>UPPER(טבלה1[[#This Row],[small letters]])</f>
        <v>ALL LEVELS</v>
      </c>
      <c r="Q1534">
        <f>LEN(טבלה1[[#This Row],[no spaces]])</f>
        <v>10</v>
      </c>
      <c r="R1534" t="str">
        <f>TRIM(טבלה1[[#This Row],[small letters]])</f>
        <v>all levels</v>
      </c>
      <c r="S1534" s="6">
        <v>2.5</v>
      </c>
      <c r="T1534" s="12">
        <v>42204</v>
      </c>
      <c r="U1534" s="6">
        <f>DAY(טבלה1[[#This Row],[published_date]])</f>
        <v>19</v>
      </c>
      <c r="V1534" s="6">
        <f>MONTH(טבלה1[[#This Row],[published_date]])</f>
        <v>7</v>
      </c>
      <c r="W1534" s="6">
        <f>YEAR(טבלה1[[#This Row],[published_date]])</f>
        <v>2015</v>
      </c>
      <c r="X1534">
        <v>1</v>
      </c>
      <c r="Y1534" t="str">
        <f>VLOOKUP(טבלה1[[#This Row],[subject_id]],Subject_id!$A$2:$B$5,2)</f>
        <v>Business Finance</v>
      </c>
      <c r="Z1534" s="7">
        <v>43318</v>
      </c>
      <c r="AA1534">
        <f>_xlfn.DAYS(טבלה1[[#This Row],[Removal_date]],טבלה1[[#This Row],[published_date]])</f>
        <v>1114</v>
      </c>
      <c r="AB1534" s="4">
        <f>טבלה1[[#This Row],[price]]*טבלה1[[#This Row],[num_subscribers]]</f>
        <v>4150</v>
      </c>
    </row>
    <row r="1535" spans="1:28" x14ac:dyDescent="0.3">
      <c r="A1535">
        <v>543346</v>
      </c>
      <c r="B1535" t="s">
        <v>5721</v>
      </c>
      <c r="C1535" t="str">
        <f>LEFT(טבלה1[[#This Row],[course_title]],10)</f>
        <v>ReactJS Co</v>
      </c>
      <c r="D1535" t="str">
        <f>RIGHT(טבלה1[[#This Row],[course_title]],10)</f>
        <v>acebook&amp;IG</v>
      </c>
      <c r="E1535" t="str">
        <f>MID(טבלה1[[#This Row],[course_title]],2,10)</f>
        <v>eactJS Cou</v>
      </c>
      <c r="F1535" t="s">
        <v>5722</v>
      </c>
      <c r="G1535" t="str">
        <f>REPLACE(טבלה1[[#This Row],[url]],19,3,"com")</f>
        <v>https://www.udemy.com/react-js/</v>
      </c>
      <c r="H1535" t="b">
        <v>1</v>
      </c>
      <c r="I1535" s="4">
        <v>50</v>
      </c>
      <c r="J1535" s="5">
        <v>1018</v>
      </c>
      <c r="K1535" s="5">
        <v>33</v>
      </c>
      <c r="L1535" s="5">
        <v>41</v>
      </c>
      <c r="M1535">
        <v>4</v>
      </c>
      <c r="N1535" t="str">
        <f>VLOOKUP(טבלה1[[#This Row],[level_id]],Level_id!$A$2:$B$5,2)</f>
        <v>Intermediate Level</v>
      </c>
      <c r="O1535" t="str">
        <f>LOWER(טבלה1[[#This Row],[level_desc]])</f>
        <v>intermediate level</v>
      </c>
      <c r="P1535" s="3" t="str">
        <f>UPPER(טבלה1[[#This Row],[small letters]])</f>
        <v>INTERMEDIATE LEVEL</v>
      </c>
      <c r="Q1535">
        <f>LEN(טבלה1[[#This Row],[no spaces]])</f>
        <v>18</v>
      </c>
      <c r="R1535" t="str">
        <f>TRIM(טבלה1[[#This Row],[small letters]])</f>
        <v>intermediate level</v>
      </c>
      <c r="S1535" s="6">
        <v>3</v>
      </c>
      <c r="T1535" s="12">
        <v>42192</v>
      </c>
      <c r="U1535" s="6">
        <f>DAY(טבלה1[[#This Row],[published_date]])</f>
        <v>7</v>
      </c>
      <c r="V1535" s="6">
        <f>MONTH(טבלה1[[#This Row],[published_date]])</f>
        <v>7</v>
      </c>
      <c r="W1535" s="6">
        <f>YEAR(טבלה1[[#This Row],[published_date]])</f>
        <v>2015</v>
      </c>
      <c r="X1535">
        <v>4</v>
      </c>
      <c r="Y1535" t="str">
        <f>VLOOKUP(טבלה1[[#This Row],[subject_id]],Subject_id!$A$2:$B$5,2)</f>
        <v>Web Development</v>
      </c>
      <c r="Z1535" s="7">
        <v>44114</v>
      </c>
      <c r="AA1535">
        <f>_xlfn.DAYS(טבלה1[[#This Row],[Removal_date]],טבלה1[[#This Row],[published_date]])</f>
        <v>1922</v>
      </c>
      <c r="AB1535" s="4">
        <f>טבלה1[[#This Row],[price]]*טבלה1[[#This Row],[num_subscribers]]</f>
        <v>50900</v>
      </c>
    </row>
    <row r="1536" spans="1:28" x14ac:dyDescent="0.3">
      <c r="A1536">
        <v>546832</v>
      </c>
      <c r="B1536" t="s">
        <v>2634</v>
      </c>
      <c r="C1536" t="str">
        <f>LEFT(טבלה1[[#This Row],[course_title]],10)</f>
        <v>Learn Adob</v>
      </c>
      <c r="D1536" t="str">
        <f>RIGHT(טבלה1[[#This Row],[course_title]],10)</f>
        <v xml:space="preserve"> in 1 Hour</v>
      </c>
      <c r="E1536" t="str">
        <f>MID(טבלה1[[#This Row],[course_title]],2,10)</f>
        <v>earn Adobe</v>
      </c>
      <c r="F1536" t="s">
        <v>2635</v>
      </c>
      <c r="G1536" t="str">
        <f>REPLACE(טבלה1[[#This Row],[url]],19,3,"com")</f>
        <v>https://www.udemy.com/learn-adobe-photoshop-in-1-hour/</v>
      </c>
      <c r="H1536" t="b">
        <v>1</v>
      </c>
      <c r="I1536" s="4">
        <v>50</v>
      </c>
      <c r="J1536" s="5">
        <v>1235</v>
      </c>
      <c r="K1536" s="5">
        <v>15</v>
      </c>
      <c r="L1536" s="5">
        <v>10</v>
      </c>
      <c r="M1536">
        <v>1</v>
      </c>
      <c r="N1536" t="str">
        <f>VLOOKUP(טבלה1[[#This Row],[level_id]],Level_id!$A$2:$B$5,2)</f>
        <v>All levels</v>
      </c>
      <c r="O1536" t="str">
        <f>LOWER(טבלה1[[#This Row],[level_desc]])</f>
        <v>all levels</v>
      </c>
      <c r="P1536" s="3" t="str">
        <f>UPPER(טבלה1[[#This Row],[small letters]])</f>
        <v>ALL LEVELS</v>
      </c>
      <c r="Q1536">
        <f>LEN(טבלה1[[#This Row],[no spaces]])</f>
        <v>10</v>
      </c>
      <c r="R1536" t="str">
        <f>TRIM(טבלה1[[#This Row],[small letters]])</f>
        <v>all levels</v>
      </c>
      <c r="S1536" s="6">
        <v>1</v>
      </c>
      <c r="T1536" s="12">
        <v>42192</v>
      </c>
      <c r="U1536" s="6">
        <f>DAY(טבלה1[[#This Row],[published_date]])</f>
        <v>7</v>
      </c>
      <c r="V1536" s="6">
        <f>MONTH(טבלה1[[#This Row],[published_date]])</f>
        <v>7</v>
      </c>
      <c r="W1536" s="6">
        <f>YEAR(טבלה1[[#This Row],[published_date]])</f>
        <v>2015</v>
      </c>
      <c r="X1536">
        <v>2</v>
      </c>
      <c r="Y1536" t="str">
        <f>VLOOKUP(טבלה1[[#This Row],[subject_id]],Subject_id!$A$2:$B$5,2)</f>
        <v>Graphic Design</v>
      </c>
      <c r="Z1536" s="7">
        <v>43734</v>
      </c>
      <c r="AA1536">
        <f>_xlfn.DAYS(טבלה1[[#This Row],[Removal_date]],טבלה1[[#This Row],[published_date]])</f>
        <v>1542</v>
      </c>
      <c r="AB1536" s="4">
        <f>טבלה1[[#This Row],[price]]*טבלה1[[#This Row],[num_subscribers]]</f>
        <v>61750</v>
      </c>
    </row>
    <row r="1537" spans="1:28" x14ac:dyDescent="0.3">
      <c r="A1537">
        <v>546848</v>
      </c>
      <c r="B1537" t="s">
        <v>3366</v>
      </c>
      <c r="C1537" t="str">
        <f>LEFT(טבלה1[[#This Row],[course_title]],10)</f>
        <v>Learn to c</v>
      </c>
      <c r="D1537" t="str">
        <f>RIGHT(טבלה1[[#This Row],[course_title]],10)</f>
        <v>hop today!</v>
      </c>
      <c r="E1537" t="str">
        <f>MID(טבלה1[[#This Row],[course_title]],2,10)</f>
        <v>earn to co</v>
      </c>
      <c r="F1537" t="s">
        <v>3367</v>
      </c>
      <c r="G1537" t="str">
        <f>REPLACE(טבלה1[[#This Row],[url]],19,3,"com")</f>
        <v>https://www.udemy.com/learn-to-code-in-python-and-learn-adobe-photoshop-today/</v>
      </c>
      <c r="H1537" t="b">
        <v>1</v>
      </c>
      <c r="I1537" s="4">
        <v>50</v>
      </c>
      <c r="J1537" s="5">
        <v>1132</v>
      </c>
      <c r="K1537" s="5">
        <v>1</v>
      </c>
      <c r="L1537" s="5">
        <v>29</v>
      </c>
      <c r="M1537">
        <v>1</v>
      </c>
      <c r="N1537" t="str">
        <f>VLOOKUP(טבלה1[[#This Row],[level_id]],Level_id!$A$2:$B$5,2)</f>
        <v>All levels</v>
      </c>
      <c r="O1537" t="str">
        <f>LOWER(טבלה1[[#This Row],[level_desc]])</f>
        <v>all levels</v>
      </c>
      <c r="P1537" s="3" t="str">
        <f>UPPER(טבלה1[[#This Row],[small letters]])</f>
        <v>ALL LEVELS</v>
      </c>
      <c r="Q1537">
        <f>LEN(טבלה1[[#This Row],[no spaces]])</f>
        <v>10</v>
      </c>
      <c r="R1537" t="str">
        <f>TRIM(טבלה1[[#This Row],[small letters]])</f>
        <v>all levels</v>
      </c>
      <c r="S1537" s="6">
        <v>2</v>
      </c>
      <c r="T1537" s="12">
        <v>42193</v>
      </c>
      <c r="U1537" s="6">
        <f>DAY(טבלה1[[#This Row],[published_date]])</f>
        <v>8</v>
      </c>
      <c r="V1537" s="6">
        <f>MONTH(טבלה1[[#This Row],[published_date]])</f>
        <v>7</v>
      </c>
      <c r="W1537" s="6">
        <f>YEAR(טבלה1[[#This Row],[published_date]])</f>
        <v>2015</v>
      </c>
      <c r="X1537">
        <v>2</v>
      </c>
      <c r="Y1537" t="str">
        <f>VLOOKUP(טבלה1[[#This Row],[subject_id]],Subject_id!$A$2:$B$5,2)</f>
        <v>Graphic Design</v>
      </c>
      <c r="Z1537" s="7">
        <v>43734</v>
      </c>
      <c r="AA1537">
        <f>_xlfn.DAYS(טבלה1[[#This Row],[Removal_date]],טבלה1[[#This Row],[published_date]])</f>
        <v>1541</v>
      </c>
      <c r="AB1537" s="4">
        <f>טבלה1[[#This Row],[price]]*טבלה1[[#This Row],[num_subscribers]]</f>
        <v>56600</v>
      </c>
    </row>
    <row r="1538" spans="1:28" x14ac:dyDescent="0.3">
      <c r="A1538">
        <v>546924</v>
      </c>
      <c r="B1538" t="s">
        <v>764</v>
      </c>
      <c r="C1538" t="str">
        <f>LEFT(טבלה1[[#This Row],[course_title]],10)</f>
        <v>Trading Ec</v>
      </c>
      <c r="D1538" t="str">
        <f>RIGHT(טבלה1[[#This Row],[course_title]],10)</f>
        <v>ing System</v>
      </c>
      <c r="E1538" t="str">
        <f>MID(טבלה1[[#This Row],[course_title]],2,10)</f>
        <v>rading Eco</v>
      </c>
      <c r="F1538" t="s">
        <v>765</v>
      </c>
      <c r="G1538" t="str">
        <f>REPLACE(טבלה1[[#This Row],[url]],19,3,"com")</f>
        <v>https://www.udemy.com/hacking-trading-through-economic-indicators/</v>
      </c>
      <c r="H1538" t="b">
        <v>1</v>
      </c>
      <c r="I1538" s="4">
        <v>50</v>
      </c>
      <c r="J1538" s="5">
        <v>2692</v>
      </c>
      <c r="K1538" s="5">
        <v>25</v>
      </c>
      <c r="L1538" s="5">
        <v>25</v>
      </c>
      <c r="M1538">
        <v>2</v>
      </c>
      <c r="N1538" t="str">
        <f>VLOOKUP(טבלה1[[#This Row],[level_id]],Level_id!$A$2:$B$5,2)</f>
        <v>Beginner Level</v>
      </c>
      <c r="O1538" t="str">
        <f>LOWER(טבלה1[[#This Row],[level_desc]])</f>
        <v>beginner level</v>
      </c>
      <c r="P1538" s="3" t="str">
        <f>UPPER(טבלה1[[#This Row],[small letters]])</f>
        <v>BEGINNER LEVEL</v>
      </c>
      <c r="Q1538">
        <f>LEN(טבלה1[[#This Row],[no spaces]])</f>
        <v>14</v>
      </c>
      <c r="R1538" t="str">
        <f>TRIM(טבלה1[[#This Row],[small letters]])</f>
        <v>beginner level</v>
      </c>
      <c r="S1538" s="6">
        <v>1.5</v>
      </c>
      <c r="T1538" s="12">
        <v>42264</v>
      </c>
      <c r="U1538" s="6">
        <f>DAY(טבלה1[[#This Row],[published_date]])</f>
        <v>17</v>
      </c>
      <c r="V1538" s="6">
        <f>MONTH(טבלה1[[#This Row],[published_date]])</f>
        <v>9</v>
      </c>
      <c r="W1538" s="6">
        <f>YEAR(טבלה1[[#This Row],[published_date]])</f>
        <v>2015</v>
      </c>
      <c r="X1538">
        <v>1</v>
      </c>
      <c r="Y1538" t="str">
        <f>VLOOKUP(טבלה1[[#This Row],[subject_id]],Subject_id!$A$2:$B$5,2)</f>
        <v>Business Finance</v>
      </c>
      <c r="Z1538" s="7">
        <v>43245</v>
      </c>
      <c r="AA1538">
        <f>_xlfn.DAYS(טבלה1[[#This Row],[Removal_date]],טבלה1[[#This Row],[published_date]])</f>
        <v>981</v>
      </c>
      <c r="AB1538" s="4">
        <f>טבלה1[[#This Row],[price]]*טבלה1[[#This Row],[num_subscribers]]</f>
        <v>134600</v>
      </c>
    </row>
    <row r="1539" spans="1:28" x14ac:dyDescent="0.3">
      <c r="A1539">
        <v>548044</v>
      </c>
      <c r="B1539" t="s">
        <v>1728</v>
      </c>
      <c r="C1539" t="str">
        <f>LEFT(טבלה1[[#This Row],[course_title]],10)</f>
        <v>Corporatio</v>
      </c>
      <c r="D1539" t="str">
        <f>RIGHT(טבלה1[[#This Row],[course_title]],10)</f>
        <v>Returns UK</v>
      </c>
      <c r="E1539" t="str">
        <f>MID(טבלה1[[#This Row],[course_title]],2,10)</f>
        <v>orporation</v>
      </c>
      <c r="F1539" t="s">
        <v>1729</v>
      </c>
      <c r="G1539" t="str">
        <f>REPLACE(טבלה1[[#This Row],[url]],19,3,"com")</f>
        <v>https://www.udemy.com/corporation-tax-returns-uk/</v>
      </c>
      <c r="H1539" t="b">
        <v>1</v>
      </c>
      <c r="I1539" s="4">
        <v>50</v>
      </c>
      <c r="J1539" s="5">
        <v>100</v>
      </c>
      <c r="K1539" s="5">
        <v>23</v>
      </c>
      <c r="L1539" s="5">
        <v>25</v>
      </c>
      <c r="M1539">
        <v>1</v>
      </c>
      <c r="N1539" t="str">
        <f>VLOOKUP(טבלה1[[#This Row],[level_id]],Level_id!$A$2:$B$5,2)</f>
        <v>All levels</v>
      </c>
      <c r="O1539" t="str">
        <f>LOWER(טבלה1[[#This Row],[level_desc]])</f>
        <v>all levels</v>
      </c>
      <c r="P1539" s="3" t="str">
        <f>UPPER(טבלה1[[#This Row],[small letters]])</f>
        <v>ALL LEVELS</v>
      </c>
      <c r="Q1539">
        <f>LEN(טבלה1[[#This Row],[no spaces]])</f>
        <v>10</v>
      </c>
      <c r="R1539" t="str">
        <f>TRIM(טבלה1[[#This Row],[small letters]])</f>
        <v>all levels</v>
      </c>
      <c r="S1539" s="6">
        <v>2</v>
      </c>
      <c r="T1539" s="12">
        <v>42208</v>
      </c>
      <c r="U1539" s="6">
        <f>DAY(טבלה1[[#This Row],[published_date]])</f>
        <v>23</v>
      </c>
      <c r="V1539" s="6">
        <f>MONTH(טבלה1[[#This Row],[published_date]])</f>
        <v>7</v>
      </c>
      <c r="W1539" s="6">
        <f>YEAR(טבלה1[[#This Row],[published_date]])</f>
        <v>2015</v>
      </c>
      <c r="X1539">
        <v>1</v>
      </c>
      <c r="Y1539" t="str">
        <f>VLOOKUP(טבלה1[[#This Row],[subject_id]],Subject_id!$A$2:$B$5,2)</f>
        <v>Business Finance</v>
      </c>
      <c r="Z1539" s="7">
        <v>43318</v>
      </c>
      <c r="AA1539">
        <f>_xlfn.DAYS(טבלה1[[#This Row],[Removal_date]],טבלה1[[#This Row],[published_date]])</f>
        <v>1110</v>
      </c>
      <c r="AB1539" s="4">
        <f>טבלה1[[#This Row],[price]]*טבלה1[[#This Row],[num_subscribers]]</f>
        <v>5000</v>
      </c>
    </row>
    <row r="1540" spans="1:28" x14ac:dyDescent="0.3">
      <c r="A1540">
        <v>548764</v>
      </c>
      <c r="B1540" t="s">
        <v>1544</v>
      </c>
      <c r="C1540" t="str">
        <f>LEFT(טבלה1[[#This Row],[course_title]],10)</f>
        <v>ACCA FA1 R</v>
      </c>
      <c r="D1540" t="str">
        <f>RIGHT(טבלה1[[#This Row],[course_title]],10)</f>
        <v>ansactions</v>
      </c>
      <c r="E1540" t="str">
        <f>MID(טבלה1[[#This Row],[course_title]],2,10)</f>
        <v>CCA FA1 Re</v>
      </c>
      <c r="F1540" t="s">
        <v>1545</v>
      </c>
      <c r="G1540" t="str">
        <f>REPLACE(טבלה1[[#This Row],[url]],19,3,"com")</f>
        <v>https://www.udemy.com/acca-fa1-recording-financial-transactions/</v>
      </c>
      <c r="H1540" t="b">
        <v>1</v>
      </c>
      <c r="I1540" s="4">
        <v>50</v>
      </c>
      <c r="J1540" s="5">
        <v>49</v>
      </c>
      <c r="K1540" s="5">
        <v>8</v>
      </c>
      <c r="L1540" s="5">
        <v>27</v>
      </c>
      <c r="M1540">
        <v>2</v>
      </c>
      <c r="N1540" t="str">
        <f>VLOOKUP(טבלה1[[#This Row],[level_id]],Level_id!$A$2:$B$5,2)</f>
        <v>Beginner Level</v>
      </c>
      <c r="O1540" t="str">
        <f>LOWER(טבלה1[[#This Row],[level_desc]])</f>
        <v>beginner level</v>
      </c>
      <c r="P1540" s="3" t="str">
        <f>UPPER(טבלה1[[#This Row],[small letters]])</f>
        <v>BEGINNER LEVEL</v>
      </c>
      <c r="Q1540">
        <f>LEN(טבלה1[[#This Row],[no spaces]])</f>
        <v>14</v>
      </c>
      <c r="R1540" t="str">
        <f>TRIM(טבלה1[[#This Row],[small letters]])</f>
        <v>beginner level</v>
      </c>
      <c r="S1540" s="6">
        <v>3.5</v>
      </c>
      <c r="T1540" s="12">
        <v>42199</v>
      </c>
      <c r="U1540" s="6">
        <f>DAY(טבלה1[[#This Row],[published_date]])</f>
        <v>14</v>
      </c>
      <c r="V1540" s="6">
        <f>MONTH(טבלה1[[#This Row],[published_date]])</f>
        <v>7</v>
      </c>
      <c r="W1540" s="6">
        <f>YEAR(טבלה1[[#This Row],[published_date]])</f>
        <v>2015</v>
      </c>
      <c r="X1540">
        <v>1</v>
      </c>
      <c r="Y1540" t="str">
        <f>VLOOKUP(טבלה1[[#This Row],[subject_id]],Subject_id!$A$2:$B$5,2)</f>
        <v>Business Finance</v>
      </c>
      <c r="Z1540" s="7">
        <v>43465</v>
      </c>
      <c r="AA1540">
        <f>_xlfn.DAYS(טבלה1[[#This Row],[Removal_date]],טבלה1[[#This Row],[published_date]])</f>
        <v>1266</v>
      </c>
      <c r="AB1540" s="4">
        <f>טבלה1[[#This Row],[price]]*טבלה1[[#This Row],[num_subscribers]]</f>
        <v>2450</v>
      </c>
    </row>
    <row r="1541" spans="1:28" x14ac:dyDescent="0.3">
      <c r="A1541">
        <v>551072</v>
      </c>
      <c r="B1541" t="s">
        <v>5711</v>
      </c>
      <c r="C1541" t="str">
        <f>LEFT(טבלה1[[#This Row],[course_title]],10)</f>
        <v>Build Webs</v>
      </c>
      <c r="D1541" t="str">
        <f>RIGHT(טבלה1[[#This Row],[course_title]],10)</f>
        <v>quarespace</v>
      </c>
      <c r="E1541" t="str">
        <f>MID(טבלה1[[#This Row],[course_title]],2,10)</f>
        <v>uild Websi</v>
      </c>
      <c r="F1541" t="s">
        <v>5712</v>
      </c>
      <c r="G1541" t="str">
        <f>REPLACE(טבלה1[[#This Row],[url]],19,3,"com")</f>
        <v>https://www.udemy.com/build-websites-from-scratch-with-squarespace/</v>
      </c>
      <c r="H1541" t="b">
        <v>1</v>
      </c>
      <c r="I1541" s="4">
        <v>50</v>
      </c>
      <c r="J1541" s="5">
        <v>342</v>
      </c>
      <c r="K1541" s="5">
        <v>53</v>
      </c>
      <c r="L1541" s="5">
        <v>60</v>
      </c>
      <c r="M1541">
        <v>2</v>
      </c>
      <c r="N1541" t="str">
        <f>VLOOKUP(טבלה1[[#This Row],[level_id]],Level_id!$A$2:$B$5,2)</f>
        <v>Beginner Level</v>
      </c>
      <c r="O1541" t="str">
        <f>LOWER(טבלה1[[#This Row],[level_desc]])</f>
        <v>beginner level</v>
      </c>
      <c r="P1541" s="3" t="str">
        <f>UPPER(טבלה1[[#This Row],[small letters]])</f>
        <v>BEGINNER LEVEL</v>
      </c>
      <c r="Q1541">
        <f>LEN(טבלה1[[#This Row],[no spaces]])</f>
        <v>14</v>
      </c>
      <c r="R1541" t="str">
        <f>TRIM(טבלה1[[#This Row],[small letters]])</f>
        <v>beginner level</v>
      </c>
      <c r="S1541" s="6">
        <v>3.5</v>
      </c>
      <c r="T1541" s="12">
        <v>42201</v>
      </c>
      <c r="U1541" s="6">
        <f>DAY(טבלה1[[#This Row],[published_date]])</f>
        <v>16</v>
      </c>
      <c r="V1541" s="6">
        <f>MONTH(טבלה1[[#This Row],[published_date]])</f>
        <v>7</v>
      </c>
      <c r="W1541" s="6">
        <f>YEAR(טבלה1[[#This Row],[published_date]])</f>
        <v>2015</v>
      </c>
      <c r="X1541">
        <v>4</v>
      </c>
      <c r="Y1541" t="str">
        <f>VLOOKUP(טבלה1[[#This Row],[subject_id]],Subject_id!$A$2:$B$5,2)</f>
        <v>Web Development</v>
      </c>
      <c r="Z1541" s="7">
        <v>43465</v>
      </c>
      <c r="AA1541">
        <f>_xlfn.DAYS(טבלה1[[#This Row],[Removal_date]],טבלה1[[#This Row],[published_date]])</f>
        <v>1264</v>
      </c>
      <c r="AB1541" s="4">
        <f>טבלה1[[#This Row],[price]]*טבלה1[[#This Row],[num_subscribers]]</f>
        <v>17100</v>
      </c>
    </row>
    <row r="1542" spans="1:28" x14ac:dyDescent="0.3">
      <c r="A1542">
        <v>556076</v>
      </c>
      <c r="B1542" t="s">
        <v>4191</v>
      </c>
      <c r="C1542" t="str">
        <f>LEFT(טבלה1[[#This Row],[course_title]],10)</f>
        <v>How To Pla</v>
      </c>
      <c r="D1542" t="str">
        <f>RIGHT(טבלה1[[#This Row],[course_title]],10)</f>
        <v>w To Start</v>
      </c>
      <c r="E1542" t="str">
        <f>MID(טבלה1[[#This Row],[course_title]],2,10)</f>
        <v>ow To Play</v>
      </c>
      <c r="F1542" t="s">
        <v>4192</v>
      </c>
      <c r="G1542" t="str">
        <f>REPLACE(טבלה1[[#This Row],[url]],19,3,"com")</f>
        <v>https://www.udemy.com/guitar101/</v>
      </c>
      <c r="H1542" t="b">
        <v>1</v>
      </c>
      <c r="I1542" s="4">
        <v>50</v>
      </c>
      <c r="J1542" s="5">
        <v>5</v>
      </c>
      <c r="K1542" s="5">
        <v>1</v>
      </c>
      <c r="L1542" s="5">
        <v>8</v>
      </c>
      <c r="M1542">
        <v>2</v>
      </c>
      <c r="N1542" t="str">
        <f>VLOOKUP(טבלה1[[#This Row],[level_id]],Level_id!$A$2:$B$5,2)</f>
        <v>Beginner Level</v>
      </c>
      <c r="O1542" t="str">
        <f>LOWER(טבלה1[[#This Row],[level_desc]])</f>
        <v>beginner level</v>
      </c>
      <c r="P1542" s="3" t="str">
        <f>UPPER(טבלה1[[#This Row],[small letters]])</f>
        <v>BEGINNER LEVEL</v>
      </c>
      <c r="Q1542">
        <f>LEN(טבלה1[[#This Row],[no spaces]])</f>
        <v>14</v>
      </c>
      <c r="R1542" t="str">
        <f>TRIM(טבלה1[[#This Row],[small letters]])</f>
        <v>beginner level</v>
      </c>
      <c r="S1542" s="6">
        <v>1</v>
      </c>
      <c r="T1542" s="12">
        <v>42206</v>
      </c>
      <c r="U1542" s="6">
        <f>DAY(טבלה1[[#This Row],[published_date]])</f>
        <v>21</v>
      </c>
      <c r="V1542" s="6">
        <f>MONTH(טבלה1[[#This Row],[published_date]])</f>
        <v>7</v>
      </c>
      <c r="W1542" s="6">
        <f>YEAR(טבלה1[[#This Row],[published_date]])</f>
        <v>2015</v>
      </c>
      <c r="X1542">
        <v>3</v>
      </c>
      <c r="Y1542" t="str">
        <f>VLOOKUP(טבלה1[[#This Row],[subject_id]],Subject_id!$A$2:$B$5,2)</f>
        <v>Musical Instruments</v>
      </c>
      <c r="Z1542" s="7">
        <v>43465</v>
      </c>
      <c r="AA1542">
        <f>_xlfn.DAYS(טבלה1[[#This Row],[Removal_date]],טבלה1[[#This Row],[published_date]])</f>
        <v>1259</v>
      </c>
      <c r="AB1542" s="4">
        <f>טבלה1[[#This Row],[price]]*טבלה1[[#This Row],[num_subscribers]]</f>
        <v>250</v>
      </c>
    </row>
    <row r="1543" spans="1:28" x14ac:dyDescent="0.3">
      <c r="A1543">
        <v>557436</v>
      </c>
      <c r="B1543" t="s">
        <v>1242</v>
      </c>
      <c r="C1543" t="str">
        <f>LEFT(טבלה1[[#This Row],[course_title]],10)</f>
        <v>ACCA MA1 M</v>
      </c>
      <c r="D1543" t="str">
        <f>RIGHT(טבלה1[[#This Row],[course_title]],10)</f>
        <v>nformation</v>
      </c>
      <c r="E1543" t="str">
        <f>MID(טבלה1[[#This Row],[course_title]],2,10)</f>
        <v>CCA MA1 Ma</v>
      </c>
      <c r="F1543" t="s">
        <v>1243</v>
      </c>
      <c r="G1543" t="str">
        <f>REPLACE(טבלה1[[#This Row],[url]],19,3,"com")</f>
        <v>https://www.udemy.com/acca-ma1-management-information/</v>
      </c>
      <c r="H1543" t="b">
        <v>1</v>
      </c>
      <c r="I1543" s="4">
        <v>50</v>
      </c>
      <c r="J1543" s="5">
        <v>16</v>
      </c>
      <c r="K1543" s="5">
        <v>1</v>
      </c>
      <c r="L1543" s="5">
        <v>48</v>
      </c>
      <c r="M1543">
        <v>2</v>
      </c>
      <c r="N1543" t="str">
        <f>VLOOKUP(טבלה1[[#This Row],[level_id]],Level_id!$A$2:$B$5,2)</f>
        <v>Beginner Level</v>
      </c>
      <c r="O1543" t="str">
        <f>LOWER(טבלה1[[#This Row],[level_desc]])</f>
        <v>beginner level</v>
      </c>
      <c r="P1543" s="3" t="str">
        <f>UPPER(טבלה1[[#This Row],[small letters]])</f>
        <v>BEGINNER LEVEL</v>
      </c>
      <c r="Q1543">
        <f>LEN(טבלה1[[#This Row],[no spaces]])</f>
        <v>14</v>
      </c>
      <c r="R1543" t="str">
        <f>TRIM(טבלה1[[#This Row],[small letters]])</f>
        <v>beginner level</v>
      </c>
      <c r="S1543" s="6">
        <v>3.5</v>
      </c>
      <c r="T1543" s="12">
        <v>42240</v>
      </c>
      <c r="U1543" s="6">
        <f>DAY(טבלה1[[#This Row],[published_date]])</f>
        <v>24</v>
      </c>
      <c r="V1543" s="6">
        <f>MONTH(טבלה1[[#This Row],[published_date]])</f>
        <v>8</v>
      </c>
      <c r="W1543" s="6">
        <f>YEAR(טבלה1[[#This Row],[published_date]])</f>
        <v>2015</v>
      </c>
      <c r="X1543">
        <v>1</v>
      </c>
      <c r="Y1543" t="str">
        <f>VLOOKUP(טבלה1[[#This Row],[subject_id]],Subject_id!$A$2:$B$5,2)</f>
        <v>Business Finance</v>
      </c>
      <c r="Z1543" s="7">
        <v>43465</v>
      </c>
      <c r="AA1543">
        <f>_xlfn.DAYS(טבלה1[[#This Row],[Removal_date]],טבלה1[[#This Row],[published_date]])</f>
        <v>1225</v>
      </c>
      <c r="AB1543" s="4">
        <f>טבלה1[[#This Row],[price]]*טבלה1[[#This Row],[num_subscribers]]</f>
        <v>800</v>
      </c>
    </row>
    <row r="1544" spans="1:28" x14ac:dyDescent="0.3">
      <c r="A1544">
        <v>560472</v>
      </c>
      <c r="B1544" t="s">
        <v>1392</v>
      </c>
      <c r="C1544" t="str">
        <f>LEFT(טבלה1[[#This Row],[course_title]],10)</f>
        <v>Trading Ti</v>
      </c>
      <c r="D1544" t="str">
        <f>RIGHT(טבלה1[[#This Row],[course_title]],10)</f>
        <v>nd Manager</v>
      </c>
      <c r="E1544" t="str">
        <f>MID(טבלה1[[#This Row],[course_title]],2,10)</f>
        <v>rading Tip</v>
      </c>
      <c r="F1544" t="s">
        <v>1393</v>
      </c>
      <c r="G1544" t="str">
        <f>REPLACE(טבלה1[[#This Row],[url]],19,3,"com")</f>
        <v>https://www.udemy.com/trading-tips-from-hedge-fund-manager/</v>
      </c>
      <c r="H1544" t="b">
        <v>1</v>
      </c>
      <c r="I1544" s="4">
        <v>50</v>
      </c>
      <c r="J1544" s="5">
        <v>6</v>
      </c>
      <c r="K1544" s="5">
        <v>2</v>
      </c>
      <c r="L1544" s="5">
        <v>32</v>
      </c>
      <c r="M1544">
        <v>1</v>
      </c>
      <c r="N1544" t="str">
        <f>VLOOKUP(טבלה1[[#This Row],[level_id]],Level_id!$A$2:$B$5,2)</f>
        <v>All levels</v>
      </c>
      <c r="O1544" t="str">
        <f>LOWER(טבלה1[[#This Row],[level_desc]])</f>
        <v>all levels</v>
      </c>
      <c r="P1544" s="3" t="str">
        <f>UPPER(טבלה1[[#This Row],[small letters]])</f>
        <v>ALL LEVELS</v>
      </c>
      <c r="Q1544">
        <f>LEN(טבלה1[[#This Row],[no spaces]])</f>
        <v>10</v>
      </c>
      <c r="R1544" t="str">
        <f>TRIM(טבלה1[[#This Row],[small letters]])</f>
        <v>all levels</v>
      </c>
      <c r="S1544" s="6">
        <v>1</v>
      </c>
      <c r="T1544" s="12">
        <v>42207</v>
      </c>
      <c r="U1544" s="6">
        <f>DAY(טבלה1[[#This Row],[published_date]])</f>
        <v>22</v>
      </c>
      <c r="V1544" s="6">
        <f>MONTH(טבלה1[[#This Row],[published_date]])</f>
        <v>7</v>
      </c>
      <c r="W1544" s="6">
        <f>YEAR(טבלה1[[#This Row],[published_date]])</f>
        <v>2015</v>
      </c>
      <c r="X1544">
        <v>1</v>
      </c>
      <c r="Y1544" t="str">
        <f>VLOOKUP(טבלה1[[#This Row],[subject_id]],Subject_id!$A$2:$B$5,2)</f>
        <v>Business Finance</v>
      </c>
      <c r="Z1544" s="7">
        <v>43318</v>
      </c>
      <c r="AA1544">
        <f>_xlfn.DAYS(טבלה1[[#This Row],[Removal_date]],טבלה1[[#This Row],[published_date]])</f>
        <v>1111</v>
      </c>
      <c r="AB1544" s="4">
        <f>טבלה1[[#This Row],[price]]*טבלה1[[#This Row],[num_subscribers]]</f>
        <v>300</v>
      </c>
    </row>
    <row r="1545" spans="1:28" x14ac:dyDescent="0.3">
      <c r="A1545">
        <v>564268</v>
      </c>
      <c r="B1545" t="s">
        <v>7013</v>
      </c>
      <c r="C1545" t="str">
        <f>LEFT(טבלה1[[#This Row],[course_title]],10)</f>
        <v>Projects i</v>
      </c>
      <c r="D1545" t="str">
        <f>RIGHT(טבלה1[[#This Row],[course_title]],10)</f>
        <v>ng 10 Apps</v>
      </c>
      <c r="E1545" t="str">
        <f>MID(טבלה1[[#This Row],[course_title]],2,10)</f>
        <v>rojects in</v>
      </c>
      <c r="F1545" t="s">
        <v>7014</v>
      </c>
      <c r="G1545" t="str">
        <f>REPLACE(טבלה1[[#This Row],[url]],19,3,"com")</f>
        <v>https://www.udemy.com/foundation-framework-course/</v>
      </c>
      <c r="H1545" t="b">
        <v>1</v>
      </c>
      <c r="I1545" s="4">
        <v>50</v>
      </c>
      <c r="J1545" s="5">
        <v>636</v>
      </c>
      <c r="K1545" s="5">
        <v>33</v>
      </c>
      <c r="L1545" s="5">
        <v>54</v>
      </c>
      <c r="M1545">
        <v>1</v>
      </c>
      <c r="N1545" t="str">
        <f>VLOOKUP(טבלה1[[#This Row],[level_id]],Level_id!$A$2:$B$5,2)</f>
        <v>All levels</v>
      </c>
      <c r="O1545" t="str">
        <f>LOWER(טבלה1[[#This Row],[level_desc]])</f>
        <v>all levels</v>
      </c>
      <c r="P1545" s="3" t="str">
        <f>UPPER(טבלה1[[#This Row],[small letters]])</f>
        <v>ALL LEVELS</v>
      </c>
      <c r="Q1545">
        <f>LEN(טבלה1[[#This Row],[no spaces]])</f>
        <v>10</v>
      </c>
      <c r="R1545" t="str">
        <f>TRIM(טבלה1[[#This Row],[small letters]])</f>
        <v>all levels</v>
      </c>
      <c r="S1545" s="6">
        <v>10</v>
      </c>
      <c r="T1545" s="12">
        <v>42212</v>
      </c>
      <c r="U1545" s="6">
        <f>DAY(טבלה1[[#This Row],[published_date]])</f>
        <v>27</v>
      </c>
      <c r="V1545" s="6">
        <f>MONTH(טבלה1[[#This Row],[published_date]])</f>
        <v>7</v>
      </c>
      <c r="W1545" s="6">
        <f>YEAR(טבלה1[[#This Row],[published_date]])</f>
        <v>2015</v>
      </c>
      <c r="X1545">
        <v>4</v>
      </c>
      <c r="Y1545" t="str">
        <f>VLOOKUP(טבלה1[[#This Row],[subject_id]],Subject_id!$A$2:$B$5,2)</f>
        <v>Web Development</v>
      </c>
      <c r="Z1545" s="7">
        <v>43734</v>
      </c>
      <c r="AA1545">
        <f>_xlfn.DAYS(טבלה1[[#This Row],[Removal_date]],טבלה1[[#This Row],[published_date]])</f>
        <v>1522</v>
      </c>
      <c r="AB1545" s="4">
        <f>טבלה1[[#This Row],[price]]*טבלה1[[#This Row],[num_subscribers]]</f>
        <v>31800</v>
      </c>
    </row>
    <row r="1546" spans="1:28" x14ac:dyDescent="0.3">
      <c r="A1546">
        <v>564546</v>
      </c>
      <c r="B1546" t="s">
        <v>6194</v>
      </c>
      <c r="C1546" t="str">
        <f>LEFT(טבלה1[[#This Row],[course_title]],10)</f>
        <v xml:space="preserve">Learn PHP </v>
      </c>
      <c r="D1546" t="str">
        <f>RIGHT(טבלה1[[#This Row],[course_title]],10)</f>
        <v>om Scratch</v>
      </c>
      <c r="E1546" t="str">
        <f>MID(טבלה1[[#This Row],[course_title]],2,10)</f>
        <v>earn PHP f</v>
      </c>
      <c r="F1546" t="s">
        <v>6195</v>
      </c>
      <c r="G1546" t="str">
        <f>REPLACE(טבלה1[[#This Row],[url]],19,3,"com")</f>
        <v>https://www.udemy.com/learn-php-from-scratch-in-1-3-hr/</v>
      </c>
      <c r="H1546" t="b">
        <v>1</v>
      </c>
      <c r="I1546" s="4">
        <v>50</v>
      </c>
      <c r="J1546" s="5">
        <v>1550</v>
      </c>
      <c r="K1546" s="5">
        <v>25</v>
      </c>
      <c r="L1546" s="5">
        <v>27</v>
      </c>
      <c r="M1546">
        <v>2</v>
      </c>
      <c r="N1546" t="str">
        <f>VLOOKUP(טבלה1[[#This Row],[level_id]],Level_id!$A$2:$B$5,2)</f>
        <v>Beginner Level</v>
      </c>
      <c r="O1546" t="str">
        <f>LOWER(טבלה1[[#This Row],[level_desc]])</f>
        <v>beginner level</v>
      </c>
      <c r="P1546" s="3" t="str">
        <f>UPPER(טבלה1[[#This Row],[small letters]])</f>
        <v>BEGINNER LEVEL</v>
      </c>
      <c r="Q1546">
        <f>LEN(טבלה1[[#This Row],[no spaces]])</f>
        <v>14</v>
      </c>
      <c r="R1546" t="str">
        <f>TRIM(טבלה1[[#This Row],[small letters]])</f>
        <v>beginner level</v>
      </c>
      <c r="S1546" s="6">
        <v>1.5</v>
      </c>
      <c r="T1546" s="12">
        <v>42211</v>
      </c>
      <c r="U1546" s="6">
        <f>DAY(טבלה1[[#This Row],[published_date]])</f>
        <v>26</v>
      </c>
      <c r="V1546" s="6">
        <f>MONTH(טבלה1[[#This Row],[published_date]])</f>
        <v>7</v>
      </c>
      <c r="W1546" s="6">
        <f>YEAR(טבלה1[[#This Row],[published_date]])</f>
        <v>2015</v>
      </c>
      <c r="X1546">
        <v>4</v>
      </c>
      <c r="Y1546" t="str">
        <f>VLOOKUP(טבלה1[[#This Row],[subject_id]],Subject_id!$A$2:$B$5,2)</f>
        <v>Web Development</v>
      </c>
      <c r="Z1546" s="7">
        <v>43465</v>
      </c>
      <c r="AA1546">
        <f>_xlfn.DAYS(טבלה1[[#This Row],[Removal_date]],טבלה1[[#This Row],[published_date]])</f>
        <v>1254</v>
      </c>
      <c r="AB1546" s="4">
        <f>טבלה1[[#This Row],[price]]*טבלה1[[#This Row],[num_subscribers]]</f>
        <v>77500</v>
      </c>
    </row>
    <row r="1547" spans="1:28" x14ac:dyDescent="0.3">
      <c r="A1547">
        <v>565000</v>
      </c>
      <c r="B1547" t="s">
        <v>6977</v>
      </c>
      <c r="C1547" t="str">
        <f>LEFT(טבלה1[[#This Row],[course_title]],10)</f>
        <v>Learn Mete</v>
      </c>
      <c r="D1547" t="str">
        <f>RIGHT(טבלה1[[#This Row],[course_title]],10)</f>
        <v>d Projects</v>
      </c>
      <c r="E1547" t="str">
        <f>MID(טבלה1[[#This Row],[course_title]],2,10)</f>
        <v>earn Meteo</v>
      </c>
      <c r="F1547" t="s">
        <v>6978</v>
      </c>
      <c r="G1547" t="str">
        <f>REPLACE(טבלה1[[#This Row],[url]],19,3,"com")</f>
        <v>https://www.udemy.com/learn-meteorjs-by-building-10-real-world-projects/</v>
      </c>
      <c r="H1547" t="b">
        <v>1</v>
      </c>
      <c r="I1547" s="4">
        <v>50</v>
      </c>
      <c r="J1547" s="5">
        <v>2784</v>
      </c>
      <c r="K1547" s="5">
        <v>221</v>
      </c>
      <c r="L1547" s="5">
        <v>79</v>
      </c>
      <c r="M1547">
        <v>1</v>
      </c>
      <c r="N1547" t="str">
        <f>VLOOKUP(טבלה1[[#This Row],[level_id]],Level_id!$A$2:$B$5,2)</f>
        <v>All levels</v>
      </c>
      <c r="O1547" t="str">
        <f>LOWER(טבלה1[[#This Row],[level_desc]])</f>
        <v>all levels</v>
      </c>
      <c r="P1547" s="3" t="str">
        <f>UPPER(טבלה1[[#This Row],[small letters]])</f>
        <v>ALL LEVELS</v>
      </c>
      <c r="Q1547">
        <f>LEN(טבלה1[[#This Row],[no spaces]])</f>
        <v>10</v>
      </c>
      <c r="R1547" t="str">
        <f>TRIM(טבלה1[[#This Row],[small letters]])</f>
        <v>all levels</v>
      </c>
      <c r="S1547" s="6">
        <v>15</v>
      </c>
      <c r="T1547" s="12">
        <v>42213</v>
      </c>
      <c r="U1547" s="6">
        <f>DAY(טבלה1[[#This Row],[published_date]])</f>
        <v>28</v>
      </c>
      <c r="V1547" s="6">
        <f>MONTH(טבלה1[[#This Row],[published_date]])</f>
        <v>7</v>
      </c>
      <c r="W1547" s="6">
        <f>YEAR(טבלה1[[#This Row],[published_date]])</f>
        <v>2015</v>
      </c>
      <c r="X1547">
        <v>4</v>
      </c>
      <c r="Y1547" t="str">
        <f>VLOOKUP(טבלה1[[#This Row],[subject_id]],Subject_id!$A$2:$B$5,2)</f>
        <v>Web Development</v>
      </c>
      <c r="Z1547" s="7">
        <v>43734</v>
      </c>
      <c r="AA1547">
        <f>_xlfn.DAYS(טבלה1[[#This Row],[Removal_date]],טבלה1[[#This Row],[published_date]])</f>
        <v>1521</v>
      </c>
      <c r="AB1547" s="4">
        <f>טבלה1[[#This Row],[price]]*טבלה1[[#This Row],[num_subscribers]]</f>
        <v>139200</v>
      </c>
    </row>
    <row r="1548" spans="1:28" x14ac:dyDescent="0.3">
      <c r="A1548">
        <v>567070</v>
      </c>
      <c r="B1548" t="s">
        <v>560</v>
      </c>
      <c r="C1548" t="str">
        <f>LEFT(טבלה1[[#This Row],[course_title]],10)</f>
        <v>Accounting</v>
      </c>
      <c r="D1548" t="str">
        <f>RIGHT(טבלה1[[#This Row],[course_title]],10)</f>
        <v>ade Easy 2</v>
      </c>
      <c r="E1548" t="str">
        <f>MID(טבלה1[[#This Row],[course_title]],2,10)</f>
        <v xml:space="preserve">ccounting </v>
      </c>
      <c r="F1548" t="s">
        <v>561</v>
      </c>
      <c r="G1548" t="str">
        <f>REPLACE(טבלה1[[#This Row],[url]],19,3,"com")</f>
        <v>https://www.udemy.com/accounting-made-easy-2/</v>
      </c>
      <c r="H1548" t="b">
        <v>1</v>
      </c>
      <c r="I1548" s="4">
        <v>50</v>
      </c>
      <c r="J1548" s="5">
        <v>4034</v>
      </c>
      <c r="K1548" s="5">
        <v>8</v>
      </c>
      <c r="L1548" s="5">
        <v>40</v>
      </c>
      <c r="M1548">
        <v>4</v>
      </c>
      <c r="N1548" t="str">
        <f>VLOOKUP(טבלה1[[#This Row],[level_id]],Level_id!$A$2:$B$5,2)</f>
        <v>Intermediate Level</v>
      </c>
      <c r="O1548" t="str">
        <f>LOWER(טבלה1[[#This Row],[level_desc]])</f>
        <v>intermediate level</v>
      </c>
      <c r="P1548" s="3" t="str">
        <f>UPPER(טבלה1[[#This Row],[small letters]])</f>
        <v>INTERMEDIATE LEVEL</v>
      </c>
      <c r="Q1548">
        <f>LEN(טבלה1[[#This Row],[no spaces]])</f>
        <v>18</v>
      </c>
      <c r="R1548" t="str">
        <f>TRIM(טבלה1[[#This Row],[small letters]])</f>
        <v>intermediate level</v>
      </c>
      <c r="S1548" s="6">
        <v>3</v>
      </c>
      <c r="T1548" s="12">
        <v>42263</v>
      </c>
      <c r="U1548" s="6">
        <f>DAY(טבלה1[[#This Row],[published_date]])</f>
        <v>16</v>
      </c>
      <c r="V1548" s="6">
        <f>MONTH(טבלה1[[#This Row],[published_date]])</f>
        <v>9</v>
      </c>
      <c r="W1548" s="6">
        <f>YEAR(טבלה1[[#This Row],[published_date]])</f>
        <v>2015</v>
      </c>
      <c r="X1548">
        <v>1</v>
      </c>
      <c r="Y1548" t="str">
        <f>VLOOKUP(טבלה1[[#This Row],[subject_id]],Subject_id!$A$2:$B$5,2)</f>
        <v>Business Finance</v>
      </c>
      <c r="Z1548" s="7">
        <v>44114</v>
      </c>
      <c r="AA1548">
        <f>_xlfn.DAYS(טבלה1[[#This Row],[Removal_date]],טבלה1[[#This Row],[published_date]])</f>
        <v>1851</v>
      </c>
      <c r="AB1548" s="4">
        <f>טבלה1[[#This Row],[price]]*טבלה1[[#This Row],[num_subscribers]]</f>
        <v>201700</v>
      </c>
    </row>
    <row r="1549" spans="1:28" x14ac:dyDescent="0.3">
      <c r="A1549">
        <v>571394</v>
      </c>
      <c r="B1549" t="s">
        <v>792</v>
      </c>
      <c r="C1549" t="str">
        <f>LEFT(טבלה1[[#This Row],[course_title]],10)</f>
        <v>QuickBooks</v>
      </c>
      <c r="D1549" t="str">
        <f>RIGHT(טבלה1[[#This Row],[course_title]],10)</f>
        <v>ation tips</v>
      </c>
      <c r="E1549" t="str">
        <f>MID(טבלה1[[#This Row],[course_title]],2,10)</f>
        <v xml:space="preserve">uickBooks </v>
      </c>
      <c r="F1549" t="s">
        <v>793</v>
      </c>
      <c r="G1549" t="str">
        <f>REPLACE(טבלה1[[#This Row],[url]],19,3,"com")</f>
        <v>https://www.udemy.com/learn-quickbooks-online-qbo-with-hector-garcia-and-friends/</v>
      </c>
      <c r="H1549" t="b">
        <v>1</v>
      </c>
      <c r="I1549" s="4">
        <v>50</v>
      </c>
      <c r="J1549" s="5">
        <v>2187</v>
      </c>
      <c r="K1549" s="5">
        <v>218</v>
      </c>
      <c r="L1549" s="5">
        <v>91</v>
      </c>
      <c r="M1549">
        <v>1</v>
      </c>
      <c r="N1549" t="str">
        <f>VLOOKUP(טבלה1[[#This Row],[level_id]],Level_id!$A$2:$B$5,2)</f>
        <v>All levels</v>
      </c>
      <c r="O1549" t="str">
        <f>LOWER(טבלה1[[#This Row],[level_desc]])</f>
        <v>all levels</v>
      </c>
      <c r="P1549" s="3" t="str">
        <f>UPPER(טבלה1[[#This Row],[small letters]])</f>
        <v>ALL LEVELS</v>
      </c>
      <c r="Q1549">
        <f>LEN(טבלה1[[#This Row],[no spaces]])</f>
        <v>10</v>
      </c>
      <c r="R1549" t="str">
        <f>TRIM(טבלה1[[#This Row],[small letters]])</f>
        <v>all levels</v>
      </c>
      <c r="S1549" s="6">
        <v>13</v>
      </c>
      <c r="T1549" s="12">
        <v>42219</v>
      </c>
      <c r="U1549" s="6">
        <f>DAY(טבלה1[[#This Row],[published_date]])</f>
        <v>3</v>
      </c>
      <c r="V1549" s="6">
        <f>MONTH(טבלה1[[#This Row],[published_date]])</f>
        <v>8</v>
      </c>
      <c r="W1549" s="6">
        <f>YEAR(טבלה1[[#This Row],[published_date]])</f>
        <v>2015</v>
      </c>
      <c r="X1549">
        <v>1</v>
      </c>
      <c r="Y1549" t="str">
        <f>VLOOKUP(טבלה1[[#This Row],[subject_id]],Subject_id!$A$2:$B$5,2)</f>
        <v>Business Finance</v>
      </c>
      <c r="Z1549" s="7">
        <v>43318</v>
      </c>
      <c r="AA1549">
        <f>_xlfn.DAYS(טבלה1[[#This Row],[Removal_date]],טבלה1[[#This Row],[published_date]])</f>
        <v>1099</v>
      </c>
      <c r="AB1549" s="4">
        <f>טבלה1[[#This Row],[price]]*טבלה1[[#This Row],[num_subscribers]]</f>
        <v>109350</v>
      </c>
    </row>
    <row r="1550" spans="1:28" x14ac:dyDescent="0.3">
      <c r="A1550">
        <v>572268</v>
      </c>
      <c r="B1550" t="s">
        <v>6422</v>
      </c>
      <c r="C1550" t="str">
        <f>LEFT(טבלה1[[#This Row],[course_title]],10)</f>
        <v xml:space="preserve">AngularJS </v>
      </c>
      <c r="D1550" t="str">
        <f>RIGHT(טבלה1[[#This Row],[course_title]],10)</f>
        <v>om Scratch</v>
      </c>
      <c r="E1550" t="str">
        <f>MID(טבלה1[[#This Row],[course_title]],2,10)</f>
        <v>ngularJS F</v>
      </c>
      <c r="F1550" t="s">
        <v>6423</v>
      </c>
      <c r="G1550" t="str">
        <f>REPLACE(טבלה1[[#This Row],[url]],19,3,"com")</f>
        <v>https://www.udemy.com/angularjs-for-dotnet-developers-from-scratch/</v>
      </c>
      <c r="H1550" t="b">
        <v>1</v>
      </c>
      <c r="I1550" s="4">
        <v>50</v>
      </c>
      <c r="J1550" s="5">
        <v>2494</v>
      </c>
      <c r="K1550" s="5">
        <v>303</v>
      </c>
      <c r="L1550" s="5">
        <v>40</v>
      </c>
      <c r="M1550">
        <v>4</v>
      </c>
      <c r="N1550" t="str">
        <f>VLOOKUP(טבלה1[[#This Row],[level_id]],Level_id!$A$2:$B$5,2)</f>
        <v>Intermediate Level</v>
      </c>
      <c r="O1550" t="str">
        <f>LOWER(טבלה1[[#This Row],[level_desc]])</f>
        <v>intermediate level</v>
      </c>
      <c r="P1550" s="3" t="str">
        <f>UPPER(טבלה1[[#This Row],[small letters]])</f>
        <v>INTERMEDIATE LEVEL</v>
      </c>
      <c r="Q1550">
        <f>LEN(טבלה1[[#This Row],[no spaces]])</f>
        <v>18</v>
      </c>
      <c r="R1550" t="str">
        <f>TRIM(טבלה1[[#This Row],[small letters]])</f>
        <v>intermediate level</v>
      </c>
      <c r="S1550" s="6">
        <v>4.5</v>
      </c>
      <c r="T1550" s="12">
        <v>42438</v>
      </c>
      <c r="U1550" s="6">
        <f>DAY(טבלה1[[#This Row],[published_date]])</f>
        <v>9</v>
      </c>
      <c r="V1550" s="6">
        <f>MONTH(טבלה1[[#This Row],[published_date]])</f>
        <v>3</v>
      </c>
      <c r="W1550" s="6">
        <f>YEAR(טבלה1[[#This Row],[published_date]])</f>
        <v>2016</v>
      </c>
      <c r="X1550">
        <v>4</v>
      </c>
      <c r="Y1550" t="str">
        <f>VLOOKUP(טבלה1[[#This Row],[subject_id]],Subject_id!$A$2:$B$5,2)</f>
        <v>Web Development</v>
      </c>
      <c r="Z1550" s="7">
        <v>44114</v>
      </c>
      <c r="AA1550">
        <f>_xlfn.DAYS(טבלה1[[#This Row],[Removal_date]],טבלה1[[#This Row],[published_date]])</f>
        <v>1676</v>
      </c>
      <c r="AB1550" s="4">
        <f>טבלה1[[#This Row],[price]]*טבלה1[[#This Row],[num_subscribers]]</f>
        <v>124700</v>
      </c>
    </row>
    <row r="1551" spans="1:28" x14ac:dyDescent="0.3">
      <c r="A1551">
        <v>576906</v>
      </c>
      <c r="B1551" t="s">
        <v>1922</v>
      </c>
      <c r="C1551" t="str">
        <f>LEFT(טבלה1[[#This Row],[course_title]],10)</f>
        <v xml:space="preserve">Technical </v>
      </c>
      <c r="D1551" t="str">
        <f>RIGHT(טבלה1[[#This Row],[course_title]],10)</f>
        <v>ds &amp; Forex</v>
      </c>
      <c r="E1551" t="str">
        <f>MID(טבלה1[[#This Row],[course_title]],2,10)</f>
        <v>echnical A</v>
      </c>
      <c r="F1551" t="s">
        <v>1923</v>
      </c>
      <c r="G1551" t="str">
        <f>REPLACE(טבלה1[[#This Row],[url]],19,3,"com")</f>
        <v>https://www.udemy.com/technical-analysis-made-easy/</v>
      </c>
      <c r="H1551" t="b">
        <v>1</v>
      </c>
      <c r="I1551" s="4">
        <v>50</v>
      </c>
      <c r="J1551" s="5">
        <v>397</v>
      </c>
      <c r="K1551" s="5">
        <v>4</v>
      </c>
      <c r="L1551" s="5">
        <v>36</v>
      </c>
      <c r="M1551">
        <v>2</v>
      </c>
      <c r="N1551" t="str">
        <f>VLOOKUP(טבלה1[[#This Row],[level_id]],Level_id!$A$2:$B$5,2)</f>
        <v>Beginner Level</v>
      </c>
      <c r="O1551" t="str">
        <f>LOWER(טבלה1[[#This Row],[level_desc]])</f>
        <v>beginner level</v>
      </c>
      <c r="P1551" s="3" t="str">
        <f>UPPER(טבלה1[[#This Row],[small letters]])</f>
        <v>BEGINNER LEVEL</v>
      </c>
      <c r="Q1551">
        <f>LEN(טבלה1[[#This Row],[no spaces]])</f>
        <v>14</v>
      </c>
      <c r="R1551" t="str">
        <f>TRIM(טבלה1[[#This Row],[small letters]])</f>
        <v>beginner level</v>
      </c>
      <c r="S1551" s="6">
        <v>3</v>
      </c>
      <c r="T1551" s="12">
        <v>42331</v>
      </c>
      <c r="U1551" s="6">
        <f>DAY(טבלה1[[#This Row],[published_date]])</f>
        <v>23</v>
      </c>
      <c r="V1551" s="6">
        <f>MONTH(טבלה1[[#This Row],[published_date]])</f>
        <v>11</v>
      </c>
      <c r="W1551" s="6">
        <f>YEAR(טבלה1[[#This Row],[published_date]])</f>
        <v>2015</v>
      </c>
      <c r="X1551">
        <v>1</v>
      </c>
      <c r="Y1551" t="str">
        <f>VLOOKUP(טבלה1[[#This Row],[subject_id]],Subject_id!$A$2:$B$5,2)</f>
        <v>Business Finance</v>
      </c>
      <c r="Z1551" s="7">
        <v>43465</v>
      </c>
      <c r="AA1551">
        <f>_xlfn.DAYS(טבלה1[[#This Row],[Removal_date]],טבלה1[[#This Row],[published_date]])</f>
        <v>1134</v>
      </c>
      <c r="AB1551" s="4">
        <f>טבלה1[[#This Row],[price]]*טבלה1[[#This Row],[num_subscribers]]</f>
        <v>19850</v>
      </c>
    </row>
    <row r="1552" spans="1:28" x14ac:dyDescent="0.3">
      <c r="A1552">
        <v>581662</v>
      </c>
      <c r="B1552" t="s">
        <v>1926</v>
      </c>
      <c r="C1552" t="str">
        <f>LEFT(טבלה1[[#This Row],[course_title]],10)</f>
        <v>Stock Trad</v>
      </c>
      <c r="D1552" t="str">
        <f>RIGHT(טבלה1[[#This Row],[course_title]],10)</f>
        <v>s Strategy</v>
      </c>
      <c r="E1552" t="str">
        <f>MID(טבלה1[[#This Row],[course_title]],2,10)</f>
        <v>tock Tradi</v>
      </c>
      <c r="F1552" t="s">
        <v>1927</v>
      </c>
      <c r="G1552" t="str">
        <f>REPLACE(טבלה1[[#This Row],[url]],19,3,"com")</f>
        <v>https://www.udemy.com/stock-trading-with-this-strategy/</v>
      </c>
      <c r="H1552" t="b">
        <v>1</v>
      </c>
      <c r="I1552" s="4">
        <v>50</v>
      </c>
      <c r="J1552" s="5">
        <v>30</v>
      </c>
      <c r="K1552" s="5">
        <v>3</v>
      </c>
      <c r="L1552" s="5">
        <v>6</v>
      </c>
      <c r="M1552">
        <v>1</v>
      </c>
      <c r="N1552" t="str">
        <f>VLOOKUP(טבלה1[[#This Row],[level_id]],Level_id!$A$2:$B$5,2)</f>
        <v>All levels</v>
      </c>
      <c r="O1552" t="str">
        <f>LOWER(טבלה1[[#This Row],[level_desc]])</f>
        <v>all levels</v>
      </c>
      <c r="P1552" s="3" t="str">
        <f>UPPER(טבלה1[[#This Row],[small letters]])</f>
        <v>ALL LEVELS</v>
      </c>
      <c r="Q1552">
        <f>LEN(טבלה1[[#This Row],[no spaces]])</f>
        <v>10</v>
      </c>
      <c r="R1552" t="str">
        <f>TRIM(טבלה1[[#This Row],[small letters]])</f>
        <v>all levels</v>
      </c>
      <c r="S1552" s="6">
        <v>1</v>
      </c>
      <c r="T1552" s="12">
        <v>42229</v>
      </c>
      <c r="U1552" s="6">
        <f>DAY(טבלה1[[#This Row],[published_date]])</f>
        <v>13</v>
      </c>
      <c r="V1552" s="6">
        <f>MONTH(טבלה1[[#This Row],[published_date]])</f>
        <v>8</v>
      </c>
      <c r="W1552" s="6">
        <f>YEAR(טבלה1[[#This Row],[published_date]])</f>
        <v>2015</v>
      </c>
      <c r="X1552">
        <v>1</v>
      </c>
      <c r="Y1552" t="str">
        <f>VLOOKUP(טבלה1[[#This Row],[subject_id]],Subject_id!$A$2:$B$5,2)</f>
        <v>Business Finance</v>
      </c>
      <c r="Z1552" s="7">
        <v>43318</v>
      </c>
      <c r="AA1552">
        <f>_xlfn.DAYS(טבלה1[[#This Row],[Removal_date]],טבלה1[[#This Row],[published_date]])</f>
        <v>1089</v>
      </c>
      <c r="AB1552" s="4">
        <f>טבלה1[[#This Row],[price]]*טבלה1[[#This Row],[num_subscribers]]</f>
        <v>1500</v>
      </c>
    </row>
    <row r="1553" spans="1:28" x14ac:dyDescent="0.3">
      <c r="A1553">
        <v>585566</v>
      </c>
      <c r="B1553" t="s">
        <v>2841</v>
      </c>
      <c r="C1553" t="str">
        <f>LEFT(טבלה1[[#This Row],[course_title]],10)</f>
        <v>Master Ado</v>
      </c>
      <c r="D1553" t="str">
        <f>RIGHT(טבלה1[[#This Row],[course_title]],10)</f>
        <v>r to Advan</v>
      </c>
      <c r="E1553" t="str">
        <f>MID(טבלה1[[#This Row],[course_title]],2,10)</f>
        <v>aster Adob</v>
      </c>
      <c r="F1553" t="s">
        <v>2842</v>
      </c>
      <c r="G1553" t="str">
        <f>REPLACE(טבלה1[[#This Row],[url]],19,3,"com")</f>
        <v>https://www.udemy.com/master-adobe-photoshop-lightroom-cc-from-beginner-to-advan/</v>
      </c>
      <c r="H1553" t="b">
        <v>1</v>
      </c>
      <c r="I1553" s="4">
        <v>50</v>
      </c>
      <c r="J1553" s="5">
        <v>1468</v>
      </c>
      <c r="K1553" s="5">
        <v>190</v>
      </c>
      <c r="L1553" s="5">
        <v>141</v>
      </c>
      <c r="M1553">
        <v>2</v>
      </c>
      <c r="N1553" t="str">
        <f>VLOOKUP(טבלה1[[#This Row],[level_id]],Level_id!$A$2:$B$5,2)</f>
        <v>Beginner Level</v>
      </c>
      <c r="O1553" t="str">
        <f>LOWER(טבלה1[[#This Row],[level_desc]])</f>
        <v>beginner level</v>
      </c>
      <c r="P1553" s="3" t="str">
        <f>UPPER(טבלה1[[#This Row],[small letters]])</f>
        <v>BEGINNER LEVEL</v>
      </c>
      <c r="Q1553">
        <f>LEN(טבלה1[[#This Row],[no spaces]])</f>
        <v>14</v>
      </c>
      <c r="R1553" t="str">
        <f>TRIM(טבלה1[[#This Row],[small letters]])</f>
        <v>beginner level</v>
      </c>
      <c r="S1553" s="6">
        <v>8</v>
      </c>
      <c r="T1553" s="12">
        <v>42234</v>
      </c>
      <c r="U1553" s="6">
        <f>DAY(טבלה1[[#This Row],[published_date]])</f>
        <v>18</v>
      </c>
      <c r="V1553" s="6">
        <f>MONTH(טבלה1[[#This Row],[published_date]])</f>
        <v>8</v>
      </c>
      <c r="W1553" s="6">
        <f>YEAR(טבלה1[[#This Row],[published_date]])</f>
        <v>2015</v>
      </c>
      <c r="X1553">
        <v>2</v>
      </c>
      <c r="Y1553" t="str">
        <f>VLOOKUP(טבלה1[[#This Row],[subject_id]],Subject_id!$A$2:$B$5,2)</f>
        <v>Graphic Design</v>
      </c>
      <c r="Z1553" s="7">
        <v>43465</v>
      </c>
      <c r="AA1553">
        <f>_xlfn.DAYS(טבלה1[[#This Row],[Removal_date]],טבלה1[[#This Row],[published_date]])</f>
        <v>1231</v>
      </c>
      <c r="AB1553" s="4">
        <f>טבלה1[[#This Row],[price]]*טבלה1[[#This Row],[num_subscribers]]</f>
        <v>73400</v>
      </c>
    </row>
    <row r="1554" spans="1:28" x14ac:dyDescent="0.3">
      <c r="A1554">
        <v>585946</v>
      </c>
      <c r="B1554" t="s">
        <v>3754</v>
      </c>
      <c r="C1554" t="str">
        <f>LEFT(טבלה1[[#This Row],[course_title]],10)</f>
        <v>Beginner G</v>
      </c>
      <c r="D1554" t="str">
        <f>RIGHT(טבלה1[[#This Row],[course_title]],10)</f>
        <v>aul Gronow</v>
      </c>
      <c r="E1554" t="str">
        <f>MID(טבלה1[[#This Row],[course_title]],2,10)</f>
        <v>eginner Gu</v>
      </c>
      <c r="F1554" t="s">
        <v>3755</v>
      </c>
      <c r="G1554" t="str">
        <f>REPLACE(טבלה1[[#This Row],[url]],19,3,"com")</f>
        <v>https://www.udemy.com/beginner-guitar-lessons-by-paul-gronow/</v>
      </c>
      <c r="H1554" t="b">
        <v>1</v>
      </c>
      <c r="I1554" s="4">
        <v>50</v>
      </c>
      <c r="J1554" s="5">
        <v>659</v>
      </c>
      <c r="K1554" s="5">
        <v>4</v>
      </c>
      <c r="L1554" s="5">
        <v>46</v>
      </c>
      <c r="M1554">
        <v>1</v>
      </c>
      <c r="N1554" t="str">
        <f>VLOOKUP(טבלה1[[#This Row],[level_id]],Level_id!$A$2:$B$5,2)</f>
        <v>All levels</v>
      </c>
      <c r="O1554" t="str">
        <f>LOWER(טבלה1[[#This Row],[level_desc]])</f>
        <v>all levels</v>
      </c>
      <c r="P1554" s="3" t="str">
        <f>UPPER(טבלה1[[#This Row],[small letters]])</f>
        <v>ALL LEVELS</v>
      </c>
      <c r="Q1554">
        <f>LEN(טבלה1[[#This Row],[no spaces]])</f>
        <v>10</v>
      </c>
      <c r="R1554" t="str">
        <f>TRIM(טבלה1[[#This Row],[small letters]])</f>
        <v>all levels</v>
      </c>
      <c r="S1554" s="6">
        <v>3.5</v>
      </c>
      <c r="T1554" s="12">
        <v>42431</v>
      </c>
      <c r="U1554" s="6">
        <f>DAY(טבלה1[[#This Row],[published_date]])</f>
        <v>2</v>
      </c>
      <c r="V1554" s="6">
        <f>MONTH(טבלה1[[#This Row],[published_date]])</f>
        <v>3</v>
      </c>
      <c r="W1554" s="6">
        <f>YEAR(טבלה1[[#This Row],[published_date]])</f>
        <v>2016</v>
      </c>
      <c r="X1554">
        <v>3</v>
      </c>
      <c r="Y1554" t="str">
        <f>VLOOKUP(טבלה1[[#This Row],[subject_id]],Subject_id!$A$2:$B$5,2)</f>
        <v>Musical Instruments</v>
      </c>
      <c r="Z1554" s="7">
        <v>43734</v>
      </c>
      <c r="AA1554">
        <f>_xlfn.DAYS(טבלה1[[#This Row],[Removal_date]],טבלה1[[#This Row],[published_date]])</f>
        <v>1303</v>
      </c>
      <c r="AB1554" s="4">
        <f>טבלה1[[#This Row],[price]]*טבלה1[[#This Row],[num_subscribers]]</f>
        <v>32950</v>
      </c>
    </row>
    <row r="1555" spans="1:28" x14ac:dyDescent="0.3">
      <c r="A1555">
        <v>593962</v>
      </c>
      <c r="B1555" t="s">
        <v>1878</v>
      </c>
      <c r="C1555" t="str">
        <f>LEFT(טבלה1[[#This Row],[course_title]],10)</f>
        <v>Stock Fund</v>
      </c>
      <c r="D1555" t="str">
        <f>RIGHT(טבלה1[[#This Row],[course_title]],10)</f>
        <v>with Excel</v>
      </c>
      <c r="E1555" t="str">
        <f>MID(טבלה1[[#This Row],[course_title]],2,10)</f>
        <v>tock Funda</v>
      </c>
      <c r="F1555" t="s">
        <v>1879</v>
      </c>
      <c r="G1555" t="str">
        <f>REPLACE(טבלה1[[#This Row],[url]],19,3,"com")</f>
        <v>https://www.udemy.com/stock-fundamental-analysis-with-excel/</v>
      </c>
      <c r="H1555" t="b">
        <v>1</v>
      </c>
      <c r="I1555" s="4">
        <v>50</v>
      </c>
      <c r="J1555" s="5">
        <v>206</v>
      </c>
      <c r="K1555" s="5">
        <v>13</v>
      </c>
      <c r="L1555" s="5">
        <v>50</v>
      </c>
      <c r="M1555">
        <v>1</v>
      </c>
      <c r="N1555" t="str">
        <f>VLOOKUP(טבלה1[[#This Row],[level_id]],Level_id!$A$2:$B$5,2)</f>
        <v>All levels</v>
      </c>
      <c r="O1555" t="str">
        <f>LOWER(טבלה1[[#This Row],[level_desc]])</f>
        <v>all levels</v>
      </c>
      <c r="P1555" s="3" t="str">
        <f>UPPER(טבלה1[[#This Row],[small letters]])</f>
        <v>ALL LEVELS</v>
      </c>
      <c r="Q1555">
        <f>LEN(טבלה1[[#This Row],[no spaces]])</f>
        <v>10</v>
      </c>
      <c r="R1555" t="str">
        <f>TRIM(טבלה1[[#This Row],[small letters]])</f>
        <v>all levels</v>
      </c>
      <c r="S1555" s="6">
        <v>10</v>
      </c>
      <c r="T1555" s="12">
        <v>42262</v>
      </c>
      <c r="U1555" s="6">
        <f>DAY(טבלה1[[#This Row],[published_date]])</f>
        <v>15</v>
      </c>
      <c r="V1555" s="6">
        <f>MONTH(טבלה1[[#This Row],[published_date]])</f>
        <v>9</v>
      </c>
      <c r="W1555" s="6">
        <f>YEAR(טבלה1[[#This Row],[published_date]])</f>
        <v>2015</v>
      </c>
      <c r="X1555">
        <v>1</v>
      </c>
      <c r="Y1555" t="str">
        <f>VLOOKUP(טבלה1[[#This Row],[subject_id]],Subject_id!$A$2:$B$5,2)</f>
        <v>Business Finance</v>
      </c>
      <c r="Z1555" s="7">
        <v>43318</v>
      </c>
      <c r="AA1555">
        <f>_xlfn.DAYS(טבלה1[[#This Row],[Removal_date]],טבלה1[[#This Row],[published_date]])</f>
        <v>1056</v>
      </c>
      <c r="AB1555" s="4">
        <f>טבלה1[[#This Row],[price]]*טבלה1[[#This Row],[num_subscribers]]</f>
        <v>10300</v>
      </c>
    </row>
    <row r="1556" spans="1:28" x14ac:dyDescent="0.3">
      <c r="A1556">
        <v>595818</v>
      </c>
      <c r="B1556" t="s">
        <v>6250</v>
      </c>
      <c r="C1556" t="str">
        <f>LEFT(טבלה1[[#This Row],[course_title]],10)</f>
        <v>Laravel Ac</v>
      </c>
      <c r="D1556" t="str">
        <f>RIGHT(טבלה1[[#This Row],[course_title]],10)</f>
        <v>on Project</v>
      </c>
      <c r="E1556" t="str">
        <f>MID(טבלה1[[#This Row],[course_title]],2,10)</f>
        <v>aravel Acc</v>
      </c>
      <c r="F1556" t="s">
        <v>6251</v>
      </c>
      <c r="G1556" t="str">
        <f>REPLACE(טבלה1[[#This Row],[url]],19,3,"com")</f>
        <v>https://www.udemy.com/laravel-account-activation-project/</v>
      </c>
      <c r="H1556" t="b">
        <v>1</v>
      </c>
      <c r="I1556" s="4">
        <v>50</v>
      </c>
      <c r="J1556" s="5">
        <v>1147</v>
      </c>
      <c r="K1556" s="5">
        <v>19</v>
      </c>
      <c r="L1556" s="5">
        <v>19</v>
      </c>
      <c r="M1556">
        <v>1</v>
      </c>
      <c r="N1556" t="str">
        <f>VLOOKUP(טבלה1[[#This Row],[level_id]],Level_id!$A$2:$B$5,2)</f>
        <v>All levels</v>
      </c>
      <c r="O1556" t="str">
        <f>LOWER(טבלה1[[#This Row],[level_desc]])</f>
        <v>all levels</v>
      </c>
      <c r="P1556" s="3" t="str">
        <f>UPPER(טבלה1[[#This Row],[small letters]])</f>
        <v>ALL LEVELS</v>
      </c>
      <c r="Q1556">
        <f>LEN(טבלה1[[#This Row],[no spaces]])</f>
        <v>10</v>
      </c>
      <c r="R1556" t="str">
        <f>TRIM(טבלה1[[#This Row],[small letters]])</f>
        <v>all levels</v>
      </c>
      <c r="S1556" s="6">
        <v>2.5</v>
      </c>
      <c r="T1556" s="12">
        <v>42711</v>
      </c>
      <c r="U1556" s="6">
        <f>DAY(טבלה1[[#This Row],[published_date]])</f>
        <v>7</v>
      </c>
      <c r="V1556" s="6">
        <f>MONTH(טבלה1[[#This Row],[published_date]])</f>
        <v>12</v>
      </c>
      <c r="W1556" s="6">
        <f>YEAR(טבלה1[[#This Row],[published_date]])</f>
        <v>2016</v>
      </c>
      <c r="X1556">
        <v>4</v>
      </c>
      <c r="Y1556" t="str">
        <f>VLOOKUP(טבלה1[[#This Row],[subject_id]],Subject_id!$A$2:$B$5,2)</f>
        <v>Web Development</v>
      </c>
      <c r="Z1556" s="7">
        <v>43734</v>
      </c>
      <c r="AA1556">
        <f>_xlfn.DAYS(טבלה1[[#This Row],[Removal_date]],טבלה1[[#This Row],[published_date]])</f>
        <v>1023</v>
      </c>
      <c r="AB1556" s="4">
        <f>טבלה1[[#This Row],[price]]*טבלה1[[#This Row],[num_subscribers]]</f>
        <v>57350</v>
      </c>
    </row>
    <row r="1557" spans="1:28" x14ac:dyDescent="0.3">
      <c r="A1557">
        <v>597084</v>
      </c>
      <c r="B1557" t="s">
        <v>1714</v>
      </c>
      <c r="C1557" t="str">
        <f>LEFT(טבלה1[[#This Row],[course_title]],10)</f>
        <v xml:space="preserve">Don't Let </v>
      </c>
      <c r="D1557" t="str">
        <f>RIGHT(טבלה1[[#This Row],[course_title]],10)</f>
        <v>r Business</v>
      </c>
      <c r="E1557" t="str">
        <f>MID(טבלה1[[#This Row],[course_title]],2,10)</f>
        <v>on't Let Y</v>
      </c>
      <c r="F1557" t="s">
        <v>1715</v>
      </c>
      <c r="G1557" t="str">
        <f>REPLACE(טבלה1[[#This Row],[url]],19,3,"com")</f>
        <v>https://www.udemy.com/dont-let-your-customers-run-your-business/</v>
      </c>
      <c r="H1557" t="b">
        <v>1</v>
      </c>
      <c r="I1557" s="4">
        <v>50</v>
      </c>
      <c r="J1557" s="5">
        <v>7</v>
      </c>
      <c r="K1557" s="5">
        <v>3</v>
      </c>
      <c r="L1557" s="5">
        <v>28</v>
      </c>
      <c r="M1557">
        <v>4</v>
      </c>
      <c r="N1557" t="str">
        <f>VLOOKUP(טבלה1[[#This Row],[level_id]],Level_id!$A$2:$B$5,2)</f>
        <v>Intermediate Level</v>
      </c>
      <c r="O1557" t="str">
        <f>LOWER(טבלה1[[#This Row],[level_desc]])</f>
        <v>intermediate level</v>
      </c>
      <c r="P1557" s="3" t="str">
        <f>UPPER(טבלה1[[#This Row],[small letters]])</f>
        <v>INTERMEDIATE LEVEL</v>
      </c>
      <c r="Q1557">
        <f>LEN(טבלה1[[#This Row],[no spaces]])</f>
        <v>18</v>
      </c>
      <c r="R1557" t="str">
        <f>TRIM(טבלה1[[#This Row],[small letters]])</f>
        <v>intermediate level</v>
      </c>
      <c r="S1557" s="6">
        <v>2.5</v>
      </c>
      <c r="T1557" s="12">
        <v>42303</v>
      </c>
      <c r="U1557" s="6">
        <f>DAY(טבלה1[[#This Row],[published_date]])</f>
        <v>26</v>
      </c>
      <c r="V1557" s="6">
        <f>MONTH(טבלה1[[#This Row],[published_date]])</f>
        <v>10</v>
      </c>
      <c r="W1557" s="6">
        <f>YEAR(טבלה1[[#This Row],[published_date]])</f>
        <v>2015</v>
      </c>
      <c r="X1557">
        <v>1</v>
      </c>
      <c r="Y1557" t="str">
        <f>VLOOKUP(טבלה1[[#This Row],[subject_id]],Subject_id!$A$2:$B$5,2)</f>
        <v>Business Finance</v>
      </c>
      <c r="Z1557" s="7">
        <v>44114</v>
      </c>
      <c r="AA1557">
        <f>_xlfn.DAYS(טבלה1[[#This Row],[Removal_date]],טבלה1[[#This Row],[published_date]])</f>
        <v>1811</v>
      </c>
      <c r="AB1557" s="4">
        <f>טבלה1[[#This Row],[price]]*טבלה1[[#This Row],[num_subscribers]]</f>
        <v>350</v>
      </c>
    </row>
    <row r="1558" spans="1:28" x14ac:dyDescent="0.3">
      <c r="A1558">
        <v>600206</v>
      </c>
      <c r="B1558" t="s">
        <v>592</v>
      </c>
      <c r="C1558" t="str">
        <f>LEFT(טבלה1[[#This Row],[course_title]],10)</f>
        <v>Business A</v>
      </c>
      <c r="D1558" t="str">
        <f>RIGHT(טבלה1[[#This Row],[course_title]],10)</f>
        <v xml:space="preserve"> Made Easy</v>
      </c>
      <c r="E1558" t="str">
        <f>MID(טבלה1[[#This Row],[course_title]],2,10)</f>
        <v>usiness Ac</v>
      </c>
      <c r="F1558" t="s">
        <v>593</v>
      </c>
      <c r="G1558" t="str">
        <f>REPLACE(טבלה1[[#This Row],[url]],19,3,"com")</f>
        <v>https://www.udemy.com/accounting-level-1-course/</v>
      </c>
      <c r="H1558" t="b">
        <v>1</v>
      </c>
      <c r="I1558" s="4">
        <v>50</v>
      </c>
      <c r="J1558" s="5">
        <v>1168</v>
      </c>
      <c r="K1558" s="5">
        <v>5</v>
      </c>
      <c r="L1558" s="5">
        <v>26</v>
      </c>
      <c r="M1558">
        <v>2</v>
      </c>
      <c r="N1558" t="str">
        <f>VLOOKUP(טבלה1[[#This Row],[level_id]],Level_id!$A$2:$B$5,2)</f>
        <v>Beginner Level</v>
      </c>
      <c r="O1558" t="str">
        <f>LOWER(טבלה1[[#This Row],[level_desc]])</f>
        <v>beginner level</v>
      </c>
      <c r="P1558" s="3" t="str">
        <f>UPPER(טבלה1[[#This Row],[small letters]])</f>
        <v>BEGINNER LEVEL</v>
      </c>
      <c r="Q1558">
        <f>LEN(טבלה1[[#This Row],[no spaces]])</f>
        <v>14</v>
      </c>
      <c r="R1558" t="str">
        <f>TRIM(טבלה1[[#This Row],[small letters]])</f>
        <v>beginner level</v>
      </c>
      <c r="S1558" s="6">
        <v>5.5</v>
      </c>
      <c r="T1558" s="12">
        <v>42252</v>
      </c>
      <c r="U1558" s="6">
        <f>DAY(טבלה1[[#This Row],[published_date]])</f>
        <v>5</v>
      </c>
      <c r="V1558" s="6">
        <f>MONTH(טבלה1[[#This Row],[published_date]])</f>
        <v>9</v>
      </c>
      <c r="W1558" s="6">
        <f>YEAR(טבלה1[[#This Row],[published_date]])</f>
        <v>2015</v>
      </c>
      <c r="X1558">
        <v>1</v>
      </c>
      <c r="Y1558" t="str">
        <f>VLOOKUP(טבלה1[[#This Row],[subject_id]],Subject_id!$A$2:$B$5,2)</f>
        <v>Business Finance</v>
      </c>
      <c r="Z1558" s="7">
        <v>43245</v>
      </c>
      <c r="AA1558">
        <f>_xlfn.DAYS(טבלה1[[#This Row],[Removal_date]],טבלה1[[#This Row],[published_date]])</f>
        <v>993</v>
      </c>
      <c r="AB1558" s="4">
        <f>טבלה1[[#This Row],[price]]*טבלה1[[#This Row],[num_subscribers]]</f>
        <v>58400</v>
      </c>
    </row>
    <row r="1559" spans="1:28" x14ac:dyDescent="0.3">
      <c r="A1559">
        <v>600316</v>
      </c>
      <c r="B1559" t="s">
        <v>1326</v>
      </c>
      <c r="C1559" t="str">
        <f>LEFT(טבלה1[[#This Row],[course_title]],10)</f>
        <v>High-Frequ</v>
      </c>
      <c r="D1559" t="str">
        <f>RIGHT(טבלה1[[#This Row],[course_title]],10)</f>
        <v>Strategies</v>
      </c>
      <c r="E1559" t="str">
        <f>MID(טבלה1[[#This Row],[course_title]],2,10)</f>
        <v>igh-Freque</v>
      </c>
      <c r="F1559" t="s">
        <v>1327</v>
      </c>
      <c r="G1559" t="str">
        <f>REPLACE(טבלה1[[#This Row],[url]],19,3,"com")</f>
        <v>https://www.udemy.com/high-frequency-trading-1-basics-history-strategies-forex-stocks/</v>
      </c>
      <c r="H1559" t="b">
        <v>1</v>
      </c>
      <c r="I1559" s="4">
        <v>50</v>
      </c>
      <c r="J1559" s="5">
        <v>2222</v>
      </c>
      <c r="K1559" s="5">
        <v>24</v>
      </c>
      <c r="L1559" s="5">
        <v>11</v>
      </c>
      <c r="M1559">
        <v>1</v>
      </c>
      <c r="N1559" t="str">
        <f>VLOOKUP(טבלה1[[#This Row],[level_id]],Level_id!$A$2:$B$5,2)</f>
        <v>All levels</v>
      </c>
      <c r="O1559" t="str">
        <f>LOWER(טבלה1[[#This Row],[level_desc]])</f>
        <v>all levels</v>
      </c>
      <c r="P1559" s="3" t="str">
        <f>UPPER(טבלה1[[#This Row],[small letters]])</f>
        <v>ALL LEVELS</v>
      </c>
      <c r="Q1559">
        <f>LEN(טבלה1[[#This Row],[no spaces]])</f>
        <v>10</v>
      </c>
      <c r="R1559" t="str">
        <f>TRIM(טבלה1[[#This Row],[small letters]])</f>
        <v>all levels</v>
      </c>
      <c r="S1559" s="6">
        <v>0.6</v>
      </c>
      <c r="T1559" s="12">
        <v>42275</v>
      </c>
      <c r="U1559" s="6">
        <f>DAY(טבלה1[[#This Row],[published_date]])</f>
        <v>28</v>
      </c>
      <c r="V1559" s="6">
        <f>MONTH(טבלה1[[#This Row],[published_date]])</f>
        <v>9</v>
      </c>
      <c r="W1559" s="6">
        <f>YEAR(טבלה1[[#This Row],[published_date]])</f>
        <v>2015</v>
      </c>
      <c r="X1559">
        <v>1</v>
      </c>
      <c r="Y1559" t="str">
        <f>VLOOKUP(טבלה1[[#This Row],[subject_id]],Subject_id!$A$2:$B$5,2)</f>
        <v>Business Finance</v>
      </c>
      <c r="Z1559" s="7">
        <v>43318</v>
      </c>
      <c r="AA1559">
        <f>_xlfn.DAYS(טבלה1[[#This Row],[Removal_date]],טבלה1[[#This Row],[published_date]])</f>
        <v>1043</v>
      </c>
      <c r="AB1559" s="4">
        <f>טבלה1[[#This Row],[price]]*טבלה1[[#This Row],[num_subscribers]]</f>
        <v>111100</v>
      </c>
    </row>
    <row r="1560" spans="1:28" x14ac:dyDescent="0.3">
      <c r="A1560">
        <v>601230</v>
      </c>
      <c r="B1560" t="s">
        <v>4324</v>
      </c>
      <c r="C1560" t="str">
        <f>LEFT(טבלה1[[#This Row],[course_title]],10)</f>
        <v>Guitar:Pla</v>
      </c>
      <c r="D1560" t="str">
        <f>RIGHT(טבלה1[[#This Row],[course_title]],10)</f>
        <v xml:space="preserve"> On Guitar</v>
      </c>
      <c r="E1560" t="str">
        <f>MID(טבלה1[[#This Row],[course_title]],2,10)</f>
        <v>uitar:Play</v>
      </c>
      <c r="F1560" t="s">
        <v>4325</v>
      </c>
      <c r="G1560" t="str">
        <f>REPLACE(טבלה1[[#This Row],[url]],19,3,"com")</f>
        <v>https://www.udemy.com/christmas-songs/</v>
      </c>
      <c r="H1560" t="b">
        <v>1</v>
      </c>
      <c r="I1560" s="4">
        <v>50</v>
      </c>
      <c r="J1560" s="5">
        <v>383</v>
      </c>
      <c r="K1560" s="5">
        <v>4</v>
      </c>
      <c r="L1560" s="5">
        <v>9</v>
      </c>
      <c r="M1560">
        <v>2</v>
      </c>
      <c r="N1560" t="str">
        <f>VLOOKUP(טבלה1[[#This Row],[level_id]],Level_id!$A$2:$B$5,2)</f>
        <v>Beginner Level</v>
      </c>
      <c r="O1560" t="str">
        <f>LOWER(טבלה1[[#This Row],[level_desc]])</f>
        <v>beginner level</v>
      </c>
      <c r="P1560" s="3" t="str">
        <f>UPPER(טבלה1[[#This Row],[small letters]])</f>
        <v>BEGINNER LEVEL</v>
      </c>
      <c r="Q1560">
        <f>LEN(טבלה1[[#This Row],[no spaces]])</f>
        <v>14</v>
      </c>
      <c r="R1560" t="str">
        <f>TRIM(טבלה1[[#This Row],[small letters]])</f>
        <v>beginner level</v>
      </c>
      <c r="S1560" s="6">
        <v>1</v>
      </c>
      <c r="T1560" s="12">
        <v>42319</v>
      </c>
      <c r="U1560" s="6">
        <f>DAY(טבלה1[[#This Row],[published_date]])</f>
        <v>11</v>
      </c>
      <c r="V1560" s="6">
        <f>MONTH(טבלה1[[#This Row],[published_date]])</f>
        <v>11</v>
      </c>
      <c r="W1560" s="6">
        <f>YEAR(טבלה1[[#This Row],[published_date]])</f>
        <v>2015</v>
      </c>
      <c r="X1560">
        <v>3</v>
      </c>
      <c r="Y1560" t="str">
        <f>VLOOKUP(טבלה1[[#This Row],[subject_id]],Subject_id!$A$2:$B$5,2)</f>
        <v>Musical Instruments</v>
      </c>
      <c r="Z1560" s="7">
        <v>43465</v>
      </c>
      <c r="AA1560">
        <f>_xlfn.DAYS(טבלה1[[#This Row],[Removal_date]],טבלה1[[#This Row],[published_date]])</f>
        <v>1146</v>
      </c>
      <c r="AB1560" s="4">
        <f>טבלה1[[#This Row],[price]]*טבלה1[[#This Row],[num_subscribers]]</f>
        <v>19150</v>
      </c>
    </row>
    <row r="1561" spans="1:28" x14ac:dyDescent="0.3">
      <c r="A1561">
        <v>602032</v>
      </c>
      <c r="B1561" t="s">
        <v>1140</v>
      </c>
      <c r="C1561" t="str">
        <f>LEFT(טבלה1[[#This Row],[course_title]],10)</f>
        <v>Ultimate S</v>
      </c>
      <c r="D1561" t="str">
        <f>RIGHT(טבלה1[[#This Row],[course_title]],10)</f>
        <v>lue Stocks</v>
      </c>
      <c r="E1561" t="str">
        <f>MID(טבלה1[[#This Row],[course_title]],2,10)</f>
        <v>ltimate St</v>
      </c>
      <c r="F1561" t="s">
        <v>1141</v>
      </c>
      <c r="G1561" t="str">
        <f>REPLACE(טבלה1[[#This Row],[url]],19,3,"com")</f>
        <v>https://www.udemy.com/stock-investing/</v>
      </c>
      <c r="H1561" t="b">
        <v>1</v>
      </c>
      <c r="I1561" s="4">
        <v>50</v>
      </c>
      <c r="J1561" s="5">
        <v>1519</v>
      </c>
      <c r="K1561" s="5">
        <v>40</v>
      </c>
      <c r="L1561" s="5">
        <v>46</v>
      </c>
      <c r="M1561">
        <v>1</v>
      </c>
      <c r="N1561" t="str">
        <f>VLOOKUP(טבלה1[[#This Row],[level_id]],Level_id!$A$2:$B$5,2)</f>
        <v>All levels</v>
      </c>
      <c r="O1561" t="str">
        <f>LOWER(טבלה1[[#This Row],[level_desc]])</f>
        <v>all levels</v>
      </c>
      <c r="P1561" s="3" t="str">
        <f>UPPER(טבלה1[[#This Row],[small letters]])</f>
        <v>ALL LEVELS</v>
      </c>
      <c r="Q1561">
        <f>LEN(טבלה1[[#This Row],[no spaces]])</f>
        <v>10</v>
      </c>
      <c r="R1561" t="str">
        <f>TRIM(טבלה1[[#This Row],[small letters]])</f>
        <v>all levels</v>
      </c>
      <c r="S1561" s="6">
        <v>3.5</v>
      </c>
      <c r="T1561" s="12">
        <v>42311</v>
      </c>
      <c r="U1561" s="6">
        <f>DAY(טבלה1[[#This Row],[published_date]])</f>
        <v>3</v>
      </c>
      <c r="V1561" s="6">
        <f>MONTH(טבלה1[[#This Row],[published_date]])</f>
        <v>11</v>
      </c>
      <c r="W1561" s="6">
        <f>YEAR(טבלה1[[#This Row],[published_date]])</f>
        <v>2015</v>
      </c>
      <c r="X1561">
        <v>1</v>
      </c>
      <c r="Y1561" t="str">
        <f>VLOOKUP(טבלה1[[#This Row],[subject_id]],Subject_id!$A$2:$B$5,2)</f>
        <v>Business Finance</v>
      </c>
      <c r="Z1561" s="7">
        <v>43318</v>
      </c>
      <c r="AA1561">
        <f>_xlfn.DAYS(טבלה1[[#This Row],[Removal_date]],טבלה1[[#This Row],[published_date]])</f>
        <v>1007</v>
      </c>
      <c r="AB1561" s="4">
        <f>טבלה1[[#This Row],[price]]*טבלה1[[#This Row],[num_subscribers]]</f>
        <v>75950</v>
      </c>
    </row>
    <row r="1562" spans="1:28" x14ac:dyDescent="0.3">
      <c r="A1562">
        <v>602702</v>
      </c>
      <c r="B1562" t="s">
        <v>7069</v>
      </c>
      <c r="C1562" t="str">
        <f>LEFT(טבלה1[[#This Row],[course_title]],10)</f>
        <v xml:space="preserve">Wordpress </v>
      </c>
      <c r="D1562" t="str">
        <f>RIGHT(טבלה1[[#This Row],[course_title]],10)</f>
        <v xml:space="preserve">ut Coding </v>
      </c>
      <c r="E1562" t="str">
        <f>MID(טבלה1[[#This Row],[course_title]],2,10)</f>
        <v>ordpress f</v>
      </c>
      <c r="F1562" t="s">
        <v>7070</v>
      </c>
      <c r="G1562" t="str">
        <f>REPLACE(טבלה1[[#This Row],[url]],19,3,"com")</f>
        <v>https://www.udemy.com/wordpress-create-websites-fast-wo-coding-and-make-money/</v>
      </c>
      <c r="H1562" t="b">
        <v>1</v>
      </c>
      <c r="I1562" s="4">
        <v>50</v>
      </c>
      <c r="J1562" s="5">
        <v>1658</v>
      </c>
      <c r="K1562" s="5">
        <v>72</v>
      </c>
      <c r="L1562" s="5">
        <v>68</v>
      </c>
      <c r="M1562">
        <v>1</v>
      </c>
      <c r="N1562" t="str">
        <f>VLOOKUP(טבלה1[[#This Row],[level_id]],Level_id!$A$2:$B$5,2)</f>
        <v>All levels</v>
      </c>
      <c r="O1562" t="str">
        <f>LOWER(טבלה1[[#This Row],[level_desc]])</f>
        <v>all levels</v>
      </c>
      <c r="P1562" s="3" t="str">
        <f>UPPER(טבלה1[[#This Row],[small letters]])</f>
        <v>ALL LEVELS</v>
      </c>
      <c r="Q1562">
        <f>LEN(טבלה1[[#This Row],[no spaces]])</f>
        <v>10</v>
      </c>
      <c r="R1562" t="str">
        <f>TRIM(טבלה1[[#This Row],[small letters]])</f>
        <v>all levels</v>
      </c>
      <c r="S1562" s="6">
        <v>5</v>
      </c>
      <c r="T1562" s="12">
        <v>42255</v>
      </c>
      <c r="U1562" s="6">
        <f>DAY(טבלה1[[#This Row],[published_date]])</f>
        <v>8</v>
      </c>
      <c r="V1562" s="6">
        <f>MONTH(טבלה1[[#This Row],[published_date]])</f>
        <v>9</v>
      </c>
      <c r="W1562" s="6">
        <f>YEAR(טבלה1[[#This Row],[published_date]])</f>
        <v>2015</v>
      </c>
      <c r="X1562">
        <v>4</v>
      </c>
      <c r="Y1562" t="str">
        <f>VLOOKUP(טבלה1[[#This Row],[subject_id]],Subject_id!$A$2:$B$5,2)</f>
        <v>Web Development</v>
      </c>
      <c r="Z1562" s="7">
        <v>43734</v>
      </c>
      <c r="AA1562">
        <f>_xlfn.DAYS(טבלה1[[#This Row],[Removal_date]],טבלה1[[#This Row],[published_date]])</f>
        <v>1479</v>
      </c>
      <c r="AB1562" s="4">
        <f>טבלה1[[#This Row],[price]]*טבלה1[[#This Row],[num_subscribers]]</f>
        <v>82900</v>
      </c>
    </row>
    <row r="1563" spans="1:28" x14ac:dyDescent="0.3">
      <c r="A1563">
        <v>603902</v>
      </c>
      <c r="B1563" t="s">
        <v>3956</v>
      </c>
      <c r="C1563" t="str">
        <f>LEFT(טבלה1[[#This Row],[course_title]],10)</f>
        <v>Curso de D</v>
      </c>
      <c r="D1563" t="str">
        <f>RIGHT(טבלה1[[#This Row],[course_title]],10)</f>
        <v>incipiante</v>
      </c>
      <c r="E1563" t="str">
        <f>MID(טבלה1[[#This Row],[course_title]],2,10)</f>
        <v>urso de Di</v>
      </c>
      <c r="F1563" t="s">
        <v>3957</v>
      </c>
      <c r="G1563" t="str">
        <f>REPLACE(טבלה1[[#This Row],[url]],19,3,"com")</f>
        <v>https://www.udemy.com/curso-de-didgeridoo-nivel-principiante/</v>
      </c>
      <c r="H1563" t="b">
        <v>1</v>
      </c>
      <c r="I1563" s="4">
        <v>50</v>
      </c>
      <c r="J1563" s="5">
        <v>0</v>
      </c>
      <c r="K1563" s="5">
        <v>0</v>
      </c>
      <c r="L1563" s="5">
        <v>31</v>
      </c>
      <c r="M1563">
        <v>2</v>
      </c>
      <c r="N1563" t="str">
        <f>VLOOKUP(טבלה1[[#This Row],[level_id]],Level_id!$A$2:$B$5,2)</f>
        <v>Beginner Level</v>
      </c>
      <c r="O1563" t="str">
        <f>LOWER(טבלה1[[#This Row],[level_desc]])</f>
        <v>beginner level</v>
      </c>
      <c r="P1563" s="3" t="str">
        <f>UPPER(טבלה1[[#This Row],[small letters]])</f>
        <v>BEGINNER LEVEL</v>
      </c>
      <c r="Q1563">
        <f>LEN(טבלה1[[#This Row],[no spaces]])</f>
        <v>14</v>
      </c>
      <c r="R1563" t="str">
        <f>TRIM(טבלה1[[#This Row],[small letters]])</f>
        <v>beginner level</v>
      </c>
      <c r="S1563" s="6">
        <v>1</v>
      </c>
      <c r="T1563" s="12">
        <v>42471</v>
      </c>
      <c r="U1563" s="6">
        <f>DAY(טבלה1[[#This Row],[published_date]])</f>
        <v>11</v>
      </c>
      <c r="V1563" s="6">
        <f>MONTH(טבלה1[[#This Row],[published_date]])</f>
        <v>4</v>
      </c>
      <c r="W1563" s="6">
        <f>YEAR(טבלה1[[#This Row],[published_date]])</f>
        <v>2016</v>
      </c>
      <c r="X1563">
        <v>3</v>
      </c>
      <c r="Y1563" t="str">
        <f>VLOOKUP(טבלה1[[#This Row],[subject_id]],Subject_id!$A$2:$B$5,2)</f>
        <v>Musical Instruments</v>
      </c>
      <c r="Z1563" s="7">
        <v>43465</v>
      </c>
      <c r="AA1563">
        <f>_xlfn.DAYS(טבלה1[[#This Row],[Removal_date]],טבלה1[[#This Row],[published_date]])</f>
        <v>994</v>
      </c>
      <c r="AB1563" s="4">
        <f>טבלה1[[#This Row],[price]]*טבלה1[[#This Row],[num_subscribers]]</f>
        <v>0</v>
      </c>
    </row>
    <row r="1564" spans="1:28" x14ac:dyDescent="0.3">
      <c r="A1564">
        <v>605074</v>
      </c>
      <c r="B1564" t="s">
        <v>4394</v>
      </c>
      <c r="C1564" t="str">
        <f>LEFT(טבלה1[[#This Row],[course_title]],10)</f>
        <v>Advanced F</v>
      </c>
      <c r="D1564" t="str">
        <f>RIGHT(טבלה1[[#This Row],[course_title]],10)</f>
        <v xml:space="preserve"> Flute!â€‹</v>
      </c>
      <c r="E1564" t="str">
        <f>MID(טבלה1[[#This Row],[course_title]],2,10)</f>
        <v>dvanced Fl</v>
      </c>
      <c r="F1564" t="s">
        <v>4395</v>
      </c>
      <c r="G1564" t="str">
        <f>REPLACE(טבלה1[[#This Row],[url]],19,3,"com")</f>
        <v>https://www.udemy.com/advanced-flute/</v>
      </c>
      <c r="H1564" t="b">
        <v>1</v>
      </c>
      <c r="I1564" s="4">
        <v>50</v>
      </c>
      <c r="J1564" s="5">
        <v>205</v>
      </c>
      <c r="K1564" s="5">
        <v>4</v>
      </c>
      <c r="L1564" s="5">
        <v>95</v>
      </c>
      <c r="M1564">
        <v>1</v>
      </c>
      <c r="N1564" t="str">
        <f>VLOOKUP(טבלה1[[#This Row],[level_id]],Level_id!$A$2:$B$5,2)</f>
        <v>All levels</v>
      </c>
      <c r="O1564" t="str">
        <f>LOWER(טבלה1[[#This Row],[level_desc]])</f>
        <v>all levels</v>
      </c>
      <c r="P1564" s="3" t="str">
        <f>UPPER(טבלה1[[#This Row],[small letters]])</f>
        <v>ALL LEVELS</v>
      </c>
      <c r="Q1564">
        <f>LEN(טבלה1[[#This Row],[no spaces]])</f>
        <v>10</v>
      </c>
      <c r="R1564" t="str">
        <f>TRIM(טבלה1[[#This Row],[small letters]])</f>
        <v>all levels</v>
      </c>
      <c r="S1564" s="6">
        <v>5</v>
      </c>
      <c r="T1564" s="12">
        <v>42254</v>
      </c>
      <c r="U1564" s="6">
        <f>DAY(טבלה1[[#This Row],[published_date]])</f>
        <v>7</v>
      </c>
      <c r="V1564" s="6">
        <f>MONTH(טבלה1[[#This Row],[published_date]])</f>
        <v>9</v>
      </c>
      <c r="W1564" s="6">
        <f>YEAR(טבלה1[[#This Row],[published_date]])</f>
        <v>2015</v>
      </c>
      <c r="X1564">
        <v>3</v>
      </c>
      <c r="Y1564" t="str">
        <f>VLOOKUP(טבלה1[[#This Row],[subject_id]],Subject_id!$A$2:$B$5,2)</f>
        <v>Musical Instruments</v>
      </c>
      <c r="Z1564" s="7">
        <v>43734</v>
      </c>
      <c r="AA1564">
        <f>_xlfn.DAYS(טבלה1[[#This Row],[Removal_date]],טבלה1[[#This Row],[published_date]])</f>
        <v>1480</v>
      </c>
      <c r="AB1564" s="4">
        <f>טבלה1[[#This Row],[price]]*טבלה1[[#This Row],[num_subscribers]]</f>
        <v>10250</v>
      </c>
    </row>
    <row r="1565" spans="1:28" x14ac:dyDescent="0.3">
      <c r="A1565">
        <v>606494</v>
      </c>
      <c r="B1565" t="s">
        <v>4141</v>
      </c>
      <c r="C1565" t="str">
        <f>LEFT(טבלה1[[#This Row],[course_title]],10)</f>
        <v xml:space="preserve">The 80/20 </v>
      </c>
      <c r="D1565" t="str">
        <f>RIGHT(טבלה1[[#This Row],[course_title]],10)</f>
        <v>tar Course</v>
      </c>
      <c r="E1565" t="str">
        <f>MID(טבלה1[[#This Row],[course_title]],2,10)</f>
        <v>he 80/20 B</v>
      </c>
      <c r="F1565" t="s">
        <v>4142</v>
      </c>
      <c r="G1565" t="str">
        <f>REPLACE(טבלה1[[#This Row],[url]],19,3,"com")</f>
        <v>https://www.udemy.com/the-8020-beginner-guitar-course/</v>
      </c>
      <c r="H1565" t="b">
        <v>1</v>
      </c>
      <c r="I1565" s="4">
        <v>50</v>
      </c>
      <c r="J1565" s="5">
        <v>1269</v>
      </c>
      <c r="K1565" s="5">
        <v>27</v>
      </c>
      <c r="L1565" s="5">
        <v>51</v>
      </c>
      <c r="M1565">
        <v>2</v>
      </c>
      <c r="N1565" t="str">
        <f>VLOOKUP(טבלה1[[#This Row],[level_id]],Level_id!$A$2:$B$5,2)</f>
        <v>Beginner Level</v>
      </c>
      <c r="O1565" t="str">
        <f>LOWER(טבלה1[[#This Row],[level_desc]])</f>
        <v>beginner level</v>
      </c>
      <c r="P1565" s="3" t="str">
        <f>UPPER(טבלה1[[#This Row],[small letters]])</f>
        <v>BEGINNER LEVEL</v>
      </c>
      <c r="Q1565">
        <f>LEN(טבלה1[[#This Row],[no spaces]])</f>
        <v>14</v>
      </c>
      <c r="R1565" t="str">
        <f>TRIM(טבלה1[[#This Row],[small letters]])</f>
        <v>beginner level</v>
      </c>
      <c r="S1565" s="6">
        <v>3</v>
      </c>
      <c r="T1565" s="12">
        <v>42488</v>
      </c>
      <c r="U1565" s="6">
        <f>DAY(טבלה1[[#This Row],[published_date]])</f>
        <v>28</v>
      </c>
      <c r="V1565" s="6">
        <f>MONTH(טבלה1[[#This Row],[published_date]])</f>
        <v>4</v>
      </c>
      <c r="W1565" s="6">
        <f>YEAR(טבלה1[[#This Row],[published_date]])</f>
        <v>2016</v>
      </c>
      <c r="X1565">
        <v>3</v>
      </c>
      <c r="Y1565" t="str">
        <f>VLOOKUP(טבלה1[[#This Row],[subject_id]],Subject_id!$A$2:$B$5,2)</f>
        <v>Musical Instruments</v>
      </c>
      <c r="Z1565" s="7">
        <v>43465</v>
      </c>
      <c r="AA1565">
        <f>_xlfn.DAYS(טבלה1[[#This Row],[Removal_date]],טבלה1[[#This Row],[published_date]])</f>
        <v>977</v>
      </c>
      <c r="AB1565" s="4">
        <f>טבלה1[[#This Row],[price]]*טבלה1[[#This Row],[num_subscribers]]</f>
        <v>63450</v>
      </c>
    </row>
    <row r="1566" spans="1:28" x14ac:dyDescent="0.3">
      <c r="A1566">
        <v>606756</v>
      </c>
      <c r="B1566" t="s">
        <v>6370</v>
      </c>
      <c r="C1566" t="str">
        <f>LEFT(טבלה1[[#This Row],[course_title]],10)</f>
        <v>Projects i</v>
      </c>
      <c r="D1566" t="str">
        <f>RIGHT(טבלה1[[#This Row],[course_title]],10)</f>
        <v>0 projects</v>
      </c>
      <c r="E1566" t="str">
        <f>MID(טבלה1[[#This Row],[course_title]],2,10)</f>
        <v>rojects in</v>
      </c>
      <c r="F1566" t="s">
        <v>6371</v>
      </c>
      <c r="G1566" t="str">
        <f>REPLACE(טבלה1[[#This Row],[url]],19,3,"com")</f>
        <v>https://www.udemy.com/projects-in-expressjs-learn-expressjs-building-10-projects/</v>
      </c>
      <c r="H1566" t="b">
        <v>1</v>
      </c>
      <c r="I1566" s="4">
        <v>50</v>
      </c>
      <c r="J1566" s="5">
        <v>1949</v>
      </c>
      <c r="K1566" s="5">
        <v>149</v>
      </c>
      <c r="L1566" s="5">
        <v>102</v>
      </c>
      <c r="M1566">
        <v>1</v>
      </c>
      <c r="N1566" t="str">
        <f>VLOOKUP(טבלה1[[#This Row],[level_id]],Level_id!$A$2:$B$5,2)</f>
        <v>All levels</v>
      </c>
      <c r="O1566" t="str">
        <f>LOWER(טבלה1[[#This Row],[level_desc]])</f>
        <v>all levels</v>
      </c>
      <c r="P1566" s="3" t="str">
        <f>UPPER(טבלה1[[#This Row],[small letters]])</f>
        <v>ALL LEVELS</v>
      </c>
      <c r="Q1566">
        <f>LEN(טבלה1[[#This Row],[no spaces]])</f>
        <v>10</v>
      </c>
      <c r="R1566" t="str">
        <f>TRIM(טבלה1[[#This Row],[small letters]])</f>
        <v>all levels</v>
      </c>
      <c r="S1566" s="6">
        <v>15.5</v>
      </c>
      <c r="T1566" s="12">
        <v>42262</v>
      </c>
      <c r="U1566" s="6">
        <f>DAY(טבלה1[[#This Row],[published_date]])</f>
        <v>15</v>
      </c>
      <c r="V1566" s="6">
        <f>MONTH(טבלה1[[#This Row],[published_date]])</f>
        <v>9</v>
      </c>
      <c r="W1566" s="6">
        <f>YEAR(טבלה1[[#This Row],[published_date]])</f>
        <v>2015</v>
      </c>
      <c r="X1566">
        <v>4</v>
      </c>
      <c r="Y1566" t="str">
        <f>VLOOKUP(טבלה1[[#This Row],[subject_id]],Subject_id!$A$2:$B$5,2)</f>
        <v>Web Development</v>
      </c>
      <c r="Z1566" s="7">
        <v>43734</v>
      </c>
      <c r="AA1566">
        <f>_xlfn.DAYS(טבלה1[[#This Row],[Removal_date]],טבלה1[[#This Row],[published_date]])</f>
        <v>1472</v>
      </c>
      <c r="AB1566" s="4">
        <f>טבלה1[[#This Row],[price]]*טבלה1[[#This Row],[num_subscribers]]</f>
        <v>97450</v>
      </c>
    </row>
    <row r="1567" spans="1:28" x14ac:dyDescent="0.3">
      <c r="A1567">
        <v>606928</v>
      </c>
      <c r="B1567" t="s">
        <v>50</v>
      </c>
      <c r="C1567" t="str">
        <f>LEFT(טבלה1[[#This Row],[course_title]],10)</f>
        <v>7 Deadly M</v>
      </c>
      <c r="D1567" t="str">
        <f>RIGHT(טבלה1[[#This Row],[course_title]],10)</f>
        <v>r Profits!</v>
      </c>
      <c r="E1567" t="str">
        <f>MID(טבלה1[[#This Row],[course_title]],2,10)</f>
        <v xml:space="preserve"> Deadly Mi</v>
      </c>
      <c r="F1567" t="s">
        <v>51</v>
      </c>
      <c r="G1567" t="str">
        <f>REPLACE(טבלה1[[#This Row],[url]],19,3,"com")</f>
        <v>https://www.udemy.com/7-deadly-mistakes-of-investing/</v>
      </c>
      <c r="H1567" t="b">
        <v>1</v>
      </c>
      <c r="I1567" s="4">
        <v>50</v>
      </c>
      <c r="J1567" s="5">
        <v>5354</v>
      </c>
      <c r="K1567" s="5">
        <v>24</v>
      </c>
      <c r="L1567" s="5">
        <v>23</v>
      </c>
      <c r="M1567">
        <v>1</v>
      </c>
      <c r="N1567" t="str">
        <f>VLOOKUP(טבלה1[[#This Row],[level_id]],Level_id!$A$2:$B$5,2)</f>
        <v>All levels</v>
      </c>
      <c r="O1567" t="str">
        <f>LOWER(טבלה1[[#This Row],[level_desc]])</f>
        <v>all levels</v>
      </c>
      <c r="P1567" s="3" t="str">
        <f>UPPER(טבלה1[[#This Row],[small letters]])</f>
        <v>ALL LEVELS</v>
      </c>
      <c r="Q1567">
        <f>LEN(טבלה1[[#This Row],[no spaces]])</f>
        <v>10</v>
      </c>
      <c r="R1567" t="str">
        <f>TRIM(טבלה1[[#This Row],[small letters]])</f>
        <v>all levels</v>
      </c>
      <c r="S1567" s="6">
        <v>1.5</v>
      </c>
      <c r="T1567" s="12">
        <v>42268</v>
      </c>
      <c r="U1567" s="6">
        <f>DAY(טבלה1[[#This Row],[published_date]])</f>
        <v>21</v>
      </c>
      <c r="V1567" s="6">
        <f>MONTH(טבלה1[[#This Row],[published_date]])</f>
        <v>9</v>
      </c>
      <c r="W1567" s="6">
        <f>YEAR(טבלה1[[#This Row],[published_date]])</f>
        <v>2015</v>
      </c>
      <c r="X1567">
        <v>1</v>
      </c>
      <c r="Y1567" t="str">
        <f>VLOOKUP(טבלה1[[#This Row],[subject_id]],Subject_id!$A$2:$B$5,2)</f>
        <v>Business Finance</v>
      </c>
      <c r="Z1567" s="7">
        <v>43376</v>
      </c>
      <c r="AA1567">
        <f>_xlfn.DAYS(טבלה1[[#This Row],[Removal_date]],טבלה1[[#This Row],[published_date]])</f>
        <v>1108</v>
      </c>
      <c r="AB1567" s="4">
        <f>טבלה1[[#This Row],[price]]*טבלה1[[#This Row],[num_subscribers]]</f>
        <v>267700</v>
      </c>
    </row>
    <row r="1568" spans="1:28" x14ac:dyDescent="0.3">
      <c r="A1568">
        <v>607876</v>
      </c>
      <c r="B1568" t="s">
        <v>424</v>
      </c>
      <c r="C1568" t="str">
        <f>LEFT(טבלה1[[#This Row],[course_title]],10)</f>
        <v xml:space="preserve">Mastering </v>
      </c>
      <c r="D1568" t="str">
        <f>RIGHT(טבלה1[[#This Row],[course_title]],10)</f>
        <v>ty Trading</v>
      </c>
      <c r="E1568" t="str">
        <f>MID(טבלה1[[#This Row],[course_title]],2,10)</f>
        <v>astering C</v>
      </c>
      <c r="F1568" t="s">
        <v>425</v>
      </c>
      <c r="G1568" t="str">
        <f>REPLACE(טבלה1[[#This Row],[url]],19,3,"com")</f>
        <v>https://www.udemy.com/mastering-candlestick-charting/</v>
      </c>
      <c r="H1568" t="b">
        <v>1</v>
      </c>
      <c r="I1568" s="4">
        <v>50</v>
      </c>
      <c r="J1568" s="5">
        <v>123</v>
      </c>
      <c r="K1568" s="5">
        <v>16</v>
      </c>
      <c r="L1568" s="5">
        <v>35</v>
      </c>
      <c r="M1568">
        <v>1</v>
      </c>
      <c r="N1568" t="str">
        <f>VLOOKUP(טבלה1[[#This Row],[level_id]],Level_id!$A$2:$B$5,2)</f>
        <v>All levels</v>
      </c>
      <c r="O1568" t="str">
        <f>LOWER(טבלה1[[#This Row],[level_desc]])</f>
        <v>all levels</v>
      </c>
      <c r="P1568" s="3" t="str">
        <f>UPPER(טבלה1[[#This Row],[small letters]])</f>
        <v>ALL LEVELS</v>
      </c>
      <c r="Q1568">
        <f>LEN(טבלה1[[#This Row],[no spaces]])</f>
        <v>10</v>
      </c>
      <c r="R1568" t="str">
        <f>TRIM(טבלה1[[#This Row],[small letters]])</f>
        <v>all levels</v>
      </c>
      <c r="S1568" s="6">
        <v>2</v>
      </c>
      <c r="T1568" s="12">
        <v>42269</v>
      </c>
      <c r="U1568" s="6">
        <f>DAY(טבלה1[[#This Row],[published_date]])</f>
        <v>22</v>
      </c>
      <c r="V1568" s="6">
        <f>MONTH(טבלה1[[#This Row],[published_date]])</f>
        <v>9</v>
      </c>
      <c r="W1568" s="6">
        <f>YEAR(טבלה1[[#This Row],[published_date]])</f>
        <v>2015</v>
      </c>
      <c r="X1568">
        <v>1</v>
      </c>
      <c r="Y1568" t="str">
        <f>VLOOKUP(טבלה1[[#This Row],[subject_id]],Subject_id!$A$2:$B$5,2)</f>
        <v>Business Finance</v>
      </c>
      <c r="Z1568" s="7">
        <v>43408</v>
      </c>
      <c r="AA1568">
        <f>_xlfn.DAYS(טבלה1[[#This Row],[Removal_date]],טבלה1[[#This Row],[published_date]])</f>
        <v>1139</v>
      </c>
      <c r="AB1568" s="4">
        <f>טבלה1[[#This Row],[price]]*טבלה1[[#This Row],[num_subscribers]]</f>
        <v>6150</v>
      </c>
    </row>
    <row r="1569" spans="1:28" x14ac:dyDescent="0.3">
      <c r="A1569">
        <v>613422</v>
      </c>
      <c r="B1569" t="s">
        <v>1412</v>
      </c>
      <c r="C1569" t="str">
        <f>LEFT(טבלה1[[#This Row],[course_title]],10)</f>
        <v>Business E</v>
      </c>
      <c r="D1569" t="str">
        <f>RIGHT(טבלה1[[#This Row],[course_title]],10)</f>
        <v>ege Level)</v>
      </c>
      <c r="E1569" t="str">
        <f>MID(טבלה1[[#This Row],[course_title]],2,10)</f>
        <v>usiness Ec</v>
      </c>
      <c r="F1569" t="s">
        <v>1413</v>
      </c>
      <c r="G1569" t="str">
        <f>REPLACE(טבלה1[[#This Row],[url]],19,3,"com")</f>
        <v>https://www.udemy.com/business-economics-basics/</v>
      </c>
      <c r="H1569" t="b">
        <v>1</v>
      </c>
      <c r="I1569" s="4">
        <v>50</v>
      </c>
      <c r="J1569" s="5">
        <v>3425</v>
      </c>
      <c r="K1569" s="5">
        <v>10</v>
      </c>
      <c r="L1569" s="5">
        <v>50</v>
      </c>
      <c r="M1569">
        <v>1</v>
      </c>
      <c r="N1569" t="str">
        <f>VLOOKUP(טבלה1[[#This Row],[level_id]],Level_id!$A$2:$B$5,2)</f>
        <v>All levels</v>
      </c>
      <c r="O1569" t="str">
        <f>LOWER(טבלה1[[#This Row],[level_desc]])</f>
        <v>all levels</v>
      </c>
      <c r="P1569" s="3" t="str">
        <f>UPPER(טבלה1[[#This Row],[small letters]])</f>
        <v>ALL LEVELS</v>
      </c>
      <c r="Q1569">
        <f>LEN(טבלה1[[#This Row],[no spaces]])</f>
        <v>10</v>
      </c>
      <c r="R1569" t="str">
        <f>TRIM(טבלה1[[#This Row],[small letters]])</f>
        <v>all levels</v>
      </c>
      <c r="S1569" s="6">
        <v>4</v>
      </c>
      <c r="T1569" s="12">
        <v>42263</v>
      </c>
      <c r="U1569" s="6">
        <f>DAY(טבלה1[[#This Row],[published_date]])</f>
        <v>16</v>
      </c>
      <c r="V1569" s="6">
        <f>MONTH(טבלה1[[#This Row],[published_date]])</f>
        <v>9</v>
      </c>
      <c r="W1569" s="6">
        <f>YEAR(טבלה1[[#This Row],[published_date]])</f>
        <v>2015</v>
      </c>
      <c r="X1569">
        <v>1</v>
      </c>
      <c r="Y1569" t="str">
        <f>VLOOKUP(טבלה1[[#This Row],[subject_id]],Subject_id!$A$2:$B$5,2)</f>
        <v>Business Finance</v>
      </c>
      <c r="Z1569" s="7">
        <v>43318</v>
      </c>
      <c r="AA1569">
        <f>_xlfn.DAYS(טבלה1[[#This Row],[Removal_date]],טבלה1[[#This Row],[published_date]])</f>
        <v>1055</v>
      </c>
      <c r="AB1569" s="4">
        <f>טבלה1[[#This Row],[price]]*טבלה1[[#This Row],[num_subscribers]]</f>
        <v>171250</v>
      </c>
    </row>
    <row r="1570" spans="1:28" x14ac:dyDescent="0.3">
      <c r="A1570">
        <v>618586</v>
      </c>
      <c r="B1570" t="s">
        <v>4677</v>
      </c>
      <c r="C1570" t="str">
        <f>LEFT(טבלה1[[#This Row],[course_title]],10)</f>
        <v>Flute Solo</v>
      </c>
      <c r="D1570" t="str">
        <f>RIGHT(טבלה1[[#This Row],[course_title]],10)</f>
        <v>que Pieces</v>
      </c>
      <c r="E1570" t="str">
        <f>MID(טבלה1[[#This Row],[course_title]],2,10)</f>
        <v>lute Solos</v>
      </c>
      <c r="F1570" t="s">
        <v>4678</v>
      </c>
      <c r="G1570" t="str">
        <f>REPLACE(טבלה1[[#This Row],[url]],19,3,"com")</f>
        <v>https://www.udemy.com/flute-solos/</v>
      </c>
      <c r="H1570" t="b">
        <v>1</v>
      </c>
      <c r="I1570" s="4">
        <v>50</v>
      </c>
      <c r="J1570" s="5">
        <v>156</v>
      </c>
      <c r="K1570" s="5">
        <v>4</v>
      </c>
      <c r="L1570" s="5">
        <v>62</v>
      </c>
      <c r="M1570">
        <v>1</v>
      </c>
      <c r="N1570" t="str">
        <f>VLOOKUP(טבלה1[[#This Row],[level_id]],Level_id!$A$2:$B$5,2)</f>
        <v>All levels</v>
      </c>
      <c r="O1570" t="str">
        <f>LOWER(טבלה1[[#This Row],[level_desc]])</f>
        <v>all levels</v>
      </c>
      <c r="P1570" s="3" t="str">
        <f>UPPER(טבלה1[[#This Row],[small letters]])</f>
        <v>ALL LEVELS</v>
      </c>
      <c r="Q1570">
        <f>LEN(טבלה1[[#This Row],[no spaces]])</f>
        <v>10</v>
      </c>
      <c r="R1570" t="str">
        <f>TRIM(טבלה1[[#This Row],[small letters]])</f>
        <v>all levels</v>
      </c>
      <c r="S1570" s="6">
        <v>3</v>
      </c>
      <c r="T1570" s="12">
        <v>42269</v>
      </c>
      <c r="U1570" s="6">
        <f>DAY(טבלה1[[#This Row],[published_date]])</f>
        <v>22</v>
      </c>
      <c r="V1570" s="6">
        <f>MONTH(טבלה1[[#This Row],[published_date]])</f>
        <v>9</v>
      </c>
      <c r="W1570" s="6">
        <f>YEAR(טבלה1[[#This Row],[published_date]])</f>
        <v>2015</v>
      </c>
      <c r="X1570">
        <v>3</v>
      </c>
      <c r="Y1570" t="str">
        <f>VLOOKUP(טבלה1[[#This Row],[subject_id]],Subject_id!$A$2:$B$5,2)</f>
        <v>Musical Instruments</v>
      </c>
      <c r="Z1570" s="7">
        <v>43734</v>
      </c>
      <c r="AA1570">
        <f>_xlfn.DAYS(טבלה1[[#This Row],[Removal_date]],טבלה1[[#This Row],[published_date]])</f>
        <v>1465</v>
      </c>
      <c r="AB1570" s="4">
        <f>טבלה1[[#This Row],[price]]*טבלה1[[#This Row],[num_subscribers]]</f>
        <v>7800</v>
      </c>
    </row>
    <row r="1571" spans="1:28" x14ac:dyDescent="0.3">
      <c r="A1571">
        <v>619610</v>
      </c>
      <c r="B1571" t="s">
        <v>4763</v>
      </c>
      <c r="C1571" t="str">
        <f>LEFT(טבלה1[[#This Row],[course_title]],10)</f>
        <v>Advanced H</v>
      </c>
      <c r="D1571" t="str">
        <f>RIGHT(טבלה1[[#This Row],[course_title]],10)</f>
        <v>h Horn!â€‹</v>
      </c>
      <c r="E1571" t="str">
        <f>MID(טבלה1[[#This Row],[course_title]],2,10)</f>
        <v>dvanced Ho</v>
      </c>
      <c r="F1571" t="s">
        <v>4764</v>
      </c>
      <c r="G1571" t="str">
        <f>REPLACE(טבלה1[[#This Row],[url]],19,3,"com")</f>
        <v>https://www.udemy.com/advanced-french-horn/</v>
      </c>
      <c r="H1571" t="b">
        <v>1</v>
      </c>
      <c r="I1571" s="4">
        <v>50</v>
      </c>
      <c r="J1571" s="5">
        <v>46</v>
      </c>
      <c r="K1571" s="5">
        <v>0</v>
      </c>
      <c r="L1571" s="5">
        <v>91</v>
      </c>
      <c r="M1571">
        <v>1</v>
      </c>
      <c r="N1571" t="str">
        <f>VLOOKUP(טבלה1[[#This Row],[level_id]],Level_id!$A$2:$B$5,2)</f>
        <v>All levels</v>
      </c>
      <c r="O1571" t="str">
        <f>LOWER(טבלה1[[#This Row],[level_desc]])</f>
        <v>all levels</v>
      </c>
      <c r="P1571" s="3" t="str">
        <f>UPPER(טבלה1[[#This Row],[small letters]])</f>
        <v>ALL LEVELS</v>
      </c>
      <c r="Q1571">
        <f>LEN(טבלה1[[#This Row],[no spaces]])</f>
        <v>10</v>
      </c>
      <c r="R1571" t="str">
        <f>TRIM(טבלה1[[#This Row],[small letters]])</f>
        <v>all levels</v>
      </c>
      <c r="S1571" s="6">
        <v>7</v>
      </c>
      <c r="T1571" s="12">
        <v>42270</v>
      </c>
      <c r="U1571" s="6">
        <f>DAY(טבלה1[[#This Row],[published_date]])</f>
        <v>23</v>
      </c>
      <c r="V1571" s="6">
        <f>MONTH(טבלה1[[#This Row],[published_date]])</f>
        <v>9</v>
      </c>
      <c r="W1571" s="6">
        <f>YEAR(טבלה1[[#This Row],[published_date]])</f>
        <v>2015</v>
      </c>
      <c r="X1571">
        <v>3</v>
      </c>
      <c r="Y1571" t="str">
        <f>VLOOKUP(טבלה1[[#This Row],[subject_id]],Subject_id!$A$2:$B$5,2)</f>
        <v>Musical Instruments</v>
      </c>
      <c r="Z1571" s="7">
        <v>43734</v>
      </c>
      <c r="AA1571">
        <f>_xlfn.DAYS(טבלה1[[#This Row],[Removal_date]],טבלה1[[#This Row],[published_date]])</f>
        <v>1464</v>
      </c>
      <c r="AB1571" s="4">
        <f>טבלה1[[#This Row],[price]]*טבלה1[[#This Row],[num_subscribers]]</f>
        <v>2300</v>
      </c>
    </row>
    <row r="1572" spans="1:28" x14ac:dyDescent="0.3">
      <c r="A1572">
        <v>619856</v>
      </c>
      <c r="B1572" t="s">
        <v>4215</v>
      </c>
      <c r="C1572" t="str">
        <f>LEFT(טבלה1[[#This Row],[course_title]],10)</f>
        <v>French Hor</v>
      </c>
      <c r="D1572" t="str">
        <f>RIGHT(טבלה1[[#This Row],[course_title]],10)</f>
        <v>un Pieces!</v>
      </c>
      <c r="E1572" t="str">
        <f>MID(טבלה1[[#This Row],[course_title]],2,10)</f>
        <v>rench Horn</v>
      </c>
      <c r="F1572" t="s">
        <v>4216</v>
      </c>
      <c r="G1572" t="str">
        <f>REPLACE(טבלה1[[#This Row],[url]],19,3,"com")</f>
        <v>https://www.udemy.com/french-horn-solos/</v>
      </c>
      <c r="H1572" t="b">
        <v>1</v>
      </c>
      <c r="I1572" s="4">
        <v>50</v>
      </c>
      <c r="J1572" s="5">
        <v>88</v>
      </c>
      <c r="K1572" s="5">
        <v>1</v>
      </c>
      <c r="L1572" s="5">
        <v>48</v>
      </c>
      <c r="M1572">
        <v>1</v>
      </c>
      <c r="N1572" t="str">
        <f>VLOOKUP(טבלה1[[#This Row],[level_id]],Level_id!$A$2:$B$5,2)</f>
        <v>All levels</v>
      </c>
      <c r="O1572" t="str">
        <f>LOWER(טבלה1[[#This Row],[level_desc]])</f>
        <v>all levels</v>
      </c>
      <c r="P1572" s="3" t="str">
        <f>UPPER(טבלה1[[#This Row],[small letters]])</f>
        <v>ALL LEVELS</v>
      </c>
      <c r="Q1572">
        <f>LEN(טבלה1[[#This Row],[no spaces]])</f>
        <v>10</v>
      </c>
      <c r="R1572" t="str">
        <f>TRIM(טבלה1[[#This Row],[small letters]])</f>
        <v>all levels</v>
      </c>
      <c r="S1572" s="6">
        <v>3</v>
      </c>
      <c r="T1572" s="12">
        <v>42271</v>
      </c>
      <c r="U1572" s="6">
        <f>DAY(טבלה1[[#This Row],[published_date]])</f>
        <v>24</v>
      </c>
      <c r="V1572" s="6">
        <f>MONTH(טבלה1[[#This Row],[published_date]])</f>
        <v>9</v>
      </c>
      <c r="W1572" s="6">
        <f>YEAR(טבלה1[[#This Row],[published_date]])</f>
        <v>2015</v>
      </c>
      <c r="X1572">
        <v>3</v>
      </c>
      <c r="Y1572" t="str">
        <f>VLOOKUP(טבלה1[[#This Row],[subject_id]],Subject_id!$A$2:$B$5,2)</f>
        <v>Musical Instruments</v>
      </c>
      <c r="Z1572" s="7">
        <v>43734</v>
      </c>
      <c r="AA1572">
        <f>_xlfn.DAYS(טבלה1[[#This Row],[Removal_date]],טבלה1[[#This Row],[published_date]])</f>
        <v>1463</v>
      </c>
      <c r="AB1572" s="4">
        <f>טבלה1[[#This Row],[price]]*טבלה1[[#This Row],[num_subscribers]]</f>
        <v>4400</v>
      </c>
    </row>
    <row r="1573" spans="1:28" x14ac:dyDescent="0.3">
      <c r="A1573">
        <v>621014</v>
      </c>
      <c r="B1573" t="s">
        <v>1168</v>
      </c>
      <c r="C1573" t="str">
        <f>LEFT(טבלה1[[#This Row],[course_title]],10)</f>
        <v xml:space="preserve">System of </v>
      </c>
      <c r="D1573" t="str">
        <f>RIGHT(טבלה1[[#This Row],[course_title]],10)</f>
        <v>als (SAMP)</v>
      </c>
      <c r="E1573" t="str">
        <f>MID(טבלה1[[#This Row],[course_title]],2,10)</f>
        <v>ystem of A</v>
      </c>
      <c r="F1573" t="s">
        <v>1169</v>
      </c>
      <c r="G1573" t="str">
        <f>REPLACE(טבלה1[[#This Row],[url]],19,3,"com")</f>
        <v>https://www.udemy.com/professional_asset_management_system/</v>
      </c>
      <c r="H1573" t="b">
        <v>1</v>
      </c>
      <c r="I1573" s="4">
        <v>50</v>
      </c>
      <c r="J1573" s="5">
        <v>8</v>
      </c>
      <c r="K1573" s="5">
        <v>1</v>
      </c>
      <c r="L1573" s="5">
        <v>8</v>
      </c>
      <c r="M1573">
        <v>3</v>
      </c>
      <c r="N1573" t="str">
        <f>VLOOKUP(טבלה1[[#This Row],[level_id]],Level_id!$A$2:$B$5,2)</f>
        <v>Expert Level</v>
      </c>
      <c r="O1573" t="str">
        <f>LOWER(טבלה1[[#This Row],[level_desc]])</f>
        <v>expert level</v>
      </c>
      <c r="P1573" s="3" t="str">
        <f>UPPER(טבלה1[[#This Row],[small letters]])</f>
        <v>EXPERT LEVEL</v>
      </c>
      <c r="Q1573">
        <f>LEN(טבלה1[[#This Row],[no spaces]])</f>
        <v>12</v>
      </c>
      <c r="R1573" t="str">
        <f>TRIM(טבלה1[[#This Row],[small letters]])</f>
        <v>expert level</v>
      </c>
      <c r="S1573" s="6">
        <v>1</v>
      </c>
      <c r="T1573" s="12">
        <v>42272</v>
      </c>
      <c r="U1573" s="6">
        <f>DAY(טבלה1[[#This Row],[published_date]])</f>
        <v>25</v>
      </c>
      <c r="V1573" s="6">
        <f>MONTH(טבלה1[[#This Row],[published_date]])</f>
        <v>9</v>
      </c>
      <c r="W1573" s="6">
        <f>YEAR(טבלה1[[#This Row],[published_date]])</f>
        <v>2015</v>
      </c>
      <c r="X1573">
        <v>1</v>
      </c>
      <c r="Y1573" t="str">
        <f>VLOOKUP(טבלה1[[#This Row],[subject_id]],Subject_id!$A$2:$B$5,2)</f>
        <v>Business Finance</v>
      </c>
      <c r="Z1573" s="7">
        <v>43701</v>
      </c>
      <c r="AA1573">
        <f>_xlfn.DAYS(טבלה1[[#This Row],[Removal_date]],טבלה1[[#This Row],[published_date]])</f>
        <v>1429</v>
      </c>
      <c r="AB1573" s="4">
        <f>טבלה1[[#This Row],[price]]*טבלה1[[#This Row],[num_subscribers]]</f>
        <v>400</v>
      </c>
    </row>
    <row r="1574" spans="1:28" x14ac:dyDescent="0.3">
      <c r="A1574">
        <v>621022</v>
      </c>
      <c r="B1574" t="s">
        <v>5615</v>
      </c>
      <c r="C1574" t="str">
        <f>LEFT(טבלה1[[#This Row],[course_title]],10)</f>
        <v>Projects i</v>
      </c>
      <c r="D1574" t="str">
        <f>RIGHT(טבלה1[[#This Row],[course_title]],10)</f>
        <v>g Projects</v>
      </c>
      <c r="E1574" t="str">
        <f>MID(טבלה1[[#This Row],[course_title]],2,10)</f>
        <v>rojects in</v>
      </c>
      <c r="F1574" t="s">
        <v>5616</v>
      </c>
      <c r="G1574" t="str">
        <f>REPLACE(טבלה1[[#This Row],[url]],19,3,"com")</f>
        <v>https://www.udemy.com/projects-in-mongodb/</v>
      </c>
      <c r="H1574" t="b">
        <v>1</v>
      </c>
      <c r="I1574" s="4">
        <v>50</v>
      </c>
      <c r="J1574" s="5">
        <v>4628</v>
      </c>
      <c r="K1574" s="5">
        <v>247</v>
      </c>
      <c r="L1574" s="5">
        <v>93</v>
      </c>
      <c r="M1574">
        <v>1</v>
      </c>
      <c r="N1574" t="str">
        <f>VLOOKUP(טבלה1[[#This Row],[level_id]],Level_id!$A$2:$B$5,2)</f>
        <v>All levels</v>
      </c>
      <c r="O1574" t="str">
        <f>LOWER(טבלה1[[#This Row],[level_desc]])</f>
        <v>all levels</v>
      </c>
      <c r="P1574" s="3" t="str">
        <f>UPPER(טבלה1[[#This Row],[small letters]])</f>
        <v>ALL LEVELS</v>
      </c>
      <c r="Q1574">
        <f>LEN(טבלה1[[#This Row],[no spaces]])</f>
        <v>10</v>
      </c>
      <c r="R1574" t="str">
        <f>TRIM(טבלה1[[#This Row],[small letters]])</f>
        <v>all levels</v>
      </c>
      <c r="S1574" s="6">
        <v>12</v>
      </c>
      <c r="T1574" s="12">
        <v>42275</v>
      </c>
      <c r="U1574" s="6">
        <f>DAY(טבלה1[[#This Row],[published_date]])</f>
        <v>28</v>
      </c>
      <c r="V1574" s="6">
        <f>MONTH(טבלה1[[#This Row],[published_date]])</f>
        <v>9</v>
      </c>
      <c r="W1574" s="6">
        <f>YEAR(טבלה1[[#This Row],[published_date]])</f>
        <v>2015</v>
      </c>
      <c r="X1574">
        <v>4</v>
      </c>
      <c r="Y1574" t="str">
        <f>VLOOKUP(טבלה1[[#This Row],[subject_id]],Subject_id!$A$2:$B$5,2)</f>
        <v>Web Development</v>
      </c>
      <c r="Z1574" s="7">
        <v>43734</v>
      </c>
      <c r="AA1574">
        <f>_xlfn.DAYS(טבלה1[[#This Row],[Removal_date]],טבלה1[[#This Row],[published_date]])</f>
        <v>1459</v>
      </c>
      <c r="AB1574" s="4">
        <f>טבלה1[[#This Row],[price]]*טבלה1[[#This Row],[num_subscribers]]</f>
        <v>231400</v>
      </c>
    </row>
    <row r="1575" spans="1:28" x14ac:dyDescent="0.3">
      <c r="A1575">
        <v>622284</v>
      </c>
      <c r="B1575" t="s">
        <v>3450</v>
      </c>
      <c r="C1575" t="str">
        <f>LEFT(טבלה1[[#This Row],[course_title]],10)</f>
        <v>How do I C</v>
      </c>
      <c r="D1575" t="str">
        <f>RIGHT(טבלה1[[#This Row],[course_title]],10)</f>
        <v xml:space="preserve"> Photoshop</v>
      </c>
      <c r="E1575" t="str">
        <f>MID(טבלה1[[#This Row],[course_title]],2,10)</f>
        <v>ow do I Cr</v>
      </c>
      <c r="F1575" t="s">
        <v>3451</v>
      </c>
      <c r="G1575" t="str">
        <f>REPLACE(טבלה1[[#This Row],[url]],19,3,"com")</f>
        <v>https://www.udemy.com/how-do-i-create-a-stylized-graphics-from-images-in-photoshop/</v>
      </c>
      <c r="H1575" t="b">
        <v>1</v>
      </c>
      <c r="I1575" s="4">
        <v>50</v>
      </c>
      <c r="J1575" s="5">
        <v>17</v>
      </c>
      <c r="K1575" s="5">
        <v>1</v>
      </c>
      <c r="L1575" s="5">
        <v>12</v>
      </c>
      <c r="M1575">
        <v>1</v>
      </c>
      <c r="N1575" t="str">
        <f>VLOOKUP(טבלה1[[#This Row],[level_id]],Level_id!$A$2:$B$5,2)</f>
        <v>All levels</v>
      </c>
      <c r="O1575" t="str">
        <f>LOWER(טבלה1[[#This Row],[level_desc]])</f>
        <v>all levels</v>
      </c>
      <c r="P1575" s="3" t="str">
        <f>UPPER(טבלה1[[#This Row],[small letters]])</f>
        <v>ALL LEVELS</v>
      </c>
      <c r="Q1575">
        <f>LEN(טבלה1[[#This Row],[no spaces]])</f>
        <v>10</v>
      </c>
      <c r="R1575" t="str">
        <f>TRIM(טבלה1[[#This Row],[small letters]])</f>
        <v>all levels</v>
      </c>
      <c r="S1575" s="6">
        <v>1</v>
      </c>
      <c r="T1575" s="12">
        <v>42275</v>
      </c>
      <c r="U1575" s="6">
        <f>DAY(טבלה1[[#This Row],[published_date]])</f>
        <v>28</v>
      </c>
      <c r="V1575" s="6">
        <f>MONTH(טבלה1[[#This Row],[published_date]])</f>
        <v>9</v>
      </c>
      <c r="W1575" s="6">
        <f>YEAR(טבלה1[[#This Row],[published_date]])</f>
        <v>2015</v>
      </c>
      <c r="X1575">
        <v>2</v>
      </c>
      <c r="Y1575" t="str">
        <f>VLOOKUP(טבלה1[[#This Row],[subject_id]],Subject_id!$A$2:$B$5,2)</f>
        <v>Graphic Design</v>
      </c>
      <c r="Z1575" s="7">
        <v>43734</v>
      </c>
      <c r="AA1575">
        <f>_xlfn.DAYS(טבלה1[[#This Row],[Removal_date]],טבלה1[[#This Row],[published_date]])</f>
        <v>1459</v>
      </c>
      <c r="AB1575" s="4">
        <f>טבלה1[[#This Row],[price]]*טבלה1[[#This Row],[num_subscribers]]</f>
        <v>850</v>
      </c>
    </row>
    <row r="1576" spans="1:28" x14ac:dyDescent="0.3">
      <c r="A1576">
        <v>625920</v>
      </c>
      <c r="B1576" t="s">
        <v>2614</v>
      </c>
      <c r="C1576" t="str">
        <f>LEFT(טבלה1[[#This Row],[course_title]],10)</f>
        <v xml:space="preserve">Make tech </v>
      </c>
      <c r="D1576" t="str">
        <f>RIGHT(טבלה1[[#This Row],[course_title]],10)</f>
        <v>0 minutes!</v>
      </c>
      <c r="E1576" t="str">
        <f>MID(טבלה1[[#This Row],[course_title]],2,10)</f>
        <v>ake tech c</v>
      </c>
      <c r="F1576" t="s">
        <v>2615</v>
      </c>
      <c r="G1576" t="str">
        <f>REPLACE(טבלה1[[#This Row],[url]],19,3,"com")</f>
        <v>https://www.udemy.com/learn-to-make-fancy-tech-circles-in-photoshop-in-30-minutes/</v>
      </c>
      <c r="H1576" t="b">
        <v>1</v>
      </c>
      <c r="I1576" s="4">
        <v>50</v>
      </c>
      <c r="J1576" s="5">
        <v>1056</v>
      </c>
      <c r="K1576" s="5">
        <v>15</v>
      </c>
      <c r="L1576" s="5">
        <v>8</v>
      </c>
      <c r="M1576">
        <v>1</v>
      </c>
      <c r="N1576" t="str">
        <f>VLOOKUP(טבלה1[[#This Row],[level_id]],Level_id!$A$2:$B$5,2)</f>
        <v>All levels</v>
      </c>
      <c r="O1576" t="str">
        <f>LOWER(טבלה1[[#This Row],[level_desc]])</f>
        <v>all levels</v>
      </c>
      <c r="P1576" s="3" t="str">
        <f>UPPER(טבלה1[[#This Row],[small letters]])</f>
        <v>ALL LEVELS</v>
      </c>
      <c r="Q1576">
        <f>LEN(טבלה1[[#This Row],[no spaces]])</f>
        <v>10</v>
      </c>
      <c r="R1576" t="str">
        <f>TRIM(טבלה1[[#This Row],[small letters]])</f>
        <v>all levels</v>
      </c>
      <c r="S1576" s="6">
        <v>0.56666666700000001</v>
      </c>
      <c r="T1576" s="12">
        <v>42286</v>
      </c>
      <c r="U1576" s="6">
        <f>DAY(טבלה1[[#This Row],[published_date]])</f>
        <v>9</v>
      </c>
      <c r="V1576" s="6">
        <f>MONTH(טבלה1[[#This Row],[published_date]])</f>
        <v>10</v>
      </c>
      <c r="W1576" s="6">
        <f>YEAR(טבלה1[[#This Row],[published_date]])</f>
        <v>2015</v>
      </c>
      <c r="X1576">
        <v>2</v>
      </c>
      <c r="Y1576" t="str">
        <f>VLOOKUP(טבלה1[[#This Row],[subject_id]],Subject_id!$A$2:$B$5,2)</f>
        <v>Graphic Design</v>
      </c>
      <c r="Z1576" s="7">
        <v>43734</v>
      </c>
      <c r="AA1576">
        <f>_xlfn.DAYS(טבלה1[[#This Row],[Removal_date]],טבלה1[[#This Row],[published_date]])</f>
        <v>1448</v>
      </c>
      <c r="AB1576" s="4">
        <f>טבלה1[[#This Row],[price]]*טבלה1[[#This Row],[num_subscribers]]</f>
        <v>52800</v>
      </c>
    </row>
    <row r="1577" spans="1:28" x14ac:dyDescent="0.3">
      <c r="A1577">
        <v>628356</v>
      </c>
      <c r="B1577" t="s">
        <v>7139</v>
      </c>
      <c r="C1577" t="str">
        <f>LEFT(טבלה1[[#This Row],[course_title]],10)</f>
        <v xml:space="preserve">Learn Web </v>
      </c>
      <c r="D1577" t="str">
        <f>RIGHT(טבלה1[[#This Row],[course_title]],10)</f>
        <v>G and GSAP</v>
      </c>
      <c r="E1577" t="str">
        <f>MID(טבלה1[[#This Row],[course_title]],2,10)</f>
        <v>earn Web A</v>
      </c>
      <c r="F1577" t="s">
        <v>7140</v>
      </c>
      <c r="G1577" t="str">
        <f>REPLACE(טבלה1[[#This Row],[url]],19,3,"com")</f>
        <v>https://www.udemy.com/learn-web-animation-with-svg-and-gsap/</v>
      </c>
      <c r="H1577" t="b">
        <v>1</v>
      </c>
      <c r="I1577" s="4">
        <v>50</v>
      </c>
      <c r="J1577" s="5">
        <v>203</v>
      </c>
      <c r="K1577" s="5">
        <v>33</v>
      </c>
      <c r="L1577" s="5">
        <v>15</v>
      </c>
      <c r="M1577">
        <v>1</v>
      </c>
      <c r="N1577" t="str">
        <f>VLOOKUP(טבלה1[[#This Row],[level_id]],Level_id!$A$2:$B$5,2)</f>
        <v>All levels</v>
      </c>
      <c r="O1577" t="str">
        <f>LOWER(טבלה1[[#This Row],[level_desc]])</f>
        <v>all levels</v>
      </c>
      <c r="P1577" s="3" t="str">
        <f>UPPER(טבלה1[[#This Row],[small letters]])</f>
        <v>ALL LEVELS</v>
      </c>
      <c r="Q1577">
        <f>LEN(טבלה1[[#This Row],[no spaces]])</f>
        <v>10</v>
      </c>
      <c r="R1577" t="str">
        <f>TRIM(טבלה1[[#This Row],[small letters]])</f>
        <v>all levels</v>
      </c>
      <c r="S1577" s="6">
        <v>3</v>
      </c>
      <c r="T1577" s="12">
        <v>42279</v>
      </c>
      <c r="U1577" s="6">
        <f>DAY(טבלה1[[#This Row],[published_date]])</f>
        <v>2</v>
      </c>
      <c r="V1577" s="6">
        <f>MONTH(טבלה1[[#This Row],[published_date]])</f>
        <v>10</v>
      </c>
      <c r="W1577" s="6">
        <f>YEAR(טבלה1[[#This Row],[published_date]])</f>
        <v>2015</v>
      </c>
      <c r="X1577">
        <v>4</v>
      </c>
      <c r="Y1577" t="str">
        <f>VLOOKUP(טבלה1[[#This Row],[subject_id]],Subject_id!$A$2:$B$5,2)</f>
        <v>Web Development</v>
      </c>
      <c r="Z1577" s="7">
        <v>43734</v>
      </c>
      <c r="AA1577">
        <f>_xlfn.DAYS(טבלה1[[#This Row],[Removal_date]],טבלה1[[#This Row],[published_date]])</f>
        <v>1455</v>
      </c>
      <c r="AB1577" s="4">
        <f>טבלה1[[#This Row],[price]]*טבלה1[[#This Row],[num_subscribers]]</f>
        <v>10150</v>
      </c>
    </row>
    <row r="1578" spans="1:28" x14ac:dyDescent="0.3">
      <c r="A1578">
        <v>631148</v>
      </c>
      <c r="B1578" t="s">
        <v>2875</v>
      </c>
      <c r="C1578" t="str">
        <f>LEFT(טבלה1[[#This Row],[course_title]],10)</f>
        <v>Create Bea</v>
      </c>
      <c r="D1578" t="str">
        <f>RIGHT(טבלה1[[#This Row],[course_title]],10)</f>
        <v>With Canva</v>
      </c>
      <c r="E1578" t="str">
        <f>MID(טבלה1[[#This Row],[course_title]],2,10)</f>
        <v>reate Beau</v>
      </c>
      <c r="F1578" t="s">
        <v>2876</v>
      </c>
      <c r="G1578" t="str">
        <f>REPLACE(טבלה1[[#This Row],[url]],19,3,"com")</f>
        <v>https://www.udemy.com/stunning-images-for-social-media-with-canva/</v>
      </c>
      <c r="H1578" t="b">
        <v>1</v>
      </c>
      <c r="I1578" s="4">
        <v>50</v>
      </c>
      <c r="J1578" s="5">
        <v>1098</v>
      </c>
      <c r="K1578" s="5">
        <v>3</v>
      </c>
      <c r="L1578" s="5">
        <v>34</v>
      </c>
      <c r="M1578">
        <v>2</v>
      </c>
      <c r="N1578" t="str">
        <f>VLOOKUP(טבלה1[[#This Row],[level_id]],Level_id!$A$2:$B$5,2)</f>
        <v>Beginner Level</v>
      </c>
      <c r="O1578" t="str">
        <f>LOWER(טבלה1[[#This Row],[level_desc]])</f>
        <v>beginner level</v>
      </c>
      <c r="P1578" s="3" t="str">
        <f>UPPER(טבלה1[[#This Row],[small letters]])</f>
        <v>BEGINNER LEVEL</v>
      </c>
      <c r="Q1578">
        <f>LEN(טבלה1[[#This Row],[no spaces]])</f>
        <v>14</v>
      </c>
      <c r="R1578" t="str">
        <f>TRIM(טבלה1[[#This Row],[small letters]])</f>
        <v>beginner level</v>
      </c>
      <c r="S1578" s="6">
        <v>1.5</v>
      </c>
      <c r="T1578" s="12">
        <v>42291</v>
      </c>
      <c r="U1578" s="6">
        <f>DAY(טבלה1[[#This Row],[published_date]])</f>
        <v>14</v>
      </c>
      <c r="V1578" s="6">
        <f>MONTH(טבלה1[[#This Row],[published_date]])</f>
        <v>10</v>
      </c>
      <c r="W1578" s="6">
        <f>YEAR(טבלה1[[#This Row],[published_date]])</f>
        <v>2015</v>
      </c>
      <c r="X1578">
        <v>2</v>
      </c>
      <c r="Y1578" t="str">
        <f>VLOOKUP(טבלה1[[#This Row],[subject_id]],Subject_id!$A$2:$B$5,2)</f>
        <v>Graphic Design</v>
      </c>
      <c r="Z1578" s="7">
        <v>43465</v>
      </c>
      <c r="AA1578">
        <f>_xlfn.DAYS(טבלה1[[#This Row],[Removal_date]],טבלה1[[#This Row],[published_date]])</f>
        <v>1174</v>
      </c>
      <c r="AB1578" s="4">
        <f>טבלה1[[#This Row],[price]]*טבלה1[[#This Row],[num_subscribers]]</f>
        <v>54900</v>
      </c>
    </row>
    <row r="1579" spans="1:28" x14ac:dyDescent="0.3">
      <c r="A1579">
        <v>631276</v>
      </c>
      <c r="B1579" t="s">
        <v>1530</v>
      </c>
      <c r="C1579" t="str">
        <f>LEFT(טבלה1[[#This Row],[course_title]],10)</f>
        <v>High-Frequ</v>
      </c>
      <c r="D1579" t="str">
        <f>RIGHT(טבלה1[[#This Row],[course_title]],10)</f>
        <v>nstruments</v>
      </c>
      <c r="E1579" t="str">
        <f>MID(טבלה1[[#This Row],[course_title]],2,10)</f>
        <v>igh-Freque</v>
      </c>
      <c r="F1579" t="s">
        <v>1531</v>
      </c>
      <c r="G1579" t="str">
        <f>REPLACE(טבלה1[[#This Row],[url]],19,3,"com")</f>
        <v>https://www.udemy.com/high-frequency-trading-2-market-structure-instruments/</v>
      </c>
      <c r="H1579" t="b">
        <v>1</v>
      </c>
      <c r="I1579" s="4">
        <v>50</v>
      </c>
      <c r="J1579" s="5">
        <v>1732</v>
      </c>
      <c r="K1579" s="5">
        <v>11</v>
      </c>
      <c r="L1579" s="5">
        <v>12</v>
      </c>
      <c r="M1579">
        <v>1</v>
      </c>
      <c r="N1579" t="str">
        <f>VLOOKUP(טבלה1[[#This Row],[level_id]],Level_id!$A$2:$B$5,2)</f>
        <v>All levels</v>
      </c>
      <c r="O1579" t="str">
        <f>LOWER(טבלה1[[#This Row],[level_desc]])</f>
        <v>all levels</v>
      </c>
      <c r="P1579" s="3" t="str">
        <f>UPPER(טבלה1[[#This Row],[small letters]])</f>
        <v>ALL LEVELS</v>
      </c>
      <c r="Q1579">
        <f>LEN(טבלה1[[#This Row],[no spaces]])</f>
        <v>10</v>
      </c>
      <c r="R1579" t="str">
        <f>TRIM(טבלה1[[#This Row],[small letters]])</f>
        <v>all levels</v>
      </c>
      <c r="S1579" s="6">
        <v>0.68333333299999999</v>
      </c>
      <c r="T1579" s="12">
        <v>42327</v>
      </c>
      <c r="U1579" s="6">
        <f>DAY(טבלה1[[#This Row],[published_date]])</f>
        <v>19</v>
      </c>
      <c r="V1579" s="6">
        <f>MONTH(טבלה1[[#This Row],[published_date]])</f>
        <v>11</v>
      </c>
      <c r="W1579" s="6">
        <f>YEAR(טבלה1[[#This Row],[published_date]])</f>
        <v>2015</v>
      </c>
      <c r="X1579">
        <v>1</v>
      </c>
      <c r="Y1579" t="str">
        <f>VLOOKUP(טבלה1[[#This Row],[subject_id]],Subject_id!$A$2:$B$5,2)</f>
        <v>Business Finance</v>
      </c>
      <c r="Z1579" s="7">
        <v>43318</v>
      </c>
      <c r="AA1579">
        <f>_xlfn.DAYS(טבלה1[[#This Row],[Removal_date]],טבלה1[[#This Row],[published_date]])</f>
        <v>991</v>
      </c>
      <c r="AB1579" s="4">
        <f>טבלה1[[#This Row],[price]]*טבלה1[[#This Row],[num_subscribers]]</f>
        <v>86600</v>
      </c>
    </row>
    <row r="1580" spans="1:28" x14ac:dyDescent="0.3">
      <c r="A1580">
        <v>631444</v>
      </c>
      <c r="B1580" t="s">
        <v>4263</v>
      </c>
      <c r="C1580" t="str">
        <f>LEFT(טבלה1[[#This Row],[course_title]],10)</f>
        <v>Aprendiend</v>
      </c>
      <c r="D1580" t="str">
        <f>RIGHT(טבלה1[[#This Row],[course_title]],10)</f>
        <v>icas Vol.I</v>
      </c>
      <c r="E1580" t="str">
        <f>MID(טבלה1[[#This Row],[course_title]],2,10)</f>
        <v>prendiendo</v>
      </c>
      <c r="F1580" t="s">
        <v>4264</v>
      </c>
      <c r="G1580" t="str">
        <f>REPLACE(טבלה1[[#This Row],[url]],19,3,"com")</f>
        <v>https://www.udemy.com/aprendiendo-piano/</v>
      </c>
      <c r="H1580" t="b">
        <v>1</v>
      </c>
      <c r="I1580" s="4">
        <v>50</v>
      </c>
      <c r="J1580" s="5">
        <v>211</v>
      </c>
      <c r="K1580" s="5">
        <v>12</v>
      </c>
      <c r="L1580" s="5">
        <v>30</v>
      </c>
      <c r="M1580">
        <v>2</v>
      </c>
      <c r="N1580" t="str">
        <f>VLOOKUP(טבלה1[[#This Row],[level_id]],Level_id!$A$2:$B$5,2)</f>
        <v>Beginner Level</v>
      </c>
      <c r="O1580" t="str">
        <f>LOWER(טבלה1[[#This Row],[level_desc]])</f>
        <v>beginner level</v>
      </c>
      <c r="P1580" s="3" t="str">
        <f>UPPER(טבלה1[[#This Row],[small letters]])</f>
        <v>BEGINNER LEVEL</v>
      </c>
      <c r="Q1580">
        <f>LEN(טבלה1[[#This Row],[no spaces]])</f>
        <v>14</v>
      </c>
      <c r="R1580" t="str">
        <f>TRIM(טבלה1[[#This Row],[small letters]])</f>
        <v>beginner level</v>
      </c>
      <c r="S1580" s="6">
        <v>1.5</v>
      </c>
      <c r="T1580" s="12">
        <v>42285</v>
      </c>
      <c r="U1580" s="6">
        <f>DAY(טבלה1[[#This Row],[published_date]])</f>
        <v>8</v>
      </c>
      <c r="V1580" s="6">
        <f>MONTH(טבלה1[[#This Row],[published_date]])</f>
        <v>10</v>
      </c>
      <c r="W1580" s="6">
        <f>YEAR(טבלה1[[#This Row],[published_date]])</f>
        <v>2015</v>
      </c>
      <c r="X1580">
        <v>3</v>
      </c>
      <c r="Y1580" t="str">
        <f>VLOOKUP(טבלה1[[#This Row],[subject_id]],Subject_id!$A$2:$B$5,2)</f>
        <v>Musical Instruments</v>
      </c>
      <c r="Z1580" s="7">
        <v>43465</v>
      </c>
      <c r="AA1580">
        <f>_xlfn.DAYS(טבלה1[[#This Row],[Removal_date]],טבלה1[[#This Row],[published_date]])</f>
        <v>1180</v>
      </c>
      <c r="AB1580" s="4">
        <f>טבלה1[[#This Row],[price]]*טבלה1[[#This Row],[num_subscribers]]</f>
        <v>10550</v>
      </c>
    </row>
    <row r="1581" spans="1:28" x14ac:dyDescent="0.3">
      <c r="A1581">
        <v>637842</v>
      </c>
      <c r="B1581" t="s">
        <v>3696</v>
      </c>
      <c r="C1581" t="str">
        <f>LEFT(טבלה1[[#This Row],[course_title]],10)</f>
        <v>Playing Pi</v>
      </c>
      <c r="D1581" t="str">
        <f>RIGHT(טבלה1[[#This Row],[course_title]],10)</f>
        <v>unes Vol.I</v>
      </c>
      <c r="E1581" t="str">
        <f>MID(טבלה1[[#This Row],[course_title]],2,10)</f>
        <v>laying Pia</v>
      </c>
      <c r="F1581" t="s">
        <v>3697</v>
      </c>
      <c r="G1581" t="str">
        <f>REPLACE(טבלה1[[#This Row],[url]],19,3,"com")</f>
        <v>https://www.udemy.com/piano-playing-beggining-the-journey/</v>
      </c>
      <c r="H1581" t="b">
        <v>1</v>
      </c>
      <c r="I1581" s="4">
        <v>50</v>
      </c>
      <c r="J1581" s="5">
        <v>1732</v>
      </c>
      <c r="K1581" s="5">
        <v>6</v>
      </c>
      <c r="L1581" s="5">
        <v>34</v>
      </c>
      <c r="M1581">
        <v>2</v>
      </c>
      <c r="N1581" t="str">
        <f>VLOOKUP(טבלה1[[#This Row],[level_id]],Level_id!$A$2:$B$5,2)</f>
        <v>Beginner Level</v>
      </c>
      <c r="O1581" t="str">
        <f>LOWER(טבלה1[[#This Row],[level_desc]])</f>
        <v>beginner level</v>
      </c>
      <c r="P1581" s="3" t="str">
        <f>UPPER(טבלה1[[#This Row],[small letters]])</f>
        <v>BEGINNER LEVEL</v>
      </c>
      <c r="Q1581">
        <f>LEN(טבלה1[[#This Row],[no spaces]])</f>
        <v>14</v>
      </c>
      <c r="R1581" t="str">
        <f>TRIM(טבלה1[[#This Row],[small letters]])</f>
        <v>beginner level</v>
      </c>
      <c r="S1581" s="6">
        <v>2</v>
      </c>
      <c r="T1581" s="12">
        <v>42293</v>
      </c>
      <c r="U1581" s="6">
        <f>DAY(טבלה1[[#This Row],[published_date]])</f>
        <v>16</v>
      </c>
      <c r="V1581" s="6">
        <f>MONTH(טבלה1[[#This Row],[published_date]])</f>
        <v>10</v>
      </c>
      <c r="W1581" s="6">
        <f>YEAR(טבלה1[[#This Row],[published_date]])</f>
        <v>2015</v>
      </c>
      <c r="X1581">
        <v>3</v>
      </c>
      <c r="Y1581" t="str">
        <f>VLOOKUP(טבלה1[[#This Row],[subject_id]],Subject_id!$A$2:$B$5,2)</f>
        <v>Musical Instruments</v>
      </c>
      <c r="Z1581" s="7">
        <v>43465</v>
      </c>
      <c r="AA1581">
        <f>_xlfn.DAYS(טבלה1[[#This Row],[Removal_date]],טבלה1[[#This Row],[published_date]])</f>
        <v>1172</v>
      </c>
      <c r="AB1581" s="4">
        <f>טבלה1[[#This Row],[price]]*טבלה1[[#This Row],[num_subscribers]]</f>
        <v>86600</v>
      </c>
    </row>
    <row r="1582" spans="1:28" x14ac:dyDescent="0.3">
      <c r="A1582">
        <v>637922</v>
      </c>
      <c r="B1582" t="s">
        <v>498</v>
      </c>
      <c r="C1582" t="str">
        <f>LEFT(טבלה1[[#This Row],[course_title]],10)</f>
        <v>Venture Ca</v>
      </c>
      <c r="D1582" t="str">
        <f>RIGHT(טבלה1[[#This Row],[course_title]],10)</f>
        <v>rs to You!</v>
      </c>
      <c r="E1582" t="str">
        <f>MID(טבלה1[[#This Row],[course_title]],2,10)</f>
        <v>enture Cap</v>
      </c>
      <c r="F1582" t="s">
        <v>499</v>
      </c>
      <c r="G1582" t="str">
        <f>REPLACE(טבלה1[[#This Row],[url]],19,3,"com")</f>
        <v>https://www.udemy.com/venture-capital-sector-overview-what-is-it-and-why-it-matters-to-you/</v>
      </c>
      <c r="H1582" t="b">
        <v>1</v>
      </c>
      <c r="I1582" s="4">
        <v>50</v>
      </c>
      <c r="J1582" s="5">
        <v>1566</v>
      </c>
      <c r="K1582" s="5">
        <v>48</v>
      </c>
      <c r="L1582" s="5">
        <v>25</v>
      </c>
      <c r="M1582">
        <v>1</v>
      </c>
      <c r="N1582" t="str">
        <f>VLOOKUP(טבלה1[[#This Row],[level_id]],Level_id!$A$2:$B$5,2)</f>
        <v>All levels</v>
      </c>
      <c r="O1582" t="str">
        <f>LOWER(טבלה1[[#This Row],[level_desc]])</f>
        <v>all levels</v>
      </c>
      <c r="P1582" s="3" t="str">
        <f>UPPER(טבלה1[[#This Row],[small letters]])</f>
        <v>ALL LEVELS</v>
      </c>
      <c r="Q1582">
        <f>LEN(טבלה1[[#This Row],[no spaces]])</f>
        <v>10</v>
      </c>
      <c r="R1582" t="str">
        <f>TRIM(טבלה1[[#This Row],[small letters]])</f>
        <v>all levels</v>
      </c>
      <c r="S1582" s="6">
        <v>2.5</v>
      </c>
      <c r="T1582" s="12">
        <v>42291</v>
      </c>
      <c r="U1582" s="6">
        <f>DAY(טבלה1[[#This Row],[published_date]])</f>
        <v>14</v>
      </c>
      <c r="V1582" s="6">
        <f>MONTH(טבלה1[[#This Row],[published_date]])</f>
        <v>10</v>
      </c>
      <c r="W1582" s="6">
        <f>YEAR(טבלה1[[#This Row],[published_date]])</f>
        <v>2015</v>
      </c>
      <c r="X1582">
        <v>1</v>
      </c>
      <c r="Y1582" t="str">
        <f>VLOOKUP(טבלה1[[#This Row],[subject_id]],Subject_id!$A$2:$B$5,2)</f>
        <v>Business Finance</v>
      </c>
      <c r="Z1582" s="7">
        <v>43318</v>
      </c>
      <c r="AA1582">
        <f>_xlfn.DAYS(טבלה1[[#This Row],[Removal_date]],טבלה1[[#This Row],[published_date]])</f>
        <v>1027</v>
      </c>
      <c r="AB1582" s="4">
        <f>טבלה1[[#This Row],[price]]*טבלה1[[#This Row],[num_subscribers]]</f>
        <v>78300</v>
      </c>
    </row>
    <row r="1583" spans="1:28" x14ac:dyDescent="0.3">
      <c r="A1583">
        <v>637974</v>
      </c>
      <c r="B1583" t="s">
        <v>5196</v>
      </c>
      <c r="C1583" t="str">
        <f>LEFT(טבלה1[[#This Row],[course_title]],10)</f>
        <v>Master Exp</v>
      </c>
      <c r="D1583" t="str">
        <f>RIGHT(טבלה1[[#This Row],[course_title]],10)</f>
        <v>JavaScript</v>
      </c>
      <c r="E1583" t="str">
        <f>MID(טבלה1[[#This Row],[course_title]],2,10)</f>
        <v>aster Expr</v>
      </c>
      <c r="F1583" t="s">
        <v>5197</v>
      </c>
      <c r="G1583" t="str">
        <f>REPLACE(טבלה1[[#This Row],[url]],19,3,"com")</f>
        <v>https://www.udemy.com/expressjs/</v>
      </c>
      <c r="H1583" t="b">
        <v>1</v>
      </c>
      <c r="I1583" s="4">
        <v>50</v>
      </c>
      <c r="J1583" s="5">
        <v>2643</v>
      </c>
      <c r="K1583" s="5">
        <v>56</v>
      </c>
      <c r="L1583" s="5">
        <v>24</v>
      </c>
      <c r="M1583">
        <v>1</v>
      </c>
      <c r="N1583" t="str">
        <f>VLOOKUP(טבלה1[[#This Row],[level_id]],Level_id!$A$2:$B$5,2)</f>
        <v>All levels</v>
      </c>
      <c r="O1583" t="str">
        <f>LOWER(טבלה1[[#This Row],[level_desc]])</f>
        <v>all levels</v>
      </c>
      <c r="P1583" s="3" t="str">
        <f>UPPER(טבלה1[[#This Row],[small letters]])</f>
        <v>ALL LEVELS</v>
      </c>
      <c r="Q1583">
        <f>LEN(טבלה1[[#This Row],[no spaces]])</f>
        <v>10</v>
      </c>
      <c r="R1583" t="str">
        <f>TRIM(טבלה1[[#This Row],[small letters]])</f>
        <v>all levels</v>
      </c>
      <c r="S1583" s="6">
        <v>3.5</v>
      </c>
      <c r="T1583" s="12">
        <v>42376</v>
      </c>
      <c r="U1583" s="6">
        <f>DAY(טבלה1[[#This Row],[published_date]])</f>
        <v>7</v>
      </c>
      <c r="V1583" s="6">
        <f>MONTH(טבלה1[[#This Row],[published_date]])</f>
        <v>1</v>
      </c>
      <c r="W1583" s="6">
        <f>YEAR(טבלה1[[#This Row],[published_date]])</f>
        <v>2016</v>
      </c>
      <c r="X1583">
        <v>4</v>
      </c>
      <c r="Y1583" t="str">
        <f>VLOOKUP(טבלה1[[#This Row],[subject_id]],Subject_id!$A$2:$B$5,2)</f>
        <v>Web Development</v>
      </c>
      <c r="Z1583" s="7">
        <v>43734</v>
      </c>
      <c r="AA1583">
        <f>_xlfn.DAYS(טבלה1[[#This Row],[Removal_date]],טבלה1[[#This Row],[published_date]])</f>
        <v>1358</v>
      </c>
      <c r="AB1583" s="4">
        <f>טבלה1[[#This Row],[price]]*טבלה1[[#This Row],[num_subscribers]]</f>
        <v>132150</v>
      </c>
    </row>
    <row r="1584" spans="1:28" x14ac:dyDescent="0.3">
      <c r="A1584">
        <v>647336</v>
      </c>
      <c r="B1584" t="s">
        <v>3932</v>
      </c>
      <c r="C1584" t="str">
        <f>LEFT(טבלה1[[#This Row],[course_title]],10)</f>
        <v>Country Gu</v>
      </c>
      <c r="D1584" t="str">
        <f>RIGHT(טבלה1[[#This Row],[course_title]],10)</f>
        <v>ndamentals</v>
      </c>
      <c r="E1584" t="str">
        <f>MID(טבלה1[[#This Row],[course_title]],2,10)</f>
        <v>ountry Gui</v>
      </c>
      <c r="F1584" t="s">
        <v>3933</v>
      </c>
      <c r="G1584" t="str">
        <f>REPLACE(טבלה1[[#This Row],[url]],19,3,"com")</f>
        <v>https://www.udemy.com/country-guitar-fundamentals/</v>
      </c>
      <c r="H1584" t="b">
        <v>1</v>
      </c>
      <c r="I1584" s="4">
        <v>50</v>
      </c>
      <c r="J1584" s="5">
        <v>1174</v>
      </c>
      <c r="K1584" s="5">
        <v>39</v>
      </c>
      <c r="L1584" s="5">
        <v>23</v>
      </c>
      <c r="M1584">
        <v>4</v>
      </c>
      <c r="N1584" t="str">
        <f>VLOOKUP(טבלה1[[#This Row],[level_id]],Level_id!$A$2:$B$5,2)</f>
        <v>Intermediate Level</v>
      </c>
      <c r="O1584" t="str">
        <f>LOWER(טבלה1[[#This Row],[level_desc]])</f>
        <v>intermediate level</v>
      </c>
      <c r="P1584" s="3" t="str">
        <f>UPPER(טבלה1[[#This Row],[small letters]])</f>
        <v>INTERMEDIATE LEVEL</v>
      </c>
      <c r="Q1584">
        <f>LEN(טבלה1[[#This Row],[no spaces]])</f>
        <v>18</v>
      </c>
      <c r="R1584" t="str">
        <f>TRIM(טבלה1[[#This Row],[small letters]])</f>
        <v>intermediate level</v>
      </c>
      <c r="S1584" s="6">
        <v>1.5</v>
      </c>
      <c r="T1584" s="12">
        <v>42727</v>
      </c>
      <c r="U1584" s="6">
        <f>DAY(טבלה1[[#This Row],[published_date]])</f>
        <v>23</v>
      </c>
      <c r="V1584" s="6">
        <f>MONTH(טבלה1[[#This Row],[published_date]])</f>
        <v>12</v>
      </c>
      <c r="W1584" s="6">
        <f>YEAR(טבלה1[[#This Row],[published_date]])</f>
        <v>2016</v>
      </c>
      <c r="X1584">
        <v>3</v>
      </c>
      <c r="Y1584" t="str">
        <f>VLOOKUP(טבלה1[[#This Row],[subject_id]],Subject_id!$A$2:$B$5,2)</f>
        <v>Musical Instruments</v>
      </c>
      <c r="Z1584" s="7">
        <v>44114</v>
      </c>
      <c r="AA1584">
        <f>_xlfn.DAYS(טבלה1[[#This Row],[Removal_date]],טבלה1[[#This Row],[published_date]])</f>
        <v>1387</v>
      </c>
      <c r="AB1584" s="4">
        <f>טבלה1[[#This Row],[price]]*טבלה1[[#This Row],[num_subscribers]]</f>
        <v>58700</v>
      </c>
    </row>
    <row r="1585" spans="1:28" x14ac:dyDescent="0.3">
      <c r="A1585">
        <v>647338</v>
      </c>
      <c r="B1585" t="s">
        <v>3992</v>
      </c>
      <c r="C1585" t="str">
        <f>LEFT(טבלה1[[#This Row],[course_title]],10)</f>
        <v>How To Mak</v>
      </c>
      <c r="D1585" t="str">
        <f>RIGHT(טבלה1[[#This Row],[course_title]],10)</f>
        <v>Cover Band</v>
      </c>
      <c r="E1585" t="str">
        <f>MID(טבלה1[[#This Row],[course_title]],2,10)</f>
        <v>ow To Make</v>
      </c>
      <c r="F1585" t="s">
        <v>3993</v>
      </c>
      <c r="G1585" t="str">
        <f>REPLACE(טבלה1[[#This Row],[url]],19,3,"com")</f>
        <v>https://www.udemy.com/coverband/</v>
      </c>
      <c r="H1585" t="b">
        <v>1</v>
      </c>
      <c r="I1585" s="4">
        <v>50</v>
      </c>
      <c r="J1585" s="5">
        <v>2498</v>
      </c>
      <c r="K1585" s="5">
        <v>12</v>
      </c>
      <c r="L1585" s="5">
        <v>25</v>
      </c>
      <c r="M1585">
        <v>1</v>
      </c>
      <c r="N1585" t="str">
        <f>VLOOKUP(טבלה1[[#This Row],[level_id]],Level_id!$A$2:$B$5,2)</f>
        <v>All levels</v>
      </c>
      <c r="O1585" t="str">
        <f>LOWER(טבלה1[[#This Row],[level_desc]])</f>
        <v>all levels</v>
      </c>
      <c r="P1585" s="3" t="str">
        <f>UPPER(טבלה1[[#This Row],[small letters]])</f>
        <v>ALL LEVELS</v>
      </c>
      <c r="Q1585">
        <f>LEN(טבלה1[[#This Row],[no spaces]])</f>
        <v>10</v>
      </c>
      <c r="R1585" t="str">
        <f>TRIM(טבלה1[[#This Row],[small letters]])</f>
        <v>all levels</v>
      </c>
      <c r="S1585" s="6">
        <v>3.5</v>
      </c>
      <c r="T1585" s="12">
        <v>42824</v>
      </c>
      <c r="U1585" s="6">
        <f>DAY(טבלה1[[#This Row],[published_date]])</f>
        <v>30</v>
      </c>
      <c r="V1585" s="6">
        <f>MONTH(טבלה1[[#This Row],[published_date]])</f>
        <v>3</v>
      </c>
      <c r="W1585" s="6">
        <f>YEAR(טבלה1[[#This Row],[published_date]])</f>
        <v>2017</v>
      </c>
      <c r="X1585">
        <v>3</v>
      </c>
      <c r="Y1585" t="str">
        <f>VLOOKUP(טבלה1[[#This Row],[subject_id]],Subject_id!$A$2:$B$5,2)</f>
        <v>Musical Instruments</v>
      </c>
      <c r="Z1585" s="7">
        <v>43734</v>
      </c>
      <c r="AA1585">
        <f>_xlfn.DAYS(טבלה1[[#This Row],[Removal_date]],טבלה1[[#This Row],[published_date]])</f>
        <v>910</v>
      </c>
      <c r="AB1585" s="4">
        <f>טבלה1[[#This Row],[price]]*טבלה1[[#This Row],[num_subscribers]]</f>
        <v>124900</v>
      </c>
    </row>
    <row r="1586" spans="1:28" x14ac:dyDescent="0.3">
      <c r="A1586">
        <v>648492</v>
      </c>
      <c r="B1586" t="s">
        <v>4626</v>
      </c>
      <c r="C1586" t="str">
        <f>LEFT(טבלה1[[#This Row],[course_title]],10)</f>
        <v>Guitar Les</v>
      </c>
      <c r="D1586" t="str">
        <f>RIGHT(טבלה1[[#This Row],[course_title]],10)</f>
        <v xml:space="preserve"> in 1 Day!</v>
      </c>
      <c r="E1586" t="str">
        <f>MID(טבלה1[[#This Row],[course_title]],2,10)</f>
        <v>uitar Less</v>
      </c>
      <c r="F1586" t="s">
        <v>4627</v>
      </c>
      <c r="G1586" t="str">
        <f>REPLACE(טבלה1[[#This Row],[url]],19,3,"com")</f>
        <v>https://www.udemy.com/rock-guitar/</v>
      </c>
      <c r="H1586" t="b">
        <v>1</v>
      </c>
      <c r="I1586" s="4">
        <v>50</v>
      </c>
      <c r="J1586" s="5">
        <v>17</v>
      </c>
      <c r="K1586" s="5">
        <v>4</v>
      </c>
      <c r="L1586" s="5">
        <v>37</v>
      </c>
      <c r="M1586">
        <v>2</v>
      </c>
      <c r="N1586" t="str">
        <f>VLOOKUP(טבלה1[[#This Row],[level_id]],Level_id!$A$2:$B$5,2)</f>
        <v>Beginner Level</v>
      </c>
      <c r="O1586" t="str">
        <f>LOWER(טבלה1[[#This Row],[level_desc]])</f>
        <v>beginner level</v>
      </c>
      <c r="P1586" s="3" t="str">
        <f>UPPER(טבלה1[[#This Row],[small letters]])</f>
        <v>BEGINNER LEVEL</v>
      </c>
      <c r="Q1586">
        <f>LEN(טבלה1[[#This Row],[no spaces]])</f>
        <v>14</v>
      </c>
      <c r="R1586" t="str">
        <f>TRIM(טבלה1[[#This Row],[small letters]])</f>
        <v>beginner level</v>
      </c>
      <c r="S1586" s="6">
        <v>1.5</v>
      </c>
      <c r="T1586" s="12">
        <v>42344</v>
      </c>
      <c r="U1586" s="6">
        <f>DAY(טבלה1[[#This Row],[published_date]])</f>
        <v>6</v>
      </c>
      <c r="V1586" s="6">
        <f>MONTH(טבלה1[[#This Row],[published_date]])</f>
        <v>12</v>
      </c>
      <c r="W1586" s="6">
        <f>YEAR(טבלה1[[#This Row],[published_date]])</f>
        <v>2015</v>
      </c>
      <c r="X1586">
        <v>3</v>
      </c>
      <c r="Y1586" t="str">
        <f>VLOOKUP(טבלה1[[#This Row],[subject_id]],Subject_id!$A$2:$B$5,2)</f>
        <v>Musical Instruments</v>
      </c>
      <c r="Z1586" s="7">
        <v>43465</v>
      </c>
      <c r="AA1586">
        <f>_xlfn.DAYS(טבלה1[[#This Row],[Removal_date]],טבלה1[[#This Row],[published_date]])</f>
        <v>1121</v>
      </c>
      <c r="AB1586" s="4">
        <f>טבלה1[[#This Row],[price]]*טבלה1[[#This Row],[num_subscribers]]</f>
        <v>850</v>
      </c>
    </row>
    <row r="1587" spans="1:28" x14ac:dyDescent="0.3">
      <c r="A1587">
        <v>648506</v>
      </c>
      <c r="B1587" t="s">
        <v>4096</v>
      </c>
      <c r="C1587" t="str">
        <f>LEFT(טבלה1[[#This Row],[course_title]],10)</f>
        <v>Blues Guit</v>
      </c>
      <c r="D1587" t="str">
        <f>RIGHT(טבלה1[[#This Row],[course_title]],10)</f>
        <v>ndamentals</v>
      </c>
      <c r="E1587" t="str">
        <f>MID(טבלה1[[#This Row],[course_title]],2,10)</f>
        <v>lues Guita</v>
      </c>
      <c r="F1587" t="s">
        <v>4097</v>
      </c>
      <c r="G1587" t="str">
        <f>REPLACE(טבלה1[[#This Row],[url]],19,3,"com")</f>
        <v>https://www.udemy.com/blues-guitar/</v>
      </c>
      <c r="H1587" t="b">
        <v>1</v>
      </c>
      <c r="I1587" s="4">
        <v>50</v>
      </c>
      <c r="J1587" s="5">
        <v>3312</v>
      </c>
      <c r="K1587" s="5">
        <v>107</v>
      </c>
      <c r="L1587" s="5">
        <v>21</v>
      </c>
      <c r="M1587">
        <v>4</v>
      </c>
      <c r="N1587" t="str">
        <f>VLOOKUP(טבלה1[[#This Row],[level_id]],Level_id!$A$2:$B$5,2)</f>
        <v>Intermediate Level</v>
      </c>
      <c r="O1587" t="str">
        <f>LOWER(טבלה1[[#This Row],[level_desc]])</f>
        <v>intermediate level</v>
      </c>
      <c r="P1587" s="3" t="str">
        <f>UPPER(טבלה1[[#This Row],[small letters]])</f>
        <v>INTERMEDIATE LEVEL</v>
      </c>
      <c r="Q1587">
        <f>LEN(טבלה1[[#This Row],[no spaces]])</f>
        <v>18</v>
      </c>
      <c r="R1587" t="str">
        <f>TRIM(טבלה1[[#This Row],[small letters]])</f>
        <v>intermediate level</v>
      </c>
      <c r="S1587" s="6">
        <v>1.5</v>
      </c>
      <c r="T1587" s="12">
        <v>42548</v>
      </c>
      <c r="U1587" s="6">
        <f>DAY(טבלה1[[#This Row],[published_date]])</f>
        <v>27</v>
      </c>
      <c r="V1587" s="6">
        <f>MONTH(טבלה1[[#This Row],[published_date]])</f>
        <v>6</v>
      </c>
      <c r="W1587" s="6">
        <f>YEAR(טבלה1[[#This Row],[published_date]])</f>
        <v>2016</v>
      </c>
      <c r="X1587">
        <v>3</v>
      </c>
      <c r="Y1587" t="str">
        <f>VLOOKUP(טבלה1[[#This Row],[subject_id]],Subject_id!$A$2:$B$5,2)</f>
        <v>Musical Instruments</v>
      </c>
      <c r="Z1587" s="7">
        <v>44114</v>
      </c>
      <c r="AA1587">
        <f>_xlfn.DAYS(טבלה1[[#This Row],[Removal_date]],טבלה1[[#This Row],[published_date]])</f>
        <v>1566</v>
      </c>
      <c r="AB1587" s="4">
        <f>טבלה1[[#This Row],[price]]*טבלה1[[#This Row],[num_subscribers]]</f>
        <v>165600</v>
      </c>
    </row>
    <row r="1588" spans="1:28" x14ac:dyDescent="0.3">
      <c r="A1588">
        <v>655198</v>
      </c>
      <c r="B1588" t="s">
        <v>3228</v>
      </c>
      <c r="C1588" t="str">
        <f>LEFT(טבלה1[[#This Row],[course_title]],10)</f>
        <v>Siemens NX</v>
      </c>
      <c r="D1588" t="str">
        <f>RIGHT(טבלה1[[#This Row],[course_title]],10)</f>
        <v xml:space="preserve"> Modelling</v>
      </c>
      <c r="E1588" t="str">
        <f>MID(טבלה1[[#This Row],[course_title]],2,10)</f>
        <v xml:space="preserve">iemens NX </v>
      </c>
      <c r="F1588" t="s">
        <v>3229</v>
      </c>
      <c r="G1588" t="str">
        <f>REPLACE(טבלה1[[#This Row],[url]],19,3,"com")</f>
        <v>https://www.udemy.com/siemens-nx-unigraphics-ug-basic-to-advance-3d-modelling/</v>
      </c>
      <c r="H1588" t="b">
        <v>1</v>
      </c>
      <c r="I1588" s="4">
        <v>50</v>
      </c>
      <c r="J1588" s="5">
        <v>142</v>
      </c>
      <c r="K1588" s="5">
        <v>23</v>
      </c>
      <c r="L1588" s="5">
        <v>88</v>
      </c>
      <c r="M1588">
        <v>1</v>
      </c>
      <c r="N1588" t="str">
        <f>VLOOKUP(טבלה1[[#This Row],[level_id]],Level_id!$A$2:$B$5,2)</f>
        <v>All levels</v>
      </c>
      <c r="O1588" t="str">
        <f>LOWER(טבלה1[[#This Row],[level_desc]])</f>
        <v>all levels</v>
      </c>
      <c r="P1588" s="3" t="str">
        <f>UPPER(טבלה1[[#This Row],[small letters]])</f>
        <v>ALL LEVELS</v>
      </c>
      <c r="Q1588">
        <f>LEN(טבלה1[[#This Row],[no spaces]])</f>
        <v>10</v>
      </c>
      <c r="R1588" t="str">
        <f>TRIM(טבלה1[[#This Row],[small letters]])</f>
        <v>all levels</v>
      </c>
      <c r="S1588" s="6">
        <v>10.5</v>
      </c>
      <c r="T1588" s="12">
        <v>42307</v>
      </c>
      <c r="U1588" s="6">
        <f>DAY(טבלה1[[#This Row],[published_date]])</f>
        <v>30</v>
      </c>
      <c r="V1588" s="6">
        <f>MONTH(טבלה1[[#This Row],[published_date]])</f>
        <v>10</v>
      </c>
      <c r="W1588" s="6">
        <f>YEAR(טבלה1[[#This Row],[published_date]])</f>
        <v>2015</v>
      </c>
      <c r="X1588">
        <v>2</v>
      </c>
      <c r="Y1588" t="str">
        <f>VLOOKUP(טבלה1[[#This Row],[subject_id]],Subject_id!$A$2:$B$5,2)</f>
        <v>Graphic Design</v>
      </c>
      <c r="Z1588" s="7">
        <v>43734</v>
      </c>
      <c r="AA1588">
        <f>_xlfn.DAYS(טבלה1[[#This Row],[Removal_date]],טבלה1[[#This Row],[published_date]])</f>
        <v>1427</v>
      </c>
      <c r="AB1588" s="4">
        <f>טבלה1[[#This Row],[price]]*טבלה1[[#This Row],[num_subscribers]]</f>
        <v>7100</v>
      </c>
    </row>
    <row r="1589" spans="1:28" x14ac:dyDescent="0.3">
      <c r="A1589">
        <v>655300</v>
      </c>
      <c r="B1589" t="s">
        <v>222</v>
      </c>
      <c r="C1589" t="str">
        <f>LEFT(טבלה1[[#This Row],[course_title]],10)</f>
        <v>Accounting</v>
      </c>
      <c r="D1589" t="str">
        <f>RIGHT(טבלה1[[#This Row],[course_title]],10)</f>
        <v>der 1 Hour</v>
      </c>
      <c r="E1589" t="str">
        <f>MID(טבלה1[[#This Row],[course_title]],2,10)</f>
        <v xml:space="preserve">ccounting </v>
      </c>
      <c r="F1589" t="s">
        <v>223</v>
      </c>
      <c r="G1589" t="str">
        <f>REPLACE(טבלה1[[#This Row],[url]],19,3,"com")</f>
        <v>https://www.udemy.com/accounting-for-beginners-how-to-do-accounting-super-easily/</v>
      </c>
      <c r="H1589" t="b">
        <v>1</v>
      </c>
      <c r="I1589" s="4">
        <v>50</v>
      </c>
      <c r="J1589" s="5">
        <v>1971</v>
      </c>
      <c r="K1589" s="5">
        <v>13</v>
      </c>
      <c r="L1589" s="5">
        <v>20</v>
      </c>
      <c r="M1589">
        <v>2</v>
      </c>
      <c r="N1589" t="str">
        <f>VLOOKUP(טבלה1[[#This Row],[level_id]],Level_id!$A$2:$B$5,2)</f>
        <v>Beginner Level</v>
      </c>
      <c r="O1589" t="str">
        <f>LOWER(טבלה1[[#This Row],[level_desc]])</f>
        <v>beginner level</v>
      </c>
      <c r="P1589" s="3" t="str">
        <f>UPPER(טבלה1[[#This Row],[small letters]])</f>
        <v>BEGINNER LEVEL</v>
      </c>
      <c r="Q1589">
        <f>LEN(טבלה1[[#This Row],[no spaces]])</f>
        <v>14</v>
      </c>
      <c r="R1589" t="str">
        <f>TRIM(טבלה1[[#This Row],[small letters]])</f>
        <v>beginner level</v>
      </c>
      <c r="S1589" s="6">
        <v>1.5</v>
      </c>
      <c r="T1589" s="12">
        <v>42341</v>
      </c>
      <c r="U1589" s="6">
        <f>DAY(טבלה1[[#This Row],[published_date]])</f>
        <v>3</v>
      </c>
      <c r="V1589" s="6">
        <f>MONTH(טבלה1[[#This Row],[published_date]])</f>
        <v>12</v>
      </c>
      <c r="W1589" s="6">
        <f>YEAR(טבלה1[[#This Row],[published_date]])</f>
        <v>2015</v>
      </c>
      <c r="X1589">
        <v>1</v>
      </c>
      <c r="Y1589" t="str">
        <f>VLOOKUP(טבלה1[[#This Row],[subject_id]],Subject_id!$A$2:$B$5,2)</f>
        <v>Business Finance</v>
      </c>
      <c r="Z1589" s="7">
        <v>43245</v>
      </c>
      <c r="AA1589">
        <f>_xlfn.DAYS(טבלה1[[#This Row],[Removal_date]],טבלה1[[#This Row],[published_date]])</f>
        <v>904</v>
      </c>
      <c r="AB1589" s="4">
        <f>טבלה1[[#This Row],[price]]*טבלה1[[#This Row],[num_subscribers]]</f>
        <v>98550</v>
      </c>
    </row>
    <row r="1590" spans="1:28" x14ac:dyDescent="0.3">
      <c r="A1590">
        <v>657764</v>
      </c>
      <c r="B1590" t="s">
        <v>2466</v>
      </c>
      <c r="C1590" t="str">
        <f>LEFT(טבלה1[[#This Row],[course_title]],10)</f>
        <v>Digital Ph</v>
      </c>
      <c r="D1590" t="str">
        <f>RIGHT(טבלה1[[#This Row],[course_title]],10)</f>
        <v xml:space="preserve"> PhotoShop</v>
      </c>
      <c r="E1590" t="str">
        <f>MID(טבלה1[[#This Row],[course_title]],2,10)</f>
        <v>igital Pho</v>
      </c>
      <c r="F1590" t="s">
        <v>2467</v>
      </c>
      <c r="G1590" t="str">
        <f>REPLACE(טבלה1[[#This Row],[url]],19,3,"com")</f>
        <v>https://www.udemy.com/digital-photo-manipulation-art-and-cover-design-in-photoshop/</v>
      </c>
      <c r="H1590" t="b">
        <v>1</v>
      </c>
      <c r="I1590" s="4">
        <v>50</v>
      </c>
      <c r="J1590" s="5">
        <v>721</v>
      </c>
      <c r="K1590" s="5">
        <v>7</v>
      </c>
      <c r="L1590" s="5">
        <v>35</v>
      </c>
      <c r="M1590">
        <v>2</v>
      </c>
      <c r="N1590" t="str">
        <f>VLOOKUP(טבלה1[[#This Row],[level_id]],Level_id!$A$2:$B$5,2)</f>
        <v>Beginner Level</v>
      </c>
      <c r="O1590" t="str">
        <f>LOWER(טבלה1[[#This Row],[level_desc]])</f>
        <v>beginner level</v>
      </c>
      <c r="P1590" s="3" t="str">
        <f>UPPER(טבלה1[[#This Row],[small letters]])</f>
        <v>BEGINNER LEVEL</v>
      </c>
      <c r="Q1590">
        <f>LEN(טבלה1[[#This Row],[no spaces]])</f>
        <v>14</v>
      </c>
      <c r="R1590" t="str">
        <f>TRIM(טבלה1[[#This Row],[small letters]])</f>
        <v>beginner level</v>
      </c>
      <c r="S1590" s="6">
        <v>5</v>
      </c>
      <c r="T1590" s="12">
        <v>42457</v>
      </c>
      <c r="U1590" s="6">
        <f>DAY(טבלה1[[#This Row],[published_date]])</f>
        <v>28</v>
      </c>
      <c r="V1590" s="6">
        <f>MONTH(טבלה1[[#This Row],[published_date]])</f>
        <v>3</v>
      </c>
      <c r="W1590" s="6">
        <f>YEAR(טבלה1[[#This Row],[published_date]])</f>
        <v>2016</v>
      </c>
      <c r="X1590">
        <v>2</v>
      </c>
      <c r="Y1590" t="str">
        <f>VLOOKUP(טבלה1[[#This Row],[subject_id]],Subject_id!$A$2:$B$5,2)</f>
        <v>Graphic Design</v>
      </c>
      <c r="Z1590" s="7">
        <v>43465</v>
      </c>
      <c r="AA1590">
        <f>_xlfn.DAYS(טבלה1[[#This Row],[Removal_date]],טבלה1[[#This Row],[published_date]])</f>
        <v>1008</v>
      </c>
      <c r="AB1590" s="4">
        <f>טבלה1[[#This Row],[price]]*טבלה1[[#This Row],[num_subscribers]]</f>
        <v>36050</v>
      </c>
    </row>
    <row r="1591" spans="1:28" x14ac:dyDescent="0.3">
      <c r="A1591">
        <v>658764</v>
      </c>
      <c r="B1591" t="s">
        <v>530</v>
      </c>
      <c r="C1591" t="str">
        <f>LEFT(טבלה1[[#This Row],[course_title]],10)</f>
        <v>Forex Mana</v>
      </c>
      <c r="D1591" t="str">
        <f>RIGHT(טבלה1[[#This Row],[course_title]],10)</f>
        <v xml:space="preserve"> CFA Exams</v>
      </c>
      <c r="E1591" t="str">
        <f>MID(טבלה1[[#This Row],[course_title]],2,10)</f>
        <v>orex Manag</v>
      </c>
      <c r="F1591" t="s">
        <v>531</v>
      </c>
      <c r="G1591" t="str">
        <f>REPLACE(טבלה1[[#This Row],[url]],19,3,"com")</f>
        <v>https://www.udemy.com/international-finance-a-comprehensive-study/</v>
      </c>
      <c r="H1591" t="b">
        <v>1</v>
      </c>
      <c r="I1591" s="4">
        <v>50</v>
      </c>
      <c r="J1591" s="5">
        <v>131</v>
      </c>
      <c r="K1591" s="5">
        <v>2</v>
      </c>
      <c r="L1591" s="5">
        <v>38</v>
      </c>
      <c r="M1591">
        <v>1</v>
      </c>
      <c r="N1591" t="str">
        <f>VLOOKUP(טבלה1[[#This Row],[level_id]],Level_id!$A$2:$B$5,2)</f>
        <v>All levels</v>
      </c>
      <c r="O1591" t="str">
        <f>LOWER(טבלה1[[#This Row],[level_desc]])</f>
        <v>all levels</v>
      </c>
      <c r="P1591" s="3" t="str">
        <f>UPPER(טבלה1[[#This Row],[small letters]])</f>
        <v>ALL LEVELS</v>
      </c>
      <c r="Q1591">
        <f>LEN(טבלה1[[#This Row],[no spaces]])</f>
        <v>10</v>
      </c>
      <c r="R1591" t="str">
        <f>TRIM(טבלה1[[#This Row],[small letters]])</f>
        <v>all levels</v>
      </c>
      <c r="S1591" s="6">
        <v>3</v>
      </c>
      <c r="T1591" s="12">
        <v>42311</v>
      </c>
      <c r="U1591" s="6">
        <f>DAY(טבלה1[[#This Row],[published_date]])</f>
        <v>3</v>
      </c>
      <c r="V1591" s="6">
        <f>MONTH(טבלה1[[#This Row],[published_date]])</f>
        <v>11</v>
      </c>
      <c r="W1591" s="6">
        <f>YEAR(טבלה1[[#This Row],[published_date]])</f>
        <v>2015</v>
      </c>
      <c r="X1591">
        <v>1</v>
      </c>
      <c r="Y1591" t="str">
        <f>VLOOKUP(טבלה1[[#This Row],[subject_id]],Subject_id!$A$2:$B$5,2)</f>
        <v>Business Finance</v>
      </c>
      <c r="Z1591" s="7">
        <v>43318</v>
      </c>
      <c r="AA1591">
        <f>_xlfn.DAYS(טבלה1[[#This Row],[Removal_date]],טבלה1[[#This Row],[published_date]])</f>
        <v>1007</v>
      </c>
      <c r="AB1591" s="4">
        <f>טבלה1[[#This Row],[price]]*טבלה1[[#This Row],[num_subscribers]]</f>
        <v>6550</v>
      </c>
    </row>
    <row r="1592" spans="1:28" x14ac:dyDescent="0.3">
      <c r="A1592">
        <v>660690</v>
      </c>
      <c r="B1592" t="s">
        <v>3924</v>
      </c>
      <c r="C1592" t="str">
        <f>LEFT(טבלה1[[#This Row],[course_title]],10)</f>
        <v>Piano Buil</v>
      </c>
      <c r="D1592" t="str">
        <f>RIGHT(טבלה1[[#This Row],[course_title]],10)</f>
        <v>mon Chords</v>
      </c>
      <c r="E1592" t="str">
        <f>MID(טבלה1[[#This Row],[course_title]],2,10)</f>
        <v>iano Build</v>
      </c>
      <c r="F1592" t="s">
        <v>3925</v>
      </c>
      <c r="G1592" t="str">
        <f>REPLACE(טבלה1[[#This Row],[url]],19,3,"com")</f>
        <v>https://www.udemy.com/pianobuildingblocks/</v>
      </c>
      <c r="H1592" t="b">
        <v>1</v>
      </c>
      <c r="I1592" s="4">
        <v>50</v>
      </c>
      <c r="J1592" s="5">
        <v>492</v>
      </c>
      <c r="K1592" s="5">
        <v>10</v>
      </c>
      <c r="L1592" s="5">
        <v>17</v>
      </c>
      <c r="M1592">
        <v>2</v>
      </c>
      <c r="N1592" t="str">
        <f>VLOOKUP(טבלה1[[#This Row],[level_id]],Level_id!$A$2:$B$5,2)</f>
        <v>Beginner Level</v>
      </c>
      <c r="O1592" t="str">
        <f>LOWER(טבלה1[[#This Row],[level_desc]])</f>
        <v>beginner level</v>
      </c>
      <c r="P1592" s="3" t="str">
        <f>UPPER(טבלה1[[#This Row],[small letters]])</f>
        <v>BEGINNER LEVEL</v>
      </c>
      <c r="Q1592">
        <f>LEN(טבלה1[[#This Row],[no spaces]])</f>
        <v>14</v>
      </c>
      <c r="R1592" t="str">
        <f>TRIM(טבלה1[[#This Row],[small letters]])</f>
        <v>beginner level</v>
      </c>
      <c r="S1592" s="6">
        <v>1.5</v>
      </c>
      <c r="T1592" s="12">
        <v>42436</v>
      </c>
      <c r="U1592" s="6">
        <f>DAY(טבלה1[[#This Row],[published_date]])</f>
        <v>7</v>
      </c>
      <c r="V1592" s="6">
        <f>MONTH(טבלה1[[#This Row],[published_date]])</f>
        <v>3</v>
      </c>
      <c r="W1592" s="6">
        <f>YEAR(טבלה1[[#This Row],[published_date]])</f>
        <v>2016</v>
      </c>
      <c r="X1592">
        <v>3</v>
      </c>
      <c r="Y1592" t="str">
        <f>VLOOKUP(טבלה1[[#This Row],[subject_id]],Subject_id!$A$2:$B$5,2)</f>
        <v>Musical Instruments</v>
      </c>
      <c r="Z1592" s="7">
        <v>43465</v>
      </c>
      <c r="AA1592">
        <f>_xlfn.DAYS(טבלה1[[#This Row],[Removal_date]],טבלה1[[#This Row],[published_date]])</f>
        <v>1029</v>
      </c>
      <c r="AB1592" s="4">
        <f>טבלה1[[#This Row],[price]]*טבלה1[[#This Row],[num_subscribers]]</f>
        <v>24600</v>
      </c>
    </row>
    <row r="1593" spans="1:28" x14ac:dyDescent="0.3">
      <c r="A1593">
        <v>661774</v>
      </c>
      <c r="B1593" t="s">
        <v>6416</v>
      </c>
      <c r="C1593" t="str">
        <f>LEFT(טבלה1[[#This Row],[course_title]],10)</f>
        <v>JSON in Ac</v>
      </c>
      <c r="D1593" t="str">
        <f>RIGHT(טבלה1[[#This Row],[course_title]],10)</f>
        <v>plications</v>
      </c>
      <c r="E1593" t="str">
        <f>MID(טבלה1[[#This Row],[course_title]],2,10)</f>
        <v>SON in Act</v>
      </c>
      <c r="F1593" t="s">
        <v>6417</v>
      </c>
      <c r="G1593" t="str">
        <f>REPLACE(טבלה1[[#This Row],[url]],19,3,"com")</f>
        <v>https://www.udemy.com/json-in-action/</v>
      </c>
      <c r="H1593" t="b">
        <v>1</v>
      </c>
      <c r="I1593" s="4">
        <v>50</v>
      </c>
      <c r="J1593" s="5">
        <v>1322</v>
      </c>
      <c r="K1593" s="5">
        <v>171</v>
      </c>
      <c r="L1593" s="5">
        <v>37</v>
      </c>
      <c r="M1593">
        <v>1</v>
      </c>
      <c r="N1593" t="str">
        <f>VLOOKUP(טבלה1[[#This Row],[level_id]],Level_id!$A$2:$B$5,2)</f>
        <v>All levels</v>
      </c>
      <c r="O1593" t="str">
        <f>LOWER(טבלה1[[#This Row],[level_desc]])</f>
        <v>all levels</v>
      </c>
      <c r="P1593" s="3" t="str">
        <f>UPPER(טבלה1[[#This Row],[small letters]])</f>
        <v>ALL LEVELS</v>
      </c>
      <c r="Q1593">
        <f>LEN(טבלה1[[#This Row],[no spaces]])</f>
        <v>10</v>
      </c>
      <c r="R1593" t="str">
        <f>TRIM(טבלה1[[#This Row],[small letters]])</f>
        <v>all levels</v>
      </c>
      <c r="S1593" s="6">
        <v>3.5</v>
      </c>
      <c r="T1593" s="12">
        <v>42440</v>
      </c>
      <c r="U1593" s="6">
        <f>DAY(טבלה1[[#This Row],[published_date]])</f>
        <v>11</v>
      </c>
      <c r="V1593" s="6">
        <f>MONTH(טבלה1[[#This Row],[published_date]])</f>
        <v>3</v>
      </c>
      <c r="W1593" s="6">
        <f>YEAR(טבלה1[[#This Row],[published_date]])</f>
        <v>2016</v>
      </c>
      <c r="X1593">
        <v>4</v>
      </c>
      <c r="Y1593" t="str">
        <f>VLOOKUP(טבלה1[[#This Row],[subject_id]],Subject_id!$A$2:$B$5,2)</f>
        <v>Web Development</v>
      </c>
      <c r="Z1593" s="7">
        <v>43734</v>
      </c>
      <c r="AA1593">
        <f>_xlfn.DAYS(טבלה1[[#This Row],[Removal_date]],טבלה1[[#This Row],[published_date]])</f>
        <v>1294</v>
      </c>
      <c r="AB1593" s="4">
        <f>טבלה1[[#This Row],[price]]*טבלה1[[#This Row],[num_subscribers]]</f>
        <v>66100</v>
      </c>
    </row>
    <row r="1594" spans="1:28" x14ac:dyDescent="0.3">
      <c r="A1594">
        <v>665278</v>
      </c>
      <c r="B1594" t="s">
        <v>3908</v>
      </c>
      <c r="C1594" t="str">
        <f>LEFT(טבלה1[[#This Row],[course_title]],10)</f>
        <v>Walking Ba</v>
      </c>
      <c r="D1594" t="str">
        <f>RIGHT(טבלה1[[#This Row],[course_title]],10)</f>
        <v>tart Guide</v>
      </c>
      <c r="E1594" t="str">
        <f>MID(טבלה1[[#This Row],[course_title]],2,10)</f>
        <v>alking Bas</v>
      </c>
      <c r="F1594" t="s">
        <v>3909</v>
      </c>
      <c r="G1594" t="str">
        <f>REPLACE(טבלה1[[#This Row],[url]],19,3,"com")</f>
        <v>https://www.udemy.com/walking-bass-quick-start-guide/</v>
      </c>
      <c r="H1594" t="b">
        <v>1</v>
      </c>
      <c r="I1594" s="4">
        <v>50</v>
      </c>
      <c r="J1594" s="5">
        <v>193</v>
      </c>
      <c r="K1594" s="5">
        <v>20</v>
      </c>
      <c r="L1594" s="5">
        <v>31</v>
      </c>
      <c r="M1594">
        <v>1</v>
      </c>
      <c r="N1594" t="str">
        <f>VLOOKUP(טבלה1[[#This Row],[level_id]],Level_id!$A$2:$B$5,2)</f>
        <v>All levels</v>
      </c>
      <c r="O1594" t="str">
        <f>LOWER(טבלה1[[#This Row],[level_desc]])</f>
        <v>all levels</v>
      </c>
      <c r="P1594" s="3" t="str">
        <f>UPPER(טבלה1[[#This Row],[small letters]])</f>
        <v>ALL LEVELS</v>
      </c>
      <c r="Q1594">
        <f>LEN(טבלה1[[#This Row],[no spaces]])</f>
        <v>10</v>
      </c>
      <c r="R1594" t="str">
        <f>TRIM(טבלה1[[#This Row],[small letters]])</f>
        <v>all levels</v>
      </c>
      <c r="S1594" s="6">
        <v>1</v>
      </c>
      <c r="T1594" s="12">
        <v>42348</v>
      </c>
      <c r="U1594" s="6">
        <f>DAY(טבלה1[[#This Row],[published_date]])</f>
        <v>10</v>
      </c>
      <c r="V1594" s="6">
        <f>MONTH(טבלה1[[#This Row],[published_date]])</f>
        <v>12</v>
      </c>
      <c r="W1594" s="6">
        <f>YEAR(טבלה1[[#This Row],[published_date]])</f>
        <v>2015</v>
      </c>
      <c r="X1594">
        <v>3</v>
      </c>
      <c r="Y1594" t="str">
        <f>VLOOKUP(טבלה1[[#This Row],[subject_id]],Subject_id!$A$2:$B$5,2)</f>
        <v>Musical Instruments</v>
      </c>
      <c r="Z1594" s="7">
        <v>43734</v>
      </c>
      <c r="AA1594">
        <f>_xlfn.DAYS(טבלה1[[#This Row],[Removal_date]],טבלה1[[#This Row],[published_date]])</f>
        <v>1386</v>
      </c>
      <c r="AB1594" s="4">
        <f>טבלה1[[#This Row],[price]]*טבלה1[[#This Row],[num_subscribers]]</f>
        <v>9650</v>
      </c>
    </row>
    <row r="1595" spans="1:28" x14ac:dyDescent="0.3">
      <c r="A1595">
        <v>665686</v>
      </c>
      <c r="B1595" t="s">
        <v>7243</v>
      </c>
      <c r="C1595" t="str">
        <f>LEFT(טבלה1[[#This Row],[course_title]],10)</f>
        <v>Create New</v>
      </c>
      <c r="D1595" t="str">
        <f>RIGHT(טבלה1[[#This Row],[course_title]],10)</f>
        <v xml:space="preserve"> in 40 Min</v>
      </c>
      <c r="E1595" t="str">
        <f>MID(טבלה1[[#This Row],[course_title]],2,10)</f>
        <v>reate News</v>
      </c>
      <c r="F1595" t="s">
        <v>7244</v>
      </c>
      <c r="G1595" t="str">
        <f>REPLACE(טבלה1[[#This Row],[url]],19,3,"com")</f>
        <v>https://www.udemy.com/php-ajax-form-with-validation-email-ip-tracking-in-40-minutes/</v>
      </c>
      <c r="H1595" t="b">
        <v>1</v>
      </c>
      <c r="I1595" s="4">
        <v>50</v>
      </c>
      <c r="J1595" s="5">
        <v>586</v>
      </c>
      <c r="K1595" s="5">
        <v>10</v>
      </c>
      <c r="L1595" s="5">
        <v>17</v>
      </c>
      <c r="M1595">
        <v>1</v>
      </c>
      <c r="N1595" t="str">
        <f>VLOOKUP(טבלה1[[#This Row],[level_id]],Level_id!$A$2:$B$5,2)</f>
        <v>All levels</v>
      </c>
      <c r="O1595" t="str">
        <f>LOWER(טבלה1[[#This Row],[level_desc]])</f>
        <v>all levels</v>
      </c>
      <c r="P1595" s="3" t="str">
        <f>UPPER(טבלה1[[#This Row],[small letters]])</f>
        <v>ALL LEVELS</v>
      </c>
      <c r="Q1595">
        <f>LEN(טבלה1[[#This Row],[no spaces]])</f>
        <v>10</v>
      </c>
      <c r="R1595" t="str">
        <f>TRIM(טבלה1[[#This Row],[small letters]])</f>
        <v>all levels</v>
      </c>
      <c r="S1595" s="6">
        <v>0.63333333300000005</v>
      </c>
      <c r="T1595" s="12">
        <v>42319</v>
      </c>
      <c r="U1595" s="6">
        <f>DAY(טבלה1[[#This Row],[published_date]])</f>
        <v>11</v>
      </c>
      <c r="V1595" s="6">
        <f>MONTH(טבלה1[[#This Row],[published_date]])</f>
        <v>11</v>
      </c>
      <c r="W1595" s="6">
        <f>YEAR(טבלה1[[#This Row],[published_date]])</f>
        <v>2015</v>
      </c>
      <c r="X1595">
        <v>4</v>
      </c>
      <c r="Y1595" t="str">
        <f>VLOOKUP(טבלה1[[#This Row],[subject_id]],Subject_id!$A$2:$B$5,2)</f>
        <v>Web Development</v>
      </c>
      <c r="Z1595" s="7">
        <v>43734</v>
      </c>
      <c r="AA1595">
        <f>_xlfn.DAYS(טבלה1[[#This Row],[Removal_date]],טבלה1[[#This Row],[published_date]])</f>
        <v>1415</v>
      </c>
      <c r="AB1595" s="4">
        <f>טבלה1[[#This Row],[price]]*טבלה1[[#This Row],[num_subscribers]]</f>
        <v>29300</v>
      </c>
    </row>
    <row r="1596" spans="1:28" x14ac:dyDescent="0.3">
      <c r="A1596">
        <v>665866</v>
      </c>
      <c r="B1596" t="s">
        <v>1466</v>
      </c>
      <c r="C1596" t="str">
        <f>LEFT(טבלה1[[#This Row],[course_title]],10)</f>
        <v>Investment</v>
      </c>
      <c r="D1596" t="str">
        <f>RIGHT(טבלה1[[#This Row],[course_title]],10)</f>
        <v>with Excel</v>
      </c>
      <c r="E1596" t="str">
        <f>MID(טבלה1[[#This Row],[course_title]],2,10)</f>
        <v xml:space="preserve">nvestment </v>
      </c>
      <c r="F1596" t="s">
        <v>1467</v>
      </c>
      <c r="G1596" t="str">
        <f>REPLACE(טבלה1[[#This Row],[url]],19,3,"com")</f>
        <v>https://www.udemy.com/investment-portfolio-analysis-with-excel/</v>
      </c>
      <c r="H1596" t="b">
        <v>1</v>
      </c>
      <c r="I1596" s="4">
        <v>50</v>
      </c>
      <c r="J1596" s="5">
        <v>154</v>
      </c>
      <c r="K1596" s="5">
        <v>7</v>
      </c>
      <c r="L1596" s="5">
        <v>39</v>
      </c>
      <c r="M1596">
        <v>1</v>
      </c>
      <c r="N1596" t="str">
        <f>VLOOKUP(טבלה1[[#This Row],[level_id]],Level_id!$A$2:$B$5,2)</f>
        <v>All levels</v>
      </c>
      <c r="O1596" t="str">
        <f>LOWER(טבלה1[[#This Row],[level_desc]])</f>
        <v>all levels</v>
      </c>
      <c r="P1596" s="3" t="str">
        <f>UPPER(טבלה1[[#This Row],[small letters]])</f>
        <v>ALL LEVELS</v>
      </c>
      <c r="Q1596">
        <f>LEN(טבלה1[[#This Row],[no spaces]])</f>
        <v>10</v>
      </c>
      <c r="R1596" t="str">
        <f>TRIM(טבלה1[[#This Row],[small letters]])</f>
        <v>all levels</v>
      </c>
      <c r="S1596" s="6">
        <v>9</v>
      </c>
      <c r="T1596" s="12">
        <v>42320</v>
      </c>
      <c r="U1596" s="6">
        <f>DAY(טבלה1[[#This Row],[published_date]])</f>
        <v>12</v>
      </c>
      <c r="V1596" s="6">
        <f>MONTH(טבלה1[[#This Row],[published_date]])</f>
        <v>11</v>
      </c>
      <c r="W1596" s="6">
        <f>YEAR(טבלה1[[#This Row],[published_date]])</f>
        <v>2015</v>
      </c>
      <c r="X1596">
        <v>1</v>
      </c>
      <c r="Y1596" t="str">
        <f>VLOOKUP(טבלה1[[#This Row],[subject_id]],Subject_id!$A$2:$B$5,2)</f>
        <v>Business Finance</v>
      </c>
      <c r="Z1596" s="7">
        <v>43318</v>
      </c>
      <c r="AA1596">
        <f>_xlfn.DAYS(טבלה1[[#This Row],[Removal_date]],טבלה1[[#This Row],[published_date]])</f>
        <v>998</v>
      </c>
      <c r="AB1596" s="4">
        <f>טבלה1[[#This Row],[price]]*טבלה1[[#This Row],[num_subscribers]]</f>
        <v>7700</v>
      </c>
    </row>
    <row r="1597" spans="1:28" x14ac:dyDescent="0.3">
      <c r="A1597">
        <v>667744</v>
      </c>
      <c r="B1597" t="s">
        <v>7285</v>
      </c>
      <c r="C1597" t="str">
        <f>LEFT(טבלה1[[#This Row],[course_title]],10)</f>
        <v>Convert HT</v>
      </c>
      <c r="D1597" t="str">
        <f>RIGHT(טבלה1[[#This Row],[course_title]],10)</f>
        <v>40 Minutes</v>
      </c>
      <c r="E1597" t="str">
        <f>MID(טבלה1[[#This Row],[course_title]],2,10)</f>
        <v>onvert HTM</v>
      </c>
      <c r="F1597" t="s">
        <v>7286</v>
      </c>
      <c r="G1597" t="str">
        <f>REPLACE(טבלה1[[#This Row],[url]],19,3,"com")</f>
        <v>https://www.udemy.com/convert-static-websites-from-html-to-php-for-web-designers/</v>
      </c>
      <c r="H1597" t="b">
        <v>1</v>
      </c>
      <c r="I1597" s="4">
        <v>50</v>
      </c>
      <c r="J1597" s="5">
        <v>540</v>
      </c>
      <c r="K1597" s="5">
        <v>13</v>
      </c>
      <c r="L1597" s="5">
        <v>15</v>
      </c>
      <c r="M1597">
        <v>1</v>
      </c>
      <c r="N1597" t="str">
        <f>VLOOKUP(טבלה1[[#This Row],[level_id]],Level_id!$A$2:$B$5,2)</f>
        <v>All levels</v>
      </c>
      <c r="O1597" t="str">
        <f>LOWER(טבלה1[[#This Row],[level_desc]])</f>
        <v>all levels</v>
      </c>
      <c r="P1597" s="3" t="str">
        <f>UPPER(טבלה1[[#This Row],[small letters]])</f>
        <v>ALL LEVELS</v>
      </c>
      <c r="Q1597">
        <f>LEN(טבלה1[[#This Row],[no spaces]])</f>
        <v>10</v>
      </c>
      <c r="R1597" t="str">
        <f>TRIM(טבלה1[[#This Row],[small letters]])</f>
        <v>all levels</v>
      </c>
      <c r="S1597" s="6">
        <v>0.6</v>
      </c>
      <c r="T1597" s="12">
        <v>42320</v>
      </c>
      <c r="U1597" s="6">
        <f>DAY(טבלה1[[#This Row],[published_date]])</f>
        <v>12</v>
      </c>
      <c r="V1597" s="6">
        <f>MONTH(טבלה1[[#This Row],[published_date]])</f>
        <v>11</v>
      </c>
      <c r="W1597" s="6">
        <f>YEAR(טבלה1[[#This Row],[published_date]])</f>
        <v>2015</v>
      </c>
      <c r="X1597">
        <v>4</v>
      </c>
      <c r="Y1597" t="str">
        <f>VLOOKUP(טבלה1[[#This Row],[subject_id]],Subject_id!$A$2:$B$5,2)</f>
        <v>Web Development</v>
      </c>
      <c r="Z1597" s="7">
        <v>43734</v>
      </c>
      <c r="AA1597">
        <f>_xlfn.DAYS(טבלה1[[#This Row],[Removal_date]],טבלה1[[#This Row],[published_date]])</f>
        <v>1414</v>
      </c>
      <c r="AB1597" s="4">
        <f>טבלה1[[#This Row],[price]]*טבלה1[[#This Row],[num_subscribers]]</f>
        <v>27000</v>
      </c>
    </row>
    <row r="1598" spans="1:28" x14ac:dyDescent="0.3">
      <c r="A1598">
        <v>671578</v>
      </c>
      <c r="B1598" t="s">
        <v>250</v>
      </c>
      <c r="C1598" t="str">
        <f>LEFT(טבלה1[[#This Row],[course_title]],10)</f>
        <v xml:space="preserve">Forex SOS </v>
      </c>
      <c r="D1598" t="str">
        <f>RIGHT(טבלה1[[#This Row],[course_title]],10)</f>
        <v>x Strategy</v>
      </c>
      <c r="E1598" t="str">
        <f>MID(טבלה1[[#This Row],[course_title]],2,10)</f>
        <v>orex SOS C</v>
      </c>
      <c r="F1598" t="s">
        <v>251</v>
      </c>
      <c r="G1598" t="str">
        <f>REPLACE(טבלה1[[#This Row],[url]],19,3,"com")</f>
        <v>https://www.udemy.com/forex-sos-course/</v>
      </c>
      <c r="H1598" t="b">
        <v>1</v>
      </c>
      <c r="I1598" s="4">
        <v>50</v>
      </c>
      <c r="J1598" s="5">
        <v>1315</v>
      </c>
      <c r="K1598" s="5">
        <v>48</v>
      </c>
      <c r="L1598" s="5">
        <v>59</v>
      </c>
      <c r="M1598">
        <v>2</v>
      </c>
      <c r="N1598" t="str">
        <f>VLOOKUP(טבלה1[[#This Row],[level_id]],Level_id!$A$2:$B$5,2)</f>
        <v>Beginner Level</v>
      </c>
      <c r="O1598" t="str">
        <f>LOWER(טבלה1[[#This Row],[level_desc]])</f>
        <v>beginner level</v>
      </c>
      <c r="P1598" s="3" t="str">
        <f>UPPER(טבלה1[[#This Row],[small letters]])</f>
        <v>BEGINNER LEVEL</v>
      </c>
      <c r="Q1598">
        <f>LEN(טבלה1[[#This Row],[no spaces]])</f>
        <v>14</v>
      </c>
      <c r="R1598" t="str">
        <f>TRIM(טבלה1[[#This Row],[small letters]])</f>
        <v>beginner level</v>
      </c>
      <c r="S1598" s="6">
        <v>2.5</v>
      </c>
      <c r="T1598" s="12">
        <v>42326</v>
      </c>
      <c r="U1598" s="6">
        <f>DAY(טבלה1[[#This Row],[published_date]])</f>
        <v>18</v>
      </c>
      <c r="V1598" s="6">
        <f>MONTH(טבלה1[[#This Row],[published_date]])</f>
        <v>11</v>
      </c>
      <c r="W1598" s="6">
        <f>YEAR(טבלה1[[#This Row],[published_date]])</f>
        <v>2015</v>
      </c>
      <c r="X1598">
        <v>1</v>
      </c>
      <c r="Y1598" t="str">
        <f>VLOOKUP(טבלה1[[#This Row],[subject_id]],Subject_id!$A$2:$B$5,2)</f>
        <v>Business Finance</v>
      </c>
      <c r="Z1598" s="7">
        <v>43245</v>
      </c>
      <c r="AA1598">
        <f>_xlfn.DAYS(טבלה1[[#This Row],[Removal_date]],טבלה1[[#This Row],[published_date]])</f>
        <v>919</v>
      </c>
      <c r="AB1598" s="4">
        <f>טבלה1[[#This Row],[price]]*טבלה1[[#This Row],[num_subscribers]]</f>
        <v>65750</v>
      </c>
    </row>
    <row r="1599" spans="1:28" x14ac:dyDescent="0.3">
      <c r="A1599">
        <v>673750</v>
      </c>
      <c r="B1599" t="s">
        <v>1170</v>
      </c>
      <c r="C1599" t="str">
        <f>LEFT(טבלה1[[#This Row],[course_title]],10)</f>
        <v>How to inv</v>
      </c>
      <c r="D1599" t="str">
        <f>RIGHT(טבלה1[[#This Row],[course_title]],10)</f>
        <v>nal income</v>
      </c>
      <c r="E1599" t="str">
        <f>MID(טבלה1[[#This Row],[course_title]],2,10)</f>
        <v>ow to inve</v>
      </c>
      <c r="F1599" t="s">
        <v>1171</v>
      </c>
      <c r="G1599" t="str">
        <f>REPLACE(טבלה1[[#This Row],[url]],19,3,"com")</f>
        <v>https://www.udemy.com/forex-truth-fundamentals-and-understanding/</v>
      </c>
      <c r="H1599" t="b">
        <v>1</v>
      </c>
      <c r="I1599" s="4">
        <v>50</v>
      </c>
      <c r="J1599" s="5">
        <v>8</v>
      </c>
      <c r="K1599" s="5">
        <v>2</v>
      </c>
      <c r="L1599" s="5">
        <v>14</v>
      </c>
      <c r="M1599">
        <v>1</v>
      </c>
      <c r="N1599" t="str">
        <f>VLOOKUP(טבלה1[[#This Row],[level_id]],Level_id!$A$2:$B$5,2)</f>
        <v>All levels</v>
      </c>
      <c r="O1599" t="str">
        <f>LOWER(טבלה1[[#This Row],[level_desc]])</f>
        <v>all levels</v>
      </c>
      <c r="P1599" s="3" t="str">
        <f>UPPER(טבלה1[[#This Row],[small letters]])</f>
        <v>ALL LEVELS</v>
      </c>
      <c r="Q1599">
        <f>LEN(טבלה1[[#This Row],[no spaces]])</f>
        <v>10</v>
      </c>
      <c r="R1599" t="str">
        <f>TRIM(טבלה1[[#This Row],[small letters]])</f>
        <v>all levels</v>
      </c>
      <c r="S1599" s="6">
        <v>2</v>
      </c>
      <c r="T1599" s="12">
        <v>42329</v>
      </c>
      <c r="U1599" s="6">
        <f>DAY(טבלה1[[#This Row],[published_date]])</f>
        <v>21</v>
      </c>
      <c r="V1599" s="6">
        <f>MONTH(טבלה1[[#This Row],[published_date]])</f>
        <v>11</v>
      </c>
      <c r="W1599" s="6">
        <f>YEAR(טבלה1[[#This Row],[published_date]])</f>
        <v>2015</v>
      </c>
      <c r="X1599">
        <v>1</v>
      </c>
      <c r="Y1599" t="str">
        <f>VLOOKUP(טבלה1[[#This Row],[subject_id]],Subject_id!$A$2:$B$5,2)</f>
        <v>Business Finance</v>
      </c>
      <c r="Z1599" s="7">
        <v>43318</v>
      </c>
      <c r="AA1599">
        <f>_xlfn.DAYS(טבלה1[[#This Row],[Removal_date]],טבלה1[[#This Row],[published_date]])</f>
        <v>989</v>
      </c>
      <c r="AB1599" s="4">
        <f>טבלה1[[#This Row],[price]]*טבלה1[[#This Row],[num_subscribers]]</f>
        <v>400</v>
      </c>
    </row>
    <row r="1600" spans="1:28" x14ac:dyDescent="0.3">
      <c r="A1600">
        <v>676554</v>
      </c>
      <c r="B1600" t="s">
        <v>6334</v>
      </c>
      <c r="C1600" t="str">
        <f>LEFT(טבלה1[[#This Row],[course_title]],10)</f>
        <v>Master WCF</v>
      </c>
      <c r="D1600" t="str">
        <f>RIGHT(טבלה1[[#This Row],[course_title]],10)</f>
        <v>h Using C#</v>
      </c>
      <c r="E1600" t="str">
        <f>MID(טבלה1[[#This Row],[course_title]],2,10)</f>
        <v xml:space="preserve">aster WCF </v>
      </c>
      <c r="F1600" t="s">
        <v>6335</v>
      </c>
      <c r="G1600" t="str">
        <f>REPLACE(טבלה1[[#This Row],[url]],19,3,"com")</f>
        <v>https://www.udemy.com/masterwcf/</v>
      </c>
      <c r="H1600" t="b">
        <v>1</v>
      </c>
      <c r="I1600" s="4">
        <v>50</v>
      </c>
      <c r="J1600" s="5">
        <v>415</v>
      </c>
      <c r="K1600" s="5">
        <v>67</v>
      </c>
      <c r="L1600" s="5">
        <v>53</v>
      </c>
      <c r="M1600">
        <v>1</v>
      </c>
      <c r="N1600" t="str">
        <f>VLOOKUP(טבלה1[[#This Row],[level_id]],Level_id!$A$2:$B$5,2)</f>
        <v>All levels</v>
      </c>
      <c r="O1600" t="str">
        <f>LOWER(טבלה1[[#This Row],[level_desc]])</f>
        <v>all levels</v>
      </c>
      <c r="P1600" s="3" t="str">
        <f>UPPER(טבלה1[[#This Row],[small letters]])</f>
        <v>ALL LEVELS</v>
      </c>
      <c r="Q1600">
        <f>LEN(טבלה1[[#This Row],[no spaces]])</f>
        <v>10</v>
      </c>
      <c r="R1600" t="str">
        <f>TRIM(טבלה1[[#This Row],[small letters]])</f>
        <v>all levels</v>
      </c>
      <c r="S1600" s="6">
        <v>7</v>
      </c>
      <c r="T1600" s="12">
        <v>42331</v>
      </c>
      <c r="U1600" s="6">
        <f>DAY(טבלה1[[#This Row],[published_date]])</f>
        <v>23</v>
      </c>
      <c r="V1600" s="6">
        <f>MONTH(טבלה1[[#This Row],[published_date]])</f>
        <v>11</v>
      </c>
      <c r="W1600" s="6">
        <f>YEAR(טבלה1[[#This Row],[published_date]])</f>
        <v>2015</v>
      </c>
      <c r="X1600">
        <v>4</v>
      </c>
      <c r="Y1600" t="str">
        <f>VLOOKUP(טבלה1[[#This Row],[subject_id]],Subject_id!$A$2:$B$5,2)</f>
        <v>Web Development</v>
      </c>
      <c r="Z1600" s="7">
        <v>43734</v>
      </c>
      <c r="AA1600">
        <f>_xlfn.DAYS(טבלה1[[#This Row],[Removal_date]],טבלה1[[#This Row],[published_date]])</f>
        <v>1403</v>
      </c>
      <c r="AB1600" s="4">
        <f>טבלה1[[#This Row],[price]]*טבלה1[[#This Row],[num_subscribers]]</f>
        <v>20750</v>
      </c>
    </row>
    <row r="1601" spans="1:28" x14ac:dyDescent="0.3">
      <c r="A1601">
        <v>679992</v>
      </c>
      <c r="B1601" t="s">
        <v>7331</v>
      </c>
      <c r="C1601" t="str">
        <f>LEFT(טבלה1[[#This Row],[course_title]],10)</f>
        <v>Building B</v>
      </c>
      <c r="D1601" t="str">
        <f>RIGHT(טבלה1[[#This Row],[course_title]],10)</f>
        <v>th GraphQL</v>
      </c>
      <c r="E1601" t="str">
        <f>MID(טבלה1[[#This Row],[course_title]],2,10)</f>
        <v>uilding Be</v>
      </c>
      <c r="F1601" t="s">
        <v>7332</v>
      </c>
      <c r="G1601" t="str">
        <f>REPLACE(טבלה1[[#This Row],[url]],19,3,"com")</f>
        <v>https://www.udemy.com/building-better-apis-with-graphql/</v>
      </c>
      <c r="H1601" t="b">
        <v>1</v>
      </c>
      <c r="I1601" s="4">
        <v>50</v>
      </c>
      <c r="J1601" s="5">
        <v>555</v>
      </c>
      <c r="K1601" s="5">
        <v>89</v>
      </c>
      <c r="L1601" s="5">
        <v>16</v>
      </c>
      <c r="M1601">
        <v>1</v>
      </c>
      <c r="N1601" t="str">
        <f>VLOOKUP(טבלה1[[#This Row],[level_id]],Level_id!$A$2:$B$5,2)</f>
        <v>All levels</v>
      </c>
      <c r="O1601" t="str">
        <f>LOWER(טבלה1[[#This Row],[level_desc]])</f>
        <v>all levels</v>
      </c>
      <c r="P1601" s="3" t="str">
        <f>UPPER(טבלה1[[#This Row],[small letters]])</f>
        <v>ALL LEVELS</v>
      </c>
      <c r="Q1601">
        <f>LEN(טבלה1[[#This Row],[no spaces]])</f>
        <v>10</v>
      </c>
      <c r="R1601" t="str">
        <f>TRIM(טבלה1[[#This Row],[small letters]])</f>
        <v>all levels</v>
      </c>
      <c r="S1601" s="6">
        <v>2.5</v>
      </c>
      <c r="T1601" s="12">
        <v>42337</v>
      </c>
      <c r="U1601" s="6">
        <f>DAY(טבלה1[[#This Row],[published_date]])</f>
        <v>29</v>
      </c>
      <c r="V1601" s="6">
        <f>MONTH(טבלה1[[#This Row],[published_date]])</f>
        <v>11</v>
      </c>
      <c r="W1601" s="6">
        <f>YEAR(טבלה1[[#This Row],[published_date]])</f>
        <v>2015</v>
      </c>
      <c r="X1601">
        <v>4</v>
      </c>
      <c r="Y1601" t="str">
        <f>VLOOKUP(טבלה1[[#This Row],[subject_id]],Subject_id!$A$2:$B$5,2)</f>
        <v>Web Development</v>
      </c>
      <c r="Z1601" s="7">
        <v>43734</v>
      </c>
      <c r="AA1601">
        <f>_xlfn.DAYS(טבלה1[[#This Row],[Removal_date]],טבלה1[[#This Row],[published_date]])</f>
        <v>1397</v>
      </c>
      <c r="AB1601" s="4">
        <f>טבלה1[[#This Row],[price]]*טבלה1[[#This Row],[num_subscribers]]</f>
        <v>27750</v>
      </c>
    </row>
    <row r="1602" spans="1:28" x14ac:dyDescent="0.3">
      <c r="A1602">
        <v>681692</v>
      </c>
      <c r="B1602" t="s">
        <v>3972</v>
      </c>
      <c r="C1602" t="str">
        <f>LEFT(טבלה1[[#This Row],[course_title]],10)</f>
        <v>Guitar Sup</v>
      </c>
      <c r="D1602" t="str">
        <f>RIGHT(טבלה1[[#This Row],[course_title]],10)</f>
        <v>em Level 2</v>
      </c>
      <c r="E1602" t="str">
        <f>MID(טבלה1[[#This Row],[course_title]],2,10)</f>
        <v>uitar Supe</v>
      </c>
      <c r="F1602" t="s">
        <v>3973</v>
      </c>
      <c r="G1602" t="str">
        <f>REPLACE(טבלה1[[#This Row],[url]],19,3,"com")</f>
        <v>https://www.udemy.com/guitarsupersystemlevel2/</v>
      </c>
      <c r="H1602" t="b">
        <v>1</v>
      </c>
      <c r="I1602" s="4">
        <v>50</v>
      </c>
      <c r="J1602" s="5">
        <v>4192</v>
      </c>
      <c r="K1602" s="5">
        <v>128</v>
      </c>
      <c r="L1602" s="5">
        <v>34</v>
      </c>
      <c r="M1602">
        <v>3</v>
      </c>
      <c r="N1602" t="str">
        <f>VLOOKUP(טבלה1[[#This Row],[level_id]],Level_id!$A$2:$B$5,2)</f>
        <v>Expert Level</v>
      </c>
      <c r="O1602" t="str">
        <f>LOWER(טבלה1[[#This Row],[level_desc]])</f>
        <v>expert level</v>
      </c>
      <c r="P1602" s="3" t="str">
        <f>UPPER(טבלה1[[#This Row],[small letters]])</f>
        <v>EXPERT LEVEL</v>
      </c>
      <c r="Q1602">
        <f>LEN(טבלה1[[#This Row],[no spaces]])</f>
        <v>12</v>
      </c>
      <c r="R1602" t="str">
        <f>TRIM(טבלה1[[#This Row],[small letters]])</f>
        <v>expert level</v>
      </c>
      <c r="S1602" s="6">
        <v>1.5</v>
      </c>
      <c r="T1602" s="12">
        <v>42338</v>
      </c>
      <c r="U1602" s="6">
        <f>DAY(טבלה1[[#This Row],[published_date]])</f>
        <v>30</v>
      </c>
      <c r="V1602" s="6">
        <f>MONTH(טבלה1[[#This Row],[published_date]])</f>
        <v>11</v>
      </c>
      <c r="W1602" s="6">
        <f>YEAR(טבלה1[[#This Row],[published_date]])</f>
        <v>2015</v>
      </c>
      <c r="X1602">
        <v>3</v>
      </c>
      <c r="Y1602" t="str">
        <f>VLOOKUP(טבלה1[[#This Row],[subject_id]],Subject_id!$A$2:$B$5,2)</f>
        <v>Musical Instruments</v>
      </c>
      <c r="Z1602" s="7">
        <v>43701</v>
      </c>
      <c r="AA1602">
        <f>_xlfn.DAYS(טבלה1[[#This Row],[Removal_date]],טבלה1[[#This Row],[published_date]])</f>
        <v>1363</v>
      </c>
      <c r="AB1602" s="4">
        <f>טבלה1[[#This Row],[price]]*טבלה1[[#This Row],[num_subscribers]]</f>
        <v>209600</v>
      </c>
    </row>
    <row r="1603" spans="1:28" x14ac:dyDescent="0.3">
      <c r="A1603">
        <v>681878</v>
      </c>
      <c r="B1603" t="s">
        <v>3338</v>
      </c>
      <c r="C1603" t="str">
        <f>LEFT(טבלה1[[#This Row],[course_title]],10)</f>
        <v>Devenez le</v>
      </c>
      <c r="D1603" t="str">
        <f>RIGHT(טבלה1[[#This Row],[course_title]],10)</f>
        <v>automobile</v>
      </c>
      <c r="E1603" t="str">
        <f>MID(טבלה1[[#This Row],[course_title]],2,10)</f>
        <v xml:space="preserve">evenez le </v>
      </c>
      <c r="F1603" t="s">
        <v>3339</v>
      </c>
      <c r="G1603" t="str">
        <f>REPLACE(טבלה1[[#This Row],[url]],19,3,"com")</f>
        <v>https://www.udemy.com/virtuel-car/</v>
      </c>
      <c r="H1603" t="b">
        <v>1</v>
      </c>
      <c r="I1603" s="4">
        <v>50</v>
      </c>
      <c r="J1603" s="5">
        <v>42</v>
      </c>
      <c r="K1603" s="5">
        <v>10</v>
      </c>
      <c r="L1603" s="5">
        <v>32</v>
      </c>
      <c r="M1603">
        <v>2</v>
      </c>
      <c r="N1603" t="str">
        <f>VLOOKUP(טבלה1[[#This Row],[level_id]],Level_id!$A$2:$B$5,2)</f>
        <v>Beginner Level</v>
      </c>
      <c r="O1603" t="str">
        <f>LOWER(טבלה1[[#This Row],[level_desc]])</f>
        <v>beginner level</v>
      </c>
      <c r="P1603" s="3" t="str">
        <f>UPPER(טבלה1[[#This Row],[small letters]])</f>
        <v>BEGINNER LEVEL</v>
      </c>
      <c r="Q1603">
        <f>LEN(טבלה1[[#This Row],[no spaces]])</f>
        <v>14</v>
      </c>
      <c r="R1603" t="str">
        <f>TRIM(טבלה1[[#This Row],[small letters]])</f>
        <v>beginner level</v>
      </c>
      <c r="S1603" s="6">
        <v>4.5</v>
      </c>
      <c r="T1603" s="12">
        <v>42347</v>
      </c>
      <c r="U1603" s="6">
        <f>DAY(טבלה1[[#This Row],[published_date]])</f>
        <v>9</v>
      </c>
      <c r="V1603" s="6">
        <f>MONTH(טבלה1[[#This Row],[published_date]])</f>
        <v>12</v>
      </c>
      <c r="W1603" s="6">
        <f>YEAR(טבלה1[[#This Row],[published_date]])</f>
        <v>2015</v>
      </c>
      <c r="X1603">
        <v>2</v>
      </c>
      <c r="Y1603" t="str">
        <f>VLOOKUP(טבלה1[[#This Row],[subject_id]],Subject_id!$A$2:$B$5,2)</f>
        <v>Graphic Design</v>
      </c>
      <c r="Z1603" s="7">
        <v>43465</v>
      </c>
      <c r="AA1603">
        <f>_xlfn.DAYS(טבלה1[[#This Row],[Removal_date]],טבלה1[[#This Row],[published_date]])</f>
        <v>1118</v>
      </c>
      <c r="AB1603" s="4">
        <f>טבלה1[[#This Row],[price]]*טבלה1[[#This Row],[num_subscribers]]</f>
        <v>2100</v>
      </c>
    </row>
    <row r="1604" spans="1:28" x14ac:dyDescent="0.3">
      <c r="A1604">
        <v>682514</v>
      </c>
      <c r="B1604" t="s">
        <v>2304</v>
      </c>
      <c r="C1604" t="str">
        <f>LEFT(טבלה1[[#This Row],[course_title]],10)</f>
        <v>Profession</v>
      </c>
      <c r="D1604" t="str">
        <f>RIGHT(טבלה1[[#This Row],[course_title]],10)</f>
        <v>x strategy</v>
      </c>
      <c r="E1604" t="str">
        <f>MID(טבלה1[[#This Row],[course_title]],2,10)</f>
        <v>rofessiona</v>
      </c>
      <c r="F1604" t="s">
        <v>2305</v>
      </c>
      <c r="G1604" t="str">
        <f>REPLACE(טבלה1[[#This Row],[url]],19,3,"com")</f>
        <v>https://www.udemy.com/beginner-trading-forex-strategy/</v>
      </c>
      <c r="H1604" t="b">
        <v>1</v>
      </c>
      <c r="I1604" s="4">
        <v>50</v>
      </c>
      <c r="J1604" s="5">
        <v>353</v>
      </c>
      <c r="K1604" s="5">
        <v>21</v>
      </c>
      <c r="L1604" s="5">
        <v>17</v>
      </c>
      <c r="M1604">
        <v>3</v>
      </c>
      <c r="N1604" t="str">
        <f>VLOOKUP(טבלה1[[#This Row],[level_id]],Level_id!$A$2:$B$5,2)</f>
        <v>Expert Level</v>
      </c>
      <c r="O1604" t="str">
        <f>LOWER(טבלה1[[#This Row],[level_desc]])</f>
        <v>expert level</v>
      </c>
      <c r="P1604" s="3" t="str">
        <f>UPPER(טבלה1[[#This Row],[small letters]])</f>
        <v>EXPERT LEVEL</v>
      </c>
      <c r="Q1604">
        <f>LEN(טבלה1[[#This Row],[no spaces]])</f>
        <v>12</v>
      </c>
      <c r="R1604" t="str">
        <f>TRIM(טבלה1[[#This Row],[small letters]])</f>
        <v>expert level</v>
      </c>
      <c r="S1604" s="6">
        <v>1.5</v>
      </c>
      <c r="T1604" s="12">
        <v>42403</v>
      </c>
      <c r="U1604" s="6">
        <f>DAY(טבלה1[[#This Row],[published_date]])</f>
        <v>3</v>
      </c>
      <c r="V1604" s="6">
        <f>MONTH(טבלה1[[#This Row],[published_date]])</f>
        <v>2</v>
      </c>
      <c r="W1604" s="6">
        <f>YEAR(טבלה1[[#This Row],[published_date]])</f>
        <v>2016</v>
      </c>
      <c r="X1604">
        <v>1</v>
      </c>
      <c r="Y1604" t="str">
        <f>VLOOKUP(טבלה1[[#This Row],[subject_id]],Subject_id!$A$2:$B$5,2)</f>
        <v>Business Finance</v>
      </c>
      <c r="Z1604" s="7">
        <v>43701</v>
      </c>
      <c r="AA1604">
        <f>_xlfn.DAYS(טבלה1[[#This Row],[Removal_date]],טבלה1[[#This Row],[published_date]])</f>
        <v>1298</v>
      </c>
      <c r="AB1604" s="4">
        <f>טבלה1[[#This Row],[price]]*טבלה1[[#This Row],[num_subscribers]]</f>
        <v>17650</v>
      </c>
    </row>
    <row r="1605" spans="1:28" x14ac:dyDescent="0.3">
      <c r="A1605">
        <v>688092</v>
      </c>
      <c r="B1605" t="s">
        <v>6162</v>
      </c>
      <c r="C1605" t="str">
        <f>LEFT(טבלה1[[#This Row],[course_title]],10)</f>
        <v>JQuery Cre</v>
      </c>
      <c r="D1605" t="str">
        <f>RIGHT(טבלה1[[#This Row],[course_title]],10)</f>
        <v>ing Jquery</v>
      </c>
      <c r="E1605" t="str">
        <f>MID(טבלה1[[#This Row],[course_title]],2,10)</f>
        <v>Query Crea</v>
      </c>
      <c r="F1605" t="s">
        <v>6163</v>
      </c>
      <c r="G1605" t="str">
        <f>REPLACE(טבלה1[[#This Row],[url]],19,3,"com")</f>
        <v>https://www.udemy.com/jquery-create-modal-popup-windows-from-scratch-using-jquery/</v>
      </c>
      <c r="H1605" t="b">
        <v>1</v>
      </c>
      <c r="I1605" s="4">
        <v>50</v>
      </c>
      <c r="J1605" s="5">
        <v>4407</v>
      </c>
      <c r="K1605" s="5">
        <v>17</v>
      </c>
      <c r="L1605" s="5">
        <v>29</v>
      </c>
      <c r="M1605">
        <v>1</v>
      </c>
      <c r="N1605" t="str">
        <f>VLOOKUP(טבלה1[[#This Row],[level_id]],Level_id!$A$2:$B$5,2)</f>
        <v>All levels</v>
      </c>
      <c r="O1605" t="str">
        <f>LOWER(טבלה1[[#This Row],[level_desc]])</f>
        <v>all levels</v>
      </c>
      <c r="P1605" s="3" t="str">
        <f>UPPER(טבלה1[[#This Row],[small letters]])</f>
        <v>ALL LEVELS</v>
      </c>
      <c r="Q1605">
        <f>LEN(טבלה1[[#This Row],[no spaces]])</f>
        <v>10</v>
      </c>
      <c r="R1605" t="str">
        <f>TRIM(טבלה1[[#This Row],[small letters]])</f>
        <v>all levels</v>
      </c>
      <c r="S1605" s="6">
        <v>2.5</v>
      </c>
      <c r="T1605" s="12">
        <v>42342</v>
      </c>
      <c r="U1605" s="6">
        <f>DAY(טבלה1[[#This Row],[published_date]])</f>
        <v>4</v>
      </c>
      <c r="V1605" s="6">
        <f>MONTH(טבלה1[[#This Row],[published_date]])</f>
        <v>12</v>
      </c>
      <c r="W1605" s="6">
        <f>YEAR(טבלה1[[#This Row],[published_date]])</f>
        <v>2015</v>
      </c>
      <c r="X1605">
        <v>4</v>
      </c>
      <c r="Y1605" t="str">
        <f>VLOOKUP(טבלה1[[#This Row],[subject_id]],Subject_id!$A$2:$B$5,2)</f>
        <v>Web Development</v>
      </c>
      <c r="Z1605" s="7">
        <v>43734</v>
      </c>
      <c r="AA1605">
        <f>_xlfn.DAYS(טבלה1[[#This Row],[Removal_date]],טבלה1[[#This Row],[published_date]])</f>
        <v>1392</v>
      </c>
      <c r="AB1605" s="4">
        <f>טבלה1[[#This Row],[price]]*טבלה1[[#This Row],[num_subscribers]]</f>
        <v>220350</v>
      </c>
    </row>
    <row r="1606" spans="1:28" x14ac:dyDescent="0.3">
      <c r="A1606">
        <v>688968</v>
      </c>
      <c r="B1606" t="s">
        <v>6014</v>
      </c>
      <c r="C1606" t="str">
        <f>LEFT(טבלה1[[#This Row],[course_title]],10)</f>
        <v>PHP with P</v>
      </c>
      <c r="D1606" t="str">
        <f>RIGHT(טבלה1[[#This Row],[course_title]],10)</f>
        <v>ash Course</v>
      </c>
      <c r="E1606" t="str">
        <f>MID(טבלה1[[#This Row],[course_title]],2,10)</f>
        <v>HP with PD</v>
      </c>
      <c r="F1606" t="s">
        <v>6015</v>
      </c>
      <c r="G1606" t="str">
        <f>REPLACE(טבלה1[[#This Row],[url]],19,3,"com")</f>
        <v>https://www.udemy.com/php-with-pdo-ultimate-crash-course/</v>
      </c>
      <c r="H1606" t="b">
        <v>1</v>
      </c>
      <c r="I1606" s="4">
        <v>50</v>
      </c>
      <c r="J1606" s="5">
        <v>1248</v>
      </c>
      <c r="K1606" s="5">
        <v>171</v>
      </c>
      <c r="L1606" s="5">
        <v>18</v>
      </c>
      <c r="M1606">
        <v>1</v>
      </c>
      <c r="N1606" t="str">
        <f>VLOOKUP(טבלה1[[#This Row],[level_id]],Level_id!$A$2:$B$5,2)</f>
        <v>All levels</v>
      </c>
      <c r="O1606" t="str">
        <f>LOWER(טבלה1[[#This Row],[level_desc]])</f>
        <v>all levels</v>
      </c>
      <c r="P1606" s="3" t="str">
        <f>UPPER(טבלה1[[#This Row],[small letters]])</f>
        <v>ALL LEVELS</v>
      </c>
      <c r="Q1606">
        <f>LEN(טבלה1[[#This Row],[no spaces]])</f>
        <v>10</v>
      </c>
      <c r="R1606" t="str">
        <f>TRIM(טבלה1[[#This Row],[small letters]])</f>
        <v>all levels</v>
      </c>
      <c r="S1606" s="6">
        <v>1.5</v>
      </c>
      <c r="T1606" s="12">
        <v>42344</v>
      </c>
      <c r="U1606" s="6">
        <f>DAY(טבלה1[[#This Row],[published_date]])</f>
        <v>6</v>
      </c>
      <c r="V1606" s="6">
        <f>MONTH(טבלה1[[#This Row],[published_date]])</f>
        <v>12</v>
      </c>
      <c r="W1606" s="6">
        <f>YEAR(טבלה1[[#This Row],[published_date]])</f>
        <v>2015</v>
      </c>
      <c r="X1606">
        <v>4</v>
      </c>
      <c r="Y1606" t="str">
        <f>VLOOKUP(טבלה1[[#This Row],[subject_id]],Subject_id!$A$2:$B$5,2)</f>
        <v>Web Development</v>
      </c>
      <c r="Z1606" s="7">
        <v>43734</v>
      </c>
      <c r="AA1606">
        <f>_xlfn.DAYS(טבלה1[[#This Row],[Removal_date]],טבלה1[[#This Row],[published_date]])</f>
        <v>1390</v>
      </c>
      <c r="AB1606" s="4">
        <f>טבלה1[[#This Row],[price]]*טבלה1[[#This Row],[num_subscribers]]</f>
        <v>62400</v>
      </c>
    </row>
    <row r="1607" spans="1:28" x14ac:dyDescent="0.3">
      <c r="A1607">
        <v>691180</v>
      </c>
      <c r="B1607" t="s">
        <v>988</v>
      </c>
      <c r="C1607" t="str">
        <f>LEFT(טבלה1[[#This Row],[course_title]],10)</f>
        <v>An Abundan</v>
      </c>
      <c r="D1607" t="str">
        <f>RIGHT(טבלה1[[#This Row],[course_title]],10)</f>
        <v>raft Yours</v>
      </c>
      <c r="E1607" t="str">
        <f>MID(טבלה1[[#This Row],[course_title]],2,10)</f>
        <v>n Abundanc</v>
      </c>
      <c r="F1607" t="s">
        <v>989</v>
      </c>
      <c r="G1607" t="str">
        <f>REPLACE(טבלה1[[#This Row],[url]],19,3,"com")</f>
        <v>https://www.udemy.com/mindset-of-a-6-figure-income-earner-how-to-craft-yours/</v>
      </c>
      <c r="H1607" t="b">
        <v>1</v>
      </c>
      <c r="I1607" s="4">
        <v>50</v>
      </c>
      <c r="J1607" s="5">
        <v>33</v>
      </c>
      <c r="K1607" s="5">
        <v>4</v>
      </c>
      <c r="L1607" s="5">
        <v>40</v>
      </c>
      <c r="M1607">
        <v>2</v>
      </c>
      <c r="N1607" t="str">
        <f>VLOOKUP(טבלה1[[#This Row],[level_id]],Level_id!$A$2:$B$5,2)</f>
        <v>Beginner Level</v>
      </c>
      <c r="O1607" t="str">
        <f>LOWER(טבלה1[[#This Row],[level_desc]])</f>
        <v>beginner level</v>
      </c>
      <c r="P1607" s="3" t="str">
        <f>UPPER(טבלה1[[#This Row],[small letters]])</f>
        <v>BEGINNER LEVEL</v>
      </c>
      <c r="Q1607">
        <f>LEN(טבלה1[[#This Row],[no spaces]])</f>
        <v>14</v>
      </c>
      <c r="R1607" t="str">
        <f>TRIM(טבלה1[[#This Row],[small letters]])</f>
        <v>beginner level</v>
      </c>
      <c r="S1607" s="6">
        <v>4.5</v>
      </c>
      <c r="T1607" s="12">
        <v>42391</v>
      </c>
      <c r="U1607" s="6">
        <f>DAY(טבלה1[[#This Row],[published_date]])</f>
        <v>22</v>
      </c>
      <c r="V1607" s="6">
        <f>MONTH(טבלה1[[#This Row],[published_date]])</f>
        <v>1</v>
      </c>
      <c r="W1607" s="6">
        <f>YEAR(טבלה1[[#This Row],[published_date]])</f>
        <v>2016</v>
      </c>
      <c r="X1607">
        <v>1</v>
      </c>
      <c r="Y1607" t="str">
        <f>VLOOKUP(טבלה1[[#This Row],[subject_id]],Subject_id!$A$2:$B$5,2)</f>
        <v>Business Finance</v>
      </c>
      <c r="Z1607" s="7">
        <v>43465</v>
      </c>
      <c r="AA1607">
        <f>_xlfn.DAYS(טבלה1[[#This Row],[Removal_date]],טבלה1[[#This Row],[published_date]])</f>
        <v>1074</v>
      </c>
      <c r="AB1607" s="4">
        <f>טבלה1[[#This Row],[price]]*טבלה1[[#This Row],[num_subscribers]]</f>
        <v>1650</v>
      </c>
    </row>
    <row r="1608" spans="1:28" x14ac:dyDescent="0.3">
      <c r="A1608">
        <v>697798</v>
      </c>
      <c r="B1608" t="s">
        <v>7057</v>
      </c>
      <c r="C1608" t="str">
        <f>LEFT(טבלה1[[#This Row],[course_title]],10)</f>
        <v>Complete g</v>
      </c>
      <c r="D1608" t="str">
        <f>RIGHT(טבלה1[[#This Row],[course_title]],10)</f>
        <v>AWS or VPS</v>
      </c>
      <c r="E1608" t="str">
        <f>MID(טבלה1[[#This Row],[course_title]],2,10)</f>
        <v>omplete gu</v>
      </c>
      <c r="F1608" t="s">
        <v>7058</v>
      </c>
      <c r="G1608" t="str">
        <f>REPLACE(טבלה1[[#This Row],[url]],19,3,"com")</f>
        <v>https://www.udemy.com/a-complete-guide-to-install-wordpress-php-on-cloud-server-aws-or-vps/</v>
      </c>
      <c r="H1608" t="b">
        <v>1</v>
      </c>
      <c r="I1608" s="4">
        <v>50</v>
      </c>
      <c r="J1608" s="5">
        <v>1386</v>
      </c>
      <c r="K1608" s="5">
        <v>17</v>
      </c>
      <c r="L1608" s="5">
        <v>28</v>
      </c>
      <c r="M1608">
        <v>1</v>
      </c>
      <c r="N1608" t="str">
        <f>VLOOKUP(טבלה1[[#This Row],[level_id]],Level_id!$A$2:$B$5,2)</f>
        <v>All levels</v>
      </c>
      <c r="O1608" t="str">
        <f>LOWER(טבלה1[[#This Row],[level_desc]])</f>
        <v>all levels</v>
      </c>
      <c r="P1608" s="3" t="str">
        <f>UPPER(טבלה1[[#This Row],[small letters]])</f>
        <v>ALL LEVELS</v>
      </c>
      <c r="Q1608">
        <f>LEN(טבלה1[[#This Row],[no spaces]])</f>
        <v>10</v>
      </c>
      <c r="R1608" t="str">
        <f>TRIM(טבלה1[[#This Row],[small letters]])</f>
        <v>all levels</v>
      </c>
      <c r="S1608" s="6">
        <v>3</v>
      </c>
      <c r="T1608" s="12">
        <v>42375</v>
      </c>
      <c r="U1608" s="6">
        <f>DAY(טבלה1[[#This Row],[published_date]])</f>
        <v>6</v>
      </c>
      <c r="V1608" s="6">
        <f>MONTH(טבלה1[[#This Row],[published_date]])</f>
        <v>1</v>
      </c>
      <c r="W1608" s="6">
        <f>YEAR(טבלה1[[#This Row],[published_date]])</f>
        <v>2016</v>
      </c>
      <c r="X1608">
        <v>4</v>
      </c>
      <c r="Y1608" t="str">
        <f>VLOOKUP(טבלה1[[#This Row],[subject_id]],Subject_id!$A$2:$B$5,2)</f>
        <v>Web Development</v>
      </c>
      <c r="Z1608" s="7">
        <v>43734</v>
      </c>
      <c r="AA1608">
        <f>_xlfn.DAYS(טבלה1[[#This Row],[Removal_date]],טבלה1[[#This Row],[published_date]])</f>
        <v>1359</v>
      </c>
      <c r="AB1608" s="4">
        <f>טבלה1[[#This Row],[price]]*טבלה1[[#This Row],[num_subscribers]]</f>
        <v>69300</v>
      </c>
    </row>
    <row r="1609" spans="1:28" x14ac:dyDescent="0.3">
      <c r="A1609">
        <v>698278</v>
      </c>
      <c r="B1609" t="s">
        <v>1308</v>
      </c>
      <c r="C1609" t="str">
        <f>LEFT(טבלה1[[#This Row],[course_title]],10)</f>
        <v xml:space="preserve">Financial </v>
      </c>
      <c r="D1609" t="str">
        <f>RIGHT(טבלה1[[#This Row],[course_title]],10)</f>
        <v>ike a Pro!</v>
      </c>
      <c r="E1609" t="str">
        <f>MID(טבלה1[[#This Row],[course_title]],2,10)</f>
        <v>inancial S</v>
      </c>
      <c r="F1609" t="s">
        <v>1309</v>
      </c>
      <c r="G1609" t="str">
        <f>REPLACE(טבלה1[[#This Row],[url]],19,3,"com")</f>
        <v>https://www.udemy.com/financial-statements-and-ratios-for-beginner-investors/</v>
      </c>
      <c r="H1609" t="b">
        <v>1</v>
      </c>
      <c r="I1609" s="4">
        <v>50</v>
      </c>
      <c r="J1609" s="5">
        <v>1237</v>
      </c>
      <c r="K1609" s="5">
        <v>54</v>
      </c>
      <c r="L1609" s="5">
        <v>35</v>
      </c>
      <c r="M1609">
        <v>2</v>
      </c>
      <c r="N1609" t="str">
        <f>VLOOKUP(טבלה1[[#This Row],[level_id]],Level_id!$A$2:$B$5,2)</f>
        <v>Beginner Level</v>
      </c>
      <c r="O1609" t="str">
        <f>LOWER(טבלה1[[#This Row],[level_desc]])</f>
        <v>beginner level</v>
      </c>
      <c r="P1609" s="3" t="str">
        <f>UPPER(טבלה1[[#This Row],[small letters]])</f>
        <v>BEGINNER LEVEL</v>
      </c>
      <c r="Q1609">
        <f>LEN(טבלה1[[#This Row],[no spaces]])</f>
        <v>14</v>
      </c>
      <c r="R1609" t="str">
        <f>TRIM(טבלה1[[#This Row],[small letters]])</f>
        <v>beginner level</v>
      </c>
      <c r="S1609" s="6">
        <v>2.5</v>
      </c>
      <c r="T1609" s="12">
        <v>42404</v>
      </c>
      <c r="U1609" s="6">
        <f>DAY(טבלה1[[#This Row],[published_date]])</f>
        <v>4</v>
      </c>
      <c r="V1609" s="6">
        <f>MONTH(טבלה1[[#This Row],[published_date]])</f>
        <v>2</v>
      </c>
      <c r="W1609" s="6">
        <f>YEAR(טבלה1[[#This Row],[published_date]])</f>
        <v>2016</v>
      </c>
      <c r="X1609">
        <v>1</v>
      </c>
      <c r="Y1609" t="str">
        <f>VLOOKUP(טבלה1[[#This Row],[subject_id]],Subject_id!$A$2:$B$5,2)</f>
        <v>Business Finance</v>
      </c>
      <c r="Z1609" s="7">
        <v>43465</v>
      </c>
      <c r="AA1609">
        <f>_xlfn.DAYS(טבלה1[[#This Row],[Removal_date]],טבלה1[[#This Row],[published_date]])</f>
        <v>1061</v>
      </c>
      <c r="AB1609" s="4">
        <f>טבלה1[[#This Row],[price]]*טבלה1[[#This Row],[num_subscribers]]</f>
        <v>61850</v>
      </c>
    </row>
    <row r="1610" spans="1:28" x14ac:dyDescent="0.3">
      <c r="A1610">
        <v>702800</v>
      </c>
      <c r="B1610" t="s">
        <v>1338</v>
      </c>
      <c r="C1610" t="str">
        <f>LEFT(טבלה1[[#This Row],[course_title]],10)</f>
        <v>Forex: Pre</v>
      </c>
      <c r="D1610" t="str">
        <f>RIGHT(טבלה1[[#This Row],[course_title]],10)</f>
        <v>Technical)</v>
      </c>
      <c r="E1610" t="str">
        <f>MID(טבלה1[[#This Row],[course_title]],2,10)</f>
        <v>orex: Pres</v>
      </c>
      <c r="F1610" t="s">
        <v>1339</v>
      </c>
      <c r="G1610" t="str">
        <f>REPLACE(טבלה1[[#This Row],[url]],19,3,"com")</f>
        <v>https://www.udemy.com/forexpresentation-and-analysis-fundamental-and-technical/</v>
      </c>
      <c r="H1610" t="b">
        <v>1</v>
      </c>
      <c r="I1610" s="4">
        <v>50</v>
      </c>
      <c r="J1610" s="5">
        <v>14</v>
      </c>
      <c r="K1610" s="5">
        <v>3</v>
      </c>
      <c r="L1610" s="5">
        <v>22</v>
      </c>
      <c r="M1610">
        <v>2</v>
      </c>
      <c r="N1610" t="str">
        <f>VLOOKUP(טבלה1[[#This Row],[level_id]],Level_id!$A$2:$B$5,2)</f>
        <v>Beginner Level</v>
      </c>
      <c r="O1610" t="str">
        <f>LOWER(טבלה1[[#This Row],[level_desc]])</f>
        <v>beginner level</v>
      </c>
      <c r="P1610" s="3" t="str">
        <f>UPPER(טבלה1[[#This Row],[small letters]])</f>
        <v>BEGINNER LEVEL</v>
      </c>
      <c r="Q1610">
        <f>LEN(טבלה1[[#This Row],[no spaces]])</f>
        <v>14</v>
      </c>
      <c r="R1610" t="str">
        <f>TRIM(טבלה1[[#This Row],[small letters]])</f>
        <v>beginner level</v>
      </c>
      <c r="S1610" s="6">
        <v>1.5</v>
      </c>
      <c r="T1610" s="12">
        <v>42385</v>
      </c>
      <c r="U1610" s="6">
        <f>DAY(טבלה1[[#This Row],[published_date]])</f>
        <v>16</v>
      </c>
      <c r="V1610" s="6">
        <f>MONTH(טבלה1[[#This Row],[published_date]])</f>
        <v>1</v>
      </c>
      <c r="W1610" s="6">
        <f>YEAR(טבלה1[[#This Row],[published_date]])</f>
        <v>2016</v>
      </c>
      <c r="X1610">
        <v>1</v>
      </c>
      <c r="Y1610" t="str">
        <f>VLOOKUP(טבלה1[[#This Row],[subject_id]],Subject_id!$A$2:$B$5,2)</f>
        <v>Business Finance</v>
      </c>
      <c r="Z1610" s="7">
        <v>43465</v>
      </c>
      <c r="AA1610">
        <f>_xlfn.DAYS(טבלה1[[#This Row],[Removal_date]],טבלה1[[#This Row],[published_date]])</f>
        <v>1080</v>
      </c>
      <c r="AB1610" s="4">
        <f>טבלה1[[#This Row],[price]]*טבלה1[[#This Row],[num_subscribers]]</f>
        <v>700</v>
      </c>
    </row>
    <row r="1611" spans="1:28" x14ac:dyDescent="0.3">
      <c r="A1611">
        <v>707688</v>
      </c>
      <c r="B1611" t="s">
        <v>1406</v>
      </c>
      <c r="C1611" t="str">
        <f>LEFT(טבלה1[[#This Row],[course_title]],10)</f>
        <v xml:space="preserve">Learn How </v>
      </c>
      <c r="D1611" t="str">
        <f>RIGHT(טבלה1[[#This Row],[course_title]],10)</f>
        <v>Cap Stocks</v>
      </c>
      <c r="E1611" t="str">
        <f>MID(טבלה1[[#This Row],[course_title]],2,10)</f>
        <v>earn How t</v>
      </c>
      <c r="F1611" t="s">
        <v>1407</v>
      </c>
      <c r="G1611" t="str">
        <f>REPLACE(טבלה1[[#This Row],[url]],19,3,"com")</f>
        <v>https://www.udemy.com/small-cap-stocks/</v>
      </c>
      <c r="H1611" t="b">
        <v>1</v>
      </c>
      <c r="I1611" s="4">
        <v>50</v>
      </c>
      <c r="J1611" s="5">
        <v>2635</v>
      </c>
      <c r="K1611" s="5">
        <v>13</v>
      </c>
      <c r="L1611" s="5">
        <v>29</v>
      </c>
      <c r="M1611">
        <v>2</v>
      </c>
      <c r="N1611" t="str">
        <f>VLOOKUP(טבלה1[[#This Row],[level_id]],Level_id!$A$2:$B$5,2)</f>
        <v>Beginner Level</v>
      </c>
      <c r="O1611" t="str">
        <f>LOWER(טבלה1[[#This Row],[level_desc]])</f>
        <v>beginner level</v>
      </c>
      <c r="P1611" s="3" t="str">
        <f>UPPER(טבלה1[[#This Row],[small letters]])</f>
        <v>BEGINNER LEVEL</v>
      </c>
      <c r="Q1611">
        <f>LEN(טבלה1[[#This Row],[no spaces]])</f>
        <v>14</v>
      </c>
      <c r="R1611" t="str">
        <f>TRIM(טבלה1[[#This Row],[small letters]])</f>
        <v>beginner level</v>
      </c>
      <c r="S1611" s="6">
        <v>2</v>
      </c>
      <c r="T1611" s="12">
        <v>42408</v>
      </c>
      <c r="U1611" s="6">
        <f>DAY(טבלה1[[#This Row],[published_date]])</f>
        <v>8</v>
      </c>
      <c r="V1611" s="6">
        <f>MONTH(טבלה1[[#This Row],[published_date]])</f>
        <v>2</v>
      </c>
      <c r="W1611" s="6">
        <f>YEAR(טבלה1[[#This Row],[published_date]])</f>
        <v>2016</v>
      </c>
      <c r="X1611">
        <v>1</v>
      </c>
      <c r="Y1611" t="str">
        <f>VLOOKUP(טבלה1[[#This Row],[subject_id]],Subject_id!$A$2:$B$5,2)</f>
        <v>Business Finance</v>
      </c>
      <c r="Z1611" s="7">
        <v>43465</v>
      </c>
      <c r="AA1611">
        <f>_xlfn.DAYS(טבלה1[[#This Row],[Removal_date]],טבלה1[[#This Row],[published_date]])</f>
        <v>1057</v>
      </c>
      <c r="AB1611" s="4">
        <f>טבלה1[[#This Row],[price]]*טבלה1[[#This Row],[num_subscribers]]</f>
        <v>131750</v>
      </c>
    </row>
    <row r="1612" spans="1:28" x14ac:dyDescent="0.3">
      <c r="A1612">
        <v>711592</v>
      </c>
      <c r="B1612" t="s">
        <v>5371</v>
      </c>
      <c r="C1612" t="str">
        <f>LEFT(טבלה1[[#This Row],[course_title]],10)</f>
        <v>Using Mode</v>
      </c>
      <c r="D1612" t="str">
        <f>RIGHT(טבלה1[[#This Row],[course_title]],10)</f>
        <v>ript Today</v>
      </c>
      <c r="E1612" t="str">
        <f>MID(טבלה1[[#This Row],[course_title]],2,10)</f>
        <v>sing Moder</v>
      </c>
      <c r="F1612" t="s">
        <v>5372</v>
      </c>
      <c r="G1612" t="str">
        <f>REPLACE(טבלה1[[#This Row],[url]],19,3,"com")</f>
        <v>https://www.udemy.com/using-modern-javascript/</v>
      </c>
      <c r="H1612" t="b">
        <v>1</v>
      </c>
      <c r="I1612" s="4">
        <v>50</v>
      </c>
      <c r="J1612" s="5">
        <v>1658</v>
      </c>
      <c r="K1612" s="5">
        <v>185</v>
      </c>
      <c r="L1612" s="5">
        <v>68</v>
      </c>
      <c r="M1612">
        <v>4</v>
      </c>
      <c r="N1612" t="str">
        <f>VLOOKUP(טבלה1[[#This Row],[level_id]],Level_id!$A$2:$B$5,2)</f>
        <v>Intermediate Level</v>
      </c>
      <c r="O1612" t="str">
        <f>LOWER(טבלה1[[#This Row],[level_desc]])</f>
        <v>intermediate level</v>
      </c>
      <c r="P1612" s="3" t="str">
        <f>UPPER(טבלה1[[#This Row],[small letters]])</f>
        <v>INTERMEDIATE LEVEL</v>
      </c>
      <c r="Q1612">
        <f>LEN(טבלה1[[#This Row],[no spaces]])</f>
        <v>18</v>
      </c>
      <c r="R1612" t="str">
        <f>TRIM(טבלה1[[#This Row],[small letters]])</f>
        <v>intermediate level</v>
      </c>
      <c r="S1612" s="6">
        <v>16.5</v>
      </c>
      <c r="T1612" s="12">
        <v>42370</v>
      </c>
      <c r="U1612" s="6">
        <f>DAY(טבלה1[[#This Row],[published_date]])</f>
        <v>1</v>
      </c>
      <c r="V1612" s="6">
        <f>MONTH(טבלה1[[#This Row],[published_date]])</f>
        <v>1</v>
      </c>
      <c r="W1612" s="6">
        <f>YEAR(טבלה1[[#This Row],[published_date]])</f>
        <v>2016</v>
      </c>
      <c r="X1612">
        <v>4</v>
      </c>
      <c r="Y1612" t="str">
        <f>VLOOKUP(טבלה1[[#This Row],[subject_id]],Subject_id!$A$2:$B$5,2)</f>
        <v>Web Development</v>
      </c>
      <c r="Z1612" s="7">
        <v>44114</v>
      </c>
      <c r="AA1612">
        <f>_xlfn.DAYS(טבלה1[[#This Row],[Removal_date]],טבלה1[[#This Row],[published_date]])</f>
        <v>1744</v>
      </c>
      <c r="AB1612" s="4">
        <f>טבלה1[[#This Row],[price]]*טבלה1[[#This Row],[num_subscribers]]</f>
        <v>82900</v>
      </c>
    </row>
    <row r="1613" spans="1:28" x14ac:dyDescent="0.3">
      <c r="A1613">
        <v>712960</v>
      </c>
      <c r="B1613" t="s">
        <v>5292</v>
      </c>
      <c r="C1613" t="str">
        <f>LEFT(טבלה1[[#This Row],[course_title]],10)</f>
        <v xml:space="preserve">Angular 4 </v>
      </c>
      <c r="D1613" t="str">
        <f>RIGHT(טבלה1[[#This Row],[course_title]],10)</f>
        <v>ive Wisdom</v>
      </c>
      <c r="E1613" t="str">
        <f>MID(טבלה1[[#This Row],[course_title]],2,10)</f>
        <v>ngular 4 -</v>
      </c>
      <c r="F1613" t="s">
        <v>5293</v>
      </c>
      <c r="G1613" t="str">
        <f>REPLACE(טבלה1[[#This Row],[url]],19,3,"com")</f>
        <v>https://www.udemy.com/angular-2-concepts-code-and-collective-wisdom/</v>
      </c>
      <c r="H1613" t="b">
        <v>1</v>
      </c>
      <c r="I1613" s="4">
        <v>50</v>
      </c>
      <c r="J1613" s="5">
        <v>851</v>
      </c>
      <c r="K1613" s="5">
        <v>164</v>
      </c>
      <c r="L1613" s="5">
        <v>75</v>
      </c>
      <c r="M1613">
        <v>4</v>
      </c>
      <c r="N1613" t="str">
        <f>VLOOKUP(טבלה1[[#This Row],[level_id]],Level_id!$A$2:$B$5,2)</f>
        <v>Intermediate Level</v>
      </c>
      <c r="O1613" t="str">
        <f>LOWER(טבלה1[[#This Row],[level_desc]])</f>
        <v>intermediate level</v>
      </c>
      <c r="P1613" s="3" t="str">
        <f>UPPER(טבלה1[[#This Row],[small letters]])</f>
        <v>INTERMEDIATE LEVEL</v>
      </c>
      <c r="Q1613">
        <f>LEN(טבלה1[[#This Row],[no spaces]])</f>
        <v>18</v>
      </c>
      <c r="R1613" t="str">
        <f>TRIM(טבלה1[[#This Row],[small letters]])</f>
        <v>intermediate level</v>
      </c>
      <c r="S1613" s="6">
        <v>4.5</v>
      </c>
      <c r="T1613" s="12">
        <v>42480</v>
      </c>
      <c r="U1613" s="6">
        <f>DAY(טבלה1[[#This Row],[published_date]])</f>
        <v>20</v>
      </c>
      <c r="V1613" s="6">
        <f>MONTH(טבלה1[[#This Row],[published_date]])</f>
        <v>4</v>
      </c>
      <c r="W1613" s="6">
        <f>YEAR(טבלה1[[#This Row],[published_date]])</f>
        <v>2016</v>
      </c>
      <c r="X1613">
        <v>4</v>
      </c>
      <c r="Y1613" t="str">
        <f>VLOOKUP(טבלה1[[#This Row],[subject_id]],Subject_id!$A$2:$B$5,2)</f>
        <v>Web Development</v>
      </c>
      <c r="Z1613" s="7">
        <v>44114</v>
      </c>
      <c r="AA1613">
        <f>_xlfn.DAYS(טבלה1[[#This Row],[Removal_date]],טבלה1[[#This Row],[published_date]])</f>
        <v>1634</v>
      </c>
      <c r="AB1613" s="4">
        <f>טבלה1[[#This Row],[price]]*טבלה1[[#This Row],[num_subscribers]]</f>
        <v>42550</v>
      </c>
    </row>
    <row r="1614" spans="1:28" x14ac:dyDescent="0.3">
      <c r="A1614">
        <v>720300</v>
      </c>
      <c r="B1614" t="s">
        <v>2731</v>
      </c>
      <c r="C1614" t="str">
        <f>LEFT(טבלה1[[#This Row],[course_title]],10)</f>
        <v>Logo Desig</v>
      </c>
      <c r="D1614" t="str">
        <f>RIGHT(טבלה1[[#This Row],[course_title]],10)</f>
        <v>n Bootcamp</v>
      </c>
      <c r="E1614" t="str">
        <f>MID(טבלה1[[#This Row],[course_title]],2,10)</f>
        <v>ogo Design</v>
      </c>
      <c r="F1614" t="s">
        <v>2732</v>
      </c>
      <c r="G1614" t="str">
        <f>REPLACE(טבלה1[[#This Row],[url]],19,3,"com")</f>
        <v>https://www.udemy.com/logo-design-theory-application-bootcamp/</v>
      </c>
      <c r="H1614" t="b">
        <v>1</v>
      </c>
      <c r="I1614" s="4">
        <v>50</v>
      </c>
      <c r="J1614" s="5">
        <v>341</v>
      </c>
      <c r="K1614" s="5">
        <v>57</v>
      </c>
      <c r="L1614" s="5">
        <v>35</v>
      </c>
      <c r="M1614">
        <v>1</v>
      </c>
      <c r="N1614" t="str">
        <f>VLOOKUP(טבלה1[[#This Row],[level_id]],Level_id!$A$2:$B$5,2)</f>
        <v>All levels</v>
      </c>
      <c r="O1614" t="str">
        <f>LOWER(טבלה1[[#This Row],[level_desc]])</f>
        <v>all levels</v>
      </c>
      <c r="P1614" s="3" t="str">
        <f>UPPER(טבלה1[[#This Row],[small letters]])</f>
        <v>ALL LEVELS</v>
      </c>
      <c r="Q1614">
        <f>LEN(טבלה1[[#This Row],[no spaces]])</f>
        <v>10</v>
      </c>
      <c r="R1614" t="str">
        <f>TRIM(טבלה1[[#This Row],[small letters]])</f>
        <v>all levels</v>
      </c>
      <c r="S1614" s="6">
        <v>7</v>
      </c>
      <c r="T1614" s="12">
        <v>42379</v>
      </c>
      <c r="U1614" s="6">
        <f>DAY(טבלה1[[#This Row],[published_date]])</f>
        <v>10</v>
      </c>
      <c r="V1614" s="6">
        <f>MONTH(טבלה1[[#This Row],[published_date]])</f>
        <v>1</v>
      </c>
      <c r="W1614" s="6">
        <f>YEAR(טבלה1[[#This Row],[published_date]])</f>
        <v>2016</v>
      </c>
      <c r="X1614">
        <v>2</v>
      </c>
      <c r="Y1614" t="str">
        <f>VLOOKUP(טבלה1[[#This Row],[subject_id]],Subject_id!$A$2:$B$5,2)</f>
        <v>Graphic Design</v>
      </c>
      <c r="Z1614" s="7">
        <v>43734</v>
      </c>
      <c r="AA1614">
        <f>_xlfn.DAYS(טבלה1[[#This Row],[Removal_date]],טבלה1[[#This Row],[published_date]])</f>
        <v>1355</v>
      </c>
      <c r="AB1614" s="4">
        <f>טבלה1[[#This Row],[price]]*טבלה1[[#This Row],[num_subscribers]]</f>
        <v>17050</v>
      </c>
    </row>
    <row r="1615" spans="1:28" x14ac:dyDescent="0.3">
      <c r="A1615">
        <v>721746</v>
      </c>
      <c r="B1615" t="s">
        <v>1652</v>
      </c>
      <c r="C1615" t="str">
        <f>LEFT(טבלה1[[#This Row],[course_title]],10)</f>
        <v>Forex Trad</v>
      </c>
      <c r="D1615" t="str">
        <f>RIGHT(טבלה1[[#This Row],[course_title]],10)</f>
        <v>ading Plan</v>
      </c>
      <c r="E1615" t="str">
        <f>MID(טבלה1[[#This Row],[course_title]],2,10)</f>
        <v>orex Tradi</v>
      </c>
      <c r="F1615" t="s">
        <v>1653</v>
      </c>
      <c r="G1615" t="str">
        <f>REPLACE(טבלה1[[#This Row],[url]],19,3,"com")</f>
        <v>https://www.udemy.com/forex-trading-plan/</v>
      </c>
      <c r="H1615" t="b">
        <v>1</v>
      </c>
      <c r="I1615" s="4">
        <v>50</v>
      </c>
      <c r="J1615" s="5">
        <v>21</v>
      </c>
      <c r="K1615" s="5">
        <v>3</v>
      </c>
      <c r="L1615" s="5">
        <v>24</v>
      </c>
      <c r="M1615">
        <v>1</v>
      </c>
      <c r="N1615" t="str">
        <f>VLOOKUP(טבלה1[[#This Row],[level_id]],Level_id!$A$2:$B$5,2)</f>
        <v>All levels</v>
      </c>
      <c r="O1615" t="str">
        <f>LOWER(טבלה1[[#This Row],[level_desc]])</f>
        <v>all levels</v>
      </c>
      <c r="P1615" s="3" t="str">
        <f>UPPER(טבלה1[[#This Row],[small letters]])</f>
        <v>ALL LEVELS</v>
      </c>
      <c r="Q1615">
        <f>LEN(טבלה1[[#This Row],[no spaces]])</f>
        <v>10</v>
      </c>
      <c r="R1615" t="str">
        <f>TRIM(טבלה1[[#This Row],[small letters]])</f>
        <v>all levels</v>
      </c>
      <c r="S1615" s="6">
        <v>0.7</v>
      </c>
      <c r="T1615" s="12">
        <v>42413</v>
      </c>
      <c r="U1615" s="6">
        <f>DAY(טבלה1[[#This Row],[published_date]])</f>
        <v>13</v>
      </c>
      <c r="V1615" s="6">
        <f>MONTH(טבלה1[[#This Row],[published_date]])</f>
        <v>2</v>
      </c>
      <c r="W1615" s="6">
        <f>YEAR(טבלה1[[#This Row],[published_date]])</f>
        <v>2016</v>
      </c>
      <c r="X1615">
        <v>1</v>
      </c>
      <c r="Y1615" t="str">
        <f>VLOOKUP(טבלה1[[#This Row],[subject_id]],Subject_id!$A$2:$B$5,2)</f>
        <v>Business Finance</v>
      </c>
      <c r="Z1615" s="7">
        <v>43318</v>
      </c>
      <c r="AA1615">
        <f>_xlfn.DAYS(טבלה1[[#This Row],[Removal_date]],טבלה1[[#This Row],[published_date]])</f>
        <v>905</v>
      </c>
      <c r="AB1615" s="4">
        <f>טבלה1[[#This Row],[price]]*טבלה1[[#This Row],[num_subscribers]]</f>
        <v>1050</v>
      </c>
    </row>
    <row r="1616" spans="1:28" x14ac:dyDescent="0.3">
      <c r="A1616">
        <v>722274</v>
      </c>
      <c r="B1616" t="s">
        <v>1332</v>
      </c>
      <c r="C1616" t="str">
        <f>LEFT(טבלה1[[#This Row],[course_title]],10)</f>
        <v>The Comple</v>
      </c>
      <c r="D1616" t="str">
        <f>RIGHT(טבלה1[[#This Row],[course_title]],10)</f>
        <v>all Street</v>
      </c>
      <c r="E1616" t="str">
        <f>MID(טבלה1[[#This Row],[course_title]],2,10)</f>
        <v>he Complet</v>
      </c>
      <c r="F1616" t="s">
        <v>1333</v>
      </c>
      <c r="G1616" t="str">
        <f>REPLACE(טבלה1[[#This Row],[url]],19,3,"com")</f>
        <v>https://www.udemy.com/the-complete-investing-guide-how-to-beat-wall-street/</v>
      </c>
      <c r="H1616" t="b">
        <v>1</v>
      </c>
      <c r="I1616" s="4">
        <v>50</v>
      </c>
      <c r="J1616" s="5">
        <v>13</v>
      </c>
      <c r="K1616" s="5">
        <v>3</v>
      </c>
      <c r="L1616" s="5">
        <v>25</v>
      </c>
      <c r="M1616">
        <v>1</v>
      </c>
      <c r="N1616" t="str">
        <f>VLOOKUP(טבלה1[[#This Row],[level_id]],Level_id!$A$2:$B$5,2)</f>
        <v>All levels</v>
      </c>
      <c r="O1616" t="str">
        <f>LOWER(טבלה1[[#This Row],[level_desc]])</f>
        <v>all levels</v>
      </c>
      <c r="P1616" s="3" t="str">
        <f>UPPER(טבלה1[[#This Row],[small letters]])</f>
        <v>ALL LEVELS</v>
      </c>
      <c r="Q1616">
        <f>LEN(טבלה1[[#This Row],[no spaces]])</f>
        <v>10</v>
      </c>
      <c r="R1616" t="str">
        <f>TRIM(טבלה1[[#This Row],[small letters]])</f>
        <v>all levels</v>
      </c>
      <c r="S1616" s="6">
        <v>5.5</v>
      </c>
      <c r="T1616" s="12">
        <v>42535</v>
      </c>
      <c r="U1616" s="6">
        <f>DAY(טבלה1[[#This Row],[published_date]])</f>
        <v>14</v>
      </c>
      <c r="V1616" s="6">
        <f>MONTH(טבלה1[[#This Row],[published_date]])</f>
        <v>6</v>
      </c>
      <c r="W1616" s="6">
        <f>YEAR(טבלה1[[#This Row],[published_date]])</f>
        <v>2016</v>
      </c>
      <c r="X1616">
        <v>1</v>
      </c>
      <c r="Y1616" t="str">
        <f>VLOOKUP(טבלה1[[#This Row],[subject_id]],Subject_id!$A$2:$B$5,2)</f>
        <v>Business Finance</v>
      </c>
      <c r="Z1616" s="7">
        <v>43318</v>
      </c>
      <c r="AA1616">
        <f>_xlfn.DAYS(טבלה1[[#This Row],[Removal_date]],טבלה1[[#This Row],[published_date]])</f>
        <v>783</v>
      </c>
      <c r="AB1616" s="4">
        <f>טבלה1[[#This Row],[price]]*טבלה1[[#This Row],[num_subscribers]]</f>
        <v>650</v>
      </c>
    </row>
    <row r="1617" spans="1:28" x14ac:dyDescent="0.3">
      <c r="A1617">
        <v>729552</v>
      </c>
      <c r="B1617" t="s">
        <v>5329</v>
      </c>
      <c r="C1617" t="str">
        <f>LEFT(טבלה1[[#This Row],[course_title]],10)</f>
        <v>JavaScript</v>
      </c>
      <c r="D1617" t="str">
        <f>RIGHT(טבלה1[[#This Row],[course_title]],10)</f>
        <v>JavaScript</v>
      </c>
      <c r="E1617" t="str">
        <f>MID(טבלה1[[#This Row],[course_title]],2,10)</f>
        <v xml:space="preserve">avaScript </v>
      </c>
      <c r="F1617" t="s">
        <v>5330</v>
      </c>
      <c r="G1617" t="str">
        <f>REPLACE(טבלה1[[#This Row],[url]],19,3,"com")</f>
        <v>https://www.udemy.com/javascript-for-beginners-course/</v>
      </c>
      <c r="H1617" t="b">
        <v>1</v>
      </c>
      <c r="I1617" s="4">
        <v>50</v>
      </c>
      <c r="J1617" s="5">
        <v>10864</v>
      </c>
      <c r="K1617" s="5">
        <v>63</v>
      </c>
      <c r="L1617" s="5">
        <v>26</v>
      </c>
      <c r="M1617">
        <v>2</v>
      </c>
      <c r="N1617" t="str">
        <f>VLOOKUP(טבלה1[[#This Row],[level_id]],Level_id!$A$2:$B$5,2)</f>
        <v>Beginner Level</v>
      </c>
      <c r="O1617" t="str">
        <f>LOWER(טבלה1[[#This Row],[level_desc]])</f>
        <v>beginner level</v>
      </c>
      <c r="P1617" s="3" t="str">
        <f>UPPER(טבלה1[[#This Row],[small letters]])</f>
        <v>BEGINNER LEVEL</v>
      </c>
      <c r="Q1617">
        <f>LEN(טבלה1[[#This Row],[no spaces]])</f>
        <v>14</v>
      </c>
      <c r="R1617" t="str">
        <f>TRIM(טבלה1[[#This Row],[small letters]])</f>
        <v>beginner level</v>
      </c>
      <c r="S1617" s="6">
        <v>2</v>
      </c>
      <c r="T1617" s="12">
        <v>42401</v>
      </c>
      <c r="U1617" s="6">
        <f>DAY(טבלה1[[#This Row],[published_date]])</f>
        <v>1</v>
      </c>
      <c r="V1617" s="6">
        <f>MONTH(טבלה1[[#This Row],[published_date]])</f>
        <v>2</v>
      </c>
      <c r="W1617" s="6">
        <f>YEAR(טבלה1[[#This Row],[published_date]])</f>
        <v>2016</v>
      </c>
      <c r="X1617">
        <v>4</v>
      </c>
      <c r="Y1617" t="str">
        <f>VLOOKUP(טבלה1[[#This Row],[subject_id]],Subject_id!$A$2:$B$5,2)</f>
        <v>Web Development</v>
      </c>
      <c r="Z1617" s="7">
        <v>43465</v>
      </c>
      <c r="AA1617">
        <f>_xlfn.DAYS(טבלה1[[#This Row],[Removal_date]],טבלה1[[#This Row],[published_date]])</f>
        <v>1064</v>
      </c>
      <c r="AB1617" s="4">
        <f>טבלה1[[#This Row],[price]]*טבלה1[[#This Row],[num_subscribers]]</f>
        <v>543200</v>
      </c>
    </row>
    <row r="1618" spans="1:28" x14ac:dyDescent="0.3">
      <c r="A1618">
        <v>731150</v>
      </c>
      <c r="B1618" t="s">
        <v>1892</v>
      </c>
      <c r="C1618" t="str">
        <f>LEFT(טבלה1[[#This Row],[course_title]],10)</f>
        <v>How To Pay</v>
      </c>
      <c r="D1618" t="str">
        <f>RIGHT(טבלה1[[#This Row],[course_title]],10)</f>
        <v>K version)</v>
      </c>
      <c r="E1618" t="str">
        <f>MID(טבלה1[[#This Row],[course_title]],2,10)</f>
        <v xml:space="preserve">ow To Pay </v>
      </c>
      <c r="F1618" t="s">
        <v>1893</v>
      </c>
      <c r="G1618" t="str">
        <f>REPLACE(טבלה1[[#This Row],[url]],19,3,"com")</f>
        <v>https://www.udemy.com/paylesstax/</v>
      </c>
      <c r="H1618" t="b">
        <v>1</v>
      </c>
      <c r="I1618" s="4">
        <v>50</v>
      </c>
      <c r="J1618" s="5">
        <v>13</v>
      </c>
      <c r="K1618" s="5">
        <v>2</v>
      </c>
      <c r="L1618" s="5">
        <v>98</v>
      </c>
      <c r="M1618">
        <v>1</v>
      </c>
      <c r="N1618" t="str">
        <f>VLOOKUP(טבלה1[[#This Row],[level_id]],Level_id!$A$2:$B$5,2)</f>
        <v>All levels</v>
      </c>
      <c r="O1618" t="str">
        <f>LOWER(טבלה1[[#This Row],[level_desc]])</f>
        <v>all levels</v>
      </c>
      <c r="P1618" s="3" t="str">
        <f>UPPER(טבלה1[[#This Row],[small letters]])</f>
        <v>ALL LEVELS</v>
      </c>
      <c r="Q1618">
        <f>LEN(טבלה1[[#This Row],[no spaces]])</f>
        <v>10</v>
      </c>
      <c r="R1618" t="str">
        <f>TRIM(טבלה1[[#This Row],[small letters]])</f>
        <v>all levels</v>
      </c>
      <c r="S1618" s="6">
        <v>0.51666666699999997</v>
      </c>
      <c r="T1618" s="12">
        <v>42388</v>
      </c>
      <c r="U1618" s="6">
        <f>DAY(טבלה1[[#This Row],[published_date]])</f>
        <v>19</v>
      </c>
      <c r="V1618" s="6">
        <f>MONTH(טבלה1[[#This Row],[published_date]])</f>
        <v>1</v>
      </c>
      <c r="W1618" s="6">
        <f>YEAR(טבלה1[[#This Row],[published_date]])</f>
        <v>2016</v>
      </c>
      <c r="X1618">
        <v>1</v>
      </c>
      <c r="Y1618" t="str">
        <f>VLOOKUP(טבלה1[[#This Row],[subject_id]],Subject_id!$A$2:$B$5,2)</f>
        <v>Business Finance</v>
      </c>
      <c r="Z1618" s="7">
        <v>43318</v>
      </c>
      <c r="AA1618">
        <f>_xlfn.DAYS(טבלה1[[#This Row],[Removal_date]],טבלה1[[#This Row],[published_date]])</f>
        <v>930</v>
      </c>
      <c r="AB1618" s="4">
        <f>טבלה1[[#This Row],[price]]*טבלה1[[#This Row],[num_subscribers]]</f>
        <v>650</v>
      </c>
    </row>
    <row r="1619" spans="1:28" x14ac:dyDescent="0.3">
      <c r="A1619">
        <v>738198</v>
      </c>
      <c r="B1619" t="s">
        <v>2982</v>
      </c>
      <c r="C1619" t="str">
        <f>LEFT(טבלה1[[#This Row],[course_title]],10)</f>
        <v xml:space="preserve">Make flat </v>
      </c>
      <c r="D1619" t="str">
        <f>RIGHT(טבלה1[[#This Row],[course_title]],10)</f>
        <v>0 minutes!</v>
      </c>
      <c r="E1619" t="str">
        <f>MID(טבלה1[[#This Row],[course_title]],2,10)</f>
        <v>ake flat d</v>
      </c>
      <c r="F1619" t="s">
        <v>2983</v>
      </c>
      <c r="G1619" t="str">
        <f>REPLACE(טבלה1[[#This Row],[url]],19,3,"com")</f>
        <v>https://www.udemy.com/make-flat-design-trees-in-adobe-illustrator-in-30-minutes/</v>
      </c>
      <c r="H1619" t="b">
        <v>1</v>
      </c>
      <c r="I1619" s="4">
        <v>50</v>
      </c>
      <c r="J1619" s="5">
        <v>2087</v>
      </c>
      <c r="K1619" s="5">
        <v>95</v>
      </c>
      <c r="L1619" s="5">
        <v>6</v>
      </c>
      <c r="M1619">
        <v>2</v>
      </c>
      <c r="N1619" t="str">
        <f>VLOOKUP(טבלה1[[#This Row],[level_id]],Level_id!$A$2:$B$5,2)</f>
        <v>Beginner Level</v>
      </c>
      <c r="O1619" t="str">
        <f>LOWER(טבלה1[[#This Row],[level_desc]])</f>
        <v>beginner level</v>
      </c>
      <c r="P1619" s="3" t="str">
        <f>UPPER(טבלה1[[#This Row],[small letters]])</f>
        <v>BEGINNER LEVEL</v>
      </c>
      <c r="Q1619">
        <f>LEN(טבלה1[[#This Row],[no spaces]])</f>
        <v>14</v>
      </c>
      <c r="R1619" t="str">
        <f>TRIM(טבלה1[[#This Row],[small letters]])</f>
        <v>beginner level</v>
      </c>
      <c r="S1619" s="6">
        <v>0.63333333300000005</v>
      </c>
      <c r="T1619" s="12">
        <v>42391</v>
      </c>
      <c r="U1619" s="6">
        <f>DAY(טבלה1[[#This Row],[published_date]])</f>
        <v>22</v>
      </c>
      <c r="V1619" s="6">
        <f>MONTH(טבלה1[[#This Row],[published_date]])</f>
        <v>1</v>
      </c>
      <c r="W1619" s="6">
        <f>YEAR(טבלה1[[#This Row],[published_date]])</f>
        <v>2016</v>
      </c>
      <c r="X1619">
        <v>2</v>
      </c>
      <c r="Y1619" t="str">
        <f>VLOOKUP(טבלה1[[#This Row],[subject_id]],Subject_id!$A$2:$B$5,2)</f>
        <v>Graphic Design</v>
      </c>
      <c r="Z1619" s="7">
        <v>43465</v>
      </c>
      <c r="AA1619">
        <f>_xlfn.DAYS(טבלה1[[#This Row],[Removal_date]],טבלה1[[#This Row],[published_date]])</f>
        <v>1074</v>
      </c>
      <c r="AB1619" s="4">
        <f>טבלה1[[#This Row],[price]]*טבלה1[[#This Row],[num_subscribers]]</f>
        <v>104350</v>
      </c>
    </row>
    <row r="1620" spans="1:28" x14ac:dyDescent="0.3">
      <c r="A1620">
        <v>750934</v>
      </c>
      <c r="B1620" t="s">
        <v>2829</v>
      </c>
      <c r="C1620" t="str">
        <f>LEFT(טבלה1[[#This Row],[course_title]],10)</f>
        <v>Logo Desig</v>
      </c>
      <c r="D1620" t="str">
        <f>RIGHT(טבלה1[[#This Row],[course_title]],10)</f>
        <v>mous Logos</v>
      </c>
      <c r="E1620" t="str">
        <f>MID(טבלה1[[#This Row],[course_title]],2,10)</f>
        <v>ogo Design</v>
      </c>
      <c r="F1620" t="s">
        <v>2830</v>
      </c>
      <c r="G1620" t="str">
        <f>REPLACE(טבלה1[[#This Row],[url]],19,3,"com")</f>
        <v>https://www.udemy.com/logo-design-inkscape/</v>
      </c>
      <c r="H1620" t="b">
        <v>1</v>
      </c>
      <c r="I1620" s="4">
        <v>50</v>
      </c>
      <c r="J1620" s="5">
        <v>2199</v>
      </c>
      <c r="K1620" s="5">
        <v>28</v>
      </c>
      <c r="L1620" s="5">
        <v>16</v>
      </c>
      <c r="M1620">
        <v>2</v>
      </c>
      <c r="N1620" t="str">
        <f>VLOOKUP(טבלה1[[#This Row],[level_id]],Level_id!$A$2:$B$5,2)</f>
        <v>Beginner Level</v>
      </c>
      <c r="O1620" t="str">
        <f>LOWER(טבלה1[[#This Row],[level_desc]])</f>
        <v>beginner level</v>
      </c>
      <c r="P1620" s="3" t="str">
        <f>UPPER(טבלה1[[#This Row],[small letters]])</f>
        <v>BEGINNER LEVEL</v>
      </c>
      <c r="Q1620">
        <f>LEN(טבלה1[[#This Row],[no spaces]])</f>
        <v>14</v>
      </c>
      <c r="R1620" t="str">
        <f>TRIM(טבלה1[[#This Row],[small letters]])</f>
        <v>beginner level</v>
      </c>
      <c r="S1620" s="6">
        <v>1</v>
      </c>
      <c r="T1620" s="12">
        <v>42403</v>
      </c>
      <c r="U1620" s="6">
        <f>DAY(טבלה1[[#This Row],[published_date]])</f>
        <v>3</v>
      </c>
      <c r="V1620" s="6">
        <f>MONTH(טבלה1[[#This Row],[published_date]])</f>
        <v>2</v>
      </c>
      <c r="W1620" s="6">
        <f>YEAR(טבלה1[[#This Row],[published_date]])</f>
        <v>2016</v>
      </c>
      <c r="X1620">
        <v>2</v>
      </c>
      <c r="Y1620" t="str">
        <f>VLOOKUP(טבלה1[[#This Row],[subject_id]],Subject_id!$A$2:$B$5,2)</f>
        <v>Graphic Design</v>
      </c>
      <c r="Z1620" s="7">
        <v>43465</v>
      </c>
      <c r="AA1620">
        <f>_xlfn.DAYS(טבלה1[[#This Row],[Removal_date]],טבלה1[[#This Row],[published_date]])</f>
        <v>1062</v>
      </c>
      <c r="AB1620" s="4">
        <f>טבלה1[[#This Row],[price]]*טבלה1[[#This Row],[num_subscribers]]</f>
        <v>109950</v>
      </c>
    </row>
    <row r="1621" spans="1:28" x14ac:dyDescent="0.3">
      <c r="A1621">
        <v>754524</v>
      </c>
      <c r="B1621" t="s">
        <v>1124</v>
      </c>
      <c r="C1621" t="str">
        <f>LEFT(טבלה1[[#This Row],[course_title]],10)</f>
        <v>Fundraisin</v>
      </c>
      <c r="D1621" t="str">
        <f>RIGHT(טבלה1[[#This Row],[course_title]],10)</f>
        <v>ajor Gifts</v>
      </c>
      <c r="E1621" t="str">
        <f>MID(טבלה1[[#This Row],[course_title]],2,10)</f>
        <v>undraising</v>
      </c>
      <c r="F1621" t="s">
        <v>1125</v>
      </c>
      <c r="G1621" t="str">
        <f>REPLACE(טבלה1[[#This Row],[url]],19,3,"com")</f>
        <v>https://www.udemy.com/fundraising-success-the-art-science-of-major-gifts/</v>
      </c>
      <c r="H1621" t="b">
        <v>1</v>
      </c>
      <c r="I1621" s="4">
        <v>50</v>
      </c>
      <c r="J1621" s="5">
        <v>38</v>
      </c>
      <c r="K1621" s="5">
        <v>9</v>
      </c>
      <c r="L1621" s="5">
        <v>25</v>
      </c>
      <c r="M1621">
        <v>4</v>
      </c>
      <c r="N1621" t="str">
        <f>VLOOKUP(טבלה1[[#This Row],[level_id]],Level_id!$A$2:$B$5,2)</f>
        <v>Intermediate Level</v>
      </c>
      <c r="O1621" t="str">
        <f>LOWER(טבלה1[[#This Row],[level_desc]])</f>
        <v>intermediate level</v>
      </c>
      <c r="P1621" s="3" t="str">
        <f>UPPER(טבלה1[[#This Row],[small letters]])</f>
        <v>INTERMEDIATE LEVEL</v>
      </c>
      <c r="Q1621">
        <f>LEN(טבלה1[[#This Row],[no spaces]])</f>
        <v>18</v>
      </c>
      <c r="R1621" t="str">
        <f>TRIM(טבלה1[[#This Row],[small letters]])</f>
        <v>intermediate level</v>
      </c>
      <c r="S1621" s="6">
        <v>2.5</v>
      </c>
      <c r="T1621" s="12">
        <v>42517</v>
      </c>
      <c r="U1621" s="6">
        <f>DAY(טבלה1[[#This Row],[published_date]])</f>
        <v>27</v>
      </c>
      <c r="V1621" s="6">
        <f>MONTH(טבלה1[[#This Row],[published_date]])</f>
        <v>5</v>
      </c>
      <c r="W1621" s="6">
        <f>YEAR(טבלה1[[#This Row],[published_date]])</f>
        <v>2016</v>
      </c>
      <c r="X1621">
        <v>1</v>
      </c>
      <c r="Y1621" t="str">
        <f>VLOOKUP(טבלה1[[#This Row],[subject_id]],Subject_id!$A$2:$B$5,2)</f>
        <v>Business Finance</v>
      </c>
      <c r="Z1621" s="7">
        <v>44114</v>
      </c>
      <c r="AA1621">
        <f>_xlfn.DAYS(טבלה1[[#This Row],[Removal_date]],טבלה1[[#This Row],[published_date]])</f>
        <v>1597</v>
      </c>
      <c r="AB1621" s="4">
        <f>טבלה1[[#This Row],[price]]*טבלה1[[#This Row],[num_subscribers]]</f>
        <v>1900</v>
      </c>
    </row>
    <row r="1622" spans="1:28" x14ac:dyDescent="0.3">
      <c r="A1622">
        <v>755932</v>
      </c>
      <c r="B1622" t="s">
        <v>6953</v>
      </c>
      <c r="C1622" t="str">
        <f>LEFT(טבלה1[[#This Row],[course_title]],10)</f>
        <v>Introducin</v>
      </c>
      <c r="D1622" t="str">
        <f>RIGHT(טבלה1[[#This Row],[course_title]],10)</f>
        <v>ng Ionic 2</v>
      </c>
      <c r="E1622" t="str">
        <f>MID(טבלה1[[#This Row],[course_title]],2,10)</f>
        <v>ntroducing</v>
      </c>
      <c r="F1622" t="s">
        <v>6954</v>
      </c>
      <c r="G1622" t="str">
        <f>REPLACE(טבלה1[[#This Row],[url]],19,3,"com")</f>
        <v>https://www.udemy.com/introducing-ionic-2/</v>
      </c>
      <c r="H1622" t="b">
        <v>1</v>
      </c>
      <c r="I1622" s="4">
        <v>50</v>
      </c>
      <c r="J1622" s="5">
        <v>394</v>
      </c>
      <c r="K1622" s="5">
        <v>78</v>
      </c>
      <c r="L1622" s="5">
        <v>22</v>
      </c>
      <c r="M1622">
        <v>2</v>
      </c>
      <c r="N1622" t="str">
        <f>VLOOKUP(טבלה1[[#This Row],[level_id]],Level_id!$A$2:$B$5,2)</f>
        <v>Beginner Level</v>
      </c>
      <c r="O1622" t="str">
        <f>LOWER(טבלה1[[#This Row],[level_desc]])</f>
        <v>beginner level</v>
      </c>
      <c r="P1622" s="3" t="str">
        <f>UPPER(טבלה1[[#This Row],[small letters]])</f>
        <v>BEGINNER LEVEL</v>
      </c>
      <c r="Q1622">
        <f>LEN(טבלה1[[#This Row],[no spaces]])</f>
        <v>14</v>
      </c>
      <c r="R1622" t="str">
        <f>TRIM(טבלה1[[#This Row],[small letters]])</f>
        <v>beginner level</v>
      </c>
      <c r="S1622" s="6">
        <v>1.5</v>
      </c>
      <c r="T1622" s="12">
        <v>42408</v>
      </c>
      <c r="U1622" s="6">
        <f>DAY(טבלה1[[#This Row],[published_date]])</f>
        <v>8</v>
      </c>
      <c r="V1622" s="6">
        <f>MONTH(טבלה1[[#This Row],[published_date]])</f>
        <v>2</v>
      </c>
      <c r="W1622" s="6">
        <f>YEAR(טבלה1[[#This Row],[published_date]])</f>
        <v>2016</v>
      </c>
      <c r="X1622">
        <v>4</v>
      </c>
      <c r="Y1622" t="str">
        <f>VLOOKUP(טבלה1[[#This Row],[subject_id]],Subject_id!$A$2:$B$5,2)</f>
        <v>Web Development</v>
      </c>
      <c r="Z1622" s="7">
        <v>43465</v>
      </c>
      <c r="AA1622">
        <f>_xlfn.DAYS(טבלה1[[#This Row],[Removal_date]],טבלה1[[#This Row],[published_date]])</f>
        <v>1057</v>
      </c>
      <c r="AB1622" s="4">
        <f>טבלה1[[#This Row],[price]]*טבלה1[[#This Row],[num_subscribers]]</f>
        <v>19700</v>
      </c>
    </row>
    <row r="1623" spans="1:28" x14ac:dyDescent="0.3">
      <c r="A1623">
        <v>756050</v>
      </c>
      <c r="B1623" t="s">
        <v>6883</v>
      </c>
      <c r="C1623" t="str">
        <f>LEFT(טבלה1[[#This Row],[course_title]],10)</f>
        <v>Profession</v>
      </c>
      <c r="D1623" t="str">
        <f>RIGHT(טבלה1[[#This Row],[course_title]],10)</f>
        <v xml:space="preserve"> with Java</v>
      </c>
      <c r="E1623" t="str">
        <f>MID(טבלה1[[#This Row],[course_title]],2,10)</f>
        <v>rofessiona</v>
      </c>
      <c r="F1623" t="s">
        <v>6884</v>
      </c>
      <c r="G1623" t="str">
        <f>REPLACE(טבלה1[[#This Row],[url]],19,3,"com")</f>
        <v>https://www.udemy.com/learn-web-scraping-with-java-in-just-1-hour/</v>
      </c>
      <c r="H1623" t="b">
        <v>1</v>
      </c>
      <c r="I1623" s="4">
        <v>50</v>
      </c>
      <c r="J1623" s="5">
        <v>685</v>
      </c>
      <c r="K1623" s="5">
        <v>37</v>
      </c>
      <c r="L1623" s="5">
        <v>14</v>
      </c>
      <c r="M1623">
        <v>4</v>
      </c>
      <c r="N1623" t="str">
        <f>VLOOKUP(טבלה1[[#This Row],[level_id]],Level_id!$A$2:$B$5,2)</f>
        <v>Intermediate Level</v>
      </c>
      <c r="O1623" t="str">
        <f>LOWER(טבלה1[[#This Row],[level_desc]])</f>
        <v>intermediate level</v>
      </c>
      <c r="P1623" s="3" t="str">
        <f>UPPER(טבלה1[[#This Row],[small letters]])</f>
        <v>INTERMEDIATE LEVEL</v>
      </c>
      <c r="Q1623">
        <f>LEN(טבלה1[[#This Row],[no spaces]])</f>
        <v>18</v>
      </c>
      <c r="R1623" t="str">
        <f>TRIM(טבלה1[[#This Row],[small letters]])</f>
        <v>intermediate level</v>
      </c>
      <c r="S1623" s="6">
        <v>1</v>
      </c>
      <c r="T1623" s="12">
        <v>42506</v>
      </c>
      <c r="U1623" s="6">
        <f>DAY(טבלה1[[#This Row],[published_date]])</f>
        <v>16</v>
      </c>
      <c r="V1623" s="6">
        <f>MONTH(טבלה1[[#This Row],[published_date]])</f>
        <v>5</v>
      </c>
      <c r="W1623" s="6">
        <f>YEAR(טבלה1[[#This Row],[published_date]])</f>
        <v>2016</v>
      </c>
      <c r="X1623">
        <v>4</v>
      </c>
      <c r="Y1623" t="str">
        <f>VLOOKUP(טבלה1[[#This Row],[subject_id]],Subject_id!$A$2:$B$5,2)</f>
        <v>Web Development</v>
      </c>
      <c r="Z1623" s="7">
        <v>44114</v>
      </c>
      <c r="AA1623">
        <f>_xlfn.DAYS(טבלה1[[#This Row],[Removal_date]],טבלה1[[#This Row],[published_date]])</f>
        <v>1608</v>
      </c>
      <c r="AB1623" s="4">
        <f>טבלה1[[#This Row],[price]]*טבלה1[[#This Row],[num_subscribers]]</f>
        <v>34250</v>
      </c>
    </row>
    <row r="1624" spans="1:28" x14ac:dyDescent="0.3">
      <c r="A1624">
        <v>757284</v>
      </c>
      <c r="B1624" t="s">
        <v>3738</v>
      </c>
      <c r="C1624" t="str">
        <f>LEFT(טבלה1[[#This Row],[course_title]],10)</f>
        <v>Slide Guit</v>
      </c>
      <c r="D1624" t="str">
        <f>RIGHT(טבלה1[[#This Row],[course_title]],10)</f>
        <v>Essentials</v>
      </c>
      <c r="E1624" t="str">
        <f>MID(טבלה1[[#This Row],[course_title]],2,10)</f>
        <v>lide Guita</v>
      </c>
      <c r="F1624" t="s">
        <v>3739</v>
      </c>
      <c r="G1624" t="str">
        <f>REPLACE(טבלה1[[#This Row],[url]],19,3,"com")</f>
        <v>https://www.udemy.com/slide-guitar/</v>
      </c>
      <c r="H1624" t="b">
        <v>1</v>
      </c>
      <c r="I1624" s="4">
        <v>50</v>
      </c>
      <c r="J1624" s="5">
        <v>297</v>
      </c>
      <c r="K1624" s="5">
        <v>20</v>
      </c>
      <c r="L1624" s="5">
        <v>17</v>
      </c>
      <c r="M1624">
        <v>1</v>
      </c>
      <c r="N1624" t="str">
        <f>VLOOKUP(טבלה1[[#This Row],[level_id]],Level_id!$A$2:$B$5,2)</f>
        <v>All levels</v>
      </c>
      <c r="O1624" t="str">
        <f>LOWER(טבלה1[[#This Row],[level_desc]])</f>
        <v>all levels</v>
      </c>
      <c r="P1624" s="3" t="str">
        <f>UPPER(טבלה1[[#This Row],[small letters]])</f>
        <v>ALL LEVELS</v>
      </c>
      <c r="Q1624">
        <f>LEN(טבלה1[[#This Row],[no spaces]])</f>
        <v>10</v>
      </c>
      <c r="R1624" t="str">
        <f>TRIM(טבלה1[[#This Row],[small letters]])</f>
        <v>all levels</v>
      </c>
      <c r="S1624" s="6">
        <v>3</v>
      </c>
      <c r="T1624" s="12">
        <v>42411</v>
      </c>
      <c r="U1624" s="6">
        <f>DAY(טבלה1[[#This Row],[published_date]])</f>
        <v>11</v>
      </c>
      <c r="V1624" s="6">
        <f>MONTH(טבלה1[[#This Row],[published_date]])</f>
        <v>2</v>
      </c>
      <c r="W1624" s="6">
        <f>YEAR(טבלה1[[#This Row],[published_date]])</f>
        <v>2016</v>
      </c>
      <c r="X1624">
        <v>3</v>
      </c>
      <c r="Y1624" t="str">
        <f>VLOOKUP(טבלה1[[#This Row],[subject_id]],Subject_id!$A$2:$B$5,2)</f>
        <v>Musical Instruments</v>
      </c>
      <c r="Z1624" s="7">
        <v>43734</v>
      </c>
      <c r="AA1624">
        <f>_xlfn.DAYS(טבלה1[[#This Row],[Removal_date]],טבלה1[[#This Row],[published_date]])</f>
        <v>1323</v>
      </c>
      <c r="AB1624" s="4">
        <f>טבלה1[[#This Row],[price]]*טבלה1[[#This Row],[num_subscribers]]</f>
        <v>14850</v>
      </c>
    </row>
    <row r="1625" spans="1:28" x14ac:dyDescent="0.3">
      <c r="A1625">
        <v>759130</v>
      </c>
      <c r="B1625" t="s">
        <v>4189</v>
      </c>
      <c r="C1625" t="str">
        <f>LEFT(טבלה1[[#This Row],[course_title]],10)</f>
        <v xml:space="preserve">Flute Pro </v>
      </c>
      <c r="D1625" t="str">
        <f>RIGHT(טבלה1[[#This Row],[course_title]],10)</f>
        <v xml:space="preserve"> the flute</v>
      </c>
      <c r="E1625" t="str">
        <f>MID(טבלה1[[#This Row],[course_title]],2,10)</f>
        <v>lute Pro S</v>
      </c>
      <c r="F1625" t="s">
        <v>4190</v>
      </c>
      <c r="G1625" t="str">
        <f>REPLACE(טבלה1[[#This Row],[url]],19,3,"com")</f>
        <v>https://www.udemy.com/flute-pro-series/</v>
      </c>
      <c r="H1625" t="b">
        <v>1</v>
      </c>
      <c r="I1625" s="4">
        <v>50</v>
      </c>
      <c r="J1625" s="5">
        <v>135</v>
      </c>
      <c r="K1625" s="5">
        <v>1</v>
      </c>
      <c r="L1625" s="5">
        <v>28</v>
      </c>
      <c r="M1625">
        <v>1</v>
      </c>
      <c r="N1625" t="str">
        <f>VLOOKUP(טבלה1[[#This Row],[level_id]],Level_id!$A$2:$B$5,2)</f>
        <v>All levels</v>
      </c>
      <c r="O1625" t="str">
        <f>LOWER(טבלה1[[#This Row],[level_desc]])</f>
        <v>all levels</v>
      </c>
      <c r="P1625" s="3" t="str">
        <f>UPPER(טבלה1[[#This Row],[small letters]])</f>
        <v>ALL LEVELS</v>
      </c>
      <c r="Q1625">
        <f>LEN(טבלה1[[#This Row],[no spaces]])</f>
        <v>10</v>
      </c>
      <c r="R1625" t="str">
        <f>TRIM(טבלה1[[#This Row],[small letters]])</f>
        <v>all levels</v>
      </c>
      <c r="S1625" s="6">
        <v>6.5</v>
      </c>
      <c r="T1625" s="12">
        <v>42461</v>
      </c>
      <c r="U1625" s="6">
        <f>DAY(טבלה1[[#This Row],[published_date]])</f>
        <v>1</v>
      </c>
      <c r="V1625" s="6">
        <f>MONTH(טבלה1[[#This Row],[published_date]])</f>
        <v>4</v>
      </c>
      <c r="W1625" s="6">
        <f>YEAR(טבלה1[[#This Row],[published_date]])</f>
        <v>2016</v>
      </c>
      <c r="X1625">
        <v>3</v>
      </c>
      <c r="Y1625" t="str">
        <f>VLOOKUP(טבלה1[[#This Row],[subject_id]],Subject_id!$A$2:$B$5,2)</f>
        <v>Musical Instruments</v>
      </c>
      <c r="Z1625" s="7">
        <v>43734</v>
      </c>
      <c r="AA1625">
        <f>_xlfn.DAYS(טבלה1[[#This Row],[Removal_date]],טבלה1[[#This Row],[published_date]])</f>
        <v>1273</v>
      </c>
      <c r="AB1625" s="4">
        <f>טבלה1[[#This Row],[price]]*טבלה1[[#This Row],[num_subscribers]]</f>
        <v>6750</v>
      </c>
    </row>
    <row r="1626" spans="1:28" x14ac:dyDescent="0.3">
      <c r="A1626">
        <v>772480</v>
      </c>
      <c r="B1626" t="s">
        <v>1920</v>
      </c>
      <c r="C1626" t="str">
        <f>LEFT(טבלה1[[#This Row],[course_title]],10)</f>
        <v>Learn to T</v>
      </c>
      <c r="D1626" t="str">
        <f>RIGHT(טבלה1[[#This Row],[course_title]],10)</f>
        <v>Turn Trade</v>
      </c>
      <c r="E1626" t="str">
        <f>MID(טבלה1[[#This Row],[course_title]],2,10)</f>
        <v>earn to Tr</v>
      </c>
      <c r="F1626" t="s">
        <v>1921</v>
      </c>
      <c r="G1626" t="str">
        <f>REPLACE(טבלה1[[#This Row],[url]],19,3,"com")</f>
        <v>https://www.udemy.com/learn-to-trade-forex-big-u-turn-trade/</v>
      </c>
      <c r="H1626" t="b">
        <v>1</v>
      </c>
      <c r="I1626" s="4">
        <v>50</v>
      </c>
      <c r="J1626" s="5">
        <v>106</v>
      </c>
      <c r="K1626" s="5">
        <v>13</v>
      </c>
      <c r="L1626" s="5">
        <v>12</v>
      </c>
      <c r="M1626">
        <v>2</v>
      </c>
      <c r="N1626" t="str">
        <f>VLOOKUP(טבלה1[[#This Row],[level_id]],Level_id!$A$2:$B$5,2)</f>
        <v>Beginner Level</v>
      </c>
      <c r="O1626" t="str">
        <f>LOWER(טבלה1[[#This Row],[level_desc]])</f>
        <v>beginner level</v>
      </c>
      <c r="P1626" s="3" t="str">
        <f>UPPER(טבלה1[[#This Row],[small letters]])</f>
        <v>BEGINNER LEVEL</v>
      </c>
      <c r="Q1626">
        <f>LEN(טבלה1[[#This Row],[no spaces]])</f>
        <v>14</v>
      </c>
      <c r="R1626" t="str">
        <f>TRIM(טבלה1[[#This Row],[small letters]])</f>
        <v>beginner level</v>
      </c>
      <c r="S1626" s="6">
        <v>1</v>
      </c>
      <c r="T1626" s="12">
        <v>42424</v>
      </c>
      <c r="U1626" s="6">
        <f>DAY(טבלה1[[#This Row],[published_date]])</f>
        <v>24</v>
      </c>
      <c r="V1626" s="6">
        <f>MONTH(טבלה1[[#This Row],[published_date]])</f>
        <v>2</v>
      </c>
      <c r="W1626" s="6">
        <f>YEAR(טבלה1[[#This Row],[published_date]])</f>
        <v>2016</v>
      </c>
      <c r="X1626">
        <v>1</v>
      </c>
      <c r="Y1626" t="str">
        <f>VLOOKUP(טבלה1[[#This Row],[subject_id]],Subject_id!$A$2:$B$5,2)</f>
        <v>Business Finance</v>
      </c>
      <c r="Z1626" s="7">
        <v>43465</v>
      </c>
      <c r="AA1626">
        <f>_xlfn.DAYS(טבלה1[[#This Row],[Removal_date]],טבלה1[[#This Row],[published_date]])</f>
        <v>1041</v>
      </c>
      <c r="AB1626" s="4">
        <f>טבלה1[[#This Row],[price]]*טבלה1[[#This Row],[num_subscribers]]</f>
        <v>5300</v>
      </c>
    </row>
    <row r="1627" spans="1:28" x14ac:dyDescent="0.3">
      <c r="A1627">
        <v>773824</v>
      </c>
      <c r="B1627" t="s">
        <v>5754</v>
      </c>
      <c r="C1627" t="str">
        <f>LEFT(טבלה1[[#This Row],[course_title]],10)</f>
        <v>Learn By E</v>
      </c>
      <c r="D1627" t="str">
        <f>RIGHT(טבלה1[[#This Row],[course_title]],10)</f>
        <v>Javascript</v>
      </c>
      <c r="E1627" t="str">
        <f>MID(טבלה1[[#This Row],[course_title]],2,10)</f>
        <v>earn By Ex</v>
      </c>
      <c r="F1627" t="s">
        <v>5755</v>
      </c>
      <c r="G1627" t="str">
        <f>REPLACE(טבלה1[[#This Row],[url]],19,3,"com")</f>
        <v>https://www.udemy.com/learn-by-example-html-css-javascript/</v>
      </c>
      <c r="H1627" t="b">
        <v>1</v>
      </c>
      <c r="I1627" s="4">
        <v>50</v>
      </c>
      <c r="J1627" s="5">
        <v>1724</v>
      </c>
      <c r="K1627" s="5">
        <v>72</v>
      </c>
      <c r="L1627" s="5">
        <v>94</v>
      </c>
      <c r="M1627">
        <v>1</v>
      </c>
      <c r="N1627" t="str">
        <f>VLOOKUP(טבלה1[[#This Row],[level_id]],Level_id!$A$2:$B$5,2)</f>
        <v>All levels</v>
      </c>
      <c r="O1627" t="str">
        <f>LOWER(טבלה1[[#This Row],[level_desc]])</f>
        <v>all levels</v>
      </c>
      <c r="P1627" s="3" t="str">
        <f>UPPER(טבלה1[[#This Row],[small letters]])</f>
        <v>ALL LEVELS</v>
      </c>
      <c r="Q1627">
        <f>LEN(טבלה1[[#This Row],[no spaces]])</f>
        <v>10</v>
      </c>
      <c r="R1627" t="str">
        <f>TRIM(טבלה1[[#This Row],[small letters]])</f>
        <v>all levels</v>
      </c>
      <c r="S1627" s="6">
        <v>13</v>
      </c>
      <c r="T1627" s="12">
        <v>42429</v>
      </c>
      <c r="U1627" s="6">
        <f>DAY(טבלה1[[#This Row],[published_date]])</f>
        <v>29</v>
      </c>
      <c r="V1627" s="6">
        <f>MONTH(טבלה1[[#This Row],[published_date]])</f>
        <v>2</v>
      </c>
      <c r="W1627" s="6">
        <f>YEAR(טבלה1[[#This Row],[published_date]])</f>
        <v>2016</v>
      </c>
      <c r="X1627">
        <v>4</v>
      </c>
      <c r="Y1627" t="str">
        <f>VLOOKUP(טבלה1[[#This Row],[subject_id]],Subject_id!$A$2:$B$5,2)</f>
        <v>Web Development</v>
      </c>
      <c r="Z1627" s="7">
        <v>43734</v>
      </c>
      <c r="AA1627">
        <f>_xlfn.DAYS(טבלה1[[#This Row],[Removal_date]],טבלה1[[#This Row],[published_date]])</f>
        <v>1305</v>
      </c>
      <c r="AB1627" s="4">
        <f>טבלה1[[#This Row],[price]]*טבלה1[[#This Row],[num_subscribers]]</f>
        <v>86200</v>
      </c>
    </row>
    <row r="1628" spans="1:28" x14ac:dyDescent="0.3">
      <c r="A1628">
        <v>774648</v>
      </c>
      <c r="B1628" t="s">
        <v>6675</v>
      </c>
      <c r="C1628" t="str">
        <f>LEFT(טבלה1[[#This Row],[course_title]],10)</f>
        <v>Learn Auth</v>
      </c>
      <c r="D1628" t="str">
        <f>RIGHT(טבלה1[[#This Row],[course_title]],10)</f>
        <v>urity 2017</v>
      </c>
      <c r="E1628" t="str">
        <f>MID(טבלה1[[#This Row],[course_title]],2,10)</f>
        <v>earn Authe</v>
      </c>
      <c r="F1628" t="s">
        <v>6676</v>
      </c>
      <c r="G1628" t="str">
        <f>REPLACE(טבלה1[[#This Row],[url]],19,3,"com")</f>
        <v>https://www.udemy.com/learn-authentication-with-aspnet-identity-security-2016/</v>
      </c>
      <c r="H1628" t="b">
        <v>1</v>
      </c>
      <c r="I1628" s="4">
        <v>50</v>
      </c>
      <c r="J1628" s="5">
        <v>305</v>
      </c>
      <c r="K1628" s="5">
        <v>45</v>
      </c>
      <c r="L1628" s="5">
        <v>13</v>
      </c>
      <c r="M1628">
        <v>1</v>
      </c>
      <c r="N1628" t="str">
        <f>VLOOKUP(טבלה1[[#This Row],[level_id]],Level_id!$A$2:$B$5,2)</f>
        <v>All levels</v>
      </c>
      <c r="O1628" t="str">
        <f>LOWER(טבלה1[[#This Row],[level_desc]])</f>
        <v>all levels</v>
      </c>
      <c r="P1628" s="3" t="str">
        <f>UPPER(טבלה1[[#This Row],[small letters]])</f>
        <v>ALL LEVELS</v>
      </c>
      <c r="Q1628">
        <f>LEN(טבלה1[[#This Row],[no spaces]])</f>
        <v>10</v>
      </c>
      <c r="R1628" t="str">
        <f>TRIM(טבלה1[[#This Row],[small letters]])</f>
        <v>all levels</v>
      </c>
      <c r="S1628" s="6">
        <v>2</v>
      </c>
      <c r="T1628" s="12">
        <v>42426</v>
      </c>
      <c r="U1628" s="6">
        <f>DAY(טבלה1[[#This Row],[published_date]])</f>
        <v>26</v>
      </c>
      <c r="V1628" s="6">
        <f>MONTH(טבלה1[[#This Row],[published_date]])</f>
        <v>2</v>
      </c>
      <c r="W1628" s="6">
        <f>YEAR(טבלה1[[#This Row],[published_date]])</f>
        <v>2016</v>
      </c>
      <c r="X1628">
        <v>4</v>
      </c>
      <c r="Y1628" t="str">
        <f>VLOOKUP(טבלה1[[#This Row],[subject_id]],Subject_id!$A$2:$B$5,2)</f>
        <v>Web Development</v>
      </c>
      <c r="Z1628" s="7">
        <v>43734</v>
      </c>
      <c r="AA1628">
        <f>_xlfn.DAYS(טבלה1[[#This Row],[Removal_date]],טבלה1[[#This Row],[published_date]])</f>
        <v>1308</v>
      </c>
      <c r="AB1628" s="4">
        <f>טבלה1[[#This Row],[price]]*טבלה1[[#This Row],[num_subscribers]]</f>
        <v>15250</v>
      </c>
    </row>
    <row r="1629" spans="1:28" x14ac:dyDescent="0.3">
      <c r="A1629">
        <v>780150</v>
      </c>
      <c r="B1629" t="s">
        <v>2666</v>
      </c>
      <c r="C1629" t="str">
        <f>LEFT(טבלה1[[#This Row],[course_title]],10)</f>
        <v>Learning P</v>
      </c>
      <c r="D1629" t="str">
        <f>RIGHT(טבלה1[[#This Row],[course_title]],10)</f>
        <v>op CC 2015</v>
      </c>
      <c r="E1629" t="str">
        <f>MID(טבלה1[[#This Row],[course_title]],2,10)</f>
        <v>earning Ph</v>
      </c>
      <c r="F1629" t="s">
        <v>2667</v>
      </c>
      <c r="G1629" t="str">
        <f>REPLACE(טבלה1[[#This Row],[url]],19,3,"com")</f>
        <v>https://www.udemy.com/learning-photoshop-cc-2015/</v>
      </c>
      <c r="H1629" t="b">
        <v>1</v>
      </c>
      <c r="I1629" s="4">
        <v>50</v>
      </c>
      <c r="J1629" s="5">
        <v>311</v>
      </c>
      <c r="K1629" s="5">
        <v>49</v>
      </c>
      <c r="L1629" s="5">
        <v>163</v>
      </c>
      <c r="M1629">
        <v>1</v>
      </c>
      <c r="N1629" t="str">
        <f>VLOOKUP(טבלה1[[#This Row],[level_id]],Level_id!$A$2:$B$5,2)</f>
        <v>All levels</v>
      </c>
      <c r="O1629" t="str">
        <f>LOWER(טבלה1[[#This Row],[level_desc]])</f>
        <v>all levels</v>
      </c>
      <c r="P1629" s="3" t="str">
        <f>UPPER(טבלה1[[#This Row],[small letters]])</f>
        <v>ALL LEVELS</v>
      </c>
      <c r="Q1629">
        <f>LEN(טבלה1[[#This Row],[no spaces]])</f>
        <v>10</v>
      </c>
      <c r="R1629" t="str">
        <f>TRIM(טבלה1[[#This Row],[small letters]])</f>
        <v>all levels</v>
      </c>
      <c r="S1629" s="6">
        <v>10.5</v>
      </c>
      <c r="T1629" s="12">
        <v>42437</v>
      </c>
      <c r="U1629" s="6">
        <f>DAY(טבלה1[[#This Row],[published_date]])</f>
        <v>8</v>
      </c>
      <c r="V1629" s="6">
        <f>MONTH(טבלה1[[#This Row],[published_date]])</f>
        <v>3</v>
      </c>
      <c r="W1629" s="6">
        <f>YEAR(טבלה1[[#This Row],[published_date]])</f>
        <v>2016</v>
      </c>
      <c r="X1629">
        <v>2</v>
      </c>
      <c r="Y1629" t="str">
        <f>VLOOKUP(טבלה1[[#This Row],[subject_id]],Subject_id!$A$2:$B$5,2)</f>
        <v>Graphic Design</v>
      </c>
      <c r="Z1629" s="7">
        <v>43734</v>
      </c>
      <c r="AA1629">
        <f>_xlfn.DAYS(טבלה1[[#This Row],[Removal_date]],טבלה1[[#This Row],[published_date]])</f>
        <v>1297</v>
      </c>
      <c r="AB1629" s="4">
        <f>טבלה1[[#This Row],[price]]*טבלה1[[#This Row],[num_subscribers]]</f>
        <v>15550</v>
      </c>
    </row>
    <row r="1630" spans="1:28" x14ac:dyDescent="0.3">
      <c r="A1630">
        <v>782430</v>
      </c>
      <c r="B1630" t="s">
        <v>3892</v>
      </c>
      <c r="C1630" t="str">
        <f>LEFT(טבלה1[[#This Row],[course_title]],10)</f>
        <v>Playing Pi</v>
      </c>
      <c r="D1630" t="str">
        <f>RIGHT(טבלה1[[#This Row],[course_title]],10)</f>
        <v>Major keys</v>
      </c>
      <c r="E1630" t="str">
        <f>MID(טבלה1[[#This Row],[course_title]],2,10)</f>
        <v>laying Pia</v>
      </c>
      <c r="F1630" t="s">
        <v>3893</v>
      </c>
      <c r="G1630" t="str">
        <f>REPLACE(טבלה1[[#This Row],[url]],19,3,"com")</f>
        <v>https://www.udemy.com/playing-piano-major-scales-and-arpeggios-voli/</v>
      </c>
      <c r="H1630" t="b">
        <v>1</v>
      </c>
      <c r="I1630" s="4">
        <v>50</v>
      </c>
      <c r="J1630" s="5">
        <v>2358</v>
      </c>
      <c r="K1630" s="5">
        <v>3</v>
      </c>
      <c r="L1630" s="5">
        <v>26</v>
      </c>
      <c r="M1630">
        <v>2</v>
      </c>
      <c r="N1630" t="str">
        <f>VLOOKUP(טבלה1[[#This Row],[level_id]],Level_id!$A$2:$B$5,2)</f>
        <v>Beginner Level</v>
      </c>
      <c r="O1630" t="str">
        <f>LOWER(טבלה1[[#This Row],[level_desc]])</f>
        <v>beginner level</v>
      </c>
      <c r="P1630" s="3" t="str">
        <f>UPPER(טבלה1[[#This Row],[small letters]])</f>
        <v>BEGINNER LEVEL</v>
      </c>
      <c r="Q1630">
        <f>LEN(טבלה1[[#This Row],[no spaces]])</f>
        <v>14</v>
      </c>
      <c r="R1630" t="str">
        <f>TRIM(טבלה1[[#This Row],[small letters]])</f>
        <v>beginner level</v>
      </c>
      <c r="S1630" s="6">
        <v>1</v>
      </c>
      <c r="T1630" s="12">
        <v>42460</v>
      </c>
      <c r="U1630" s="6">
        <f>DAY(טבלה1[[#This Row],[published_date]])</f>
        <v>31</v>
      </c>
      <c r="V1630" s="6">
        <f>MONTH(טבלה1[[#This Row],[published_date]])</f>
        <v>3</v>
      </c>
      <c r="W1630" s="6">
        <f>YEAR(טבלה1[[#This Row],[published_date]])</f>
        <v>2016</v>
      </c>
      <c r="X1630">
        <v>3</v>
      </c>
      <c r="Y1630" t="str">
        <f>VLOOKUP(טבלה1[[#This Row],[subject_id]],Subject_id!$A$2:$B$5,2)</f>
        <v>Musical Instruments</v>
      </c>
      <c r="Z1630" s="7">
        <v>43465</v>
      </c>
      <c r="AA1630">
        <f>_xlfn.DAYS(טבלה1[[#This Row],[Removal_date]],טבלה1[[#This Row],[published_date]])</f>
        <v>1005</v>
      </c>
      <c r="AB1630" s="4">
        <f>טבלה1[[#This Row],[price]]*טבלה1[[#This Row],[num_subscribers]]</f>
        <v>117900</v>
      </c>
    </row>
    <row r="1631" spans="1:28" x14ac:dyDescent="0.3">
      <c r="A1631">
        <v>782460</v>
      </c>
      <c r="B1631" t="s">
        <v>4644</v>
      </c>
      <c r="C1631" t="str">
        <f>LEFT(טבלה1[[#This Row],[course_title]],10)</f>
        <v>Aprende es</v>
      </c>
      <c r="D1631" t="str">
        <f>RIGHT(טבלה1[[#This Row],[course_title]],10)</f>
        <v>Modo mayor</v>
      </c>
      <c r="E1631" t="str">
        <f>MID(טבלה1[[#This Row],[course_title]],2,10)</f>
        <v>prende esc</v>
      </c>
      <c r="F1631" t="s">
        <v>4645</v>
      </c>
      <c r="G1631" t="str">
        <f>REPLACE(טבלה1[[#This Row],[url]],19,3,"com")</f>
        <v>https://www.udemy.com/aprendiendo-piano-escalas-y-arpegios-mayores-vol-i/</v>
      </c>
      <c r="H1631" t="b">
        <v>1</v>
      </c>
      <c r="I1631" s="4">
        <v>50</v>
      </c>
      <c r="J1631" s="5">
        <v>85</v>
      </c>
      <c r="K1631" s="5">
        <v>2</v>
      </c>
      <c r="L1631" s="5">
        <v>30</v>
      </c>
      <c r="M1631">
        <v>2</v>
      </c>
      <c r="N1631" t="str">
        <f>VLOOKUP(טבלה1[[#This Row],[level_id]],Level_id!$A$2:$B$5,2)</f>
        <v>Beginner Level</v>
      </c>
      <c r="O1631" t="str">
        <f>LOWER(טבלה1[[#This Row],[level_desc]])</f>
        <v>beginner level</v>
      </c>
      <c r="P1631" s="3" t="str">
        <f>UPPER(טבלה1[[#This Row],[small letters]])</f>
        <v>BEGINNER LEVEL</v>
      </c>
      <c r="Q1631">
        <f>LEN(טבלה1[[#This Row],[no spaces]])</f>
        <v>14</v>
      </c>
      <c r="R1631" t="str">
        <f>TRIM(טבלה1[[#This Row],[small letters]])</f>
        <v>beginner level</v>
      </c>
      <c r="S1631" s="6">
        <v>1.5</v>
      </c>
      <c r="T1631" s="12">
        <v>42460</v>
      </c>
      <c r="U1631" s="6">
        <f>DAY(טבלה1[[#This Row],[published_date]])</f>
        <v>31</v>
      </c>
      <c r="V1631" s="6">
        <f>MONTH(טבלה1[[#This Row],[published_date]])</f>
        <v>3</v>
      </c>
      <c r="W1631" s="6">
        <f>YEAR(טבלה1[[#This Row],[published_date]])</f>
        <v>2016</v>
      </c>
      <c r="X1631">
        <v>3</v>
      </c>
      <c r="Y1631" t="str">
        <f>VLOOKUP(טבלה1[[#This Row],[subject_id]],Subject_id!$A$2:$B$5,2)</f>
        <v>Musical Instruments</v>
      </c>
      <c r="Z1631" s="7">
        <v>43465</v>
      </c>
      <c r="AA1631">
        <f>_xlfn.DAYS(טבלה1[[#This Row],[Removal_date]],טבלה1[[#This Row],[published_date]])</f>
        <v>1005</v>
      </c>
      <c r="AB1631" s="4">
        <f>טבלה1[[#This Row],[price]]*טבלה1[[#This Row],[num_subscribers]]</f>
        <v>4250</v>
      </c>
    </row>
    <row r="1632" spans="1:28" x14ac:dyDescent="0.3">
      <c r="A1632">
        <v>784478</v>
      </c>
      <c r="B1632" t="s">
        <v>2576</v>
      </c>
      <c r="C1632" t="str">
        <f>LEFT(טבלה1[[#This Row],[course_title]],10)</f>
        <v xml:space="preserve">Make Flat </v>
      </c>
      <c r="D1632" t="str">
        <f>RIGHT(טבלה1[[#This Row],[course_title]],10)</f>
        <v>lustrator!</v>
      </c>
      <c r="E1632" t="str">
        <f>MID(טבלה1[[#This Row],[course_title]],2,10)</f>
        <v>ake Flat D</v>
      </c>
      <c r="F1632" t="s">
        <v>2577</v>
      </c>
      <c r="G1632" t="str">
        <f>REPLACE(טבלה1[[#This Row],[url]],19,3,"com")</f>
        <v>https://www.udemy.com/make-flat-design-space-ships-in-30-minutes-in-illustrator/</v>
      </c>
      <c r="H1632" t="b">
        <v>1</v>
      </c>
      <c r="I1632" s="4">
        <v>50</v>
      </c>
      <c r="J1632" s="5">
        <v>1146</v>
      </c>
      <c r="K1632" s="5">
        <v>41</v>
      </c>
      <c r="L1632" s="5">
        <v>5</v>
      </c>
      <c r="M1632">
        <v>2</v>
      </c>
      <c r="N1632" t="str">
        <f>VLOOKUP(טבלה1[[#This Row],[level_id]],Level_id!$A$2:$B$5,2)</f>
        <v>Beginner Level</v>
      </c>
      <c r="O1632" t="str">
        <f>LOWER(טבלה1[[#This Row],[level_desc]])</f>
        <v>beginner level</v>
      </c>
      <c r="P1632" s="3" t="str">
        <f>UPPER(טבלה1[[#This Row],[small letters]])</f>
        <v>BEGINNER LEVEL</v>
      </c>
      <c r="Q1632">
        <f>LEN(טבלה1[[#This Row],[no spaces]])</f>
        <v>14</v>
      </c>
      <c r="R1632" t="str">
        <f>TRIM(טבלה1[[#This Row],[small letters]])</f>
        <v>beginner level</v>
      </c>
      <c r="S1632" s="6">
        <v>0.55000000000000004</v>
      </c>
      <c r="T1632" s="12">
        <v>42466</v>
      </c>
      <c r="U1632" s="6">
        <f>DAY(טבלה1[[#This Row],[published_date]])</f>
        <v>6</v>
      </c>
      <c r="V1632" s="6">
        <f>MONTH(טבלה1[[#This Row],[published_date]])</f>
        <v>4</v>
      </c>
      <c r="W1632" s="6">
        <f>YEAR(טבלה1[[#This Row],[published_date]])</f>
        <v>2016</v>
      </c>
      <c r="X1632">
        <v>2</v>
      </c>
      <c r="Y1632" t="str">
        <f>VLOOKUP(טבלה1[[#This Row],[subject_id]],Subject_id!$A$2:$B$5,2)</f>
        <v>Graphic Design</v>
      </c>
      <c r="Z1632" s="7">
        <v>43465</v>
      </c>
      <c r="AA1632">
        <f>_xlfn.DAYS(טבלה1[[#This Row],[Removal_date]],טבלה1[[#This Row],[published_date]])</f>
        <v>999</v>
      </c>
      <c r="AB1632" s="4">
        <f>טבלה1[[#This Row],[price]]*טבלה1[[#This Row],[num_subscribers]]</f>
        <v>57300</v>
      </c>
    </row>
    <row r="1633" spans="1:28" x14ac:dyDescent="0.3">
      <c r="A1633">
        <v>788796</v>
      </c>
      <c r="B1633" t="s">
        <v>1996</v>
      </c>
      <c r="C1633" t="str">
        <f>LEFT(טבלה1[[#This Row],[course_title]],10)</f>
        <v>The Cost o</v>
      </c>
      <c r="D1633" t="str">
        <f>RIGHT(טבלה1[[#This Row],[course_title]],10)</f>
        <v>apitalists</v>
      </c>
      <c r="E1633" t="str">
        <f>MID(טבלה1[[#This Row],[course_title]],2,10)</f>
        <v>he Cost of</v>
      </c>
      <c r="F1633" t="s">
        <v>1997</v>
      </c>
      <c r="G1633" t="str">
        <f>REPLACE(טבלה1[[#This Row],[url]],19,3,"com")</f>
        <v>https://www.udemy.com/the-cost-of-capital-and-the-evaluation-of-ideas/</v>
      </c>
      <c r="H1633" t="b">
        <v>1</v>
      </c>
      <c r="I1633" s="4">
        <v>50</v>
      </c>
      <c r="J1633" s="5">
        <v>635</v>
      </c>
      <c r="K1633" s="5">
        <v>4</v>
      </c>
      <c r="L1633" s="5">
        <v>6</v>
      </c>
      <c r="M1633">
        <v>1</v>
      </c>
      <c r="N1633" t="str">
        <f>VLOOKUP(טבלה1[[#This Row],[level_id]],Level_id!$A$2:$B$5,2)</f>
        <v>All levels</v>
      </c>
      <c r="O1633" t="str">
        <f>LOWER(טבלה1[[#This Row],[level_desc]])</f>
        <v>all levels</v>
      </c>
      <c r="P1633" s="3" t="str">
        <f>UPPER(טבלה1[[#This Row],[small letters]])</f>
        <v>ALL LEVELS</v>
      </c>
      <c r="Q1633">
        <f>LEN(טבלה1[[#This Row],[no spaces]])</f>
        <v>10</v>
      </c>
      <c r="R1633" t="str">
        <f>TRIM(טבלה1[[#This Row],[small letters]])</f>
        <v>all levels</v>
      </c>
      <c r="S1633" s="6">
        <v>0.68333333299999999</v>
      </c>
      <c r="T1633" s="12">
        <v>42451</v>
      </c>
      <c r="U1633" s="6">
        <f>DAY(טבלה1[[#This Row],[published_date]])</f>
        <v>22</v>
      </c>
      <c r="V1633" s="6">
        <f>MONTH(טבלה1[[#This Row],[published_date]])</f>
        <v>3</v>
      </c>
      <c r="W1633" s="6">
        <f>YEAR(טבלה1[[#This Row],[published_date]])</f>
        <v>2016</v>
      </c>
      <c r="X1633">
        <v>1</v>
      </c>
      <c r="Y1633" t="str">
        <f>VLOOKUP(טבלה1[[#This Row],[subject_id]],Subject_id!$A$2:$B$5,2)</f>
        <v>Business Finance</v>
      </c>
      <c r="Z1633" s="7">
        <v>43318</v>
      </c>
      <c r="AA1633">
        <f>_xlfn.DAYS(טבלה1[[#This Row],[Removal_date]],טבלה1[[#This Row],[published_date]])</f>
        <v>867</v>
      </c>
      <c r="AB1633" s="4">
        <f>טבלה1[[#This Row],[price]]*טבלה1[[#This Row],[num_subscribers]]</f>
        <v>31750</v>
      </c>
    </row>
    <row r="1634" spans="1:28" x14ac:dyDescent="0.3">
      <c r="A1634">
        <v>790034</v>
      </c>
      <c r="B1634" t="s">
        <v>966</v>
      </c>
      <c r="C1634" t="str">
        <f>LEFT(טבלה1[[#This Row],[course_title]],10)</f>
        <v xml:space="preserve">Learn How </v>
      </c>
      <c r="D1634" t="str">
        <f>RIGHT(טבלה1[[#This Row],[course_title]],10)</f>
        <v>Explained.</v>
      </c>
      <c r="E1634" t="str">
        <f>MID(טבלה1[[#This Row],[course_title]],2,10)</f>
        <v>earn How t</v>
      </c>
      <c r="F1634" t="s">
        <v>967</v>
      </c>
      <c r="G1634" t="str">
        <f>REPLACE(טבלה1[[#This Row],[url]],19,3,"com")</f>
        <v>https://www.udemy.com/how-to-trade-pump-and-dumps/</v>
      </c>
      <c r="H1634" t="b">
        <v>1</v>
      </c>
      <c r="I1634" s="4">
        <v>50</v>
      </c>
      <c r="J1634" s="5">
        <v>769</v>
      </c>
      <c r="K1634" s="5">
        <v>10</v>
      </c>
      <c r="L1634" s="5">
        <v>18</v>
      </c>
      <c r="M1634">
        <v>1</v>
      </c>
      <c r="N1634" t="str">
        <f>VLOOKUP(טבלה1[[#This Row],[level_id]],Level_id!$A$2:$B$5,2)</f>
        <v>All levels</v>
      </c>
      <c r="O1634" t="str">
        <f>LOWER(טבלה1[[#This Row],[level_desc]])</f>
        <v>all levels</v>
      </c>
      <c r="P1634" s="3" t="str">
        <f>UPPER(טבלה1[[#This Row],[small letters]])</f>
        <v>ALL LEVELS</v>
      </c>
      <c r="Q1634">
        <f>LEN(טבלה1[[#This Row],[no spaces]])</f>
        <v>10</v>
      </c>
      <c r="R1634" t="str">
        <f>TRIM(טבלה1[[#This Row],[small letters]])</f>
        <v>all levels</v>
      </c>
      <c r="S1634" s="6">
        <v>2</v>
      </c>
      <c r="T1634" s="12">
        <v>42443</v>
      </c>
      <c r="U1634" s="6">
        <f>DAY(טבלה1[[#This Row],[published_date]])</f>
        <v>14</v>
      </c>
      <c r="V1634" s="6">
        <f>MONTH(טבלה1[[#This Row],[published_date]])</f>
        <v>3</v>
      </c>
      <c r="W1634" s="6">
        <f>YEAR(טבלה1[[#This Row],[published_date]])</f>
        <v>2016</v>
      </c>
      <c r="X1634">
        <v>1</v>
      </c>
      <c r="Y1634" t="str">
        <f>VLOOKUP(טבלה1[[#This Row],[subject_id]],Subject_id!$A$2:$B$5,2)</f>
        <v>Business Finance</v>
      </c>
      <c r="Z1634" s="7">
        <v>43318</v>
      </c>
      <c r="AA1634">
        <f>_xlfn.DAYS(טבלה1[[#This Row],[Removal_date]],טבלה1[[#This Row],[published_date]])</f>
        <v>875</v>
      </c>
      <c r="AB1634" s="4">
        <f>טבלה1[[#This Row],[price]]*טבלה1[[#This Row],[num_subscribers]]</f>
        <v>38450</v>
      </c>
    </row>
    <row r="1635" spans="1:28" x14ac:dyDescent="0.3">
      <c r="A1635">
        <v>791610</v>
      </c>
      <c r="B1635" t="s">
        <v>5976</v>
      </c>
      <c r="C1635" t="str">
        <f>LEFT(טבלה1[[#This Row],[course_title]],10)</f>
        <v>Create a b</v>
      </c>
      <c r="D1635" t="str">
        <f>RIGHT(טבלה1[[#This Row],[course_title]],10)</f>
        <v xml:space="preserve"> WordPress</v>
      </c>
      <c r="E1635" t="str">
        <f>MID(טבלה1[[#This Row],[course_title]],2,10)</f>
        <v>reate a bu</v>
      </c>
      <c r="F1635" t="s">
        <v>5977</v>
      </c>
      <c r="G1635" t="str">
        <f>REPLACE(טבלה1[[#This Row],[url]],19,3,"com")</f>
        <v>https://www.udemy.com/create-a-business-website-with-wordpress/</v>
      </c>
      <c r="H1635" t="b">
        <v>1</v>
      </c>
      <c r="I1635" s="4">
        <v>50</v>
      </c>
      <c r="J1635" s="5">
        <v>1624</v>
      </c>
      <c r="K1635" s="5">
        <v>31</v>
      </c>
      <c r="L1635" s="5">
        <v>38</v>
      </c>
      <c r="M1635">
        <v>1</v>
      </c>
      <c r="N1635" t="str">
        <f>VLOOKUP(טבלה1[[#This Row],[level_id]],Level_id!$A$2:$B$5,2)</f>
        <v>All levels</v>
      </c>
      <c r="O1635" t="str">
        <f>LOWER(טבלה1[[#This Row],[level_desc]])</f>
        <v>all levels</v>
      </c>
      <c r="P1635" s="3" t="str">
        <f>UPPER(טבלה1[[#This Row],[small letters]])</f>
        <v>ALL LEVELS</v>
      </c>
      <c r="Q1635">
        <f>LEN(טבלה1[[#This Row],[no spaces]])</f>
        <v>10</v>
      </c>
      <c r="R1635" t="str">
        <f>TRIM(טבלה1[[#This Row],[small letters]])</f>
        <v>all levels</v>
      </c>
      <c r="S1635" s="6">
        <v>4</v>
      </c>
      <c r="T1635" s="12">
        <v>42443</v>
      </c>
      <c r="U1635" s="6">
        <f>DAY(טבלה1[[#This Row],[published_date]])</f>
        <v>14</v>
      </c>
      <c r="V1635" s="6">
        <f>MONTH(טבלה1[[#This Row],[published_date]])</f>
        <v>3</v>
      </c>
      <c r="W1635" s="6">
        <f>YEAR(טבלה1[[#This Row],[published_date]])</f>
        <v>2016</v>
      </c>
      <c r="X1635">
        <v>4</v>
      </c>
      <c r="Y1635" t="str">
        <f>VLOOKUP(טבלה1[[#This Row],[subject_id]],Subject_id!$A$2:$B$5,2)</f>
        <v>Web Development</v>
      </c>
      <c r="Z1635" s="7">
        <v>43734</v>
      </c>
      <c r="AA1635">
        <f>_xlfn.DAYS(טבלה1[[#This Row],[Removal_date]],טבלה1[[#This Row],[published_date]])</f>
        <v>1291</v>
      </c>
      <c r="AB1635" s="4">
        <f>טבלה1[[#This Row],[price]]*טבלה1[[#This Row],[num_subscribers]]</f>
        <v>81200</v>
      </c>
    </row>
    <row r="1636" spans="1:28" x14ac:dyDescent="0.3">
      <c r="A1636">
        <v>792216</v>
      </c>
      <c r="B1636" t="s">
        <v>428</v>
      </c>
      <c r="C1636" t="str">
        <f>LEFT(טבלה1[[#This Row],[course_title]],10)</f>
        <v>Stock Tech</v>
      </c>
      <c r="D1636" t="str">
        <f>RIGHT(טבלה1[[#This Row],[course_title]],10)</f>
        <v>sis with R</v>
      </c>
      <c r="E1636" t="str">
        <f>MID(טבלה1[[#This Row],[course_title]],2,10)</f>
        <v>tock Techn</v>
      </c>
      <c r="F1636" t="s">
        <v>429</v>
      </c>
      <c r="G1636" t="str">
        <f>REPLACE(טבלה1[[#This Row],[url]],19,3,"com")</f>
        <v>https://www.udemy.com/stock-technical-analysis-with-r/</v>
      </c>
      <c r="H1636" t="b">
        <v>1</v>
      </c>
      <c r="I1636" s="4">
        <v>50</v>
      </c>
      <c r="J1636" s="5">
        <v>354</v>
      </c>
      <c r="K1636" s="5">
        <v>32</v>
      </c>
      <c r="L1636" s="5">
        <v>49</v>
      </c>
      <c r="M1636">
        <v>1</v>
      </c>
      <c r="N1636" t="str">
        <f>VLOOKUP(טבלה1[[#This Row],[level_id]],Level_id!$A$2:$B$5,2)</f>
        <v>All levels</v>
      </c>
      <c r="O1636" t="str">
        <f>LOWER(טבלה1[[#This Row],[level_desc]])</f>
        <v>all levels</v>
      </c>
      <c r="P1636" s="3" t="str">
        <f>UPPER(טבלה1[[#This Row],[small letters]])</f>
        <v>ALL LEVELS</v>
      </c>
      <c r="Q1636">
        <f>LEN(טבלה1[[#This Row],[no spaces]])</f>
        <v>10</v>
      </c>
      <c r="R1636" t="str">
        <f>TRIM(טבלה1[[#This Row],[small letters]])</f>
        <v>all levels</v>
      </c>
      <c r="S1636" s="6">
        <v>7</v>
      </c>
      <c r="T1636" s="12">
        <v>42447</v>
      </c>
      <c r="U1636" s="6">
        <f>DAY(טבלה1[[#This Row],[published_date]])</f>
        <v>18</v>
      </c>
      <c r="V1636" s="6">
        <f>MONTH(טבלה1[[#This Row],[published_date]])</f>
        <v>3</v>
      </c>
      <c r="W1636" s="6">
        <f>YEAR(טבלה1[[#This Row],[published_date]])</f>
        <v>2016</v>
      </c>
      <c r="X1636">
        <v>1</v>
      </c>
      <c r="Y1636" t="str">
        <f>VLOOKUP(טבלה1[[#This Row],[subject_id]],Subject_id!$A$2:$B$5,2)</f>
        <v>Business Finance</v>
      </c>
      <c r="Z1636" s="7">
        <v>43408</v>
      </c>
      <c r="AA1636">
        <f>_xlfn.DAYS(טבלה1[[#This Row],[Removal_date]],טבלה1[[#This Row],[published_date]])</f>
        <v>961</v>
      </c>
      <c r="AB1636" s="4">
        <f>טבלה1[[#This Row],[price]]*טבלה1[[#This Row],[num_subscribers]]</f>
        <v>17700</v>
      </c>
    </row>
    <row r="1637" spans="1:28" x14ac:dyDescent="0.3">
      <c r="A1637">
        <v>792703</v>
      </c>
      <c r="B1637" t="s">
        <v>6625</v>
      </c>
      <c r="C1637" t="str">
        <f>LEFT(טבלה1[[#This Row],[course_title]],10)</f>
        <v>Create Wor</v>
      </c>
      <c r="D1637" t="str">
        <f>RIGHT(טבלה1[[#This Row],[course_title]],10)</f>
        <v>ss Plugins</v>
      </c>
      <c r="E1637" t="str">
        <f>MID(טבלה1[[#This Row],[course_title]],2,10)</f>
        <v>reate Word</v>
      </c>
      <c r="F1637" t="s">
        <v>6626</v>
      </c>
      <c r="G1637" t="str">
        <f>REPLACE(טבלה1[[#This Row],[url]],19,3,"com")</f>
        <v>https://www.udemy.com/create-wordpress-plugins/</v>
      </c>
      <c r="H1637" t="b">
        <v>1</v>
      </c>
      <c r="I1637" s="4">
        <v>50</v>
      </c>
      <c r="J1637" s="5">
        <v>964</v>
      </c>
      <c r="K1637" s="5">
        <v>19</v>
      </c>
      <c r="L1637" s="5">
        <v>21</v>
      </c>
      <c r="M1637">
        <v>1</v>
      </c>
      <c r="N1637" t="str">
        <f>VLOOKUP(טבלה1[[#This Row],[level_id]],Level_id!$A$2:$B$5,2)</f>
        <v>All levels</v>
      </c>
      <c r="O1637" t="str">
        <f>LOWER(טבלה1[[#This Row],[level_desc]])</f>
        <v>all levels</v>
      </c>
      <c r="P1637" s="3" t="str">
        <f>UPPER(טבלה1[[#This Row],[small letters]])</f>
        <v>ALL LEVELS</v>
      </c>
      <c r="Q1637">
        <f>LEN(טבלה1[[#This Row],[no spaces]])</f>
        <v>10</v>
      </c>
      <c r="R1637" t="str">
        <f>TRIM(טבלה1[[#This Row],[small letters]])</f>
        <v>all levels</v>
      </c>
      <c r="S1637" s="6">
        <v>2.5</v>
      </c>
      <c r="T1637" s="12">
        <v>42468</v>
      </c>
      <c r="U1637" s="6">
        <f>DAY(טבלה1[[#This Row],[published_date]])</f>
        <v>8</v>
      </c>
      <c r="V1637" s="6">
        <f>MONTH(טבלה1[[#This Row],[published_date]])</f>
        <v>4</v>
      </c>
      <c r="W1637" s="6">
        <f>YEAR(טבלה1[[#This Row],[published_date]])</f>
        <v>2016</v>
      </c>
      <c r="X1637">
        <v>4</v>
      </c>
      <c r="Y1637" t="str">
        <f>VLOOKUP(טבלה1[[#This Row],[subject_id]],Subject_id!$A$2:$B$5,2)</f>
        <v>Web Development</v>
      </c>
      <c r="Z1637" s="7">
        <v>43734</v>
      </c>
      <c r="AA1637">
        <f>_xlfn.DAYS(טבלה1[[#This Row],[Removal_date]],טבלה1[[#This Row],[published_date]])</f>
        <v>1266</v>
      </c>
      <c r="AB1637" s="4">
        <f>טבלה1[[#This Row],[price]]*טבלה1[[#This Row],[num_subscribers]]</f>
        <v>48200</v>
      </c>
    </row>
    <row r="1638" spans="1:28" x14ac:dyDescent="0.3">
      <c r="A1638">
        <v>794036</v>
      </c>
      <c r="B1638" t="s">
        <v>2972</v>
      </c>
      <c r="C1638" t="str">
        <f>LEFT(טבלה1[[#This Row],[course_title]],10)</f>
        <v xml:space="preserve">8 Stunden </v>
      </c>
      <c r="D1638" t="str">
        <f>RIGHT(טבלה1[[#This Row],[course_title]],10)</f>
        <v>D Training</v>
      </c>
      <c r="E1638" t="str">
        <f>MID(טבלה1[[#This Row],[course_title]],2,10)</f>
        <v xml:space="preserve"> Stunden p</v>
      </c>
      <c r="F1638" t="s">
        <v>2973</v>
      </c>
      <c r="G1638" t="str">
        <f>REPLACE(טבלה1[[#This Row],[url]],19,3,"com")</f>
        <v>https://www.udemy.com/professionelle-3d-modelle-leicht-verstandlich-erstellen/</v>
      </c>
      <c r="H1638" t="b">
        <v>1</v>
      </c>
      <c r="I1638" s="4">
        <v>50</v>
      </c>
      <c r="J1638" s="5">
        <v>18</v>
      </c>
      <c r="K1638" s="5">
        <v>1</v>
      </c>
      <c r="L1638" s="5">
        <v>38</v>
      </c>
      <c r="M1638">
        <v>1</v>
      </c>
      <c r="N1638" t="str">
        <f>VLOOKUP(טבלה1[[#This Row],[level_id]],Level_id!$A$2:$B$5,2)</f>
        <v>All levels</v>
      </c>
      <c r="O1638" t="str">
        <f>LOWER(טבלה1[[#This Row],[level_desc]])</f>
        <v>all levels</v>
      </c>
      <c r="P1638" s="3" t="str">
        <f>UPPER(טבלה1[[#This Row],[small letters]])</f>
        <v>ALL LEVELS</v>
      </c>
      <c r="Q1638">
        <f>LEN(טבלה1[[#This Row],[no spaces]])</f>
        <v>10</v>
      </c>
      <c r="R1638" t="str">
        <f>TRIM(טבלה1[[#This Row],[small letters]])</f>
        <v>all levels</v>
      </c>
      <c r="S1638" s="6">
        <v>8.5</v>
      </c>
      <c r="T1638" s="12">
        <v>42451</v>
      </c>
      <c r="U1638" s="6">
        <f>DAY(טבלה1[[#This Row],[published_date]])</f>
        <v>22</v>
      </c>
      <c r="V1638" s="6">
        <f>MONTH(טבלה1[[#This Row],[published_date]])</f>
        <v>3</v>
      </c>
      <c r="W1638" s="6">
        <f>YEAR(טבלה1[[#This Row],[published_date]])</f>
        <v>2016</v>
      </c>
      <c r="X1638">
        <v>2</v>
      </c>
      <c r="Y1638" t="str">
        <f>VLOOKUP(טבלה1[[#This Row],[subject_id]],Subject_id!$A$2:$B$5,2)</f>
        <v>Graphic Design</v>
      </c>
      <c r="Z1638" s="7">
        <v>43734</v>
      </c>
      <c r="AA1638">
        <f>_xlfn.DAYS(טבלה1[[#This Row],[Removal_date]],טבלה1[[#This Row],[published_date]])</f>
        <v>1283</v>
      </c>
      <c r="AB1638" s="4">
        <f>טבלה1[[#This Row],[price]]*טבלה1[[#This Row],[num_subscribers]]</f>
        <v>900</v>
      </c>
    </row>
    <row r="1639" spans="1:28" x14ac:dyDescent="0.3">
      <c r="A1639">
        <v>797762</v>
      </c>
      <c r="B1639" t="s">
        <v>666</v>
      </c>
      <c r="C1639" t="str">
        <f>LEFT(טבלה1[[#This Row],[course_title]],10)</f>
        <v xml:space="preserve">Corporate </v>
      </c>
      <c r="D1639" t="str">
        <f>RIGHT(טבלה1[[#This Row],[course_title]],10)</f>
        <v>s &amp; Ratios</v>
      </c>
      <c r="E1639" t="str">
        <f>MID(טבלה1[[#This Row],[course_title]],2,10)</f>
        <v>orporate F</v>
      </c>
      <c r="F1639" t="s">
        <v>667</v>
      </c>
      <c r="G1639" t="str">
        <f>REPLACE(טבלה1[[#This Row],[url]],19,3,"com")</f>
        <v>https://www.udemy.com/corp-fin-101-fsa-ratios/</v>
      </c>
      <c r="H1639" t="b">
        <v>1</v>
      </c>
      <c r="I1639" s="4">
        <v>50</v>
      </c>
      <c r="J1639" s="5">
        <v>967</v>
      </c>
      <c r="K1639" s="5">
        <v>16</v>
      </c>
      <c r="L1639" s="5">
        <v>43</v>
      </c>
      <c r="M1639">
        <v>1</v>
      </c>
      <c r="N1639" t="str">
        <f>VLOOKUP(טבלה1[[#This Row],[level_id]],Level_id!$A$2:$B$5,2)</f>
        <v>All levels</v>
      </c>
      <c r="O1639" t="str">
        <f>LOWER(טבלה1[[#This Row],[level_desc]])</f>
        <v>all levels</v>
      </c>
      <c r="P1639" s="3" t="str">
        <f>UPPER(טבלה1[[#This Row],[small letters]])</f>
        <v>ALL LEVELS</v>
      </c>
      <c r="Q1639">
        <f>LEN(טבלה1[[#This Row],[no spaces]])</f>
        <v>10</v>
      </c>
      <c r="R1639" t="str">
        <f>TRIM(טבלה1[[#This Row],[small letters]])</f>
        <v>all levels</v>
      </c>
      <c r="S1639" s="6">
        <v>8</v>
      </c>
      <c r="T1639" s="12">
        <v>42449</v>
      </c>
      <c r="U1639" s="6">
        <f>DAY(טבלה1[[#This Row],[published_date]])</f>
        <v>20</v>
      </c>
      <c r="V1639" s="6">
        <f>MONTH(טבלה1[[#This Row],[published_date]])</f>
        <v>3</v>
      </c>
      <c r="W1639" s="6">
        <f>YEAR(טבלה1[[#This Row],[published_date]])</f>
        <v>2016</v>
      </c>
      <c r="X1639">
        <v>1</v>
      </c>
      <c r="Y1639" t="str">
        <f>VLOOKUP(טבלה1[[#This Row],[subject_id]],Subject_id!$A$2:$B$5,2)</f>
        <v>Business Finance</v>
      </c>
      <c r="Z1639" s="7">
        <v>43318</v>
      </c>
      <c r="AA1639">
        <f>_xlfn.DAYS(טבלה1[[#This Row],[Removal_date]],טבלה1[[#This Row],[published_date]])</f>
        <v>869</v>
      </c>
      <c r="AB1639" s="4">
        <f>טבלה1[[#This Row],[price]]*טבלה1[[#This Row],[num_subscribers]]</f>
        <v>48350</v>
      </c>
    </row>
    <row r="1640" spans="1:28" x14ac:dyDescent="0.3">
      <c r="A1640">
        <v>799434</v>
      </c>
      <c r="B1640" t="s">
        <v>1536</v>
      </c>
      <c r="C1640" t="str">
        <f>LEFT(טבלה1[[#This Row],[course_title]],10)</f>
        <v>Economics:</v>
      </c>
      <c r="D1640" t="str">
        <f>RIGHT(טבלה1[[#This Row],[course_title]],10)</f>
        <v>ame Theory</v>
      </c>
      <c r="E1640" t="str">
        <f>MID(טבלה1[[#This Row],[course_title]],2,10)</f>
        <v xml:space="preserve">conomics: </v>
      </c>
      <c r="F1640" t="s">
        <v>1537</v>
      </c>
      <c r="G1640" t="str">
        <f>REPLACE(טבלה1[[#This Row],[url]],19,3,"com")</f>
        <v>https://www.udemy.com/micro-econ-game-theory/</v>
      </c>
      <c r="H1640" t="b">
        <v>1</v>
      </c>
      <c r="I1640" s="4">
        <v>50</v>
      </c>
      <c r="J1640" s="5">
        <v>1008</v>
      </c>
      <c r="K1640" s="5">
        <v>14</v>
      </c>
      <c r="L1640" s="5">
        <v>42</v>
      </c>
      <c r="M1640">
        <v>1</v>
      </c>
      <c r="N1640" t="str">
        <f>VLOOKUP(טבלה1[[#This Row],[level_id]],Level_id!$A$2:$B$5,2)</f>
        <v>All levels</v>
      </c>
      <c r="O1640" t="str">
        <f>LOWER(טבלה1[[#This Row],[level_desc]])</f>
        <v>all levels</v>
      </c>
      <c r="P1640" s="3" t="str">
        <f>UPPER(טבלה1[[#This Row],[small letters]])</f>
        <v>ALL LEVELS</v>
      </c>
      <c r="Q1640">
        <f>LEN(טבלה1[[#This Row],[no spaces]])</f>
        <v>10</v>
      </c>
      <c r="R1640" t="str">
        <f>TRIM(טבלה1[[#This Row],[small letters]])</f>
        <v>all levels</v>
      </c>
      <c r="S1640" s="6">
        <v>6</v>
      </c>
      <c r="T1640" s="12">
        <v>42472</v>
      </c>
      <c r="U1640" s="6">
        <f>DAY(טבלה1[[#This Row],[published_date]])</f>
        <v>12</v>
      </c>
      <c r="V1640" s="6">
        <f>MONTH(טבלה1[[#This Row],[published_date]])</f>
        <v>4</v>
      </c>
      <c r="W1640" s="6">
        <f>YEAR(טבלה1[[#This Row],[published_date]])</f>
        <v>2016</v>
      </c>
      <c r="X1640">
        <v>1</v>
      </c>
      <c r="Y1640" t="str">
        <f>VLOOKUP(טבלה1[[#This Row],[subject_id]],Subject_id!$A$2:$B$5,2)</f>
        <v>Business Finance</v>
      </c>
      <c r="Z1640" s="7">
        <v>43318</v>
      </c>
      <c r="AA1640">
        <f>_xlfn.DAYS(טבלה1[[#This Row],[Removal_date]],טבלה1[[#This Row],[published_date]])</f>
        <v>846</v>
      </c>
      <c r="AB1640" s="4">
        <f>טבלה1[[#This Row],[price]]*טבלה1[[#This Row],[num_subscribers]]</f>
        <v>50400</v>
      </c>
    </row>
    <row r="1641" spans="1:28" x14ac:dyDescent="0.3">
      <c r="A1641">
        <v>803664</v>
      </c>
      <c r="B1641" t="s">
        <v>686</v>
      </c>
      <c r="C1641" t="str">
        <f>LEFT(טבלה1[[#This Row],[course_title]],10)</f>
        <v>How to inv</v>
      </c>
      <c r="D1641" t="str">
        <f>RIGHT(טבלה1[[#This Row],[course_title]],10)</f>
        <v>st in Gold</v>
      </c>
      <c r="E1641" t="str">
        <f>MID(טבלה1[[#This Row],[course_title]],2,10)</f>
        <v>ow to inve</v>
      </c>
      <c r="F1641" t="s">
        <v>687</v>
      </c>
      <c r="G1641" t="str">
        <f>REPLACE(טבלה1[[#This Row],[url]],19,3,"com")</f>
        <v>https://www.udemy.com/howtoinvestingold/</v>
      </c>
      <c r="H1641" t="b">
        <v>1</v>
      </c>
      <c r="I1641" s="4">
        <v>50</v>
      </c>
      <c r="J1641" s="5">
        <v>249</v>
      </c>
      <c r="K1641" s="5">
        <v>14</v>
      </c>
      <c r="L1641" s="5">
        <v>39</v>
      </c>
      <c r="M1641">
        <v>2</v>
      </c>
      <c r="N1641" t="str">
        <f>VLOOKUP(טבלה1[[#This Row],[level_id]],Level_id!$A$2:$B$5,2)</f>
        <v>Beginner Level</v>
      </c>
      <c r="O1641" t="str">
        <f>LOWER(טבלה1[[#This Row],[level_desc]])</f>
        <v>beginner level</v>
      </c>
      <c r="P1641" s="3" t="str">
        <f>UPPER(טבלה1[[#This Row],[small letters]])</f>
        <v>BEGINNER LEVEL</v>
      </c>
      <c r="Q1641">
        <f>LEN(טבלה1[[#This Row],[no spaces]])</f>
        <v>14</v>
      </c>
      <c r="R1641" t="str">
        <f>TRIM(טבלה1[[#This Row],[small letters]])</f>
        <v>beginner level</v>
      </c>
      <c r="S1641" s="6">
        <v>2.5</v>
      </c>
      <c r="T1641" s="12">
        <v>42535</v>
      </c>
      <c r="U1641" s="6">
        <f>DAY(טבלה1[[#This Row],[published_date]])</f>
        <v>14</v>
      </c>
      <c r="V1641" s="6">
        <f>MONTH(טבלה1[[#This Row],[published_date]])</f>
        <v>6</v>
      </c>
      <c r="W1641" s="6">
        <f>YEAR(טבלה1[[#This Row],[published_date]])</f>
        <v>2016</v>
      </c>
      <c r="X1641">
        <v>1</v>
      </c>
      <c r="Y1641" t="str">
        <f>VLOOKUP(טבלה1[[#This Row],[subject_id]],Subject_id!$A$2:$B$5,2)</f>
        <v>Business Finance</v>
      </c>
      <c r="Z1641" s="7">
        <v>43245</v>
      </c>
      <c r="AA1641">
        <f>_xlfn.DAYS(טבלה1[[#This Row],[Removal_date]],טבלה1[[#This Row],[published_date]])</f>
        <v>710</v>
      </c>
      <c r="AB1641" s="4">
        <f>טבלה1[[#This Row],[price]]*טבלה1[[#This Row],[num_subscribers]]</f>
        <v>12450</v>
      </c>
    </row>
    <row r="1642" spans="1:28" x14ac:dyDescent="0.3">
      <c r="A1642">
        <v>804298</v>
      </c>
      <c r="B1642" t="s">
        <v>1424</v>
      </c>
      <c r="C1642" t="str">
        <f>LEFT(טבלה1[[#This Row],[course_title]],10)</f>
        <v xml:space="preserve">Corporate </v>
      </c>
      <c r="D1642" t="str">
        <f>RIGHT(טבלה1[[#This Row],[course_title]],10)</f>
        <v xml:space="preserve"> Valuation</v>
      </c>
      <c r="E1642" t="str">
        <f>MID(טבלה1[[#This Row],[course_title]],2,10)</f>
        <v>orporate F</v>
      </c>
      <c r="F1642" t="s">
        <v>1425</v>
      </c>
      <c r="G1642" t="str">
        <f>REPLACE(טבלה1[[#This Row],[url]],19,3,"com")</f>
        <v>https://www.udemy.com/corp-fin-101-equity-valuation/</v>
      </c>
      <c r="H1642" t="b">
        <v>1</v>
      </c>
      <c r="I1642" s="4">
        <v>50</v>
      </c>
      <c r="J1642" s="5">
        <v>1071</v>
      </c>
      <c r="K1642" s="5">
        <v>14</v>
      </c>
      <c r="L1642" s="5">
        <v>50</v>
      </c>
      <c r="M1642">
        <v>1</v>
      </c>
      <c r="N1642" t="str">
        <f>VLOOKUP(טבלה1[[#This Row],[level_id]],Level_id!$A$2:$B$5,2)</f>
        <v>All levels</v>
      </c>
      <c r="O1642" t="str">
        <f>LOWER(טבלה1[[#This Row],[level_desc]])</f>
        <v>all levels</v>
      </c>
      <c r="P1642" s="3" t="str">
        <f>UPPER(טבלה1[[#This Row],[small letters]])</f>
        <v>ALL LEVELS</v>
      </c>
      <c r="Q1642">
        <f>LEN(טבלה1[[#This Row],[no spaces]])</f>
        <v>10</v>
      </c>
      <c r="R1642" t="str">
        <f>TRIM(טבלה1[[#This Row],[small letters]])</f>
        <v>all levels</v>
      </c>
      <c r="S1642" s="6">
        <v>6</v>
      </c>
      <c r="T1642" s="12">
        <v>42458</v>
      </c>
      <c r="U1642" s="6">
        <f>DAY(טבלה1[[#This Row],[published_date]])</f>
        <v>29</v>
      </c>
      <c r="V1642" s="6">
        <f>MONTH(טבלה1[[#This Row],[published_date]])</f>
        <v>3</v>
      </c>
      <c r="W1642" s="6">
        <f>YEAR(טבלה1[[#This Row],[published_date]])</f>
        <v>2016</v>
      </c>
      <c r="X1642">
        <v>1</v>
      </c>
      <c r="Y1642" t="str">
        <f>VLOOKUP(טבלה1[[#This Row],[subject_id]],Subject_id!$A$2:$B$5,2)</f>
        <v>Business Finance</v>
      </c>
      <c r="Z1642" s="7">
        <v>43318</v>
      </c>
      <c r="AA1642">
        <f>_xlfn.DAYS(טבלה1[[#This Row],[Removal_date]],טבלה1[[#This Row],[published_date]])</f>
        <v>860</v>
      </c>
      <c r="AB1642" s="4">
        <f>טבלה1[[#This Row],[price]]*טבלה1[[#This Row],[num_subscribers]]</f>
        <v>53550</v>
      </c>
    </row>
    <row r="1643" spans="1:28" x14ac:dyDescent="0.3">
      <c r="A1643">
        <v>807874</v>
      </c>
      <c r="B1643" t="s">
        <v>6803</v>
      </c>
      <c r="C1643" t="str">
        <f>LEFT(טבלה1[[#This Row],[course_title]],10)</f>
        <v>Modern Jav</v>
      </c>
      <c r="D1643" t="str">
        <f>RIGHT(טבלה1[[#This Row],[course_title]],10)</f>
        <v>-Time Apps</v>
      </c>
      <c r="E1643" t="str">
        <f>MID(טבלה1[[#This Row],[course_title]],2,10)</f>
        <v>odern Java</v>
      </c>
      <c r="F1643" t="s">
        <v>6804</v>
      </c>
      <c r="G1643" t="str">
        <f>REPLACE(טבלה1[[#This Row],[url]],19,3,"com")</f>
        <v>https://www.udemy.com/real-world-real-time-modern-javascript/</v>
      </c>
      <c r="H1643" t="b">
        <v>1</v>
      </c>
      <c r="I1643" s="4">
        <v>50</v>
      </c>
      <c r="J1643" s="5">
        <v>1871</v>
      </c>
      <c r="K1643" s="5">
        <v>154</v>
      </c>
      <c r="L1643" s="5">
        <v>60</v>
      </c>
      <c r="M1643">
        <v>4</v>
      </c>
      <c r="N1643" t="str">
        <f>VLOOKUP(טבלה1[[#This Row],[level_id]],Level_id!$A$2:$B$5,2)</f>
        <v>Intermediate Level</v>
      </c>
      <c r="O1643" t="str">
        <f>LOWER(טבלה1[[#This Row],[level_desc]])</f>
        <v>intermediate level</v>
      </c>
      <c r="P1643" s="3" t="str">
        <f>UPPER(טבלה1[[#This Row],[small letters]])</f>
        <v>INTERMEDIATE LEVEL</v>
      </c>
      <c r="Q1643">
        <f>LEN(טבלה1[[#This Row],[no spaces]])</f>
        <v>18</v>
      </c>
      <c r="R1643" t="str">
        <f>TRIM(טבלה1[[#This Row],[small letters]])</f>
        <v>intermediate level</v>
      </c>
      <c r="S1643" s="6">
        <v>13.5</v>
      </c>
      <c r="T1643" s="12">
        <v>42459</v>
      </c>
      <c r="U1643" s="6">
        <f>DAY(טבלה1[[#This Row],[published_date]])</f>
        <v>30</v>
      </c>
      <c r="V1643" s="6">
        <f>MONTH(טבלה1[[#This Row],[published_date]])</f>
        <v>3</v>
      </c>
      <c r="W1643" s="6">
        <f>YEAR(טבלה1[[#This Row],[published_date]])</f>
        <v>2016</v>
      </c>
      <c r="X1643">
        <v>4</v>
      </c>
      <c r="Y1643" t="str">
        <f>VLOOKUP(טבלה1[[#This Row],[subject_id]],Subject_id!$A$2:$B$5,2)</f>
        <v>Web Development</v>
      </c>
      <c r="Z1643" s="7">
        <v>44114</v>
      </c>
      <c r="AA1643">
        <f>_xlfn.DAYS(טבלה1[[#This Row],[Removal_date]],טבלה1[[#This Row],[published_date]])</f>
        <v>1655</v>
      </c>
      <c r="AB1643" s="4">
        <f>טבלה1[[#This Row],[price]]*טבלה1[[#This Row],[num_subscribers]]</f>
        <v>93550</v>
      </c>
    </row>
    <row r="1644" spans="1:28" x14ac:dyDescent="0.3">
      <c r="A1644">
        <v>809492</v>
      </c>
      <c r="B1644" t="s">
        <v>4719</v>
      </c>
      <c r="C1644" t="str">
        <f>LEFT(טבלה1[[#This Row],[course_title]],10)</f>
        <v>Drumming 1</v>
      </c>
      <c r="D1644" t="str">
        <f>RIGHT(טבלה1[[#This Row],[course_title]],10)</f>
        <v>l Elements</v>
      </c>
      <c r="E1644" t="str">
        <f>MID(טבלה1[[#This Row],[course_title]],2,10)</f>
        <v>rumming 10</v>
      </c>
      <c r="F1644" t="s">
        <v>4720</v>
      </c>
      <c r="G1644" t="str">
        <f>REPLACE(טבלה1[[#This Row],[url]],19,3,"com")</f>
        <v>https://www.udemy.com/drums-101/</v>
      </c>
      <c r="H1644" t="b">
        <v>1</v>
      </c>
      <c r="I1644" s="4">
        <v>50</v>
      </c>
      <c r="J1644" s="5">
        <v>4</v>
      </c>
      <c r="K1644" s="5">
        <v>0</v>
      </c>
      <c r="L1644" s="5">
        <v>17</v>
      </c>
      <c r="M1644">
        <v>2</v>
      </c>
      <c r="N1644" t="str">
        <f>VLOOKUP(טבלה1[[#This Row],[level_id]],Level_id!$A$2:$B$5,2)</f>
        <v>Beginner Level</v>
      </c>
      <c r="O1644" t="str">
        <f>LOWER(טבלה1[[#This Row],[level_desc]])</f>
        <v>beginner level</v>
      </c>
      <c r="P1644" s="3" t="str">
        <f>UPPER(טבלה1[[#This Row],[small letters]])</f>
        <v>BEGINNER LEVEL</v>
      </c>
      <c r="Q1644">
        <f>LEN(טבלה1[[#This Row],[no spaces]])</f>
        <v>14</v>
      </c>
      <c r="R1644" t="str">
        <f>TRIM(טבלה1[[#This Row],[small letters]])</f>
        <v>beginner level</v>
      </c>
      <c r="S1644" s="6">
        <v>1.5</v>
      </c>
      <c r="T1644" s="12">
        <v>42857</v>
      </c>
      <c r="U1644" s="6">
        <f>DAY(טבלה1[[#This Row],[published_date]])</f>
        <v>2</v>
      </c>
      <c r="V1644" s="6">
        <f>MONTH(טבלה1[[#This Row],[published_date]])</f>
        <v>5</v>
      </c>
      <c r="W1644" s="6">
        <f>YEAR(טבלה1[[#This Row],[published_date]])</f>
        <v>2017</v>
      </c>
      <c r="X1644">
        <v>3</v>
      </c>
      <c r="Y1644" t="str">
        <f>VLOOKUP(טבלה1[[#This Row],[subject_id]],Subject_id!$A$2:$B$5,2)</f>
        <v>Musical Instruments</v>
      </c>
      <c r="Z1644" s="7">
        <v>43465</v>
      </c>
      <c r="AA1644">
        <f>_xlfn.DAYS(טבלה1[[#This Row],[Removal_date]],טבלה1[[#This Row],[published_date]])</f>
        <v>608</v>
      </c>
      <c r="AB1644" s="4">
        <f>טבלה1[[#This Row],[price]]*טבלה1[[#This Row],[num_subscribers]]</f>
        <v>200</v>
      </c>
    </row>
    <row r="1645" spans="1:28" x14ac:dyDescent="0.3">
      <c r="A1645">
        <v>810576</v>
      </c>
      <c r="B1645" t="s">
        <v>4590</v>
      </c>
      <c r="C1645" t="str">
        <f>LEFT(טבלה1[[#This Row],[course_title]],10)</f>
        <v>Clarinet P</v>
      </c>
      <c r="D1645" t="str">
        <f>RIGHT(טבלה1[[#This Row],[course_title]],10)</f>
        <v>e Clarinet</v>
      </c>
      <c r="E1645" t="str">
        <f>MID(טבלה1[[#This Row],[course_title]],2,10)</f>
        <v>larinet Pr</v>
      </c>
      <c r="F1645" t="s">
        <v>4591</v>
      </c>
      <c r="G1645" t="str">
        <f>REPLACE(טבלה1[[#This Row],[url]],19,3,"com")</f>
        <v>https://www.udemy.com/clarinet-pro-series/</v>
      </c>
      <c r="H1645" t="b">
        <v>1</v>
      </c>
      <c r="I1645" s="4">
        <v>50</v>
      </c>
      <c r="J1645" s="5">
        <v>95</v>
      </c>
      <c r="K1645" s="5">
        <v>3</v>
      </c>
      <c r="L1645" s="5">
        <v>30</v>
      </c>
      <c r="M1645">
        <v>1</v>
      </c>
      <c r="N1645" t="str">
        <f>VLOOKUP(טבלה1[[#This Row],[level_id]],Level_id!$A$2:$B$5,2)</f>
        <v>All levels</v>
      </c>
      <c r="O1645" t="str">
        <f>LOWER(טבלה1[[#This Row],[level_desc]])</f>
        <v>all levels</v>
      </c>
      <c r="P1645" s="3" t="str">
        <f>UPPER(טבלה1[[#This Row],[small letters]])</f>
        <v>ALL LEVELS</v>
      </c>
      <c r="Q1645">
        <f>LEN(טבלה1[[#This Row],[no spaces]])</f>
        <v>10</v>
      </c>
      <c r="R1645" t="str">
        <f>TRIM(טבלה1[[#This Row],[small letters]])</f>
        <v>all levels</v>
      </c>
      <c r="S1645" s="6">
        <v>6</v>
      </c>
      <c r="T1645" s="12">
        <v>42468</v>
      </c>
      <c r="U1645" s="6">
        <f>DAY(טבלה1[[#This Row],[published_date]])</f>
        <v>8</v>
      </c>
      <c r="V1645" s="6">
        <f>MONTH(טבלה1[[#This Row],[published_date]])</f>
        <v>4</v>
      </c>
      <c r="W1645" s="6">
        <f>YEAR(טבלה1[[#This Row],[published_date]])</f>
        <v>2016</v>
      </c>
      <c r="X1645">
        <v>3</v>
      </c>
      <c r="Y1645" t="str">
        <f>VLOOKUP(טבלה1[[#This Row],[subject_id]],Subject_id!$A$2:$B$5,2)</f>
        <v>Musical Instruments</v>
      </c>
      <c r="Z1645" s="7">
        <v>43734</v>
      </c>
      <c r="AA1645">
        <f>_xlfn.DAYS(טבלה1[[#This Row],[Removal_date]],טבלה1[[#This Row],[published_date]])</f>
        <v>1266</v>
      </c>
      <c r="AB1645" s="4">
        <f>טבלה1[[#This Row],[price]]*טבלה1[[#This Row],[num_subscribers]]</f>
        <v>4750</v>
      </c>
    </row>
    <row r="1646" spans="1:28" x14ac:dyDescent="0.3">
      <c r="A1646">
        <v>811416</v>
      </c>
      <c r="B1646" t="s">
        <v>1656</v>
      </c>
      <c r="C1646" t="str">
        <f>LEFT(טבלה1[[#This Row],[course_title]],10)</f>
        <v>Learn Fina</v>
      </c>
      <c r="D1646" t="str">
        <f>RIGHT(טבלה1[[#This Row],[course_title]],10)</f>
        <v>ch - Part1</v>
      </c>
      <c r="E1646" t="str">
        <f>MID(טבלה1[[#This Row],[course_title]],2,10)</f>
        <v>earn Finan</v>
      </c>
      <c r="F1646" t="s">
        <v>1657</v>
      </c>
      <c r="G1646" t="str">
        <f>REPLACE(טבלה1[[#This Row],[url]],19,3,"com")</f>
        <v>https://www.udemy.com/learn-financial-modeling-part1/</v>
      </c>
      <c r="H1646" t="b">
        <v>1</v>
      </c>
      <c r="I1646" s="4">
        <v>50</v>
      </c>
      <c r="J1646" s="5">
        <v>7</v>
      </c>
      <c r="K1646" s="5">
        <v>4</v>
      </c>
      <c r="L1646" s="5">
        <v>29</v>
      </c>
      <c r="M1646">
        <v>1</v>
      </c>
      <c r="N1646" t="str">
        <f>VLOOKUP(טבלה1[[#This Row],[level_id]],Level_id!$A$2:$B$5,2)</f>
        <v>All levels</v>
      </c>
      <c r="O1646" t="str">
        <f>LOWER(טבלה1[[#This Row],[level_desc]])</f>
        <v>all levels</v>
      </c>
      <c r="P1646" s="3" t="str">
        <f>UPPER(טבלה1[[#This Row],[small letters]])</f>
        <v>ALL LEVELS</v>
      </c>
      <c r="Q1646">
        <f>LEN(טבלה1[[#This Row],[no spaces]])</f>
        <v>10</v>
      </c>
      <c r="R1646" t="str">
        <f>TRIM(טבלה1[[#This Row],[small letters]])</f>
        <v>all levels</v>
      </c>
      <c r="S1646" s="6">
        <v>3.5</v>
      </c>
      <c r="T1646" s="12">
        <v>42466</v>
      </c>
      <c r="U1646" s="6">
        <f>DAY(טבלה1[[#This Row],[published_date]])</f>
        <v>6</v>
      </c>
      <c r="V1646" s="6">
        <f>MONTH(טבלה1[[#This Row],[published_date]])</f>
        <v>4</v>
      </c>
      <c r="W1646" s="6">
        <f>YEAR(טבלה1[[#This Row],[published_date]])</f>
        <v>2016</v>
      </c>
      <c r="X1646">
        <v>1</v>
      </c>
      <c r="Y1646" t="str">
        <f>VLOOKUP(טבלה1[[#This Row],[subject_id]],Subject_id!$A$2:$B$5,2)</f>
        <v>Business Finance</v>
      </c>
      <c r="Z1646" s="7">
        <v>43318</v>
      </c>
      <c r="AA1646">
        <f>_xlfn.DAYS(טבלה1[[#This Row],[Removal_date]],טבלה1[[#This Row],[published_date]])</f>
        <v>852</v>
      </c>
      <c r="AB1646" s="4">
        <f>טבלה1[[#This Row],[price]]*טבלה1[[#This Row],[num_subscribers]]</f>
        <v>350</v>
      </c>
    </row>
    <row r="1647" spans="1:28" x14ac:dyDescent="0.3">
      <c r="A1647">
        <v>812370</v>
      </c>
      <c r="B1647" t="s">
        <v>4540</v>
      </c>
      <c r="C1647" t="str">
        <f>LEFT(טבלה1[[#This Row],[course_title]],10)</f>
        <v>Bassoon Pr</v>
      </c>
      <c r="D1647" t="str">
        <f>RIGHT(טבלה1[[#This Row],[course_title]],10)</f>
        <v>ng Bassoon</v>
      </c>
      <c r="E1647" t="str">
        <f>MID(טבלה1[[#This Row],[course_title]],2,10)</f>
        <v>assoon Pro</v>
      </c>
      <c r="F1647" t="s">
        <v>4541</v>
      </c>
      <c r="G1647" t="str">
        <f>REPLACE(טבלה1[[#This Row],[url]],19,3,"com")</f>
        <v>https://www.udemy.com/bassoon-pro-series/</v>
      </c>
      <c r="H1647" t="b">
        <v>1</v>
      </c>
      <c r="I1647" s="4">
        <v>50</v>
      </c>
      <c r="J1647" s="5">
        <v>36</v>
      </c>
      <c r="K1647" s="5">
        <v>0</v>
      </c>
      <c r="L1647" s="5">
        <v>42</v>
      </c>
      <c r="M1647">
        <v>1</v>
      </c>
      <c r="N1647" t="str">
        <f>VLOOKUP(טבלה1[[#This Row],[level_id]],Level_id!$A$2:$B$5,2)</f>
        <v>All levels</v>
      </c>
      <c r="O1647" t="str">
        <f>LOWER(טבלה1[[#This Row],[level_desc]])</f>
        <v>all levels</v>
      </c>
      <c r="P1647" s="3" t="str">
        <f>UPPER(טבלה1[[#This Row],[small letters]])</f>
        <v>ALL LEVELS</v>
      </c>
      <c r="Q1647">
        <f>LEN(טבלה1[[#This Row],[no spaces]])</f>
        <v>10</v>
      </c>
      <c r="R1647" t="str">
        <f>TRIM(טבלה1[[#This Row],[small letters]])</f>
        <v>all levels</v>
      </c>
      <c r="S1647" s="6">
        <v>6.5</v>
      </c>
      <c r="T1647" s="12">
        <v>42468</v>
      </c>
      <c r="U1647" s="6">
        <f>DAY(טבלה1[[#This Row],[published_date]])</f>
        <v>8</v>
      </c>
      <c r="V1647" s="6">
        <f>MONTH(טבלה1[[#This Row],[published_date]])</f>
        <v>4</v>
      </c>
      <c r="W1647" s="6">
        <f>YEAR(טבלה1[[#This Row],[published_date]])</f>
        <v>2016</v>
      </c>
      <c r="X1647">
        <v>3</v>
      </c>
      <c r="Y1647" t="str">
        <f>VLOOKUP(טבלה1[[#This Row],[subject_id]],Subject_id!$A$2:$B$5,2)</f>
        <v>Musical Instruments</v>
      </c>
      <c r="Z1647" s="7">
        <v>43734</v>
      </c>
      <c r="AA1647">
        <f>_xlfn.DAYS(טבלה1[[#This Row],[Removal_date]],טבלה1[[#This Row],[published_date]])</f>
        <v>1266</v>
      </c>
      <c r="AB1647" s="4">
        <f>טבלה1[[#This Row],[price]]*טבלה1[[#This Row],[num_subscribers]]</f>
        <v>1800</v>
      </c>
    </row>
    <row r="1648" spans="1:28" x14ac:dyDescent="0.3">
      <c r="A1648">
        <v>813142</v>
      </c>
      <c r="B1648" t="s">
        <v>4578</v>
      </c>
      <c r="C1648" t="str">
        <f>LEFT(טבלה1[[#This Row],[course_title]],10)</f>
        <v>Horn Pro S</v>
      </c>
      <c r="D1648" t="str">
        <f>RIGHT(טבלה1[[#This Row],[course_title]],10)</f>
        <v>rench Horn</v>
      </c>
      <c r="E1648" t="str">
        <f>MID(טבלה1[[#This Row],[course_title]],2,10)</f>
        <v>orn Pro Se</v>
      </c>
      <c r="F1648" t="s">
        <v>4579</v>
      </c>
      <c r="G1648" t="str">
        <f>REPLACE(טבלה1[[#This Row],[url]],19,3,"com")</f>
        <v>https://www.udemy.com/horn-pro-series/</v>
      </c>
      <c r="H1648" t="b">
        <v>1</v>
      </c>
      <c r="I1648" s="4">
        <v>50</v>
      </c>
      <c r="J1648" s="5">
        <v>48</v>
      </c>
      <c r="K1648" s="5">
        <v>3</v>
      </c>
      <c r="L1648" s="5">
        <v>61</v>
      </c>
      <c r="M1648">
        <v>1</v>
      </c>
      <c r="N1648" t="str">
        <f>VLOOKUP(טבלה1[[#This Row],[level_id]],Level_id!$A$2:$B$5,2)</f>
        <v>All levels</v>
      </c>
      <c r="O1648" t="str">
        <f>LOWER(טבלה1[[#This Row],[level_desc]])</f>
        <v>all levels</v>
      </c>
      <c r="P1648" s="3" t="str">
        <f>UPPER(טבלה1[[#This Row],[small letters]])</f>
        <v>ALL LEVELS</v>
      </c>
      <c r="Q1648">
        <f>LEN(טבלה1[[#This Row],[no spaces]])</f>
        <v>10</v>
      </c>
      <c r="R1648" t="str">
        <f>TRIM(טבלה1[[#This Row],[small letters]])</f>
        <v>all levels</v>
      </c>
      <c r="S1648" s="6">
        <v>8</v>
      </c>
      <c r="T1648" s="12">
        <v>42468</v>
      </c>
      <c r="U1648" s="6">
        <f>DAY(טבלה1[[#This Row],[published_date]])</f>
        <v>8</v>
      </c>
      <c r="V1648" s="6">
        <f>MONTH(טבלה1[[#This Row],[published_date]])</f>
        <v>4</v>
      </c>
      <c r="W1648" s="6">
        <f>YEAR(טבלה1[[#This Row],[published_date]])</f>
        <v>2016</v>
      </c>
      <c r="X1648">
        <v>3</v>
      </c>
      <c r="Y1648" t="str">
        <f>VLOOKUP(טבלה1[[#This Row],[subject_id]],Subject_id!$A$2:$B$5,2)</f>
        <v>Musical Instruments</v>
      </c>
      <c r="Z1648" s="7">
        <v>43734</v>
      </c>
      <c r="AA1648">
        <f>_xlfn.DAYS(טבלה1[[#This Row],[Removal_date]],טבלה1[[#This Row],[published_date]])</f>
        <v>1266</v>
      </c>
      <c r="AB1648" s="4">
        <f>טבלה1[[#This Row],[price]]*טבלה1[[#This Row],[num_subscribers]]</f>
        <v>2400</v>
      </c>
    </row>
    <row r="1649" spans="1:28" x14ac:dyDescent="0.3">
      <c r="A1649">
        <v>813360</v>
      </c>
      <c r="B1649" t="s">
        <v>2054</v>
      </c>
      <c r="C1649" t="str">
        <f>LEFT(טבלה1[[#This Row],[course_title]],10)</f>
        <v>Learn Fina</v>
      </c>
      <c r="D1649" t="str">
        <f>RIGHT(טבלה1[[#This Row],[course_title]],10)</f>
        <v>h - Part 2</v>
      </c>
      <c r="E1649" t="str">
        <f>MID(טבלה1[[#This Row],[course_title]],2,10)</f>
        <v>earn Finan</v>
      </c>
      <c r="F1649" t="s">
        <v>2055</v>
      </c>
      <c r="G1649" t="str">
        <f>REPLACE(טבלה1[[#This Row],[url]],19,3,"com")</f>
        <v>https://www.udemy.com/learn-financial-modeling-part-2/</v>
      </c>
      <c r="H1649" t="b">
        <v>1</v>
      </c>
      <c r="I1649" s="4">
        <v>50</v>
      </c>
      <c r="J1649" s="5">
        <v>2</v>
      </c>
      <c r="K1649" s="5">
        <v>1</v>
      </c>
      <c r="L1649" s="5">
        <v>27</v>
      </c>
      <c r="M1649">
        <v>1</v>
      </c>
      <c r="N1649" t="str">
        <f>VLOOKUP(טבלה1[[#This Row],[level_id]],Level_id!$A$2:$B$5,2)</f>
        <v>All levels</v>
      </c>
      <c r="O1649" t="str">
        <f>LOWER(טבלה1[[#This Row],[level_desc]])</f>
        <v>all levels</v>
      </c>
      <c r="P1649" s="3" t="str">
        <f>UPPER(טבלה1[[#This Row],[small letters]])</f>
        <v>ALL LEVELS</v>
      </c>
      <c r="Q1649">
        <f>LEN(טבלה1[[#This Row],[no spaces]])</f>
        <v>10</v>
      </c>
      <c r="R1649" t="str">
        <f>TRIM(טבלה1[[#This Row],[small letters]])</f>
        <v>all levels</v>
      </c>
      <c r="S1649" s="6">
        <v>3.5</v>
      </c>
      <c r="T1649" s="12">
        <v>42467</v>
      </c>
      <c r="U1649" s="6">
        <f>DAY(טבלה1[[#This Row],[published_date]])</f>
        <v>7</v>
      </c>
      <c r="V1649" s="6">
        <f>MONTH(טבלה1[[#This Row],[published_date]])</f>
        <v>4</v>
      </c>
      <c r="W1649" s="6">
        <f>YEAR(טבלה1[[#This Row],[published_date]])</f>
        <v>2016</v>
      </c>
      <c r="X1649">
        <v>1</v>
      </c>
      <c r="Y1649" t="str">
        <f>VLOOKUP(טבלה1[[#This Row],[subject_id]],Subject_id!$A$2:$B$5,2)</f>
        <v>Business Finance</v>
      </c>
      <c r="Z1649" s="7">
        <v>43734</v>
      </c>
      <c r="AA1649">
        <f>_xlfn.DAYS(טבלה1[[#This Row],[Removal_date]],טבלה1[[#This Row],[published_date]])</f>
        <v>1267</v>
      </c>
      <c r="AB1649" s="4">
        <f>טבלה1[[#This Row],[price]]*טבלה1[[#This Row],[num_subscribers]]</f>
        <v>100</v>
      </c>
    </row>
    <row r="1650" spans="1:28" x14ac:dyDescent="0.3">
      <c r="A1650">
        <v>813516</v>
      </c>
      <c r="B1650" t="s">
        <v>2056</v>
      </c>
      <c r="C1650" t="str">
        <f>LEFT(טבלה1[[#This Row],[course_title]],10)</f>
        <v>Learn Fina</v>
      </c>
      <c r="D1650" t="str">
        <f>RIGHT(טבלה1[[#This Row],[course_title]],10)</f>
        <v>h - Part 3</v>
      </c>
      <c r="E1650" t="str">
        <f>MID(טבלה1[[#This Row],[course_title]],2,10)</f>
        <v>earn Finan</v>
      </c>
      <c r="F1650" t="s">
        <v>2057</v>
      </c>
      <c r="G1650" t="str">
        <f>REPLACE(טבלה1[[#This Row],[url]],19,3,"com")</f>
        <v>https://www.udemy.com/learn-financial-modeling-part-3/</v>
      </c>
      <c r="H1650" t="b">
        <v>1</v>
      </c>
      <c r="I1650" s="4">
        <v>50</v>
      </c>
      <c r="J1650" s="5">
        <v>2</v>
      </c>
      <c r="K1650" s="5">
        <v>0</v>
      </c>
      <c r="L1650" s="5">
        <v>22</v>
      </c>
      <c r="M1650">
        <v>1</v>
      </c>
      <c r="N1650" t="str">
        <f>VLOOKUP(טבלה1[[#This Row],[level_id]],Level_id!$A$2:$B$5,2)</f>
        <v>All levels</v>
      </c>
      <c r="O1650" t="str">
        <f>LOWER(טבלה1[[#This Row],[level_desc]])</f>
        <v>all levels</v>
      </c>
      <c r="P1650" s="3" t="str">
        <f>UPPER(טבלה1[[#This Row],[small letters]])</f>
        <v>ALL LEVELS</v>
      </c>
      <c r="Q1650">
        <f>LEN(טבלה1[[#This Row],[no spaces]])</f>
        <v>10</v>
      </c>
      <c r="R1650" t="str">
        <f>TRIM(טבלה1[[#This Row],[small letters]])</f>
        <v>all levels</v>
      </c>
      <c r="S1650" s="6">
        <v>2</v>
      </c>
      <c r="T1650" s="12">
        <v>42467</v>
      </c>
      <c r="U1650" s="6">
        <f>DAY(טבלה1[[#This Row],[published_date]])</f>
        <v>7</v>
      </c>
      <c r="V1650" s="6">
        <f>MONTH(טבלה1[[#This Row],[published_date]])</f>
        <v>4</v>
      </c>
      <c r="W1650" s="6">
        <f>YEAR(טבלה1[[#This Row],[published_date]])</f>
        <v>2016</v>
      </c>
      <c r="X1650">
        <v>1</v>
      </c>
      <c r="Y1650" t="str">
        <f>VLOOKUP(טבלה1[[#This Row],[subject_id]],Subject_id!$A$2:$B$5,2)</f>
        <v>Business Finance</v>
      </c>
      <c r="Z1650" s="7">
        <v>43734</v>
      </c>
      <c r="AA1650">
        <f>_xlfn.DAYS(טבלה1[[#This Row],[Removal_date]],טבלה1[[#This Row],[published_date]])</f>
        <v>1267</v>
      </c>
      <c r="AB1650" s="4">
        <f>טבלה1[[#This Row],[price]]*טבלה1[[#This Row],[num_subscribers]]</f>
        <v>100</v>
      </c>
    </row>
    <row r="1651" spans="1:28" x14ac:dyDescent="0.3">
      <c r="A1651">
        <v>814206</v>
      </c>
      <c r="B1651" t="s">
        <v>6064</v>
      </c>
      <c r="C1651" t="str">
        <f>LEFT(טבלה1[[#This Row],[course_title]],10)</f>
        <v>Learn By E</v>
      </c>
      <c r="D1651" t="str">
        <f>RIGHT(טבלה1[[#This Row],[course_title]],10)</f>
        <v>c Websites</v>
      </c>
      <c r="E1651" t="str">
        <f>MID(טבלה1[[#This Row],[course_title]],2,10)</f>
        <v>earn By Ex</v>
      </c>
      <c r="F1651" t="s">
        <v>6065</v>
      </c>
      <c r="G1651" t="str">
        <f>REPLACE(טבלה1[[#This Row],[url]],19,3,"com")</f>
        <v>https://www.udemy.com/learn-by-example-php-for-dynamic-websites/</v>
      </c>
      <c r="H1651" t="b">
        <v>1</v>
      </c>
      <c r="I1651" s="4">
        <v>50</v>
      </c>
      <c r="J1651" s="5">
        <v>1439</v>
      </c>
      <c r="K1651" s="5">
        <v>10</v>
      </c>
      <c r="L1651" s="5">
        <v>77</v>
      </c>
      <c r="M1651">
        <v>2</v>
      </c>
      <c r="N1651" t="str">
        <f>VLOOKUP(טבלה1[[#This Row],[level_id]],Level_id!$A$2:$B$5,2)</f>
        <v>Beginner Level</v>
      </c>
      <c r="O1651" t="str">
        <f>LOWER(טבלה1[[#This Row],[level_desc]])</f>
        <v>beginner level</v>
      </c>
      <c r="P1651" s="3" t="str">
        <f>UPPER(טבלה1[[#This Row],[small letters]])</f>
        <v>BEGINNER LEVEL</v>
      </c>
      <c r="Q1651">
        <f>LEN(טבלה1[[#This Row],[no spaces]])</f>
        <v>14</v>
      </c>
      <c r="R1651" t="str">
        <f>TRIM(טבלה1[[#This Row],[small letters]])</f>
        <v>beginner level</v>
      </c>
      <c r="S1651" s="6">
        <v>13</v>
      </c>
      <c r="T1651" s="12">
        <v>42466</v>
      </c>
      <c r="U1651" s="6">
        <f>DAY(טבלה1[[#This Row],[published_date]])</f>
        <v>6</v>
      </c>
      <c r="V1651" s="6">
        <f>MONTH(טבלה1[[#This Row],[published_date]])</f>
        <v>4</v>
      </c>
      <c r="W1651" s="6">
        <f>YEAR(טבלה1[[#This Row],[published_date]])</f>
        <v>2016</v>
      </c>
      <c r="X1651">
        <v>4</v>
      </c>
      <c r="Y1651" t="str">
        <f>VLOOKUP(טבלה1[[#This Row],[subject_id]],Subject_id!$A$2:$B$5,2)</f>
        <v>Web Development</v>
      </c>
      <c r="Z1651" s="7">
        <v>43465</v>
      </c>
      <c r="AA1651">
        <f>_xlfn.DAYS(טבלה1[[#This Row],[Removal_date]],טבלה1[[#This Row],[published_date]])</f>
        <v>999</v>
      </c>
      <c r="AB1651" s="4">
        <f>טבלה1[[#This Row],[price]]*טבלה1[[#This Row],[num_subscribers]]</f>
        <v>71950</v>
      </c>
    </row>
    <row r="1652" spans="1:28" x14ac:dyDescent="0.3">
      <c r="A1652">
        <v>814474</v>
      </c>
      <c r="B1652" t="s">
        <v>4488</v>
      </c>
      <c r="C1652" t="str">
        <f>LEFT(טבלה1[[#This Row],[course_title]],10)</f>
        <v>Oboe Pro S</v>
      </c>
      <c r="D1652" t="str">
        <f>RIGHT(טבלה1[[#This Row],[course_title]],10)</f>
        <v>g the Oboe</v>
      </c>
      <c r="E1652" t="str">
        <f>MID(טבלה1[[#This Row],[course_title]],2,10)</f>
        <v>boe Pro Se</v>
      </c>
      <c r="F1652" t="s">
        <v>4489</v>
      </c>
      <c r="G1652" t="str">
        <f>REPLACE(טבלה1[[#This Row],[url]],19,3,"com")</f>
        <v>https://www.udemy.com/oboe-pro-series/</v>
      </c>
      <c r="H1652" t="b">
        <v>1</v>
      </c>
      <c r="I1652" s="4">
        <v>50</v>
      </c>
      <c r="J1652" s="5">
        <v>61</v>
      </c>
      <c r="K1652" s="5">
        <v>5</v>
      </c>
      <c r="L1652" s="5">
        <v>36</v>
      </c>
      <c r="M1652">
        <v>1</v>
      </c>
      <c r="N1652" t="str">
        <f>VLOOKUP(טבלה1[[#This Row],[level_id]],Level_id!$A$2:$B$5,2)</f>
        <v>All levels</v>
      </c>
      <c r="O1652" t="str">
        <f>LOWER(טבלה1[[#This Row],[level_desc]])</f>
        <v>all levels</v>
      </c>
      <c r="P1652" s="3" t="str">
        <f>UPPER(טבלה1[[#This Row],[small letters]])</f>
        <v>ALL LEVELS</v>
      </c>
      <c r="Q1652">
        <f>LEN(טבלה1[[#This Row],[no spaces]])</f>
        <v>10</v>
      </c>
      <c r="R1652" t="str">
        <f>TRIM(טבלה1[[#This Row],[small letters]])</f>
        <v>all levels</v>
      </c>
      <c r="S1652" s="6">
        <v>7</v>
      </c>
      <c r="T1652" s="12">
        <v>42468</v>
      </c>
      <c r="U1652" s="6">
        <f>DAY(טבלה1[[#This Row],[published_date]])</f>
        <v>8</v>
      </c>
      <c r="V1652" s="6">
        <f>MONTH(טבלה1[[#This Row],[published_date]])</f>
        <v>4</v>
      </c>
      <c r="W1652" s="6">
        <f>YEAR(טבלה1[[#This Row],[published_date]])</f>
        <v>2016</v>
      </c>
      <c r="X1652">
        <v>3</v>
      </c>
      <c r="Y1652" t="str">
        <f>VLOOKUP(טבלה1[[#This Row],[subject_id]],Subject_id!$A$2:$B$5,2)</f>
        <v>Musical Instruments</v>
      </c>
      <c r="Z1652" s="7">
        <v>43734</v>
      </c>
      <c r="AA1652">
        <f>_xlfn.DAYS(טבלה1[[#This Row],[Removal_date]],טבלה1[[#This Row],[published_date]])</f>
        <v>1266</v>
      </c>
      <c r="AB1652" s="4">
        <f>טבלה1[[#This Row],[price]]*טבלה1[[#This Row],[num_subscribers]]</f>
        <v>3050</v>
      </c>
    </row>
    <row r="1653" spans="1:28" x14ac:dyDescent="0.3">
      <c r="A1653">
        <v>814848</v>
      </c>
      <c r="B1653" t="s">
        <v>6530</v>
      </c>
      <c r="C1653" t="str">
        <f>LEFT(טבלה1[[#This Row],[course_title]],10)</f>
        <v xml:space="preserve">WordPress </v>
      </c>
      <c r="D1653" t="str">
        <f>RIGHT(טבלה1[[#This Row],[course_title]],10)</f>
        <v xml:space="preserve"> Expertise</v>
      </c>
      <c r="E1653" t="str">
        <f>MID(טבלה1[[#This Row],[course_title]],2,10)</f>
        <v>ordPress B</v>
      </c>
      <c r="F1653" t="s">
        <v>6531</v>
      </c>
      <c r="G1653" t="str">
        <f>REPLACE(טבלה1[[#This Row],[url]],19,3,"com")</f>
        <v>https://www.udemy.com/wordpress-basics-to-business/</v>
      </c>
      <c r="H1653" t="b">
        <v>1</v>
      </c>
      <c r="I1653" s="4">
        <v>50</v>
      </c>
      <c r="J1653" s="5">
        <v>1125</v>
      </c>
      <c r="K1653" s="5">
        <v>10</v>
      </c>
      <c r="L1653" s="5">
        <v>45</v>
      </c>
      <c r="M1653">
        <v>2</v>
      </c>
      <c r="N1653" t="str">
        <f>VLOOKUP(טבלה1[[#This Row],[level_id]],Level_id!$A$2:$B$5,2)</f>
        <v>Beginner Level</v>
      </c>
      <c r="O1653" t="str">
        <f>LOWER(טבלה1[[#This Row],[level_desc]])</f>
        <v>beginner level</v>
      </c>
      <c r="P1653" s="3" t="str">
        <f>UPPER(טבלה1[[#This Row],[small letters]])</f>
        <v>BEGINNER LEVEL</v>
      </c>
      <c r="Q1653">
        <f>LEN(טבלה1[[#This Row],[no spaces]])</f>
        <v>14</v>
      </c>
      <c r="R1653" t="str">
        <f>TRIM(טבלה1[[#This Row],[small letters]])</f>
        <v>beginner level</v>
      </c>
      <c r="S1653" s="6">
        <v>3.5</v>
      </c>
      <c r="T1653" s="12">
        <v>42467</v>
      </c>
      <c r="U1653" s="6">
        <f>DAY(טבלה1[[#This Row],[published_date]])</f>
        <v>7</v>
      </c>
      <c r="V1653" s="6">
        <f>MONTH(טבלה1[[#This Row],[published_date]])</f>
        <v>4</v>
      </c>
      <c r="W1653" s="6">
        <f>YEAR(טבלה1[[#This Row],[published_date]])</f>
        <v>2016</v>
      </c>
      <c r="X1653">
        <v>4</v>
      </c>
      <c r="Y1653" t="str">
        <f>VLOOKUP(טבלה1[[#This Row],[subject_id]],Subject_id!$A$2:$B$5,2)</f>
        <v>Web Development</v>
      </c>
      <c r="Z1653" s="7">
        <v>43465</v>
      </c>
      <c r="AA1653">
        <f>_xlfn.DAYS(טבלה1[[#This Row],[Removal_date]],טבלה1[[#This Row],[published_date]])</f>
        <v>998</v>
      </c>
      <c r="AB1653" s="4">
        <f>טבלה1[[#This Row],[price]]*טבלה1[[#This Row],[num_subscribers]]</f>
        <v>56250</v>
      </c>
    </row>
    <row r="1654" spans="1:28" x14ac:dyDescent="0.3">
      <c r="A1654">
        <v>815182</v>
      </c>
      <c r="B1654" t="s">
        <v>4584</v>
      </c>
      <c r="C1654" t="str">
        <f>LEFT(טבלה1[[#This Row],[course_title]],10)</f>
        <v xml:space="preserve">Saxophone </v>
      </c>
      <c r="D1654" t="str">
        <f>RIGHT(טבלה1[[#This Row],[course_title]],10)</f>
        <v>ticing Sax</v>
      </c>
      <c r="E1654" t="str">
        <f>MID(טבלה1[[#This Row],[course_title]],2,10)</f>
        <v>axophone P</v>
      </c>
      <c r="F1654" t="s">
        <v>4585</v>
      </c>
      <c r="G1654" t="str">
        <f>REPLACE(טבלה1[[#This Row],[url]],19,3,"com")</f>
        <v>https://www.udemy.com/saxophone-pro-series/</v>
      </c>
      <c r="H1654" t="b">
        <v>1</v>
      </c>
      <c r="I1654" s="4">
        <v>50</v>
      </c>
      <c r="J1654" s="5">
        <v>119</v>
      </c>
      <c r="K1654" s="5">
        <v>4</v>
      </c>
      <c r="L1654" s="5">
        <v>32</v>
      </c>
      <c r="M1654">
        <v>1</v>
      </c>
      <c r="N1654" t="str">
        <f>VLOOKUP(טבלה1[[#This Row],[level_id]],Level_id!$A$2:$B$5,2)</f>
        <v>All levels</v>
      </c>
      <c r="O1654" t="str">
        <f>LOWER(טבלה1[[#This Row],[level_desc]])</f>
        <v>all levels</v>
      </c>
      <c r="P1654" s="3" t="str">
        <f>UPPER(טבלה1[[#This Row],[small letters]])</f>
        <v>ALL LEVELS</v>
      </c>
      <c r="Q1654">
        <f>LEN(טבלה1[[#This Row],[no spaces]])</f>
        <v>10</v>
      </c>
      <c r="R1654" t="str">
        <f>TRIM(טבלה1[[#This Row],[small letters]])</f>
        <v>all levels</v>
      </c>
      <c r="S1654" s="6">
        <v>5.5</v>
      </c>
      <c r="T1654" s="12">
        <v>42468</v>
      </c>
      <c r="U1654" s="6">
        <f>DAY(טבלה1[[#This Row],[published_date]])</f>
        <v>8</v>
      </c>
      <c r="V1654" s="6">
        <f>MONTH(טבלה1[[#This Row],[published_date]])</f>
        <v>4</v>
      </c>
      <c r="W1654" s="6">
        <f>YEAR(טבלה1[[#This Row],[published_date]])</f>
        <v>2016</v>
      </c>
      <c r="X1654">
        <v>3</v>
      </c>
      <c r="Y1654" t="str">
        <f>VLOOKUP(טבלה1[[#This Row],[subject_id]],Subject_id!$A$2:$B$5,2)</f>
        <v>Musical Instruments</v>
      </c>
      <c r="Z1654" s="7">
        <v>43734</v>
      </c>
      <c r="AA1654">
        <f>_xlfn.DAYS(טבלה1[[#This Row],[Removal_date]],טבלה1[[#This Row],[published_date]])</f>
        <v>1266</v>
      </c>
      <c r="AB1654" s="4">
        <f>טבלה1[[#This Row],[price]]*טבלה1[[#This Row],[num_subscribers]]</f>
        <v>5950</v>
      </c>
    </row>
    <row r="1655" spans="1:28" x14ac:dyDescent="0.3">
      <c r="A1655">
        <v>815482</v>
      </c>
      <c r="B1655" t="s">
        <v>682</v>
      </c>
      <c r="C1655" t="str">
        <f>LEFT(טבלה1[[#This Row],[course_title]],10)</f>
        <v>Stock Tech</v>
      </c>
      <c r="D1655" t="str">
        <f>RIGHT(טבלה1[[#This Row],[course_title]],10)</f>
        <v>ith Python</v>
      </c>
      <c r="E1655" t="str">
        <f>MID(טבלה1[[#This Row],[course_title]],2,10)</f>
        <v>tock Techn</v>
      </c>
      <c r="F1655" t="s">
        <v>683</v>
      </c>
      <c r="G1655" t="str">
        <f>REPLACE(טבלה1[[#This Row],[url]],19,3,"com")</f>
        <v>https://www.udemy.com/stock-technical-analysis-with-python/</v>
      </c>
      <c r="H1655" t="b">
        <v>1</v>
      </c>
      <c r="I1655" s="4">
        <v>50</v>
      </c>
      <c r="J1655" s="5">
        <v>409</v>
      </c>
      <c r="K1655" s="5">
        <v>35</v>
      </c>
      <c r="L1655" s="5">
        <v>46</v>
      </c>
      <c r="M1655">
        <v>1</v>
      </c>
      <c r="N1655" t="str">
        <f>VLOOKUP(טבלה1[[#This Row],[level_id]],Level_id!$A$2:$B$5,2)</f>
        <v>All levels</v>
      </c>
      <c r="O1655" t="str">
        <f>LOWER(טבלה1[[#This Row],[level_desc]])</f>
        <v>all levels</v>
      </c>
      <c r="P1655" s="3" t="str">
        <f>UPPER(טבלה1[[#This Row],[small letters]])</f>
        <v>ALL LEVELS</v>
      </c>
      <c r="Q1655">
        <f>LEN(טבלה1[[#This Row],[no spaces]])</f>
        <v>10</v>
      </c>
      <c r="R1655" t="str">
        <f>TRIM(טבלה1[[#This Row],[small letters]])</f>
        <v>all levels</v>
      </c>
      <c r="S1655" s="6">
        <v>8</v>
      </c>
      <c r="T1655" s="12">
        <v>42472</v>
      </c>
      <c r="U1655" s="6">
        <f>DAY(טבלה1[[#This Row],[published_date]])</f>
        <v>12</v>
      </c>
      <c r="V1655" s="6">
        <f>MONTH(טבלה1[[#This Row],[published_date]])</f>
        <v>4</v>
      </c>
      <c r="W1655" s="6">
        <f>YEAR(טבלה1[[#This Row],[published_date]])</f>
        <v>2016</v>
      </c>
      <c r="X1655">
        <v>1</v>
      </c>
      <c r="Y1655" t="str">
        <f>VLOOKUP(טבלה1[[#This Row],[subject_id]],Subject_id!$A$2:$B$5,2)</f>
        <v>Business Finance</v>
      </c>
      <c r="Z1655" s="7">
        <v>43318</v>
      </c>
      <c r="AA1655">
        <f>_xlfn.DAYS(טבלה1[[#This Row],[Removal_date]],טבלה1[[#This Row],[published_date]])</f>
        <v>846</v>
      </c>
      <c r="AB1655" s="4">
        <f>טבלה1[[#This Row],[price]]*טבלה1[[#This Row],[num_subscribers]]</f>
        <v>20450</v>
      </c>
    </row>
    <row r="1656" spans="1:28" x14ac:dyDescent="0.3">
      <c r="A1656">
        <v>823860</v>
      </c>
      <c r="B1656" t="s">
        <v>4122</v>
      </c>
      <c r="C1656" t="str">
        <f>LEFT(טבלה1[[#This Row],[course_title]],10)</f>
        <v>Trumpet Pr</v>
      </c>
      <c r="D1656" t="str">
        <f>RIGHT(טבלה1[[#This Row],[course_title]],10)</f>
        <v>ng Trumpet</v>
      </c>
      <c r="E1656" t="str">
        <f>MID(טבלה1[[#This Row],[course_title]],2,10)</f>
        <v>rumpet Pro</v>
      </c>
      <c r="F1656" t="s">
        <v>4123</v>
      </c>
      <c r="G1656" t="str">
        <f>REPLACE(טבלה1[[#This Row],[url]],19,3,"com")</f>
        <v>https://www.udemy.com/trumpet-pro-series/</v>
      </c>
      <c r="H1656" t="b">
        <v>1</v>
      </c>
      <c r="I1656" s="4">
        <v>50</v>
      </c>
      <c r="J1656" s="5">
        <v>92</v>
      </c>
      <c r="K1656" s="5">
        <v>1</v>
      </c>
      <c r="L1656" s="5">
        <v>25</v>
      </c>
      <c r="M1656">
        <v>1</v>
      </c>
      <c r="N1656" t="str">
        <f>VLOOKUP(טבלה1[[#This Row],[level_id]],Level_id!$A$2:$B$5,2)</f>
        <v>All levels</v>
      </c>
      <c r="O1656" t="str">
        <f>LOWER(טבלה1[[#This Row],[level_desc]])</f>
        <v>all levels</v>
      </c>
      <c r="P1656" s="3" t="str">
        <f>UPPER(טבלה1[[#This Row],[small letters]])</f>
        <v>ALL LEVELS</v>
      </c>
      <c r="Q1656">
        <f>LEN(טבלה1[[#This Row],[no spaces]])</f>
        <v>10</v>
      </c>
      <c r="R1656" t="str">
        <f>TRIM(טבלה1[[#This Row],[small letters]])</f>
        <v>all levels</v>
      </c>
      <c r="S1656" s="6">
        <v>6</v>
      </c>
      <c r="T1656" s="12">
        <v>42482</v>
      </c>
      <c r="U1656" s="6">
        <f>DAY(טבלה1[[#This Row],[published_date]])</f>
        <v>22</v>
      </c>
      <c r="V1656" s="6">
        <f>MONTH(טבלה1[[#This Row],[published_date]])</f>
        <v>4</v>
      </c>
      <c r="W1656" s="6">
        <f>YEAR(טבלה1[[#This Row],[published_date]])</f>
        <v>2016</v>
      </c>
      <c r="X1656">
        <v>3</v>
      </c>
      <c r="Y1656" t="str">
        <f>VLOOKUP(טבלה1[[#This Row],[subject_id]],Subject_id!$A$2:$B$5,2)</f>
        <v>Musical Instruments</v>
      </c>
      <c r="Z1656" s="7">
        <v>43734</v>
      </c>
      <c r="AA1656">
        <f>_xlfn.DAYS(טבלה1[[#This Row],[Removal_date]],טבלה1[[#This Row],[published_date]])</f>
        <v>1252</v>
      </c>
      <c r="AB1656" s="4">
        <f>טבלה1[[#This Row],[price]]*טבלה1[[#This Row],[num_subscribers]]</f>
        <v>4600</v>
      </c>
    </row>
    <row r="1657" spans="1:28" x14ac:dyDescent="0.3">
      <c r="A1657">
        <v>823996</v>
      </c>
      <c r="B1657" t="s">
        <v>7129</v>
      </c>
      <c r="C1657" t="str">
        <f>LEFT(טבלה1[[#This Row],[course_title]],10)</f>
        <v>Full Stack</v>
      </c>
      <c r="D1657" t="str">
        <f>RIGHT(טבלה1[[#This Row],[course_title]],10)</f>
        <v xml:space="preserve"> &amp; MongoDB</v>
      </c>
      <c r="E1657" t="str">
        <f>MID(טבלה1[[#This Row],[course_title]],2,10)</f>
        <v xml:space="preserve">ull Stack </v>
      </c>
      <c r="F1657" t="s">
        <v>7130</v>
      </c>
      <c r="G1657" t="str">
        <f>REPLACE(טבלה1[[#This Row],[url]],19,3,"com")</f>
        <v>https://www.udemy.com/fullstack-javascript/</v>
      </c>
      <c r="H1657" t="b">
        <v>1</v>
      </c>
      <c r="I1657" s="4">
        <v>50</v>
      </c>
      <c r="J1657" s="5">
        <v>6134</v>
      </c>
      <c r="K1657" s="5">
        <v>93</v>
      </c>
      <c r="L1657" s="5">
        <v>15</v>
      </c>
      <c r="M1657">
        <v>2</v>
      </c>
      <c r="N1657" t="str">
        <f>VLOOKUP(טבלה1[[#This Row],[level_id]],Level_id!$A$2:$B$5,2)</f>
        <v>Beginner Level</v>
      </c>
      <c r="O1657" t="str">
        <f>LOWER(טבלה1[[#This Row],[level_desc]])</f>
        <v>beginner level</v>
      </c>
      <c r="P1657" s="3" t="str">
        <f>UPPER(טבלה1[[#This Row],[small letters]])</f>
        <v>BEGINNER LEVEL</v>
      </c>
      <c r="Q1657">
        <f>LEN(טבלה1[[#This Row],[no spaces]])</f>
        <v>14</v>
      </c>
      <c r="R1657" t="str">
        <f>TRIM(טבלה1[[#This Row],[small letters]])</f>
        <v>beginner level</v>
      </c>
      <c r="S1657" s="6">
        <v>2</v>
      </c>
      <c r="T1657" s="12">
        <v>42477</v>
      </c>
      <c r="U1657" s="6">
        <f>DAY(טבלה1[[#This Row],[published_date]])</f>
        <v>17</v>
      </c>
      <c r="V1657" s="6">
        <f>MONTH(טבלה1[[#This Row],[published_date]])</f>
        <v>4</v>
      </c>
      <c r="W1657" s="6">
        <f>YEAR(טבלה1[[#This Row],[published_date]])</f>
        <v>2016</v>
      </c>
      <c r="X1657">
        <v>4</v>
      </c>
      <c r="Y1657" t="str">
        <f>VLOOKUP(טבלה1[[#This Row],[subject_id]],Subject_id!$A$2:$B$5,2)</f>
        <v>Web Development</v>
      </c>
      <c r="Z1657" s="7">
        <v>43465</v>
      </c>
      <c r="AA1657">
        <f>_xlfn.DAYS(טבלה1[[#This Row],[Removal_date]],טבלה1[[#This Row],[published_date]])</f>
        <v>988</v>
      </c>
      <c r="AB1657" s="4">
        <f>טבלה1[[#This Row],[price]]*טבלה1[[#This Row],[num_subscribers]]</f>
        <v>306700</v>
      </c>
    </row>
    <row r="1658" spans="1:28" x14ac:dyDescent="0.3">
      <c r="A1658">
        <v>824020</v>
      </c>
      <c r="B1658" t="s">
        <v>4193</v>
      </c>
      <c r="C1658" t="str">
        <f>LEFT(טבלה1[[#This Row],[course_title]],10)</f>
        <v>Trombone P</v>
      </c>
      <c r="D1658" t="str">
        <f>RIGHT(טבלה1[[#This Row],[course_title]],10)</f>
        <v>e Trombone</v>
      </c>
      <c r="E1658" t="str">
        <f>MID(טבלה1[[#This Row],[course_title]],2,10)</f>
        <v>rombone Pr</v>
      </c>
      <c r="F1658" t="s">
        <v>4194</v>
      </c>
      <c r="G1658" t="str">
        <f>REPLACE(טבלה1[[#This Row],[url]],19,3,"com")</f>
        <v>https://www.udemy.com/trombone-pro-series/</v>
      </c>
      <c r="H1658" t="b">
        <v>1</v>
      </c>
      <c r="I1658" s="4">
        <v>50</v>
      </c>
      <c r="J1658" s="5">
        <v>57</v>
      </c>
      <c r="K1658" s="5">
        <v>6</v>
      </c>
      <c r="L1658" s="5">
        <v>57</v>
      </c>
      <c r="M1658">
        <v>1</v>
      </c>
      <c r="N1658" t="str">
        <f>VLOOKUP(טבלה1[[#This Row],[level_id]],Level_id!$A$2:$B$5,2)</f>
        <v>All levels</v>
      </c>
      <c r="O1658" t="str">
        <f>LOWER(טבלה1[[#This Row],[level_desc]])</f>
        <v>all levels</v>
      </c>
      <c r="P1658" s="3" t="str">
        <f>UPPER(טבלה1[[#This Row],[small letters]])</f>
        <v>ALL LEVELS</v>
      </c>
      <c r="Q1658">
        <f>LEN(טבלה1[[#This Row],[no spaces]])</f>
        <v>10</v>
      </c>
      <c r="R1658" t="str">
        <f>TRIM(טבלה1[[#This Row],[small letters]])</f>
        <v>all levels</v>
      </c>
      <c r="S1658" s="6">
        <v>7</v>
      </c>
      <c r="T1658" s="12">
        <v>42482</v>
      </c>
      <c r="U1658" s="6">
        <f>DAY(טבלה1[[#This Row],[published_date]])</f>
        <v>22</v>
      </c>
      <c r="V1658" s="6">
        <f>MONTH(טבלה1[[#This Row],[published_date]])</f>
        <v>4</v>
      </c>
      <c r="W1658" s="6">
        <f>YEAR(טבלה1[[#This Row],[published_date]])</f>
        <v>2016</v>
      </c>
      <c r="X1658">
        <v>3</v>
      </c>
      <c r="Y1658" t="str">
        <f>VLOOKUP(טבלה1[[#This Row],[subject_id]],Subject_id!$A$2:$B$5,2)</f>
        <v>Musical Instruments</v>
      </c>
      <c r="Z1658" s="7">
        <v>43734</v>
      </c>
      <c r="AA1658">
        <f>_xlfn.DAYS(טבלה1[[#This Row],[Removal_date]],טבלה1[[#This Row],[published_date]])</f>
        <v>1252</v>
      </c>
      <c r="AB1658" s="4">
        <f>טבלה1[[#This Row],[price]]*טבלה1[[#This Row],[num_subscribers]]</f>
        <v>2850</v>
      </c>
    </row>
    <row r="1659" spans="1:28" x14ac:dyDescent="0.3">
      <c r="A1659">
        <v>825354</v>
      </c>
      <c r="B1659" t="s">
        <v>6006</v>
      </c>
      <c r="C1659" t="str">
        <f>LEFT(טבלה1[[#This Row],[course_title]],10)</f>
        <v>React.js Q</v>
      </c>
      <c r="D1659" t="str">
        <f>RIGHT(טבלה1[[#This Row],[course_title]],10)</f>
        <v>Interfaces</v>
      </c>
      <c r="E1659" t="str">
        <f>MID(טבלה1[[#This Row],[course_title]],2,10)</f>
        <v>eact.js Qu</v>
      </c>
      <c r="F1659" t="s">
        <v>6007</v>
      </c>
      <c r="G1659" t="str">
        <f>REPLACE(טבלה1[[#This Row],[url]],19,3,"com")</f>
        <v>https://www.udemy.com/react-quickly/</v>
      </c>
      <c r="H1659" t="b">
        <v>1</v>
      </c>
      <c r="I1659" s="4">
        <v>50</v>
      </c>
      <c r="J1659" s="5">
        <v>4447</v>
      </c>
      <c r="K1659" s="5">
        <v>76</v>
      </c>
      <c r="L1659" s="5">
        <v>24</v>
      </c>
      <c r="M1659">
        <v>4</v>
      </c>
      <c r="N1659" t="str">
        <f>VLOOKUP(טבלה1[[#This Row],[level_id]],Level_id!$A$2:$B$5,2)</f>
        <v>Intermediate Level</v>
      </c>
      <c r="O1659" t="str">
        <f>LOWER(טבלה1[[#This Row],[level_desc]])</f>
        <v>intermediate level</v>
      </c>
      <c r="P1659" s="3" t="str">
        <f>UPPER(טבלה1[[#This Row],[small letters]])</f>
        <v>INTERMEDIATE LEVEL</v>
      </c>
      <c r="Q1659">
        <f>LEN(טבלה1[[#This Row],[no spaces]])</f>
        <v>18</v>
      </c>
      <c r="R1659" t="str">
        <f>TRIM(טבלה1[[#This Row],[small letters]])</f>
        <v>intermediate level</v>
      </c>
      <c r="S1659" s="6">
        <v>4</v>
      </c>
      <c r="T1659" s="12">
        <v>42479</v>
      </c>
      <c r="U1659" s="6">
        <f>DAY(טבלה1[[#This Row],[published_date]])</f>
        <v>19</v>
      </c>
      <c r="V1659" s="6">
        <f>MONTH(טבלה1[[#This Row],[published_date]])</f>
        <v>4</v>
      </c>
      <c r="W1659" s="6">
        <f>YEAR(טבלה1[[#This Row],[published_date]])</f>
        <v>2016</v>
      </c>
      <c r="X1659">
        <v>4</v>
      </c>
      <c r="Y1659" t="str">
        <f>VLOOKUP(טבלה1[[#This Row],[subject_id]],Subject_id!$A$2:$B$5,2)</f>
        <v>Web Development</v>
      </c>
      <c r="Z1659" s="7">
        <v>44114</v>
      </c>
      <c r="AA1659">
        <f>_xlfn.DAYS(טבלה1[[#This Row],[Removal_date]],טבלה1[[#This Row],[published_date]])</f>
        <v>1635</v>
      </c>
      <c r="AB1659" s="4">
        <f>טבלה1[[#This Row],[price]]*טבלה1[[#This Row],[num_subscribers]]</f>
        <v>222350</v>
      </c>
    </row>
    <row r="1660" spans="1:28" x14ac:dyDescent="0.3">
      <c r="A1660">
        <v>830568</v>
      </c>
      <c r="B1660" t="s">
        <v>4040</v>
      </c>
      <c r="C1660" t="str">
        <f>LEFT(טבלה1[[#This Row],[course_title]],10)</f>
        <v>5 Exotic G</v>
      </c>
      <c r="D1660" t="str">
        <f>RIGHT(טבלה1[[#This Row],[course_title]],10)</f>
        <v>ffectively</v>
      </c>
      <c r="E1660" t="str">
        <f>MID(טבלה1[[#This Row],[course_title]],2,10)</f>
        <v xml:space="preserve"> Exotic Gu</v>
      </c>
      <c r="F1660" t="s">
        <v>4041</v>
      </c>
      <c r="G1660" t="str">
        <f>REPLACE(טבלה1[[#This Row],[url]],19,3,"com")</f>
        <v>https://www.udemy.com/5-exotic-guitar-scales-and-how-to-use-them-effectively/</v>
      </c>
      <c r="H1660" t="b">
        <v>1</v>
      </c>
      <c r="I1660" s="4">
        <v>50</v>
      </c>
      <c r="J1660" s="5">
        <v>1319</v>
      </c>
      <c r="K1660" s="5">
        <v>101</v>
      </c>
      <c r="L1660" s="5">
        <v>21</v>
      </c>
      <c r="M1660">
        <v>4</v>
      </c>
      <c r="N1660" t="str">
        <f>VLOOKUP(טבלה1[[#This Row],[level_id]],Level_id!$A$2:$B$5,2)</f>
        <v>Intermediate Level</v>
      </c>
      <c r="O1660" t="str">
        <f>LOWER(טבלה1[[#This Row],[level_desc]])</f>
        <v>intermediate level</v>
      </c>
      <c r="P1660" s="3" t="str">
        <f>UPPER(טבלה1[[#This Row],[small letters]])</f>
        <v>INTERMEDIATE LEVEL</v>
      </c>
      <c r="Q1660">
        <f>LEN(טבלה1[[#This Row],[no spaces]])</f>
        <v>18</v>
      </c>
      <c r="R1660" t="str">
        <f>TRIM(טבלה1[[#This Row],[small letters]])</f>
        <v>intermediate level</v>
      </c>
      <c r="S1660" s="6">
        <v>1</v>
      </c>
      <c r="T1660" s="12">
        <v>42591</v>
      </c>
      <c r="U1660" s="6">
        <f>DAY(טבלה1[[#This Row],[published_date]])</f>
        <v>9</v>
      </c>
      <c r="V1660" s="6">
        <f>MONTH(טבלה1[[#This Row],[published_date]])</f>
        <v>8</v>
      </c>
      <c r="W1660" s="6">
        <f>YEAR(טבלה1[[#This Row],[published_date]])</f>
        <v>2016</v>
      </c>
      <c r="X1660">
        <v>3</v>
      </c>
      <c r="Y1660" t="str">
        <f>VLOOKUP(טבלה1[[#This Row],[subject_id]],Subject_id!$A$2:$B$5,2)</f>
        <v>Musical Instruments</v>
      </c>
      <c r="Z1660" s="7">
        <v>44114</v>
      </c>
      <c r="AA1660">
        <f>_xlfn.DAYS(טבלה1[[#This Row],[Removal_date]],טבלה1[[#This Row],[published_date]])</f>
        <v>1523</v>
      </c>
      <c r="AB1660" s="4">
        <f>טבלה1[[#This Row],[price]]*טבלה1[[#This Row],[num_subscribers]]</f>
        <v>65950</v>
      </c>
    </row>
    <row r="1661" spans="1:28" x14ac:dyDescent="0.3">
      <c r="A1661">
        <v>832410</v>
      </c>
      <c r="B1661" t="s">
        <v>1100</v>
      </c>
      <c r="C1661" t="str">
        <f>LEFT(טבלה1[[#This Row],[course_title]],10)</f>
        <v>Stock Tech</v>
      </c>
      <c r="D1661" t="str">
        <f>RIGHT(טבלה1[[#This Row],[course_title]],10)</f>
        <v>with Excel</v>
      </c>
      <c r="E1661" t="str">
        <f>MID(טבלה1[[#This Row],[course_title]],2,10)</f>
        <v>tock Techn</v>
      </c>
      <c r="F1661" t="s">
        <v>1101</v>
      </c>
      <c r="G1661" t="str">
        <f>REPLACE(טבלה1[[#This Row],[url]],19,3,"com")</f>
        <v>https://www.udemy.com/stock-technical-analysis-with-excel/</v>
      </c>
      <c r="H1661" t="b">
        <v>1</v>
      </c>
      <c r="I1661" s="4">
        <v>50</v>
      </c>
      <c r="J1661" s="5">
        <v>156</v>
      </c>
      <c r="K1661" s="5">
        <v>16</v>
      </c>
      <c r="L1661" s="5">
        <v>41</v>
      </c>
      <c r="M1661">
        <v>1</v>
      </c>
      <c r="N1661" t="str">
        <f>VLOOKUP(טבלה1[[#This Row],[level_id]],Level_id!$A$2:$B$5,2)</f>
        <v>All levels</v>
      </c>
      <c r="O1661" t="str">
        <f>LOWER(טבלה1[[#This Row],[level_desc]])</f>
        <v>all levels</v>
      </c>
      <c r="P1661" s="3" t="str">
        <f>UPPER(טבלה1[[#This Row],[small letters]])</f>
        <v>ALL LEVELS</v>
      </c>
      <c r="Q1661">
        <f>LEN(טבלה1[[#This Row],[no spaces]])</f>
        <v>10</v>
      </c>
      <c r="R1661" t="str">
        <f>TRIM(טבלה1[[#This Row],[small letters]])</f>
        <v>all levels</v>
      </c>
      <c r="S1661" s="6">
        <v>7</v>
      </c>
      <c r="T1661" s="12">
        <v>42488</v>
      </c>
      <c r="U1661" s="6">
        <f>DAY(טבלה1[[#This Row],[published_date]])</f>
        <v>28</v>
      </c>
      <c r="V1661" s="6">
        <f>MONTH(טבלה1[[#This Row],[published_date]])</f>
        <v>4</v>
      </c>
      <c r="W1661" s="6">
        <f>YEAR(טבלה1[[#This Row],[published_date]])</f>
        <v>2016</v>
      </c>
      <c r="X1661">
        <v>1</v>
      </c>
      <c r="Y1661" t="str">
        <f>VLOOKUP(טבלה1[[#This Row],[subject_id]],Subject_id!$A$2:$B$5,2)</f>
        <v>Business Finance</v>
      </c>
      <c r="Z1661" s="7">
        <v>43318</v>
      </c>
      <c r="AA1661">
        <f>_xlfn.DAYS(טבלה1[[#This Row],[Removal_date]],טבלה1[[#This Row],[published_date]])</f>
        <v>830</v>
      </c>
      <c r="AB1661" s="4">
        <f>טבלה1[[#This Row],[price]]*טבלה1[[#This Row],[num_subscribers]]</f>
        <v>7800</v>
      </c>
    </row>
    <row r="1662" spans="1:28" x14ac:dyDescent="0.3">
      <c r="A1662">
        <v>835712</v>
      </c>
      <c r="B1662" t="s">
        <v>5954</v>
      </c>
      <c r="C1662" t="str">
        <f>LEFT(טבלה1[[#This Row],[course_title]],10)</f>
        <v>Crash Cour</v>
      </c>
      <c r="D1662" t="str">
        <f>RIGHT(טבלה1[[#This Row],[course_title]],10)</f>
        <v xml:space="preserve"> Framework</v>
      </c>
      <c r="E1662" t="str">
        <f>MID(טבלה1[[#This Row],[course_title]],2,10)</f>
        <v>rash Cours</v>
      </c>
      <c r="F1662" t="s">
        <v>5955</v>
      </c>
      <c r="G1662" t="str">
        <f>REPLACE(טבלה1[[#This Row],[url]],19,3,"com")</f>
        <v>https://www.udemy.com/crash-course-learn-to-create-a-php-mvc-framework/</v>
      </c>
      <c r="H1662" t="b">
        <v>1</v>
      </c>
      <c r="I1662" s="4">
        <v>50</v>
      </c>
      <c r="J1662" s="5">
        <v>1282</v>
      </c>
      <c r="K1662" s="5">
        <v>117</v>
      </c>
      <c r="L1662" s="5">
        <v>12</v>
      </c>
      <c r="M1662">
        <v>1</v>
      </c>
      <c r="N1662" t="str">
        <f>VLOOKUP(טבלה1[[#This Row],[level_id]],Level_id!$A$2:$B$5,2)</f>
        <v>All levels</v>
      </c>
      <c r="O1662" t="str">
        <f>LOWER(טבלה1[[#This Row],[level_desc]])</f>
        <v>all levels</v>
      </c>
      <c r="P1662" s="3" t="str">
        <f>UPPER(טבלה1[[#This Row],[small letters]])</f>
        <v>ALL LEVELS</v>
      </c>
      <c r="Q1662">
        <f>LEN(טבלה1[[#This Row],[no spaces]])</f>
        <v>10</v>
      </c>
      <c r="R1662" t="str">
        <f>TRIM(טבלה1[[#This Row],[small letters]])</f>
        <v>all levels</v>
      </c>
      <c r="S1662" s="6">
        <v>1</v>
      </c>
      <c r="T1662" s="12">
        <v>42491</v>
      </c>
      <c r="U1662" s="6">
        <f>DAY(טבלה1[[#This Row],[published_date]])</f>
        <v>1</v>
      </c>
      <c r="V1662" s="6">
        <f>MONTH(טבלה1[[#This Row],[published_date]])</f>
        <v>5</v>
      </c>
      <c r="W1662" s="6">
        <f>YEAR(טבלה1[[#This Row],[published_date]])</f>
        <v>2016</v>
      </c>
      <c r="X1662">
        <v>4</v>
      </c>
      <c r="Y1662" t="str">
        <f>VLOOKUP(טבלה1[[#This Row],[subject_id]],Subject_id!$A$2:$B$5,2)</f>
        <v>Web Development</v>
      </c>
      <c r="Z1662" s="7">
        <v>43734</v>
      </c>
      <c r="AA1662">
        <f>_xlfn.DAYS(טבלה1[[#This Row],[Removal_date]],טבלה1[[#This Row],[published_date]])</f>
        <v>1243</v>
      </c>
      <c r="AB1662" s="4">
        <f>טבלה1[[#This Row],[price]]*טבלה1[[#This Row],[num_subscribers]]</f>
        <v>64100</v>
      </c>
    </row>
    <row r="1663" spans="1:28" x14ac:dyDescent="0.3">
      <c r="A1663">
        <v>836926</v>
      </c>
      <c r="B1663" t="s">
        <v>1480</v>
      </c>
      <c r="C1663" t="str">
        <f>LEFT(טבלה1[[#This Row],[course_title]],10)</f>
        <v>The Holy G</v>
      </c>
      <c r="D1663" t="str">
        <f>RIGHT(טבלה1[[#This Row],[course_title]],10)</f>
        <v>s Revealed</v>
      </c>
      <c r="E1663" t="str">
        <f>MID(טבלה1[[#This Row],[course_title]],2,10)</f>
        <v>he Holy Gr</v>
      </c>
      <c r="F1663" t="s">
        <v>1481</v>
      </c>
      <c r="G1663" t="str">
        <f>REPLACE(טבלה1[[#This Row],[url]],19,3,"com")</f>
        <v>https://www.udemy.com/the-holy-grail-of-auto-trading-revealed/</v>
      </c>
      <c r="H1663" t="b">
        <v>1</v>
      </c>
      <c r="I1663" s="4">
        <v>50</v>
      </c>
      <c r="J1663" s="5">
        <v>3917</v>
      </c>
      <c r="K1663" s="5">
        <v>45</v>
      </c>
      <c r="L1663" s="5">
        <v>7</v>
      </c>
      <c r="M1663">
        <v>1</v>
      </c>
      <c r="N1663" t="str">
        <f>VLOOKUP(טבלה1[[#This Row],[level_id]],Level_id!$A$2:$B$5,2)</f>
        <v>All levels</v>
      </c>
      <c r="O1663" t="str">
        <f>LOWER(טבלה1[[#This Row],[level_desc]])</f>
        <v>all levels</v>
      </c>
      <c r="P1663" s="3" t="str">
        <f>UPPER(טבלה1[[#This Row],[small letters]])</f>
        <v>ALL LEVELS</v>
      </c>
      <c r="Q1663">
        <f>LEN(טבלה1[[#This Row],[no spaces]])</f>
        <v>10</v>
      </c>
      <c r="R1663" t="str">
        <f>TRIM(טבלה1[[#This Row],[small letters]])</f>
        <v>all levels</v>
      </c>
      <c r="S1663" s="6">
        <v>1</v>
      </c>
      <c r="T1663" s="12">
        <v>42493</v>
      </c>
      <c r="U1663" s="6">
        <f>DAY(טבלה1[[#This Row],[published_date]])</f>
        <v>3</v>
      </c>
      <c r="V1663" s="6">
        <f>MONTH(טבלה1[[#This Row],[published_date]])</f>
        <v>5</v>
      </c>
      <c r="W1663" s="6">
        <f>YEAR(טבלה1[[#This Row],[published_date]])</f>
        <v>2016</v>
      </c>
      <c r="X1663">
        <v>1</v>
      </c>
      <c r="Y1663" t="str">
        <f>VLOOKUP(טבלה1[[#This Row],[subject_id]],Subject_id!$A$2:$B$5,2)</f>
        <v>Business Finance</v>
      </c>
      <c r="Z1663" s="7">
        <v>43318</v>
      </c>
      <c r="AA1663">
        <f>_xlfn.DAYS(טבלה1[[#This Row],[Removal_date]],טבלה1[[#This Row],[published_date]])</f>
        <v>825</v>
      </c>
      <c r="AB1663" s="4">
        <f>טבלה1[[#This Row],[price]]*טבלה1[[#This Row],[num_subscribers]]</f>
        <v>195850</v>
      </c>
    </row>
    <row r="1664" spans="1:28" x14ac:dyDescent="0.3">
      <c r="A1664">
        <v>837722</v>
      </c>
      <c r="B1664" t="s">
        <v>3610</v>
      </c>
      <c r="C1664" t="str">
        <f>LEFT(טבלה1[[#This Row],[course_title]],10)</f>
        <v>Modal Theo</v>
      </c>
      <c r="D1664" t="str">
        <f>RIGHT(טבלה1[[#This Row],[course_title]],10)</f>
        <v>z Academy)</v>
      </c>
      <c r="E1664" t="str">
        <f>MID(טבלה1[[#This Row],[course_title]],2,10)</f>
        <v>odal Theor</v>
      </c>
      <c r="F1664" t="s">
        <v>3611</v>
      </c>
      <c r="G1664" t="str">
        <f>REPLACE(טבלה1[[#This Row],[url]],19,3,"com")</f>
        <v>https://www.udemy.com/modal-theory-for-guitar/</v>
      </c>
      <c r="H1664" t="b">
        <v>1</v>
      </c>
      <c r="I1664" s="4">
        <v>50</v>
      </c>
      <c r="J1664" s="5">
        <v>1039</v>
      </c>
      <c r="K1664" s="5">
        <v>29</v>
      </c>
      <c r="L1664" s="5">
        <v>9</v>
      </c>
      <c r="M1664">
        <v>1</v>
      </c>
      <c r="N1664" t="str">
        <f>VLOOKUP(טבלה1[[#This Row],[level_id]],Level_id!$A$2:$B$5,2)</f>
        <v>All levels</v>
      </c>
      <c r="O1664" t="str">
        <f>LOWER(טבלה1[[#This Row],[level_desc]])</f>
        <v>all levels</v>
      </c>
      <c r="P1664" s="3" t="str">
        <f>UPPER(טבלה1[[#This Row],[small letters]])</f>
        <v>ALL LEVELS</v>
      </c>
      <c r="Q1664">
        <f>LEN(טבלה1[[#This Row],[no spaces]])</f>
        <v>10</v>
      </c>
      <c r="R1664" t="str">
        <f>TRIM(טבלה1[[#This Row],[small letters]])</f>
        <v>all levels</v>
      </c>
      <c r="S1664" s="6">
        <v>1.5</v>
      </c>
      <c r="T1664" s="12">
        <v>42496</v>
      </c>
      <c r="U1664" s="6">
        <f>DAY(טבלה1[[#This Row],[published_date]])</f>
        <v>6</v>
      </c>
      <c r="V1664" s="6">
        <f>MONTH(טבלה1[[#This Row],[published_date]])</f>
        <v>5</v>
      </c>
      <c r="W1664" s="6">
        <f>YEAR(טבלה1[[#This Row],[published_date]])</f>
        <v>2016</v>
      </c>
      <c r="X1664">
        <v>3</v>
      </c>
      <c r="Y1664" t="str">
        <f>VLOOKUP(טבלה1[[#This Row],[subject_id]],Subject_id!$A$2:$B$5,2)</f>
        <v>Musical Instruments</v>
      </c>
      <c r="Z1664" s="7">
        <v>43734</v>
      </c>
      <c r="AA1664">
        <f>_xlfn.DAYS(טבלה1[[#This Row],[Removal_date]],טבלה1[[#This Row],[published_date]])</f>
        <v>1238</v>
      </c>
      <c r="AB1664" s="4">
        <f>טבלה1[[#This Row],[price]]*טבלה1[[#This Row],[num_subscribers]]</f>
        <v>51950</v>
      </c>
    </row>
    <row r="1665" spans="1:28" x14ac:dyDescent="0.3">
      <c r="A1665">
        <v>838896</v>
      </c>
      <c r="B1665" t="s">
        <v>4229</v>
      </c>
      <c r="C1665" t="str">
        <f>LEFT(טבלה1[[#This Row],[course_title]],10)</f>
        <v>Learn Pian</v>
      </c>
      <c r="D1665" t="str">
        <f>RIGHT(טבלה1[[#This Row],[course_title]],10)</f>
        <v>Piano Solo</v>
      </c>
      <c r="E1665" t="str">
        <f>MID(טבלה1[[#This Row],[course_title]],2,10)</f>
        <v>earn Piano</v>
      </c>
      <c r="F1665" t="s">
        <v>4230</v>
      </c>
      <c r="G1665" t="str">
        <f>REPLACE(טבלה1[[#This Row],[url]],19,3,"com")</f>
        <v>https://www.udemy.com/learn-piano-online-ambiance-piano-solo/</v>
      </c>
      <c r="H1665" t="b">
        <v>1</v>
      </c>
      <c r="I1665" s="4">
        <v>50</v>
      </c>
      <c r="J1665" s="5">
        <v>8</v>
      </c>
      <c r="K1665" s="5">
        <v>0</v>
      </c>
      <c r="L1665" s="5">
        <v>10</v>
      </c>
      <c r="M1665">
        <v>4</v>
      </c>
      <c r="N1665" t="str">
        <f>VLOOKUP(טבלה1[[#This Row],[level_id]],Level_id!$A$2:$B$5,2)</f>
        <v>Intermediate Level</v>
      </c>
      <c r="O1665" t="str">
        <f>LOWER(טבלה1[[#This Row],[level_desc]])</f>
        <v>intermediate level</v>
      </c>
      <c r="P1665" s="3" t="str">
        <f>UPPER(טבלה1[[#This Row],[small letters]])</f>
        <v>INTERMEDIATE LEVEL</v>
      </c>
      <c r="Q1665">
        <f>LEN(טבלה1[[#This Row],[no spaces]])</f>
        <v>18</v>
      </c>
      <c r="R1665" t="str">
        <f>TRIM(טבלה1[[#This Row],[small letters]])</f>
        <v>intermediate level</v>
      </c>
      <c r="S1665" s="6">
        <v>1</v>
      </c>
      <c r="T1665" s="12">
        <v>42542</v>
      </c>
      <c r="U1665" s="6">
        <f>DAY(טבלה1[[#This Row],[published_date]])</f>
        <v>21</v>
      </c>
      <c r="V1665" s="6">
        <f>MONTH(טבלה1[[#This Row],[published_date]])</f>
        <v>6</v>
      </c>
      <c r="W1665" s="6">
        <f>YEAR(טבלה1[[#This Row],[published_date]])</f>
        <v>2016</v>
      </c>
      <c r="X1665">
        <v>3</v>
      </c>
      <c r="Y1665" t="str">
        <f>VLOOKUP(טבלה1[[#This Row],[subject_id]],Subject_id!$A$2:$B$5,2)</f>
        <v>Musical Instruments</v>
      </c>
      <c r="Z1665" s="7">
        <v>44114</v>
      </c>
      <c r="AA1665">
        <f>_xlfn.DAYS(טבלה1[[#This Row],[Removal_date]],טבלה1[[#This Row],[published_date]])</f>
        <v>1572</v>
      </c>
      <c r="AB1665" s="4">
        <f>טבלה1[[#This Row],[price]]*טבלה1[[#This Row],[num_subscribers]]</f>
        <v>400</v>
      </c>
    </row>
    <row r="1666" spans="1:28" x14ac:dyDescent="0.3">
      <c r="A1666">
        <v>840300</v>
      </c>
      <c r="B1666" t="s">
        <v>258</v>
      </c>
      <c r="C1666" t="str">
        <f>LEFT(טבלה1[[#This Row],[course_title]],10)</f>
        <v>B Com Acco</v>
      </c>
      <c r="D1666" t="str">
        <f>RIGHT(טבלה1[[#This Row],[course_title]],10)</f>
        <v xml:space="preserve"> 02 IGNOU)</v>
      </c>
      <c r="E1666" t="str">
        <f>MID(טבלה1[[#This Row],[course_title]],2,10)</f>
        <v xml:space="preserve"> Com Accou</v>
      </c>
      <c r="F1666" t="s">
        <v>259</v>
      </c>
      <c r="G1666" t="str">
        <f>REPLACE(טבלה1[[#This Row],[url]],19,3,"com")</f>
        <v>https://www.udemy.com/accounts-from-incomplete-records/</v>
      </c>
      <c r="H1666" t="b">
        <v>1</v>
      </c>
      <c r="I1666" s="4">
        <v>50</v>
      </c>
      <c r="J1666" s="5">
        <v>2946</v>
      </c>
      <c r="K1666" s="5">
        <v>6</v>
      </c>
      <c r="L1666" s="5">
        <v>284</v>
      </c>
      <c r="M1666">
        <v>1</v>
      </c>
      <c r="N1666" t="str">
        <f>VLOOKUP(טבלה1[[#This Row],[level_id]],Level_id!$A$2:$B$5,2)</f>
        <v>All levels</v>
      </c>
      <c r="O1666" t="str">
        <f>LOWER(טבלה1[[#This Row],[level_desc]])</f>
        <v>all levels</v>
      </c>
      <c r="P1666" s="3" t="str">
        <f>UPPER(טבלה1[[#This Row],[small letters]])</f>
        <v>ALL LEVELS</v>
      </c>
      <c r="Q1666">
        <f>LEN(טבלה1[[#This Row],[no spaces]])</f>
        <v>10</v>
      </c>
      <c r="R1666" t="str">
        <f>TRIM(טבלה1[[#This Row],[small letters]])</f>
        <v>all levels</v>
      </c>
      <c r="S1666" s="6">
        <v>31.5</v>
      </c>
      <c r="T1666" s="12">
        <v>42495</v>
      </c>
      <c r="U1666" s="6">
        <f>DAY(טבלה1[[#This Row],[published_date]])</f>
        <v>5</v>
      </c>
      <c r="V1666" s="6">
        <f>MONTH(טבלה1[[#This Row],[published_date]])</f>
        <v>5</v>
      </c>
      <c r="W1666" s="6">
        <f>YEAR(טבלה1[[#This Row],[published_date]])</f>
        <v>2016</v>
      </c>
      <c r="X1666">
        <v>1</v>
      </c>
      <c r="Y1666" t="str">
        <f>VLOOKUP(טבלה1[[#This Row],[subject_id]],Subject_id!$A$2:$B$5,2)</f>
        <v>Business Finance</v>
      </c>
      <c r="Z1666" s="7">
        <v>43408</v>
      </c>
      <c r="AA1666">
        <f>_xlfn.DAYS(טבלה1[[#This Row],[Removal_date]],טבלה1[[#This Row],[published_date]])</f>
        <v>913</v>
      </c>
      <c r="AB1666" s="4">
        <f>טבלה1[[#This Row],[price]]*טבלה1[[#This Row],[num_subscribers]]</f>
        <v>147300</v>
      </c>
    </row>
    <row r="1667" spans="1:28" x14ac:dyDescent="0.3">
      <c r="A1667">
        <v>845518</v>
      </c>
      <c r="B1667" t="s">
        <v>4709</v>
      </c>
      <c r="C1667" t="str">
        <f>LEFT(טבלה1[[#This Row],[course_title]],10)</f>
        <v>Learn Pian</v>
      </c>
      <c r="D1667" t="str">
        <f>RIGHT(טבלה1[[#This Row],[course_title]],10)</f>
        <v>e Keyboard</v>
      </c>
      <c r="E1667" t="str">
        <f>MID(טבלה1[[#This Row],[course_title]],2,10)</f>
        <v>earn Piano</v>
      </c>
      <c r="F1667" t="s">
        <v>4710</v>
      </c>
      <c r="G1667" t="str">
        <f>REPLACE(טבלה1[[#This Row],[url]],19,3,"com")</f>
        <v>https://www.udemy.com/learn-piano-online-keys-to-the-keyboard/</v>
      </c>
      <c r="H1667" t="b">
        <v>1</v>
      </c>
      <c r="I1667" s="4">
        <v>50</v>
      </c>
      <c r="J1667" s="5">
        <v>18</v>
      </c>
      <c r="K1667" s="5">
        <v>1</v>
      </c>
      <c r="L1667" s="5">
        <v>9</v>
      </c>
      <c r="M1667">
        <v>2</v>
      </c>
      <c r="N1667" t="str">
        <f>VLOOKUP(טבלה1[[#This Row],[level_id]],Level_id!$A$2:$B$5,2)</f>
        <v>Beginner Level</v>
      </c>
      <c r="O1667" t="str">
        <f>LOWER(טבלה1[[#This Row],[level_desc]])</f>
        <v>beginner level</v>
      </c>
      <c r="P1667" s="3" t="str">
        <f>UPPER(טבלה1[[#This Row],[small letters]])</f>
        <v>BEGINNER LEVEL</v>
      </c>
      <c r="Q1667">
        <f>LEN(טבלה1[[#This Row],[no spaces]])</f>
        <v>14</v>
      </c>
      <c r="R1667" t="str">
        <f>TRIM(טבלה1[[#This Row],[small letters]])</f>
        <v>beginner level</v>
      </c>
      <c r="S1667" s="6">
        <v>2</v>
      </c>
      <c r="T1667" s="12">
        <v>42502</v>
      </c>
      <c r="U1667" s="6">
        <f>DAY(טבלה1[[#This Row],[published_date]])</f>
        <v>12</v>
      </c>
      <c r="V1667" s="6">
        <f>MONTH(טבלה1[[#This Row],[published_date]])</f>
        <v>5</v>
      </c>
      <c r="W1667" s="6">
        <f>YEAR(טבלה1[[#This Row],[published_date]])</f>
        <v>2016</v>
      </c>
      <c r="X1667">
        <v>3</v>
      </c>
      <c r="Y1667" t="str">
        <f>VLOOKUP(טבלה1[[#This Row],[subject_id]],Subject_id!$A$2:$B$5,2)</f>
        <v>Musical Instruments</v>
      </c>
      <c r="Z1667" s="7">
        <v>43465</v>
      </c>
      <c r="AA1667">
        <f>_xlfn.DAYS(טבלה1[[#This Row],[Removal_date]],טבלה1[[#This Row],[published_date]])</f>
        <v>963</v>
      </c>
      <c r="AB1667" s="4">
        <f>טבלה1[[#This Row],[price]]*טבלה1[[#This Row],[num_subscribers]]</f>
        <v>900</v>
      </c>
    </row>
    <row r="1668" spans="1:28" x14ac:dyDescent="0.3">
      <c r="A1668">
        <v>846412</v>
      </c>
      <c r="B1668" t="s">
        <v>6074</v>
      </c>
      <c r="C1668" t="str">
        <f>LEFT(טבלה1[[#This Row],[course_title]],10)</f>
        <v>Learning D</v>
      </c>
      <c r="D1668" t="str">
        <f>RIGHT(טבלה1[[#This Row],[course_title]],10)</f>
        <v>g Drupal 8</v>
      </c>
      <c r="E1668" t="str">
        <f>MID(טבלה1[[#This Row],[course_title]],2,10)</f>
        <v>earning Dr</v>
      </c>
      <c r="F1668" t="s">
        <v>6075</v>
      </c>
      <c r="G1668" t="str">
        <f>REPLACE(טבלה1[[#This Row],[url]],19,3,"com")</f>
        <v>https://www.udemy.com/learning-drupal-8/</v>
      </c>
      <c r="H1668" t="b">
        <v>1</v>
      </c>
      <c r="I1668" s="4">
        <v>50</v>
      </c>
      <c r="J1668" s="5">
        <v>577</v>
      </c>
      <c r="K1668" s="5">
        <v>97</v>
      </c>
      <c r="L1668" s="5">
        <v>101</v>
      </c>
      <c r="M1668">
        <v>1</v>
      </c>
      <c r="N1668" t="str">
        <f>VLOOKUP(טבלה1[[#This Row],[level_id]],Level_id!$A$2:$B$5,2)</f>
        <v>All levels</v>
      </c>
      <c r="O1668" t="str">
        <f>LOWER(טבלה1[[#This Row],[level_desc]])</f>
        <v>all levels</v>
      </c>
      <c r="P1668" s="3" t="str">
        <f>UPPER(טבלה1[[#This Row],[small letters]])</f>
        <v>ALL LEVELS</v>
      </c>
      <c r="Q1668">
        <f>LEN(טבלה1[[#This Row],[no spaces]])</f>
        <v>10</v>
      </c>
      <c r="R1668" t="str">
        <f>TRIM(טבלה1[[#This Row],[small letters]])</f>
        <v>all levels</v>
      </c>
      <c r="S1668" s="6">
        <v>9.5</v>
      </c>
      <c r="T1668" s="12">
        <v>42501</v>
      </c>
      <c r="U1668" s="6">
        <f>DAY(טבלה1[[#This Row],[published_date]])</f>
        <v>11</v>
      </c>
      <c r="V1668" s="6">
        <f>MONTH(טבלה1[[#This Row],[published_date]])</f>
        <v>5</v>
      </c>
      <c r="W1668" s="6">
        <f>YEAR(טבלה1[[#This Row],[published_date]])</f>
        <v>2016</v>
      </c>
      <c r="X1668">
        <v>4</v>
      </c>
      <c r="Y1668" t="str">
        <f>VLOOKUP(טבלה1[[#This Row],[subject_id]],Subject_id!$A$2:$B$5,2)</f>
        <v>Web Development</v>
      </c>
      <c r="Z1668" s="7">
        <v>43734</v>
      </c>
      <c r="AA1668">
        <f>_xlfn.DAYS(טבלה1[[#This Row],[Removal_date]],טבלה1[[#This Row],[published_date]])</f>
        <v>1233</v>
      </c>
      <c r="AB1668" s="4">
        <f>טבלה1[[#This Row],[price]]*טבלה1[[#This Row],[num_subscribers]]</f>
        <v>28850</v>
      </c>
    </row>
    <row r="1669" spans="1:28" x14ac:dyDescent="0.3">
      <c r="A1669">
        <v>846832</v>
      </c>
      <c r="B1669" t="s">
        <v>6154</v>
      </c>
      <c r="C1669" t="str">
        <f>LEFT(טבלה1[[#This Row],[course_title]],10)</f>
        <v>So you thi</v>
      </c>
      <c r="D1669" t="str">
        <f>RIGHT(טבלה1[[#This Row],[course_title]],10)</f>
        <v>avaScript?</v>
      </c>
      <c r="E1669" t="str">
        <f>MID(טבלה1[[#This Row],[course_title]],2,10)</f>
        <v>o you thin</v>
      </c>
      <c r="F1669" t="s">
        <v>6155</v>
      </c>
      <c r="G1669" t="str">
        <f>REPLACE(טבלה1[[#This Row],[url]],19,3,"com")</f>
        <v>https://www.udemy.com/so-you-think-you-know-javascript-1/</v>
      </c>
      <c r="H1669" t="b">
        <v>1</v>
      </c>
      <c r="I1669" s="4">
        <v>50</v>
      </c>
      <c r="J1669" s="5">
        <v>1010</v>
      </c>
      <c r="K1669" s="5">
        <v>154</v>
      </c>
      <c r="L1669" s="5">
        <v>25</v>
      </c>
      <c r="M1669">
        <v>1</v>
      </c>
      <c r="N1669" t="str">
        <f>VLOOKUP(טבלה1[[#This Row],[level_id]],Level_id!$A$2:$B$5,2)</f>
        <v>All levels</v>
      </c>
      <c r="O1669" t="str">
        <f>LOWER(טבלה1[[#This Row],[level_desc]])</f>
        <v>all levels</v>
      </c>
      <c r="P1669" s="3" t="str">
        <f>UPPER(טבלה1[[#This Row],[small letters]])</f>
        <v>ALL LEVELS</v>
      </c>
      <c r="Q1669">
        <f>LEN(טבלה1[[#This Row],[no spaces]])</f>
        <v>10</v>
      </c>
      <c r="R1669" t="str">
        <f>TRIM(טבלה1[[#This Row],[small letters]])</f>
        <v>all levels</v>
      </c>
      <c r="S1669" s="6">
        <v>6</v>
      </c>
      <c r="T1669" s="12">
        <v>42502</v>
      </c>
      <c r="U1669" s="6">
        <f>DAY(טבלה1[[#This Row],[published_date]])</f>
        <v>12</v>
      </c>
      <c r="V1669" s="6">
        <f>MONTH(טבלה1[[#This Row],[published_date]])</f>
        <v>5</v>
      </c>
      <c r="W1669" s="6">
        <f>YEAR(טבלה1[[#This Row],[published_date]])</f>
        <v>2016</v>
      </c>
      <c r="X1669">
        <v>4</v>
      </c>
      <c r="Y1669" t="str">
        <f>VLOOKUP(טבלה1[[#This Row],[subject_id]],Subject_id!$A$2:$B$5,2)</f>
        <v>Web Development</v>
      </c>
      <c r="Z1669" s="7">
        <v>43734</v>
      </c>
      <c r="AA1669">
        <f>_xlfn.DAYS(טבלה1[[#This Row],[Removal_date]],טבלה1[[#This Row],[published_date]])</f>
        <v>1232</v>
      </c>
      <c r="AB1669" s="4">
        <f>טבלה1[[#This Row],[price]]*טבלה1[[#This Row],[num_subscribers]]</f>
        <v>50500</v>
      </c>
    </row>
    <row r="1670" spans="1:28" x14ac:dyDescent="0.3">
      <c r="A1670">
        <v>846962</v>
      </c>
      <c r="B1670" t="s">
        <v>4574</v>
      </c>
      <c r="C1670" t="str">
        <f>LEFT(טבלה1[[#This Row],[course_title]],10)</f>
        <v xml:space="preserve">Slap Bass </v>
      </c>
      <c r="D1670" t="str">
        <f>RIGHT(טבלה1[[#This Row],[course_title]],10)</f>
        <v xml:space="preserve"> Beginners</v>
      </c>
      <c r="E1670" t="str">
        <f>MID(טבלה1[[#This Row],[course_title]],2,10)</f>
        <v>lap Bass F</v>
      </c>
      <c r="F1670" t="s">
        <v>4575</v>
      </c>
      <c r="G1670" t="str">
        <f>REPLACE(טבלה1[[#This Row],[url]],19,3,"com")</f>
        <v>https://www.udemy.com/slap-bass-for-beginners/</v>
      </c>
      <c r="H1670" t="b">
        <v>1</v>
      </c>
      <c r="I1670" s="4">
        <v>50</v>
      </c>
      <c r="J1670" s="5">
        <v>79</v>
      </c>
      <c r="K1670" s="5">
        <v>3</v>
      </c>
      <c r="L1670" s="5">
        <v>25</v>
      </c>
      <c r="M1670">
        <v>1</v>
      </c>
      <c r="N1670" t="str">
        <f>VLOOKUP(טבלה1[[#This Row],[level_id]],Level_id!$A$2:$B$5,2)</f>
        <v>All levels</v>
      </c>
      <c r="O1670" t="str">
        <f>LOWER(טבלה1[[#This Row],[level_desc]])</f>
        <v>all levels</v>
      </c>
      <c r="P1670" s="3" t="str">
        <f>UPPER(טבלה1[[#This Row],[small letters]])</f>
        <v>ALL LEVELS</v>
      </c>
      <c r="Q1670">
        <f>LEN(טבלה1[[#This Row],[no spaces]])</f>
        <v>10</v>
      </c>
      <c r="R1670" t="str">
        <f>TRIM(טבלה1[[#This Row],[small letters]])</f>
        <v>all levels</v>
      </c>
      <c r="S1670" s="6">
        <v>1.5</v>
      </c>
      <c r="T1670" s="12">
        <v>42544</v>
      </c>
      <c r="U1670" s="6">
        <f>DAY(טבלה1[[#This Row],[published_date]])</f>
        <v>23</v>
      </c>
      <c r="V1670" s="6">
        <f>MONTH(טבלה1[[#This Row],[published_date]])</f>
        <v>6</v>
      </c>
      <c r="W1670" s="6">
        <f>YEAR(טבלה1[[#This Row],[published_date]])</f>
        <v>2016</v>
      </c>
      <c r="X1670">
        <v>3</v>
      </c>
      <c r="Y1670" t="str">
        <f>VLOOKUP(טבלה1[[#This Row],[subject_id]],Subject_id!$A$2:$B$5,2)</f>
        <v>Musical Instruments</v>
      </c>
      <c r="Z1670" s="7">
        <v>43734</v>
      </c>
      <c r="AA1670">
        <f>_xlfn.DAYS(טבלה1[[#This Row],[Removal_date]],טבלה1[[#This Row],[published_date]])</f>
        <v>1190</v>
      </c>
      <c r="AB1670" s="4">
        <f>טבלה1[[#This Row],[price]]*טבלה1[[#This Row],[num_subscribers]]</f>
        <v>3950</v>
      </c>
    </row>
    <row r="1671" spans="1:28" x14ac:dyDescent="0.3">
      <c r="A1671">
        <v>856950</v>
      </c>
      <c r="B1671" t="s">
        <v>4634</v>
      </c>
      <c r="C1671" t="str">
        <f>LEFT(טבלה1[[#This Row],[course_title]],10)</f>
        <v xml:space="preserve">Euphonium </v>
      </c>
      <c r="D1671" t="str">
        <f>RIGHT(טבלה1[[#This Row],[course_title]],10)</f>
        <v xml:space="preserve"> Euphonium</v>
      </c>
      <c r="E1671" t="str">
        <f>MID(טבלה1[[#This Row],[course_title]],2,10)</f>
        <v>uphonium P</v>
      </c>
      <c r="F1671" t="s">
        <v>4635</v>
      </c>
      <c r="G1671" t="str">
        <f>REPLACE(טבלה1[[#This Row],[url]],19,3,"com")</f>
        <v>https://www.udemy.com/euphonium-pro-series/</v>
      </c>
      <c r="H1671" t="b">
        <v>1</v>
      </c>
      <c r="I1671" s="4">
        <v>50</v>
      </c>
      <c r="J1671" s="5">
        <v>44</v>
      </c>
      <c r="K1671" s="5">
        <v>2</v>
      </c>
      <c r="L1671" s="5">
        <v>40</v>
      </c>
      <c r="M1671">
        <v>1</v>
      </c>
      <c r="N1671" t="str">
        <f>VLOOKUP(טבלה1[[#This Row],[level_id]],Level_id!$A$2:$B$5,2)</f>
        <v>All levels</v>
      </c>
      <c r="O1671" t="str">
        <f>LOWER(טבלה1[[#This Row],[level_desc]])</f>
        <v>all levels</v>
      </c>
      <c r="P1671" s="3" t="str">
        <f>UPPER(טבלה1[[#This Row],[small letters]])</f>
        <v>ALL LEVELS</v>
      </c>
      <c r="Q1671">
        <f>LEN(טבלה1[[#This Row],[no spaces]])</f>
        <v>10</v>
      </c>
      <c r="R1671" t="str">
        <f>TRIM(טבלה1[[#This Row],[small letters]])</f>
        <v>all levels</v>
      </c>
      <c r="S1671" s="6">
        <v>7.5</v>
      </c>
      <c r="T1671" s="12">
        <v>42514</v>
      </c>
      <c r="U1671" s="6">
        <f>DAY(טבלה1[[#This Row],[published_date]])</f>
        <v>24</v>
      </c>
      <c r="V1671" s="6">
        <f>MONTH(טבלה1[[#This Row],[published_date]])</f>
        <v>5</v>
      </c>
      <c r="W1671" s="6">
        <f>YEAR(טבלה1[[#This Row],[published_date]])</f>
        <v>2016</v>
      </c>
      <c r="X1671">
        <v>3</v>
      </c>
      <c r="Y1671" t="str">
        <f>VLOOKUP(טבלה1[[#This Row],[subject_id]],Subject_id!$A$2:$B$5,2)</f>
        <v>Musical Instruments</v>
      </c>
      <c r="Z1671" s="7">
        <v>43734</v>
      </c>
      <c r="AA1671">
        <f>_xlfn.DAYS(טבלה1[[#This Row],[Removal_date]],טבלה1[[#This Row],[published_date]])</f>
        <v>1220</v>
      </c>
      <c r="AB1671" s="4">
        <f>טבלה1[[#This Row],[price]]*טבלה1[[#This Row],[num_subscribers]]</f>
        <v>2200</v>
      </c>
    </row>
    <row r="1672" spans="1:28" x14ac:dyDescent="0.3">
      <c r="A1672">
        <v>860890</v>
      </c>
      <c r="B1672" t="s">
        <v>182</v>
      </c>
      <c r="C1672" t="str">
        <f>LEFT(טבלה1[[#This Row],[course_title]],10)</f>
        <v>Using 'The</v>
      </c>
      <c r="D1672" t="str">
        <f>RIGHT(טבלה1[[#This Row],[course_title]],10)</f>
        <v>d Options"</v>
      </c>
      <c r="E1672" t="str">
        <f>MID(טבלה1[[#This Row],[course_title]],2,10)</f>
        <v xml:space="preserve">sing 'The </v>
      </c>
      <c r="F1672" t="s">
        <v>183</v>
      </c>
      <c r="G1672" t="str">
        <f>REPLACE(טבלה1[[#This Row],[url]],19,3,"com")</f>
        <v>https://www.udemy.com/options-greeks/</v>
      </c>
      <c r="H1672" t="b">
        <v>1</v>
      </c>
      <c r="I1672" s="4">
        <v>50</v>
      </c>
      <c r="J1672" s="5">
        <v>2134</v>
      </c>
      <c r="K1672" s="5">
        <v>55</v>
      </c>
      <c r="L1672" s="5">
        <v>5</v>
      </c>
      <c r="M1672">
        <v>1</v>
      </c>
      <c r="N1672" t="str">
        <f>VLOOKUP(טבלה1[[#This Row],[level_id]],Level_id!$A$2:$B$5,2)</f>
        <v>All levels</v>
      </c>
      <c r="O1672" t="str">
        <f>LOWER(טבלה1[[#This Row],[level_desc]])</f>
        <v>all levels</v>
      </c>
      <c r="P1672" s="3" t="str">
        <f>UPPER(טבלה1[[#This Row],[small letters]])</f>
        <v>ALL LEVELS</v>
      </c>
      <c r="Q1672">
        <f>LEN(טבלה1[[#This Row],[no spaces]])</f>
        <v>10</v>
      </c>
      <c r="R1672" t="str">
        <f>TRIM(טבלה1[[#This Row],[small letters]])</f>
        <v>all levels</v>
      </c>
      <c r="S1672" s="6">
        <v>1</v>
      </c>
      <c r="T1672" s="12">
        <v>42564</v>
      </c>
      <c r="U1672" s="6">
        <f>DAY(טבלה1[[#This Row],[published_date]])</f>
        <v>13</v>
      </c>
      <c r="V1672" s="6">
        <f>MONTH(טבלה1[[#This Row],[published_date]])</f>
        <v>7</v>
      </c>
      <c r="W1672" s="6">
        <f>YEAR(טבלה1[[#This Row],[published_date]])</f>
        <v>2016</v>
      </c>
      <c r="X1672">
        <v>1</v>
      </c>
      <c r="Y1672" t="str">
        <f>VLOOKUP(טבלה1[[#This Row],[subject_id]],Subject_id!$A$2:$B$5,2)</f>
        <v>Business Finance</v>
      </c>
      <c r="Z1672" s="7">
        <v>43408</v>
      </c>
      <c r="AA1672">
        <f>_xlfn.DAYS(טבלה1[[#This Row],[Removal_date]],טבלה1[[#This Row],[published_date]])</f>
        <v>844</v>
      </c>
      <c r="AB1672" s="4">
        <f>טבלה1[[#This Row],[price]]*טבלה1[[#This Row],[num_subscribers]]</f>
        <v>106700</v>
      </c>
    </row>
    <row r="1673" spans="1:28" x14ac:dyDescent="0.3">
      <c r="A1673">
        <v>861444</v>
      </c>
      <c r="B1673" t="s">
        <v>3428</v>
      </c>
      <c r="C1673" t="str">
        <f>LEFT(טבלה1[[#This Row],[course_title]],10)</f>
        <v>Design you</v>
      </c>
      <c r="D1673" t="str">
        <f>RIGHT(טבלה1[[#This Row],[course_title]],10)</f>
        <v>llustrator</v>
      </c>
      <c r="E1673" t="str">
        <f>MID(טבלה1[[#This Row],[course_title]],2,10)</f>
        <v>esign your</v>
      </c>
      <c r="F1673" t="s">
        <v>3429</v>
      </c>
      <c r="G1673" t="str">
        <f>REPLACE(טבלה1[[#This Row],[url]],19,3,"com")</f>
        <v>https://www.udemy.com/design-social-media-logo-icons-in-adobe-illustrator/</v>
      </c>
      <c r="H1673" t="b">
        <v>1</v>
      </c>
      <c r="I1673" s="4">
        <v>50</v>
      </c>
      <c r="J1673" s="5">
        <v>2424</v>
      </c>
      <c r="K1673" s="5">
        <v>29</v>
      </c>
      <c r="L1673" s="5">
        <v>15</v>
      </c>
      <c r="M1673">
        <v>2</v>
      </c>
      <c r="N1673" t="str">
        <f>VLOOKUP(טבלה1[[#This Row],[level_id]],Level_id!$A$2:$B$5,2)</f>
        <v>Beginner Level</v>
      </c>
      <c r="O1673" t="str">
        <f>LOWER(טבלה1[[#This Row],[level_desc]])</f>
        <v>beginner level</v>
      </c>
      <c r="P1673" s="3" t="str">
        <f>UPPER(טבלה1[[#This Row],[small letters]])</f>
        <v>BEGINNER LEVEL</v>
      </c>
      <c r="Q1673">
        <f>LEN(טבלה1[[#This Row],[no spaces]])</f>
        <v>14</v>
      </c>
      <c r="R1673" t="str">
        <f>TRIM(טבלה1[[#This Row],[small letters]])</f>
        <v>beginner level</v>
      </c>
      <c r="S1673" s="6">
        <v>1.5</v>
      </c>
      <c r="T1673" s="12">
        <v>42526</v>
      </c>
      <c r="U1673" s="6">
        <f>DAY(טבלה1[[#This Row],[published_date]])</f>
        <v>5</v>
      </c>
      <c r="V1673" s="6">
        <f>MONTH(טבלה1[[#This Row],[published_date]])</f>
        <v>6</v>
      </c>
      <c r="W1673" s="6">
        <f>YEAR(טבלה1[[#This Row],[published_date]])</f>
        <v>2016</v>
      </c>
      <c r="X1673">
        <v>2</v>
      </c>
      <c r="Y1673" t="str">
        <f>VLOOKUP(טבלה1[[#This Row],[subject_id]],Subject_id!$A$2:$B$5,2)</f>
        <v>Graphic Design</v>
      </c>
      <c r="Z1673" s="7">
        <v>43465</v>
      </c>
      <c r="AA1673">
        <f>_xlfn.DAYS(טבלה1[[#This Row],[Removal_date]],טבלה1[[#This Row],[published_date]])</f>
        <v>939</v>
      </c>
      <c r="AB1673" s="4">
        <f>טבלה1[[#This Row],[price]]*טבלה1[[#This Row],[num_subscribers]]</f>
        <v>121200</v>
      </c>
    </row>
    <row r="1674" spans="1:28" x14ac:dyDescent="0.3">
      <c r="A1674">
        <v>861528</v>
      </c>
      <c r="B1674" t="s">
        <v>5339</v>
      </c>
      <c r="C1674" t="str">
        <f>LEFT(טבלה1[[#This Row],[course_title]],10)</f>
        <v>PHP Securi</v>
      </c>
      <c r="D1674" t="str">
        <f>RIGHT(טבלה1[[#This Row],[course_title]],10)</f>
        <v>P Security</v>
      </c>
      <c r="E1674" t="str">
        <f>MID(טבלה1[[#This Row],[course_title]],2,10)</f>
        <v>HP Securit</v>
      </c>
      <c r="F1674" t="s">
        <v>5340</v>
      </c>
      <c r="G1674" t="str">
        <f>REPLACE(טבלה1[[#This Row],[url]],19,3,"com")</f>
        <v>https://www.udemy.com/php-security/</v>
      </c>
      <c r="H1674" t="b">
        <v>1</v>
      </c>
      <c r="I1674" s="4">
        <v>50</v>
      </c>
      <c r="J1674" s="5">
        <v>1892</v>
      </c>
      <c r="K1674" s="5">
        <v>147</v>
      </c>
      <c r="L1674" s="5">
        <v>24</v>
      </c>
      <c r="M1674">
        <v>1</v>
      </c>
      <c r="N1674" t="str">
        <f>VLOOKUP(טבלה1[[#This Row],[level_id]],Level_id!$A$2:$B$5,2)</f>
        <v>All levels</v>
      </c>
      <c r="O1674" t="str">
        <f>LOWER(טבלה1[[#This Row],[level_desc]])</f>
        <v>all levels</v>
      </c>
      <c r="P1674" s="3" t="str">
        <f>UPPER(טבלה1[[#This Row],[small letters]])</f>
        <v>ALL LEVELS</v>
      </c>
      <c r="Q1674">
        <f>LEN(טבלה1[[#This Row],[no spaces]])</f>
        <v>10</v>
      </c>
      <c r="R1674" t="str">
        <f>TRIM(טבלה1[[#This Row],[small letters]])</f>
        <v>all levels</v>
      </c>
      <c r="S1674" s="6">
        <v>2.5</v>
      </c>
      <c r="T1674" s="12">
        <v>42536</v>
      </c>
      <c r="U1674" s="6">
        <f>DAY(טבלה1[[#This Row],[published_date]])</f>
        <v>15</v>
      </c>
      <c r="V1674" s="6">
        <f>MONTH(טבלה1[[#This Row],[published_date]])</f>
        <v>6</v>
      </c>
      <c r="W1674" s="6">
        <f>YEAR(טבלה1[[#This Row],[published_date]])</f>
        <v>2016</v>
      </c>
      <c r="X1674">
        <v>4</v>
      </c>
      <c r="Y1674" t="str">
        <f>VLOOKUP(טבלה1[[#This Row],[subject_id]],Subject_id!$A$2:$B$5,2)</f>
        <v>Web Development</v>
      </c>
      <c r="Z1674" s="7">
        <v>43734</v>
      </c>
      <c r="AA1674">
        <f>_xlfn.DAYS(טבלה1[[#This Row],[Removal_date]],טבלה1[[#This Row],[published_date]])</f>
        <v>1198</v>
      </c>
      <c r="AB1674" s="4">
        <f>טבלה1[[#This Row],[price]]*טבלה1[[#This Row],[num_subscribers]]</f>
        <v>94600</v>
      </c>
    </row>
    <row r="1675" spans="1:28" x14ac:dyDescent="0.3">
      <c r="A1675">
        <v>862428</v>
      </c>
      <c r="B1675" t="s">
        <v>5908</v>
      </c>
      <c r="C1675" t="str">
        <f>LEFT(טבלה1[[#This Row],[course_title]],10)</f>
        <v>PHP : Lear</v>
      </c>
      <c r="D1675" t="str">
        <f>RIGHT(טבלה1[[#This Row],[course_title]],10)</f>
        <v>CloudFront</v>
      </c>
      <c r="E1675" t="str">
        <f>MID(טבלה1[[#This Row],[course_title]],2,10)</f>
        <v>HP : Learn</v>
      </c>
      <c r="F1675" t="s">
        <v>5909</v>
      </c>
      <c r="G1675" t="str">
        <f>REPLACE(טבלה1[[#This Row],[url]],19,3,"com")</f>
        <v>https://www.udemy.com/php-learn-to-upload-files-to-amazon-s3-and-use-cloudfront/</v>
      </c>
      <c r="H1675" t="b">
        <v>1</v>
      </c>
      <c r="I1675" s="4">
        <v>50</v>
      </c>
      <c r="J1675" s="5">
        <v>1216</v>
      </c>
      <c r="K1675" s="5">
        <v>36</v>
      </c>
      <c r="L1675" s="5">
        <v>28</v>
      </c>
      <c r="M1675">
        <v>1</v>
      </c>
      <c r="N1675" t="str">
        <f>VLOOKUP(טבלה1[[#This Row],[level_id]],Level_id!$A$2:$B$5,2)</f>
        <v>All levels</v>
      </c>
      <c r="O1675" t="str">
        <f>LOWER(טבלה1[[#This Row],[level_desc]])</f>
        <v>all levels</v>
      </c>
      <c r="P1675" s="3" t="str">
        <f>UPPER(טבלה1[[#This Row],[small letters]])</f>
        <v>ALL LEVELS</v>
      </c>
      <c r="Q1675">
        <f>LEN(טבלה1[[#This Row],[no spaces]])</f>
        <v>10</v>
      </c>
      <c r="R1675" t="str">
        <f>TRIM(טבלה1[[#This Row],[small letters]])</f>
        <v>all levels</v>
      </c>
      <c r="S1675" s="6">
        <v>3</v>
      </c>
      <c r="T1675" s="12">
        <v>42536</v>
      </c>
      <c r="U1675" s="6">
        <f>DAY(טבלה1[[#This Row],[published_date]])</f>
        <v>15</v>
      </c>
      <c r="V1675" s="6">
        <f>MONTH(טבלה1[[#This Row],[published_date]])</f>
        <v>6</v>
      </c>
      <c r="W1675" s="6">
        <f>YEAR(טבלה1[[#This Row],[published_date]])</f>
        <v>2016</v>
      </c>
      <c r="X1675">
        <v>4</v>
      </c>
      <c r="Y1675" t="str">
        <f>VLOOKUP(טבלה1[[#This Row],[subject_id]],Subject_id!$A$2:$B$5,2)</f>
        <v>Web Development</v>
      </c>
      <c r="Z1675" s="7">
        <v>43734</v>
      </c>
      <c r="AA1675">
        <f>_xlfn.DAYS(טבלה1[[#This Row],[Removal_date]],טבלה1[[#This Row],[published_date]])</f>
        <v>1198</v>
      </c>
      <c r="AB1675" s="4">
        <f>טבלה1[[#This Row],[price]]*טבלה1[[#This Row],[num_subscribers]]</f>
        <v>60800</v>
      </c>
    </row>
    <row r="1676" spans="1:28" x14ac:dyDescent="0.3">
      <c r="A1676">
        <v>863976</v>
      </c>
      <c r="B1676" t="s">
        <v>6911</v>
      </c>
      <c r="C1676" t="str">
        <f>LEFT(טבלה1[[#This Row],[course_title]],10)</f>
        <v>PHP - Send</v>
      </c>
      <c r="D1676" t="str">
        <f>RIGHT(טבלה1[[#This Row],[course_title]],10)</f>
        <v>ages (SMS)</v>
      </c>
      <c r="E1676" t="str">
        <f>MID(טבלה1[[#This Row],[course_title]],2,10)</f>
        <v xml:space="preserve">HP - Send </v>
      </c>
      <c r="F1676" t="s">
        <v>6912</v>
      </c>
      <c r="G1676" t="str">
        <f>REPLACE(טבלה1[[#This Row],[url]],19,3,"com")</f>
        <v>https://www.udemy.com/php-send-and-receive-mobile-text-messages-sms/</v>
      </c>
      <c r="H1676" t="b">
        <v>1</v>
      </c>
      <c r="I1676" s="4">
        <v>50</v>
      </c>
      <c r="J1676" s="5">
        <v>1626</v>
      </c>
      <c r="K1676" s="5">
        <v>81</v>
      </c>
      <c r="L1676" s="5">
        <v>18</v>
      </c>
      <c r="M1676">
        <v>1</v>
      </c>
      <c r="N1676" t="str">
        <f>VLOOKUP(טבלה1[[#This Row],[level_id]],Level_id!$A$2:$B$5,2)</f>
        <v>All levels</v>
      </c>
      <c r="O1676" t="str">
        <f>LOWER(טבלה1[[#This Row],[level_desc]])</f>
        <v>all levels</v>
      </c>
      <c r="P1676" s="3" t="str">
        <f>UPPER(טבלה1[[#This Row],[small letters]])</f>
        <v>ALL LEVELS</v>
      </c>
      <c r="Q1676">
        <f>LEN(טבלה1[[#This Row],[no spaces]])</f>
        <v>10</v>
      </c>
      <c r="R1676" t="str">
        <f>TRIM(טבלה1[[#This Row],[small letters]])</f>
        <v>all levels</v>
      </c>
      <c r="S1676" s="6">
        <v>1.5</v>
      </c>
      <c r="T1676" s="12">
        <v>42536</v>
      </c>
      <c r="U1676" s="6">
        <f>DAY(טבלה1[[#This Row],[published_date]])</f>
        <v>15</v>
      </c>
      <c r="V1676" s="6">
        <f>MONTH(טבלה1[[#This Row],[published_date]])</f>
        <v>6</v>
      </c>
      <c r="W1676" s="6">
        <f>YEAR(טבלה1[[#This Row],[published_date]])</f>
        <v>2016</v>
      </c>
      <c r="X1676">
        <v>4</v>
      </c>
      <c r="Y1676" t="str">
        <f>VLOOKUP(טבלה1[[#This Row],[subject_id]],Subject_id!$A$2:$B$5,2)</f>
        <v>Web Development</v>
      </c>
      <c r="Z1676" s="7">
        <v>43734</v>
      </c>
      <c r="AA1676">
        <f>_xlfn.DAYS(טבלה1[[#This Row],[Removal_date]],טבלה1[[#This Row],[published_date]])</f>
        <v>1198</v>
      </c>
      <c r="AB1676" s="4">
        <f>טבלה1[[#This Row],[price]]*טבלה1[[#This Row],[num_subscribers]]</f>
        <v>81300</v>
      </c>
    </row>
    <row r="1677" spans="1:28" x14ac:dyDescent="0.3">
      <c r="A1677">
        <v>866528</v>
      </c>
      <c r="B1677" t="s">
        <v>4205</v>
      </c>
      <c r="C1677" t="str">
        <f>LEFT(טבלה1[[#This Row],[course_title]],10)</f>
        <v>Advanced T</v>
      </c>
      <c r="D1677" t="str">
        <f>RIGHT(טבלה1[[#This Row],[course_title]],10)</f>
        <v xml:space="preserve"> Trombone!</v>
      </c>
      <c r="E1677" t="str">
        <f>MID(טבלה1[[#This Row],[course_title]],2,10)</f>
        <v>dvanced Tr</v>
      </c>
      <c r="F1677" t="s">
        <v>4206</v>
      </c>
      <c r="G1677" t="str">
        <f>REPLACE(טבלה1[[#This Row],[url]],19,3,"com")</f>
        <v>https://www.udemy.com/advanced-trombone/</v>
      </c>
      <c r="H1677" t="b">
        <v>1</v>
      </c>
      <c r="I1677" s="4">
        <v>50</v>
      </c>
      <c r="J1677" s="5">
        <v>39</v>
      </c>
      <c r="K1677" s="5">
        <v>2</v>
      </c>
      <c r="L1677" s="5">
        <v>136</v>
      </c>
      <c r="M1677">
        <v>1</v>
      </c>
      <c r="N1677" t="str">
        <f>VLOOKUP(טבלה1[[#This Row],[level_id]],Level_id!$A$2:$B$5,2)</f>
        <v>All levels</v>
      </c>
      <c r="O1677" t="str">
        <f>LOWER(טבלה1[[#This Row],[level_desc]])</f>
        <v>all levels</v>
      </c>
      <c r="P1677" s="3" t="str">
        <f>UPPER(טבלה1[[#This Row],[small letters]])</f>
        <v>ALL LEVELS</v>
      </c>
      <c r="Q1677">
        <f>LEN(טבלה1[[#This Row],[no spaces]])</f>
        <v>10</v>
      </c>
      <c r="R1677" t="str">
        <f>TRIM(טבלה1[[#This Row],[small letters]])</f>
        <v>all levels</v>
      </c>
      <c r="S1677" s="6">
        <v>8</v>
      </c>
      <c r="T1677" s="12">
        <v>42556</v>
      </c>
      <c r="U1677" s="6">
        <f>DAY(טבלה1[[#This Row],[published_date]])</f>
        <v>5</v>
      </c>
      <c r="V1677" s="6">
        <f>MONTH(טבלה1[[#This Row],[published_date]])</f>
        <v>7</v>
      </c>
      <c r="W1677" s="6">
        <f>YEAR(טבלה1[[#This Row],[published_date]])</f>
        <v>2016</v>
      </c>
      <c r="X1677">
        <v>3</v>
      </c>
      <c r="Y1677" t="str">
        <f>VLOOKUP(טבלה1[[#This Row],[subject_id]],Subject_id!$A$2:$B$5,2)</f>
        <v>Musical Instruments</v>
      </c>
      <c r="Z1677" s="7">
        <v>43734</v>
      </c>
      <c r="AA1677">
        <f>_xlfn.DAYS(טבלה1[[#This Row],[Removal_date]],טבלה1[[#This Row],[published_date]])</f>
        <v>1178</v>
      </c>
      <c r="AB1677" s="4">
        <f>טבלה1[[#This Row],[price]]*טבלה1[[#This Row],[num_subscribers]]</f>
        <v>1950</v>
      </c>
    </row>
    <row r="1678" spans="1:28" x14ac:dyDescent="0.3">
      <c r="A1678">
        <v>868686</v>
      </c>
      <c r="B1678" t="s">
        <v>1632</v>
      </c>
      <c r="C1678" t="str">
        <f>LEFT(טבלה1[[#This Row],[course_title]],10)</f>
        <v>Double Ent</v>
      </c>
      <c r="D1678" t="str">
        <f>RIGHT(טבלה1[[#This Row],[course_title]],10)</f>
        <v>ookkeeping</v>
      </c>
      <c r="E1678" t="str">
        <f>MID(טבלה1[[#This Row],[course_title]],2,10)</f>
        <v>ouble Entr</v>
      </c>
      <c r="F1678" t="s">
        <v>1633</v>
      </c>
      <c r="G1678" t="str">
        <f>REPLACE(טבלה1[[#This Row],[url]],19,3,"com")</f>
        <v>https://www.udemy.com/double-entry-bookkeeping/</v>
      </c>
      <c r="H1678" t="b">
        <v>1</v>
      </c>
      <c r="I1678" s="4">
        <v>50</v>
      </c>
      <c r="J1678" s="5">
        <v>440</v>
      </c>
      <c r="K1678" s="5">
        <v>17</v>
      </c>
      <c r="L1678" s="5">
        <v>10</v>
      </c>
      <c r="M1678">
        <v>2</v>
      </c>
      <c r="N1678" t="str">
        <f>VLOOKUP(טבלה1[[#This Row],[level_id]],Level_id!$A$2:$B$5,2)</f>
        <v>Beginner Level</v>
      </c>
      <c r="O1678" t="str">
        <f>LOWER(טבלה1[[#This Row],[level_desc]])</f>
        <v>beginner level</v>
      </c>
      <c r="P1678" s="3" t="str">
        <f>UPPER(טבלה1[[#This Row],[small letters]])</f>
        <v>BEGINNER LEVEL</v>
      </c>
      <c r="Q1678">
        <f>LEN(טבלה1[[#This Row],[no spaces]])</f>
        <v>14</v>
      </c>
      <c r="R1678" t="str">
        <f>TRIM(טבלה1[[#This Row],[small letters]])</f>
        <v>beginner level</v>
      </c>
      <c r="S1678" s="6">
        <v>1</v>
      </c>
      <c r="T1678" s="12">
        <v>42536</v>
      </c>
      <c r="U1678" s="6">
        <f>DAY(טבלה1[[#This Row],[published_date]])</f>
        <v>15</v>
      </c>
      <c r="V1678" s="6">
        <f>MONTH(טבלה1[[#This Row],[published_date]])</f>
        <v>6</v>
      </c>
      <c r="W1678" s="6">
        <f>YEAR(טבלה1[[#This Row],[published_date]])</f>
        <v>2016</v>
      </c>
      <c r="X1678">
        <v>1</v>
      </c>
      <c r="Y1678" t="str">
        <f>VLOOKUP(טבלה1[[#This Row],[subject_id]],Subject_id!$A$2:$B$5,2)</f>
        <v>Business Finance</v>
      </c>
      <c r="Z1678" s="7">
        <v>43465</v>
      </c>
      <c r="AA1678">
        <f>_xlfn.DAYS(טבלה1[[#This Row],[Removal_date]],טבלה1[[#This Row],[published_date]])</f>
        <v>929</v>
      </c>
      <c r="AB1678" s="4">
        <f>טבלה1[[#This Row],[price]]*טבלה1[[#This Row],[num_subscribers]]</f>
        <v>22000</v>
      </c>
    </row>
    <row r="1679" spans="1:28" x14ac:dyDescent="0.3">
      <c r="A1679">
        <v>871358</v>
      </c>
      <c r="B1679" t="s">
        <v>2392</v>
      </c>
      <c r="C1679" t="str">
        <f>LEFT(טבלה1[[#This Row],[course_title]],10)</f>
        <v xml:space="preserve">Financial </v>
      </c>
      <c r="D1679" t="str">
        <f>RIGHT(טבלה1[[#This Row],[course_title]],10)</f>
        <v>ner to Pro</v>
      </c>
      <c r="E1679" t="str">
        <f>MID(טבלה1[[#This Row],[course_title]],2,10)</f>
        <v>inancial M</v>
      </c>
      <c r="F1679" t="s">
        <v>2393</v>
      </c>
      <c r="G1679" t="str">
        <f>REPLACE(טבלה1[[#This Row],[url]],19,3,"com")</f>
        <v>https://www.udemy.com/financial-modeling-and-valuation-complete-beginner-to-pro/</v>
      </c>
      <c r="H1679" t="b">
        <v>1</v>
      </c>
      <c r="I1679" s="4">
        <v>50</v>
      </c>
      <c r="J1679" s="5">
        <v>249</v>
      </c>
      <c r="K1679" s="5">
        <v>46</v>
      </c>
      <c r="L1679" s="5">
        <v>28</v>
      </c>
      <c r="M1679">
        <v>1</v>
      </c>
      <c r="N1679" t="str">
        <f>VLOOKUP(טבלה1[[#This Row],[level_id]],Level_id!$A$2:$B$5,2)</f>
        <v>All levels</v>
      </c>
      <c r="O1679" t="str">
        <f>LOWER(טבלה1[[#This Row],[level_desc]])</f>
        <v>all levels</v>
      </c>
      <c r="P1679" s="3" t="str">
        <f>UPPER(טבלה1[[#This Row],[small letters]])</f>
        <v>ALL LEVELS</v>
      </c>
      <c r="Q1679">
        <f>LEN(טבלה1[[#This Row],[no spaces]])</f>
        <v>10</v>
      </c>
      <c r="R1679" t="str">
        <f>TRIM(טבלה1[[#This Row],[small letters]])</f>
        <v>all levels</v>
      </c>
      <c r="S1679" s="6">
        <v>5</v>
      </c>
      <c r="T1679" s="12">
        <v>42541</v>
      </c>
      <c r="U1679" s="6">
        <f>DAY(טבלה1[[#This Row],[published_date]])</f>
        <v>20</v>
      </c>
      <c r="V1679" s="6">
        <f>MONTH(טבלה1[[#This Row],[published_date]])</f>
        <v>6</v>
      </c>
      <c r="W1679" s="6">
        <f>YEAR(טבלה1[[#This Row],[published_date]])</f>
        <v>2016</v>
      </c>
      <c r="X1679">
        <v>1</v>
      </c>
      <c r="Y1679" t="str">
        <f>VLOOKUP(טבלה1[[#This Row],[subject_id]],Subject_id!$A$2:$B$5,2)</f>
        <v>Business Finance</v>
      </c>
      <c r="Z1679" s="7">
        <v>43734</v>
      </c>
      <c r="AA1679">
        <f>_xlfn.DAYS(טבלה1[[#This Row],[Removal_date]],טבלה1[[#This Row],[published_date]])</f>
        <v>1193</v>
      </c>
      <c r="AB1679" s="4">
        <f>טבלה1[[#This Row],[price]]*טבלה1[[#This Row],[num_subscribers]]</f>
        <v>12450</v>
      </c>
    </row>
    <row r="1680" spans="1:28" x14ac:dyDescent="0.3">
      <c r="A1680">
        <v>873824</v>
      </c>
      <c r="B1680" t="s">
        <v>7207</v>
      </c>
      <c r="C1680" t="str">
        <f>LEFT(טבלה1[[#This Row],[course_title]],10)</f>
        <v>Creating C</v>
      </c>
      <c r="D1680" t="str">
        <f>RIGHT(טבלה1[[#This Row],[course_title]],10)</f>
        <v>m Web Maps</v>
      </c>
      <c r="E1680" t="str">
        <f>MID(טבלה1[[#This Row],[course_title]],2,10)</f>
        <v>reating Cu</v>
      </c>
      <c r="F1680" t="s">
        <v>7208</v>
      </c>
      <c r="G1680" t="str">
        <f>REPLACE(טבלה1[[#This Row],[url]],19,3,"com")</f>
        <v>https://www.udemy.com/creating-custom-web-maps/</v>
      </c>
      <c r="H1680" t="b">
        <v>1</v>
      </c>
      <c r="I1680" s="4">
        <v>50</v>
      </c>
      <c r="J1680" s="5">
        <v>208</v>
      </c>
      <c r="K1680" s="5">
        <v>48</v>
      </c>
      <c r="L1680" s="5">
        <v>29</v>
      </c>
      <c r="M1680">
        <v>4</v>
      </c>
      <c r="N1680" t="str">
        <f>VLOOKUP(טבלה1[[#This Row],[level_id]],Level_id!$A$2:$B$5,2)</f>
        <v>Intermediate Level</v>
      </c>
      <c r="O1680" t="str">
        <f>LOWER(טבלה1[[#This Row],[level_desc]])</f>
        <v>intermediate level</v>
      </c>
      <c r="P1680" s="3" t="str">
        <f>UPPER(טבלה1[[#This Row],[small letters]])</f>
        <v>INTERMEDIATE LEVEL</v>
      </c>
      <c r="Q1680">
        <f>LEN(טבלה1[[#This Row],[no spaces]])</f>
        <v>18</v>
      </c>
      <c r="R1680" t="str">
        <f>TRIM(טבלה1[[#This Row],[small letters]])</f>
        <v>intermediate level</v>
      </c>
      <c r="S1680" s="6">
        <v>2</v>
      </c>
      <c r="T1680" s="12">
        <v>42531</v>
      </c>
      <c r="U1680" s="6">
        <f>DAY(טבלה1[[#This Row],[published_date]])</f>
        <v>10</v>
      </c>
      <c r="V1680" s="6">
        <f>MONTH(טבלה1[[#This Row],[published_date]])</f>
        <v>6</v>
      </c>
      <c r="W1680" s="6">
        <f>YEAR(טבלה1[[#This Row],[published_date]])</f>
        <v>2016</v>
      </c>
      <c r="X1680">
        <v>4</v>
      </c>
      <c r="Y1680" t="str">
        <f>VLOOKUP(טבלה1[[#This Row],[subject_id]],Subject_id!$A$2:$B$5,2)</f>
        <v>Web Development</v>
      </c>
      <c r="Z1680" s="7">
        <v>44114</v>
      </c>
      <c r="AA1680">
        <f>_xlfn.DAYS(טבלה1[[#This Row],[Removal_date]],טבלה1[[#This Row],[published_date]])</f>
        <v>1583</v>
      </c>
      <c r="AB1680" s="4">
        <f>טבלה1[[#This Row],[price]]*טבלה1[[#This Row],[num_subscribers]]</f>
        <v>10400</v>
      </c>
    </row>
    <row r="1681" spans="1:28" x14ac:dyDescent="0.3">
      <c r="A1681">
        <v>873844</v>
      </c>
      <c r="B1681" t="s">
        <v>7137</v>
      </c>
      <c r="C1681" t="str">
        <f>LEFT(טבלה1[[#This Row],[course_title]],10)</f>
        <v>Building W</v>
      </c>
      <c r="D1681" t="str">
        <f>RIGHT(טבלה1[[#This Row],[course_title]],10)</f>
        <v xml:space="preserve"> and Neo4j</v>
      </c>
      <c r="E1681" t="str">
        <f>MID(טבלה1[[#This Row],[course_title]],2,10)</f>
        <v>uilding We</v>
      </c>
      <c r="F1681" t="s">
        <v>7138</v>
      </c>
      <c r="G1681" t="str">
        <f>REPLACE(טבלה1[[#This Row],[url]],19,3,"com")</f>
        <v>https://www.udemy.com/building-web-apps-using-flask-and-neo4j/</v>
      </c>
      <c r="H1681" t="b">
        <v>1</v>
      </c>
      <c r="I1681" s="4">
        <v>50</v>
      </c>
      <c r="J1681" s="5">
        <v>166</v>
      </c>
      <c r="K1681" s="5">
        <v>21</v>
      </c>
      <c r="L1681" s="5">
        <v>37</v>
      </c>
      <c r="M1681">
        <v>1</v>
      </c>
      <c r="N1681" t="str">
        <f>VLOOKUP(טבלה1[[#This Row],[level_id]],Level_id!$A$2:$B$5,2)</f>
        <v>All levels</v>
      </c>
      <c r="O1681" t="str">
        <f>LOWER(טבלה1[[#This Row],[level_desc]])</f>
        <v>all levels</v>
      </c>
      <c r="P1681" s="3" t="str">
        <f>UPPER(טבלה1[[#This Row],[small letters]])</f>
        <v>ALL LEVELS</v>
      </c>
      <c r="Q1681">
        <f>LEN(טבלה1[[#This Row],[no spaces]])</f>
        <v>10</v>
      </c>
      <c r="R1681" t="str">
        <f>TRIM(טבלה1[[#This Row],[small letters]])</f>
        <v>all levels</v>
      </c>
      <c r="S1681" s="6">
        <v>2.5</v>
      </c>
      <c r="T1681" s="12">
        <v>42531</v>
      </c>
      <c r="U1681" s="6">
        <f>DAY(טבלה1[[#This Row],[published_date]])</f>
        <v>10</v>
      </c>
      <c r="V1681" s="6">
        <f>MONTH(טבלה1[[#This Row],[published_date]])</f>
        <v>6</v>
      </c>
      <c r="W1681" s="6">
        <f>YEAR(טבלה1[[#This Row],[published_date]])</f>
        <v>2016</v>
      </c>
      <c r="X1681">
        <v>4</v>
      </c>
      <c r="Y1681" t="str">
        <f>VLOOKUP(טבלה1[[#This Row],[subject_id]],Subject_id!$A$2:$B$5,2)</f>
        <v>Web Development</v>
      </c>
      <c r="Z1681" s="7">
        <v>43734</v>
      </c>
      <c r="AA1681">
        <f>_xlfn.DAYS(טבלה1[[#This Row],[Removal_date]],טבלה1[[#This Row],[published_date]])</f>
        <v>1203</v>
      </c>
      <c r="AB1681" s="4">
        <f>טבלה1[[#This Row],[price]]*טבלה1[[#This Row],[num_subscribers]]</f>
        <v>8300</v>
      </c>
    </row>
    <row r="1682" spans="1:28" x14ac:dyDescent="0.3">
      <c r="A1682">
        <v>883002</v>
      </c>
      <c r="B1682" t="s">
        <v>5128</v>
      </c>
      <c r="C1682" t="str">
        <f>LEFT(טבלה1[[#This Row],[course_title]],10)</f>
        <v>Learn Angu</v>
      </c>
      <c r="D1682" t="str">
        <f>RIGHT(טבלה1[[#This Row],[course_title]],10)</f>
        <v>ng 12 Apps</v>
      </c>
      <c r="E1682" t="str">
        <f>MID(טבלה1[[#This Row],[course_title]],2,10)</f>
        <v>earn Angul</v>
      </c>
      <c r="F1682" t="s">
        <v>5129</v>
      </c>
      <c r="G1682" t="str">
        <f>REPLACE(טבלה1[[#This Row],[url]],19,3,"com")</f>
        <v>https://www.udemy.com/learn-angular-2-development-by-building-10-apps/</v>
      </c>
      <c r="H1682" t="b">
        <v>1</v>
      </c>
      <c r="I1682" s="4">
        <v>50</v>
      </c>
      <c r="J1682" s="5">
        <v>5143</v>
      </c>
      <c r="K1682" s="5">
        <v>941</v>
      </c>
      <c r="L1682" s="5">
        <v>80</v>
      </c>
      <c r="M1682">
        <v>4</v>
      </c>
      <c r="N1682" t="str">
        <f>VLOOKUP(טבלה1[[#This Row],[level_id]],Level_id!$A$2:$B$5,2)</f>
        <v>Intermediate Level</v>
      </c>
      <c r="O1682" t="str">
        <f>LOWER(טבלה1[[#This Row],[level_desc]])</f>
        <v>intermediate level</v>
      </c>
      <c r="P1682" s="3" t="str">
        <f>UPPER(טבלה1[[#This Row],[small letters]])</f>
        <v>INTERMEDIATE LEVEL</v>
      </c>
      <c r="Q1682">
        <f>LEN(טבלה1[[#This Row],[no spaces]])</f>
        <v>18</v>
      </c>
      <c r="R1682" t="str">
        <f>TRIM(טבלה1[[#This Row],[small letters]])</f>
        <v>intermediate level</v>
      </c>
      <c r="S1682" s="6">
        <v>12</v>
      </c>
      <c r="T1682" s="12">
        <v>42552</v>
      </c>
      <c r="U1682" s="6">
        <f>DAY(טבלה1[[#This Row],[published_date]])</f>
        <v>1</v>
      </c>
      <c r="V1682" s="6">
        <f>MONTH(טבלה1[[#This Row],[published_date]])</f>
        <v>7</v>
      </c>
      <c r="W1682" s="6">
        <f>YEAR(טבלה1[[#This Row],[published_date]])</f>
        <v>2016</v>
      </c>
      <c r="X1682">
        <v>4</v>
      </c>
      <c r="Y1682" t="str">
        <f>VLOOKUP(טבלה1[[#This Row],[subject_id]],Subject_id!$A$2:$B$5,2)</f>
        <v>Web Development</v>
      </c>
      <c r="Z1682" s="7">
        <v>44114</v>
      </c>
      <c r="AA1682">
        <f>_xlfn.DAYS(טבלה1[[#This Row],[Removal_date]],טבלה1[[#This Row],[published_date]])</f>
        <v>1562</v>
      </c>
      <c r="AB1682" s="4">
        <f>טבלה1[[#This Row],[price]]*טבלה1[[#This Row],[num_subscribers]]</f>
        <v>257150</v>
      </c>
    </row>
    <row r="1683" spans="1:28" x14ac:dyDescent="0.3">
      <c r="A1683">
        <v>885443</v>
      </c>
      <c r="B1683" t="s">
        <v>1616</v>
      </c>
      <c r="C1683" t="str">
        <f>LEFT(טבלה1[[#This Row],[course_title]],10)</f>
        <v>Investment</v>
      </c>
      <c r="D1683" t="str">
        <f>RIGHT(טבלה1[[#This Row],[course_title]],10)</f>
        <v>sis with R</v>
      </c>
      <c r="E1683" t="str">
        <f>MID(טבלה1[[#This Row],[course_title]],2,10)</f>
        <v xml:space="preserve">nvestment </v>
      </c>
      <c r="F1683" t="s">
        <v>1617</v>
      </c>
      <c r="G1683" t="str">
        <f>REPLACE(טבלה1[[#This Row],[url]],19,3,"com")</f>
        <v>https://www.udemy.com/investment-portfolio-analysis-with-r/</v>
      </c>
      <c r="H1683" t="b">
        <v>1</v>
      </c>
      <c r="I1683" s="4">
        <v>50</v>
      </c>
      <c r="J1683" s="5">
        <v>314</v>
      </c>
      <c r="K1683" s="5">
        <v>38</v>
      </c>
      <c r="L1683" s="5">
        <v>37</v>
      </c>
      <c r="M1683">
        <v>1</v>
      </c>
      <c r="N1683" t="str">
        <f>VLOOKUP(טבלה1[[#This Row],[level_id]],Level_id!$A$2:$B$5,2)</f>
        <v>All levels</v>
      </c>
      <c r="O1683" t="str">
        <f>LOWER(טבלה1[[#This Row],[level_desc]])</f>
        <v>all levels</v>
      </c>
      <c r="P1683" s="3" t="str">
        <f>UPPER(טבלה1[[#This Row],[small letters]])</f>
        <v>ALL LEVELS</v>
      </c>
      <c r="Q1683">
        <f>LEN(טבלה1[[#This Row],[no spaces]])</f>
        <v>10</v>
      </c>
      <c r="R1683" t="str">
        <f>TRIM(טבלה1[[#This Row],[small letters]])</f>
        <v>all levels</v>
      </c>
      <c r="S1683" s="6">
        <v>6.5</v>
      </c>
      <c r="T1683" s="12">
        <v>42548</v>
      </c>
      <c r="U1683" s="6">
        <f>DAY(טבלה1[[#This Row],[published_date]])</f>
        <v>27</v>
      </c>
      <c r="V1683" s="6">
        <f>MONTH(טבלה1[[#This Row],[published_date]])</f>
        <v>6</v>
      </c>
      <c r="W1683" s="6">
        <f>YEAR(טבלה1[[#This Row],[published_date]])</f>
        <v>2016</v>
      </c>
      <c r="X1683">
        <v>1</v>
      </c>
      <c r="Y1683" t="str">
        <f>VLOOKUP(טבלה1[[#This Row],[subject_id]],Subject_id!$A$2:$B$5,2)</f>
        <v>Business Finance</v>
      </c>
      <c r="Z1683" s="7">
        <v>43318</v>
      </c>
      <c r="AA1683">
        <f>_xlfn.DAYS(טבלה1[[#This Row],[Removal_date]],טבלה1[[#This Row],[published_date]])</f>
        <v>770</v>
      </c>
      <c r="AB1683" s="4">
        <f>טבלה1[[#This Row],[price]]*טבלה1[[#This Row],[num_subscribers]]</f>
        <v>15700</v>
      </c>
    </row>
    <row r="1684" spans="1:28" x14ac:dyDescent="0.3">
      <c r="A1684">
        <v>889438</v>
      </c>
      <c r="B1684" t="s">
        <v>4958</v>
      </c>
      <c r="C1684" t="str">
        <f>LEFT(טבלה1[[#This Row],[course_title]],10)</f>
        <v xml:space="preserve">ChatBots: </v>
      </c>
      <c r="D1684" t="str">
        <f>RIGHT(טבלה1[[#This Row],[course_title]],10)</f>
        <v>nd Node.JS</v>
      </c>
      <c r="E1684" t="str">
        <f>MID(טבלה1[[#This Row],[course_title]],2,10)</f>
        <v>hatBots: M</v>
      </c>
      <c r="F1684" t="s">
        <v>4959</v>
      </c>
      <c r="G1684" t="str">
        <f>REPLACE(טבלה1[[#This Row],[url]],19,3,"com")</f>
        <v>https://www.udemy.com/chatbots/</v>
      </c>
      <c r="H1684" t="b">
        <v>1</v>
      </c>
      <c r="I1684" s="4">
        <v>50</v>
      </c>
      <c r="J1684" s="5">
        <v>2577</v>
      </c>
      <c r="K1684" s="5">
        <v>529</v>
      </c>
      <c r="L1684" s="5">
        <v>64</v>
      </c>
      <c r="M1684">
        <v>1</v>
      </c>
      <c r="N1684" t="str">
        <f>VLOOKUP(טבלה1[[#This Row],[level_id]],Level_id!$A$2:$B$5,2)</f>
        <v>All levels</v>
      </c>
      <c r="O1684" t="str">
        <f>LOWER(טבלה1[[#This Row],[level_desc]])</f>
        <v>all levels</v>
      </c>
      <c r="P1684" s="3" t="str">
        <f>UPPER(טבלה1[[#This Row],[small letters]])</f>
        <v>ALL LEVELS</v>
      </c>
      <c r="Q1684">
        <f>LEN(טבלה1[[#This Row],[no spaces]])</f>
        <v>10</v>
      </c>
      <c r="R1684" t="str">
        <f>TRIM(טבלה1[[#This Row],[small letters]])</f>
        <v>all levels</v>
      </c>
      <c r="S1684" s="6">
        <v>4.5</v>
      </c>
      <c r="T1684" s="12">
        <v>42551</v>
      </c>
      <c r="U1684" s="6">
        <f>DAY(טבלה1[[#This Row],[published_date]])</f>
        <v>30</v>
      </c>
      <c r="V1684" s="6">
        <f>MONTH(טבלה1[[#This Row],[published_date]])</f>
        <v>6</v>
      </c>
      <c r="W1684" s="6">
        <f>YEAR(טבלה1[[#This Row],[published_date]])</f>
        <v>2016</v>
      </c>
      <c r="X1684">
        <v>4</v>
      </c>
      <c r="Y1684" t="str">
        <f>VLOOKUP(טבלה1[[#This Row],[subject_id]],Subject_id!$A$2:$B$5,2)</f>
        <v>Web Development</v>
      </c>
      <c r="Z1684" s="7">
        <v>43734</v>
      </c>
      <c r="AA1684">
        <f>_xlfn.DAYS(טבלה1[[#This Row],[Removal_date]],טבלה1[[#This Row],[published_date]])</f>
        <v>1183</v>
      </c>
      <c r="AB1684" s="4">
        <f>טבלה1[[#This Row],[price]]*טבלה1[[#This Row],[num_subscribers]]</f>
        <v>128850</v>
      </c>
    </row>
    <row r="1685" spans="1:28" x14ac:dyDescent="0.3">
      <c r="A1685">
        <v>895040</v>
      </c>
      <c r="B1685" t="s">
        <v>6434</v>
      </c>
      <c r="C1685" t="str">
        <f>LEFT(טבלה1[[#This Row],[course_title]],10)</f>
        <v>Build Word</v>
      </c>
      <c r="D1685" t="str">
        <f>RIGHT(טבלה1[[#This Row],[course_title]],10)</f>
        <v>er Builder</v>
      </c>
      <c r="E1685" t="str">
        <f>MID(טבלה1[[#This Row],[course_title]],2,10)</f>
        <v>uild WordP</v>
      </c>
      <c r="F1685" t="s">
        <v>6435</v>
      </c>
      <c r="G1685" t="str">
        <f>REPLACE(טבלה1[[#This Row],[url]],19,3,"com")</f>
        <v>https://www.udemy.com/build-wordpress-plugin-to-extend-beaver-builder/</v>
      </c>
      <c r="H1685" t="b">
        <v>1</v>
      </c>
      <c r="I1685" s="4">
        <v>50</v>
      </c>
      <c r="J1685" s="5">
        <v>1705</v>
      </c>
      <c r="K1685" s="5">
        <v>26</v>
      </c>
      <c r="L1685" s="5">
        <v>17</v>
      </c>
      <c r="M1685">
        <v>4</v>
      </c>
      <c r="N1685" t="str">
        <f>VLOOKUP(טבלה1[[#This Row],[level_id]],Level_id!$A$2:$B$5,2)</f>
        <v>Intermediate Level</v>
      </c>
      <c r="O1685" t="str">
        <f>LOWER(טבלה1[[#This Row],[level_desc]])</f>
        <v>intermediate level</v>
      </c>
      <c r="P1685" s="3" t="str">
        <f>UPPER(טבלה1[[#This Row],[small letters]])</f>
        <v>INTERMEDIATE LEVEL</v>
      </c>
      <c r="Q1685">
        <f>LEN(טבלה1[[#This Row],[no spaces]])</f>
        <v>18</v>
      </c>
      <c r="R1685" t="str">
        <f>TRIM(טבלה1[[#This Row],[small letters]])</f>
        <v>intermediate level</v>
      </c>
      <c r="S1685" s="6">
        <v>2</v>
      </c>
      <c r="T1685" s="12">
        <v>42555</v>
      </c>
      <c r="U1685" s="6">
        <f>DAY(טבלה1[[#This Row],[published_date]])</f>
        <v>4</v>
      </c>
      <c r="V1685" s="6">
        <f>MONTH(טבלה1[[#This Row],[published_date]])</f>
        <v>7</v>
      </c>
      <c r="W1685" s="6">
        <f>YEAR(טבלה1[[#This Row],[published_date]])</f>
        <v>2016</v>
      </c>
      <c r="X1685">
        <v>4</v>
      </c>
      <c r="Y1685" t="str">
        <f>VLOOKUP(טבלה1[[#This Row],[subject_id]],Subject_id!$A$2:$B$5,2)</f>
        <v>Web Development</v>
      </c>
      <c r="Z1685" s="7">
        <v>44114</v>
      </c>
      <c r="AA1685">
        <f>_xlfn.DAYS(טבלה1[[#This Row],[Removal_date]],טבלה1[[#This Row],[published_date]])</f>
        <v>1559</v>
      </c>
      <c r="AB1685" s="4">
        <f>טבלה1[[#This Row],[price]]*טבלה1[[#This Row],[num_subscribers]]</f>
        <v>85250</v>
      </c>
    </row>
    <row r="1686" spans="1:28" x14ac:dyDescent="0.3">
      <c r="A1686">
        <v>895244</v>
      </c>
      <c r="B1686" t="s">
        <v>3818</v>
      </c>
      <c r="C1686" t="str">
        <f>LEFT(טבלה1[[#This Row],[course_title]],10)</f>
        <v>CAGED Syst</v>
      </c>
      <c r="D1686" t="str">
        <f>RIGHT(טבלה1[[#This Row],[course_title]],10)</f>
        <v>z Academy)</v>
      </c>
      <c r="E1686" t="str">
        <f>MID(טבלה1[[#This Row],[course_title]],2,10)</f>
        <v>AGED Syste</v>
      </c>
      <c r="F1686" t="s">
        <v>3819</v>
      </c>
      <c r="G1686" t="str">
        <f>REPLACE(טבלה1[[#This Row],[url]],19,3,"com")</f>
        <v>https://www.udemy.com/caged-system-for-guitar/</v>
      </c>
      <c r="H1686" t="b">
        <v>1</v>
      </c>
      <c r="I1686" s="4">
        <v>50</v>
      </c>
      <c r="J1686" s="5">
        <v>450</v>
      </c>
      <c r="K1686" s="5">
        <v>15</v>
      </c>
      <c r="L1686" s="5">
        <v>7</v>
      </c>
      <c r="M1686">
        <v>1</v>
      </c>
      <c r="N1686" t="str">
        <f>VLOOKUP(טבלה1[[#This Row],[level_id]],Level_id!$A$2:$B$5,2)</f>
        <v>All levels</v>
      </c>
      <c r="O1686" t="str">
        <f>LOWER(טבלה1[[#This Row],[level_desc]])</f>
        <v>all levels</v>
      </c>
      <c r="P1686" s="3" t="str">
        <f>UPPER(טבלה1[[#This Row],[small letters]])</f>
        <v>ALL LEVELS</v>
      </c>
      <c r="Q1686">
        <f>LEN(טבלה1[[#This Row],[no spaces]])</f>
        <v>10</v>
      </c>
      <c r="R1686" t="str">
        <f>TRIM(טבלה1[[#This Row],[small letters]])</f>
        <v>all levels</v>
      </c>
      <c r="S1686" s="6">
        <v>1.5</v>
      </c>
      <c r="T1686" s="12">
        <v>42576</v>
      </c>
      <c r="U1686" s="6">
        <f>DAY(טבלה1[[#This Row],[published_date]])</f>
        <v>25</v>
      </c>
      <c r="V1686" s="6">
        <f>MONTH(טבלה1[[#This Row],[published_date]])</f>
        <v>7</v>
      </c>
      <c r="W1686" s="6">
        <f>YEAR(טבלה1[[#This Row],[published_date]])</f>
        <v>2016</v>
      </c>
      <c r="X1686">
        <v>3</v>
      </c>
      <c r="Y1686" t="str">
        <f>VLOOKUP(טבלה1[[#This Row],[subject_id]],Subject_id!$A$2:$B$5,2)</f>
        <v>Musical Instruments</v>
      </c>
      <c r="Z1686" s="7">
        <v>43734</v>
      </c>
      <c r="AA1686">
        <f>_xlfn.DAYS(טבלה1[[#This Row],[Removal_date]],טבלה1[[#This Row],[published_date]])</f>
        <v>1158</v>
      </c>
      <c r="AB1686" s="4">
        <f>טבלה1[[#This Row],[price]]*טבלה1[[#This Row],[num_subscribers]]</f>
        <v>22500</v>
      </c>
    </row>
    <row r="1687" spans="1:28" x14ac:dyDescent="0.3">
      <c r="A1687">
        <v>899702</v>
      </c>
      <c r="B1687" t="s">
        <v>4743</v>
      </c>
      <c r="C1687" t="str">
        <f>LEFT(טבלה1[[#This Row],[course_title]],10)</f>
        <v>Advanced O</v>
      </c>
      <c r="D1687" t="str">
        <f>RIGHT(טבלה1[[#This Row],[course_title]],10)</f>
        <v>Oboist!â€‹</v>
      </c>
      <c r="E1687" t="str">
        <f>MID(טבלה1[[#This Row],[course_title]],2,10)</f>
        <v>dvanced Ob</v>
      </c>
      <c r="F1687" t="s">
        <v>4744</v>
      </c>
      <c r="G1687" t="str">
        <f>REPLACE(טבלה1[[#This Row],[url]],19,3,"com")</f>
        <v>https://www.udemy.com/advanced-oboe/</v>
      </c>
      <c r="H1687" t="b">
        <v>1</v>
      </c>
      <c r="I1687" s="4">
        <v>50</v>
      </c>
      <c r="J1687" s="5">
        <v>47</v>
      </c>
      <c r="K1687" s="5">
        <v>0</v>
      </c>
      <c r="L1687" s="5">
        <v>82</v>
      </c>
      <c r="M1687">
        <v>3</v>
      </c>
      <c r="N1687" t="str">
        <f>VLOOKUP(טבלה1[[#This Row],[level_id]],Level_id!$A$2:$B$5,2)</f>
        <v>Expert Level</v>
      </c>
      <c r="O1687" t="str">
        <f>LOWER(טבלה1[[#This Row],[level_desc]])</f>
        <v>expert level</v>
      </c>
      <c r="P1687" s="3" t="str">
        <f>UPPER(טבלה1[[#This Row],[small letters]])</f>
        <v>EXPERT LEVEL</v>
      </c>
      <c r="Q1687">
        <f>LEN(טבלה1[[#This Row],[no spaces]])</f>
        <v>12</v>
      </c>
      <c r="R1687" t="str">
        <f>TRIM(טבלה1[[#This Row],[small letters]])</f>
        <v>expert level</v>
      </c>
      <c r="S1687" s="6">
        <v>4</v>
      </c>
      <c r="T1687" s="12">
        <v>42579</v>
      </c>
      <c r="U1687" s="6">
        <f>DAY(טבלה1[[#This Row],[published_date]])</f>
        <v>28</v>
      </c>
      <c r="V1687" s="6">
        <f>MONTH(טבלה1[[#This Row],[published_date]])</f>
        <v>7</v>
      </c>
      <c r="W1687" s="6">
        <f>YEAR(טבלה1[[#This Row],[published_date]])</f>
        <v>2016</v>
      </c>
      <c r="X1687">
        <v>3</v>
      </c>
      <c r="Y1687" t="str">
        <f>VLOOKUP(טבלה1[[#This Row],[subject_id]],Subject_id!$A$2:$B$5,2)</f>
        <v>Musical Instruments</v>
      </c>
      <c r="Z1687" s="7">
        <v>43701</v>
      </c>
      <c r="AA1687">
        <f>_xlfn.DAYS(טבלה1[[#This Row],[Removal_date]],טבלה1[[#This Row],[published_date]])</f>
        <v>1122</v>
      </c>
      <c r="AB1687" s="4">
        <f>טבלה1[[#This Row],[price]]*טבלה1[[#This Row],[num_subscribers]]</f>
        <v>2350</v>
      </c>
    </row>
    <row r="1688" spans="1:28" x14ac:dyDescent="0.3">
      <c r="A1688">
        <v>902888</v>
      </c>
      <c r="B1688" t="s">
        <v>1736</v>
      </c>
      <c r="C1688" t="str">
        <f>LEFT(טבלה1[[#This Row],[course_title]],10)</f>
        <v>Investment</v>
      </c>
      <c r="D1688" t="str">
        <f>RIGHT(טבלה1[[#This Row],[course_title]],10)</f>
        <v>ith Python</v>
      </c>
      <c r="E1688" t="str">
        <f>MID(טבלה1[[#This Row],[course_title]],2,10)</f>
        <v xml:space="preserve">nvestment </v>
      </c>
      <c r="F1688" t="s">
        <v>1737</v>
      </c>
      <c r="G1688" t="str">
        <f>REPLACE(טבלה1[[#This Row],[url]],19,3,"com")</f>
        <v>https://www.udemy.com/investment-portfolio-analysis-with-python/</v>
      </c>
      <c r="H1688" t="b">
        <v>1</v>
      </c>
      <c r="I1688" s="4">
        <v>50</v>
      </c>
      <c r="J1688" s="5">
        <v>209</v>
      </c>
      <c r="K1688" s="5">
        <v>13</v>
      </c>
      <c r="L1688" s="5">
        <v>37</v>
      </c>
      <c r="M1688">
        <v>1</v>
      </c>
      <c r="N1688" t="str">
        <f>VLOOKUP(טבלה1[[#This Row],[level_id]],Level_id!$A$2:$B$5,2)</f>
        <v>All levels</v>
      </c>
      <c r="O1688" t="str">
        <f>LOWER(טבלה1[[#This Row],[level_desc]])</f>
        <v>all levels</v>
      </c>
      <c r="P1688" s="3" t="str">
        <f>UPPER(טבלה1[[#This Row],[small letters]])</f>
        <v>ALL LEVELS</v>
      </c>
      <c r="Q1688">
        <f>LEN(טבלה1[[#This Row],[no spaces]])</f>
        <v>10</v>
      </c>
      <c r="R1688" t="str">
        <f>TRIM(טבלה1[[#This Row],[small letters]])</f>
        <v>all levels</v>
      </c>
      <c r="S1688" s="6">
        <v>7</v>
      </c>
      <c r="T1688" s="12">
        <v>42564</v>
      </c>
      <c r="U1688" s="6">
        <f>DAY(טבלה1[[#This Row],[published_date]])</f>
        <v>13</v>
      </c>
      <c r="V1688" s="6">
        <f>MONTH(טבלה1[[#This Row],[published_date]])</f>
        <v>7</v>
      </c>
      <c r="W1688" s="6">
        <f>YEAR(טבלה1[[#This Row],[published_date]])</f>
        <v>2016</v>
      </c>
      <c r="X1688">
        <v>1</v>
      </c>
      <c r="Y1688" t="str">
        <f>VLOOKUP(טבלה1[[#This Row],[subject_id]],Subject_id!$A$2:$B$5,2)</f>
        <v>Business Finance</v>
      </c>
      <c r="Z1688" s="7">
        <v>43318</v>
      </c>
      <c r="AA1688">
        <f>_xlfn.DAYS(טבלה1[[#This Row],[Removal_date]],טבלה1[[#This Row],[published_date]])</f>
        <v>754</v>
      </c>
      <c r="AB1688" s="4">
        <f>טבלה1[[#This Row],[price]]*טבלה1[[#This Row],[num_subscribers]]</f>
        <v>10450</v>
      </c>
    </row>
    <row r="1689" spans="1:28" x14ac:dyDescent="0.3">
      <c r="A1689">
        <v>904462</v>
      </c>
      <c r="B1689" t="s">
        <v>6396</v>
      </c>
      <c r="C1689" t="str">
        <f>LEFT(טבלה1[[#This Row],[course_title]],10)</f>
        <v>The Comple</v>
      </c>
      <c r="D1689" t="str">
        <f>RIGHT(טבלה1[[#This Row],[course_title]],10)</f>
        <v>x Bootcamp</v>
      </c>
      <c r="E1689" t="str">
        <f>MID(טבלה1[[#This Row],[course_title]],2,10)</f>
        <v>he Complet</v>
      </c>
      <c r="F1689" t="s">
        <v>6397</v>
      </c>
      <c r="G1689" t="str">
        <f>REPLACE(טבלה1[[#This Row],[url]],19,3,"com")</f>
        <v>https://www.udemy.com/the-complete-elixir-and-phoenix-bootcamp-and-tutorial/</v>
      </c>
      <c r="H1689" t="b">
        <v>1</v>
      </c>
      <c r="I1689" s="4">
        <v>50</v>
      </c>
      <c r="J1689" s="5">
        <v>5279</v>
      </c>
      <c r="K1689" s="5">
        <v>1375</v>
      </c>
      <c r="L1689" s="5">
        <v>123</v>
      </c>
      <c r="M1689">
        <v>1</v>
      </c>
      <c r="N1689" t="str">
        <f>VLOOKUP(טבלה1[[#This Row],[level_id]],Level_id!$A$2:$B$5,2)</f>
        <v>All levels</v>
      </c>
      <c r="O1689" t="str">
        <f>LOWER(טבלה1[[#This Row],[level_desc]])</f>
        <v>all levels</v>
      </c>
      <c r="P1689" s="3" t="str">
        <f>UPPER(טבלה1[[#This Row],[small letters]])</f>
        <v>ALL LEVELS</v>
      </c>
      <c r="Q1689">
        <f>LEN(טבלה1[[#This Row],[no spaces]])</f>
        <v>10</v>
      </c>
      <c r="R1689" t="str">
        <f>TRIM(טבלה1[[#This Row],[small letters]])</f>
        <v>all levels</v>
      </c>
      <c r="S1689" s="6">
        <v>14.5</v>
      </c>
      <c r="T1689" s="12">
        <v>42670</v>
      </c>
      <c r="U1689" s="6">
        <f>DAY(טבלה1[[#This Row],[published_date]])</f>
        <v>27</v>
      </c>
      <c r="V1689" s="6">
        <f>MONTH(טבלה1[[#This Row],[published_date]])</f>
        <v>10</v>
      </c>
      <c r="W1689" s="6">
        <f>YEAR(טבלה1[[#This Row],[published_date]])</f>
        <v>2016</v>
      </c>
      <c r="X1689">
        <v>4</v>
      </c>
      <c r="Y1689" t="str">
        <f>VLOOKUP(טבלה1[[#This Row],[subject_id]],Subject_id!$A$2:$B$5,2)</f>
        <v>Web Development</v>
      </c>
      <c r="Z1689" s="7">
        <v>43734</v>
      </c>
      <c r="AA1689">
        <f>_xlfn.DAYS(טבלה1[[#This Row],[Removal_date]],טבלה1[[#This Row],[published_date]])</f>
        <v>1064</v>
      </c>
      <c r="AB1689" s="4">
        <f>טבלה1[[#This Row],[price]]*טבלה1[[#This Row],[num_subscribers]]</f>
        <v>263950</v>
      </c>
    </row>
    <row r="1690" spans="1:28" x14ac:dyDescent="0.3">
      <c r="A1690">
        <v>904818</v>
      </c>
      <c r="B1690" t="s">
        <v>5762</v>
      </c>
      <c r="C1690" t="str">
        <f>LEFT(טבלה1[[#This Row],[course_title]],10)</f>
        <v>Web Securi</v>
      </c>
      <c r="D1690" t="str">
        <f>RIGHT(טבלה1[[#This Row],[course_title]],10)</f>
        <v>Mitigation</v>
      </c>
      <c r="E1690" t="str">
        <f>MID(טבלה1[[#This Row],[course_title]],2,10)</f>
        <v>eb Securit</v>
      </c>
      <c r="F1690" t="s">
        <v>5763</v>
      </c>
      <c r="G1690" t="str">
        <f>REPLACE(טבלה1[[#This Row],[url]],19,3,"com")</f>
        <v>https://www.udemy.com/web-security-common-vulnerabilities-and-their-mitigation/</v>
      </c>
      <c r="H1690" t="b">
        <v>1</v>
      </c>
      <c r="I1690" s="4">
        <v>50</v>
      </c>
      <c r="J1690" s="5">
        <v>1547</v>
      </c>
      <c r="K1690" s="5">
        <v>30</v>
      </c>
      <c r="L1690" s="5">
        <v>56</v>
      </c>
      <c r="M1690">
        <v>1</v>
      </c>
      <c r="N1690" t="str">
        <f>VLOOKUP(טבלה1[[#This Row],[level_id]],Level_id!$A$2:$B$5,2)</f>
        <v>All levels</v>
      </c>
      <c r="O1690" t="str">
        <f>LOWER(טבלה1[[#This Row],[level_desc]])</f>
        <v>all levels</v>
      </c>
      <c r="P1690" s="3" t="str">
        <f>UPPER(טבלה1[[#This Row],[small letters]])</f>
        <v>ALL LEVELS</v>
      </c>
      <c r="Q1690">
        <f>LEN(טבלה1[[#This Row],[no spaces]])</f>
        <v>10</v>
      </c>
      <c r="R1690" t="str">
        <f>TRIM(טבלה1[[#This Row],[small letters]])</f>
        <v>all levels</v>
      </c>
      <c r="S1690" s="6">
        <v>8</v>
      </c>
      <c r="T1690" s="12">
        <v>42565</v>
      </c>
      <c r="U1690" s="6">
        <f>DAY(טבלה1[[#This Row],[published_date]])</f>
        <v>14</v>
      </c>
      <c r="V1690" s="6">
        <f>MONTH(טבלה1[[#This Row],[published_date]])</f>
        <v>7</v>
      </c>
      <c r="W1690" s="6">
        <f>YEAR(טבלה1[[#This Row],[published_date]])</f>
        <v>2016</v>
      </c>
      <c r="X1690">
        <v>4</v>
      </c>
      <c r="Y1690" t="str">
        <f>VLOOKUP(טבלה1[[#This Row],[subject_id]],Subject_id!$A$2:$B$5,2)</f>
        <v>Web Development</v>
      </c>
      <c r="Z1690" s="7">
        <v>43734</v>
      </c>
      <c r="AA1690">
        <f>_xlfn.DAYS(טבלה1[[#This Row],[Removal_date]],טבלה1[[#This Row],[published_date]])</f>
        <v>1169</v>
      </c>
      <c r="AB1690" s="4">
        <f>טבלה1[[#This Row],[price]]*טבלה1[[#This Row],[num_subscribers]]</f>
        <v>77350</v>
      </c>
    </row>
    <row r="1691" spans="1:28" x14ac:dyDescent="0.3">
      <c r="A1691">
        <v>905096</v>
      </c>
      <c r="B1691" t="s">
        <v>7345</v>
      </c>
      <c r="C1691" t="str">
        <f>LEFT(טבלה1[[#This Row],[course_title]],10)</f>
        <v>CSS Animat</v>
      </c>
      <c r="D1691" t="str">
        <f>RIGHT(טבלה1[[#This Row],[course_title]],10)</f>
        <v>ur Website</v>
      </c>
      <c r="E1691" t="str">
        <f>MID(טבלה1[[#This Row],[course_title]],2,10)</f>
        <v>SS Animati</v>
      </c>
      <c r="F1691" t="s">
        <v>7346</v>
      </c>
      <c r="G1691" t="str">
        <f>REPLACE(טבלה1[[#This Row],[url]],19,3,"com")</f>
        <v>https://www.udemy.com/css-animations-create-amazing-effects-on-your-website/</v>
      </c>
      <c r="H1691" t="b">
        <v>1</v>
      </c>
      <c r="I1691" s="4">
        <v>50</v>
      </c>
      <c r="J1691" s="5">
        <v>300</v>
      </c>
      <c r="K1691" s="5">
        <v>31</v>
      </c>
      <c r="L1691" s="5">
        <v>38</v>
      </c>
      <c r="M1691">
        <v>1</v>
      </c>
      <c r="N1691" t="str">
        <f>VLOOKUP(טבלה1[[#This Row],[level_id]],Level_id!$A$2:$B$5,2)</f>
        <v>All levels</v>
      </c>
      <c r="O1691" t="str">
        <f>LOWER(טבלה1[[#This Row],[level_desc]])</f>
        <v>all levels</v>
      </c>
      <c r="P1691" s="3" t="str">
        <f>UPPER(טבלה1[[#This Row],[small letters]])</f>
        <v>ALL LEVELS</v>
      </c>
      <c r="Q1691">
        <f>LEN(טבלה1[[#This Row],[no spaces]])</f>
        <v>10</v>
      </c>
      <c r="R1691" t="str">
        <f>TRIM(טבלה1[[#This Row],[small letters]])</f>
        <v>all levels</v>
      </c>
      <c r="S1691" s="6">
        <v>3</v>
      </c>
      <c r="T1691" s="12">
        <v>42593</v>
      </c>
      <c r="U1691" s="6">
        <f>DAY(טבלה1[[#This Row],[published_date]])</f>
        <v>11</v>
      </c>
      <c r="V1691" s="6">
        <f>MONTH(טבלה1[[#This Row],[published_date]])</f>
        <v>8</v>
      </c>
      <c r="W1691" s="6">
        <f>YEAR(טבלה1[[#This Row],[published_date]])</f>
        <v>2016</v>
      </c>
      <c r="X1691">
        <v>4</v>
      </c>
      <c r="Y1691" t="str">
        <f>VLOOKUP(טבלה1[[#This Row],[subject_id]],Subject_id!$A$2:$B$5,2)</f>
        <v>Web Development</v>
      </c>
      <c r="Z1691" s="7">
        <v>43734</v>
      </c>
      <c r="AA1691">
        <f>_xlfn.DAYS(טבלה1[[#This Row],[Removal_date]],טבלה1[[#This Row],[published_date]])</f>
        <v>1141</v>
      </c>
      <c r="AB1691" s="4">
        <f>טבלה1[[#This Row],[price]]*טבלה1[[#This Row],[num_subscribers]]</f>
        <v>15000</v>
      </c>
    </row>
    <row r="1692" spans="1:28" x14ac:dyDescent="0.3">
      <c r="A1692">
        <v>907966</v>
      </c>
      <c r="B1692" t="s">
        <v>4004</v>
      </c>
      <c r="C1692" t="str">
        <f>LEFT(טבלה1[[#This Row],[course_title]],10)</f>
        <v>Guitar: Le</v>
      </c>
      <c r="D1692" t="str">
        <f>RIGHT(טבלה1[[#This Row],[course_title]],10)</f>
        <v>ogressions</v>
      </c>
      <c r="E1692" t="str">
        <f>MID(טבלה1[[#This Row],[course_title]],2,10)</f>
        <v>uitar: Lea</v>
      </c>
      <c r="F1692" t="s">
        <v>4005</v>
      </c>
      <c r="G1692" t="str">
        <f>REPLACE(טבלה1[[#This Row],[url]],19,3,"com")</f>
        <v>https://www.udemy.com/classic-ccr-style/</v>
      </c>
      <c r="H1692" t="b">
        <v>1</v>
      </c>
      <c r="I1692" s="4">
        <v>50</v>
      </c>
      <c r="J1692" s="5">
        <v>2045</v>
      </c>
      <c r="K1692" s="5">
        <v>8</v>
      </c>
      <c r="L1692" s="5">
        <v>24</v>
      </c>
      <c r="M1692">
        <v>2</v>
      </c>
      <c r="N1692" t="str">
        <f>VLOOKUP(טבלה1[[#This Row],[level_id]],Level_id!$A$2:$B$5,2)</f>
        <v>Beginner Level</v>
      </c>
      <c r="O1692" t="str">
        <f>LOWER(טבלה1[[#This Row],[level_desc]])</f>
        <v>beginner level</v>
      </c>
      <c r="P1692" s="3" t="str">
        <f>UPPER(טבלה1[[#This Row],[small letters]])</f>
        <v>BEGINNER LEVEL</v>
      </c>
      <c r="Q1692">
        <f>LEN(טבלה1[[#This Row],[no spaces]])</f>
        <v>14</v>
      </c>
      <c r="R1692" t="str">
        <f>TRIM(טבלה1[[#This Row],[small letters]])</f>
        <v>beginner level</v>
      </c>
      <c r="S1692" s="6">
        <v>2</v>
      </c>
      <c r="T1692" s="12">
        <v>42607</v>
      </c>
      <c r="U1692" s="6">
        <f>DAY(טבלה1[[#This Row],[published_date]])</f>
        <v>25</v>
      </c>
      <c r="V1692" s="6">
        <f>MONTH(טבלה1[[#This Row],[published_date]])</f>
        <v>8</v>
      </c>
      <c r="W1692" s="6">
        <f>YEAR(טבלה1[[#This Row],[published_date]])</f>
        <v>2016</v>
      </c>
      <c r="X1692">
        <v>3</v>
      </c>
      <c r="Y1692" t="str">
        <f>VLOOKUP(טבלה1[[#This Row],[subject_id]],Subject_id!$A$2:$B$5,2)</f>
        <v>Musical Instruments</v>
      </c>
      <c r="Z1692" s="7">
        <v>43465</v>
      </c>
      <c r="AA1692">
        <f>_xlfn.DAYS(טבלה1[[#This Row],[Removal_date]],טבלה1[[#This Row],[published_date]])</f>
        <v>858</v>
      </c>
      <c r="AB1692" s="4">
        <f>טבלה1[[#This Row],[price]]*טבלה1[[#This Row],[num_subscribers]]</f>
        <v>102250</v>
      </c>
    </row>
    <row r="1693" spans="1:28" x14ac:dyDescent="0.3">
      <c r="A1693">
        <v>910624</v>
      </c>
      <c r="B1693" t="s">
        <v>7203</v>
      </c>
      <c r="C1693" t="str">
        <f>LEFT(טבלה1[[#This Row],[course_title]],10)</f>
        <v>Create fre</v>
      </c>
      <c r="D1693" t="str">
        <f>RIGHT(טבלה1[[#This Row],[course_title]],10)</f>
        <v>ic website</v>
      </c>
      <c r="E1693" t="str">
        <f>MID(טבלה1[[#This Row],[course_title]],2,10)</f>
        <v>reate free</v>
      </c>
      <c r="F1693" t="s">
        <v>7204</v>
      </c>
      <c r="G1693" t="str">
        <f>REPLACE(טבלה1[[#This Row],[url]],19,3,"com")</f>
        <v>https://www.udemy.com/create-free-fast-and-secure-static-website/</v>
      </c>
      <c r="H1693" t="b">
        <v>1</v>
      </c>
      <c r="I1693" s="4">
        <v>50</v>
      </c>
      <c r="J1693" s="5">
        <v>322</v>
      </c>
      <c r="K1693" s="5">
        <v>9</v>
      </c>
      <c r="L1693" s="5">
        <v>9</v>
      </c>
      <c r="M1693">
        <v>2</v>
      </c>
      <c r="N1693" t="str">
        <f>VLOOKUP(טבלה1[[#This Row],[level_id]],Level_id!$A$2:$B$5,2)</f>
        <v>Beginner Level</v>
      </c>
      <c r="O1693" t="str">
        <f>LOWER(טבלה1[[#This Row],[level_desc]])</f>
        <v>beginner level</v>
      </c>
      <c r="P1693" s="3" t="str">
        <f>UPPER(טבלה1[[#This Row],[small letters]])</f>
        <v>BEGINNER LEVEL</v>
      </c>
      <c r="Q1693">
        <f>LEN(טבלה1[[#This Row],[no spaces]])</f>
        <v>14</v>
      </c>
      <c r="R1693" t="str">
        <f>TRIM(טבלה1[[#This Row],[small letters]])</f>
        <v>beginner level</v>
      </c>
      <c r="S1693" s="6">
        <v>0.51666666699999997</v>
      </c>
      <c r="T1693" s="12">
        <v>42572</v>
      </c>
      <c r="U1693" s="6">
        <f>DAY(טבלה1[[#This Row],[published_date]])</f>
        <v>21</v>
      </c>
      <c r="V1693" s="6">
        <f>MONTH(טבלה1[[#This Row],[published_date]])</f>
        <v>7</v>
      </c>
      <c r="W1693" s="6">
        <f>YEAR(טבלה1[[#This Row],[published_date]])</f>
        <v>2016</v>
      </c>
      <c r="X1693">
        <v>4</v>
      </c>
      <c r="Y1693" t="str">
        <f>VLOOKUP(טבלה1[[#This Row],[subject_id]],Subject_id!$A$2:$B$5,2)</f>
        <v>Web Development</v>
      </c>
      <c r="Z1693" s="7">
        <v>43465</v>
      </c>
      <c r="AA1693">
        <f>_xlfn.DAYS(טבלה1[[#This Row],[Removal_date]],טבלה1[[#This Row],[published_date]])</f>
        <v>893</v>
      </c>
      <c r="AB1693" s="4">
        <f>טבלה1[[#This Row],[price]]*טבלה1[[#This Row],[num_subscribers]]</f>
        <v>16100</v>
      </c>
    </row>
    <row r="1694" spans="1:28" x14ac:dyDescent="0.3">
      <c r="A1694">
        <v>912254</v>
      </c>
      <c r="B1694" t="s">
        <v>4759</v>
      </c>
      <c r="C1694" t="str">
        <f>LEFT(טבלה1[[#This Row],[course_title]],10)</f>
        <v>Oboe Solos</v>
      </c>
      <c r="D1694" t="str">
        <f>RIGHT(טבלה1[[#This Row],[course_title]],10)</f>
        <v>ue Pieces!</v>
      </c>
      <c r="E1694" t="str">
        <f>MID(טבלה1[[#This Row],[course_title]],2,10)</f>
        <v>boe Solos:</v>
      </c>
      <c r="F1694" t="s">
        <v>4760</v>
      </c>
      <c r="G1694" t="str">
        <f>REPLACE(טבלה1[[#This Row],[url]],19,3,"com")</f>
        <v>https://www.udemy.com/oboe-solos/</v>
      </c>
      <c r="H1694" t="b">
        <v>1</v>
      </c>
      <c r="I1694" s="4">
        <v>50</v>
      </c>
      <c r="J1694" s="5">
        <v>41</v>
      </c>
      <c r="K1694" s="5">
        <v>0</v>
      </c>
      <c r="L1694" s="5">
        <v>43</v>
      </c>
      <c r="M1694">
        <v>1</v>
      </c>
      <c r="N1694" t="str">
        <f>VLOOKUP(טבלה1[[#This Row],[level_id]],Level_id!$A$2:$B$5,2)</f>
        <v>All levels</v>
      </c>
      <c r="O1694" t="str">
        <f>LOWER(טבלה1[[#This Row],[level_desc]])</f>
        <v>all levels</v>
      </c>
      <c r="P1694" s="3" t="str">
        <f>UPPER(טבלה1[[#This Row],[small letters]])</f>
        <v>ALL LEVELS</v>
      </c>
      <c r="Q1694">
        <f>LEN(טבלה1[[#This Row],[no spaces]])</f>
        <v>10</v>
      </c>
      <c r="R1694" t="str">
        <f>TRIM(טבלה1[[#This Row],[small letters]])</f>
        <v>all levels</v>
      </c>
      <c r="S1694" s="6">
        <v>2</v>
      </c>
      <c r="T1694" s="12">
        <v>42579</v>
      </c>
      <c r="U1694" s="6">
        <f>DAY(טבלה1[[#This Row],[published_date]])</f>
        <v>28</v>
      </c>
      <c r="V1694" s="6">
        <f>MONTH(טבלה1[[#This Row],[published_date]])</f>
        <v>7</v>
      </c>
      <c r="W1694" s="6">
        <f>YEAR(טבלה1[[#This Row],[published_date]])</f>
        <v>2016</v>
      </c>
      <c r="X1694">
        <v>3</v>
      </c>
      <c r="Y1694" t="str">
        <f>VLOOKUP(טבלה1[[#This Row],[subject_id]],Subject_id!$A$2:$B$5,2)</f>
        <v>Musical Instruments</v>
      </c>
      <c r="Z1694" s="7">
        <v>43734</v>
      </c>
      <c r="AA1694">
        <f>_xlfn.DAYS(טבלה1[[#This Row],[Removal_date]],טבלה1[[#This Row],[published_date]])</f>
        <v>1155</v>
      </c>
      <c r="AB1694" s="4">
        <f>טבלה1[[#This Row],[price]]*טבלה1[[#This Row],[num_subscribers]]</f>
        <v>2050</v>
      </c>
    </row>
    <row r="1695" spans="1:28" x14ac:dyDescent="0.3">
      <c r="A1695">
        <v>915964</v>
      </c>
      <c r="B1695" t="s">
        <v>1598</v>
      </c>
      <c r="C1695" t="str">
        <f>LEFT(טבלה1[[#This Row],[course_title]],10)</f>
        <v>Learn to R</v>
      </c>
      <c r="D1695" t="str">
        <f>RIGHT(טבלה1[[#This Row],[course_title]],10)</f>
        <v>ock Market</v>
      </c>
      <c r="E1695" t="str">
        <f>MID(טבלה1[[#This Row],[course_title]],2,10)</f>
        <v>earn to Re</v>
      </c>
      <c r="F1695" t="s">
        <v>1599</v>
      </c>
      <c r="G1695" t="str">
        <f>REPLACE(טבלה1[[#This Row],[url]],19,3,"com")</f>
        <v>https://www.udemy.com/become-a-stock-millionaire/</v>
      </c>
      <c r="H1695" t="b">
        <v>1</v>
      </c>
      <c r="I1695" s="4">
        <v>50</v>
      </c>
      <c r="J1695" s="5">
        <v>841</v>
      </c>
      <c r="K1695" s="5">
        <v>14</v>
      </c>
      <c r="L1695" s="5">
        <v>19</v>
      </c>
      <c r="M1695">
        <v>1</v>
      </c>
      <c r="N1695" t="str">
        <f>VLOOKUP(טבלה1[[#This Row],[level_id]],Level_id!$A$2:$B$5,2)</f>
        <v>All levels</v>
      </c>
      <c r="O1695" t="str">
        <f>LOWER(טבלה1[[#This Row],[level_desc]])</f>
        <v>all levels</v>
      </c>
      <c r="P1695" s="3" t="str">
        <f>UPPER(טבלה1[[#This Row],[small letters]])</f>
        <v>ALL LEVELS</v>
      </c>
      <c r="Q1695">
        <f>LEN(טבלה1[[#This Row],[no spaces]])</f>
        <v>10</v>
      </c>
      <c r="R1695" t="str">
        <f>TRIM(טבלה1[[#This Row],[small letters]])</f>
        <v>all levels</v>
      </c>
      <c r="S1695" s="6">
        <v>0.61666666699999995</v>
      </c>
      <c r="T1695" s="12">
        <v>42580</v>
      </c>
      <c r="U1695" s="6">
        <f>DAY(טבלה1[[#This Row],[published_date]])</f>
        <v>29</v>
      </c>
      <c r="V1695" s="6">
        <f>MONTH(טבלה1[[#This Row],[published_date]])</f>
        <v>7</v>
      </c>
      <c r="W1695" s="6">
        <f>YEAR(טבלה1[[#This Row],[published_date]])</f>
        <v>2016</v>
      </c>
      <c r="X1695">
        <v>1</v>
      </c>
      <c r="Y1695" t="str">
        <f>VLOOKUP(טבלה1[[#This Row],[subject_id]],Subject_id!$A$2:$B$5,2)</f>
        <v>Business Finance</v>
      </c>
      <c r="Z1695" s="7">
        <v>43318</v>
      </c>
      <c r="AA1695">
        <f>_xlfn.DAYS(טבלה1[[#This Row],[Removal_date]],טבלה1[[#This Row],[published_date]])</f>
        <v>738</v>
      </c>
      <c r="AB1695" s="4">
        <f>טבלה1[[#This Row],[price]]*טבלה1[[#This Row],[num_subscribers]]</f>
        <v>42050</v>
      </c>
    </row>
    <row r="1696" spans="1:28" x14ac:dyDescent="0.3">
      <c r="A1696">
        <v>917176</v>
      </c>
      <c r="B1696" t="s">
        <v>4237</v>
      </c>
      <c r="C1696" t="str">
        <f>LEFT(טבלה1[[#This Row],[course_title]],10)</f>
        <v>Violin for</v>
      </c>
      <c r="D1696" t="str">
        <f>RIGHT(טבלה1[[#This Row],[course_title]],10)</f>
        <v xml:space="preserve"> Beginners</v>
      </c>
      <c r="E1696" t="str">
        <f>MID(טבלה1[[#This Row],[course_title]],2,10)</f>
        <v xml:space="preserve">iolin for </v>
      </c>
      <c r="F1696" t="s">
        <v>4238</v>
      </c>
      <c r="G1696" t="str">
        <f>REPLACE(טבלה1[[#This Row],[url]],19,3,"com")</f>
        <v>https://www.udemy.com/violin-for-beginners/</v>
      </c>
      <c r="H1696" t="b">
        <v>1</v>
      </c>
      <c r="I1696" s="4">
        <v>50</v>
      </c>
      <c r="J1696" s="5">
        <v>4</v>
      </c>
      <c r="K1696" s="5">
        <v>0</v>
      </c>
      <c r="L1696" s="5">
        <v>18</v>
      </c>
      <c r="M1696">
        <v>2</v>
      </c>
      <c r="N1696" t="str">
        <f>VLOOKUP(טבלה1[[#This Row],[level_id]],Level_id!$A$2:$B$5,2)</f>
        <v>Beginner Level</v>
      </c>
      <c r="O1696" t="str">
        <f>LOWER(טבלה1[[#This Row],[level_desc]])</f>
        <v>beginner level</v>
      </c>
      <c r="P1696" s="3" t="str">
        <f>UPPER(טבלה1[[#This Row],[small letters]])</f>
        <v>BEGINNER LEVEL</v>
      </c>
      <c r="Q1696">
        <f>LEN(טבלה1[[#This Row],[no spaces]])</f>
        <v>14</v>
      </c>
      <c r="R1696" t="str">
        <f>TRIM(טבלה1[[#This Row],[small letters]])</f>
        <v>beginner level</v>
      </c>
      <c r="S1696" s="6">
        <v>0.73333333300000003</v>
      </c>
      <c r="T1696" s="12">
        <v>42801</v>
      </c>
      <c r="U1696" s="6">
        <f>DAY(טבלה1[[#This Row],[published_date]])</f>
        <v>7</v>
      </c>
      <c r="V1696" s="6">
        <f>MONTH(טבלה1[[#This Row],[published_date]])</f>
        <v>3</v>
      </c>
      <c r="W1696" s="6">
        <f>YEAR(טבלה1[[#This Row],[published_date]])</f>
        <v>2017</v>
      </c>
      <c r="X1696">
        <v>3</v>
      </c>
      <c r="Y1696" t="str">
        <f>VLOOKUP(טבלה1[[#This Row],[subject_id]],Subject_id!$A$2:$B$5,2)</f>
        <v>Musical Instruments</v>
      </c>
      <c r="Z1696" s="7">
        <v>43465</v>
      </c>
      <c r="AA1696">
        <f>_xlfn.DAYS(טבלה1[[#This Row],[Removal_date]],טבלה1[[#This Row],[published_date]])</f>
        <v>664</v>
      </c>
      <c r="AB1696" s="4">
        <f>טבלה1[[#This Row],[price]]*טבלה1[[#This Row],[num_subscribers]]</f>
        <v>200</v>
      </c>
    </row>
    <row r="1697" spans="1:28" x14ac:dyDescent="0.3">
      <c r="A1697">
        <v>918870</v>
      </c>
      <c r="B1697" t="s">
        <v>5092</v>
      </c>
      <c r="C1697" t="str">
        <f>LEFT(טבלה1[[#This Row],[course_title]],10)</f>
        <v>HTML CSS L</v>
      </c>
      <c r="D1697" t="str">
        <f>RIGHT(טבלה1[[#This Row],[course_title]],10)</f>
        <v>om scratch</v>
      </c>
      <c r="E1697" t="str">
        <f>MID(טבלה1[[#This Row],[course_title]],2,10)</f>
        <v>TML CSS Le</v>
      </c>
      <c r="F1697" t="s">
        <v>5093</v>
      </c>
      <c r="G1697" t="str">
        <f>REPLACE(טבלה1[[#This Row],[url]],19,3,"com")</f>
        <v>https://www.udemy.com/html-css-learn-to-create-a-website-from-scratch/</v>
      </c>
      <c r="H1697" t="b">
        <v>1</v>
      </c>
      <c r="I1697" s="4">
        <v>50</v>
      </c>
      <c r="J1697" s="5">
        <v>4892</v>
      </c>
      <c r="K1697" s="5">
        <v>49</v>
      </c>
      <c r="L1697" s="5">
        <v>32</v>
      </c>
      <c r="M1697">
        <v>2</v>
      </c>
      <c r="N1697" t="str">
        <f>VLOOKUP(טבלה1[[#This Row],[level_id]],Level_id!$A$2:$B$5,2)</f>
        <v>Beginner Level</v>
      </c>
      <c r="O1697" t="str">
        <f>LOWER(טבלה1[[#This Row],[level_desc]])</f>
        <v>beginner level</v>
      </c>
      <c r="P1697" s="3" t="str">
        <f>UPPER(טבלה1[[#This Row],[small letters]])</f>
        <v>BEGINNER LEVEL</v>
      </c>
      <c r="Q1697">
        <f>LEN(טבלה1[[#This Row],[no spaces]])</f>
        <v>14</v>
      </c>
      <c r="R1697" t="str">
        <f>TRIM(טבלה1[[#This Row],[small letters]])</f>
        <v>beginner level</v>
      </c>
      <c r="S1697" s="6">
        <v>2</v>
      </c>
      <c r="T1697" s="12">
        <v>42586</v>
      </c>
      <c r="U1697" s="6">
        <f>DAY(טבלה1[[#This Row],[published_date]])</f>
        <v>4</v>
      </c>
      <c r="V1697" s="6">
        <f>MONTH(טבלה1[[#This Row],[published_date]])</f>
        <v>8</v>
      </c>
      <c r="W1697" s="6">
        <f>YEAR(טבלה1[[#This Row],[published_date]])</f>
        <v>2016</v>
      </c>
      <c r="X1697">
        <v>4</v>
      </c>
      <c r="Y1697" t="str">
        <f>VLOOKUP(טבלה1[[#This Row],[subject_id]],Subject_id!$A$2:$B$5,2)</f>
        <v>Web Development</v>
      </c>
      <c r="Z1697" s="7">
        <v>43465</v>
      </c>
      <c r="AA1697">
        <f>_xlfn.DAYS(טבלה1[[#This Row],[Removal_date]],טבלה1[[#This Row],[published_date]])</f>
        <v>879</v>
      </c>
      <c r="AB1697" s="4">
        <f>טבלה1[[#This Row],[price]]*טבלה1[[#This Row],[num_subscribers]]</f>
        <v>244600</v>
      </c>
    </row>
    <row r="1698" spans="1:28" x14ac:dyDescent="0.3">
      <c r="A1698">
        <v>927442</v>
      </c>
      <c r="B1698" t="s">
        <v>1076</v>
      </c>
      <c r="C1698" t="str">
        <f>LEFT(טבלה1[[#This Row],[course_title]],10)</f>
        <v xml:space="preserve">Learn the </v>
      </c>
      <c r="D1698" t="str">
        <f>RIGHT(טבלה1[[#This Row],[course_title]],10)</f>
        <v>nd Options</v>
      </c>
      <c r="E1698" t="str">
        <f>MID(טבלה1[[#This Row],[course_title]],2,10)</f>
        <v>earn the F</v>
      </c>
      <c r="F1698" t="s">
        <v>1077</v>
      </c>
      <c r="G1698" t="str">
        <f>REPLACE(טבלה1[[#This Row],[url]],19,3,"com")</f>
        <v>https://www.udemy.com/learn-how-to-trade-stocks-and-options/</v>
      </c>
      <c r="H1698" t="b">
        <v>1</v>
      </c>
      <c r="I1698" s="4">
        <v>50</v>
      </c>
      <c r="J1698" s="5">
        <v>80</v>
      </c>
      <c r="K1698" s="5">
        <v>18</v>
      </c>
      <c r="L1698" s="5">
        <v>63</v>
      </c>
      <c r="M1698">
        <v>2</v>
      </c>
      <c r="N1698" t="str">
        <f>VLOOKUP(טבלה1[[#This Row],[level_id]],Level_id!$A$2:$B$5,2)</f>
        <v>Beginner Level</v>
      </c>
      <c r="O1698" t="str">
        <f>LOWER(טבלה1[[#This Row],[level_desc]])</f>
        <v>beginner level</v>
      </c>
      <c r="P1698" s="3" t="str">
        <f>UPPER(טבלה1[[#This Row],[small letters]])</f>
        <v>BEGINNER LEVEL</v>
      </c>
      <c r="Q1698">
        <f>LEN(טבלה1[[#This Row],[no spaces]])</f>
        <v>14</v>
      </c>
      <c r="R1698" t="str">
        <f>TRIM(טבלה1[[#This Row],[small letters]])</f>
        <v>beginner level</v>
      </c>
      <c r="S1698" s="6">
        <v>7.5</v>
      </c>
      <c r="T1698" s="12">
        <v>42593</v>
      </c>
      <c r="U1698" s="6">
        <f>DAY(טבלה1[[#This Row],[published_date]])</f>
        <v>11</v>
      </c>
      <c r="V1698" s="6">
        <f>MONTH(טבלה1[[#This Row],[published_date]])</f>
        <v>8</v>
      </c>
      <c r="W1698" s="6">
        <f>YEAR(טבלה1[[#This Row],[published_date]])</f>
        <v>2016</v>
      </c>
      <c r="X1698">
        <v>1</v>
      </c>
      <c r="Y1698" t="str">
        <f>VLOOKUP(טבלה1[[#This Row],[subject_id]],Subject_id!$A$2:$B$5,2)</f>
        <v>Business Finance</v>
      </c>
      <c r="Z1698" s="7">
        <v>43465</v>
      </c>
      <c r="AA1698">
        <f>_xlfn.DAYS(טבלה1[[#This Row],[Removal_date]],טבלה1[[#This Row],[published_date]])</f>
        <v>872</v>
      </c>
      <c r="AB1698" s="4">
        <f>טבלה1[[#This Row],[price]]*טבלה1[[#This Row],[num_subscribers]]</f>
        <v>4000</v>
      </c>
    </row>
    <row r="1699" spans="1:28" x14ac:dyDescent="0.3">
      <c r="A1699">
        <v>935900</v>
      </c>
      <c r="B1699" t="s">
        <v>4265</v>
      </c>
      <c r="C1699" t="str">
        <f>LEFT(טבלה1[[#This Row],[course_title]],10)</f>
        <v xml:space="preserve">Pedais de </v>
      </c>
      <c r="D1699" t="str">
        <f>RIGHT(טבלה1[[#This Row],[course_title]],10)</f>
        <v>ontrabaixo</v>
      </c>
      <c r="E1699" t="str">
        <f>MID(טבלה1[[#This Row],[course_title]],2,10)</f>
        <v>edais de e</v>
      </c>
      <c r="F1699" t="s">
        <v>4266</v>
      </c>
      <c r="G1699" t="str">
        <f>REPLACE(טבלה1[[#This Row],[url]],19,3,"com")</f>
        <v>https://www.udemy.com/pedais-de-efeito-para-contrabaixo/</v>
      </c>
      <c r="H1699" t="b">
        <v>1</v>
      </c>
      <c r="I1699" s="4">
        <v>50</v>
      </c>
      <c r="J1699" s="5">
        <v>10</v>
      </c>
      <c r="K1699" s="5">
        <v>3</v>
      </c>
      <c r="L1699" s="5">
        <v>10</v>
      </c>
      <c r="M1699">
        <v>1</v>
      </c>
      <c r="N1699" t="str">
        <f>VLOOKUP(טבלה1[[#This Row],[level_id]],Level_id!$A$2:$B$5,2)</f>
        <v>All levels</v>
      </c>
      <c r="O1699" t="str">
        <f>LOWER(טבלה1[[#This Row],[level_desc]])</f>
        <v>all levels</v>
      </c>
      <c r="P1699" s="3" t="str">
        <f>UPPER(טבלה1[[#This Row],[small letters]])</f>
        <v>ALL LEVELS</v>
      </c>
      <c r="Q1699">
        <f>LEN(טבלה1[[#This Row],[no spaces]])</f>
        <v>10</v>
      </c>
      <c r="R1699" t="str">
        <f>TRIM(טבלה1[[#This Row],[small letters]])</f>
        <v>all levels</v>
      </c>
      <c r="S1699" s="6">
        <v>2.5</v>
      </c>
      <c r="T1699" s="12">
        <v>42608</v>
      </c>
      <c r="U1699" s="6">
        <f>DAY(טבלה1[[#This Row],[published_date]])</f>
        <v>26</v>
      </c>
      <c r="V1699" s="6">
        <f>MONTH(טבלה1[[#This Row],[published_date]])</f>
        <v>8</v>
      </c>
      <c r="W1699" s="6">
        <f>YEAR(טבלה1[[#This Row],[published_date]])</f>
        <v>2016</v>
      </c>
      <c r="X1699">
        <v>3</v>
      </c>
      <c r="Y1699" t="str">
        <f>VLOOKUP(טבלה1[[#This Row],[subject_id]],Subject_id!$A$2:$B$5,2)</f>
        <v>Musical Instruments</v>
      </c>
      <c r="Z1699" s="7">
        <v>43734</v>
      </c>
      <c r="AA1699">
        <f>_xlfn.DAYS(טבלה1[[#This Row],[Removal_date]],טבלה1[[#This Row],[published_date]])</f>
        <v>1126</v>
      </c>
      <c r="AB1699" s="4">
        <f>טבלה1[[#This Row],[price]]*טבלה1[[#This Row],[num_subscribers]]</f>
        <v>500</v>
      </c>
    </row>
    <row r="1700" spans="1:28" x14ac:dyDescent="0.3">
      <c r="A1700">
        <v>936182</v>
      </c>
      <c r="B1700" t="s">
        <v>5547</v>
      </c>
      <c r="C1700" t="str">
        <f>LEFT(טבלה1[[#This Row],[course_title]],10)</f>
        <v>Learn By E</v>
      </c>
      <c r="D1700" t="str">
        <f>RIGHT(טבלה1[[#This Row],[course_title]],10)</f>
        <v>Angular JS</v>
      </c>
      <c r="E1700" t="str">
        <f>MID(טבלה1[[#This Row],[course_title]],2,10)</f>
        <v>earn By Ex</v>
      </c>
      <c r="F1700" t="s">
        <v>5548</v>
      </c>
      <c r="G1700" t="str">
        <f>REPLACE(טבלה1[[#This Row],[url]],19,3,"com")</f>
        <v>https://www.udemy.com/learn-by-example-angular-js/</v>
      </c>
      <c r="H1700" t="b">
        <v>1</v>
      </c>
      <c r="I1700" s="4">
        <v>50</v>
      </c>
      <c r="J1700" s="5">
        <v>1515</v>
      </c>
      <c r="K1700" s="5">
        <v>32</v>
      </c>
      <c r="L1700" s="5">
        <v>60</v>
      </c>
      <c r="M1700">
        <v>1</v>
      </c>
      <c r="N1700" t="str">
        <f>VLOOKUP(טבלה1[[#This Row],[level_id]],Level_id!$A$2:$B$5,2)</f>
        <v>All levels</v>
      </c>
      <c r="O1700" t="str">
        <f>LOWER(טבלה1[[#This Row],[level_desc]])</f>
        <v>all levels</v>
      </c>
      <c r="P1700" s="3" t="str">
        <f>UPPER(טבלה1[[#This Row],[small letters]])</f>
        <v>ALL LEVELS</v>
      </c>
      <c r="Q1700">
        <f>LEN(טבלה1[[#This Row],[no spaces]])</f>
        <v>10</v>
      </c>
      <c r="R1700" t="str">
        <f>TRIM(טבלה1[[#This Row],[small letters]])</f>
        <v>all levels</v>
      </c>
      <c r="S1700" s="6">
        <v>7</v>
      </c>
      <c r="T1700" s="12">
        <v>42604</v>
      </c>
      <c r="U1700" s="6">
        <f>DAY(טבלה1[[#This Row],[published_date]])</f>
        <v>22</v>
      </c>
      <c r="V1700" s="6">
        <f>MONTH(טבלה1[[#This Row],[published_date]])</f>
        <v>8</v>
      </c>
      <c r="W1700" s="6">
        <f>YEAR(טבלה1[[#This Row],[published_date]])</f>
        <v>2016</v>
      </c>
      <c r="X1700">
        <v>4</v>
      </c>
      <c r="Y1700" t="str">
        <f>VLOOKUP(טבלה1[[#This Row],[subject_id]],Subject_id!$A$2:$B$5,2)</f>
        <v>Web Development</v>
      </c>
      <c r="Z1700" s="7">
        <v>43734</v>
      </c>
      <c r="AA1700">
        <f>_xlfn.DAYS(טבלה1[[#This Row],[Removal_date]],טבלה1[[#This Row],[published_date]])</f>
        <v>1130</v>
      </c>
      <c r="AB1700" s="4">
        <f>טבלה1[[#This Row],[price]]*טבלה1[[#This Row],[num_subscribers]]</f>
        <v>75750</v>
      </c>
    </row>
    <row r="1701" spans="1:28" x14ac:dyDescent="0.3">
      <c r="A1701">
        <v>942366</v>
      </c>
      <c r="B1701" t="s">
        <v>5687</v>
      </c>
      <c r="C1701" t="str">
        <f>LEFT(טבלה1[[#This Row],[course_title]],10)</f>
        <v>Introducto</v>
      </c>
      <c r="D1701" t="str">
        <f>RIGHT(טבלה1[[#This Row],[course_title]],10)</f>
        <v>ML and CSS</v>
      </c>
      <c r="E1701" t="str">
        <f>MID(טבלה1[[#This Row],[course_title]],2,10)</f>
        <v>ntroductor</v>
      </c>
      <c r="F1701" t="s">
        <v>5688</v>
      </c>
      <c r="G1701" t="str">
        <f>REPLACE(טבלה1[[#This Row],[url]],19,3,"com")</f>
        <v>https://www.udemy.com/introductory-to-html-and-css/</v>
      </c>
      <c r="H1701" t="b">
        <v>1</v>
      </c>
      <c r="I1701" s="4">
        <v>50</v>
      </c>
      <c r="J1701" s="5">
        <v>4106</v>
      </c>
      <c r="K1701" s="5">
        <v>112</v>
      </c>
      <c r="L1701" s="5">
        <v>15</v>
      </c>
      <c r="M1701">
        <v>2</v>
      </c>
      <c r="N1701" t="str">
        <f>VLOOKUP(טבלה1[[#This Row],[level_id]],Level_id!$A$2:$B$5,2)</f>
        <v>Beginner Level</v>
      </c>
      <c r="O1701" t="str">
        <f>LOWER(טבלה1[[#This Row],[level_desc]])</f>
        <v>beginner level</v>
      </c>
      <c r="P1701" s="3" t="str">
        <f>UPPER(טבלה1[[#This Row],[small letters]])</f>
        <v>BEGINNER LEVEL</v>
      </c>
      <c r="Q1701">
        <f>LEN(טבלה1[[#This Row],[no spaces]])</f>
        <v>14</v>
      </c>
      <c r="R1701" t="str">
        <f>TRIM(טבלה1[[#This Row],[small letters]])</f>
        <v>beginner level</v>
      </c>
      <c r="S1701" s="6">
        <v>1</v>
      </c>
      <c r="T1701" s="12">
        <v>42609</v>
      </c>
      <c r="U1701" s="6">
        <f>DAY(טבלה1[[#This Row],[published_date]])</f>
        <v>27</v>
      </c>
      <c r="V1701" s="6">
        <f>MONTH(טבלה1[[#This Row],[published_date]])</f>
        <v>8</v>
      </c>
      <c r="W1701" s="6">
        <f>YEAR(טבלה1[[#This Row],[published_date]])</f>
        <v>2016</v>
      </c>
      <c r="X1701">
        <v>4</v>
      </c>
      <c r="Y1701" t="str">
        <f>VLOOKUP(טבלה1[[#This Row],[subject_id]],Subject_id!$A$2:$B$5,2)</f>
        <v>Web Development</v>
      </c>
      <c r="Z1701" s="7">
        <v>43465</v>
      </c>
      <c r="AA1701">
        <f>_xlfn.DAYS(טבלה1[[#This Row],[Removal_date]],טבלה1[[#This Row],[published_date]])</f>
        <v>856</v>
      </c>
      <c r="AB1701" s="4">
        <f>טבלה1[[#This Row],[price]]*טבלה1[[#This Row],[num_subscribers]]</f>
        <v>205300</v>
      </c>
    </row>
    <row r="1702" spans="1:28" x14ac:dyDescent="0.3">
      <c r="A1702">
        <v>944550</v>
      </c>
      <c r="B1702" t="s">
        <v>4223</v>
      </c>
      <c r="C1702" t="str">
        <f>LEFT(טבלה1[[#This Row],[course_title]],10)</f>
        <v>Learn Pian</v>
      </c>
      <c r="D1702" t="str">
        <f>RIGHT(טבלה1[[#This Row],[course_title]],10)</f>
        <v>Piano Solo</v>
      </c>
      <c r="E1702" t="str">
        <f>MID(טבלה1[[#This Row],[course_title]],2,10)</f>
        <v>earn Piano</v>
      </c>
      <c r="F1702" t="s">
        <v>4224</v>
      </c>
      <c r="G1702" t="str">
        <f>REPLACE(טבלה1[[#This Row],[url]],19,3,"com")</f>
        <v>https://www.udemy.com/learn-piano-online-a-quiet-solace-piano-solo/</v>
      </c>
      <c r="H1702" t="b">
        <v>1</v>
      </c>
      <c r="I1702" s="4">
        <v>50</v>
      </c>
      <c r="J1702" s="5">
        <v>7</v>
      </c>
      <c r="K1702" s="5">
        <v>0</v>
      </c>
      <c r="L1702" s="5">
        <v>10</v>
      </c>
      <c r="M1702">
        <v>4</v>
      </c>
      <c r="N1702" t="str">
        <f>VLOOKUP(טבלה1[[#This Row],[level_id]],Level_id!$A$2:$B$5,2)</f>
        <v>Intermediate Level</v>
      </c>
      <c r="O1702" t="str">
        <f>LOWER(טבלה1[[#This Row],[level_desc]])</f>
        <v>intermediate level</v>
      </c>
      <c r="P1702" s="3" t="str">
        <f>UPPER(טבלה1[[#This Row],[small letters]])</f>
        <v>INTERMEDIATE LEVEL</v>
      </c>
      <c r="Q1702">
        <f>LEN(טבלה1[[#This Row],[no spaces]])</f>
        <v>18</v>
      </c>
      <c r="R1702" t="str">
        <f>TRIM(טבלה1[[#This Row],[small letters]])</f>
        <v>intermediate level</v>
      </c>
      <c r="S1702" s="6">
        <v>1</v>
      </c>
      <c r="T1702" s="12">
        <v>42611</v>
      </c>
      <c r="U1702" s="6">
        <f>DAY(טבלה1[[#This Row],[published_date]])</f>
        <v>29</v>
      </c>
      <c r="V1702" s="6">
        <f>MONTH(טבלה1[[#This Row],[published_date]])</f>
        <v>8</v>
      </c>
      <c r="W1702" s="6">
        <f>YEAR(טבלה1[[#This Row],[published_date]])</f>
        <v>2016</v>
      </c>
      <c r="X1702">
        <v>3</v>
      </c>
      <c r="Y1702" t="str">
        <f>VLOOKUP(טבלה1[[#This Row],[subject_id]],Subject_id!$A$2:$B$5,2)</f>
        <v>Musical Instruments</v>
      </c>
      <c r="Z1702" s="7">
        <v>44114</v>
      </c>
      <c r="AA1702">
        <f>_xlfn.DAYS(טבלה1[[#This Row],[Removal_date]],טבלה1[[#This Row],[published_date]])</f>
        <v>1503</v>
      </c>
      <c r="AB1702" s="4">
        <f>טבלה1[[#This Row],[price]]*טבלה1[[#This Row],[num_subscribers]]</f>
        <v>350</v>
      </c>
    </row>
    <row r="1703" spans="1:28" x14ac:dyDescent="0.3">
      <c r="A1703">
        <v>945978</v>
      </c>
      <c r="B1703" t="s">
        <v>5399</v>
      </c>
      <c r="C1703" t="str">
        <f>LEFT(טבלה1[[#This Row],[course_title]],10)</f>
        <v>Ultimate A</v>
      </c>
      <c r="D1703" t="str">
        <f>RIGHT(טבלה1[[#This Row],[course_title]],10)</f>
        <v>ootstrap 4</v>
      </c>
      <c r="E1703" t="str">
        <f>MID(טבלה1[[#This Row],[course_title]],2,10)</f>
        <v>ltimate An</v>
      </c>
      <c r="F1703" t="s">
        <v>5400</v>
      </c>
      <c r="G1703" t="str">
        <f>REPLACE(טבלה1[[#This Row],[url]],19,3,"com")</f>
        <v>https://www.udemy.com/ultimate-angular-2/</v>
      </c>
      <c r="H1703" t="b">
        <v>1</v>
      </c>
      <c r="I1703" s="4">
        <v>50</v>
      </c>
      <c r="J1703" s="5">
        <v>11384</v>
      </c>
      <c r="K1703" s="5">
        <v>1846</v>
      </c>
      <c r="L1703" s="5">
        <v>80</v>
      </c>
      <c r="M1703">
        <v>1</v>
      </c>
      <c r="N1703" t="str">
        <f>VLOOKUP(טבלה1[[#This Row],[level_id]],Level_id!$A$2:$B$5,2)</f>
        <v>All levels</v>
      </c>
      <c r="O1703" t="str">
        <f>LOWER(טבלה1[[#This Row],[level_desc]])</f>
        <v>all levels</v>
      </c>
      <c r="P1703" s="3" t="str">
        <f>UPPER(טבלה1[[#This Row],[small letters]])</f>
        <v>ALL LEVELS</v>
      </c>
      <c r="Q1703">
        <f>LEN(טבלה1[[#This Row],[no spaces]])</f>
        <v>10</v>
      </c>
      <c r="R1703" t="str">
        <f>TRIM(טבלה1[[#This Row],[small letters]])</f>
        <v>all levels</v>
      </c>
      <c r="S1703" s="6">
        <v>5.5</v>
      </c>
      <c r="T1703" s="12">
        <v>42632</v>
      </c>
      <c r="U1703" s="6">
        <f>DAY(טבלה1[[#This Row],[published_date]])</f>
        <v>19</v>
      </c>
      <c r="V1703" s="6">
        <f>MONTH(טבלה1[[#This Row],[published_date]])</f>
        <v>9</v>
      </c>
      <c r="W1703" s="6">
        <f>YEAR(טבלה1[[#This Row],[published_date]])</f>
        <v>2016</v>
      </c>
      <c r="X1703">
        <v>4</v>
      </c>
      <c r="Y1703" t="str">
        <f>VLOOKUP(טבלה1[[#This Row],[subject_id]],Subject_id!$A$2:$B$5,2)</f>
        <v>Web Development</v>
      </c>
      <c r="Z1703" s="7">
        <v>43734</v>
      </c>
      <c r="AA1703">
        <f>_xlfn.DAYS(טבלה1[[#This Row],[Removal_date]],טבלה1[[#This Row],[published_date]])</f>
        <v>1102</v>
      </c>
      <c r="AB1703" s="4">
        <f>טבלה1[[#This Row],[price]]*טבלה1[[#This Row],[num_subscribers]]</f>
        <v>569200</v>
      </c>
    </row>
    <row r="1704" spans="1:28" x14ac:dyDescent="0.3">
      <c r="A1704">
        <v>947204</v>
      </c>
      <c r="B1704" t="s">
        <v>7053</v>
      </c>
      <c r="C1704" t="str">
        <f>LEFT(טבלה1[[#This Row],[course_title]],10)</f>
        <v>Learn W3.C</v>
      </c>
      <c r="D1704" t="str">
        <f>RIGHT(טבלה1[[#This Row],[course_title]],10)</f>
        <v>arn W3.CSS</v>
      </c>
      <c r="E1704" t="str">
        <f>MID(טבלה1[[#This Row],[course_title]],2,10)</f>
        <v>earn W3.CS</v>
      </c>
      <c r="F1704" t="s">
        <v>7054</v>
      </c>
      <c r="G1704" t="str">
        <f>REPLACE(טבלה1[[#This Row],[url]],19,3,"com")</f>
        <v>https://www.udemy.com/learn-w3css/</v>
      </c>
      <c r="H1704" t="b">
        <v>1</v>
      </c>
      <c r="I1704" s="4">
        <v>50</v>
      </c>
      <c r="J1704" s="5">
        <v>1002</v>
      </c>
      <c r="K1704" s="5">
        <v>7</v>
      </c>
      <c r="L1704" s="5">
        <v>10</v>
      </c>
      <c r="M1704">
        <v>1</v>
      </c>
      <c r="N1704" t="str">
        <f>VLOOKUP(טבלה1[[#This Row],[level_id]],Level_id!$A$2:$B$5,2)</f>
        <v>All levels</v>
      </c>
      <c r="O1704" t="str">
        <f>LOWER(טבלה1[[#This Row],[level_desc]])</f>
        <v>all levels</v>
      </c>
      <c r="P1704" s="3" t="str">
        <f>UPPER(טבלה1[[#This Row],[small letters]])</f>
        <v>ALL LEVELS</v>
      </c>
      <c r="Q1704">
        <f>LEN(טבלה1[[#This Row],[no spaces]])</f>
        <v>10</v>
      </c>
      <c r="R1704" t="str">
        <f>TRIM(טבלה1[[#This Row],[small letters]])</f>
        <v>all levels</v>
      </c>
      <c r="S1704" s="6">
        <v>0.56666666700000001</v>
      </c>
      <c r="T1704" s="12">
        <v>42614</v>
      </c>
      <c r="U1704" s="6">
        <f>DAY(טבלה1[[#This Row],[published_date]])</f>
        <v>1</v>
      </c>
      <c r="V1704" s="6">
        <f>MONTH(טבלה1[[#This Row],[published_date]])</f>
        <v>9</v>
      </c>
      <c r="W1704" s="6">
        <f>YEAR(טבלה1[[#This Row],[published_date]])</f>
        <v>2016</v>
      </c>
      <c r="X1704">
        <v>4</v>
      </c>
      <c r="Y1704" t="str">
        <f>VLOOKUP(טבלה1[[#This Row],[subject_id]],Subject_id!$A$2:$B$5,2)</f>
        <v>Web Development</v>
      </c>
      <c r="Z1704" s="7">
        <v>43734</v>
      </c>
      <c r="AA1704">
        <f>_xlfn.DAYS(טבלה1[[#This Row],[Removal_date]],טבלה1[[#This Row],[published_date]])</f>
        <v>1120</v>
      </c>
      <c r="AB1704" s="4">
        <f>טבלה1[[#This Row],[price]]*טבלה1[[#This Row],[num_subscribers]]</f>
        <v>50100</v>
      </c>
    </row>
    <row r="1705" spans="1:28" x14ac:dyDescent="0.3">
      <c r="A1705">
        <v>947498</v>
      </c>
      <c r="B1705" t="s">
        <v>5876</v>
      </c>
      <c r="C1705" t="str">
        <f>LEFT(טבלה1[[#This Row],[course_title]],10)</f>
        <v>Web Design</v>
      </c>
      <c r="D1705" t="str">
        <f>RIGHT(טבלה1[[#This Row],[course_title]],10)</f>
        <v>om Scratch</v>
      </c>
      <c r="E1705" t="str">
        <f>MID(טבלה1[[#This Row],[course_title]],2,10)</f>
        <v xml:space="preserve">eb Design </v>
      </c>
      <c r="F1705" t="s">
        <v>5877</v>
      </c>
      <c r="G1705" t="str">
        <f>REPLACE(טבלה1[[#This Row],[url]],19,3,"com")</f>
        <v>https://www.udemy.com/html-css-how-to-create-a-website-from-scratch/</v>
      </c>
      <c r="H1705" t="b">
        <v>1</v>
      </c>
      <c r="I1705" s="4">
        <v>50</v>
      </c>
      <c r="J1705" s="5">
        <v>3601</v>
      </c>
      <c r="K1705" s="5">
        <v>28</v>
      </c>
      <c r="L1705" s="5">
        <v>22</v>
      </c>
      <c r="M1705">
        <v>2</v>
      </c>
      <c r="N1705" t="str">
        <f>VLOOKUP(טבלה1[[#This Row],[level_id]],Level_id!$A$2:$B$5,2)</f>
        <v>Beginner Level</v>
      </c>
      <c r="O1705" t="str">
        <f>LOWER(טבלה1[[#This Row],[level_desc]])</f>
        <v>beginner level</v>
      </c>
      <c r="P1705" s="3" t="str">
        <f>UPPER(טבלה1[[#This Row],[small letters]])</f>
        <v>BEGINNER LEVEL</v>
      </c>
      <c r="Q1705">
        <f>LEN(טבלה1[[#This Row],[no spaces]])</f>
        <v>14</v>
      </c>
      <c r="R1705" t="str">
        <f>TRIM(טבלה1[[#This Row],[small letters]])</f>
        <v>beginner level</v>
      </c>
      <c r="S1705" s="6">
        <v>2</v>
      </c>
      <c r="T1705" s="12">
        <v>42616</v>
      </c>
      <c r="U1705" s="6">
        <f>DAY(טבלה1[[#This Row],[published_date]])</f>
        <v>3</v>
      </c>
      <c r="V1705" s="6">
        <f>MONTH(טבלה1[[#This Row],[published_date]])</f>
        <v>9</v>
      </c>
      <c r="W1705" s="6">
        <f>YEAR(טבלה1[[#This Row],[published_date]])</f>
        <v>2016</v>
      </c>
      <c r="X1705">
        <v>4</v>
      </c>
      <c r="Y1705" t="str">
        <f>VLOOKUP(טבלה1[[#This Row],[subject_id]],Subject_id!$A$2:$B$5,2)</f>
        <v>Web Development</v>
      </c>
      <c r="Z1705" s="7">
        <v>43465</v>
      </c>
      <c r="AA1705">
        <f>_xlfn.DAYS(טבלה1[[#This Row],[Removal_date]],טבלה1[[#This Row],[published_date]])</f>
        <v>849</v>
      </c>
      <c r="AB1705" s="4">
        <f>טבלה1[[#This Row],[price]]*טבלה1[[#This Row],[num_subscribers]]</f>
        <v>180050</v>
      </c>
    </row>
    <row r="1706" spans="1:28" x14ac:dyDescent="0.3">
      <c r="A1706">
        <v>953152</v>
      </c>
      <c r="B1706" t="s">
        <v>3976</v>
      </c>
      <c r="C1706" t="str">
        <f>LEFT(טבלה1[[#This Row],[course_title]],10)</f>
        <v>The Comple</v>
      </c>
      <c r="D1706" t="str">
        <f>RIGHT(טבלה1[[#This Row],[course_title]],10)</f>
        <v>ers Course</v>
      </c>
      <c r="E1706" t="str">
        <f>MID(טבלה1[[#This Row],[course_title]],2,10)</f>
        <v>he Complet</v>
      </c>
      <c r="F1706" t="s">
        <v>3977</v>
      </c>
      <c r="G1706" t="str">
        <f>REPLACE(טבלה1[[#This Row],[url]],19,3,"com")</f>
        <v>https://www.udemy.com/piano-lessons-music-theory-beginners-course/</v>
      </c>
      <c r="H1706" t="b">
        <v>1</v>
      </c>
      <c r="I1706" s="4">
        <v>50</v>
      </c>
      <c r="J1706" s="5">
        <v>10435</v>
      </c>
      <c r="K1706" s="5">
        <v>665</v>
      </c>
      <c r="L1706" s="5">
        <v>23</v>
      </c>
      <c r="M1706">
        <v>1</v>
      </c>
      <c r="N1706" t="str">
        <f>VLOOKUP(טבלה1[[#This Row],[level_id]],Level_id!$A$2:$B$5,2)</f>
        <v>All levels</v>
      </c>
      <c r="O1706" t="str">
        <f>LOWER(טבלה1[[#This Row],[level_desc]])</f>
        <v>all levels</v>
      </c>
      <c r="P1706" s="3" t="str">
        <f>UPPER(טבלה1[[#This Row],[small letters]])</f>
        <v>ALL LEVELS</v>
      </c>
      <c r="Q1706">
        <f>LEN(טבלה1[[#This Row],[no spaces]])</f>
        <v>10</v>
      </c>
      <c r="R1706" t="str">
        <f>TRIM(טבלה1[[#This Row],[small letters]])</f>
        <v>all levels</v>
      </c>
      <c r="S1706" s="6">
        <v>1.5</v>
      </c>
      <c r="T1706" s="12">
        <v>42628</v>
      </c>
      <c r="U1706" s="6">
        <f>DAY(טבלה1[[#This Row],[published_date]])</f>
        <v>15</v>
      </c>
      <c r="V1706" s="6">
        <f>MONTH(טבלה1[[#This Row],[published_date]])</f>
        <v>9</v>
      </c>
      <c r="W1706" s="6">
        <f>YEAR(טבלה1[[#This Row],[published_date]])</f>
        <v>2016</v>
      </c>
      <c r="X1706">
        <v>3</v>
      </c>
      <c r="Y1706" t="str">
        <f>VLOOKUP(טבלה1[[#This Row],[subject_id]],Subject_id!$A$2:$B$5,2)</f>
        <v>Musical Instruments</v>
      </c>
      <c r="Z1706" s="7">
        <v>43734</v>
      </c>
      <c r="AA1706">
        <f>_xlfn.DAYS(טבלה1[[#This Row],[Removal_date]],טבלה1[[#This Row],[published_date]])</f>
        <v>1106</v>
      </c>
      <c r="AB1706" s="4">
        <f>טבלה1[[#This Row],[price]]*טבלה1[[#This Row],[num_subscribers]]</f>
        <v>521750</v>
      </c>
    </row>
    <row r="1707" spans="1:28" x14ac:dyDescent="0.3">
      <c r="A1707">
        <v>953220</v>
      </c>
      <c r="B1707" t="s">
        <v>3444</v>
      </c>
      <c r="C1707" t="str">
        <f>LEFT(טבלה1[[#This Row],[course_title]],10)</f>
        <v>Creative P</v>
      </c>
      <c r="D1707" t="str">
        <f>RIGHT(טבלה1[[#This Row],[course_title]],10)</f>
        <v xml:space="preserve"> with GIMP</v>
      </c>
      <c r="E1707" t="str">
        <f>MID(טבלה1[[#This Row],[course_title]],2,10)</f>
        <v>reative Pe</v>
      </c>
      <c r="F1707" t="s">
        <v>3445</v>
      </c>
      <c r="G1707" t="str">
        <f>REPLACE(טבלה1[[#This Row],[url]],19,3,"com")</f>
        <v>https://www.udemy.com/creative-perspective/</v>
      </c>
      <c r="H1707" t="b">
        <v>1</v>
      </c>
      <c r="I1707" s="4">
        <v>50</v>
      </c>
      <c r="J1707" s="5">
        <v>43</v>
      </c>
      <c r="K1707" s="5">
        <v>3</v>
      </c>
      <c r="L1707" s="5">
        <v>57</v>
      </c>
      <c r="M1707">
        <v>1</v>
      </c>
      <c r="N1707" t="str">
        <f>VLOOKUP(טבלה1[[#This Row],[level_id]],Level_id!$A$2:$B$5,2)</f>
        <v>All levels</v>
      </c>
      <c r="O1707" t="str">
        <f>LOWER(טבלה1[[#This Row],[level_desc]])</f>
        <v>all levels</v>
      </c>
      <c r="P1707" s="3" t="str">
        <f>UPPER(טבלה1[[#This Row],[small letters]])</f>
        <v>ALL LEVELS</v>
      </c>
      <c r="Q1707">
        <f>LEN(טבלה1[[#This Row],[no spaces]])</f>
        <v>10</v>
      </c>
      <c r="R1707" t="str">
        <f>TRIM(טבלה1[[#This Row],[small letters]])</f>
        <v>all levels</v>
      </c>
      <c r="S1707" s="6">
        <v>6.5</v>
      </c>
      <c r="T1707" s="12">
        <v>42698</v>
      </c>
      <c r="U1707" s="6">
        <f>DAY(טבלה1[[#This Row],[published_date]])</f>
        <v>24</v>
      </c>
      <c r="V1707" s="6">
        <f>MONTH(טבלה1[[#This Row],[published_date]])</f>
        <v>11</v>
      </c>
      <c r="W1707" s="6">
        <f>YEAR(טבלה1[[#This Row],[published_date]])</f>
        <v>2016</v>
      </c>
      <c r="X1707">
        <v>2</v>
      </c>
      <c r="Y1707" t="str">
        <f>VLOOKUP(טבלה1[[#This Row],[subject_id]],Subject_id!$A$2:$B$5,2)</f>
        <v>Graphic Design</v>
      </c>
      <c r="Z1707" s="7">
        <v>43734</v>
      </c>
      <c r="AA1707">
        <f>_xlfn.DAYS(טבלה1[[#This Row],[Removal_date]],טבלה1[[#This Row],[published_date]])</f>
        <v>1036</v>
      </c>
      <c r="AB1707" s="4">
        <f>טבלה1[[#This Row],[price]]*טבלה1[[#This Row],[num_subscribers]]</f>
        <v>2150</v>
      </c>
    </row>
    <row r="1708" spans="1:28" x14ac:dyDescent="0.3">
      <c r="A1708">
        <v>953432</v>
      </c>
      <c r="B1708" t="s">
        <v>2166</v>
      </c>
      <c r="C1708" t="str">
        <f>LEFT(טבלה1[[#This Row],[course_title]],10)</f>
        <v>Easy Finan</v>
      </c>
      <c r="D1708" t="str">
        <f>RIGHT(טבלה1[[#This Row],[course_title]],10)</f>
        <v>r Startups</v>
      </c>
      <c r="E1708" t="str">
        <f>MID(טבלה1[[#This Row],[course_title]],2,10)</f>
        <v>asy Financ</v>
      </c>
      <c r="F1708" t="s">
        <v>2167</v>
      </c>
      <c r="G1708" t="str">
        <f>REPLACE(טבלה1[[#This Row],[url]],19,3,"com")</f>
        <v>https://www.udemy.com/easy-finance-for-startups/</v>
      </c>
      <c r="H1708" t="b">
        <v>1</v>
      </c>
      <c r="I1708" s="4">
        <v>50</v>
      </c>
      <c r="J1708" s="5">
        <v>9</v>
      </c>
      <c r="K1708" s="5">
        <v>4</v>
      </c>
      <c r="L1708" s="5">
        <v>6</v>
      </c>
      <c r="M1708">
        <v>2</v>
      </c>
      <c r="N1708" t="str">
        <f>VLOOKUP(טבלה1[[#This Row],[level_id]],Level_id!$A$2:$B$5,2)</f>
        <v>Beginner Level</v>
      </c>
      <c r="O1708" t="str">
        <f>LOWER(טבלה1[[#This Row],[level_desc]])</f>
        <v>beginner level</v>
      </c>
      <c r="P1708" s="3" t="str">
        <f>UPPER(טבלה1[[#This Row],[small letters]])</f>
        <v>BEGINNER LEVEL</v>
      </c>
      <c r="Q1708">
        <f>LEN(טבלה1[[#This Row],[no spaces]])</f>
        <v>14</v>
      </c>
      <c r="R1708" t="str">
        <f>TRIM(טבלה1[[#This Row],[small letters]])</f>
        <v>beginner level</v>
      </c>
      <c r="S1708" s="6">
        <v>0.66666666699999999</v>
      </c>
      <c r="T1708" s="12">
        <v>42659</v>
      </c>
      <c r="U1708" s="6">
        <f>DAY(טבלה1[[#This Row],[published_date]])</f>
        <v>16</v>
      </c>
      <c r="V1708" s="6">
        <f>MONTH(טבלה1[[#This Row],[published_date]])</f>
        <v>10</v>
      </c>
      <c r="W1708" s="6">
        <f>YEAR(טבלה1[[#This Row],[published_date]])</f>
        <v>2016</v>
      </c>
      <c r="X1708">
        <v>1</v>
      </c>
      <c r="Y1708" t="str">
        <f>VLOOKUP(טבלה1[[#This Row],[subject_id]],Subject_id!$A$2:$B$5,2)</f>
        <v>Business Finance</v>
      </c>
      <c r="Z1708" s="7">
        <v>43465</v>
      </c>
      <c r="AA1708">
        <f>_xlfn.DAYS(טבלה1[[#This Row],[Removal_date]],טבלה1[[#This Row],[published_date]])</f>
        <v>806</v>
      </c>
      <c r="AB1708" s="4">
        <f>טבלה1[[#This Row],[price]]*טבלה1[[#This Row],[num_subscribers]]</f>
        <v>450</v>
      </c>
    </row>
    <row r="1709" spans="1:28" x14ac:dyDescent="0.3">
      <c r="A1709">
        <v>955818</v>
      </c>
      <c r="B1709" t="s">
        <v>5557</v>
      </c>
      <c r="C1709" t="str">
        <f>LEFT(טבלה1[[#This Row],[course_title]],10)</f>
        <v>Jquery :ba</v>
      </c>
      <c r="D1709" t="str">
        <f>RIGHT(טבלה1[[#This Row],[course_title]],10)</f>
        <v xml:space="preserve"> beginners</v>
      </c>
      <c r="E1709" t="str">
        <f>MID(טבלה1[[#This Row],[course_title]],2,10)</f>
        <v>query :bas</v>
      </c>
      <c r="F1709" t="s">
        <v>5558</v>
      </c>
      <c r="G1709" t="str">
        <f>REPLACE(טבלה1[[#This Row],[url]],19,3,"com")</f>
        <v>https://www.udemy.com/jquery-basics-for-beginners/</v>
      </c>
      <c r="H1709" t="b">
        <v>1</v>
      </c>
      <c r="I1709" s="4">
        <v>50</v>
      </c>
      <c r="J1709" s="5">
        <v>1274</v>
      </c>
      <c r="K1709" s="5">
        <v>34</v>
      </c>
      <c r="L1709" s="5">
        <v>15</v>
      </c>
      <c r="M1709">
        <v>1</v>
      </c>
      <c r="N1709" t="str">
        <f>VLOOKUP(טבלה1[[#This Row],[level_id]],Level_id!$A$2:$B$5,2)</f>
        <v>All levels</v>
      </c>
      <c r="O1709" t="str">
        <f>LOWER(טבלה1[[#This Row],[level_desc]])</f>
        <v>all levels</v>
      </c>
      <c r="P1709" s="3" t="str">
        <f>UPPER(טבלה1[[#This Row],[small letters]])</f>
        <v>ALL LEVELS</v>
      </c>
      <c r="Q1709">
        <f>LEN(טבלה1[[#This Row],[no spaces]])</f>
        <v>10</v>
      </c>
      <c r="R1709" t="str">
        <f>TRIM(טבלה1[[#This Row],[small letters]])</f>
        <v>all levels</v>
      </c>
      <c r="S1709" s="6">
        <v>0.66666666699999999</v>
      </c>
      <c r="T1709" s="12">
        <v>42625</v>
      </c>
      <c r="U1709" s="6">
        <f>DAY(טבלה1[[#This Row],[published_date]])</f>
        <v>12</v>
      </c>
      <c r="V1709" s="6">
        <f>MONTH(טבלה1[[#This Row],[published_date]])</f>
        <v>9</v>
      </c>
      <c r="W1709" s="6">
        <f>YEAR(טבלה1[[#This Row],[published_date]])</f>
        <v>2016</v>
      </c>
      <c r="X1709">
        <v>4</v>
      </c>
      <c r="Y1709" t="str">
        <f>VLOOKUP(טבלה1[[#This Row],[subject_id]],Subject_id!$A$2:$B$5,2)</f>
        <v>Web Development</v>
      </c>
      <c r="Z1709" s="7">
        <v>43734</v>
      </c>
      <c r="AA1709">
        <f>_xlfn.DAYS(טבלה1[[#This Row],[Removal_date]],טבלה1[[#This Row],[published_date]])</f>
        <v>1109</v>
      </c>
      <c r="AB1709" s="4">
        <f>טבלה1[[#This Row],[price]]*טבלה1[[#This Row],[num_subscribers]]</f>
        <v>63700</v>
      </c>
    </row>
    <row r="1710" spans="1:28" x14ac:dyDescent="0.3">
      <c r="A1710">
        <v>956888</v>
      </c>
      <c r="B1710" t="s">
        <v>5848</v>
      </c>
      <c r="C1710" t="str">
        <f>LEFT(טבלה1[[#This Row],[course_title]],10)</f>
        <v>Tumult Hyp</v>
      </c>
      <c r="D1710" t="str">
        <f>RIGHT(טבלה1[[#This Row],[course_title]],10)</f>
        <v>ade Easier</v>
      </c>
      <c r="E1710" t="str">
        <f>MID(טבלה1[[#This Row],[course_title]],2,10)</f>
        <v>umult Hype</v>
      </c>
      <c r="F1710" t="s">
        <v>5849</v>
      </c>
      <c r="G1710" t="str">
        <f>REPLACE(טבלה1[[#This Row],[url]],19,3,"com")</f>
        <v>https://www.udemy.com/tumult-hype-pro-basics-html5-animations-made-easier/</v>
      </c>
      <c r="H1710" t="b">
        <v>1</v>
      </c>
      <c r="I1710" s="4">
        <v>50</v>
      </c>
      <c r="J1710" s="5">
        <v>716</v>
      </c>
      <c r="K1710" s="5">
        <v>32</v>
      </c>
      <c r="L1710" s="5">
        <v>57</v>
      </c>
      <c r="M1710">
        <v>2</v>
      </c>
      <c r="N1710" t="str">
        <f>VLOOKUP(טבלה1[[#This Row],[level_id]],Level_id!$A$2:$B$5,2)</f>
        <v>Beginner Level</v>
      </c>
      <c r="O1710" t="str">
        <f>LOWER(טבלה1[[#This Row],[level_desc]])</f>
        <v>beginner level</v>
      </c>
      <c r="P1710" s="3" t="str">
        <f>UPPER(טבלה1[[#This Row],[small letters]])</f>
        <v>BEGINNER LEVEL</v>
      </c>
      <c r="Q1710">
        <f>LEN(טבלה1[[#This Row],[no spaces]])</f>
        <v>14</v>
      </c>
      <c r="R1710" t="str">
        <f>TRIM(טבלה1[[#This Row],[small letters]])</f>
        <v>beginner level</v>
      </c>
      <c r="S1710" s="6">
        <v>4</v>
      </c>
      <c r="T1710" s="12">
        <v>42627</v>
      </c>
      <c r="U1710" s="6">
        <f>DAY(טבלה1[[#This Row],[published_date]])</f>
        <v>14</v>
      </c>
      <c r="V1710" s="6">
        <f>MONTH(טבלה1[[#This Row],[published_date]])</f>
        <v>9</v>
      </c>
      <c r="W1710" s="6">
        <f>YEAR(טבלה1[[#This Row],[published_date]])</f>
        <v>2016</v>
      </c>
      <c r="X1710">
        <v>4</v>
      </c>
      <c r="Y1710" t="str">
        <f>VLOOKUP(טבלה1[[#This Row],[subject_id]],Subject_id!$A$2:$B$5,2)</f>
        <v>Web Development</v>
      </c>
      <c r="Z1710" s="7">
        <v>43465</v>
      </c>
      <c r="AA1710">
        <f>_xlfn.DAYS(טבלה1[[#This Row],[Removal_date]],טבלה1[[#This Row],[published_date]])</f>
        <v>838</v>
      </c>
      <c r="AB1710" s="4">
        <f>טבלה1[[#This Row],[price]]*טבלה1[[#This Row],[num_subscribers]]</f>
        <v>35800</v>
      </c>
    </row>
    <row r="1711" spans="1:28" x14ac:dyDescent="0.3">
      <c r="A1711">
        <v>958132</v>
      </c>
      <c r="B1711" t="s">
        <v>6312</v>
      </c>
      <c r="C1711" t="str">
        <f>LEFT(טבלה1[[#This Row],[course_title]],10)</f>
        <v>Learn By E</v>
      </c>
      <c r="D1711" t="str">
        <f>RIGHT(טבלה1[[#This Row],[course_title]],10)</f>
        <v>le: jQuery</v>
      </c>
      <c r="E1711" t="str">
        <f>MID(טבלה1[[#This Row],[course_title]],2,10)</f>
        <v>earn By Ex</v>
      </c>
      <c r="F1711" t="s">
        <v>6313</v>
      </c>
      <c r="G1711" t="str">
        <f>REPLACE(טבלה1[[#This Row],[url]],19,3,"com")</f>
        <v>https://www.udemy.com/learn-by-example-jquery/</v>
      </c>
      <c r="H1711" t="b">
        <v>1</v>
      </c>
      <c r="I1711" s="4">
        <v>50</v>
      </c>
      <c r="J1711" s="5">
        <v>1702</v>
      </c>
      <c r="K1711" s="5">
        <v>49</v>
      </c>
      <c r="L1711" s="5">
        <v>78</v>
      </c>
      <c r="M1711">
        <v>1</v>
      </c>
      <c r="N1711" t="str">
        <f>VLOOKUP(טבלה1[[#This Row],[level_id]],Level_id!$A$2:$B$5,2)</f>
        <v>All levels</v>
      </c>
      <c r="O1711" t="str">
        <f>LOWER(טבלה1[[#This Row],[level_desc]])</f>
        <v>all levels</v>
      </c>
      <c r="P1711" s="3" t="str">
        <f>UPPER(טבלה1[[#This Row],[small letters]])</f>
        <v>ALL LEVELS</v>
      </c>
      <c r="Q1711">
        <f>LEN(טבלה1[[#This Row],[no spaces]])</f>
        <v>10</v>
      </c>
      <c r="R1711" t="str">
        <f>TRIM(טבלה1[[#This Row],[small letters]])</f>
        <v>all levels</v>
      </c>
      <c r="S1711" s="6">
        <v>7</v>
      </c>
      <c r="T1711" s="12">
        <v>42632</v>
      </c>
      <c r="U1711" s="6">
        <f>DAY(טבלה1[[#This Row],[published_date]])</f>
        <v>19</v>
      </c>
      <c r="V1711" s="6">
        <f>MONTH(טבלה1[[#This Row],[published_date]])</f>
        <v>9</v>
      </c>
      <c r="W1711" s="6">
        <f>YEAR(טבלה1[[#This Row],[published_date]])</f>
        <v>2016</v>
      </c>
      <c r="X1711">
        <v>4</v>
      </c>
      <c r="Y1711" t="str">
        <f>VLOOKUP(טבלה1[[#This Row],[subject_id]],Subject_id!$A$2:$B$5,2)</f>
        <v>Web Development</v>
      </c>
      <c r="Z1711" s="7">
        <v>43734</v>
      </c>
      <c r="AA1711">
        <f>_xlfn.DAYS(טבלה1[[#This Row],[Removal_date]],טבלה1[[#This Row],[published_date]])</f>
        <v>1102</v>
      </c>
      <c r="AB1711" s="4">
        <f>טבלה1[[#This Row],[price]]*טבלה1[[#This Row],[num_subscribers]]</f>
        <v>85100</v>
      </c>
    </row>
    <row r="1712" spans="1:28" x14ac:dyDescent="0.3">
      <c r="A1712">
        <v>964478</v>
      </c>
      <c r="B1712" t="s">
        <v>3442</v>
      </c>
      <c r="C1712" t="str">
        <f>LEFT(טבלה1[[#This Row],[course_title]],10)</f>
        <v>Zombie Apo</v>
      </c>
      <c r="D1712" t="str">
        <f>RIGHT(טבלה1[[#This Row],[course_title]],10)</f>
        <v>op Actions</v>
      </c>
      <c r="E1712" t="str">
        <f>MID(טבלה1[[#This Row],[course_title]],2,10)</f>
        <v>ombie Apoc</v>
      </c>
      <c r="F1712" t="s">
        <v>3443</v>
      </c>
      <c r="G1712" t="str">
        <f>REPLACE(טבלה1[[#This Row],[url]],19,3,"com")</f>
        <v>https://www.udemy.com/zombie-apocalypse-photoshop-actions/</v>
      </c>
      <c r="H1712" t="b">
        <v>1</v>
      </c>
      <c r="I1712" s="4">
        <v>50</v>
      </c>
      <c r="J1712" s="5">
        <v>12</v>
      </c>
      <c r="K1712" s="5">
        <v>1</v>
      </c>
      <c r="L1712" s="5">
        <v>15</v>
      </c>
      <c r="M1712">
        <v>1</v>
      </c>
      <c r="N1712" t="str">
        <f>VLOOKUP(טבלה1[[#This Row],[level_id]],Level_id!$A$2:$B$5,2)</f>
        <v>All levels</v>
      </c>
      <c r="O1712" t="str">
        <f>LOWER(טבלה1[[#This Row],[level_desc]])</f>
        <v>all levels</v>
      </c>
      <c r="P1712" s="3" t="str">
        <f>UPPER(טבלה1[[#This Row],[small letters]])</f>
        <v>ALL LEVELS</v>
      </c>
      <c r="Q1712">
        <f>LEN(טבלה1[[#This Row],[no spaces]])</f>
        <v>10</v>
      </c>
      <c r="R1712" t="str">
        <f>TRIM(טבלה1[[#This Row],[small letters]])</f>
        <v>all levels</v>
      </c>
      <c r="S1712" s="6">
        <v>1.5</v>
      </c>
      <c r="T1712" s="12">
        <v>42639</v>
      </c>
      <c r="U1712" s="6">
        <f>DAY(טבלה1[[#This Row],[published_date]])</f>
        <v>26</v>
      </c>
      <c r="V1712" s="6">
        <f>MONTH(טבלה1[[#This Row],[published_date]])</f>
        <v>9</v>
      </c>
      <c r="W1712" s="6">
        <f>YEAR(טבלה1[[#This Row],[published_date]])</f>
        <v>2016</v>
      </c>
      <c r="X1712">
        <v>2</v>
      </c>
      <c r="Y1712" t="str">
        <f>VLOOKUP(טבלה1[[#This Row],[subject_id]],Subject_id!$A$2:$B$5,2)</f>
        <v>Graphic Design</v>
      </c>
      <c r="Z1712" s="7">
        <v>43734</v>
      </c>
      <c r="AA1712">
        <f>_xlfn.DAYS(טבלה1[[#This Row],[Removal_date]],טבלה1[[#This Row],[published_date]])</f>
        <v>1095</v>
      </c>
      <c r="AB1712" s="4">
        <f>טבלה1[[#This Row],[price]]*טבלה1[[#This Row],[num_subscribers]]</f>
        <v>600</v>
      </c>
    </row>
    <row r="1713" spans="1:28" x14ac:dyDescent="0.3">
      <c r="A1713">
        <v>966268</v>
      </c>
      <c r="B1713" t="s">
        <v>3232</v>
      </c>
      <c r="C1713" t="str">
        <f>LEFT(טבלה1[[#This Row],[course_title]],10)</f>
        <v>Digital As</v>
      </c>
      <c r="D1713" t="str">
        <f>RIGHT(טבלה1[[#This Row],[course_title]],10)</f>
        <v>ng Mockups</v>
      </c>
      <c r="E1713" t="str">
        <f>MID(טבלה1[[#This Row],[course_title]],2,10)</f>
        <v>igital Ass</v>
      </c>
      <c r="F1713" t="s">
        <v>3233</v>
      </c>
      <c r="G1713" t="str">
        <f>REPLACE(טבלה1[[#This Row],[url]],19,3,"com")</f>
        <v>https://www.udemy.com/digital-asset-designer-mockups/</v>
      </c>
      <c r="H1713" t="b">
        <v>1</v>
      </c>
      <c r="I1713" s="4">
        <v>50</v>
      </c>
      <c r="J1713" s="5">
        <v>50</v>
      </c>
      <c r="K1713" s="5">
        <v>12</v>
      </c>
      <c r="L1713" s="5">
        <v>28</v>
      </c>
      <c r="M1713">
        <v>2</v>
      </c>
      <c r="N1713" t="str">
        <f>VLOOKUP(טבלה1[[#This Row],[level_id]],Level_id!$A$2:$B$5,2)</f>
        <v>Beginner Level</v>
      </c>
      <c r="O1713" t="str">
        <f>LOWER(טבלה1[[#This Row],[level_desc]])</f>
        <v>beginner level</v>
      </c>
      <c r="P1713" s="3" t="str">
        <f>UPPER(טבלה1[[#This Row],[small letters]])</f>
        <v>BEGINNER LEVEL</v>
      </c>
      <c r="Q1713">
        <f>LEN(טבלה1[[#This Row],[no spaces]])</f>
        <v>14</v>
      </c>
      <c r="R1713" t="str">
        <f>TRIM(טבלה1[[#This Row],[small letters]])</f>
        <v>beginner level</v>
      </c>
      <c r="S1713" s="6">
        <v>3</v>
      </c>
      <c r="T1713" s="12">
        <v>42640</v>
      </c>
      <c r="U1713" s="6">
        <f>DAY(טבלה1[[#This Row],[published_date]])</f>
        <v>27</v>
      </c>
      <c r="V1713" s="6">
        <f>MONTH(טבלה1[[#This Row],[published_date]])</f>
        <v>9</v>
      </c>
      <c r="W1713" s="6">
        <f>YEAR(טבלה1[[#This Row],[published_date]])</f>
        <v>2016</v>
      </c>
      <c r="X1713">
        <v>2</v>
      </c>
      <c r="Y1713" t="str">
        <f>VLOOKUP(טבלה1[[#This Row],[subject_id]],Subject_id!$A$2:$B$5,2)</f>
        <v>Graphic Design</v>
      </c>
      <c r="Z1713" s="7">
        <v>43465</v>
      </c>
      <c r="AA1713">
        <f>_xlfn.DAYS(טבלה1[[#This Row],[Removal_date]],טבלה1[[#This Row],[published_date]])</f>
        <v>825</v>
      </c>
      <c r="AB1713" s="4">
        <f>טבלה1[[#This Row],[price]]*טבלה1[[#This Row],[num_subscribers]]</f>
        <v>2500</v>
      </c>
    </row>
    <row r="1714" spans="1:28" x14ac:dyDescent="0.3">
      <c r="A1714">
        <v>971962</v>
      </c>
      <c r="B1714" t="s">
        <v>4056</v>
      </c>
      <c r="C1714" t="str">
        <f>LEFT(טבלה1[[#This Row],[course_title]],10)</f>
        <v>Learn Guit</v>
      </c>
      <c r="D1714" t="str">
        <f>RIGHT(טבלה1[[#This Row],[course_title]],10)</f>
        <v>in 30 days</v>
      </c>
      <c r="E1714" t="str">
        <f>MID(טבלה1[[#This Row],[course_title]],2,10)</f>
        <v>earn Guita</v>
      </c>
      <c r="F1714" t="s">
        <v>4057</v>
      </c>
      <c r="G1714" t="str">
        <f>REPLACE(טבלה1[[#This Row],[url]],19,3,"com")</f>
        <v>https://www.udemy.com/zero-to-guitar-fingerpicking/</v>
      </c>
      <c r="H1714" t="b">
        <v>1</v>
      </c>
      <c r="I1714" s="4">
        <v>50</v>
      </c>
      <c r="J1714" s="5">
        <v>1495</v>
      </c>
      <c r="K1714" s="5">
        <v>26</v>
      </c>
      <c r="L1714" s="5">
        <v>36</v>
      </c>
      <c r="M1714">
        <v>2</v>
      </c>
      <c r="N1714" t="str">
        <f>VLOOKUP(טבלה1[[#This Row],[level_id]],Level_id!$A$2:$B$5,2)</f>
        <v>Beginner Level</v>
      </c>
      <c r="O1714" t="str">
        <f>LOWER(טבלה1[[#This Row],[level_desc]])</f>
        <v>beginner level</v>
      </c>
      <c r="P1714" s="3" t="str">
        <f>UPPER(טבלה1[[#This Row],[small letters]])</f>
        <v>BEGINNER LEVEL</v>
      </c>
      <c r="Q1714">
        <f>LEN(טבלה1[[#This Row],[no spaces]])</f>
        <v>14</v>
      </c>
      <c r="R1714" t="str">
        <f>TRIM(טבלה1[[#This Row],[small letters]])</f>
        <v>beginner level</v>
      </c>
      <c r="S1714" s="6">
        <v>2.5</v>
      </c>
      <c r="T1714" s="12">
        <v>42732</v>
      </c>
      <c r="U1714" s="6">
        <f>DAY(טבלה1[[#This Row],[published_date]])</f>
        <v>28</v>
      </c>
      <c r="V1714" s="6">
        <f>MONTH(טבלה1[[#This Row],[published_date]])</f>
        <v>12</v>
      </c>
      <c r="W1714" s="6">
        <f>YEAR(טבלה1[[#This Row],[published_date]])</f>
        <v>2016</v>
      </c>
      <c r="X1714">
        <v>3</v>
      </c>
      <c r="Y1714" t="str">
        <f>VLOOKUP(טבלה1[[#This Row],[subject_id]],Subject_id!$A$2:$B$5,2)</f>
        <v>Musical Instruments</v>
      </c>
      <c r="Z1714" s="7">
        <v>43465</v>
      </c>
      <c r="AA1714">
        <f>_xlfn.DAYS(טבלה1[[#This Row],[Removal_date]],טבלה1[[#This Row],[published_date]])</f>
        <v>733</v>
      </c>
      <c r="AB1714" s="4">
        <f>טבלה1[[#This Row],[price]]*טבלה1[[#This Row],[num_subscribers]]</f>
        <v>74750</v>
      </c>
    </row>
    <row r="1715" spans="1:28" x14ac:dyDescent="0.3">
      <c r="A1715">
        <v>978576</v>
      </c>
      <c r="B1715" t="s">
        <v>3318</v>
      </c>
      <c r="C1715" t="str">
        <f>LEFT(טבלה1[[#This Row],[course_title]],10)</f>
        <v>The Comple</v>
      </c>
      <c r="D1715" t="str">
        <f>RIGHT(טבלה1[[#This Row],[course_title]],10)</f>
        <v xml:space="preserve"> Course HD</v>
      </c>
      <c r="E1715" t="str">
        <f>MID(טבלה1[[#This Row],[course_title]],2,10)</f>
        <v>he Complet</v>
      </c>
      <c r="F1715" t="s">
        <v>3319</v>
      </c>
      <c r="G1715" t="str">
        <f>REPLACE(טבלה1[[#This Row],[url]],19,3,"com")</f>
        <v>https://www.udemy.com/the-complete-figure-drawing-course-hd/</v>
      </c>
      <c r="H1715" t="b">
        <v>1</v>
      </c>
      <c r="I1715" s="4">
        <v>50</v>
      </c>
      <c r="J1715" s="5">
        <v>1323</v>
      </c>
      <c r="K1715" s="5">
        <v>136</v>
      </c>
      <c r="L1715" s="5">
        <v>225</v>
      </c>
      <c r="M1715">
        <v>2</v>
      </c>
      <c r="N1715" t="str">
        <f>VLOOKUP(טבלה1[[#This Row],[level_id]],Level_id!$A$2:$B$5,2)</f>
        <v>Beginner Level</v>
      </c>
      <c r="O1715" t="str">
        <f>LOWER(טבלה1[[#This Row],[level_desc]])</f>
        <v>beginner level</v>
      </c>
      <c r="P1715" s="3" t="str">
        <f>UPPER(טבלה1[[#This Row],[small letters]])</f>
        <v>BEGINNER LEVEL</v>
      </c>
      <c r="Q1715">
        <f>LEN(טבלה1[[#This Row],[no spaces]])</f>
        <v>14</v>
      </c>
      <c r="R1715" t="str">
        <f>TRIM(טבלה1[[#This Row],[small letters]])</f>
        <v>beginner level</v>
      </c>
      <c r="S1715" s="6">
        <v>78.5</v>
      </c>
      <c r="T1715" s="12">
        <v>42654</v>
      </c>
      <c r="U1715" s="6">
        <f>DAY(טבלה1[[#This Row],[published_date]])</f>
        <v>11</v>
      </c>
      <c r="V1715" s="6">
        <f>MONTH(טבלה1[[#This Row],[published_date]])</f>
        <v>10</v>
      </c>
      <c r="W1715" s="6">
        <f>YEAR(טבלה1[[#This Row],[published_date]])</f>
        <v>2016</v>
      </c>
      <c r="X1715">
        <v>2</v>
      </c>
      <c r="Y1715" t="str">
        <f>VLOOKUP(טבלה1[[#This Row],[subject_id]],Subject_id!$A$2:$B$5,2)</f>
        <v>Graphic Design</v>
      </c>
      <c r="Z1715" s="7">
        <v>43465</v>
      </c>
      <c r="AA1715">
        <f>_xlfn.DAYS(טבלה1[[#This Row],[Removal_date]],טבלה1[[#This Row],[published_date]])</f>
        <v>811</v>
      </c>
      <c r="AB1715" s="4">
        <f>טבלה1[[#This Row],[price]]*טבלה1[[#This Row],[num_subscribers]]</f>
        <v>66150</v>
      </c>
    </row>
    <row r="1716" spans="1:28" x14ac:dyDescent="0.3">
      <c r="A1716">
        <v>978850</v>
      </c>
      <c r="B1716" t="s">
        <v>6004</v>
      </c>
      <c r="C1716" t="str">
        <f>LEFT(טבלה1[[#This Row],[course_title]],10)</f>
        <v>Learn by E</v>
      </c>
      <c r="D1716" t="str">
        <f>RIGHT(טבלה1[[#This Row],[course_title]],10)</f>
        <v xml:space="preserve"> : ReactJS</v>
      </c>
      <c r="E1716" t="str">
        <f>MID(טבלה1[[#This Row],[course_title]],2,10)</f>
        <v>earn by Ex</v>
      </c>
      <c r="F1716" t="s">
        <v>6005</v>
      </c>
      <c r="G1716" t="str">
        <f>REPLACE(טבלה1[[#This Row],[url]],19,3,"com")</f>
        <v>https://www.udemy.com/learn-by-example-reactjs/</v>
      </c>
      <c r="H1716" t="b">
        <v>1</v>
      </c>
      <c r="I1716" s="4">
        <v>50</v>
      </c>
      <c r="J1716" s="5">
        <v>1496</v>
      </c>
      <c r="K1716" s="5">
        <v>37</v>
      </c>
      <c r="L1716" s="5">
        <v>74</v>
      </c>
      <c r="M1716">
        <v>2</v>
      </c>
      <c r="N1716" t="str">
        <f>VLOOKUP(טבלה1[[#This Row],[level_id]],Level_id!$A$2:$B$5,2)</f>
        <v>Beginner Level</v>
      </c>
      <c r="O1716" t="str">
        <f>LOWER(טבלה1[[#This Row],[level_desc]])</f>
        <v>beginner level</v>
      </c>
      <c r="P1716" s="3" t="str">
        <f>UPPER(טבלה1[[#This Row],[small letters]])</f>
        <v>BEGINNER LEVEL</v>
      </c>
      <c r="Q1716">
        <f>LEN(טבלה1[[#This Row],[no spaces]])</f>
        <v>14</v>
      </c>
      <c r="R1716" t="str">
        <f>TRIM(טבלה1[[#This Row],[small letters]])</f>
        <v>beginner level</v>
      </c>
      <c r="S1716" s="6">
        <v>7.5</v>
      </c>
      <c r="T1716" s="12">
        <v>42731</v>
      </c>
      <c r="U1716" s="6">
        <f>DAY(טבלה1[[#This Row],[published_date]])</f>
        <v>27</v>
      </c>
      <c r="V1716" s="6">
        <f>MONTH(טבלה1[[#This Row],[published_date]])</f>
        <v>12</v>
      </c>
      <c r="W1716" s="6">
        <f>YEAR(טבלה1[[#This Row],[published_date]])</f>
        <v>2016</v>
      </c>
      <c r="X1716">
        <v>4</v>
      </c>
      <c r="Y1716" t="str">
        <f>VLOOKUP(טבלה1[[#This Row],[subject_id]],Subject_id!$A$2:$B$5,2)</f>
        <v>Web Development</v>
      </c>
      <c r="Z1716" s="7">
        <v>43465</v>
      </c>
      <c r="AA1716">
        <f>_xlfn.DAYS(טבלה1[[#This Row],[Removal_date]],טבלה1[[#This Row],[published_date]])</f>
        <v>734</v>
      </c>
      <c r="AB1716" s="4">
        <f>טבלה1[[#This Row],[price]]*טבלה1[[#This Row],[num_subscribers]]</f>
        <v>74800</v>
      </c>
    </row>
    <row r="1717" spans="1:28" x14ac:dyDescent="0.3">
      <c r="A1717">
        <v>983534</v>
      </c>
      <c r="B1717" t="s">
        <v>5639</v>
      </c>
      <c r="C1717" t="str">
        <f>LEFT(טבלה1[[#This Row],[course_title]],10)</f>
        <v>Try Angula</v>
      </c>
      <c r="D1717" t="str">
        <f>RIGHT(טבלה1[[#This Row],[course_title]],10)</f>
        <v>evelopment</v>
      </c>
      <c r="E1717" t="str">
        <f>MID(טבלה1[[#This Row],[course_title]],2,10)</f>
        <v>ry Angular</v>
      </c>
      <c r="F1717" t="s">
        <v>5640</v>
      </c>
      <c r="G1717" t="str">
        <f>REPLACE(טבלה1[[#This Row],[url]],19,3,"com")</f>
        <v>https://www.udemy.com/try-angularjs/</v>
      </c>
      <c r="H1717" t="b">
        <v>1</v>
      </c>
      <c r="I1717" s="4">
        <v>50</v>
      </c>
      <c r="J1717" s="5">
        <v>16926</v>
      </c>
      <c r="K1717" s="5">
        <v>126</v>
      </c>
      <c r="L1717" s="5">
        <v>33</v>
      </c>
      <c r="M1717">
        <v>2</v>
      </c>
      <c r="N1717" t="str">
        <f>VLOOKUP(טבלה1[[#This Row],[level_id]],Level_id!$A$2:$B$5,2)</f>
        <v>Beginner Level</v>
      </c>
      <c r="O1717" t="str">
        <f>LOWER(טבלה1[[#This Row],[level_desc]])</f>
        <v>beginner level</v>
      </c>
      <c r="P1717" s="3" t="str">
        <f>UPPER(טבלה1[[#This Row],[small letters]])</f>
        <v>BEGINNER LEVEL</v>
      </c>
      <c r="Q1717">
        <f>LEN(טבלה1[[#This Row],[no spaces]])</f>
        <v>14</v>
      </c>
      <c r="R1717" t="str">
        <f>TRIM(טבלה1[[#This Row],[small letters]])</f>
        <v>beginner level</v>
      </c>
      <c r="S1717" s="6">
        <v>4.5</v>
      </c>
      <c r="T1717" s="12">
        <v>42656</v>
      </c>
      <c r="U1717" s="6">
        <f>DAY(טבלה1[[#This Row],[published_date]])</f>
        <v>13</v>
      </c>
      <c r="V1717" s="6">
        <f>MONTH(טבלה1[[#This Row],[published_date]])</f>
        <v>10</v>
      </c>
      <c r="W1717" s="6">
        <f>YEAR(טבלה1[[#This Row],[published_date]])</f>
        <v>2016</v>
      </c>
      <c r="X1717">
        <v>4</v>
      </c>
      <c r="Y1717" t="str">
        <f>VLOOKUP(טבלה1[[#This Row],[subject_id]],Subject_id!$A$2:$B$5,2)</f>
        <v>Web Development</v>
      </c>
      <c r="Z1717" s="7">
        <v>43465</v>
      </c>
      <c r="AA1717">
        <f>_xlfn.DAYS(טבלה1[[#This Row],[Removal_date]],טבלה1[[#This Row],[published_date]])</f>
        <v>809</v>
      </c>
      <c r="AB1717" s="4">
        <f>טבלה1[[#This Row],[price]]*טבלה1[[#This Row],[num_subscribers]]</f>
        <v>846300</v>
      </c>
    </row>
    <row r="1718" spans="1:28" x14ac:dyDescent="0.3">
      <c r="A1718">
        <v>987666</v>
      </c>
      <c r="B1718" t="s">
        <v>5635</v>
      </c>
      <c r="C1718" t="str">
        <f>LEFT(טבלה1[[#This Row],[course_title]],10)</f>
        <v>Learn Reac</v>
      </c>
      <c r="D1718" t="str">
        <f>RIGHT(טבלה1[[#This Row],[course_title]],10)</f>
        <v>pt Library</v>
      </c>
      <c r="E1718" t="str">
        <f>MID(טבלה1[[#This Row],[course_title]],2,10)</f>
        <v>earn React</v>
      </c>
      <c r="F1718" t="s">
        <v>5636</v>
      </c>
      <c r="G1718" t="str">
        <f>REPLACE(טבלה1[[#This Row],[url]],19,3,"com")</f>
        <v>https://www.udemy.com/learn-react-the-worlds-most-lucrative-javascript-library/</v>
      </c>
      <c r="H1718" t="b">
        <v>1</v>
      </c>
      <c r="I1718" s="4">
        <v>50</v>
      </c>
      <c r="J1718" s="5">
        <v>1591</v>
      </c>
      <c r="K1718" s="5">
        <v>99</v>
      </c>
      <c r="L1718" s="5">
        <v>74</v>
      </c>
      <c r="M1718">
        <v>2</v>
      </c>
      <c r="N1718" t="str">
        <f>VLOOKUP(טבלה1[[#This Row],[level_id]],Level_id!$A$2:$B$5,2)</f>
        <v>Beginner Level</v>
      </c>
      <c r="O1718" t="str">
        <f>LOWER(טבלה1[[#This Row],[level_desc]])</f>
        <v>beginner level</v>
      </c>
      <c r="P1718" s="3" t="str">
        <f>UPPER(טבלה1[[#This Row],[small letters]])</f>
        <v>BEGINNER LEVEL</v>
      </c>
      <c r="Q1718">
        <f>LEN(טבלה1[[#This Row],[no spaces]])</f>
        <v>14</v>
      </c>
      <c r="R1718" t="str">
        <f>TRIM(טבלה1[[#This Row],[small letters]])</f>
        <v>beginner level</v>
      </c>
      <c r="S1718" s="6">
        <v>9.5</v>
      </c>
      <c r="T1718" s="12">
        <v>42774</v>
      </c>
      <c r="U1718" s="6">
        <f>DAY(טבלה1[[#This Row],[published_date]])</f>
        <v>8</v>
      </c>
      <c r="V1718" s="6">
        <f>MONTH(טבלה1[[#This Row],[published_date]])</f>
        <v>2</v>
      </c>
      <c r="W1718" s="6">
        <f>YEAR(טבלה1[[#This Row],[published_date]])</f>
        <v>2017</v>
      </c>
      <c r="X1718">
        <v>4</v>
      </c>
      <c r="Y1718" t="str">
        <f>VLOOKUP(טבלה1[[#This Row],[subject_id]],Subject_id!$A$2:$B$5,2)</f>
        <v>Web Development</v>
      </c>
      <c r="Z1718" s="7">
        <v>43465</v>
      </c>
      <c r="AA1718">
        <f>_xlfn.DAYS(טבלה1[[#This Row],[Removal_date]],טבלה1[[#This Row],[published_date]])</f>
        <v>691</v>
      </c>
      <c r="AB1718" s="4">
        <f>טבלה1[[#This Row],[price]]*טבלה1[[#This Row],[num_subscribers]]</f>
        <v>79550</v>
      </c>
    </row>
    <row r="1719" spans="1:28" x14ac:dyDescent="0.3">
      <c r="A1719">
        <v>991630</v>
      </c>
      <c r="B1719" t="s">
        <v>5226</v>
      </c>
      <c r="C1719" t="str">
        <f>LEFT(טבלה1[[#This Row],[course_title]],10)</f>
        <v>Try Django</v>
      </c>
      <c r="D1719" t="str">
        <f>RIGHT(טבלה1[[#This Row],[course_title]],10)</f>
        <v>ng Service</v>
      </c>
      <c r="E1719" t="str">
        <f>MID(טבלה1[[#This Row],[course_title]],2,10)</f>
        <v xml:space="preserve">ry Django </v>
      </c>
      <c r="F1719" t="s">
        <v>5227</v>
      </c>
      <c r="G1719" t="str">
        <f>REPLACE(טבלה1[[#This Row],[url]],19,3,"com")</f>
        <v>https://www.udemy.com/try-django-1-10/</v>
      </c>
      <c r="H1719" t="b">
        <v>1</v>
      </c>
      <c r="I1719" s="4">
        <v>50</v>
      </c>
      <c r="J1719" s="5">
        <v>9607</v>
      </c>
      <c r="K1719" s="5">
        <v>78</v>
      </c>
      <c r="L1719" s="5">
        <v>40</v>
      </c>
      <c r="M1719">
        <v>1</v>
      </c>
      <c r="N1719" t="str">
        <f>VLOOKUP(טבלה1[[#This Row],[level_id]],Level_id!$A$2:$B$5,2)</f>
        <v>All levels</v>
      </c>
      <c r="O1719" t="str">
        <f>LOWER(טבלה1[[#This Row],[level_desc]])</f>
        <v>all levels</v>
      </c>
      <c r="P1719" s="3" t="str">
        <f>UPPER(טבלה1[[#This Row],[small letters]])</f>
        <v>ALL LEVELS</v>
      </c>
      <c r="Q1719">
        <f>LEN(טבלה1[[#This Row],[no spaces]])</f>
        <v>10</v>
      </c>
      <c r="R1719" t="str">
        <f>TRIM(טבלה1[[#This Row],[small letters]])</f>
        <v>all levels</v>
      </c>
      <c r="S1719" s="6">
        <v>5.5</v>
      </c>
      <c r="T1719" s="12">
        <v>42667</v>
      </c>
      <c r="U1719" s="6">
        <f>DAY(טבלה1[[#This Row],[published_date]])</f>
        <v>24</v>
      </c>
      <c r="V1719" s="6">
        <f>MONTH(טבלה1[[#This Row],[published_date]])</f>
        <v>10</v>
      </c>
      <c r="W1719" s="6">
        <f>YEAR(טבלה1[[#This Row],[published_date]])</f>
        <v>2016</v>
      </c>
      <c r="X1719">
        <v>4</v>
      </c>
      <c r="Y1719" t="str">
        <f>VLOOKUP(טבלה1[[#This Row],[subject_id]],Subject_id!$A$2:$B$5,2)</f>
        <v>Web Development</v>
      </c>
      <c r="Z1719" s="7">
        <v>43734</v>
      </c>
      <c r="AA1719">
        <f>_xlfn.DAYS(טבלה1[[#This Row],[Removal_date]],טבלה1[[#This Row],[published_date]])</f>
        <v>1067</v>
      </c>
      <c r="AB1719" s="4">
        <f>טבלה1[[#This Row],[price]]*טבלה1[[#This Row],[num_subscribers]]</f>
        <v>480350</v>
      </c>
    </row>
    <row r="1720" spans="1:28" x14ac:dyDescent="0.3">
      <c r="A1720">
        <v>993510</v>
      </c>
      <c r="B1720" t="s">
        <v>4060</v>
      </c>
      <c r="C1720" t="str">
        <f>LEFT(טבלה1[[#This Row],[course_title]],10)</f>
        <v>Piano Tech</v>
      </c>
      <c r="D1720" t="str">
        <f>RIGHT(טבלה1[[#This Row],[course_title]],10)</f>
        <v>ises Vol.1</v>
      </c>
      <c r="E1720" t="str">
        <f>MID(טבלה1[[#This Row],[course_title]],2,10)</f>
        <v>iano Techn</v>
      </c>
      <c r="F1720" t="s">
        <v>4061</v>
      </c>
      <c r="G1720" t="str">
        <f>REPLACE(טבלה1[[#This Row],[url]],19,3,"com")</f>
        <v>https://www.udemy.com/piano-skills-improve-your-piano-technique/</v>
      </c>
      <c r="H1720" t="b">
        <v>1</v>
      </c>
      <c r="I1720" s="4">
        <v>50</v>
      </c>
      <c r="J1720" s="5">
        <v>1674</v>
      </c>
      <c r="K1720" s="5">
        <v>4</v>
      </c>
      <c r="L1720" s="5">
        <v>24</v>
      </c>
      <c r="M1720">
        <v>1</v>
      </c>
      <c r="N1720" t="str">
        <f>VLOOKUP(טבלה1[[#This Row],[level_id]],Level_id!$A$2:$B$5,2)</f>
        <v>All levels</v>
      </c>
      <c r="O1720" t="str">
        <f>LOWER(טבלה1[[#This Row],[level_desc]])</f>
        <v>all levels</v>
      </c>
      <c r="P1720" s="3" t="str">
        <f>UPPER(טבלה1[[#This Row],[small letters]])</f>
        <v>ALL LEVELS</v>
      </c>
      <c r="Q1720">
        <f>LEN(טבלה1[[#This Row],[no spaces]])</f>
        <v>10</v>
      </c>
      <c r="R1720" t="str">
        <f>TRIM(טבלה1[[#This Row],[small letters]])</f>
        <v>all levels</v>
      </c>
      <c r="S1720" s="6">
        <v>1</v>
      </c>
      <c r="T1720" s="12">
        <v>42760</v>
      </c>
      <c r="U1720" s="6">
        <f>DAY(טבלה1[[#This Row],[published_date]])</f>
        <v>25</v>
      </c>
      <c r="V1720" s="6">
        <f>MONTH(טבלה1[[#This Row],[published_date]])</f>
        <v>1</v>
      </c>
      <c r="W1720" s="6">
        <f>YEAR(טבלה1[[#This Row],[published_date]])</f>
        <v>2017</v>
      </c>
      <c r="X1720">
        <v>3</v>
      </c>
      <c r="Y1720" t="str">
        <f>VLOOKUP(טבלה1[[#This Row],[subject_id]],Subject_id!$A$2:$B$5,2)</f>
        <v>Musical Instruments</v>
      </c>
      <c r="Z1720" s="7">
        <v>43734</v>
      </c>
      <c r="AA1720">
        <f>_xlfn.DAYS(טבלה1[[#This Row],[Removal_date]],טבלה1[[#This Row],[published_date]])</f>
        <v>974</v>
      </c>
      <c r="AB1720" s="4">
        <f>טבלה1[[#This Row],[price]]*טבלה1[[#This Row],[num_subscribers]]</f>
        <v>83700</v>
      </c>
    </row>
    <row r="1721" spans="1:28" x14ac:dyDescent="0.3">
      <c r="A1721">
        <v>994634</v>
      </c>
      <c r="B1721" t="s">
        <v>5435</v>
      </c>
      <c r="C1721" t="str">
        <f>LEFT(טבלה1[[#This Row],[course_title]],10)</f>
        <v xml:space="preserve">Mastering </v>
      </c>
      <c r="D1721" t="str">
        <f>RIGHT(טבלה1[[#This Row],[course_title]],10)</f>
        <v>h Using C#</v>
      </c>
      <c r="E1721" t="str">
        <f>MID(טבלה1[[#This Row],[course_title]],2,10)</f>
        <v>astering A</v>
      </c>
      <c r="F1721" t="s">
        <v>5436</v>
      </c>
      <c r="G1721" t="str">
        <f>REPLACE(טבלה1[[#This Row],[url]],19,3,"com")</f>
        <v>https://www.udemy.com/masteringaspnetmvc5/</v>
      </c>
      <c r="H1721" t="b">
        <v>1</v>
      </c>
      <c r="I1721" s="4">
        <v>50</v>
      </c>
      <c r="J1721" s="5">
        <v>417</v>
      </c>
      <c r="K1721" s="5">
        <v>65</v>
      </c>
      <c r="L1721" s="5">
        <v>109</v>
      </c>
      <c r="M1721">
        <v>1</v>
      </c>
      <c r="N1721" t="str">
        <f>VLOOKUP(טבלה1[[#This Row],[level_id]],Level_id!$A$2:$B$5,2)</f>
        <v>All levels</v>
      </c>
      <c r="O1721" t="str">
        <f>LOWER(טבלה1[[#This Row],[level_desc]])</f>
        <v>all levels</v>
      </c>
      <c r="P1721" s="3" t="str">
        <f>UPPER(טבלה1[[#This Row],[small letters]])</f>
        <v>ALL LEVELS</v>
      </c>
      <c r="Q1721">
        <f>LEN(טבלה1[[#This Row],[no spaces]])</f>
        <v>10</v>
      </c>
      <c r="R1721" t="str">
        <f>TRIM(טבלה1[[#This Row],[small letters]])</f>
        <v>all levels</v>
      </c>
      <c r="S1721" s="6">
        <v>13</v>
      </c>
      <c r="T1721" s="12">
        <v>42705</v>
      </c>
      <c r="U1721" s="6">
        <f>DAY(טבלה1[[#This Row],[published_date]])</f>
        <v>1</v>
      </c>
      <c r="V1721" s="6">
        <f>MONTH(טבלה1[[#This Row],[published_date]])</f>
        <v>12</v>
      </c>
      <c r="W1721" s="6">
        <f>YEAR(טבלה1[[#This Row],[published_date]])</f>
        <v>2016</v>
      </c>
      <c r="X1721">
        <v>4</v>
      </c>
      <c r="Y1721" t="str">
        <f>VLOOKUP(טבלה1[[#This Row],[subject_id]],Subject_id!$A$2:$B$5,2)</f>
        <v>Web Development</v>
      </c>
      <c r="Z1721" s="7">
        <v>43734</v>
      </c>
      <c r="AA1721">
        <f>_xlfn.DAYS(טבלה1[[#This Row],[Removal_date]],טבלה1[[#This Row],[published_date]])</f>
        <v>1029</v>
      </c>
      <c r="AB1721" s="4">
        <f>טבלה1[[#This Row],[price]]*טבלה1[[#This Row],[num_subscribers]]</f>
        <v>20850</v>
      </c>
    </row>
    <row r="1722" spans="1:28" x14ac:dyDescent="0.3">
      <c r="A1722">
        <v>995562</v>
      </c>
      <c r="B1722" t="s">
        <v>4050</v>
      </c>
      <c r="C1722" t="str">
        <f>LEFT(טבלה1[[#This Row],[course_title]],10)</f>
        <v>Play Piano</v>
      </c>
      <c r="D1722" t="str">
        <f>RIGHT(טבלה1[[#This Row],[course_title]],10)</f>
        <v>wer Chords</v>
      </c>
      <c r="E1722" t="str">
        <f>MID(טבלה1[[#This Row],[course_title]],2,10)</f>
        <v xml:space="preserve">lay Piano </v>
      </c>
      <c r="F1722" t="s">
        <v>4051</v>
      </c>
      <c r="G1722" t="str">
        <f>REPLACE(טבלה1[[#This Row],[url]],19,3,"com")</f>
        <v>https://www.udemy.com/play-piano-1-improvise-2-5-power-chords-on-popular-songs/</v>
      </c>
      <c r="H1722" t="b">
        <v>1</v>
      </c>
      <c r="I1722" s="4">
        <v>50</v>
      </c>
      <c r="J1722" s="5">
        <v>1541</v>
      </c>
      <c r="K1722" s="5">
        <v>14</v>
      </c>
      <c r="L1722" s="5">
        <v>42</v>
      </c>
      <c r="M1722">
        <v>1</v>
      </c>
      <c r="N1722" t="str">
        <f>VLOOKUP(טבלה1[[#This Row],[level_id]],Level_id!$A$2:$B$5,2)</f>
        <v>All levels</v>
      </c>
      <c r="O1722" t="str">
        <f>LOWER(טבלה1[[#This Row],[level_desc]])</f>
        <v>all levels</v>
      </c>
      <c r="P1722" s="3" t="str">
        <f>UPPER(טבלה1[[#This Row],[small letters]])</f>
        <v>ALL LEVELS</v>
      </c>
      <c r="Q1722">
        <f>LEN(טבלה1[[#This Row],[no spaces]])</f>
        <v>10</v>
      </c>
      <c r="R1722" t="str">
        <f>TRIM(טבלה1[[#This Row],[small letters]])</f>
        <v>all levels</v>
      </c>
      <c r="S1722" s="6">
        <v>1</v>
      </c>
      <c r="T1722" s="12">
        <v>42672</v>
      </c>
      <c r="U1722" s="6">
        <f>DAY(טבלה1[[#This Row],[published_date]])</f>
        <v>29</v>
      </c>
      <c r="V1722" s="6">
        <f>MONTH(טבלה1[[#This Row],[published_date]])</f>
        <v>10</v>
      </c>
      <c r="W1722" s="6">
        <f>YEAR(טבלה1[[#This Row],[published_date]])</f>
        <v>2016</v>
      </c>
      <c r="X1722">
        <v>3</v>
      </c>
      <c r="Y1722" t="str">
        <f>VLOOKUP(טבלה1[[#This Row],[subject_id]],Subject_id!$A$2:$B$5,2)</f>
        <v>Musical Instruments</v>
      </c>
      <c r="Z1722" s="7">
        <v>43734</v>
      </c>
      <c r="AA1722">
        <f>_xlfn.DAYS(טבלה1[[#This Row],[Removal_date]],טבלה1[[#This Row],[published_date]])</f>
        <v>1062</v>
      </c>
      <c r="AB1722" s="4">
        <f>טבלה1[[#This Row],[price]]*טבלה1[[#This Row],[num_subscribers]]</f>
        <v>77050</v>
      </c>
    </row>
    <row r="1723" spans="1:28" x14ac:dyDescent="0.3">
      <c r="A1723">
        <v>996888</v>
      </c>
      <c r="B1723" t="s">
        <v>3900</v>
      </c>
      <c r="C1723" t="str">
        <f>LEFT(טבלה1[[#This Row],[course_title]],10)</f>
        <v>Play Piano</v>
      </c>
      <c r="D1723" t="str">
        <f>RIGHT(טבלה1[[#This Row],[course_title]],10)</f>
        <v>ing by Ear</v>
      </c>
      <c r="E1723" t="str">
        <f>MID(טבלה1[[#This Row],[course_title]],2,10)</f>
        <v xml:space="preserve">lay Piano </v>
      </c>
      <c r="F1723" t="s">
        <v>3901</v>
      </c>
      <c r="G1723" t="str">
        <f>REPLACE(טבלה1[[#This Row],[url]],19,3,"com")</f>
        <v>https://www.udemy.com/play-piano-3-improvise-chords-to-enchanted-evening-by-ear/</v>
      </c>
      <c r="H1723" t="b">
        <v>1</v>
      </c>
      <c r="I1723" s="4">
        <v>50</v>
      </c>
      <c r="J1723" s="5">
        <v>809</v>
      </c>
      <c r="K1723" s="5">
        <v>5</v>
      </c>
      <c r="L1723" s="5">
        <v>57</v>
      </c>
      <c r="M1723">
        <v>1</v>
      </c>
      <c r="N1723" t="str">
        <f>VLOOKUP(טבלה1[[#This Row],[level_id]],Level_id!$A$2:$B$5,2)</f>
        <v>All levels</v>
      </c>
      <c r="O1723" t="str">
        <f>LOWER(טבלה1[[#This Row],[level_desc]])</f>
        <v>all levels</v>
      </c>
      <c r="P1723" s="3" t="str">
        <f>UPPER(טבלה1[[#This Row],[small letters]])</f>
        <v>ALL LEVELS</v>
      </c>
      <c r="Q1723">
        <f>LEN(טבלה1[[#This Row],[no spaces]])</f>
        <v>10</v>
      </c>
      <c r="R1723" t="str">
        <f>TRIM(טבלה1[[#This Row],[small letters]])</f>
        <v>all levels</v>
      </c>
      <c r="S1723" s="6">
        <v>1.5</v>
      </c>
      <c r="T1723" s="12">
        <v>42673</v>
      </c>
      <c r="U1723" s="6">
        <f>DAY(טבלה1[[#This Row],[published_date]])</f>
        <v>30</v>
      </c>
      <c r="V1723" s="6">
        <f>MONTH(טבלה1[[#This Row],[published_date]])</f>
        <v>10</v>
      </c>
      <c r="W1723" s="6">
        <f>YEAR(טבלה1[[#This Row],[published_date]])</f>
        <v>2016</v>
      </c>
      <c r="X1723">
        <v>3</v>
      </c>
      <c r="Y1723" t="str">
        <f>VLOOKUP(טבלה1[[#This Row],[subject_id]],Subject_id!$A$2:$B$5,2)</f>
        <v>Musical Instruments</v>
      </c>
      <c r="Z1723" s="7">
        <v>43734</v>
      </c>
      <c r="AA1723">
        <f>_xlfn.DAYS(טבלה1[[#This Row],[Removal_date]],טבלה1[[#This Row],[published_date]])</f>
        <v>1061</v>
      </c>
      <c r="AB1723" s="4">
        <f>טבלה1[[#This Row],[price]]*טבלה1[[#This Row],[num_subscribers]]</f>
        <v>40450</v>
      </c>
    </row>
    <row r="1724" spans="1:28" x14ac:dyDescent="0.3">
      <c r="A1724">
        <v>997470</v>
      </c>
      <c r="B1724" t="s">
        <v>4006</v>
      </c>
      <c r="C1724" t="str">
        <f>LEFT(טבלה1[[#This Row],[course_title]],10)</f>
        <v>Play Piano</v>
      </c>
      <c r="D1724" t="str">
        <f>RIGHT(טבלה1[[#This Row],[course_title]],10)</f>
        <v>-5 Chords"</v>
      </c>
      <c r="E1724" t="str">
        <f>MID(טבלה1[[#This Row],[course_title]],2,10)</f>
        <v xml:space="preserve">lay Piano </v>
      </c>
      <c r="F1724" t="s">
        <v>4007</v>
      </c>
      <c r="G1724" t="str">
        <f>REPLACE(טבלה1[[#This Row],[url]],19,3,"com")</f>
        <v>https://www.udemy.com/play-piano-2-improvise-play-standards-by-ear-aura-lee/</v>
      </c>
      <c r="H1724" t="b">
        <v>1</v>
      </c>
      <c r="I1724" s="4">
        <v>50</v>
      </c>
      <c r="J1724" s="5">
        <v>1204</v>
      </c>
      <c r="K1724" s="5">
        <v>8</v>
      </c>
      <c r="L1724" s="5">
        <v>56</v>
      </c>
      <c r="M1724">
        <v>1</v>
      </c>
      <c r="N1724" t="str">
        <f>VLOOKUP(טבלה1[[#This Row],[level_id]],Level_id!$A$2:$B$5,2)</f>
        <v>All levels</v>
      </c>
      <c r="O1724" t="str">
        <f>LOWER(טבלה1[[#This Row],[level_desc]])</f>
        <v>all levels</v>
      </c>
      <c r="P1724" s="3" t="str">
        <f>UPPER(טבלה1[[#This Row],[small letters]])</f>
        <v>ALL LEVELS</v>
      </c>
      <c r="Q1724">
        <f>LEN(טבלה1[[#This Row],[no spaces]])</f>
        <v>10</v>
      </c>
      <c r="R1724" t="str">
        <f>TRIM(טבלה1[[#This Row],[small letters]])</f>
        <v>all levels</v>
      </c>
      <c r="S1724" s="6">
        <v>1.5</v>
      </c>
      <c r="T1724" s="12">
        <v>42673</v>
      </c>
      <c r="U1724" s="6">
        <f>DAY(טבלה1[[#This Row],[published_date]])</f>
        <v>30</v>
      </c>
      <c r="V1724" s="6">
        <f>MONTH(טבלה1[[#This Row],[published_date]])</f>
        <v>10</v>
      </c>
      <c r="W1724" s="6">
        <f>YEAR(טבלה1[[#This Row],[published_date]])</f>
        <v>2016</v>
      </c>
      <c r="X1724">
        <v>3</v>
      </c>
      <c r="Y1724" t="str">
        <f>VLOOKUP(טבלה1[[#This Row],[subject_id]],Subject_id!$A$2:$B$5,2)</f>
        <v>Musical Instruments</v>
      </c>
      <c r="Z1724" s="7">
        <v>43734</v>
      </c>
      <c r="AA1724">
        <f>_xlfn.DAYS(טבלה1[[#This Row],[Removal_date]],טבלה1[[#This Row],[published_date]])</f>
        <v>1061</v>
      </c>
      <c r="AB1724" s="4">
        <f>טבלה1[[#This Row],[price]]*טבלה1[[#This Row],[num_subscribers]]</f>
        <v>60200</v>
      </c>
    </row>
    <row r="1725" spans="1:28" x14ac:dyDescent="0.3">
      <c r="A1725">
        <v>998100</v>
      </c>
      <c r="B1725" t="s">
        <v>3856</v>
      </c>
      <c r="C1725" t="str">
        <f>LEFT(טבלה1[[#This Row],[course_title]],10)</f>
        <v>Play Piano</v>
      </c>
      <c r="D1725" t="str">
        <f>RIGHT(טבלה1[[#This Row],[course_title]],10)</f>
        <v>day chords</v>
      </c>
      <c r="E1725" t="str">
        <f>MID(טבלה1[[#This Row],[course_title]],2,10)</f>
        <v xml:space="preserve">lay Piano </v>
      </c>
      <c r="F1725" t="s">
        <v>3857</v>
      </c>
      <c r="G1725" t="str">
        <f>REPLACE(טבלה1[[#This Row],[url]],19,3,"com")</f>
        <v>https://www.udemy.com/play-piano-4-improvise-on-popular-song-yesterday-chords/</v>
      </c>
      <c r="H1725" t="b">
        <v>1</v>
      </c>
      <c r="I1725" s="4">
        <v>50</v>
      </c>
      <c r="J1725" s="5">
        <v>1018</v>
      </c>
      <c r="K1725" s="5">
        <v>4</v>
      </c>
      <c r="L1725" s="5">
        <v>63</v>
      </c>
      <c r="M1725">
        <v>1</v>
      </c>
      <c r="N1725" t="str">
        <f>VLOOKUP(טבלה1[[#This Row],[level_id]],Level_id!$A$2:$B$5,2)</f>
        <v>All levels</v>
      </c>
      <c r="O1725" t="str">
        <f>LOWER(טבלה1[[#This Row],[level_desc]])</f>
        <v>all levels</v>
      </c>
      <c r="P1725" s="3" t="str">
        <f>UPPER(טבלה1[[#This Row],[small letters]])</f>
        <v>ALL LEVELS</v>
      </c>
      <c r="Q1725">
        <f>LEN(טבלה1[[#This Row],[no spaces]])</f>
        <v>10</v>
      </c>
      <c r="R1725" t="str">
        <f>TRIM(טבלה1[[#This Row],[small letters]])</f>
        <v>all levels</v>
      </c>
      <c r="S1725" s="6">
        <v>1.5</v>
      </c>
      <c r="T1725" s="12">
        <v>42673</v>
      </c>
      <c r="U1725" s="6">
        <f>DAY(טבלה1[[#This Row],[published_date]])</f>
        <v>30</v>
      </c>
      <c r="V1725" s="6">
        <f>MONTH(טבלה1[[#This Row],[published_date]])</f>
        <v>10</v>
      </c>
      <c r="W1725" s="6">
        <f>YEAR(טבלה1[[#This Row],[published_date]])</f>
        <v>2016</v>
      </c>
      <c r="X1725">
        <v>3</v>
      </c>
      <c r="Y1725" t="str">
        <f>VLOOKUP(טבלה1[[#This Row],[subject_id]],Subject_id!$A$2:$B$5,2)</f>
        <v>Musical Instruments</v>
      </c>
      <c r="Z1725" s="7">
        <v>43734</v>
      </c>
      <c r="AA1725">
        <f>_xlfn.DAYS(טבלה1[[#This Row],[Removal_date]],טבלה1[[#This Row],[published_date]])</f>
        <v>1061</v>
      </c>
      <c r="AB1725" s="4">
        <f>טבלה1[[#This Row],[price]]*טבלה1[[#This Row],[num_subscribers]]</f>
        <v>50900</v>
      </c>
    </row>
    <row r="1726" spans="1:28" x14ac:dyDescent="0.3">
      <c r="A1726">
        <v>1000966</v>
      </c>
      <c r="B1726" t="s">
        <v>3890</v>
      </c>
      <c r="C1726" t="str">
        <f>LEFT(טבלה1[[#This Row],[course_title]],10)</f>
        <v>Play Piano</v>
      </c>
      <c r="D1726" t="str">
        <f>RIGHT(טבלה1[[#This Row],[course_title]],10)</f>
        <v>2-5 Chords</v>
      </c>
      <c r="E1726" t="str">
        <f>MID(טבלה1[[#This Row],[course_title]],2,10)</f>
        <v xml:space="preserve">lay Piano </v>
      </c>
      <c r="F1726" t="s">
        <v>3891</v>
      </c>
      <c r="G1726" t="str">
        <f>REPLACE(טבלה1[[#This Row],[url]],19,3,"com")</f>
        <v>https://www.udemy.com/play-piano-5-improvise-on-misty-eb-key-runs-2-5-chords/</v>
      </c>
      <c r="H1726" t="b">
        <v>1</v>
      </c>
      <c r="I1726" s="4">
        <v>50</v>
      </c>
      <c r="J1726" s="5">
        <v>833</v>
      </c>
      <c r="K1726" s="5">
        <v>6</v>
      </c>
      <c r="L1726" s="5">
        <v>70</v>
      </c>
      <c r="M1726">
        <v>3</v>
      </c>
      <c r="N1726" t="str">
        <f>VLOOKUP(טבלה1[[#This Row],[level_id]],Level_id!$A$2:$B$5,2)</f>
        <v>Expert Level</v>
      </c>
      <c r="O1726" t="str">
        <f>LOWER(טבלה1[[#This Row],[level_desc]])</f>
        <v>expert level</v>
      </c>
      <c r="P1726" s="3" t="str">
        <f>UPPER(טבלה1[[#This Row],[small letters]])</f>
        <v>EXPERT LEVEL</v>
      </c>
      <c r="Q1726">
        <f>LEN(טבלה1[[#This Row],[no spaces]])</f>
        <v>12</v>
      </c>
      <c r="R1726" t="str">
        <f>TRIM(טבלה1[[#This Row],[small letters]])</f>
        <v>expert level</v>
      </c>
      <c r="S1726" s="6">
        <v>1.5</v>
      </c>
      <c r="T1726" s="12">
        <v>42677</v>
      </c>
      <c r="U1726" s="6">
        <f>DAY(טבלה1[[#This Row],[published_date]])</f>
        <v>3</v>
      </c>
      <c r="V1726" s="6">
        <f>MONTH(טבלה1[[#This Row],[published_date]])</f>
        <v>11</v>
      </c>
      <c r="W1726" s="6">
        <f>YEAR(טבלה1[[#This Row],[published_date]])</f>
        <v>2016</v>
      </c>
      <c r="X1726">
        <v>3</v>
      </c>
      <c r="Y1726" t="str">
        <f>VLOOKUP(טבלה1[[#This Row],[subject_id]],Subject_id!$A$2:$B$5,2)</f>
        <v>Musical Instruments</v>
      </c>
      <c r="Z1726" s="7">
        <v>43701</v>
      </c>
      <c r="AA1726">
        <f>_xlfn.DAYS(טבלה1[[#This Row],[Removal_date]],טבלה1[[#This Row],[published_date]])</f>
        <v>1024</v>
      </c>
      <c r="AB1726" s="4">
        <f>טבלה1[[#This Row],[price]]*טבלה1[[#This Row],[num_subscribers]]</f>
        <v>41650</v>
      </c>
    </row>
    <row r="1727" spans="1:28" x14ac:dyDescent="0.3">
      <c r="A1727">
        <v>1000988</v>
      </c>
      <c r="B1727" t="s">
        <v>3946</v>
      </c>
      <c r="C1727" t="str">
        <f>LEFT(טבלה1[[#This Row],[course_title]],10)</f>
        <v>Play Piano</v>
      </c>
      <c r="D1727" t="str">
        <f>RIGHT(טבלה1[[#This Row],[course_title]],10)</f>
        <v>wer Chords</v>
      </c>
      <c r="E1727" t="str">
        <f>MID(טבלה1[[#This Row],[course_title]],2,10)</f>
        <v xml:space="preserve">lay Piano </v>
      </c>
      <c r="F1727" t="s">
        <v>3947</v>
      </c>
      <c r="G1727" t="str">
        <f>REPLACE(טבלה1[[#This Row],[url]],19,3,"com")</f>
        <v>https://www.udemy.com/play-piano-6-improvise-on-the-way-we-were-with-powe-chords/</v>
      </c>
      <c r="H1727" t="b">
        <v>1</v>
      </c>
      <c r="I1727" s="4">
        <v>50</v>
      </c>
      <c r="J1727" s="5">
        <v>701</v>
      </c>
      <c r="K1727" s="5">
        <v>4</v>
      </c>
      <c r="L1727" s="5">
        <v>62</v>
      </c>
      <c r="M1727">
        <v>1</v>
      </c>
      <c r="N1727" t="str">
        <f>VLOOKUP(טבלה1[[#This Row],[level_id]],Level_id!$A$2:$B$5,2)</f>
        <v>All levels</v>
      </c>
      <c r="O1727" t="str">
        <f>LOWER(טבלה1[[#This Row],[level_desc]])</f>
        <v>all levels</v>
      </c>
      <c r="P1727" s="3" t="str">
        <f>UPPER(טבלה1[[#This Row],[small letters]])</f>
        <v>ALL LEVELS</v>
      </c>
      <c r="Q1727">
        <f>LEN(טבלה1[[#This Row],[no spaces]])</f>
        <v>10</v>
      </c>
      <c r="R1727" t="str">
        <f>TRIM(טבלה1[[#This Row],[small letters]])</f>
        <v>all levels</v>
      </c>
      <c r="S1727" s="6">
        <v>1.5</v>
      </c>
      <c r="T1727" s="12">
        <v>42677</v>
      </c>
      <c r="U1727" s="6">
        <f>DAY(טבלה1[[#This Row],[published_date]])</f>
        <v>3</v>
      </c>
      <c r="V1727" s="6">
        <f>MONTH(טבלה1[[#This Row],[published_date]])</f>
        <v>11</v>
      </c>
      <c r="W1727" s="6">
        <f>YEAR(טבלה1[[#This Row],[published_date]])</f>
        <v>2016</v>
      </c>
      <c r="X1727">
        <v>3</v>
      </c>
      <c r="Y1727" t="str">
        <f>VLOOKUP(טבלה1[[#This Row],[subject_id]],Subject_id!$A$2:$B$5,2)</f>
        <v>Musical Instruments</v>
      </c>
      <c r="Z1727" s="7">
        <v>43734</v>
      </c>
      <c r="AA1727">
        <f>_xlfn.DAYS(טבלה1[[#This Row],[Removal_date]],טבלה1[[#This Row],[published_date]])</f>
        <v>1057</v>
      </c>
      <c r="AB1727" s="4">
        <f>טבלה1[[#This Row],[price]]*טבלה1[[#This Row],[num_subscribers]]</f>
        <v>35050</v>
      </c>
    </row>
    <row r="1728" spans="1:28" x14ac:dyDescent="0.3">
      <c r="A1728">
        <v>1001010</v>
      </c>
      <c r="B1728" t="s">
        <v>2352</v>
      </c>
      <c r="C1728" t="str">
        <f>LEFT(טבלה1[[#This Row],[course_title]],10)</f>
        <v>Forex Trad</v>
      </c>
      <c r="D1728" t="str">
        <f>RIGHT(טבלה1[[#This Row],[course_title]],10)</f>
        <v>vs GBP/USD</v>
      </c>
      <c r="E1728" t="str">
        <f>MID(טבלה1[[#This Row],[course_title]],2,10)</f>
        <v>orex Tradi</v>
      </c>
      <c r="F1728" t="s">
        <v>2353</v>
      </c>
      <c r="G1728" t="str">
        <f>REPLACE(טבלה1[[#This Row],[url]],19,3,"com")</f>
        <v>https://www.udemy.com/forex-trading-strategia-correlazione-eurgbp-gbpusd/</v>
      </c>
      <c r="H1728" t="b">
        <v>1</v>
      </c>
      <c r="I1728" s="4">
        <v>50</v>
      </c>
      <c r="J1728" s="5">
        <v>137</v>
      </c>
      <c r="K1728" s="5">
        <v>39</v>
      </c>
      <c r="L1728" s="5">
        <v>27</v>
      </c>
      <c r="M1728">
        <v>4</v>
      </c>
      <c r="N1728" t="str">
        <f>VLOOKUP(טבלה1[[#This Row],[level_id]],Level_id!$A$2:$B$5,2)</f>
        <v>Intermediate Level</v>
      </c>
      <c r="O1728" t="str">
        <f>LOWER(טבלה1[[#This Row],[level_desc]])</f>
        <v>intermediate level</v>
      </c>
      <c r="P1728" s="3" t="str">
        <f>UPPER(טבלה1[[#This Row],[small letters]])</f>
        <v>INTERMEDIATE LEVEL</v>
      </c>
      <c r="Q1728">
        <f>LEN(טבלה1[[#This Row],[no spaces]])</f>
        <v>18</v>
      </c>
      <c r="R1728" t="str">
        <f>TRIM(טבלה1[[#This Row],[small letters]])</f>
        <v>intermediate level</v>
      </c>
      <c r="S1728" s="6">
        <v>1.5</v>
      </c>
      <c r="T1728" s="12">
        <v>42684</v>
      </c>
      <c r="U1728" s="6">
        <f>DAY(טבלה1[[#This Row],[published_date]])</f>
        <v>10</v>
      </c>
      <c r="V1728" s="6">
        <f>MONTH(טבלה1[[#This Row],[published_date]])</f>
        <v>11</v>
      </c>
      <c r="W1728" s="6">
        <f>YEAR(טבלה1[[#This Row],[published_date]])</f>
        <v>2016</v>
      </c>
      <c r="X1728">
        <v>1</v>
      </c>
      <c r="Y1728" t="str">
        <f>VLOOKUP(טבלה1[[#This Row],[subject_id]],Subject_id!$A$2:$B$5,2)</f>
        <v>Business Finance</v>
      </c>
      <c r="Z1728" s="7">
        <v>44114</v>
      </c>
      <c r="AA1728">
        <f>_xlfn.DAYS(טבלה1[[#This Row],[Removal_date]],טבלה1[[#This Row],[published_date]])</f>
        <v>1430</v>
      </c>
      <c r="AB1728" s="4">
        <f>טבלה1[[#This Row],[price]]*טבלה1[[#This Row],[num_subscribers]]</f>
        <v>6850</v>
      </c>
    </row>
    <row r="1729" spans="1:28" x14ac:dyDescent="0.3">
      <c r="A1729">
        <v>1002272</v>
      </c>
      <c r="B1729" t="s">
        <v>3912</v>
      </c>
      <c r="C1729" t="str">
        <f>LEFT(טבלה1[[#This Row],[course_title]],10)</f>
        <v>Blues Bass</v>
      </c>
      <c r="D1729" t="str">
        <f>RIGHT(טבלה1[[#This Row],[course_title]],10)</f>
        <v>tart Guide</v>
      </c>
      <c r="E1729" t="str">
        <f>MID(טבלה1[[#This Row],[course_title]],2,10)</f>
        <v xml:space="preserve">lues Bass </v>
      </c>
      <c r="F1729" t="s">
        <v>3913</v>
      </c>
      <c r="G1729" t="str">
        <f>REPLACE(טבלה1[[#This Row],[url]],19,3,"com")</f>
        <v>https://www.udemy.com/blues-bass-quick-start-guide/</v>
      </c>
      <c r="H1729" t="b">
        <v>1</v>
      </c>
      <c r="I1729" s="4">
        <v>50</v>
      </c>
      <c r="J1729" s="5">
        <v>59</v>
      </c>
      <c r="K1729" s="5">
        <v>8</v>
      </c>
      <c r="L1729" s="5">
        <v>29</v>
      </c>
      <c r="M1729">
        <v>1</v>
      </c>
      <c r="N1729" t="str">
        <f>VLOOKUP(טבלה1[[#This Row],[level_id]],Level_id!$A$2:$B$5,2)</f>
        <v>All levels</v>
      </c>
      <c r="O1729" t="str">
        <f>LOWER(טבלה1[[#This Row],[level_desc]])</f>
        <v>all levels</v>
      </c>
      <c r="P1729" s="3" t="str">
        <f>UPPER(טבלה1[[#This Row],[small letters]])</f>
        <v>ALL LEVELS</v>
      </c>
      <c r="Q1729">
        <f>LEN(טבלה1[[#This Row],[no spaces]])</f>
        <v>10</v>
      </c>
      <c r="R1729" t="str">
        <f>TRIM(טבלה1[[#This Row],[small letters]])</f>
        <v>all levels</v>
      </c>
      <c r="S1729" s="6">
        <v>1.5</v>
      </c>
      <c r="T1729" s="12">
        <v>42698</v>
      </c>
      <c r="U1729" s="6">
        <f>DAY(טבלה1[[#This Row],[published_date]])</f>
        <v>24</v>
      </c>
      <c r="V1729" s="6">
        <f>MONTH(טבלה1[[#This Row],[published_date]])</f>
        <v>11</v>
      </c>
      <c r="W1729" s="6">
        <f>YEAR(טבלה1[[#This Row],[published_date]])</f>
        <v>2016</v>
      </c>
      <c r="X1729">
        <v>3</v>
      </c>
      <c r="Y1729" t="str">
        <f>VLOOKUP(טבלה1[[#This Row],[subject_id]],Subject_id!$A$2:$B$5,2)</f>
        <v>Musical Instruments</v>
      </c>
      <c r="Z1729" s="7">
        <v>43734</v>
      </c>
      <c r="AA1729">
        <f>_xlfn.DAYS(טבלה1[[#This Row],[Removal_date]],טבלה1[[#This Row],[published_date]])</f>
        <v>1036</v>
      </c>
      <c r="AB1729" s="4">
        <f>טבלה1[[#This Row],[price]]*טבלה1[[#This Row],[num_subscribers]]</f>
        <v>2950</v>
      </c>
    </row>
    <row r="1730" spans="1:28" x14ac:dyDescent="0.3">
      <c r="A1730">
        <v>1006894</v>
      </c>
      <c r="B1730" t="s">
        <v>5058</v>
      </c>
      <c r="C1730" t="str">
        <f>LEFT(טבלה1[[#This Row],[course_title]],10)</f>
        <v xml:space="preserve">React.js: </v>
      </c>
      <c r="D1730" t="str">
        <f>RIGHT(טבלה1[[#This Row],[course_title]],10)</f>
        <v xml:space="preserve"> to Finish</v>
      </c>
      <c r="E1730" t="str">
        <f>MID(טבלה1[[#This Row],[course_title]],2,10)</f>
        <v>eact.js: B</v>
      </c>
      <c r="F1730" t="s">
        <v>5059</v>
      </c>
      <c r="G1730" t="str">
        <f>REPLACE(טבלה1[[#This Row],[url]],19,3,"com")</f>
        <v>https://www.udemy.com/reactjs-building-production-ready-apps-start-to-finish/</v>
      </c>
      <c r="H1730" t="b">
        <v>1</v>
      </c>
      <c r="I1730" s="4">
        <v>50</v>
      </c>
      <c r="J1730" s="5">
        <v>1129</v>
      </c>
      <c r="K1730" s="5">
        <v>137</v>
      </c>
      <c r="L1730" s="5">
        <v>77</v>
      </c>
      <c r="M1730">
        <v>1</v>
      </c>
      <c r="N1730" t="str">
        <f>VLOOKUP(טבלה1[[#This Row],[level_id]],Level_id!$A$2:$B$5,2)</f>
        <v>All levels</v>
      </c>
      <c r="O1730" t="str">
        <f>LOWER(טבלה1[[#This Row],[level_desc]])</f>
        <v>all levels</v>
      </c>
      <c r="P1730" s="3" t="str">
        <f>UPPER(טבלה1[[#This Row],[small letters]])</f>
        <v>ALL LEVELS</v>
      </c>
      <c r="Q1730">
        <f>LEN(טבלה1[[#This Row],[no spaces]])</f>
        <v>10</v>
      </c>
      <c r="R1730" t="str">
        <f>TRIM(טבלה1[[#This Row],[small letters]])</f>
        <v>all levels</v>
      </c>
      <c r="S1730" s="6">
        <v>17.5</v>
      </c>
      <c r="T1730" s="12">
        <v>42684</v>
      </c>
      <c r="U1730" s="6">
        <f>DAY(טבלה1[[#This Row],[published_date]])</f>
        <v>10</v>
      </c>
      <c r="V1730" s="6">
        <f>MONTH(טבלה1[[#This Row],[published_date]])</f>
        <v>11</v>
      </c>
      <c r="W1730" s="6">
        <f>YEAR(טבלה1[[#This Row],[published_date]])</f>
        <v>2016</v>
      </c>
      <c r="X1730">
        <v>4</v>
      </c>
      <c r="Y1730" t="str">
        <f>VLOOKUP(טבלה1[[#This Row],[subject_id]],Subject_id!$A$2:$B$5,2)</f>
        <v>Web Development</v>
      </c>
      <c r="Z1730" s="7">
        <v>43734</v>
      </c>
      <c r="AA1730">
        <f>_xlfn.DAYS(טבלה1[[#This Row],[Removal_date]],טבלה1[[#This Row],[published_date]])</f>
        <v>1050</v>
      </c>
      <c r="AB1730" s="4">
        <f>טבלה1[[#This Row],[price]]*טבלה1[[#This Row],[num_subscribers]]</f>
        <v>56450</v>
      </c>
    </row>
    <row r="1731" spans="1:28" x14ac:dyDescent="0.3">
      <c r="A1731">
        <v>1007622</v>
      </c>
      <c r="B1731" t="s">
        <v>2658</v>
      </c>
      <c r="C1731" t="str">
        <f>LEFT(טבלה1[[#This Row],[course_title]],10)</f>
        <v>Infodesign</v>
      </c>
      <c r="D1731" t="str">
        <f>RIGHT(טבלה1[[#This Row],[course_title]],10)</f>
        <v>Infodesign</v>
      </c>
      <c r="E1731" t="str">
        <f>MID(טבלה1[[#This Row],[course_title]],2,10)</f>
        <v>nfodesign</v>
      </c>
      <c r="F1731" t="s">
        <v>2659</v>
      </c>
      <c r="G1731" t="str">
        <f>REPLACE(טבלה1[[#This Row],[url]],19,3,"com")</f>
        <v>https://www.udemy.com/infodesign/</v>
      </c>
      <c r="H1731" t="b">
        <v>1</v>
      </c>
      <c r="I1731" s="4">
        <v>50</v>
      </c>
      <c r="J1731" s="5">
        <v>2</v>
      </c>
      <c r="K1731" s="5">
        <v>1</v>
      </c>
      <c r="L1731" s="5">
        <v>12</v>
      </c>
      <c r="M1731">
        <v>2</v>
      </c>
      <c r="N1731" t="str">
        <f>VLOOKUP(טבלה1[[#This Row],[level_id]],Level_id!$A$2:$B$5,2)</f>
        <v>Beginner Level</v>
      </c>
      <c r="O1731" t="str">
        <f>LOWER(טבלה1[[#This Row],[level_desc]])</f>
        <v>beginner level</v>
      </c>
      <c r="P1731" s="3" t="str">
        <f>UPPER(טבלה1[[#This Row],[small letters]])</f>
        <v>BEGINNER LEVEL</v>
      </c>
      <c r="Q1731">
        <f>LEN(טבלה1[[#This Row],[no spaces]])</f>
        <v>14</v>
      </c>
      <c r="R1731" t="str">
        <f>TRIM(טבלה1[[#This Row],[small letters]])</f>
        <v>beginner level</v>
      </c>
      <c r="S1731" s="6">
        <v>1.5</v>
      </c>
      <c r="T1731" s="12">
        <v>42818</v>
      </c>
      <c r="U1731" s="6">
        <f>DAY(טבלה1[[#This Row],[published_date]])</f>
        <v>24</v>
      </c>
      <c r="V1731" s="6">
        <f>MONTH(טבלה1[[#This Row],[published_date]])</f>
        <v>3</v>
      </c>
      <c r="W1731" s="6">
        <f>YEAR(טבלה1[[#This Row],[published_date]])</f>
        <v>2017</v>
      </c>
      <c r="X1731">
        <v>2</v>
      </c>
      <c r="Y1731" t="str">
        <f>VLOOKUP(טבלה1[[#This Row],[subject_id]],Subject_id!$A$2:$B$5,2)</f>
        <v>Graphic Design</v>
      </c>
      <c r="Z1731" s="7">
        <v>43465</v>
      </c>
      <c r="AA1731">
        <f>_xlfn.DAYS(טבלה1[[#This Row],[Removal_date]],טבלה1[[#This Row],[published_date]])</f>
        <v>647</v>
      </c>
      <c r="AB1731" s="4">
        <f>טבלה1[[#This Row],[price]]*טבלה1[[#This Row],[num_subscribers]]</f>
        <v>100</v>
      </c>
    </row>
    <row r="1732" spans="1:28" x14ac:dyDescent="0.3">
      <c r="A1732">
        <v>1008054</v>
      </c>
      <c r="B1732" t="s">
        <v>3676</v>
      </c>
      <c r="C1732" t="str">
        <f>LEFT(טבלה1[[#This Row],[course_title]],10)</f>
        <v>Play Piano</v>
      </c>
      <c r="D1732" t="str">
        <f>RIGHT(טבלה1[[#This Row],[course_title]],10)</f>
        <v>Key by Ear</v>
      </c>
      <c r="E1732" t="str">
        <f>MID(טבלה1[[#This Row],[course_title]],2,10)</f>
        <v xml:space="preserve">lay Piano </v>
      </c>
      <c r="F1732" t="s">
        <v>3677</v>
      </c>
      <c r="G1732" t="str">
        <f>REPLACE(טבלה1[[#This Row],[url]],19,3,"com")</f>
        <v>https://www.udemy.com/play-piano-7-improvise-on-for-all-we-know-in-f-key-by-ear/</v>
      </c>
      <c r="H1732" t="b">
        <v>1</v>
      </c>
      <c r="I1732" s="4">
        <v>50</v>
      </c>
      <c r="J1732" s="5">
        <v>438</v>
      </c>
      <c r="K1732" s="5">
        <v>3</v>
      </c>
      <c r="L1732" s="5">
        <v>77</v>
      </c>
      <c r="M1732">
        <v>1</v>
      </c>
      <c r="N1732" t="str">
        <f>VLOOKUP(טבלה1[[#This Row],[level_id]],Level_id!$A$2:$B$5,2)</f>
        <v>All levels</v>
      </c>
      <c r="O1732" t="str">
        <f>LOWER(טבלה1[[#This Row],[level_desc]])</f>
        <v>all levels</v>
      </c>
      <c r="P1732" s="3" t="str">
        <f>UPPER(טבלה1[[#This Row],[small letters]])</f>
        <v>ALL LEVELS</v>
      </c>
      <c r="Q1732">
        <f>LEN(טבלה1[[#This Row],[no spaces]])</f>
        <v>10</v>
      </c>
      <c r="R1732" t="str">
        <f>TRIM(טבלה1[[#This Row],[small letters]])</f>
        <v>all levels</v>
      </c>
      <c r="S1732" s="6">
        <v>1.5</v>
      </c>
      <c r="T1732" s="12">
        <v>42684</v>
      </c>
      <c r="U1732" s="6">
        <f>DAY(טבלה1[[#This Row],[published_date]])</f>
        <v>10</v>
      </c>
      <c r="V1732" s="6">
        <f>MONTH(טבלה1[[#This Row],[published_date]])</f>
        <v>11</v>
      </c>
      <c r="W1732" s="6">
        <f>YEAR(טבלה1[[#This Row],[published_date]])</f>
        <v>2016</v>
      </c>
      <c r="X1732">
        <v>3</v>
      </c>
      <c r="Y1732" t="str">
        <f>VLOOKUP(טבלה1[[#This Row],[subject_id]],Subject_id!$A$2:$B$5,2)</f>
        <v>Musical Instruments</v>
      </c>
      <c r="Z1732" s="7">
        <v>43734</v>
      </c>
      <c r="AA1732">
        <f>_xlfn.DAYS(טבלה1[[#This Row],[Removal_date]],טבלה1[[#This Row],[published_date]])</f>
        <v>1050</v>
      </c>
      <c r="AB1732" s="4">
        <f>טבלה1[[#This Row],[price]]*טבלה1[[#This Row],[num_subscribers]]</f>
        <v>21900</v>
      </c>
    </row>
    <row r="1733" spans="1:28" x14ac:dyDescent="0.3">
      <c r="A1733">
        <v>1008246</v>
      </c>
      <c r="B1733" t="s">
        <v>7215</v>
      </c>
      <c r="C1733" t="str">
        <f>LEFT(טבלה1[[#This Row],[course_title]],10)</f>
        <v>Modern E-C</v>
      </c>
      <c r="D1733" t="str">
        <f>RIGHT(טבלה1[[#This Row],[course_title]],10)</f>
        <v xml:space="preserve"> Bootstrap</v>
      </c>
      <c r="E1733" t="str">
        <f>MID(טבלה1[[#This Row],[course_title]],2,10)</f>
        <v>odern E-Co</v>
      </c>
      <c r="F1733" t="s">
        <v>7216</v>
      </c>
      <c r="G1733" t="str">
        <f>REPLACE(טבלה1[[#This Row],[url]],19,3,"com")</f>
        <v>https://www.udemy.com/modern-e-commerce-store-in-php-mysqli-with-bootstrap/</v>
      </c>
      <c r="H1733" t="b">
        <v>1</v>
      </c>
      <c r="I1733" s="4">
        <v>50</v>
      </c>
      <c r="J1733" s="5">
        <v>240</v>
      </c>
      <c r="K1733" s="5">
        <v>45</v>
      </c>
      <c r="L1733" s="5">
        <v>358</v>
      </c>
      <c r="M1733">
        <v>1</v>
      </c>
      <c r="N1733" t="str">
        <f>VLOOKUP(טבלה1[[#This Row],[level_id]],Level_id!$A$2:$B$5,2)</f>
        <v>All levels</v>
      </c>
      <c r="O1733" t="str">
        <f>LOWER(טבלה1[[#This Row],[level_desc]])</f>
        <v>all levels</v>
      </c>
      <c r="P1733" s="3" t="str">
        <f>UPPER(טבלה1[[#This Row],[small letters]])</f>
        <v>ALL LEVELS</v>
      </c>
      <c r="Q1733">
        <f>LEN(טבלה1[[#This Row],[no spaces]])</f>
        <v>10</v>
      </c>
      <c r="R1733" t="str">
        <f>TRIM(טבלה1[[#This Row],[small letters]])</f>
        <v>all levels</v>
      </c>
      <c r="S1733" s="6">
        <v>66.5</v>
      </c>
      <c r="T1733" s="12">
        <v>42713</v>
      </c>
      <c r="U1733" s="6">
        <f>DAY(טבלה1[[#This Row],[published_date]])</f>
        <v>9</v>
      </c>
      <c r="V1733" s="6">
        <f>MONTH(טבלה1[[#This Row],[published_date]])</f>
        <v>12</v>
      </c>
      <c r="W1733" s="6">
        <f>YEAR(טבלה1[[#This Row],[published_date]])</f>
        <v>2016</v>
      </c>
      <c r="X1733">
        <v>4</v>
      </c>
      <c r="Y1733" t="str">
        <f>VLOOKUP(טבלה1[[#This Row],[subject_id]],Subject_id!$A$2:$B$5,2)</f>
        <v>Web Development</v>
      </c>
      <c r="Z1733" s="7">
        <v>43734</v>
      </c>
      <c r="AA1733">
        <f>_xlfn.DAYS(טבלה1[[#This Row],[Removal_date]],טבלה1[[#This Row],[published_date]])</f>
        <v>1021</v>
      </c>
      <c r="AB1733" s="4">
        <f>טבלה1[[#This Row],[price]]*טבלה1[[#This Row],[num_subscribers]]</f>
        <v>12000</v>
      </c>
    </row>
    <row r="1734" spans="1:28" x14ac:dyDescent="0.3">
      <c r="A1734">
        <v>1009236</v>
      </c>
      <c r="B1734" t="s">
        <v>7227</v>
      </c>
      <c r="C1734" t="str">
        <f>LEFT(טבלה1[[#This Row],[course_title]],10)</f>
        <v>Web Develo</v>
      </c>
      <c r="D1734" t="str">
        <f>RIGHT(טבלה1[[#This Row],[course_title]],10)</f>
        <v>oogle Maps</v>
      </c>
      <c r="E1734" t="str">
        <f>MID(טבלה1[[#This Row],[course_title]],2,10)</f>
        <v>eb Develop</v>
      </c>
      <c r="F1734" t="s">
        <v>7228</v>
      </c>
      <c r="G1734" t="str">
        <f>REPLACE(טבלה1[[#This Row],[url]],19,3,"com")</f>
        <v>https://www.udemy.com/webdevelopmentwithgooglemaps/</v>
      </c>
      <c r="H1734" t="b">
        <v>1</v>
      </c>
      <c r="I1734" s="4">
        <v>50</v>
      </c>
      <c r="J1734" s="5">
        <v>222</v>
      </c>
      <c r="K1734" s="5">
        <v>9</v>
      </c>
      <c r="L1734" s="5">
        <v>60</v>
      </c>
      <c r="M1734">
        <v>2</v>
      </c>
      <c r="N1734" t="str">
        <f>VLOOKUP(טבלה1[[#This Row],[level_id]],Level_id!$A$2:$B$5,2)</f>
        <v>Beginner Level</v>
      </c>
      <c r="O1734" t="str">
        <f>LOWER(טבלה1[[#This Row],[level_desc]])</f>
        <v>beginner level</v>
      </c>
      <c r="P1734" s="3" t="str">
        <f>UPPER(טבלה1[[#This Row],[small letters]])</f>
        <v>BEGINNER LEVEL</v>
      </c>
      <c r="Q1734">
        <f>LEN(טבלה1[[#This Row],[no spaces]])</f>
        <v>14</v>
      </c>
      <c r="R1734" t="str">
        <f>TRIM(טבלה1[[#This Row],[small letters]])</f>
        <v>beginner level</v>
      </c>
      <c r="S1734" s="6">
        <v>8.5</v>
      </c>
      <c r="T1734" s="12">
        <v>42738</v>
      </c>
      <c r="U1734" s="6">
        <f>DAY(טבלה1[[#This Row],[published_date]])</f>
        <v>3</v>
      </c>
      <c r="V1734" s="6">
        <f>MONTH(טבלה1[[#This Row],[published_date]])</f>
        <v>1</v>
      </c>
      <c r="W1734" s="6">
        <f>YEAR(טבלה1[[#This Row],[published_date]])</f>
        <v>2017</v>
      </c>
      <c r="X1734">
        <v>4</v>
      </c>
      <c r="Y1734" t="str">
        <f>VLOOKUP(טבלה1[[#This Row],[subject_id]],Subject_id!$A$2:$B$5,2)</f>
        <v>Web Development</v>
      </c>
      <c r="Z1734" s="7">
        <v>43465</v>
      </c>
      <c r="AA1734">
        <f>_xlfn.DAYS(טבלה1[[#This Row],[Removal_date]],טבלה1[[#This Row],[published_date]])</f>
        <v>727</v>
      </c>
      <c r="AB1734" s="4">
        <f>טבלה1[[#This Row],[price]]*טבלה1[[#This Row],[num_subscribers]]</f>
        <v>11100</v>
      </c>
    </row>
    <row r="1735" spans="1:28" x14ac:dyDescent="0.3">
      <c r="A1735">
        <v>1009802</v>
      </c>
      <c r="B1735" t="s">
        <v>3998</v>
      </c>
      <c r="C1735" t="str">
        <f>LEFT(טבלה1[[#This Row],[course_title]],10)</f>
        <v>Play Piano</v>
      </c>
      <c r="D1735" t="str">
        <f>RIGHT(טבלה1[[#This Row],[course_title]],10)</f>
        <v xml:space="preserve"> Improvise</v>
      </c>
      <c r="E1735" t="str">
        <f>MID(טבלה1[[#This Row],[course_title]],2,10)</f>
        <v xml:space="preserve">lay Piano </v>
      </c>
      <c r="F1735" t="s">
        <v>3999</v>
      </c>
      <c r="G1735" t="str">
        <f>REPLACE(טבלה1[[#This Row],[url]],19,3,"com")</f>
        <v>https://www.udemy.com/play-piano-8-play-over-the-rainbow-by-ear-free-improvise/</v>
      </c>
      <c r="H1735" t="b">
        <v>1</v>
      </c>
      <c r="I1735" s="4">
        <v>50</v>
      </c>
      <c r="J1735" s="5">
        <v>1249</v>
      </c>
      <c r="K1735" s="5">
        <v>6</v>
      </c>
      <c r="L1735" s="5">
        <v>69</v>
      </c>
      <c r="M1735">
        <v>1</v>
      </c>
      <c r="N1735" t="str">
        <f>VLOOKUP(טבלה1[[#This Row],[level_id]],Level_id!$A$2:$B$5,2)</f>
        <v>All levels</v>
      </c>
      <c r="O1735" t="str">
        <f>LOWER(טבלה1[[#This Row],[level_desc]])</f>
        <v>all levels</v>
      </c>
      <c r="P1735" s="3" t="str">
        <f>UPPER(טבלה1[[#This Row],[small letters]])</f>
        <v>ALL LEVELS</v>
      </c>
      <c r="Q1735">
        <f>LEN(טבלה1[[#This Row],[no spaces]])</f>
        <v>10</v>
      </c>
      <c r="R1735" t="str">
        <f>TRIM(טבלה1[[#This Row],[small letters]])</f>
        <v>all levels</v>
      </c>
      <c r="S1735" s="6">
        <v>1.5</v>
      </c>
      <c r="T1735" s="12">
        <v>42688</v>
      </c>
      <c r="U1735" s="6">
        <f>DAY(טבלה1[[#This Row],[published_date]])</f>
        <v>14</v>
      </c>
      <c r="V1735" s="6">
        <f>MONTH(טבלה1[[#This Row],[published_date]])</f>
        <v>11</v>
      </c>
      <c r="W1735" s="6">
        <f>YEAR(טבלה1[[#This Row],[published_date]])</f>
        <v>2016</v>
      </c>
      <c r="X1735">
        <v>3</v>
      </c>
      <c r="Y1735" t="str">
        <f>VLOOKUP(טבלה1[[#This Row],[subject_id]],Subject_id!$A$2:$B$5,2)</f>
        <v>Musical Instruments</v>
      </c>
      <c r="Z1735" s="7">
        <v>43734</v>
      </c>
      <c r="AA1735">
        <f>_xlfn.DAYS(טבלה1[[#This Row],[Removal_date]],טבלה1[[#This Row],[published_date]])</f>
        <v>1046</v>
      </c>
      <c r="AB1735" s="4">
        <f>טבלה1[[#This Row],[price]]*טבלה1[[#This Row],[num_subscribers]]</f>
        <v>62450</v>
      </c>
    </row>
    <row r="1736" spans="1:28" x14ac:dyDescent="0.3">
      <c r="A1736">
        <v>1013558</v>
      </c>
      <c r="B1736" t="s">
        <v>3646</v>
      </c>
      <c r="C1736" t="str">
        <f>LEFT(טבלה1[[#This Row],[course_title]],10)</f>
        <v>Pure Penta</v>
      </c>
      <c r="D1736" t="str">
        <f>RIGHT(טבלה1[[#This Row],[course_title]],10)</f>
        <v>ar Soloing</v>
      </c>
      <c r="E1736" t="str">
        <f>MID(טבלה1[[#This Row],[course_title]],2,10)</f>
        <v>ure Pentat</v>
      </c>
      <c r="F1736" t="s">
        <v>3647</v>
      </c>
      <c r="G1736" t="str">
        <f>REPLACE(טבלה1[[#This Row],[url]],19,3,"com")</f>
        <v>https://www.udemy.com/pure-pentatonic-power-a-masterclass-in-rock-and-blues/</v>
      </c>
      <c r="H1736" t="b">
        <v>1</v>
      </c>
      <c r="I1736" s="4">
        <v>50</v>
      </c>
      <c r="J1736" s="5">
        <v>128</v>
      </c>
      <c r="K1736" s="5">
        <v>10</v>
      </c>
      <c r="L1736" s="5">
        <v>18</v>
      </c>
      <c r="M1736">
        <v>1</v>
      </c>
      <c r="N1736" t="str">
        <f>VLOOKUP(טבלה1[[#This Row],[level_id]],Level_id!$A$2:$B$5,2)</f>
        <v>All levels</v>
      </c>
      <c r="O1736" t="str">
        <f>LOWER(טבלה1[[#This Row],[level_desc]])</f>
        <v>all levels</v>
      </c>
      <c r="P1736" s="3" t="str">
        <f>UPPER(טבלה1[[#This Row],[small letters]])</f>
        <v>ALL LEVELS</v>
      </c>
      <c r="Q1736">
        <f>LEN(טבלה1[[#This Row],[no spaces]])</f>
        <v>10</v>
      </c>
      <c r="R1736" t="str">
        <f>TRIM(טבלה1[[#This Row],[small letters]])</f>
        <v>all levels</v>
      </c>
      <c r="S1736" s="6">
        <v>2</v>
      </c>
      <c r="T1736" s="12">
        <v>42701</v>
      </c>
      <c r="U1736" s="6">
        <f>DAY(טבלה1[[#This Row],[published_date]])</f>
        <v>27</v>
      </c>
      <c r="V1736" s="6">
        <f>MONTH(טבלה1[[#This Row],[published_date]])</f>
        <v>11</v>
      </c>
      <c r="W1736" s="6">
        <f>YEAR(טבלה1[[#This Row],[published_date]])</f>
        <v>2016</v>
      </c>
      <c r="X1736">
        <v>3</v>
      </c>
      <c r="Y1736" t="str">
        <f>VLOOKUP(טבלה1[[#This Row],[subject_id]],Subject_id!$A$2:$B$5,2)</f>
        <v>Musical Instruments</v>
      </c>
      <c r="Z1736" s="7">
        <v>43734</v>
      </c>
      <c r="AA1736">
        <f>_xlfn.DAYS(טבלה1[[#This Row],[Removal_date]],טבלה1[[#This Row],[published_date]])</f>
        <v>1033</v>
      </c>
      <c r="AB1736" s="4">
        <f>טבלה1[[#This Row],[price]]*טבלה1[[#This Row],[num_subscribers]]</f>
        <v>6400</v>
      </c>
    </row>
    <row r="1737" spans="1:28" x14ac:dyDescent="0.3">
      <c r="A1737">
        <v>1016388</v>
      </c>
      <c r="B1737" t="s">
        <v>5671</v>
      </c>
      <c r="C1737" t="str">
        <f>LEFT(טבלה1[[#This Row],[course_title]],10)</f>
        <v>Projects I</v>
      </c>
      <c r="D1737" t="str">
        <f>RIGHT(טבלה1[[#This Row],[course_title]],10)</f>
        <v>ing Course</v>
      </c>
      <c r="E1737" t="str">
        <f>MID(טבלה1[[#This Row],[course_title]],2,10)</f>
        <v>rojects In</v>
      </c>
      <c r="F1737" t="s">
        <v>5672</v>
      </c>
      <c r="G1737" t="str">
        <f>REPLACE(טבלה1[[#This Row],[url]],19,3,"com")</f>
        <v>https://www.udemy.com/projects-in-reactjs-the-complete-react-learning-course/</v>
      </c>
      <c r="H1737" t="b">
        <v>1</v>
      </c>
      <c r="I1737" s="4">
        <v>50</v>
      </c>
      <c r="J1737" s="5">
        <v>947</v>
      </c>
      <c r="K1737" s="5">
        <v>108</v>
      </c>
      <c r="L1737" s="5">
        <v>56</v>
      </c>
      <c r="M1737">
        <v>4</v>
      </c>
      <c r="N1737" t="str">
        <f>VLOOKUP(טבלה1[[#This Row],[level_id]],Level_id!$A$2:$B$5,2)</f>
        <v>Intermediate Level</v>
      </c>
      <c r="O1737" t="str">
        <f>LOWER(טבלה1[[#This Row],[level_desc]])</f>
        <v>intermediate level</v>
      </c>
      <c r="P1737" s="3" t="str">
        <f>UPPER(טבלה1[[#This Row],[small letters]])</f>
        <v>INTERMEDIATE LEVEL</v>
      </c>
      <c r="Q1737">
        <f>LEN(טבלה1[[#This Row],[no spaces]])</f>
        <v>18</v>
      </c>
      <c r="R1737" t="str">
        <f>TRIM(טבלה1[[#This Row],[small letters]])</f>
        <v>intermediate level</v>
      </c>
      <c r="S1737" s="6">
        <v>8</v>
      </c>
      <c r="T1737" s="12">
        <v>42696</v>
      </c>
      <c r="U1737" s="6">
        <f>DAY(טבלה1[[#This Row],[published_date]])</f>
        <v>22</v>
      </c>
      <c r="V1737" s="6">
        <f>MONTH(טבלה1[[#This Row],[published_date]])</f>
        <v>11</v>
      </c>
      <c r="W1737" s="6">
        <f>YEAR(טבלה1[[#This Row],[published_date]])</f>
        <v>2016</v>
      </c>
      <c r="X1737">
        <v>4</v>
      </c>
      <c r="Y1737" t="str">
        <f>VLOOKUP(טבלה1[[#This Row],[subject_id]],Subject_id!$A$2:$B$5,2)</f>
        <v>Web Development</v>
      </c>
      <c r="Z1737" s="7">
        <v>44114</v>
      </c>
      <c r="AA1737">
        <f>_xlfn.DAYS(טבלה1[[#This Row],[Removal_date]],טבלה1[[#This Row],[published_date]])</f>
        <v>1418</v>
      </c>
      <c r="AB1737" s="4">
        <f>טבלה1[[#This Row],[price]]*טבלה1[[#This Row],[num_subscribers]]</f>
        <v>47350</v>
      </c>
    </row>
    <row r="1738" spans="1:28" x14ac:dyDescent="0.3">
      <c r="A1738">
        <v>1016420</v>
      </c>
      <c r="B1738" t="s">
        <v>1366</v>
      </c>
      <c r="C1738" t="str">
        <f>LEFT(טבלה1[[#This Row],[course_title]],10)</f>
        <v>Ð’Ð²ÐµÐ´Ðµ</v>
      </c>
      <c r="D1738" t="str">
        <f>RIGHT(טבלה1[[#This Row],[course_title]],10)</f>
        <v>Ð½ÐµÑ€Ð¸ÑŽ</v>
      </c>
      <c r="E1738" t="str">
        <f>MID(טבלה1[[#This Row],[course_title]],2,10)</f>
        <v>’Ð²ÐµÐ´ÐµÐ</v>
      </c>
      <c r="F1738" t="s">
        <v>1367</v>
      </c>
      <c r="G1738" t="str">
        <f>REPLACE(טבלה1[[#This Row],[url]],19,3,"com")</f>
        <v>https://www.udemy.com/quantfinance101/</v>
      </c>
      <c r="H1738" t="b">
        <v>1</v>
      </c>
      <c r="I1738" s="4">
        <v>50</v>
      </c>
      <c r="J1738" s="5">
        <v>205</v>
      </c>
      <c r="K1738" s="5">
        <v>20</v>
      </c>
      <c r="L1738" s="5">
        <v>20</v>
      </c>
      <c r="M1738">
        <v>2</v>
      </c>
      <c r="N1738" t="str">
        <f>VLOOKUP(טבלה1[[#This Row],[level_id]],Level_id!$A$2:$B$5,2)</f>
        <v>Beginner Level</v>
      </c>
      <c r="O1738" t="str">
        <f>LOWER(טבלה1[[#This Row],[level_desc]])</f>
        <v>beginner level</v>
      </c>
      <c r="P1738" s="3" t="str">
        <f>UPPER(טבלה1[[#This Row],[small letters]])</f>
        <v>BEGINNER LEVEL</v>
      </c>
      <c r="Q1738">
        <f>LEN(טבלה1[[#This Row],[no spaces]])</f>
        <v>14</v>
      </c>
      <c r="R1738" t="str">
        <f>TRIM(טבלה1[[#This Row],[small letters]])</f>
        <v>beginner level</v>
      </c>
      <c r="S1738" s="6">
        <v>5</v>
      </c>
      <c r="T1738" s="12">
        <v>42694</v>
      </c>
      <c r="U1738" s="6">
        <f>DAY(טבלה1[[#This Row],[published_date]])</f>
        <v>20</v>
      </c>
      <c r="V1738" s="6">
        <f>MONTH(טבלה1[[#This Row],[published_date]])</f>
        <v>11</v>
      </c>
      <c r="W1738" s="6">
        <f>YEAR(טבלה1[[#This Row],[published_date]])</f>
        <v>2016</v>
      </c>
      <c r="X1738">
        <v>1</v>
      </c>
      <c r="Y1738" t="str">
        <f>VLOOKUP(טבלה1[[#This Row],[subject_id]],Subject_id!$A$2:$B$5,2)</f>
        <v>Business Finance</v>
      </c>
      <c r="Z1738" s="7">
        <v>43465</v>
      </c>
      <c r="AA1738">
        <f>_xlfn.DAYS(טבלה1[[#This Row],[Removal_date]],טבלה1[[#This Row],[published_date]])</f>
        <v>771</v>
      </c>
      <c r="AB1738" s="4">
        <f>טבלה1[[#This Row],[price]]*טבלה1[[#This Row],[num_subscribers]]</f>
        <v>10250</v>
      </c>
    </row>
    <row r="1739" spans="1:28" x14ac:dyDescent="0.3">
      <c r="A1739">
        <v>1020760</v>
      </c>
      <c r="B1739" t="s">
        <v>60</v>
      </c>
      <c r="C1739" t="str">
        <f>LEFT(טבלה1[[#This Row],[course_title]],10)</f>
        <v>Introducti</v>
      </c>
      <c r="D1739" t="str">
        <f>RIGHT(טבלה1[[#This Row],[course_title]],10)</f>
        <v>Statements</v>
      </c>
      <c r="E1739" t="str">
        <f>MID(טבלה1[[#This Row],[course_title]],2,10)</f>
        <v>ntroductio</v>
      </c>
      <c r="F1739" t="s">
        <v>61</v>
      </c>
      <c r="G1739" t="str">
        <f>REPLACE(טבלה1[[#This Row],[url]],19,3,"com")</f>
        <v>https://www.udemy.com/introduction-to-accounting-mastering-financial-statements/</v>
      </c>
      <c r="H1739" t="b">
        <v>1</v>
      </c>
      <c r="I1739" s="4">
        <v>50</v>
      </c>
      <c r="J1739" s="5">
        <v>1916</v>
      </c>
      <c r="K1739" s="5">
        <v>38</v>
      </c>
      <c r="L1739" s="5">
        <v>23</v>
      </c>
      <c r="M1739">
        <v>2</v>
      </c>
      <c r="N1739" t="str">
        <f>VLOOKUP(טבלה1[[#This Row],[level_id]],Level_id!$A$2:$B$5,2)</f>
        <v>Beginner Level</v>
      </c>
      <c r="O1739" t="str">
        <f>LOWER(טבלה1[[#This Row],[level_desc]])</f>
        <v>beginner level</v>
      </c>
      <c r="P1739" s="3" t="str">
        <f>UPPER(טבלה1[[#This Row],[small letters]])</f>
        <v>BEGINNER LEVEL</v>
      </c>
      <c r="Q1739">
        <f>LEN(טבלה1[[#This Row],[no spaces]])</f>
        <v>14</v>
      </c>
      <c r="R1739" t="str">
        <f>TRIM(טבלה1[[#This Row],[small letters]])</f>
        <v>beginner level</v>
      </c>
      <c r="S1739" s="6">
        <v>1</v>
      </c>
      <c r="T1739" s="12">
        <v>42709</v>
      </c>
      <c r="U1739" s="6">
        <f>DAY(טבלה1[[#This Row],[published_date]])</f>
        <v>5</v>
      </c>
      <c r="V1739" s="6">
        <f>MONTH(טבלה1[[#This Row],[published_date]])</f>
        <v>12</v>
      </c>
      <c r="W1739" s="6">
        <f>YEAR(טבלה1[[#This Row],[published_date]])</f>
        <v>2016</v>
      </c>
      <c r="X1739">
        <v>1</v>
      </c>
      <c r="Y1739" t="str">
        <f>VLOOKUP(טבלה1[[#This Row],[subject_id]],Subject_id!$A$2:$B$5,2)</f>
        <v>Business Finance</v>
      </c>
      <c r="Z1739" s="7">
        <v>43245</v>
      </c>
      <c r="AA1739">
        <f>_xlfn.DAYS(טבלה1[[#This Row],[Removal_date]],טבלה1[[#This Row],[published_date]])</f>
        <v>536</v>
      </c>
      <c r="AB1739" s="4">
        <f>טבלה1[[#This Row],[price]]*טבלה1[[#This Row],[num_subscribers]]</f>
        <v>95800</v>
      </c>
    </row>
    <row r="1740" spans="1:28" x14ac:dyDescent="0.3">
      <c r="A1740">
        <v>1025536</v>
      </c>
      <c r="B1740" t="s">
        <v>4544</v>
      </c>
      <c r="C1740" t="str">
        <f>LEFT(טבלה1[[#This Row],[course_title]],10)</f>
        <v>Coach Guit</v>
      </c>
      <c r="D1740" t="str">
        <f>RIGHT(טבלה1[[#This Row],[course_title]],10)</f>
        <v>ith Colors</v>
      </c>
      <c r="E1740" t="str">
        <f>MID(טבלה1[[#This Row],[course_title]],2,10)</f>
        <v>oach Guita</v>
      </c>
      <c r="F1740" t="s">
        <v>4545</v>
      </c>
      <c r="G1740" t="str">
        <f>REPLACE(טבלה1[[#This Row],[url]],19,3,"com")</f>
        <v>https://www.udemy.com/coach-guitar-amazing-new-way-to-learn-guitar-with-colors/</v>
      </c>
      <c r="H1740" t="b">
        <v>1</v>
      </c>
      <c r="I1740" s="4">
        <v>50</v>
      </c>
      <c r="J1740" s="5">
        <v>12</v>
      </c>
      <c r="K1740" s="5">
        <v>0</v>
      </c>
      <c r="L1740" s="5">
        <v>321</v>
      </c>
      <c r="M1740">
        <v>1</v>
      </c>
      <c r="N1740" t="str">
        <f>VLOOKUP(טבלה1[[#This Row],[level_id]],Level_id!$A$2:$B$5,2)</f>
        <v>All levels</v>
      </c>
      <c r="O1740" t="str">
        <f>LOWER(טבלה1[[#This Row],[level_desc]])</f>
        <v>all levels</v>
      </c>
      <c r="P1740" s="3" t="str">
        <f>UPPER(טבלה1[[#This Row],[small letters]])</f>
        <v>ALL LEVELS</v>
      </c>
      <c r="Q1740">
        <f>LEN(טבלה1[[#This Row],[no spaces]])</f>
        <v>10</v>
      </c>
      <c r="R1740" t="str">
        <f>TRIM(טבלה1[[#This Row],[small letters]])</f>
        <v>all levels</v>
      </c>
      <c r="S1740" s="6">
        <v>3.5</v>
      </c>
      <c r="T1740" s="12">
        <v>42731</v>
      </c>
      <c r="U1740" s="6">
        <f>DAY(טבלה1[[#This Row],[published_date]])</f>
        <v>27</v>
      </c>
      <c r="V1740" s="6">
        <f>MONTH(טבלה1[[#This Row],[published_date]])</f>
        <v>12</v>
      </c>
      <c r="W1740" s="6">
        <f>YEAR(טבלה1[[#This Row],[published_date]])</f>
        <v>2016</v>
      </c>
      <c r="X1740">
        <v>3</v>
      </c>
      <c r="Y1740" t="str">
        <f>VLOOKUP(טבלה1[[#This Row],[subject_id]],Subject_id!$A$2:$B$5,2)</f>
        <v>Musical Instruments</v>
      </c>
      <c r="Z1740" s="7">
        <v>43734</v>
      </c>
      <c r="AA1740">
        <f>_xlfn.DAYS(טבלה1[[#This Row],[Removal_date]],טבלה1[[#This Row],[published_date]])</f>
        <v>1003</v>
      </c>
      <c r="AB1740" s="4">
        <f>טבלה1[[#This Row],[price]]*טבלה1[[#This Row],[num_subscribers]]</f>
        <v>600</v>
      </c>
    </row>
    <row r="1741" spans="1:28" x14ac:dyDescent="0.3">
      <c r="A1741">
        <v>1029062</v>
      </c>
      <c r="B1741" t="s">
        <v>974</v>
      </c>
      <c r="C1741" t="str">
        <f>LEFT(טבלה1[[#This Row],[course_title]],10)</f>
        <v>Forex Trad</v>
      </c>
      <c r="D1741" t="str">
        <f>RIGHT(טבלה1[[#This Row],[course_title]],10)</f>
        <v>vs GBP/USD</v>
      </c>
      <c r="E1741" t="str">
        <f>MID(טבלה1[[#This Row],[course_title]],2,10)</f>
        <v>orex Tradi</v>
      </c>
      <c r="F1741" t="s">
        <v>975</v>
      </c>
      <c r="G1741" t="str">
        <f>REPLACE(טבלה1[[#This Row],[url]],19,3,"com")</f>
        <v>https://www.udemy.com/forex-trading-correlation-strategy-eurgbp-gbpusd/</v>
      </c>
      <c r="H1741" t="b">
        <v>1</v>
      </c>
      <c r="I1741" s="4">
        <v>50</v>
      </c>
      <c r="J1741" s="5">
        <v>33</v>
      </c>
      <c r="K1741" s="5">
        <v>4</v>
      </c>
      <c r="L1741" s="5">
        <v>26</v>
      </c>
      <c r="M1741">
        <v>4</v>
      </c>
      <c r="N1741" t="str">
        <f>VLOOKUP(טבלה1[[#This Row],[level_id]],Level_id!$A$2:$B$5,2)</f>
        <v>Intermediate Level</v>
      </c>
      <c r="O1741" t="str">
        <f>LOWER(טבלה1[[#This Row],[level_desc]])</f>
        <v>intermediate level</v>
      </c>
      <c r="P1741" s="3" t="str">
        <f>UPPER(טבלה1[[#This Row],[small letters]])</f>
        <v>INTERMEDIATE LEVEL</v>
      </c>
      <c r="Q1741">
        <f>LEN(טבלה1[[#This Row],[no spaces]])</f>
        <v>18</v>
      </c>
      <c r="R1741" t="str">
        <f>TRIM(טבלה1[[#This Row],[small letters]])</f>
        <v>intermediate level</v>
      </c>
      <c r="S1741" s="6">
        <v>1</v>
      </c>
      <c r="T1741" s="12">
        <v>42718</v>
      </c>
      <c r="U1741" s="6">
        <f>DAY(טבלה1[[#This Row],[published_date]])</f>
        <v>14</v>
      </c>
      <c r="V1741" s="6">
        <f>MONTH(טבלה1[[#This Row],[published_date]])</f>
        <v>12</v>
      </c>
      <c r="W1741" s="6">
        <f>YEAR(טבלה1[[#This Row],[published_date]])</f>
        <v>2016</v>
      </c>
      <c r="X1741">
        <v>1</v>
      </c>
      <c r="Y1741" t="str">
        <f>VLOOKUP(טבלה1[[#This Row],[subject_id]],Subject_id!$A$2:$B$5,2)</f>
        <v>Business Finance</v>
      </c>
      <c r="Z1741" s="7">
        <v>44114</v>
      </c>
      <c r="AA1741">
        <f>_xlfn.DAYS(טבלה1[[#This Row],[Removal_date]],טבלה1[[#This Row],[published_date]])</f>
        <v>1396</v>
      </c>
      <c r="AB1741" s="4">
        <f>טבלה1[[#This Row],[price]]*טבלה1[[#This Row],[num_subscribers]]</f>
        <v>1650</v>
      </c>
    </row>
    <row r="1742" spans="1:28" x14ac:dyDescent="0.3">
      <c r="A1742">
        <v>1029440</v>
      </c>
      <c r="B1742" t="s">
        <v>3964</v>
      </c>
      <c r="C1742" t="str">
        <f>LEFT(טבלה1[[#This Row],[course_title]],10)</f>
        <v>Modern Roc</v>
      </c>
      <c r="D1742" t="str">
        <f>RIGHT(טבלה1[[#This Row],[course_title]],10)</f>
        <v>Techniques</v>
      </c>
      <c r="E1742" t="str">
        <f>MID(טבלה1[[#This Row],[course_title]],2,10)</f>
        <v>odern Rock</v>
      </c>
      <c r="F1742" t="s">
        <v>3965</v>
      </c>
      <c r="G1742" t="str">
        <f>REPLACE(טבלה1[[#This Row],[url]],19,3,"com")</f>
        <v>https://www.udemy.com/modern-rock-guitar-techniques/</v>
      </c>
      <c r="H1742" t="b">
        <v>1</v>
      </c>
      <c r="I1742" s="4">
        <v>50</v>
      </c>
      <c r="J1742" s="5">
        <v>3157</v>
      </c>
      <c r="K1742" s="5">
        <v>375</v>
      </c>
      <c r="L1742" s="5">
        <v>32</v>
      </c>
      <c r="M1742">
        <v>4</v>
      </c>
      <c r="N1742" t="str">
        <f>VLOOKUP(טבלה1[[#This Row],[level_id]],Level_id!$A$2:$B$5,2)</f>
        <v>Intermediate Level</v>
      </c>
      <c r="O1742" t="str">
        <f>LOWER(טבלה1[[#This Row],[level_desc]])</f>
        <v>intermediate level</v>
      </c>
      <c r="P1742" s="3" t="str">
        <f>UPPER(טבלה1[[#This Row],[small letters]])</f>
        <v>INTERMEDIATE LEVEL</v>
      </c>
      <c r="Q1742">
        <f>LEN(טבלה1[[#This Row],[no spaces]])</f>
        <v>18</v>
      </c>
      <c r="R1742" t="str">
        <f>TRIM(טבלה1[[#This Row],[small letters]])</f>
        <v>intermediate level</v>
      </c>
      <c r="S1742" s="6">
        <v>3</v>
      </c>
      <c r="T1742" s="12">
        <v>42712</v>
      </c>
      <c r="U1742" s="6">
        <f>DAY(טבלה1[[#This Row],[published_date]])</f>
        <v>8</v>
      </c>
      <c r="V1742" s="6">
        <f>MONTH(טבלה1[[#This Row],[published_date]])</f>
        <v>12</v>
      </c>
      <c r="W1742" s="6">
        <f>YEAR(טבלה1[[#This Row],[published_date]])</f>
        <v>2016</v>
      </c>
      <c r="X1742">
        <v>3</v>
      </c>
      <c r="Y1742" t="str">
        <f>VLOOKUP(טבלה1[[#This Row],[subject_id]],Subject_id!$A$2:$B$5,2)</f>
        <v>Musical Instruments</v>
      </c>
      <c r="Z1742" s="7">
        <v>44114</v>
      </c>
      <c r="AA1742">
        <f>_xlfn.DAYS(טבלה1[[#This Row],[Removal_date]],טבלה1[[#This Row],[published_date]])</f>
        <v>1402</v>
      </c>
      <c r="AB1742" s="4">
        <f>טבלה1[[#This Row],[price]]*טבלה1[[#This Row],[num_subscribers]]</f>
        <v>157850</v>
      </c>
    </row>
    <row r="1743" spans="1:28" x14ac:dyDescent="0.3">
      <c r="A1743">
        <v>1030774</v>
      </c>
      <c r="B1743" t="s">
        <v>6945</v>
      </c>
      <c r="C1743" t="str">
        <f>LEFT(טבלה1[[#This Row],[course_title]],10)</f>
        <v>Master all</v>
      </c>
      <c r="D1743" t="str">
        <f>RIGHT(טבלה1[[#This Row],[course_title]],10)</f>
        <v>ny project</v>
      </c>
      <c r="E1743" t="str">
        <f>MID(טבלה1[[#This Row],[course_title]],2,10)</f>
        <v xml:space="preserve">aster all </v>
      </c>
      <c r="F1743" t="s">
        <v>6946</v>
      </c>
      <c r="G1743" t="str">
        <f>REPLACE(טבלה1[[#This Row],[url]],19,3,"com")</f>
        <v>https://www.udemy.com/master-all-php-ideas-2017-to-build-any-project/</v>
      </c>
      <c r="H1743" t="b">
        <v>1</v>
      </c>
      <c r="I1743" s="4">
        <v>50</v>
      </c>
      <c r="J1743" s="5">
        <v>376</v>
      </c>
      <c r="K1743" s="5">
        <v>19</v>
      </c>
      <c r="L1743" s="5">
        <v>49</v>
      </c>
      <c r="M1743">
        <v>2</v>
      </c>
      <c r="N1743" t="str">
        <f>VLOOKUP(טבלה1[[#This Row],[level_id]],Level_id!$A$2:$B$5,2)</f>
        <v>Beginner Level</v>
      </c>
      <c r="O1743" t="str">
        <f>LOWER(טבלה1[[#This Row],[level_desc]])</f>
        <v>beginner level</v>
      </c>
      <c r="P1743" s="3" t="str">
        <f>UPPER(טבלה1[[#This Row],[small letters]])</f>
        <v>BEGINNER LEVEL</v>
      </c>
      <c r="Q1743">
        <f>LEN(טבלה1[[#This Row],[no spaces]])</f>
        <v>14</v>
      </c>
      <c r="R1743" t="str">
        <f>TRIM(טבלה1[[#This Row],[small letters]])</f>
        <v>beginner level</v>
      </c>
      <c r="S1743" s="6">
        <v>3</v>
      </c>
      <c r="T1743" s="12">
        <v>42778</v>
      </c>
      <c r="U1743" s="6">
        <f>DAY(טבלה1[[#This Row],[published_date]])</f>
        <v>12</v>
      </c>
      <c r="V1743" s="6">
        <f>MONTH(טבלה1[[#This Row],[published_date]])</f>
        <v>2</v>
      </c>
      <c r="W1743" s="6">
        <f>YEAR(טבלה1[[#This Row],[published_date]])</f>
        <v>2017</v>
      </c>
      <c r="X1743">
        <v>4</v>
      </c>
      <c r="Y1743" t="str">
        <f>VLOOKUP(טבלה1[[#This Row],[subject_id]],Subject_id!$A$2:$B$5,2)</f>
        <v>Web Development</v>
      </c>
      <c r="Z1743" s="7">
        <v>43465</v>
      </c>
      <c r="AA1743">
        <f>_xlfn.DAYS(טבלה1[[#This Row],[Removal_date]],טבלה1[[#This Row],[published_date]])</f>
        <v>687</v>
      </c>
      <c r="AB1743" s="4">
        <f>טבלה1[[#This Row],[price]]*טבלה1[[#This Row],[num_subscribers]]</f>
        <v>18800</v>
      </c>
    </row>
    <row r="1744" spans="1:28" x14ac:dyDescent="0.3">
      <c r="A1744">
        <v>1033670</v>
      </c>
      <c r="B1744" t="s">
        <v>3858</v>
      </c>
      <c r="C1744" t="str">
        <f>LEFT(טבלה1[[#This Row],[course_title]],10)</f>
        <v>Beginner's</v>
      </c>
      <c r="D1744" t="str">
        <f>RIGHT(טבלה1[[#This Row],[course_title]],10)</f>
        <v>usy Adults</v>
      </c>
      <c r="E1744" t="str">
        <f>MID(טבלה1[[#This Row],[course_title]],2,10)</f>
        <v xml:space="preserve">eginner's </v>
      </c>
      <c r="F1744" t="s">
        <v>3859</v>
      </c>
      <c r="G1744" t="str">
        <f>REPLACE(טבלה1[[#This Row],[url]],19,3,"com")</f>
        <v>https://www.udemy.com/guitar-crash-course-for-adult-beginners-who-want-to-play-now/</v>
      </c>
      <c r="H1744" t="b">
        <v>1</v>
      </c>
      <c r="I1744" s="4">
        <v>50</v>
      </c>
      <c r="J1744" s="5">
        <v>1194</v>
      </c>
      <c r="K1744" s="5">
        <v>9</v>
      </c>
      <c r="L1744" s="5">
        <v>29</v>
      </c>
      <c r="M1744">
        <v>2</v>
      </c>
      <c r="N1744" t="str">
        <f>VLOOKUP(טבלה1[[#This Row],[level_id]],Level_id!$A$2:$B$5,2)</f>
        <v>Beginner Level</v>
      </c>
      <c r="O1744" t="str">
        <f>LOWER(טבלה1[[#This Row],[level_desc]])</f>
        <v>beginner level</v>
      </c>
      <c r="P1744" s="3" t="str">
        <f>UPPER(טבלה1[[#This Row],[small letters]])</f>
        <v>BEGINNER LEVEL</v>
      </c>
      <c r="Q1744">
        <f>LEN(טבלה1[[#This Row],[no spaces]])</f>
        <v>14</v>
      </c>
      <c r="R1744" t="str">
        <f>TRIM(טבלה1[[#This Row],[small letters]])</f>
        <v>beginner level</v>
      </c>
      <c r="S1744" s="6">
        <v>2</v>
      </c>
      <c r="T1744" s="12">
        <v>42857</v>
      </c>
      <c r="U1744" s="6">
        <f>DAY(טבלה1[[#This Row],[published_date]])</f>
        <v>2</v>
      </c>
      <c r="V1744" s="6">
        <f>MONTH(טבלה1[[#This Row],[published_date]])</f>
        <v>5</v>
      </c>
      <c r="W1744" s="6">
        <f>YEAR(טבלה1[[#This Row],[published_date]])</f>
        <v>2017</v>
      </c>
      <c r="X1744">
        <v>3</v>
      </c>
      <c r="Y1744" t="str">
        <f>VLOOKUP(טבלה1[[#This Row],[subject_id]],Subject_id!$A$2:$B$5,2)</f>
        <v>Musical Instruments</v>
      </c>
      <c r="Z1744" s="7">
        <v>43465</v>
      </c>
      <c r="AA1744">
        <f>_xlfn.DAYS(טבלה1[[#This Row],[Removal_date]],טבלה1[[#This Row],[published_date]])</f>
        <v>608</v>
      </c>
      <c r="AB1744" s="4">
        <f>טבלה1[[#This Row],[price]]*טבלה1[[#This Row],[num_subscribers]]</f>
        <v>59700</v>
      </c>
    </row>
    <row r="1745" spans="1:28" x14ac:dyDescent="0.3">
      <c r="A1745">
        <v>1034080</v>
      </c>
      <c r="B1745" t="s">
        <v>4022</v>
      </c>
      <c r="C1745" t="str">
        <f>LEFT(טבלה1[[#This Row],[course_title]],10)</f>
        <v>The Circle</v>
      </c>
      <c r="D1745" t="str">
        <f>RIGHT(טבלה1[[#This Row],[course_title]],10)</f>
        <v>Guitarists</v>
      </c>
      <c r="E1745" t="str">
        <f>MID(טבלה1[[#This Row],[course_title]],2,10)</f>
        <v xml:space="preserve">he Circle </v>
      </c>
      <c r="F1745" t="s">
        <v>4023</v>
      </c>
      <c r="G1745" t="str">
        <f>REPLACE(טבלה1[[#This Row],[url]],19,3,"com")</f>
        <v>https://www.udemy.com/the-circle-of-fifths-for-guitar/</v>
      </c>
      <c r="H1745" t="b">
        <v>1</v>
      </c>
      <c r="I1745" s="4">
        <v>50</v>
      </c>
      <c r="J1745" s="5">
        <v>1018</v>
      </c>
      <c r="K1745" s="5">
        <v>2</v>
      </c>
      <c r="L1745" s="5">
        <v>5</v>
      </c>
      <c r="M1745">
        <v>4</v>
      </c>
      <c r="N1745" t="str">
        <f>VLOOKUP(טבלה1[[#This Row],[level_id]],Level_id!$A$2:$B$5,2)</f>
        <v>Intermediate Level</v>
      </c>
      <c r="O1745" t="str">
        <f>LOWER(טבלה1[[#This Row],[level_desc]])</f>
        <v>intermediate level</v>
      </c>
      <c r="P1745" s="3" t="str">
        <f>UPPER(טבלה1[[#This Row],[small letters]])</f>
        <v>INTERMEDIATE LEVEL</v>
      </c>
      <c r="Q1745">
        <f>LEN(טבלה1[[#This Row],[no spaces]])</f>
        <v>18</v>
      </c>
      <c r="R1745" t="str">
        <f>TRIM(טבלה1[[#This Row],[small letters]])</f>
        <v>intermediate level</v>
      </c>
      <c r="S1745" s="6">
        <v>1.5</v>
      </c>
      <c r="T1745" s="12">
        <v>42719</v>
      </c>
      <c r="U1745" s="6">
        <f>DAY(טבלה1[[#This Row],[published_date]])</f>
        <v>15</v>
      </c>
      <c r="V1745" s="6">
        <f>MONTH(טבלה1[[#This Row],[published_date]])</f>
        <v>12</v>
      </c>
      <c r="W1745" s="6">
        <f>YEAR(טבלה1[[#This Row],[published_date]])</f>
        <v>2016</v>
      </c>
      <c r="X1745">
        <v>3</v>
      </c>
      <c r="Y1745" t="str">
        <f>VLOOKUP(טבלה1[[#This Row],[subject_id]],Subject_id!$A$2:$B$5,2)</f>
        <v>Musical Instruments</v>
      </c>
      <c r="Z1745" s="7">
        <v>44114</v>
      </c>
      <c r="AA1745">
        <f>_xlfn.DAYS(טבלה1[[#This Row],[Removal_date]],טבלה1[[#This Row],[published_date]])</f>
        <v>1395</v>
      </c>
      <c r="AB1745" s="4">
        <f>טבלה1[[#This Row],[price]]*טבלה1[[#This Row],[num_subscribers]]</f>
        <v>50900</v>
      </c>
    </row>
    <row r="1746" spans="1:28" x14ac:dyDescent="0.3">
      <c r="A1746">
        <v>1046724</v>
      </c>
      <c r="B1746" t="s">
        <v>816</v>
      </c>
      <c r="C1746" t="str">
        <f>LEFT(טבלה1[[#This Row],[course_title]],10)</f>
        <v>Quantitati</v>
      </c>
      <c r="D1746" t="str">
        <f>RIGHT(טבלה1[[#This Row],[course_title]],10)</f>
        <v>sis with R</v>
      </c>
      <c r="E1746" t="str">
        <f>MID(טבלה1[[#This Row],[course_title]],2,10)</f>
        <v>uantitativ</v>
      </c>
      <c r="F1746" t="s">
        <v>817</v>
      </c>
      <c r="G1746" t="str">
        <f>REPLACE(טבלה1[[#This Row],[url]],19,3,"com")</f>
        <v>https://www.udemy.com/quantitative-trading-analysis-with-r/</v>
      </c>
      <c r="H1746" t="b">
        <v>1</v>
      </c>
      <c r="I1746" s="4">
        <v>50</v>
      </c>
      <c r="J1746" s="5">
        <v>567</v>
      </c>
      <c r="K1746" s="5">
        <v>40</v>
      </c>
      <c r="L1746" s="5">
        <v>53</v>
      </c>
      <c r="M1746">
        <v>1</v>
      </c>
      <c r="N1746" t="str">
        <f>VLOOKUP(טבלה1[[#This Row],[level_id]],Level_id!$A$2:$B$5,2)</f>
        <v>All levels</v>
      </c>
      <c r="O1746" t="str">
        <f>LOWER(טבלה1[[#This Row],[level_desc]])</f>
        <v>all levels</v>
      </c>
      <c r="P1746" s="3" t="str">
        <f>UPPER(טבלה1[[#This Row],[small letters]])</f>
        <v>ALL LEVELS</v>
      </c>
      <c r="Q1746">
        <f>LEN(טבלה1[[#This Row],[no spaces]])</f>
        <v>10</v>
      </c>
      <c r="R1746" t="str">
        <f>TRIM(טבלה1[[#This Row],[small letters]])</f>
        <v>all levels</v>
      </c>
      <c r="S1746" s="6">
        <v>7.5</v>
      </c>
      <c r="T1746" s="12">
        <v>42726</v>
      </c>
      <c r="U1746" s="6">
        <f>DAY(טבלה1[[#This Row],[published_date]])</f>
        <v>22</v>
      </c>
      <c r="V1746" s="6">
        <f>MONTH(טבלה1[[#This Row],[published_date]])</f>
        <v>12</v>
      </c>
      <c r="W1746" s="6">
        <f>YEAR(טבלה1[[#This Row],[published_date]])</f>
        <v>2016</v>
      </c>
      <c r="X1746">
        <v>1</v>
      </c>
      <c r="Y1746" t="str">
        <f>VLOOKUP(טבלה1[[#This Row],[subject_id]],Subject_id!$A$2:$B$5,2)</f>
        <v>Business Finance</v>
      </c>
      <c r="Z1746" s="7">
        <v>43318</v>
      </c>
      <c r="AA1746">
        <f>_xlfn.DAYS(טבלה1[[#This Row],[Removal_date]],טבלה1[[#This Row],[published_date]])</f>
        <v>592</v>
      </c>
      <c r="AB1746" s="4">
        <f>טבלה1[[#This Row],[price]]*טבלה1[[#This Row],[num_subscribers]]</f>
        <v>28350</v>
      </c>
    </row>
    <row r="1747" spans="1:28" x14ac:dyDescent="0.3">
      <c r="A1747">
        <v>1047750</v>
      </c>
      <c r="B1747" t="s">
        <v>3124</v>
      </c>
      <c r="C1747" t="str">
        <f>LEFT(טבלה1[[#This Row],[course_title]],10)</f>
        <v xml:space="preserve">Photoshop </v>
      </c>
      <c r="D1747" t="str">
        <f>RIGHT(טבלה1[[#This Row],[course_title]],10)</f>
        <v xml:space="preserve"> Cover Art</v>
      </c>
      <c r="E1747" t="str">
        <f>MID(טבלה1[[#This Row],[course_title]],2,10)</f>
        <v>hotoshop C</v>
      </c>
      <c r="F1747" t="s">
        <v>3125</v>
      </c>
      <c r="G1747" t="str">
        <f>REPLACE(טבלה1[[#This Row],[url]],19,3,"com")</f>
        <v>https://www.udemy.com/photoshop-cc-training-creating-fantastic-album-cover-art/</v>
      </c>
      <c r="H1747" t="b">
        <v>1</v>
      </c>
      <c r="I1747" s="4">
        <v>50</v>
      </c>
      <c r="J1747" s="5">
        <v>1</v>
      </c>
      <c r="K1747" s="5">
        <v>0</v>
      </c>
      <c r="L1747" s="5">
        <v>8</v>
      </c>
      <c r="M1747">
        <v>1</v>
      </c>
      <c r="N1747" t="str">
        <f>VLOOKUP(טבלה1[[#This Row],[level_id]],Level_id!$A$2:$B$5,2)</f>
        <v>All levels</v>
      </c>
      <c r="O1747" t="str">
        <f>LOWER(טבלה1[[#This Row],[level_desc]])</f>
        <v>all levels</v>
      </c>
      <c r="P1747" s="3" t="str">
        <f>UPPER(טבלה1[[#This Row],[small letters]])</f>
        <v>ALL LEVELS</v>
      </c>
      <c r="Q1747">
        <f>LEN(טבלה1[[#This Row],[no spaces]])</f>
        <v>10</v>
      </c>
      <c r="R1747" t="str">
        <f>TRIM(טבלה1[[#This Row],[small letters]])</f>
        <v>all levels</v>
      </c>
      <c r="S1747" s="6">
        <v>1</v>
      </c>
      <c r="T1747" s="12">
        <v>42725</v>
      </c>
      <c r="U1747" s="6">
        <f>DAY(טבלה1[[#This Row],[published_date]])</f>
        <v>21</v>
      </c>
      <c r="V1747" s="6">
        <f>MONTH(טבלה1[[#This Row],[published_date]])</f>
        <v>12</v>
      </c>
      <c r="W1747" s="6">
        <f>YEAR(טבלה1[[#This Row],[published_date]])</f>
        <v>2016</v>
      </c>
      <c r="X1747">
        <v>2</v>
      </c>
      <c r="Y1747" t="str">
        <f>VLOOKUP(טבלה1[[#This Row],[subject_id]],Subject_id!$A$2:$B$5,2)</f>
        <v>Graphic Design</v>
      </c>
      <c r="Z1747" s="7">
        <v>43734</v>
      </c>
      <c r="AA1747">
        <f>_xlfn.DAYS(טבלה1[[#This Row],[Removal_date]],טבלה1[[#This Row],[published_date]])</f>
        <v>1009</v>
      </c>
      <c r="AB1747" s="4">
        <f>טבלה1[[#This Row],[price]]*טבלה1[[#This Row],[num_subscribers]]</f>
        <v>50</v>
      </c>
    </row>
    <row r="1748" spans="1:28" x14ac:dyDescent="0.3">
      <c r="A1748">
        <v>1048182</v>
      </c>
      <c r="B1748" t="s">
        <v>4422</v>
      </c>
      <c r="C1748" t="str">
        <f>LEFT(טבלה1[[#This Row],[course_title]],10)</f>
        <v>Coach Guit</v>
      </c>
      <c r="D1748" t="str">
        <f>RIGHT(טבלה1[[#This Row],[course_title]],10)</f>
        <v>s COULEURS</v>
      </c>
      <c r="E1748" t="str">
        <f>MID(טבלה1[[#This Row],[course_title]],2,10)</f>
        <v>oach Guita</v>
      </c>
      <c r="F1748" t="s">
        <v>4423</v>
      </c>
      <c r="G1748" t="str">
        <f>REPLACE(טבלה1[[#This Row],[url]],19,3,"com")</f>
        <v>https://www.udemy.com/coach-guitar-apprendre-la-guitare-facile-avec-des-couleurs/</v>
      </c>
      <c r="H1748" t="b">
        <v>1</v>
      </c>
      <c r="I1748" s="4">
        <v>50</v>
      </c>
      <c r="J1748" s="5">
        <v>25</v>
      </c>
      <c r="K1748" s="5">
        <v>1</v>
      </c>
      <c r="L1748" s="5">
        <v>321</v>
      </c>
      <c r="M1748">
        <v>1</v>
      </c>
      <c r="N1748" t="str">
        <f>VLOOKUP(טבלה1[[#This Row],[level_id]],Level_id!$A$2:$B$5,2)</f>
        <v>All levels</v>
      </c>
      <c r="O1748" t="str">
        <f>LOWER(טבלה1[[#This Row],[level_desc]])</f>
        <v>all levels</v>
      </c>
      <c r="P1748" s="3" t="str">
        <f>UPPER(טבלה1[[#This Row],[small letters]])</f>
        <v>ALL LEVELS</v>
      </c>
      <c r="Q1748">
        <f>LEN(טבלה1[[#This Row],[no spaces]])</f>
        <v>10</v>
      </c>
      <c r="R1748" t="str">
        <f>TRIM(טבלה1[[#This Row],[small letters]])</f>
        <v>all levels</v>
      </c>
      <c r="S1748" s="6">
        <v>3.5</v>
      </c>
      <c r="T1748" s="12">
        <v>42731</v>
      </c>
      <c r="U1748" s="6">
        <f>DAY(טבלה1[[#This Row],[published_date]])</f>
        <v>27</v>
      </c>
      <c r="V1748" s="6">
        <f>MONTH(טבלה1[[#This Row],[published_date]])</f>
        <v>12</v>
      </c>
      <c r="W1748" s="6">
        <f>YEAR(טבלה1[[#This Row],[published_date]])</f>
        <v>2016</v>
      </c>
      <c r="X1748">
        <v>3</v>
      </c>
      <c r="Y1748" t="str">
        <f>VLOOKUP(טבלה1[[#This Row],[subject_id]],Subject_id!$A$2:$B$5,2)</f>
        <v>Musical Instruments</v>
      </c>
      <c r="Z1748" s="7">
        <v>43734</v>
      </c>
      <c r="AA1748">
        <f>_xlfn.DAYS(טבלה1[[#This Row],[Removal_date]],טבלה1[[#This Row],[published_date]])</f>
        <v>1003</v>
      </c>
      <c r="AB1748" s="4">
        <f>טבלה1[[#This Row],[price]]*טבלה1[[#This Row],[num_subscribers]]</f>
        <v>1250</v>
      </c>
    </row>
    <row r="1749" spans="1:28" x14ac:dyDescent="0.3">
      <c r="A1749">
        <v>1048496</v>
      </c>
      <c r="B1749" t="s">
        <v>976</v>
      </c>
      <c r="C1749" t="str">
        <f>LEFT(טבלה1[[#This Row],[course_title]],10)</f>
        <v>SAP Crysta</v>
      </c>
      <c r="D1749" t="str">
        <f>RIGHT(טבלה1[[#This Row],[course_title]],10)</f>
        <v>ub-Reports</v>
      </c>
      <c r="E1749" t="str">
        <f>MID(טבלה1[[#This Row],[course_title]],2,10)</f>
        <v>AP Crystal</v>
      </c>
      <c r="F1749" t="s">
        <v>977</v>
      </c>
      <c r="G1749" t="str">
        <f>REPLACE(טבלה1[[#This Row],[url]],19,3,"com")</f>
        <v>https://www.udemy.com/sap-crystal-reportsmaster-detailcross-tabsub-reports/</v>
      </c>
      <c r="H1749" t="b">
        <v>1</v>
      </c>
      <c r="I1749" s="4">
        <v>50</v>
      </c>
      <c r="J1749" s="5">
        <v>13</v>
      </c>
      <c r="K1749" s="5">
        <v>1</v>
      </c>
      <c r="L1749" s="5">
        <v>9</v>
      </c>
      <c r="M1749">
        <v>1</v>
      </c>
      <c r="N1749" t="str">
        <f>VLOOKUP(טבלה1[[#This Row],[level_id]],Level_id!$A$2:$B$5,2)</f>
        <v>All levels</v>
      </c>
      <c r="O1749" t="str">
        <f>LOWER(טבלה1[[#This Row],[level_desc]])</f>
        <v>all levels</v>
      </c>
      <c r="P1749" s="3" t="str">
        <f>UPPER(טבלה1[[#This Row],[small letters]])</f>
        <v>ALL LEVELS</v>
      </c>
      <c r="Q1749">
        <f>LEN(טבלה1[[#This Row],[no spaces]])</f>
        <v>10</v>
      </c>
      <c r="R1749" t="str">
        <f>TRIM(טבלה1[[#This Row],[small letters]])</f>
        <v>all levels</v>
      </c>
      <c r="S1749" s="6">
        <v>2</v>
      </c>
      <c r="T1749" s="12">
        <v>42730</v>
      </c>
      <c r="U1749" s="6">
        <f>DAY(טבלה1[[#This Row],[published_date]])</f>
        <v>26</v>
      </c>
      <c r="V1749" s="6">
        <f>MONTH(טבלה1[[#This Row],[published_date]])</f>
        <v>12</v>
      </c>
      <c r="W1749" s="6">
        <f>YEAR(טבלה1[[#This Row],[published_date]])</f>
        <v>2016</v>
      </c>
      <c r="X1749">
        <v>1</v>
      </c>
      <c r="Y1749" t="str">
        <f>VLOOKUP(טבלה1[[#This Row],[subject_id]],Subject_id!$A$2:$B$5,2)</f>
        <v>Business Finance</v>
      </c>
      <c r="Z1749" s="7">
        <v>43318</v>
      </c>
      <c r="AA1749">
        <f>_xlfn.DAYS(טבלה1[[#This Row],[Removal_date]],טבלה1[[#This Row],[published_date]])</f>
        <v>588</v>
      </c>
      <c r="AB1749" s="4">
        <f>טבלה1[[#This Row],[price]]*טבלה1[[#This Row],[num_subscribers]]</f>
        <v>650</v>
      </c>
    </row>
    <row r="1750" spans="1:28" x14ac:dyDescent="0.3">
      <c r="A1750">
        <v>1049760</v>
      </c>
      <c r="B1750" t="s">
        <v>3394</v>
      </c>
      <c r="C1750" t="str">
        <f>LEFT(טבלה1[[#This Row],[course_title]],10)</f>
        <v>Promotiona</v>
      </c>
      <c r="D1750" t="str">
        <f>RIGHT(טבלה1[[#This Row],[course_title]],10)</f>
        <v>ster Class</v>
      </c>
      <c r="E1750" t="str">
        <f>MID(טבלה1[[#This Row],[course_title]],2,10)</f>
        <v>romotional</v>
      </c>
      <c r="F1750" t="s">
        <v>3395</v>
      </c>
      <c r="G1750" t="str">
        <f>REPLACE(טבלה1[[#This Row],[url]],19,3,"com")</f>
        <v>https://www.udemy.com/promotional-design-master-class/</v>
      </c>
      <c r="H1750" t="b">
        <v>1</v>
      </c>
      <c r="I1750" s="4">
        <v>50</v>
      </c>
      <c r="J1750" s="5">
        <v>14</v>
      </c>
      <c r="K1750" s="5">
        <v>2</v>
      </c>
      <c r="L1750" s="5">
        <v>26</v>
      </c>
      <c r="M1750">
        <v>1</v>
      </c>
      <c r="N1750" t="str">
        <f>VLOOKUP(טבלה1[[#This Row],[level_id]],Level_id!$A$2:$B$5,2)</f>
        <v>All levels</v>
      </c>
      <c r="O1750" t="str">
        <f>LOWER(טבלה1[[#This Row],[level_desc]])</f>
        <v>all levels</v>
      </c>
      <c r="P1750" s="3" t="str">
        <f>UPPER(טבלה1[[#This Row],[small letters]])</f>
        <v>ALL LEVELS</v>
      </c>
      <c r="Q1750">
        <f>LEN(טבלה1[[#This Row],[no spaces]])</f>
        <v>10</v>
      </c>
      <c r="R1750" t="str">
        <f>TRIM(טבלה1[[#This Row],[small letters]])</f>
        <v>all levels</v>
      </c>
      <c r="S1750" s="6">
        <v>2</v>
      </c>
      <c r="T1750" s="12">
        <v>42728</v>
      </c>
      <c r="U1750" s="6">
        <f>DAY(טבלה1[[#This Row],[published_date]])</f>
        <v>24</v>
      </c>
      <c r="V1750" s="6">
        <f>MONTH(טבלה1[[#This Row],[published_date]])</f>
        <v>12</v>
      </c>
      <c r="W1750" s="6">
        <f>YEAR(טבלה1[[#This Row],[published_date]])</f>
        <v>2016</v>
      </c>
      <c r="X1750">
        <v>2</v>
      </c>
      <c r="Y1750" t="str">
        <f>VLOOKUP(טבלה1[[#This Row],[subject_id]],Subject_id!$A$2:$B$5,2)</f>
        <v>Graphic Design</v>
      </c>
      <c r="Z1750" s="7">
        <v>43734</v>
      </c>
      <c r="AA1750">
        <f>_xlfn.DAYS(טבלה1[[#This Row],[Removal_date]],טבלה1[[#This Row],[published_date]])</f>
        <v>1006</v>
      </c>
      <c r="AB1750" s="4">
        <f>טבלה1[[#This Row],[price]]*טבלה1[[#This Row],[num_subscribers]]</f>
        <v>700</v>
      </c>
    </row>
    <row r="1751" spans="1:28" x14ac:dyDescent="0.3">
      <c r="A1751">
        <v>1051570</v>
      </c>
      <c r="B1751" t="s">
        <v>276</v>
      </c>
      <c r="C1751" t="str">
        <f>LEFT(טבלה1[[#This Row],[course_title]],10)</f>
        <v>Transfer P</v>
      </c>
      <c r="D1751" t="str">
        <f>RIGHT(טבלה1[[#This Row],[course_title]],10)</f>
        <v>e Analysis</v>
      </c>
      <c r="E1751" t="str">
        <f>MID(טבלה1[[#This Row],[course_title]],2,10)</f>
        <v>ransfer Pr</v>
      </c>
      <c r="F1751" t="s">
        <v>277</v>
      </c>
      <c r="G1751" t="str">
        <f>REPLACE(טבלה1[[#This Row],[url]],19,3,"com")</f>
        <v>https://www.udemy.com/transfer-pricing-a-complete-analysis/</v>
      </c>
      <c r="H1751" t="b">
        <v>1</v>
      </c>
      <c r="I1751" s="4">
        <v>50</v>
      </c>
      <c r="J1751" s="5">
        <v>1852</v>
      </c>
      <c r="K1751" s="5">
        <v>3</v>
      </c>
      <c r="L1751" s="5">
        <v>14</v>
      </c>
      <c r="M1751">
        <v>1</v>
      </c>
      <c r="N1751" t="str">
        <f>VLOOKUP(טבלה1[[#This Row],[level_id]],Level_id!$A$2:$B$5,2)</f>
        <v>All levels</v>
      </c>
      <c r="O1751" t="str">
        <f>LOWER(טבלה1[[#This Row],[level_desc]])</f>
        <v>all levels</v>
      </c>
      <c r="P1751" s="3" t="str">
        <f>UPPER(טבלה1[[#This Row],[small letters]])</f>
        <v>ALL LEVELS</v>
      </c>
      <c r="Q1751">
        <f>LEN(טבלה1[[#This Row],[no spaces]])</f>
        <v>10</v>
      </c>
      <c r="R1751" t="str">
        <f>TRIM(טבלה1[[#This Row],[small letters]])</f>
        <v>all levels</v>
      </c>
      <c r="S1751" s="6">
        <v>2.5</v>
      </c>
      <c r="T1751" s="12">
        <v>42732</v>
      </c>
      <c r="U1751" s="6">
        <f>DAY(טבלה1[[#This Row],[published_date]])</f>
        <v>28</v>
      </c>
      <c r="V1751" s="6">
        <f>MONTH(טבלה1[[#This Row],[published_date]])</f>
        <v>12</v>
      </c>
      <c r="W1751" s="6">
        <f>YEAR(טבלה1[[#This Row],[published_date]])</f>
        <v>2016</v>
      </c>
      <c r="X1751">
        <v>1</v>
      </c>
      <c r="Y1751" t="str">
        <f>VLOOKUP(טבלה1[[#This Row],[subject_id]],Subject_id!$A$2:$B$5,2)</f>
        <v>Business Finance</v>
      </c>
      <c r="Z1751" s="7">
        <v>43408</v>
      </c>
      <c r="AA1751">
        <f>_xlfn.DAYS(טבלה1[[#This Row],[Removal_date]],טבלה1[[#This Row],[published_date]])</f>
        <v>676</v>
      </c>
      <c r="AB1751" s="4">
        <f>טבלה1[[#This Row],[price]]*טבלה1[[#This Row],[num_subscribers]]</f>
        <v>92600</v>
      </c>
    </row>
    <row r="1752" spans="1:28" x14ac:dyDescent="0.3">
      <c r="A1752">
        <v>1058852</v>
      </c>
      <c r="B1752" t="s">
        <v>1784</v>
      </c>
      <c r="C1752" t="str">
        <f>LEFT(טבלה1[[#This Row],[course_title]],10)</f>
        <v>Learn to t</v>
      </c>
      <c r="D1752" t="str">
        <f>RIGHT(טבלה1[[#This Row],[course_title]],10)</f>
        <v>l analysis</v>
      </c>
      <c r="E1752" t="str">
        <f>MID(טבלה1[[#This Row],[course_title]],2,10)</f>
        <v>earn to tr</v>
      </c>
      <c r="F1752" t="s">
        <v>1785</v>
      </c>
      <c r="G1752" t="str">
        <f>REPLACE(טבלה1[[#This Row],[url]],19,3,"com")</f>
        <v>https://www.udemy.com/learn-to-trade-using-technical-analysis/</v>
      </c>
      <c r="H1752" t="b">
        <v>1</v>
      </c>
      <c r="I1752" s="4">
        <v>50</v>
      </c>
      <c r="J1752" s="5">
        <v>0</v>
      </c>
      <c r="K1752" s="5">
        <v>0</v>
      </c>
      <c r="L1752" s="5">
        <v>6</v>
      </c>
      <c r="M1752">
        <v>4</v>
      </c>
      <c r="N1752" t="str">
        <f>VLOOKUP(טבלה1[[#This Row],[level_id]],Level_id!$A$2:$B$5,2)</f>
        <v>Intermediate Level</v>
      </c>
      <c r="O1752" t="str">
        <f>LOWER(טבלה1[[#This Row],[level_desc]])</f>
        <v>intermediate level</v>
      </c>
      <c r="P1752" s="3" t="str">
        <f>UPPER(טבלה1[[#This Row],[small letters]])</f>
        <v>INTERMEDIATE LEVEL</v>
      </c>
      <c r="Q1752">
        <f>LEN(טבלה1[[#This Row],[no spaces]])</f>
        <v>18</v>
      </c>
      <c r="R1752" t="str">
        <f>TRIM(טבלה1[[#This Row],[small letters]])</f>
        <v>intermediate level</v>
      </c>
      <c r="S1752" s="6">
        <v>0.53333333299999997</v>
      </c>
      <c r="T1752" s="12">
        <v>42857</v>
      </c>
      <c r="U1752" s="6">
        <f>DAY(טבלה1[[#This Row],[published_date]])</f>
        <v>2</v>
      </c>
      <c r="V1752" s="6">
        <f>MONTH(טבלה1[[#This Row],[published_date]])</f>
        <v>5</v>
      </c>
      <c r="W1752" s="6">
        <f>YEAR(טבלה1[[#This Row],[published_date]])</f>
        <v>2017</v>
      </c>
      <c r="X1752">
        <v>1</v>
      </c>
      <c r="Y1752" t="str">
        <f>VLOOKUP(טבלה1[[#This Row],[subject_id]],Subject_id!$A$2:$B$5,2)</f>
        <v>Business Finance</v>
      </c>
      <c r="Z1752" s="7">
        <v>44114</v>
      </c>
      <c r="AA1752">
        <f>_xlfn.DAYS(טבלה1[[#This Row],[Removal_date]],טבלה1[[#This Row],[published_date]])</f>
        <v>1257</v>
      </c>
      <c r="AB1752" s="4">
        <f>טבלה1[[#This Row],[price]]*טבלה1[[#This Row],[num_subscribers]]</f>
        <v>0</v>
      </c>
    </row>
    <row r="1753" spans="1:28" x14ac:dyDescent="0.3">
      <c r="A1753">
        <v>1063722</v>
      </c>
      <c r="B1753" t="s">
        <v>6382</v>
      </c>
      <c r="C1753" t="str">
        <f>LEFT(טבלה1[[#This Row],[course_title]],10)</f>
        <v>Learn Pyth</v>
      </c>
      <c r="D1753" t="str">
        <f>RIGHT(טבלה1[[#This Row],[course_title]],10)</f>
        <v>-On Course</v>
      </c>
      <c r="E1753" t="str">
        <f>MID(טבלה1[[#This Row],[course_title]],2,10)</f>
        <v>earn Pytho</v>
      </c>
      <c r="F1753" t="s">
        <v>6383</v>
      </c>
      <c r="G1753" t="str">
        <f>REPLACE(טבלה1[[#This Row],[url]],19,3,"com")</f>
        <v>https://www.udemy.com/learn-python-django-a-hands-on-course/</v>
      </c>
      <c r="H1753" t="b">
        <v>1</v>
      </c>
      <c r="I1753" s="4">
        <v>50</v>
      </c>
      <c r="J1753" s="5">
        <v>1339</v>
      </c>
      <c r="K1753" s="5">
        <v>21</v>
      </c>
      <c r="L1753" s="5">
        <v>18</v>
      </c>
      <c r="M1753">
        <v>2</v>
      </c>
      <c r="N1753" t="str">
        <f>VLOOKUP(טבלה1[[#This Row],[level_id]],Level_id!$A$2:$B$5,2)</f>
        <v>Beginner Level</v>
      </c>
      <c r="O1753" t="str">
        <f>LOWER(טבלה1[[#This Row],[level_desc]])</f>
        <v>beginner level</v>
      </c>
      <c r="P1753" s="3" t="str">
        <f>UPPER(טבלה1[[#This Row],[small letters]])</f>
        <v>BEGINNER LEVEL</v>
      </c>
      <c r="Q1753">
        <f>LEN(טבלה1[[#This Row],[no spaces]])</f>
        <v>14</v>
      </c>
      <c r="R1753" t="str">
        <f>TRIM(טבלה1[[#This Row],[small letters]])</f>
        <v>beginner level</v>
      </c>
      <c r="S1753" s="6">
        <v>2</v>
      </c>
      <c r="T1753" s="12">
        <v>42753</v>
      </c>
      <c r="U1753" s="6">
        <f>DAY(טבלה1[[#This Row],[published_date]])</f>
        <v>18</v>
      </c>
      <c r="V1753" s="6">
        <f>MONTH(טבלה1[[#This Row],[published_date]])</f>
        <v>1</v>
      </c>
      <c r="W1753" s="6">
        <f>YEAR(טבלה1[[#This Row],[published_date]])</f>
        <v>2017</v>
      </c>
      <c r="X1753">
        <v>4</v>
      </c>
      <c r="Y1753" t="str">
        <f>VLOOKUP(טבלה1[[#This Row],[subject_id]],Subject_id!$A$2:$B$5,2)</f>
        <v>Web Development</v>
      </c>
      <c r="Z1753" s="7">
        <v>43465</v>
      </c>
      <c r="AA1753">
        <f>_xlfn.DAYS(טבלה1[[#This Row],[Removal_date]],טבלה1[[#This Row],[published_date]])</f>
        <v>712</v>
      </c>
      <c r="AB1753" s="4">
        <f>טבלה1[[#This Row],[price]]*טבלה1[[#This Row],[num_subscribers]]</f>
        <v>66950</v>
      </c>
    </row>
    <row r="1754" spans="1:28" x14ac:dyDescent="0.3">
      <c r="A1754">
        <v>1068902</v>
      </c>
      <c r="B1754" t="s">
        <v>3274</v>
      </c>
      <c r="C1754" t="str">
        <f>LEFT(טבלה1[[#This Row],[course_title]],10)</f>
        <v xml:space="preserve">Learn How </v>
      </c>
      <c r="D1754" t="str">
        <f>RIGHT(טבלה1[[#This Row],[course_title]],10)</f>
        <v>in 30 Mins</v>
      </c>
      <c r="E1754" t="str">
        <f>MID(טבלה1[[#This Row],[course_title]],2,10)</f>
        <v>earn How T</v>
      </c>
      <c r="F1754" t="s">
        <v>3275</v>
      </c>
      <c r="G1754" t="str">
        <f>REPLACE(טבלה1[[#This Row],[url]],19,3,"com")</f>
        <v>https://www.udemy.com/30minlogo/</v>
      </c>
      <c r="H1754" t="b">
        <v>1</v>
      </c>
      <c r="I1754" s="4">
        <v>50</v>
      </c>
      <c r="J1754" s="5">
        <v>1270</v>
      </c>
      <c r="K1754" s="5">
        <v>53</v>
      </c>
      <c r="L1754" s="5">
        <v>14</v>
      </c>
      <c r="M1754">
        <v>2</v>
      </c>
      <c r="N1754" t="str">
        <f>VLOOKUP(טבלה1[[#This Row],[level_id]],Level_id!$A$2:$B$5,2)</f>
        <v>Beginner Level</v>
      </c>
      <c r="O1754" t="str">
        <f>LOWER(טבלה1[[#This Row],[level_desc]])</f>
        <v>beginner level</v>
      </c>
      <c r="P1754" s="3" t="str">
        <f>UPPER(טבלה1[[#This Row],[small letters]])</f>
        <v>BEGINNER LEVEL</v>
      </c>
      <c r="Q1754">
        <f>LEN(טבלה1[[#This Row],[no spaces]])</f>
        <v>14</v>
      </c>
      <c r="R1754" t="str">
        <f>TRIM(טבלה1[[#This Row],[small letters]])</f>
        <v>beginner level</v>
      </c>
      <c r="S1754" s="6">
        <v>0.5</v>
      </c>
      <c r="T1754" s="12">
        <v>42751</v>
      </c>
      <c r="U1754" s="6">
        <f>DAY(טבלה1[[#This Row],[published_date]])</f>
        <v>16</v>
      </c>
      <c r="V1754" s="6">
        <f>MONTH(טבלה1[[#This Row],[published_date]])</f>
        <v>1</v>
      </c>
      <c r="W1754" s="6">
        <f>YEAR(טבלה1[[#This Row],[published_date]])</f>
        <v>2017</v>
      </c>
      <c r="X1754">
        <v>2</v>
      </c>
      <c r="Y1754" t="str">
        <f>VLOOKUP(טבלה1[[#This Row],[subject_id]],Subject_id!$A$2:$B$5,2)</f>
        <v>Graphic Design</v>
      </c>
      <c r="Z1754" s="7">
        <v>43465</v>
      </c>
      <c r="AA1754">
        <f>_xlfn.DAYS(טבלה1[[#This Row],[Removal_date]],טבלה1[[#This Row],[published_date]])</f>
        <v>714</v>
      </c>
      <c r="AB1754" s="4">
        <f>טבלה1[[#This Row],[price]]*טבלה1[[#This Row],[num_subscribers]]</f>
        <v>63500</v>
      </c>
    </row>
    <row r="1755" spans="1:28" x14ac:dyDescent="0.3">
      <c r="A1755">
        <v>1076424</v>
      </c>
      <c r="B1755" t="s">
        <v>6096</v>
      </c>
      <c r="C1755" t="str">
        <f>LEFT(טבלה1[[#This Row],[course_title]],10)</f>
        <v>The Ultima</v>
      </c>
      <c r="D1755" t="str">
        <f>RIGHT(טבלה1[[#This Row],[course_title]],10)</f>
        <v>ins Part 1</v>
      </c>
      <c r="E1755" t="str">
        <f>MID(טבלה1[[#This Row],[course_title]],2,10)</f>
        <v>he Ultimat</v>
      </c>
      <c r="F1755" t="s">
        <v>6097</v>
      </c>
      <c r="G1755" t="str">
        <f>REPLACE(טבלה1[[#This Row],[url]],19,3,"com")</f>
        <v>https://www.udemy.com/wordpress-plugins-a-guide-on-the-best-plugins-part-1/</v>
      </c>
      <c r="H1755" t="b">
        <v>1</v>
      </c>
      <c r="I1755" s="4">
        <v>50</v>
      </c>
      <c r="J1755" s="5">
        <v>122</v>
      </c>
      <c r="K1755" s="5">
        <v>10</v>
      </c>
      <c r="L1755" s="5">
        <v>116</v>
      </c>
      <c r="M1755">
        <v>1</v>
      </c>
      <c r="N1755" t="str">
        <f>VLOOKUP(טבלה1[[#This Row],[level_id]],Level_id!$A$2:$B$5,2)</f>
        <v>All levels</v>
      </c>
      <c r="O1755" t="str">
        <f>LOWER(טבלה1[[#This Row],[level_desc]])</f>
        <v>all levels</v>
      </c>
      <c r="P1755" s="3" t="str">
        <f>UPPER(טבלה1[[#This Row],[small letters]])</f>
        <v>ALL LEVELS</v>
      </c>
      <c r="Q1755">
        <f>LEN(טבלה1[[#This Row],[no spaces]])</f>
        <v>10</v>
      </c>
      <c r="R1755" t="str">
        <f>TRIM(טבלה1[[#This Row],[small letters]])</f>
        <v>all levels</v>
      </c>
      <c r="S1755" s="6">
        <v>10.5</v>
      </c>
      <c r="T1755" s="12">
        <v>42782</v>
      </c>
      <c r="U1755" s="6">
        <f>DAY(טבלה1[[#This Row],[published_date]])</f>
        <v>16</v>
      </c>
      <c r="V1755" s="6">
        <f>MONTH(טבלה1[[#This Row],[published_date]])</f>
        <v>2</v>
      </c>
      <c r="W1755" s="6">
        <f>YEAR(טבלה1[[#This Row],[published_date]])</f>
        <v>2017</v>
      </c>
      <c r="X1755">
        <v>4</v>
      </c>
      <c r="Y1755" t="str">
        <f>VLOOKUP(טבלה1[[#This Row],[subject_id]],Subject_id!$A$2:$B$5,2)</f>
        <v>Web Development</v>
      </c>
      <c r="Z1755" s="7">
        <v>43734</v>
      </c>
      <c r="AA1755">
        <f>_xlfn.DAYS(טבלה1[[#This Row],[Removal_date]],טבלה1[[#This Row],[published_date]])</f>
        <v>952</v>
      </c>
      <c r="AB1755" s="4">
        <f>טבלה1[[#This Row],[price]]*טבלה1[[#This Row],[num_subscribers]]</f>
        <v>6100</v>
      </c>
    </row>
    <row r="1756" spans="1:28" x14ac:dyDescent="0.3">
      <c r="A1756">
        <v>1082352</v>
      </c>
      <c r="B1756" t="s">
        <v>2042</v>
      </c>
      <c r="C1756" t="str">
        <f>LEFT(טבלה1[[#This Row],[course_title]],10)</f>
        <v>Trading Ba</v>
      </c>
      <c r="D1756" t="str">
        <f>RIGHT(טבלה1[[#This Row],[course_title]],10)</f>
        <v>30 minutes</v>
      </c>
      <c r="E1756" t="str">
        <f>MID(טבלה1[[#This Row],[course_title]],2,10)</f>
        <v>rading Bas</v>
      </c>
      <c r="F1756" t="s">
        <v>2043</v>
      </c>
      <c r="G1756" t="str">
        <f>REPLACE(טבלה1[[#This Row],[url]],19,3,"com")</f>
        <v>https://www.udemy.com/trading-basics-in-30-minutes/</v>
      </c>
      <c r="H1756" t="b">
        <v>1</v>
      </c>
      <c r="I1756" s="4">
        <v>50</v>
      </c>
      <c r="J1756" s="5">
        <v>1</v>
      </c>
      <c r="K1756" s="5">
        <v>0</v>
      </c>
      <c r="L1756" s="5">
        <v>6</v>
      </c>
      <c r="M1756">
        <v>2</v>
      </c>
      <c r="N1756" t="str">
        <f>VLOOKUP(טבלה1[[#This Row],[level_id]],Level_id!$A$2:$B$5,2)</f>
        <v>Beginner Level</v>
      </c>
      <c r="O1756" t="str">
        <f>LOWER(טבלה1[[#This Row],[level_desc]])</f>
        <v>beginner level</v>
      </c>
      <c r="P1756" s="3" t="str">
        <f>UPPER(טבלה1[[#This Row],[small letters]])</f>
        <v>BEGINNER LEVEL</v>
      </c>
      <c r="Q1756">
        <f>LEN(טבלה1[[#This Row],[no spaces]])</f>
        <v>14</v>
      </c>
      <c r="R1756" t="str">
        <f>TRIM(טבלה1[[#This Row],[small letters]])</f>
        <v>beginner level</v>
      </c>
      <c r="S1756" s="6">
        <v>0.53333333299999997</v>
      </c>
      <c r="T1756" s="12">
        <v>42792</v>
      </c>
      <c r="U1756" s="6">
        <f>DAY(טבלה1[[#This Row],[published_date]])</f>
        <v>26</v>
      </c>
      <c r="V1756" s="6">
        <f>MONTH(טבלה1[[#This Row],[published_date]])</f>
        <v>2</v>
      </c>
      <c r="W1756" s="6">
        <f>YEAR(טבלה1[[#This Row],[published_date]])</f>
        <v>2017</v>
      </c>
      <c r="X1756">
        <v>1</v>
      </c>
      <c r="Y1756" t="str">
        <f>VLOOKUP(טבלה1[[#This Row],[subject_id]],Subject_id!$A$2:$B$5,2)</f>
        <v>Business Finance</v>
      </c>
      <c r="Z1756" s="7">
        <v>43465</v>
      </c>
      <c r="AA1756">
        <f>_xlfn.DAYS(טבלה1[[#This Row],[Removal_date]],טבלה1[[#This Row],[published_date]])</f>
        <v>673</v>
      </c>
      <c r="AB1756" s="4">
        <f>טבלה1[[#This Row],[price]]*טבלה1[[#This Row],[num_subscribers]]</f>
        <v>50</v>
      </c>
    </row>
    <row r="1757" spans="1:28" x14ac:dyDescent="0.3">
      <c r="A1757">
        <v>1087244</v>
      </c>
      <c r="B1757" t="s">
        <v>2504</v>
      </c>
      <c r="C1757" t="str">
        <f>LEFT(טבלה1[[#This Row],[course_title]],10)</f>
        <v>Foundation</v>
      </c>
      <c r="D1757" t="str">
        <f>RIGHT(טבלה1[[#This Row],[course_title]],10)</f>
        <v>earn Fast!</v>
      </c>
      <c r="E1757" t="str">
        <f>MID(טבלה1[[#This Row],[course_title]],2,10)</f>
        <v xml:space="preserve">oundation </v>
      </c>
      <c r="F1757" t="s">
        <v>2505</v>
      </c>
      <c r="G1757" t="str">
        <f>REPLACE(טבלה1[[#This Row],[url]],19,3,"com")</f>
        <v>https://www.udemy.com/foundation_skills_illustrator/</v>
      </c>
      <c r="H1757" t="b">
        <v>1</v>
      </c>
      <c r="I1757" s="4">
        <v>50</v>
      </c>
      <c r="J1757" s="5">
        <v>2489</v>
      </c>
      <c r="K1757" s="5">
        <v>39</v>
      </c>
      <c r="L1757" s="5">
        <v>16</v>
      </c>
      <c r="M1757">
        <v>2</v>
      </c>
      <c r="N1757" t="str">
        <f>VLOOKUP(טבלה1[[#This Row],[level_id]],Level_id!$A$2:$B$5,2)</f>
        <v>Beginner Level</v>
      </c>
      <c r="O1757" t="str">
        <f>LOWER(טבלה1[[#This Row],[level_desc]])</f>
        <v>beginner level</v>
      </c>
      <c r="P1757" s="3" t="str">
        <f>UPPER(טבלה1[[#This Row],[small letters]])</f>
        <v>BEGINNER LEVEL</v>
      </c>
      <c r="Q1757">
        <f>LEN(טבלה1[[#This Row],[no spaces]])</f>
        <v>14</v>
      </c>
      <c r="R1757" t="str">
        <f>TRIM(טבלה1[[#This Row],[small letters]])</f>
        <v>beginner level</v>
      </c>
      <c r="S1757" s="6">
        <v>2</v>
      </c>
      <c r="T1757" s="12">
        <v>42795</v>
      </c>
      <c r="U1757" s="6">
        <f>DAY(טבלה1[[#This Row],[published_date]])</f>
        <v>1</v>
      </c>
      <c r="V1757" s="6">
        <f>MONTH(טבלה1[[#This Row],[published_date]])</f>
        <v>3</v>
      </c>
      <c r="W1757" s="6">
        <f>YEAR(טבלה1[[#This Row],[published_date]])</f>
        <v>2017</v>
      </c>
      <c r="X1757">
        <v>2</v>
      </c>
      <c r="Y1757" t="str">
        <f>VLOOKUP(טבלה1[[#This Row],[subject_id]],Subject_id!$A$2:$B$5,2)</f>
        <v>Graphic Design</v>
      </c>
      <c r="Z1757" s="7">
        <v>43465</v>
      </c>
      <c r="AA1757">
        <f>_xlfn.DAYS(טבלה1[[#This Row],[Removal_date]],טבלה1[[#This Row],[published_date]])</f>
        <v>670</v>
      </c>
      <c r="AB1757" s="4">
        <f>טבלה1[[#This Row],[price]]*טבלה1[[#This Row],[num_subscribers]]</f>
        <v>124450</v>
      </c>
    </row>
    <row r="1758" spans="1:28" x14ac:dyDescent="0.3">
      <c r="A1758">
        <v>1088656</v>
      </c>
      <c r="B1758" t="s">
        <v>1538</v>
      </c>
      <c r="C1758" t="str">
        <f>LEFT(טבלה1[[#This Row],[course_title]],10)</f>
        <v>Quantitati</v>
      </c>
      <c r="D1758" t="str">
        <f>RIGHT(טבלה1[[#This Row],[course_title]],10)</f>
        <v>ith Python</v>
      </c>
      <c r="E1758" t="str">
        <f>MID(טבלה1[[#This Row],[course_title]],2,10)</f>
        <v>uantitativ</v>
      </c>
      <c r="F1758" t="s">
        <v>1539</v>
      </c>
      <c r="G1758" t="str">
        <f>REPLACE(טבלה1[[#This Row],[url]],19,3,"com")</f>
        <v>https://www.udemy.com/quantitative-trading-analysis-with-python/</v>
      </c>
      <c r="H1758" t="b">
        <v>1</v>
      </c>
      <c r="I1758" s="4">
        <v>50</v>
      </c>
      <c r="J1758" s="5">
        <v>256</v>
      </c>
      <c r="K1758" s="5">
        <v>17</v>
      </c>
      <c r="L1758" s="5">
        <v>49</v>
      </c>
      <c r="M1758">
        <v>1</v>
      </c>
      <c r="N1758" t="str">
        <f>VLOOKUP(טבלה1[[#This Row],[level_id]],Level_id!$A$2:$B$5,2)</f>
        <v>All levels</v>
      </c>
      <c r="O1758" t="str">
        <f>LOWER(טבלה1[[#This Row],[level_desc]])</f>
        <v>all levels</v>
      </c>
      <c r="P1758" s="3" t="str">
        <f>UPPER(טבלה1[[#This Row],[small letters]])</f>
        <v>ALL LEVELS</v>
      </c>
      <c r="Q1758">
        <f>LEN(טבלה1[[#This Row],[no spaces]])</f>
        <v>10</v>
      </c>
      <c r="R1758" t="str">
        <f>TRIM(טבלה1[[#This Row],[small letters]])</f>
        <v>all levels</v>
      </c>
      <c r="S1758" s="6">
        <v>5.5</v>
      </c>
      <c r="T1758" s="12">
        <v>42762</v>
      </c>
      <c r="U1758" s="6">
        <f>DAY(טבלה1[[#This Row],[published_date]])</f>
        <v>27</v>
      </c>
      <c r="V1758" s="6">
        <f>MONTH(טבלה1[[#This Row],[published_date]])</f>
        <v>1</v>
      </c>
      <c r="W1758" s="6">
        <f>YEAR(טבלה1[[#This Row],[published_date]])</f>
        <v>2017</v>
      </c>
      <c r="X1758">
        <v>1</v>
      </c>
      <c r="Y1758" t="str">
        <f>VLOOKUP(טבלה1[[#This Row],[subject_id]],Subject_id!$A$2:$B$5,2)</f>
        <v>Business Finance</v>
      </c>
      <c r="Z1758" s="7">
        <v>43318</v>
      </c>
      <c r="AA1758">
        <f>_xlfn.DAYS(טבלה1[[#This Row],[Removal_date]],טבלה1[[#This Row],[published_date]])</f>
        <v>556</v>
      </c>
      <c r="AB1758" s="4">
        <f>טבלה1[[#This Row],[price]]*טבלה1[[#This Row],[num_subscribers]]</f>
        <v>12800</v>
      </c>
    </row>
    <row r="1759" spans="1:28" x14ac:dyDescent="0.3">
      <c r="A1759">
        <v>1094964</v>
      </c>
      <c r="B1759" t="s">
        <v>4966</v>
      </c>
      <c r="C1759" t="str">
        <f>LEFT(טבלה1[[#This Row],[course_title]],10)</f>
        <v>Build Your</v>
      </c>
      <c r="D1759" t="str">
        <f>RIGHT(טבלה1[[#This Row],[course_title]],10)</f>
        <v xml:space="preserve"> Framework</v>
      </c>
      <c r="E1759" t="str">
        <f>MID(טבלה1[[#This Row],[course_title]],2,10)</f>
        <v xml:space="preserve">uild Your </v>
      </c>
      <c r="F1759" t="s">
        <v>4967</v>
      </c>
      <c r="G1759" t="str">
        <f>REPLACE(טבלה1[[#This Row],[url]],19,3,"com")</f>
        <v>https://www.udemy.com/django-python/</v>
      </c>
      <c r="H1759" t="b">
        <v>1</v>
      </c>
      <c r="I1759" s="4">
        <v>50</v>
      </c>
      <c r="J1759" s="5">
        <v>2669</v>
      </c>
      <c r="K1759" s="5">
        <v>112</v>
      </c>
      <c r="L1759" s="5">
        <v>72</v>
      </c>
      <c r="M1759">
        <v>4</v>
      </c>
      <c r="N1759" t="str">
        <f>VLOOKUP(טבלה1[[#This Row],[level_id]],Level_id!$A$2:$B$5,2)</f>
        <v>Intermediate Level</v>
      </c>
      <c r="O1759" t="str">
        <f>LOWER(טבלה1[[#This Row],[level_desc]])</f>
        <v>intermediate level</v>
      </c>
      <c r="P1759" s="3" t="str">
        <f>UPPER(טבלה1[[#This Row],[small letters]])</f>
        <v>INTERMEDIATE LEVEL</v>
      </c>
      <c r="Q1759">
        <f>LEN(טבלה1[[#This Row],[no spaces]])</f>
        <v>18</v>
      </c>
      <c r="R1759" t="str">
        <f>TRIM(טבלה1[[#This Row],[small letters]])</f>
        <v>intermediate level</v>
      </c>
      <c r="S1759" s="6">
        <v>5.5</v>
      </c>
      <c r="T1759" s="12">
        <v>42852</v>
      </c>
      <c r="U1759" s="6">
        <f>DAY(טבלה1[[#This Row],[published_date]])</f>
        <v>27</v>
      </c>
      <c r="V1759" s="6">
        <f>MONTH(טבלה1[[#This Row],[published_date]])</f>
        <v>4</v>
      </c>
      <c r="W1759" s="6">
        <f>YEAR(טבלה1[[#This Row],[published_date]])</f>
        <v>2017</v>
      </c>
      <c r="X1759">
        <v>4</v>
      </c>
      <c r="Y1759" t="str">
        <f>VLOOKUP(טבלה1[[#This Row],[subject_id]],Subject_id!$A$2:$B$5,2)</f>
        <v>Web Development</v>
      </c>
      <c r="Z1759" s="7">
        <v>44114</v>
      </c>
      <c r="AA1759">
        <f>_xlfn.DAYS(טבלה1[[#This Row],[Removal_date]],טבלה1[[#This Row],[published_date]])</f>
        <v>1262</v>
      </c>
      <c r="AB1759" s="4">
        <f>טבלה1[[#This Row],[price]]*טבלה1[[#This Row],[num_subscribers]]</f>
        <v>133450</v>
      </c>
    </row>
    <row r="1760" spans="1:28" x14ac:dyDescent="0.3">
      <c r="A1760">
        <v>1103526</v>
      </c>
      <c r="B1760" t="s">
        <v>4928</v>
      </c>
      <c r="C1760" t="str">
        <f>LEFT(טבלה1[[#This Row],[course_title]],10)</f>
        <v>Pure Modal</v>
      </c>
      <c r="D1760" t="str">
        <f>RIGHT(טבלה1[[#This Row],[course_title]],10)</f>
        <v>s Solution</v>
      </c>
      <c r="E1760" t="str">
        <f>MID(טבלה1[[#This Row],[course_title]],2,10)</f>
        <v xml:space="preserve">ure Modal </v>
      </c>
      <c r="F1760" t="s">
        <v>4929</v>
      </c>
      <c r="G1760" t="str">
        <f>REPLACE(טבלה1[[#This Row],[url]],19,3,"com")</f>
        <v>https://www.udemy.com/pure-modal-magic/</v>
      </c>
      <c r="H1760" t="b">
        <v>1</v>
      </c>
      <c r="I1760" s="4">
        <v>50</v>
      </c>
      <c r="J1760" s="5">
        <v>52</v>
      </c>
      <c r="K1760" s="5">
        <v>3</v>
      </c>
      <c r="L1760" s="5">
        <v>18</v>
      </c>
      <c r="M1760">
        <v>1</v>
      </c>
      <c r="N1760" t="str">
        <f>VLOOKUP(טבלה1[[#This Row],[level_id]],Level_id!$A$2:$B$5,2)</f>
        <v>All levels</v>
      </c>
      <c r="O1760" t="str">
        <f>LOWER(טבלה1[[#This Row],[level_desc]])</f>
        <v>all levels</v>
      </c>
      <c r="P1760" s="3" t="str">
        <f>UPPER(טבלה1[[#This Row],[small letters]])</f>
        <v>ALL LEVELS</v>
      </c>
      <c r="Q1760">
        <f>LEN(טבלה1[[#This Row],[no spaces]])</f>
        <v>10</v>
      </c>
      <c r="R1760" t="str">
        <f>TRIM(טבלה1[[#This Row],[small letters]])</f>
        <v>all levels</v>
      </c>
      <c r="S1760" s="6">
        <v>2</v>
      </c>
      <c r="T1760" s="12">
        <v>42780</v>
      </c>
      <c r="U1760" s="6">
        <f>DAY(טבלה1[[#This Row],[published_date]])</f>
        <v>14</v>
      </c>
      <c r="V1760" s="6">
        <f>MONTH(טבלה1[[#This Row],[published_date]])</f>
        <v>2</v>
      </c>
      <c r="W1760" s="6">
        <f>YEAR(טבלה1[[#This Row],[published_date]])</f>
        <v>2017</v>
      </c>
      <c r="X1760">
        <v>3</v>
      </c>
      <c r="Y1760" t="str">
        <f>VLOOKUP(טבלה1[[#This Row],[subject_id]],Subject_id!$A$2:$B$5,2)</f>
        <v>Musical Instruments</v>
      </c>
      <c r="Z1760" s="7">
        <v>43734</v>
      </c>
      <c r="AA1760">
        <f>_xlfn.DAYS(טבלה1[[#This Row],[Removal_date]],טבלה1[[#This Row],[published_date]])</f>
        <v>954</v>
      </c>
      <c r="AB1760" s="4">
        <f>טבלה1[[#This Row],[price]]*טבלה1[[#This Row],[num_subscribers]]</f>
        <v>2600</v>
      </c>
    </row>
    <row r="1761" spans="1:28" x14ac:dyDescent="0.3">
      <c r="A1761">
        <v>1104858</v>
      </c>
      <c r="B1761" t="s">
        <v>3304</v>
      </c>
      <c r="C1761" t="str">
        <f>LEFT(טבלה1[[#This Row],[course_title]],10)</f>
        <v xml:space="preserve">Photoshop </v>
      </c>
      <c r="D1761" t="str">
        <f>RIGHT(טבלה1[[#This Row],[course_title]],10)</f>
        <v xml:space="preserve"> Tools 101</v>
      </c>
      <c r="E1761" t="str">
        <f>MID(טבלה1[[#This Row],[course_title]],2,10)</f>
        <v>hotoshop T</v>
      </c>
      <c r="F1761" t="s">
        <v>3305</v>
      </c>
      <c r="G1761" t="str">
        <f>REPLACE(טבלה1[[#This Row],[url]],19,3,"com")</f>
        <v>https://www.udemy.com/photoshoptools101/</v>
      </c>
      <c r="H1761" t="b">
        <v>1</v>
      </c>
      <c r="I1761" s="4">
        <v>50</v>
      </c>
      <c r="J1761" s="5">
        <v>6</v>
      </c>
      <c r="K1761" s="5">
        <v>0</v>
      </c>
      <c r="L1761" s="5">
        <v>49</v>
      </c>
      <c r="M1761">
        <v>1</v>
      </c>
      <c r="N1761" t="str">
        <f>VLOOKUP(טבלה1[[#This Row],[level_id]],Level_id!$A$2:$B$5,2)</f>
        <v>All levels</v>
      </c>
      <c r="O1761" t="str">
        <f>LOWER(טבלה1[[#This Row],[level_desc]])</f>
        <v>all levels</v>
      </c>
      <c r="P1761" s="3" t="str">
        <f>UPPER(טבלה1[[#This Row],[small letters]])</f>
        <v>ALL LEVELS</v>
      </c>
      <c r="Q1761">
        <f>LEN(טבלה1[[#This Row],[no spaces]])</f>
        <v>10</v>
      </c>
      <c r="R1761" t="str">
        <f>TRIM(טבלה1[[#This Row],[small letters]])</f>
        <v>all levels</v>
      </c>
      <c r="S1761" s="6">
        <v>3</v>
      </c>
      <c r="T1761" s="12">
        <v>42856</v>
      </c>
      <c r="U1761" s="6">
        <f>DAY(טבלה1[[#This Row],[published_date]])</f>
        <v>1</v>
      </c>
      <c r="V1761" s="6">
        <f>MONTH(טבלה1[[#This Row],[published_date]])</f>
        <v>5</v>
      </c>
      <c r="W1761" s="6">
        <f>YEAR(טבלה1[[#This Row],[published_date]])</f>
        <v>2017</v>
      </c>
      <c r="X1761">
        <v>2</v>
      </c>
      <c r="Y1761" t="str">
        <f>VLOOKUP(טבלה1[[#This Row],[subject_id]],Subject_id!$A$2:$B$5,2)</f>
        <v>Graphic Design</v>
      </c>
      <c r="Z1761" s="7">
        <v>43734</v>
      </c>
      <c r="AA1761">
        <f>_xlfn.DAYS(טבלה1[[#This Row],[Removal_date]],טבלה1[[#This Row],[published_date]])</f>
        <v>878</v>
      </c>
      <c r="AB1761" s="4">
        <f>טבלה1[[#This Row],[price]]*טבלה1[[#This Row],[num_subscribers]]</f>
        <v>300</v>
      </c>
    </row>
    <row r="1762" spans="1:28" x14ac:dyDescent="0.3">
      <c r="A1762">
        <v>1105216</v>
      </c>
      <c r="B1762" t="s">
        <v>356</v>
      </c>
      <c r="C1762" t="str">
        <f>LEFT(טבלה1[[#This Row],[course_title]],10)</f>
        <v>Bank Finan</v>
      </c>
      <c r="D1762" t="str">
        <f>RIGHT(טבלה1[[#This Row],[course_title]],10)</f>
        <v>sive Study</v>
      </c>
      <c r="E1762" t="str">
        <f>MID(טבלה1[[#This Row],[course_title]],2,10)</f>
        <v>ank Financ</v>
      </c>
      <c r="F1762" t="s">
        <v>357</v>
      </c>
      <c r="G1762" t="str">
        <f>REPLACE(טבלה1[[#This Row],[url]],19,3,"com")</f>
        <v>https://www.udemy.com/bank-financial-management-a-comprehensive-study/</v>
      </c>
      <c r="H1762" t="b">
        <v>1</v>
      </c>
      <c r="I1762" s="4">
        <v>50</v>
      </c>
      <c r="J1762" s="5">
        <v>1081</v>
      </c>
      <c r="K1762" s="5">
        <v>6</v>
      </c>
      <c r="L1762" s="5">
        <v>21</v>
      </c>
      <c r="M1762">
        <v>1</v>
      </c>
      <c r="N1762" t="str">
        <f>VLOOKUP(טבלה1[[#This Row],[level_id]],Level_id!$A$2:$B$5,2)</f>
        <v>All levels</v>
      </c>
      <c r="O1762" t="str">
        <f>LOWER(טבלה1[[#This Row],[level_desc]])</f>
        <v>all levels</v>
      </c>
      <c r="P1762" s="3" t="str">
        <f>UPPER(טבלה1[[#This Row],[small letters]])</f>
        <v>ALL LEVELS</v>
      </c>
      <c r="Q1762">
        <f>LEN(טבלה1[[#This Row],[no spaces]])</f>
        <v>10</v>
      </c>
      <c r="R1762" t="str">
        <f>TRIM(טבלה1[[#This Row],[small letters]])</f>
        <v>all levels</v>
      </c>
      <c r="S1762" s="6">
        <v>1.5</v>
      </c>
      <c r="T1762" s="12">
        <v>42776</v>
      </c>
      <c r="U1762" s="6">
        <f>DAY(טבלה1[[#This Row],[published_date]])</f>
        <v>10</v>
      </c>
      <c r="V1762" s="6">
        <f>MONTH(טבלה1[[#This Row],[published_date]])</f>
        <v>2</v>
      </c>
      <c r="W1762" s="6">
        <f>YEAR(טבלה1[[#This Row],[published_date]])</f>
        <v>2017</v>
      </c>
      <c r="X1762">
        <v>1</v>
      </c>
      <c r="Y1762" t="str">
        <f>VLOOKUP(טבלה1[[#This Row],[subject_id]],Subject_id!$A$2:$B$5,2)</f>
        <v>Business Finance</v>
      </c>
      <c r="Z1762" s="7">
        <v>43408</v>
      </c>
      <c r="AA1762">
        <f>_xlfn.DAYS(טבלה1[[#This Row],[Removal_date]],טבלה1[[#This Row],[published_date]])</f>
        <v>632</v>
      </c>
      <c r="AB1762" s="4">
        <f>טבלה1[[#This Row],[price]]*טבלה1[[#This Row],[num_subscribers]]</f>
        <v>54050</v>
      </c>
    </row>
    <row r="1763" spans="1:28" x14ac:dyDescent="0.3">
      <c r="A1763">
        <v>1105344</v>
      </c>
      <c r="B1763" t="s">
        <v>254</v>
      </c>
      <c r="C1763" t="str">
        <f>LEFT(טבלה1[[#This Row],[course_title]],10)</f>
        <v>Quantitati</v>
      </c>
      <c r="D1763" t="str">
        <f>RIGHT(טבלה1[[#This Row],[course_title]],10)</f>
        <v>aminations</v>
      </c>
      <c r="E1763" t="str">
        <f>MID(טבלה1[[#This Row],[course_title]],2,10)</f>
        <v>uantitativ</v>
      </c>
      <c r="F1763" t="s">
        <v>255</v>
      </c>
      <c r="G1763" t="str">
        <f>REPLACE(טבלה1[[#This Row],[url]],19,3,"com")</f>
        <v>https://www.udemy.com/quantitative-aptitude-for-competitive-examinations-part-i/</v>
      </c>
      <c r="H1763" t="b">
        <v>1</v>
      </c>
      <c r="I1763" s="4">
        <v>50</v>
      </c>
      <c r="J1763" s="5">
        <v>1056</v>
      </c>
      <c r="K1763" s="5">
        <v>1</v>
      </c>
      <c r="L1763" s="5">
        <v>42</v>
      </c>
      <c r="M1763">
        <v>1</v>
      </c>
      <c r="N1763" t="str">
        <f>VLOOKUP(טבלה1[[#This Row],[level_id]],Level_id!$A$2:$B$5,2)</f>
        <v>All levels</v>
      </c>
      <c r="O1763" t="str">
        <f>LOWER(טבלה1[[#This Row],[level_desc]])</f>
        <v>all levels</v>
      </c>
      <c r="P1763" s="3" t="str">
        <f>UPPER(טבלה1[[#This Row],[small letters]])</f>
        <v>ALL LEVELS</v>
      </c>
      <c r="Q1763">
        <f>LEN(טבלה1[[#This Row],[no spaces]])</f>
        <v>10</v>
      </c>
      <c r="R1763" t="str">
        <f>TRIM(טבלה1[[#This Row],[small letters]])</f>
        <v>all levels</v>
      </c>
      <c r="S1763" s="6">
        <v>3</v>
      </c>
      <c r="T1763" s="12">
        <v>42775</v>
      </c>
      <c r="U1763" s="6">
        <f>DAY(טבלה1[[#This Row],[published_date]])</f>
        <v>9</v>
      </c>
      <c r="V1763" s="6">
        <f>MONTH(טבלה1[[#This Row],[published_date]])</f>
        <v>2</v>
      </c>
      <c r="W1763" s="6">
        <f>YEAR(טבלה1[[#This Row],[published_date]])</f>
        <v>2017</v>
      </c>
      <c r="X1763">
        <v>1</v>
      </c>
      <c r="Y1763" t="str">
        <f>VLOOKUP(טבלה1[[#This Row],[subject_id]],Subject_id!$A$2:$B$5,2)</f>
        <v>Business Finance</v>
      </c>
      <c r="Z1763" s="7">
        <v>43408</v>
      </c>
      <c r="AA1763">
        <f>_xlfn.DAYS(טבלה1[[#This Row],[Removal_date]],טבלה1[[#This Row],[published_date]])</f>
        <v>633</v>
      </c>
      <c r="AB1763" s="4">
        <f>טבלה1[[#This Row],[price]]*טבלה1[[#This Row],[num_subscribers]]</f>
        <v>52800</v>
      </c>
    </row>
    <row r="1764" spans="1:28" x14ac:dyDescent="0.3">
      <c r="A1764">
        <v>1107904</v>
      </c>
      <c r="B1764" t="s">
        <v>986</v>
      </c>
      <c r="C1764" t="str">
        <f>LEFT(טבלה1[[#This Row],[course_title]],10)</f>
        <v xml:space="preserve">Financial </v>
      </c>
      <c r="D1764" t="str">
        <f>RIGHT(טבלה1[[#This Row],[course_title]],10)</f>
        <v>sive Study</v>
      </c>
      <c r="E1764" t="str">
        <f>MID(טבלה1[[#This Row],[course_title]],2,10)</f>
        <v>inancial R</v>
      </c>
      <c r="F1764" t="s">
        <v>987</v>
      </c>
      <c r="G1764" t="str">
        <f>REPLACE(טבלה1[[#This Row],[url]],19,3,"com")</f>
        <v>https://www.udemy.com/financial-reporting-a-comprehensive-study/</v>
      </c>
      <c r="H1764" t="b">
        <v>1</v>
      </c>
      <c r="I1764" s="4">
        <v>50</v>
      </c>
      <c r="J1764" s="5">
        <v>45</v>
      </c>
      <c r="K1764" s="5">
        <v>1</v>
      </c>
      <c r="L1764" s="5">
        <v>72</v>
      </c>
      <c r="M1764">
        <v>1</v>
      </c>
      <c r="N1764" t="str">
        <f>VLOOKUP(טבלה1[[#This Row],[level_id]],Level_id!$A$2:$B$5,2)</f>
        <v>All levels</v>
      </c>
      <c r="O1764" t="str">
        <f>LOWER(טבלה1[[#This Row],[level_desc]])</f>
        <v>all levels</v>
      </c>
      <c r="P1764" s="3" t="str">
        <f>UPPER(טבלה1[[#This Row],[small letters]])</f>
        <v>ALL LEVELS</v>
      </c>
      <c r="Q1764">
        <f>LEN(טבלה1[[#This Row],[no spaces]])</f>
        <v>10</v>
      </c>
      <c r="R1764" t="str">
        <f>TRIM(טבלה1[[#This Row],[small letters]])</f>
        <v>all levels</v>
      </c>
      <c r="S1764" s="6">
        <v>8</v>
      </c>
      <c r="T1764" s="12">
        <v>42775</v>
      </c>
      <c r="U1764" s="6">
        <f>DAY(טבלה1[[#This Row],[published_date]])</f>
        <v>9</v>
      </c>
      <c r="V1764" s="6">
        <f>MONTH(טבלה1[[#This Row],[published_date]])</f>
        <v>2</v>
      </c>
      <c r="W1764" s="6">
        <f>YEAR(טבלה1[[#This Row],[published_date]])</f>
        <v>2017</v>
      </c>
      <c r="X1764">
        <v>1</v>
      </c>
      <c r="Y1764" t="str">
        <f>VLOOKUP(טבלה1[[#This Row],[subject_id]],Subject_id!$A$2:$B$5,2)</f>
        <v>Business Finance</v>
      </c>
      <c r="Z1764" s="7">
        <v>43318</v>
      </c>
      <c r="AA1764">
        <f>_xlfn.DAYS(טבלה1[[#This Row],[Removal_date]],טבלה1[[#This Row],[published_date]])</f>
        <v>543</v>
      </c>
      <c r="AB1764" s="4">
        <f>טבלה1[[#This Row],[price]]*טבלה1[[#This Row],[num_subscribers]]</f>
        <v>2250</v>
      </c>
    </row>
    <row r="1765" spans="1:28" x14ac:dyDescent="0.3">
      <c r="A1765">
        <v>1113170</v>
      </c>
      <c r="B1765" t="s">
        <v>4346</v>
      </c>
      <c r="C1765" t="str">
        <f>LEFT(טבלה1[[#This Row],[course_title]],10)</f>
        <v>Walking Ba</v>
      </c>
      <c r="D1765" t="str">
        <f>RIGHT(טבלה1[[#This Row],[course_title]],10)</f>
        <v>ndamentals</v>
      </c>
      <c r="E1765" t="str">
        <f>MID(טבלה1[[#This Row],[course_title]],2,10)</f>
        <v>alking Bas</v>
      </c>
      <c r="F1765" t="s">
        <v>4347</v>
      </c>
      <c r="G1765" t="str">
        <f>REPLACE(טבלה1[[#This Row],[url]],19,3,"com")</f>
        <v>https://www.udemy.com/walking-bass-fundamentals/</v>
      </c>
      <c r="H1765" t="b">
        <v>1</v>
      </c>
      <c r="I1765" s="4">
        <v>50</v>
      </c>
      <c r="J1765" s="5">
        <v>44</v>
      </c>
      <c r="K1765" s="5">
        <v>3</v>
      </c>
      <c r="L1765" s="5">
        <v>34</v>
      </c>
      <c r="M1765">
        <v>1</v>
      </c>
      <c r="N1765" t="str">
        <f>VLOOKUP(טבלה1[[#This Row],[level_id]],Level_id!$A$2:$B$5,2)</f>
        <v>All levels</v>
      </c>
      <c r="O1765" t="str">
        <f>LOWER(טבלה1[[#This Row],[level_desc]])</f>
        <v>all levels</v>
      </c>
      <c r="P1765" s="3" t="str">
        <f>UPPER(טבלה1[[#This Row],[small letters]])</f>
        <v>ALL LEVELS</v>
      </c>
      <c r="Q1765">
        <f>LEN(טבלה1[[#This Row],[no spaces]])</f>
        <v>10</v>
      </c>
      <c r="R1765" t="str">
        <f>TRIM(טבלה1[[#This Row],[small letters]])</f>
        <v>all levels</v>
      </c>
      <c r="S1765" s="6">
        <v>2</v>
      </c>
      <c r="T1765" s="12">
        <v>42807</v>
      </c>
      <c r="U1765" s="6">
        <f>DAY(טבלה1[[#This Row],[published_date]])</f>
        <v>13</v>
      </c>
      <c r="V1765" s="6">
        <f>MONTH(טבלה1[[#This Row],[published_date]])</f>
        <v>3</v>
      </c>
      <c r="W1765" s="6">
        <f>YEAR(טבלה1[[#This Row],[published_date]])</f>
        <v>2017</v>
      </c>
      <c r="X1765">
        <v>3</v>
      </c>
      <c r="Y1765" t="str">
        <f>VLOOKUP(טבלה1[[#This Row],[subject_id]],Subject_id!$A$2:$B$5,2)</f>
        <v>Musical Instruments</v>
      </c>
      <c r="Z1765" s="7">
        <v>43734</v>
      </c>
      <c r="AA1765">
        <f>_xlfn.DAYS(טבלה1[[#This Row],[Removal_date]],טבלה1[[#This Row],[published_date]])</f>
        <v>927</v>
      </c>
      <c r="AB1765" s="4">
        <f>טבלה1[[#This Row],[price]]*טבלה1[[#This Row],[num_subscribers]]</f>
        <v>2200</v>
      </c>
    </row>
    <row r="1766" spans="1:28" x14ac:dyDescent="0.3">
      <c r="A1766">
        <v>1128662</v>
      </c>
      <c r="B1766" t="s">
        <v>614</v>
      </c>
      <c r="C1766" t="str">
        <f>LEFT(טבלה1[[#This Row],[course_title]],10)</f>
        <v>Volatility</v>
      </c>
      <c r="D1766" t="str">
        <f>RIGHT(טבלה1[[#This Row],[course_title]],10)</f>
        <v>sis with R</v>
      </c>
      <c r="E1766" t="str">
        <f>MID(טבלה1[[#This Row],[course_title]],2,10)</f>
        <v xml:space="preserve">olatility </v>
      </c>
      <c r="F1766" t="s">
        <v>615</v>
      </c>
      <c r="G1766" t="str">
        <f>REPLACE(טבלה1[[#This Row],[url]],19,3,"com")</f>
        <v>https://www.udemy.com/volatility-trading-analysis-with-r/</v>
      </c>
      <c r="H1766" t="b">
        <v>1</v>
      </c>
      <c r="I1766" s="4">
        <v>50</v>
      </c>
      <c r="J1766" s="5">
        <v>190</v>
      </c>
      <c r="K1766" s="5">
        <v>13</v>
      </c>
      <c r="L1766" s="5">
        <v>45</v>
      </c>
      <c r="M1766">
        <v>3</v>
      </c>
      <c r="N1766" t="str">
        <f>VLOOKUP(טבלה1[[#This Row],[level_id]],Level_id!$A$2:$B$5,2)</f>
        <v>Expert Level</v>
      </c>
      <c r="O1766" t="str">
        <f>LOWER(טבלה1[[#This Row],[level_desc]])</f>
        <v>expert level</v>
      </c>
      <c r="P1766" s="3" t="str">
        <f>UPPER(טבלה1[[#This Row],[small letters]])</f>
        <v>EXPERT LEVEL</v>
      </c>
      <c r="Q1766">
        <f>LEN(טבלה1[[#This Row],[no spaces]])</f>
        <v>12</v>
      </c>
      <c r="R1766" t="str">
        <f>TRIM(טבלה1[[#This Row],[small letters]])</f>
        <v>expert level</v>
      </c>
      <c r="S1766" s="6">
        <v>6</v>
      </c>
      <c r="T1766" s="12">
        <v>42800</v>
      </c>
      <c r="U1766" s="6">
        <f>DAY(טבלה1[[#This Row],[published_date]])</f>
        <v>6</v>
      </c>
      <c r="V1766" s="6">
        <f>MONTH(טבלה1[[#This Row],[published_date]])</f>
        <v>3</v>
      </c>
      <c r="W1766" s="6">
        <f>YEAR(טבלה1[[#This Row],[published_date]])</f>
        <v>2017</v>
      </c>
      <c r="X1766">
        <v>1</v>
      </c>
      <c r="Y1766" t="str">
        <f>VLOOKUP(טבלה1[[#This Row],[subject_id]],Subject_id!$A$2:$B$5,2)</f>
        <v>Business Finance</v>
      </c>
      <c r="Z1766" s="7">
        <v>43701</v>
      </c>
      <c r="AA1766">
        <f>_xlfn.DAYS(טבלה1[[#This Row],[Removal_date]],טבלה1[[#This Row],[published_date]])</f>
        <v>901</v>
      </c>
      <c r="AB1766" s="4">
        <f>טבלה1[[#This Row],[price]]*טבלה1[[#This Row],[num_subscribers]]</f>
        <v>9500</v>
      </c>
    </row>
    <row r="1767" spans="1:28" x14ac:dyDescent="0.3">
      <c r="A1767">
        <v>1143148</v>
      </c>
      <c r="B1767" t="s">
        <v>3192</v>
      </c>
      <c r="C1767" t="str">
        <f>LEFT(טבלה1[[#This Row],[course_title]],10)</f>
        <v>PHOTOSHOP:</v>
      </c>
      <c r="D1767" t="str">
        <f>RIGHT(טבלה1[[#This Row],[course_title]],10)</f>
        <v>n style BD</v>
      </c>
      <c r="E1767" t="str">
        <f>MID(טבלה1[[#This Row],[course_title]],2,10)</f>
        <v xml:space="preserve">HOTOSHOP: </v>
      </c>
      <c r="F1767" t="s">
        <v>3193</v>
      </c>
      <c r="G1767" t="str">
        <f>REPLACE(טבלה1[[#This Row],[url]],19,3,"com")</f>
        <v>https://www.udemy.com/photoshop-dessiner-laffiche-du-film-rogue-one-en-style-bd/</v>
      </c>
      <c r="H1767" t="b">
        <v>1</v>
      </c>
      <c r="I1767" s="4">
        <v>50</v>
      </c>
      <c r="J1767" s="5">
        <v>4</v>
      </c>
      <c r="K1767" s="5">
        <v>0</v>
      </c>
      <c r="L1767" s="5">
        <v>20</v>
      </c>
      <c r="M1767">
        <v>4</v>
      </c>
      <c r="N1767" t="str">
        <f>VLOOKUP(טבלה1[[#This Row],[level_id]],Level_id!$A$2:$B$5,2)</f>
        <v>Intermediate Level</v>
      </c>
      <c r="O1767" t="str">
        <f>LOWER(טבלה1[[#This Row],[level_desc]])</f>
        <v>intermediate level</v>
      </c>
      <c r="P1767" s="3" t="str">
        <f>UPPER(טבלה1[[#This Row],[small letters]])</f>
        <v>INTERMEDIATE LEVEL</v>
      </c>
      <c r="Q1767">
        <f>LEN(טבלה1[[#This Row],[no spaces]])</f>
        <v>18</v>
      </c>
      <c r="R1767" t="str">
        <f>TRIM(טבלה1[[#This Row],[small letters]])</f>
        <v>intermediate level</v>
      </c>
      <c r="S1767" s="6">
        <v>4.5</v>
      </c>
      <c r="T1767" s="12">
        <v>42852</v>
      </c>
      <c r="U1767" s="6">
        <f>DAY(טבלה1[[#This Row],[published_date]])</f>
        <v>27</v>
      </c>
      <c r="V1767" s="6">
        <f>MONTH(טבלה1[[#This Row],[published_date]])</f>
        <v>4</v>
      </c>
      <c r="W1767" s="6">
        <f>YEAR(טבלה1[[#This Row],[published_date]])</f>
        <v>2017</v>
      </c>
      <c r="X1767">
        <v>2</v>
      </c>
      <c r="Y1767" t="str">
        <f>VLOOKUP(טבלה1[[#This Row],[subject_id]],Subject_id!$A$2:$B$5,2)</f>
        <v>Graphic Design</v>
      </c>
      <c r="Z1767" s="7">
        <v>44114</v>
      </c>
      <c r="AA1767">
        <f>_xlfn.DAYS(טבלה1[[#This Row],[Removal_date]],טבלה1[[#This Row],[published_date]])</f>
        <v>1262</v>
      </c>
      <c r="AB1767" s="4">
        <f>טבלה1[[#This Row],[price]]*טבלה1[[#This Row],[num_subscribers]]</f>
        <v>200</v>
      </c>
    </row>
    <row r="1768" spans="1:28" x14ac:dyDescent="0.3">
      <c r="A1768">
        <v>1148412</v>
      </c>
      <c r="B1768" t="s">
        <v>5862</v>
      </c>
      <c r="C1768" t="str">
        <f>LEFT(טבלה1[[#This Row],[course_title]],10)</f>
        <v>Building a</v>
      </c>
      <c r="D1768" t="str">
        <f>RIGHT(טבלה1[[#This Row],[course_title]],10)</f>
        <v>ivestream]</v>
      </c>
      <c r="E1768" t="str">
        <f>MID(טבלה1[[#This Row],[course_title]],2,10)</f>
        <v xml:space="preserve">uilding a </v>
      </c>
      <c r="F1768" t="s">
        <v>5863</v>
      </c>
      <c r="G1768" t="str">
        <f>REPLACE(טבלה1[[#This Row],[url]],19,3,"com")</f>
        <v>https://www.udemy.com/4-hour-startup-building-an-ecommerce-startup-and-marketing-it/</v>
      </c>
      <c r="H1768" t="b">
        <v>1</v>
      </c>
      <c r="I1768" s="4">
        <v>50</v>
      </c>
      <c r="J1768" s="5">
        <v>1114</v>
      </c>
      <c r="K1768" s="5">
        <v>8</v>
      </c>
      <c r="L1768" s="5">
        <v>23</v>
      </c>
      <c r="M1768">
        <v>2</v>
      </c>
      <c r="N1768" t="str">
        <f>VLOOKUP(טבלה1[[#This Row],[level_id]],Level_id!$A$2:$B$5,2)</f>
        <v>Beginner Level</v>
      </c>
      <c r="O1768" t="str">
        <f>LOWER(טבלה1[[#This Row],[level_desc]])</f>
        <v>beginner level</v>
      </c>
      <c r="P1768" s="3" t="str">
        <f>UPPER(טבלה1[[#This Row],[small letters]])</f>
        <v>BEGINNER LEVEL</v>
      </c>
      <c r="Q1768">
        <f>LEN(טבלה1[[#This Row],[no spaces]])</f>
        <v>14</v>
      </c>
      <c r="R1768" t="str">
        <f>TRIM(טבלה1[[#This Row],[small letters]])</f>
        <v>beginner level</v>
      </c>
      <c r="S1768" s="6">
        <v>3</v>
      </c>
      <c r="T1768" s="12">
        <v>42836</v>
      </c>
      <c r="U1768" s="6">
        <f>DAY(טבלה1[[#This Row],[published_date]])</f>
        <v>11</v>
      </c>
      <c r="V1768" s="6">
        <f>MONTH(טבלה1[[#This Row],[published_date]])</f>
        <v>4</v>
      </c>
      <c r="W1768" s="6">
        <f>YEAR(טבלה1[[#This Row],[published_date]])</f>
        <v>2017</v>
      </c>
      <c r="X1768">
        <v>4</v>
      </c>
      <c r="Y1768" t="str">
        <f>VLOOKUP(טבלה1[[#This Row],[subject_id]],Subject_id!$A$2:$B$5,2)</f>
        <v>Web Development</v>
      </c>
      <c r="Z1768" s="7">
        <v>43465</v>
      </c>
      <c r="AA1768">
        <f>_xlfn.DAYS(טבלה1[[#This Row],[Removal_date]],טבלה1[[#This Row],[published_date]])</f>
        <v>629</v>
      </c>
      <c r="AB1768" s="4">
        <f>טבלה1[[#This Row],[price]]*טבלה1[[#This Row],[num_subscribers]]</f>
        <v>55700</v>
      </c>
    </row>
    <row r="1769" spans="1:28" x14ac:dyDescent="0.3">
      <c r="A1769">
        <v>1152334</v>
      </c>
      <c r="B1769" t="s">
        <v>4261</v>
      </c>
      <c r="C1769" t="str">
        <f>LEFT(טבלה1[[#This Row],[course_title]],10)</f>
        <v xml:space="preserve">Aprende a </v>
      </c>
      <c r="D1769" t="str">
        <f>RIGHT(טבלה1[[#This Row],[course_title]],10)</f>
        <v>de botones</v>
      </c>
      <c r="E1769" t="str">
        <f>MID(טבלה1[[#This Row],[course_title]],2,10)</f>
        <v>prende a t</v>
      </c>
      <c r="F1769" t="s">
        <v>4664</v>
      </c>
      <c r="G1769" t="str">
        <f>REPLACE(טבלה1[[#This Row],[url]],19,3,"com")</f>
        <v>https://www.udemy.com/aprende-a-tocar-el-acordeon-de-botones-i/</v>
      </c>
      <c r="H1769" t="b">
        <v>1</v>
      </c>
      <c r="I1769" s="4">
        <v>50</v>
      </c>
      <c r="J1769" s="5">
        <v>20</v>
      </c>
      <c r="K1769" s="5">
        <v>6</v>
      </c>
      <c r="L1769" s="5">
        <v>24</v>
      </c>
      <c r="M1769">
        <v>2</v>
      </c>
      <c r="N1769" t="str">
        <f>VLOOKUP(טבלה1[[#This Row],[level_id]],Level_id!$A$2:$B$5,2)</f>
        <v>Beginner Level</v>
      </c>
      <c r="O1769" t="str">
        <f>LOWER(טבלה1[[#This Row],[level_desc]])</f>
        <v>beginner level</v>
      </c>
      <c r="P1769" s="3" t="str">
        <f>UPPER(טבלה1[[#This Row],[small letters]])</f>
        <v>BEGINNER LEVEL</v>
      </c>
      <c r="Q1769">
        <f>LEN(טבלה1[[#This Row],[no spaces]])</f>
        <v>14</v>
      </c>
      <c r="R1769" t="str">
        <f>TRIM(טבלה1[[#This Row],[small letters]])</f>
        <v>beginner level</v>
      </c>
      <c r="S1769" s="6">
        <v>2</v>
      </c>
      <c r="T1769" s="12">
        <v>42872</v>
      </c>
      <c r="U1769" s="6">
        <f>DAY(טבלה1[[#This Row],[published_date]])</f>
        <v>17</v>
      </c>
      <c r="V1769" s="6">
        <f>MONTH(טבלה1[[#This Row],[published_date]])</f>
        <v>5</v>
      </c>
      <c r="W1769" s="6">
        <f>YEAR(טבלה1[[#This Row],[published_date]])</f>
        <v>2017</v>
      </c>
      <c r="X1769">
        <v>3</v>
      </c>
      <c r="Y1769" t="str">
        <f>VLOOKUP(טבלה1[[#This Row],[subject_id]],Subject_id!$A$2:$B$5,2)</f>
        <v>Musical Instruments</v>
      </c>
      <c r="Z1769" s="7">
        <v>43465</v>
      </c>
      <c r="AA1769">
        <f>_xlfn.DAYS(טבלה1[[#This Row],[Removal_date]],טבלה1[[#This Row],[published_date]])</f>
        <v>593</v>
      </c>
      <c r="AB1769" s="4">
        <f>טבלה1[[#This Row],[price]]*טבלה1[[#This Row],[num_subscribers]]</f>
        <v>1000</v>
      </c>
    </row>
    <row r="1770" spans="1:28" x14ac:dyDescent="0.3">
      <c r="A1770">
        <v>1163768</v>
      </c>
      <c r="B1770" t="s">
        <v>3066</v>
      </c>
      <c r="C1770" t="str">
        <f>LEFT(טבלה1[[#This Row],[course_title]],10)</f>
        <v>Fundamenta</v>
      </c>
      <c r="D1770" t="str">
        <f>RIGHT(טבלה1[[#This Row],[course_title]],10)</f>
        <v xml:space="preserve"> to Vector</v>
      </c>
      <c r="E1770" t="str">
        <f>MID(טבלה1[[#This Row],[course_title]],2,10)</f>
        <v>undamental</v>
      </c>
      <c r="F1770" t="s">
        <v>3067</v>
      </c>
      <c r="G1770" t="str">
        <f>REPLACE(טבלה1[[#This Row],[url]],19,3,"com")</f>
        <v>https://www.udemy.com/fundamentals-of-character-design-from-concept-to-vector/</v>
      </c>
      <c r="H1770" t="b">
        <v>1</v>
      </c>
      <c r="I1770" s="4">
        <v>50</v>
      </c>
      <c r="J1770" s="5">
        <v>1452</v>
      </c>
      <c r="K1770" s="5">
        <v>10</v>
      </c>
      <c r="L1770" s="5">
        <v>11</v>
      </c>
      <c r="M1770">
        <v>2</v>
      </c>
      <c r="N1770" t="str">
        <f>VLOOKUP(טבלה1[[#This Row],[level_id]],Level_id!$A$2:$B$5,2)</f>
        <v>Beginner Level</v>
      </c>
      <c r="O1770" t="str">
        <f>LOWER(טבלה1[[#This Row],[level_desc]])</f>
        <v>beginner level</v>
      </c>
      <c r="P1770" s="3" t="str">
        <f>UPPER(טבלה1[[#This Row],[small letters]])</f>
        <v>BEGINNER LEVEL</v>
      </c>
      <c r="Q1770">
        <f>LEN(טבלה1[[#This Row],[no spaces]])</f>
        <v>14</v>
      </c>
      <c r="R1770" t="str">
        <f>TRIM(טבלה1[[#This Row],[small letters]])</f>
        <v>beginner level</v>
      </c>
      <c r="S1770" s="6">
        <v>1</v>
      </c>
      <c r="T1770" s="12">
        <v>42826</v>
      </c>
      <c r="U1770" s="6">
        <f>DAY(טבלה1[[#This Row],[published_date]])</f>
        <v>1</v>
      </c>
      <c r="V1770" s="6">
        <f>MONTH(טבלה1[[#This Row],[published_date]])</f>
        <v>4</v>
      </c>
      <c r="W1770" s="6">
        <f>YEAR(טבלה1[[#This Row],[published_date]])</f>
        <v>2017</v>
      </c>
      <c r="X1770">
        <v>2</v>
      </c>
      <c r="Y1770" t="str">
        <f>VLOOKUP(טבלה1[[#This Row],[subject_id]],Subject_id!$A$2:$B$5,2)</f>
        <v>Graphic Design</v>
      </c>
      <c r="Z1770" s="7">
        <v>43465</v>
      </c>
      <c r="AA1770">
        <f>_xlfn.DAYS(טבלה1[[#This Row],[Removal_date]],טבלה1[[#This Row],[published_date]])</f>
        <v>639</v>
      </c>
      <c r="AB1770" s="4">
        <f>טבלה1[[#This Row],[price]]*טבלה1[[#This Row],[num_subscribers]]</f>
        <v>72600</v>
      </c>
    </row>
    <row r="1771" spans="1:28" x14ac:dyDescent="0.3">
      <c r="A1771">
        <v>1163894</v>
      </c>
      <c r="B1771" t="s">
        <v>7073</v>
      </c>
      <c r="C1771" t="str">
        <f>LEFT(טבלה1[[#This Row],[course_title]],10)</f>
        <v>Build a Ch</v>
      </c>
      <c r="D1771" t="str">
        <f>RIGHT(טבלה1[[#This Row],[course_title]],10)</f>
        <v>ootstrap 4</v>
      </c>
      <c r="E1771" t="str">
        <f>MID(טבלה1[[#This Row],[course_title]],2,10)</f>
        <v>uild a Cha</v>
      </c>
      <c r="F1771" t="s">
        <v>7074</v>
      </c>
      <c r="G1771" t="str">
        <f>REPLACE(טבלה1[[#This Row],[url]],19,3,"com")</f>
        <v>https://www.udemy.com/build-a-chatbot-integrated-website-using-bootstrap-4/</v>
      </c>
      <c r="H1771" t="b">
        <v>1</v>
      </c>
      <c r="I1771" s="4">
        <v>50</v>
      </c>
      <c r="J1771" s="5">
        <v>165</v>
      </c>
      <c r="K1771" s="5">
        <v>13</v>
      </c>
      <c r="L1771" s="5">
        <v>28</v>
      </c>
      <c r="M1771">
        <v>1</v>
      </c>
      <c r="N1771" t="str">
        <f>VLOOKUP(טבלה1[[#This Row],[level_id]],Level_id!$A$2:$B$5,2)</f>
        <v>All levels</v>
      </c>
      <c r="O1771" t="str">
        <f>LOWER(טבלה1[[#This Row],[level_desc]])</f>
        <v>all levels</v>
      </c>
      <c r="P1771" s="3" t="str">
        <f>UPPER(טבלה1[[#This Row],[small letters]])</f>
        <v>ALL LEVELS</v>
      </c>
      <c r="Q1771">
        <f>LEN(טבלה1[[#This Row],[no spaces]])</f>
        <v>10</v>
      </c>
      <c r="R1771" t="str">
        <f>TRIM(טבלה1[[#This Row],[small letters]])</f>
        <v>all levels</v>
      </c>
      <c r="S1771" s="6">
        <v>3</v>
      </c>
      <c r="T1771" s="12">
        <v>42853</v>
      </c>
      <c r="U1771" s="6">
        <f>DAY(טבלה1[[#This Row],[published_date]])</f>
        <v>28</v>
      </c>
      <c r="V1771" s="6">
        <f>MONTH(טבלה1[[#This Row],[published_date]])</f>
        <v>4</v>
      </c>
      <c r="W1771" s="6">
        <f>YEAR(טבלה1[[#This Row],[published_date]])</f>
        <v>2017</v>
      </c>
      <c r="X1771">
        <v>4</v>
      </c>
      <c r="Y1771" t="str">
        <f>VLOOKUP(טבלה1[[#This Row],[subject_id]],Subject_id!$A$2:$B$5,2)</f>
        <v>Web Development</v>
      </c>
      <c r="Z1771" s="7">
        <v>43734</v>
      </c>
      <c r="AA1771">
        <f>_xlfn.DAYS(טבלה1[[#This Row],[Removal_date]],טבלה1[[#This Row],[published_date]])</f>
        <v>881</v>
      </c>
      <c r="AB1771" s="4">
        <f>טבלה1[[#This Row],[price]]*טבלה1[[#This Row],[num_subscribers]]</f>
        <v>8250</v>
      </c>
    </row>
    <row r="1772" spans="1:28" x14ac:dyDescent="0.3">
      <c r="A1772">
        <v>1169188</v>
      </c>
      <c r="B1772" t="s">
        <v>1754</v>
      </c>
      <c r="C1772" t="str">
        <f>LEFT(טבלה1[[#This Row],[course_title]],10)</f>
        <v>Energiespa</v>
      </c>
      <c r="D1772" t="str">
        <f>RIGHT(טבלה1[[#This Row],[course_title]],10)</f>
        <v>en Zuhause</v>
      </c>
      <c r="E1772" t="str">
        <f>MID(טבלה1[[#This Row],[course_title]],2,10)</f>
        <v>nergiespar</v>
      </c>
      <c r="F1772" t="s">
        <v>1755</v>
      </c>
      <c r="G1772" t="str">
        <f>REPLACE(טבלה1[[#This Row],[url]],19,3,"com")</f>
        <v>https://www.udemy.com/energiespar-formel-mehr-geld-durch-wasser-sparen-zuhause/</v>
      </c>
      <c r="H1772" t="b">
        <v>1</v>
      </c>
      <c r="I1772" s="4">
        <v>50</v>
      </c>
      <c r="J1772" s="5">
        <v>21</v>
      </c>
      <c r="K1772" s="5">
        <v>2</v>
      </c>
      <c r="L1772" s="5">
        <v>54</v>
      </c>
      <c r="M1772">
        <v>1</v>
      </c>
      <c r="N1772" t="str">
        <f>VLOOKUP(טבלה1[[#This Row],[level_id]],Level_id!$A$2:$B$5,2)</f>
        <v>All levels</v>
      </c>
      <c r="O1772" t="str">
        <f>LOWER(טבלה1[[#This Row],[level_desc]])</f>
        <v>all levels</v>
      </c>
      <c r="P1772" s="3" t="str">
        <f>UPPER(טבלה1[[#This Row],[small letters]])</f>
        <v>ALL LEVELS</v>
      </c>
      <c r="Q1772">
        <f>LEN(טבלה1[[#This Row],[no spaces]])</f>
        <v>10</v>
      </c>
      <c r="R1772" t="str">
        <f>TRIM(טבלה1[[#This Row],[small letters]])</f>
        <v>all levels</v>
      </c>
      <c r="S1772" s="6">
        <v>1.5</v>
      </c>
      <c r="T1772" s="12">
        <v>42839</v>
      </c>
      <c r="U1772" s="6">
        <f>DAY(טבלה1[[#This Row],[published_date]])</f>
        <v>14</v>
      </c>
      <c r="V1772" s="6">
        <f>MONTH(טבלה1[[#This Row],[published_date]])</f>
        <v>4</v>
      </c>
      <c r="W1772" s="6">
        <f>YEAR(טבלה1[[#This Row],[published_date]])</f>
        <v>2017</v>
      </c>
      <c r="X1772">
        <v>1</v>
      </c>
      <c r="Y1772" t="str">
        <f>VLOOKUP(טבלה1[[#This Row],[subject_id]],Subject_id!$A$2:$B$5,2)</f>
        <v>Business Finance</v>
      </c>
      <c r="Z1772" s="7">
        <v>43318</v>
      </c>
      <c r="AA1772">
        <f>_xlfn.DAYS(טבלה1[[#This Row],[Removal_date]],טבלה1[[#This Row],[published_date]])</f>
        <v>479</v>
      </c>
      <c r="AB1772" s="4">
        <f>טבלה1[[#This Row],[price]]*טבלה1[[#This Row],[num_subscribers]]</f>
        <v>1050</v>
      </c>
    </row>
    <row r="1773" spans="1:28" x14ac:dyDescent="0.3">
      <c r="A1773">
        <v>1169848</v>
      </c>
      <c r="B1773" t="s">
        <v>5792</v>
      </c>
      <c r="C1773" t="str">
        <f>LEFT(טבלה1[[#This Row],[course_title]],10)</f>
        <v>Build Your</v>
      </c>
      <c r="D1773" t="str">
        <f>RIGHT(טבלה1[[#This Row],[course_title]],10)</f>
        <v>TML5 &amp; CSS</v>
      </c>
      <c r="E1773" t="str">
        <f>MID(טבלה1[[#This Row],[course_title]],2,10)</f>
        <v xml:space="preserve">uild Your </v>
      </c>
      <c r="F1773" t="s">
        <v>5793</v>
      </c>
      <c r="G1773" t="str">
        <f>REPLACE(טבלה1[[#This Row],[url]],19,3,"com")</f>
        <v>https://www.udemy.com/create-a-calculator-web-app-with-javascript-html-css/</v>
      </c>
      <c r="H1773" t="b">
        <v>1</v>
      </c>
      <c r="I1773" s="4">
        <v>50</v>
      </c>
      <c r="J1773" s="5">
        <v>3688</v>
      </c>
      <c r="K1773" s="5">
        <v>49</v>
      </c>
      <c r="L1773" s="5">
        <v>11</v>
      </c>
      <c r="M1773">
        <v>1</v>
      </c>
      <c r="N1773" t="str">
        <f>VLOOKUP(טבלה1[[#This Row],[level_id]],Level_id!$A$2:$B$5,2)</f>
        <v>All levels</v>
      </c>
      <c r="O1773" t="str">
        <f>LOWER(טבלה1[[#This Row],[level_desc]])</f>
        <v>all levels</v>
      </c>
      <c r="P1773" s="3" t="str">
        <f>UPPER(טבלה1[[#This Row],[small letters]])</f>
        <v>ALL LEVELS</v>
      </c>
      <c r="Q1773">
        <f>LEN(טבלה1[[#This Row],[no spaces]])</f>
        <v>10</v>
      </c>
      <c r="R1773" t="str">
        <f>TRIM(טבלה1[[#This Row],[small letters]])</f>
        <v>all levels</v>
      </c>
      <c r="S1773" s="6">
        <v>1</v>
      </c>
      <c r="T1773" s="12">
        <v>42838</v>
      </c>
      <c r="U1773" s="6">
        <f>DAY(טבלה1[[#This Row],[published_date]])</f>
        <v>13</v>
      </c>
      <c r="V1773" s="6">
        <f>MONTH(טבלה1[[#This Row],[published_date]])</f>
        <v>4</v>
      </c>
      <c r="W1773" s="6">
        <f>YEAR(טבלה1[[#This Row],[published_date]])</f>
        <v>2017</v>
      </c>
      <c r="X1773">
        <v>4</v>
      </c>
      <c r="Y1773" t="str">
        <f>VLOOKUP(טבלה1[[#This Row],[subject_id]],Subject_id!$A$2:$B$5,2)</f>
        <v>Web Development</v>
      </c>
      <c r="Z1773" s="7">
        <v>43734</v>
      </c>
      <c r="AA1773">
        <f>_xlfn.DAYS(טבלה1[[#This Row],[Removal_date]],טבלה1[[#This Row],[published_date]])</f>
        <v>896</v>
      </c>
      <c r="AB1773" s="4">
        <f>טבלה1[[#This Row],[price]]*טבלה1[[#This Row],[num_subscribers]]</f>
        <v>184400</v>
      </c>
    </row>
    <row r="1774" spans="1:28" x14ac:dyDescent="0.3">
      <c r="A1774">
        <v>1172370</v>
      </c>
      <c r="B1774" t="s">
        <v>568</v>
      </c>
      <c r="C1774" t="str">
        <f>LEFT(טבלה1[[#This Row],[course_title]],10)</f>
        <v>Mit Finanz</v>
      </c>
      <c r="D1774" t="str">
        <f>RIGHT(טבלה1[[#This Row],[course_title]],10)</f>
        <v>rnehmertum</v>
      </c>
      <c r="E1774" t="str">
        <f>MID(טבלה1[[#This Row],[course_title]],2,10)</f>
        <v>it Finanzw</v>
      </c>
      <c r="F1774" t="s">
        <v>569</v>
      </c>
      <c r="G1774" t="str">
        <f>REPLACE(טבלה1[[#This Row],[url]],19,3,"com")</f>
        <v>https://www.udemy.com/mit-finanzwissen-zu-besserem-unternehmertum/</v>
      </c>
      <c r="H1774" t="b">
        <v>1</v>
      </c>
      <c r="I1774" s="4">
        <v>50</v>
      </c>
      <c r="J1774" s="5">
        <v>49</v>
      </c>
      <c r="K1774" s="5">
        <v>3</v>
      </c>
      <c r="L1774" s="5">
        <v>23</v>
      </c>
      <c r="M1774">
        <v>2</v>
      </c>
      <c r="N1774" t="str">
        <f>VLOOKUP(טבלה1[[#This Row],[level_id]],Level_id!$A$2:$B$5,2)</f>
        <v>Beginner Level</v>
      </c>
      <c r="O1774" t="str">
        <f>LOWER(טבלה1[[#This Row],[level_desc]])</f>
        <v>beginner level</v>
      </c>
      <c r="P1774" s="3" t="str">
        <f>UPPER(טבלה1[[#This Row],[small letters]])</f>
        <v>BEGINNER LEVEL</v>
      </c>
      <c r="Q1774">
        <f>LEN(טבלה1[[#This Row],[no spaces]])</f>
        <v>14</v>
      </c>
      <c r="R1774" t="str">
        <f>TRIM(טבלה1[[#This Row],[small letters]])</f>
        <v>beginner level</v>
      </c>
      <c r="S1774" s="6">
        <v>3</v>
      </c>
      <c r="T1774" s="12">
        <v>42865</v>
      </c>
      <c r="U1774" s="6">
        <f>DAY(טבלה1[[#This Row],[published_date]])</f>
        <v>10</v>
      </c>
      <c r="V1774" s="6">
        <f>MONTH(טבלה1[[#This Row],[published_date]])</f>
        <v>5</v>
      </c>
      <c r="W1774" s="6">
        <f>YEAR(טבלה1[[#This Row],[published_date]])</f>
        <v>2017</v>
      </c>
      <c r="X1774">
        <v>1</v>
      </c>
      <c r="Y1774" t="str">
        <f>VLOOKUP(טבלה1[[#This Row],[subject_id]],Subject_id!$A$2:$B$5,2)</f>
        <v>Business Finance</v>
      </c>
      <c r="Z1774" s="7">
        <v>43245</v>
      </c>
      <c r="AA1774">
        <f>_xlfn.DAYS(טבלה1[[#This Row],[Removal_date]],טבלה1[[#This Row],[published_date]])</f>
        <v>380</v>
      </c>
      <c r="AB1774" s="4">
        <f>טבלה1[[#This Row],[price]]*טבלה1[[#This Row],[num_subscribers]]</f>
        <v>2450</v>
      </c>
    </row>
    <row r="1775" spans="1:28" x14ac:dyDescent="0.3">
      <c r="A1775">
        <v>1178226</v>
      </c>
      <c r="B1775" t="s">
        <v>3286</v>
      </c>
      <c r="C1775" t="str">
        <f>LEFT(טבלה1[[#This Row],[course_title]],10)</f>
        <v>Learn to C</v>
      </c>
      <c r="D1775" t="str">
        <f>RIGHT(טבלה1[[#This Row],[course_title]],10)</f>
        <v>llustrator</v>
      </c>
      <c r="E1775" t="str">
        <f>MID(טבלה1[[#This Row],[course_title]],2,10)</f>
        <v>earn to Cr</v>
      </c>
      <c r="F1775" t="s">
        <v>3287</v>
      </c>
      <c r="G1775" t="str">
        <f>REPLACE(טבלה1[[#This Row],[url]],19,3,"com")</f>
        <v>https://www.udemy.com/learn-to-create-a-mandala-with-adobe-illustrator/</v>
      </c>
      <c r="H1775" t="b">
        <v>1</v>
      </c>
      <c r="I1775" s="4">
        <v>50</v>
      </c>
      <c r="J1775" s="5">
        <v>7</v>
      </c>
      <c r="K1775" s="5">
        <v>0</v>
      </c>
      <c r="L1775" s="5">
        <v>28</v>
      </c>
      <c r="M1775">
        <v>1</v>
      </c>
      <c r="N1775" t="str">
        <f>VLOOKUP(טבלה1[[#This Row],[level_id]],Level_id!$A$2:$B$5,2)</f>
        <v>All levels</v>
      </c>
      <c r="O1775" t="str">
        <f>LOWER(טבלה1[[#This Row],[level_desc]])</f>
        <v>all levels</v>
      </c>
      <c r="P1775" s="3" t="str">
        <f>UPPER(טבלה1[[#This Row],[small letters]])</f>
        <v>ALL LEVELS</v>
      </c>
      <c r="Q1775">
        <f>LEN(טבלה1[[#This Row],[no spaces]])</f>
        <v>10</v>
      </c>
      <c r="R1775" t="str">
        <f>TRIM(טבלה1[[#This Row],[small letters]])</f>
        <v>all levels</v>
      </c>
      <c r="S1775" s="6">
        <v>4.5</v>
      </c>
      <c r="T1775" s="12">
        <v>42849</v>
      </c>
      <c r="U1775" s="6">
        <f>DAY(טבלה1[[#This Row],[published_date]])</f>
        <v>24</v>
      </c>
      <c r="V1775" s="6">
        <f>MONTH(טבלה1[[#This Row],[published_date]])</f>
        <v>4</v>
      </c>
      <c r="W1775" s="6">
        <f>YEAR(טבלה1[[#This Row],[published_date]])</f>
        <v>2017</v>
      </c>
      <c r="X1775">
        <v>2</v>
      </c>
      <c r="Y1775" t="str">
        <f>VLOOKUP(טבלה1[[#This Row],[subject_id]],Subject_id!$A$2:$B$5,2)</f>
        <v>Graphic Design</v>
      </c>
      <c r="Z1775" s="7">
        <v>43734</v>
      </c>
      <c r="AA1775">
        <f>_xlfn.DAYS(טבלה1[[#This Row],[Removal_date]],טבלה1[[#This Row],[published_date]])</f>
        <v>885</v>
      </c>
      <c r="AB1775" s="4">
        <f>טבלה1[[#This Row],[price]]*טבלה1[[#This Row],[num_subscribers]]</f>
        <v>350</v>
      </c>
    </row>
    <row r="1776" spans="1:28" x14ac:dyDescent="0.3">
      <c r="A1776">
        <v>1184664</v>
      </c>
      <c r="B1776" t="s">
        <v>2458</v>
      </c>
      <c r="C1776" t="str">
        <f>LEFT(טבלה1[[#This Row],[course_title]],10)</f>
        <v>Design Bus</v>
      </c>
      <c r="D1776" t="str">
        <f>RIGHT(טבלה1[[#This Row],[course_title]],10)</f>
        <v>y Doing It</v>
      </c>
      <c r="E1776" t="str">
        <f>MID(טבלה1[[#This Row],[course_title]],2,10)</f>
        <v>esign Busi</v>
      </c>
      <c r="F1776" t="s">
        <v>2459</v>
      </c>
      <c r="G1776" t="str">
        <f>REPLACE(טבלה1[[#This Row],[url]],19,3,"com")</f>
        <v>https://www.udemy.com/design-business-card-in-photoshop-earn-money-by-doing-it/</v>
      </c>
      <c r="H1776" t="b">
        <v>1</v>
      </c>
      <c r="I1776" s="4">
        <v>50</v>
      </c>
      <c r="J1776" s="5">
        <v>120</v>
      </c>
      <c r="K1776" s="5">
        <v>10</v>
      </c>
      <c r="L1776" s="5">
        <v>29</v>
      </c>
      <c r="M1776">
        <v>2</v>
      </c>
      <c r="N1776" t="str">
        <f>VLOOKUP(טבלה1[[#This Row],[level_id]],Level_id!$A$2:$B$5,2)</f>
        <v>Beginner Level</v>
      </c>
      <c r="O1776" t="str">
        <f>LOWER(טבלה1[[#This Row],[level_desc]])</f>
        <v>beginner level</v>
      </c>
      <c r="P1776" s="3" t="str">
        <f>UPPER(טבלה1[[#This Row],[small letters]])</f>
        <v>BEGINNER LEVEL</v>
      </c>
      <c r="Q1776">
        <f>LEN(טבלה1[[#This Row],[no spaces]])</f>
        <v>14</v>
      </c>
      <c r="R1776" t="str">
        <f>TRIM(טבלה1[[#This Row],[small letters]])</f>
        <v>beginner level</v>
      </c>
      <c r="S1776" s="6">
        <v>3.5</v>
      </c>
      <c r="T1776" s="12">
        <v>42849</v>
      </c>
      <c r="U1776" s="6">
        <f>DAY(טבלה1[[#This Row],[published_date]])</f>
        <v>24</v>
      </c>
      <c r="V1776" s="6">
        <f>MONTH(טבלה1[[#This Row],[published_date]])</f>
        <v>4</v>
      </c>
      <c r="W1776" s="6">
        <f>YEAR(טבלה1[[#This Row],[published_date]])</f>
        <v>2017</v>
      </c>
      <c r="X1776">
        <v>2</v>
      </c>
      <c r="Y1776" t="str">
        <f>VLOOKUP(טבלה1[[#This Row],[subject_id]],Subject_id!$A$2:$B$5,2)</f>
        <v>Graphic Design</v>
      </c>
      <c r="Z1776" s="7">
        <v>43465</v>
      </c>
      <c r="AA1776">
        <f>_xlfn.DAYS(טבלה1[[#This Row],[Removal_date]],טבלה1[[#This Row],[published_date]])</f>
        <v>616</v>
      </c>
      <c r="AB1776" s="4">
        <f>טבלה1[[#This Row],[price]]*טבלה1[[#This Row],[num_subscribers]]</f>
        <v>6000</v>
      </c>
    </row>
    <row r="1777" spans="1:28" x14ac:dyDescent="0.3">
      <c r="A1777">
        <v>1188178</v>
      </c>
      <c r="B1777" t="s">
        <v>280</v>
      </c>
      <c r="C1777" t="str">
        <f>LEFT(טבלה1[[#This Row],[course_title]],10)</f>
        <v>Forex Trad</v>
      </c>
      <c r="D1777" t="str">
        <f>RIGHT(טבלה1[[#This Row],[course_title]],10)</f>
        <v>s - Basics</v>
      </c>
      <c r="E1777" t="str">
        <f>MID(טבלה1[[#This Row],[course_title]],2,10)</f>
        <v>orex Tradi</v>
      </c>
      <c r="F1777" t="s">
        <v>281</v>
      </c>
      <c r="G1777" t="str">
        <f>REPLACE(טבלה1[[#This Row],[url]],19,3,"com")</f>
        <v>https://www.udemy.com/complete-forex-trading-for-beginners-in-1-course-basics/</v>
      </c>
      <c r="H1777" t="b">
        <v>1</v>
      </c>
      <c r="I1777" s="4">
        <v>50</v>
      </c>
      <c r="J1777" s="5">
        <v>989</v>
      </c>
      <c r="K1777" s="5">
        <v>9</v>
      </c>
      <c r="L1777" s="5">
        <v>11</v>
      </c>
      <c r="M1777">
        <v>1</v>
      </c>
      <c r="N1777" t="str">
        <f>VLOOKUP(טבלה1[[#This Row],[level_id]],Level_id!$A$2:$B$5,2)</f>
        <v>All levels</v>
      </c>
      <c r="O1777" t="str">
        <f>LOWER(טבלה1[[#This Row],[level_desc]])</f>
        <v>all levels</v>
      </c>
      <c r="P1777" s="3" t="str">
        <f>UPPER(טבלה1[[#This Row],[small letters]])</f>
        <v>ALL LEVELS</v>
      </c>
      <c r="Q1777">
        <f>LEN(טבלה1[[#This Row],[no spaces]])</f>
        <v>10</v>
      </c>
      <c r="R1777" t="str">
        <f>TRIM(טבלה1[[#This Row],[small letters]])</f>
        <v>all levels</v>
      </c>
      <c r="S1777" s="6">
        <v>1</v>
      </c>
      <c r="T1777" s="12">
        <v>42849</v>
      </c>
      <c r="U1777" s="6">
        <f>DAY(טבלה1[[#This Row],[published_date]])</f>
        <v>24</v>
      </c>
      <c r="V1777" s="6">
        <f>MONTH(טבלה1[[#This Row],[published_date]])</f>
        <v>4</v>
      </c>
      <c r="W1777" s="6">
        <f>YEAR(טבלה1[[#This Row],[published_date]])</f>
        <v>2017</v>
      </c>
      <c r="X1777">
        <v>1</v>
      </c>
      <c r="Y1777" t="str">
        <f>VLOOKUP(טבלה1[[#This Row],[subject_id]],Subject_id!$A$2:$B$5,2)</f>
        <v>Business Finance</v>
      </c>
      <c r="Z1777" s="7">
        <v>43408</v>
      </c>
      <c r="AA1777">
        <f>_xlfn.DAYS(טבלה1[[#This Row],[Removal_date]],טבלה1[[#This Row],[published_date]])</f>
        <v>559</v>
      </c>
      <c r="AB1777" s="4">
        <f>טבלה1[[#This Row],[price]]*טבלה1[[#This Row],[num_subscribers]]</f>
        <v>49450</v>
      </c>
    </row>
    <row r="1778" spans="1:28" x14ac:dyDescent="0.3">
      <c r="A1778">
        <v>1196728</v>
      </c>
      <c r="B1778" t="s">
        <v>1432</v>
      </c>
      <c r="C1778" t="str">
        <f>LEFT(טבלה1[[#This Row],[course_title]],10)</f>
        <v xml:space="preserve">From 0 to </v>
      </c>
      <c r="D1778" t="str">
        <f>RIGHT(טבלה1[[#This Row],[course_title]],10)</f>
        <v>lio Theory</v>
      </c>
      <c r="E1778" t="str">
        <f>MID(טבלה1[[#This Row],[course_title]],2,10)</f>
        <v>rom 0 to 1</v>
      </c>
      <c r="F1778" t="s">
        <v>1433</v>
      </c>
      <c r="G1778" t="str">
        <f>REPLACE(טבלה1[[#This Row],[url]],19,3,"com")</f>
        <v>https://www.udemy.com/from-0-to-1-investments-and-portfolio-theory/</v>
      </c>
      <c r="H1778" t="b">
        <v>1</v>
      </c>
      <c r="I1778" s="4">
        <v>50</v>
      </c>
      <c r="J1778" s="5">
        <v>230</v>
      </c>
      <c r="K1778" s="5">
        <v>0</v>
      </c>
      <c r="L1778" s="5">
        <v>22</v>
      </c>
      <c r="M1778">
        <v>2</v>
      </c>
      <c r="N1778" t="str">
        <f>VLOOKUP(טבלה1[[#This Row],[level_id]],Level_id!$A$2:$B$5,2)</f>
        <v>Beginner Level</v>
      </c>
      <c r="O1778" t="str">
        <f>LOWER(טבלה1[[#This Row],[level_desc]])</f>
        <v>beginner level</v>
      </c>
      <c r="P1778" s="3" t="str">
        <f>UPPER(טבלה1[[#This Row],[small letters]])</f>
        <v>BEGINNER LEVEL</v>
      </c>
      <c r="Q1778">
        <f>LEN(טבלה1[[#This Row],[no spaces]])</f>
        <v>14</v>
      </c>
      <c r="R1778" t="str">
        <f>TRIM(טבלה1[[#This Row],[small letters]])</f>
        <v>beginner level</v>
      </c>
      <c r="S1778" s="6">
        <v>4.5</v>
      </c>
      <c r="T1778" s="12">
        <v>42856</v>
      </c>
      <c r="U1778" s="6">
        <f>DAY(טבלה1[[#This Row],[published_date]])</f>
        <v>1</v>
      </c>
      <c r="V1778" s="6">
        <f>MONTH(טבלה1[[#This Row],[published_date]])</f>
        <v>5</v>
      </c>
      <c r="W1778" s="6">
        <f>YEAR(טבלה1[[#This Row],[published_date]])</f>
        <v>2017</v>
      </c>
      <c r="X1778">
        <v>1</v>
      </c>
      <c r="Y1778" t="str">
        <f>VLOOKUP(טבלה1[[#This Row],[subject_id]],Subject_id!$A$2:$B$5,2)</f>
        <v>Business Finance</v>
      </c>
      <c r="Z1778" s="7">
        <v>43465</v>
      </c>
      <c r="AA1778">
        <f>_xlfn.DAYS(טבלה1[[#This Row],[Removal_date]],טבלה1[[#This Row],[published_date]])</f>
        <v>609</v>
      </c>
      <c r="AB1778" s="4">
        <f>טבלה1[[#This Row],[price]]*טבלה1[[#This Row],[num_subscribers]]</f>
        <v>11500</v>
      </c>
    </row>
    <row r="1779" spans="1:28" x14ac:dyDescent="0.3">
      <c r="A1779">
        <v>1196816</v>
      </c>
      <c r="B1779" t="s">
        <v>1446</v>
      </c>
      <c r="C1779" t="str">
        <f>LEFT(טבלה1[[#This Row],[course_title]],10)</f>
        <v xml:space="preserve">From 0 to </v>
      </c>
      <c r="D1779" t="str">
        <f>RIGHT(טבלה1[[#This Row],[course_title]],10)</f>
        <v xml:space="preserve"> Valuation</v>
      </c>
      <c r="E1779" t="str">
        <f>MID(טבלה1[[#This Row],[course_title]],2,10)</f>
        <v>rom 0 to 1</v>
      </c>
      <c r="F1779" t="s">
        <v>1447</v>
      </c>
      <c r="G1779" t="str">
        <f>REPLACE(טבלה1[[#This Row],[url]],19,3,"com")</f>
        <v>https://www.udemy.com/from-0-to-1-bond-theory-and-valuation/</v>
      </c>
      <c r="H1779" t="b">
        <v>1</v>
      </c>
      <c r="I1779" s="4">
        <v>50</v>
      </c>
      <c r="J1779" s="5">
        <v>223</v>
      </c>
      <c r="K1779" s="5">
        <v>2</v>
      </c>
      <c r="L1779" s="5">
        <v>29</v>
      </c>
      <c r="M1779">
        <v>2</v>
      </c>
      <c r="N1779" t="str">
        <f>VLOOKUP(טבלה1[[#This Row],[level_id]],Level_id!$A$2:$B$5,2)</f>
        <v>Beginner Level</v>
      </c>
      <c r="O1779" t="str">
        <f>LOWER(טבלה1[[#This Row],[level_desc]])</f>
        <v>beginner level</v>
      </c>
      <c r="P1779" s="3" t="str">
        <f>UPPER(טבלה1[[#This Row],[small letters]])</f>
        <v>BEGINNER LEVEL</v>
      </c>
      <c r="Q1779">
        <f>LEN(טבלה1[[#This Row],[no spaces]])</f>
        <v>14</v>
      </c>
      <c r="R1779" t="str">
        <f>TRIM(טבלה1[[#This Row],[small letters]])</f>
        <v>beginner level</v>
      </c>
      <c r="S1779" s="6">
        <v>4</v>
      </c>
      <c r="T1779" s="12">
        <v>42857</v>
      </c>
      <c r="U1779" s="6">
        <f>DAY(טבלה1[[#This Row],[published_date]])</f>
        <v>2</v>
      </c>
      <c r="V1779" s="6">
        <f>MONTH(טבלה1[[#This Row],[published_date]])</f>
        <v>5</v>
      </c>
      <c r="W1779" s="6">
        <f>YEAR(טבלה1[[#This Row],[published_date]])</f>
        <v>2017</v>
      </c>
      <c r="X1779">
        <v>1</v>
      </c>
      <c r="Y1779" t="str">
        <f>VLOOKUP(טבלה1[[#This Row],[subject_id]],Subject_id!$A$2:$B$5,2)</f>
        <v>Business Finance</v>
      </c>
      <c r="Z1779" s="7">
        <v>43465</v>
      </c>
      <c r="AA1779">
        <f>_xlfn.DAYS(טבלה1[[#This Row],[Removal_date]],טבלה1[[#This Row],[published_date]])</f>
        <v>608</v>
      </c>
      <c r="AB1779" s="4">
        <f>טבלה1[[#This Row],[price]]*טבלה1[[#This Row],[num_subscribers]]</f>
        <v>11150</v>
      </c>
    </row>
    <row r="1780" spans="1:28" x14ac:dyDescent="0.3">
      <c r="A1780">
        <v>1197650</v>
      </c>
      <c r="B1780" t="s">
        <v>5459</v>
      </c>
      <c r="C1780" t="str">
        <f>LEFT(טבלה1[[#This Row],[course_title]],10)</f>
        <v>Boost your</v>
      </c>
      <c r="D1780" t="str">
        <f>RIGHT(טבלה1[[#This Row],[course_title]],10)</f>
        <v>ny coding!</v>
      </c>
      <c r="E1780" t="str">
        <f>MID(טבלה1[[#This Row],[course_title]],2,10)</f>
        <v xml:space="preserve">oost your </v>
      </c>
      <c r="F1780" t="s">
        <v>5460</v>
      </c>
      <c r="G1780" t="str">
        <f>REPLACE(טבלה1[[#This Row],[url]],19,3,"com")</f>
        <v>https://www.udemy.com/boost-your-website-speed-without-any-coding/</v>
      </c>
      <c r="H1780" t="b">
        <v>1</v>
      </c>
      <c r="I1780" s="4">
        <v>50</v>
      </c>
      <c r="J1780" s="5">
        <v>1337</v>
      </c>
      <c r="K1780" s="5">
        <v>28</v>
      </c>
      <c r="L1780" s="5">
        <v>12</v>
      </c>
      <c r="M1780">
        <v>1</v>
      </c>
      <c r="N1780" t="str">
        <f>VLOOKUP(טבלה1[[#This Row],[level_id]],Level_id!$A$2:$B$5,2)</f>
        <v>All levels</v>
      </c>
      <c r="O1780" t="str">
        <f>LOWER(טבלה1[[#This Row],[level_desc]])</f>
        <v>all levels</v>
      </c>
      <c r="P1780" s="3" t="str">
        <f>UPPER(טבלה1[[#This Row],[small letters]])</f>
        <v>ALL LEVELS</v>
      </c>
      <c r="Q1780">
        <f>LEN(טבלה1[[#This Row],[no spaces]])</f>
        <v>10</v>
      </c>
      <c r="R1780" t="str">
        <f>TRIM(טבלה1[[#This Row],[small letters]])</f>
        <v>all levels</v>
      </c>
      <c r="S1780" s="6">
        <v>1</v>
      </c>
      <c r="T1780" s="12">
        <v>42869</v>
      </c>
      <c r="U1780" s="6">
        <f>DAY(טבלה1[[#This Row],[published_date]])</f>
        <v>14</v>
      </c>
      <c r="V1780" s="6">
        <f>MONTH(טבלה1[[#This Row],[published_date]])</f>
        <v>5</v>
      </c>
      <c r="W1780" s="6">
        <f>YEAR(טבלה1[[#This Row],[published_date]])</f>
        <v>2017</v>
      </c>
      <c r="X1780">
        <v>4</v>
      </c>
      <c r="Y1780" t="str">
        <f>VLOOKUP(טבלה1[[#This Row],[subject_id]],Subject_id!$A$2:$B$5,2)</f>
        <v>Web Development</v>
      </c>
      <c r="Z1780" s="7">
        <v>43734</v>
      </c>
      <c r="AA1780">
        <f>_xlfn.DAYS(טבלה1[[#This Row],[Removal_date]],טבלה1[[#This Row],[published_date]])</f>
        <v>865</v>
      </c>
      <c r="AB1780" s="4">
        <f>טבלה1[[#This Row],[price]]*טבלה1[[#This Row],[num_subscribers]]</f>
        <v>66850</v>
      </c>
    </row>
    <row r="1781" spans="1:28" x14ac:dyDescent="0.3">
      <c r="A1781">
        <v>1197810</v>
      </c>
      <c r="B1781" t="s">
        <v>2799</v>
      </c>
      <c r="C1781" t="str">
        <f>LEFT(טבלה1[[#This Row],[course_title]],10)</f>
        <v>Gestalt Pr</v>
      </c>
      <c r="D1781" t="str">
        <f>RIGHT(טבלה1[[#This Row],[course_title]],10)</f>
        <v>ve Pattern</v>
      </c>
      <c r="E1781" t="str">
        <f>MID(טבלה1[[#This Row],[course_title]],2,10)</f>
        <v>estalt Pri</v>
      </c>
      <c r="F1781" t="s">
        <v>2800</v>
      </c>
      <c r="G1781" t="str">
        <f>REPLACE(טבלה1[[#This Row],[url]],19,3,"com")</f>
        <v>https://www.udemy.com/gestalt-principles-surface-pattern-design-create-festive-pattern/</v>
      </c>
      <c r="H1781" t="b">
        <v>1</v>
      </c>
      <c r="I1781" s="4">
        <v>50</v>
      </c>
      <c r="J1781" s="5">
        <v>327</v>
      </c>
      <c r="K1781" s="5">
        <v>0</v>
      </c>
      <c r="L1781" s="5">
        <v>14</v>
      </c>
      <c r="M1781">
        <v>1</v>
      </c>
      <c r="N1781" t="str">
        <f>VLOOKUP(טבלה1[[#This Row],[level_id]],Level_id!$A$2:$B$5,2)</f>
        <v>All levels</v>
      </c>
      <c r="O1781" t="str">
        <f>LOWER(טבלה1[[#This Row],[level_desc]])</f>
        <v>all levels</v>
      </c>
      <c r="P1781" s="3" t="str">
        <f>UPPER(טבלה1[[#This Row],[small letters]])</f>
        <v>ALL LEVELS</v>
      </c>
      <c r="Q1781">
        <f>LEN(טבלה1[[#This Row],[no spaces]])</f>
        <v>10</v>
      </c>
      <c r="R1781" t="str">
        <f>TRIM(טבלה1[[#This Row],[small letters]])</f>
        <v>all levels</v>
      </c>
      <c r="S1781" s="6">
        <v>1</v>
      </c>
      <c r="T1781" s="12">
        <v>42857</v>
      </c>
      <c r="U1781" s="6">
        <f>DAY(טבלה1[[#This Row],[published_date]])</f>
        <v>2</v>
      </c>
      <c r="V1781" s="6">
        <f>MONTH(טבלה1[[#This Row],[published_date]])</f>
        <v>5</v>
      </c>
      <c r="W1781" s="6">
        <f>YEAR(טבלה1[[#This Row],[published_date]])</f>
        <v>2017</v>
      </c>
      <c r="X1781">
        <v>2</v>
      </c>
      <c r="Y1781" t="str">
        <f>VLOOKUP(טבלה1[[#This Row],[subject_id]],Subject_id!$A$2:$B$5,2)</f>
        <v>Graphic Design</v>
      </c>
      <c r="Z1781" s="7">
        <v>43734</v>
      </c>
      <c r="AA1781">
        <f>_xlfn.DAYS(טבלה1[[#This Row],[Removal_date]],טבלה1[[#This Row],[published_date]])</f>
        <v>877</v>
      </c>
      <c r="AB1781" s="4">
        <f>טבלה1[[#This Row],[price]]*טבלה1[[#This Row],[num_subscribers]]</f>
        <v>16350</v>
      </c>
    </row>
    <row r="1782" spans="1:28" x14ac:dyDescent="0.3">
      <c r="A1782">
        <v>1200530</v>
      </c>
      <c r="B1782" t="s">
        <v>6440</v>
      </c>
      <c r="C1782" t="str">
        <f>LEFT(טבלה1[[#This Row],[course_title]],10)</f>
        <v>Electron f</v>
      </c>
      <c r="D1782" t="str">
        <f>RIGHT(טבלה1[[#This Row],[course_title]],10)</f>
        <v>er's Guide</v>
      </c>
      <c r="E1782" t="str">
        <f>MID(טבלה1[[#This Row],[course_title]],2,10)</f>
        <v>lectron fo</v>
      </c>
      <c r="F1782" t="s">
        <v>6441</v>
      </c>
      <c r="G1782" t="str">
        <f>REPLACE(טבלה1[[#This Row],[url]],19,3,"com")</f>
        <v>https://www.udemy.com/electron-react-tutorial/</v>
      </c>
      <c r="H1782" t="b">
        <v>1</v>
      </c>
      <c r="I1782" s="4">
        <v>50</v>
      </c>
      <c r="J1782" s="5">
        <v>2606</v>
      </c>
      <c r="K1782" s="5">
        <v>241</v>
      </c>
      <c r="L1782" s="5">
        <v>77</v>
      </c>
      <c r="M1782">
        <v>2</v>
      </c>
      <c r="N1782" t="str">
        <f>VLOOKUP(טבלה1[[#This Row],[level_id]],Level_id!$A$2:$B$5,2)</f>
        <v>Beginner Level</v>
      </c>
      <c r="O1782" t="str">
        <f>LOWER(טבלה1[[#This Row],[level_desc]])</f>
        <v>beginner level</v>
      </c>
      <c r="P1782" s="3" t="str">
        <f>UPPER(טבלה1[[#This Row],[small letters]])</f>
        <v>BEGINNER LEVEL</v>
      </c>
      <c r="Q1782">
        <f>LEN(טבלה1[[#This Row],[no spaces]])</f>
        <v>14</v>
      </c>
      <c r="R1782" t="str">
        <f>TRIM(טבלה1[[#This Row],[small letters]])</f>
        <v>beginner level</v>
      </c>
      <c r="S1782" s="6">
        <v>8</v>
      </c>
      <c r="T1782" s="12">
        <v>42871</v>
      </c>
      <c r="U1782" s="6">
        <f>DAY(טבלה1[[#This Row],[published_date]])</f>
        <v>16</v>
      </c>
      <c r="V1782" s="6">
        <f>MONTH(טבלה1[[#This Row],[published_date]])</f>
        <v>5</v>
      </c>
      <c r="W1782" s="6">
        <f>YEAR(טבלה1[[#This Row],[published_date]])</f>
        <v>2017</v>
      </c>
      <c r="X1782">
        <v>4</v>
      </c>
      <c r="Y1782" t="str">
        <f>VLOOKUP(טבלה1[[#This Row],[subject_id]],Subject_id!$A$2:$B$5,2)</f>
        <v>Web Development</v>
      </c>
      <c r="Z1782" s="7">
        <v>43465</v>
      </c>
      <c r="AA1782">
        <f>_xlfn.DAYS(טבלה1[[#This Row],[Removal_date]],טבלה1[[#This Row],[published_date]])</f>
        <v>594</v>
      </c>
      <c r="AB1782" s="4">
        <f>טבלה1[[#This Row],[price]]*טבלה1[[#This Row],[num_subscribers]]</f>
        <v>130300</v>
      </c>
    </row>
    <row r="1783" spans="1:28" x14ac:dyDescent="0.3">
      <c r="A1783">
        <v>1205894</v>
      </c>
      <c r="B1783" t="s">
        <v>5465</v>
      </c>
      <c r="C1783" t="str">
        <f>LEFT(טבלה1[[#This Row],[course_title]],10)</f>
        <v>Create a M</v>
      </c>
      <c r="D1783" t="str">
        <f>RIGHT(טבלה1[[#This Row],[course_title]],10)</f>
        <v>ack Course</v>
      </c>
      <c r="E1783" t="str">
        <f>MID(טבלה1[[#This Row],[course_title]],2,10)</f>
        <v>reate a ME</v>
      </c>
      <c r="F1783" t="s">
        <v>5466</v>
      </c>
      <c r="G1783" t="str">
        <f>REPLACE(טבלה1[[#This Row],[url]],19,3,"com")</f>
        <v>https://www.udemy.com/full-stack-course-mean-app/</v>
      </c>
      <c r="H1783" t="b">
        <v>1</v>
      </c>
      <c r="I1783" s="4">
        <v>50</v>
      </c>
      <c r="J1783" s="5">
        <v>421</v>
      </c>
      <c r="K1783" s="5">
        <v>26</v>
      </c>
      <c r="L1783" s="5">
        <v>33</v>
      </c>
      <c r="M1783">
        <v>4</v>
      </c>
      <c r="N1783" t="str">
        <f>VLOOKUP(טבלה1[[#This Row],[level_id]],Level_id!$A$2:$B$5,2)</f>
        <v>Intermediate Level</v>
      </c>
      <c r="O1783" t="str">
        <f>LOWER(טבלה1[[#This Row],[level_desc]])</f>
        <v>intermediate level</v>
      </c>
      <c r="P1783" s="3" t="str">
        <f>UPPER(טבלה1[[#This Row],[small letters]])</f>
        <v>INTERMEDIATE LEVEL</v>
      </c>
      <c r="Q1783">
        <f>LEN(טבלה1[[#This Row],[no spaces]])</f>
        <v>18</v>
      </c>
      <c r="R1783" t="str">
        <f>TRIM(טבלה1[[#This Row],[small letters]])</f>
        <v>intermediate level</v>
      </c>
      <c r="S1783" s="6">
        <v>3.5</v>
      </c>
      <c r="T1783" s="12">
        <v>42863</v>
      </c>
      <c r="U1783" s="6">
        <f>DAY(טבלה1[[#This Row],[published_date]])</f>
        <v>8</v>
      </c>
      <c r="V1783" s="6">
        <f>MONTH(טבלה1[[#This Row],[published_date]])</f>
        <v>5</v>
      </c>
      <c r="W1783" s="6">
        <f>YEAR(טבלה1[[#This Row],[published_date]])</f>
        <v>2017</v>
      </c>
      <c r="X1783">
        <v>4</v>
      </c>
      <c r="Y1783" t="str">
        <f>VLOOKUP(טבלה1[[#This Row],[subject_id]],Subject_id!$A$2:$B$5,2)</f>
        <v>Web Development</v>
      </c>
      <c r="Z1783" s="7">
        <v>44114</v>
      </c>
      <c r="AA1783">
        <f>_xlfn.DAYS(טבלה1[[#This Row],[Removal_date]],טבלה1[[#This Row],[published_date]])</f>
        <v>1251</v>
      </c>
      <c r="AB1783" s="4">
        <f>טבלה1[[#This Row],[price]]*טבלה1[[#This Row],[num_subscribers]]</f>
        <v>21050</v>
      </c>
    </row>
    <row r="1784" spans="1:28" x14ac:dyDescent="0.3">
      <c r="A1784">
        <v>1222836</v>
      </c>
      <c r="B1784" t="s">
        <v>676</v>
      </c>
      <c r="C1784" t="str">
        <f>LEFT(טבלה1[[#This Row],[course_title]],10)</f>
        <v>Case Studi</v>
      </c>
      <c r="D1784" t="str">
        <f>RIGHT(טבלה1[[#This Row],[course_title]],10)</f>
        <v xml:space="preserve"> Economics</v>
      </c>
      <c r="E1784" t="str">
        <f>MID(טבלה1[[#This Row],[course_title]],2,10)</f>
        <v>ase Studie</v>
      </c>
      <c r="F1784" t="s">
        <v>677</v>
      </c>
      <c r="G1784" t="str">
        <f>REPLACE(טבלה1[[#This Row],[url]],19,3,"com")</f>
        <v>https://www.udemy.com/case-studies-in-macro-economics/</v>
      </c>
      <c r="H1784" t="b">
        <v>1</v>
      </c>
      <c r="I1784" s="4">
        <v>50</v>
      </c>
      <c r="J1784" s="5">
        <v>114</v>
      </c>
      <c r="K1784" s="5">
        <v>1</v>
      </c>
      <c r="L1784" s="5">
        <v>22</v>
      </c>
      <c r="M1784">
        <v>2</v>
      </c>
      <c r="N1784" t="str">
        <f>VLOOKUP(טבלה1[[#This Row],[level_id]],Level_id!$A$2:$B$5,2)</f>
        <v>Beginner Level</v>
      </c>
      <c r="O1784" t="str">
        <f>LOWER(טבלה1[[#This Row],[level_desc]])</f>
        <v>beginner level</v>
      </c>
      <c r="P1784" s="3" t="str">
        <f>UPPER(טבלה1[[#This Row],[small letters]])</f>
        <v>BEGINNER LEVEL</v>
      </c>
      <c r="Q1784">
        <f>LEN(טבלה1[[#This Row],[no spaces]])</f>
        <v>14</v>
      </c>
      <c r="R1784" t="str">
        <f>TRIM(טבלה1[[#This Row],[small letters]])</f>
        <v>beginner level</v>
      </c>
      <c r="S1784" s="6">
        <v>4</v>
      </c>
      <c r="T1784" s="12">
        <v>42880</v>
      </c>
      <c r="U1784" s="6">
        <f>DAY(טבלה1[[#This Row],[published_date]])</f>
        <v>25</v>
      </c>
      <c r="V1784" s="6">
        <f>MONTH(טבלה1[[#This Row],[published_date]])</f>
        <v>5</v>
      </c>
      <c r="W1784" s="6">
        <f>YEAR(טבלה1[[#This Row],[published_date]])</f>
        <v>2017</v>
      </c>
      <c r="X1784">
        <v>1</v>
      </c>
      <c r="Y1784" t="str">
        <f>VLOOKUP(טבלה1[[#This Row],[subject_id]],Subject_id!$A$2:$B$5,2)</f>
        <v>Business Finance</v>
      </c>
      <c r="Z1784" s="7">
        <v>43245</v>
      </c>
      <c r="AA1784">
        <f>_xlfn.DAYS(טבלה1[[#This Row],[Removal_date]],טבלה1[[#This Row],[published_date]])</f>
        <v>365</v>
      </c>
      <c r="AB1784" s="4">
        <f>טבלה1[[#This Row],[price]]*טבלה1[[#This Row],[num_subscribers]]</f>
        <v>5700</v>
      </c>
    </row>
    <row r="1785" spans="1:28" x14ac:dyDescent="0.3">
      <c r="A1785">
        <v>1223000</v>
      </c>
      <c r="B1785" t="s">
        <v>2384</v>
      </c>
      <c r="C1785" t="str">
        <f>LEFT(טבלה1[[#This Row],[course_title]],10)</f>
        <v>Innovators</v>
      </c>
      <c r="D1785" t="str">
        <f>RIGHT(טבלה1[[#This Row],[course_title]],10)</f>
        <v>ough time!</v>
      </c>
      <c r="E1785" t="str">
        <f>MID(טבלה1[[#This Row],[course_title]],2,10)</f>
        <v xml:space="preserve">nnovators </v>
      </c>
      <c r="F1785" t="s">
        <v>2385</v>
      </c>
      <c r="G1785" t="str">
        <f>REPLACE(טבלה1[[#This Row],[url]],19,3,"com")</f>
        <v>https://www.udemy.com/innovators-and-innovation-travel-through-time/</v>
      </c>
      <c r="H1785" t="b">
        <v>1</v>
      </c>
      <c r="I1785" s="4">
        <v>50</v>
      </c>
      <c r="J1785" s="5">
        <v>101</v>
      </c>
      <c r="K1785" s="5">
        <v>0</v>
      </c>
      <c r="L1785" s="5">
        <v>31</v>
      </c>
      <c r="M1785">
        <v>2</v>
      </c>
      <c r="N1785" t="str">
        <f>VLOOKUP(טבלה1[[#This Row],[level_id]],Level_id!$A$2:$B$5,2)</f>
        <v>Beginner Level</v>
      </c>
      <c r="O1785" t="str">
        <f>LOWER(טבלה1[[#This Row],[level_desc]])</f>
        <v>beginner level</v>
      </c>
      <c r="P1785" s="3" t="str">
        <f>UPPER(טבלה1[[#This Row],[small letters]])</f>
        <v>BEGINNER LEVEL</v>
      </c>
      <c r="Q1785">
        <f>LEN(טבלה1[[#This Row],[no spaces]])</f>
        <v>14</v>
      </c>
      <c r="R1785" t="str">
        <f>TRIM(טבלה1[[#This Row],[small letters]])</f>
        <v>beginner level</v>
      </c>
      <c r="S1785" s="6">
        <v>6</v>
      </c>
      <c r="T1785" s="12">
        <v>42880</v>
      </c>
      <c r="U1785" s="6">
        <f>DAY(טבלה1[[#This Row],[published_date]])</f>
        <v>25</v>
      </c>
      <c r="V1785" s="6">
        <f>MONTH(טבלה1[[#This Row],[published_date]])</f>
        <v>5</v>
      </c>
      <c r="W1785" s="6">
        <f>YEAR(טבלה1[[#This Row],[published_date]])</f>
        <v>2017</v>
      </c>
      <c r="X1785">
        <v>1</v>
      </c>
      <c r="Y1785" t="str">
        <f>VLOOKUP(טבלה1[[#This Row],[subject_id]],Subject_id!$A$2:$B$5,2)</f>
        <v>Business Finance</v>
      </c>
      <c r="Z1785" s="7">
        <v>43465</v>
      </c>
      <c r="AA1785">
        <f>_xlfn.DAYS(טבלה1[[#This Row],[Removal_date]],טבלה1[[#This Row],[published_date]])</f>
        <v>585</v>
      </c>
      <c r="AB1785" s="4">
        <f>טבלה1[[#This Row],[price]]*טבלה1[[#This Row],[num_subscribers]]</f>
        <v>5050</v>
      </c>
    </row>
    <row r="1786" spans="1:28" x14ac:dyDescent="0.3">
      <c r="A1786">
        <v>1223310</v>
      </c>
      <c r="B1786" t="s">
        <v>4857</v>
      </c>
      <c r="C1786" t="str">
        <f>LEFT(טבלה1[[#This Row],[course_title]],10)</f>
        <v>Aprende es</v>
      </c>
      <c r="D1786" t="str">
        <f>RIGHT(טבלה1[[#This Row],[course_title]],10)</f>
        <v>Modo menor</v>
      </c>
      <c r="E1786" t="str">
        <f>MID(טבלה1[[#This Row],[course_title]],2,10)</f>
        <v>prende esc</v>
      </c>
      <c r="F1786" t="s">
        <v>4858</v>
      </c>
      <c r="G1786" t="str">
        <f>REPLACE(טבלה1[[#This Row],[url]],19,3,"com")</f>
        <v>https://www.udemy.com/aprende-escalas-y-arpegios-vol2-modo-menor/</v>
      </c>
      <c r="H1786" t="b">
        <v>1</v>
      </c>
      <c r="I1786" s="4">
        <v>50</v>
      </c>
      <c r="J1786" s="5">
        <v>62</v>
      </c>
      <c r="K1786" s="5">
        <v>1</v>
      </c>
      <c r="L1786" s="5">
        <v>49</v>
      </c>
      <c r="M1786">
        <v>1</v>
      </c>
      <c r="N1786" t="str">
        <f>VLOOKUP(טבלה1[[#This Row],[level_id]],Level_id!$A$2:$B$5,2)</f>
        <v>All levels</v>
      </c>
      <c r="O1786" t="str">
        <f>LOWER(טבלה1[[#This Row],[level_desc]])</f>
        <v>all levels</v>
      </c>
      <c r="P1786" s="3" t="str">
        <f>UPPER(טבלה1[[#This Row],[small letters]])</f>
        <v>ALL LEVELS</v>
      </c>
      <c r="Q1786">
        <f>LEN(טבלה1[[#This Row],[no spaces]])</f>
        <v>10</v>
      </c>
      <c r="R1786" t="str">
        <f>TRIM(טבלה1[[#This Row],[small letters]])</f>
        <v>all levels</v>
      </c>
      <c r="S1786" s="6">
        <v>2.5</v>
      </c>
      <c r="T1786" s="12">
        <v>42884</v>
      </c>
      <c r="U1786" s="6">
        <f>DAY(טבלה1[[#This Row],[published_date]])</f>
        <v>29</v>
      </c>
      <c r="V1786" s="6">
        <f>MONTH(טבלה1[[#This Row],[published_date]])</f>
        <v>5</v>
      </c>
      <c r="W1786" s="6">
        <f>YEAR(טבלה1[[#This Row],[published_date]])</f>
        <v>2017</v>
      </c>
      <c r="X1786">
        <v>3</v>
      </c>
      <c r="Y1786" t="str">
        <f>VLOOKUP(טבלה1[[#This Row],[subject_id]],Subject_id!$A$2:$B$5,2)</f>
        <v>Musical Instruments</v>
      </c>
      <c r="Z1786" s="7">
        <v>43734</v>
      </c>
      <c r="AA1786">
        <f>_xlfn.DAYS(טבלה1[[#This Row],[Removal_date]],טבלה1[[#This Row],[published_date]])</f>
        <v>850</v>
      </c>
      <c r="AB1786" s="4">
        <f>טבלה1[[#This Row],[price]]*טבלה1[[#This Row],[num_subscribers]]</f>
        <v>3100</v>
      </c>
    </row>
    <row r="1787" spans="1:28" x14ac:dyDescent="0.3">
      <c r="A1787">
        <v>1229488</v>
      </c>
      <c r="B1787" t="s">
        <v>4082</v>
      </c>
      <c r="C1787" t="str">
        <f>LEFT(טבלה1[[#This Row],[course_title]],10)</f>
        <v>Learn to p</v>
      </c>
      <c r="D1787" t="str">
        <f>RIGHT(טבלה1[[#This Row],[course_title]],10)</f>
        <v>ngs by ear</v>
      </c>
      <c r="E1787" t="str">
        <f>MID(טבלה1[[#This Row],[course_title]],2,10)</f>
        <v>earn to pl</v>
      </c>
      <c r="F1787" t="s">
        <v>4083</v>
      </c>
      <c r="G1787" t="str">
        <f>REPLACE(טבלה1[[#This Row],[url]],19,3,"com")</f>
        <v>https://www.udemy.com/play-by-ear/</v>
      </c>
      <c r="H1787" t="b">
        <v>1</v>
      </c>
      <c r="I1787" s="4">
        <v>50</v>
      </c>
      <c r="J1787" s="5">
        <v>4733</v>
      </c>
      <c r="K1787" s="5">
        <v>11</v>
      </c>
      <c r="L1787" s="5">
        <v>15</v>
      </c>
      <c r="M1787">
        <v>1</v>
      </c>
      <c r="N1787" t="str">
        <f>VLOOKUP(טבלה1[[#This Row],[level_id]],Level_id!$A$2:$B$5,2)</f>
        <v>All levels</v>
      </c>
      <c r="O1787" t="str">
        <f>LOWER(טבלה1[[#This Row],[level_desc]])</f>
        <v>all levels</v>
      </c>
      <c r="P1787" s="3" t="str">
        <f>UPPER(טבלה1[[#This Row],[small letters]])</f>
        <v>ALL LEVELS</v>
      </c>
      <c r="Q1787">
        <f>LEN(טבלה1[[#This Row],[no spaces]])</f>
        <v>10</v>
      </c>
      <c r="R1787" t="str">
        <f>TRIM(טבלה1[[#This Row],[small letters]])</f>
        <v>all levels</v>
      </c>
      <c r="S1787" s="6">
        <v>1.5</v>
      </c>
      <c r="T1787" s="12">
        <v>42882</v>
      </c>
      <c r="U1787" s="6">
        <f>DAY(טבלה1[[#This Row],[published_date]])</f>
        <v>27</v>
      </c>
      <c r="V1787" s="6">
        <f>MONTH(טבלה1[[#This Row],[published_date]])</f>
        <v>5</v>
      </c>
      <c r="W1787" s="6">
        <f>YEAR(טבלה1[[#This Row],[published_date]])</f>
        <v>2017</v>
      </c>
      <c r="X1787">
        <v>3</v>
      </c>
      <c r="Y1787" t="str">
        <f>VLOOKUP(טבלה1[[#This Row],[subject_id]],Subject_id!$A$2:$B$5,2)</f>
        <v>Musical Instruments</v>
      </c>
      <c r="Z1787" s="7">
        <v>43734</v>
      </c>
      <c r="AA1787">
        <f>_xlfn.DAYS(טבלה1[[#This Row],[Removal_date]],טבלה1[[#This Row],[published_date]])</f>
        <v>852</v>
      </c>
      <c r="AB1787" s="4">
        <f>טבלה1[[#This Row],[price]]*טבלה1[[#This Row],[num_subscribers]]</f>
        <v>236650</v>
      </c>
    </row>
    <row r="1788" spans="1:28" x14ac:dyDescent="0.3">
      <c r="A1788">
        <v>1230950</v>
      </c>
      <c r="B1788" t="s">
        <v>2164</v>
      </c>
      <c r="C1788" t="str">
        <f>LEFT(טבלה1[[#This Row],[course_title]],10)</f>
        <v>The Fast R</v>
      </c>
      <c r="D1788" t="str">
        <f>RIGHT(טבלה1[[#This Row],[course_title]],10)</f>
        <v>cial Close</v>
      </c>
      <c r="E1788" t="str">
        <f>MID(טבלה1[[#This Row],[course_title]],2,10)</f>
        <v>he Fast Ro</v>
      </c>
      <c r="F1788" t="s">
        <v>2165</v>
      </c>
      <c r="G1788" t="str">
        <f>REPLACE(טבלה1[[#This Row],[url]],19,3,"com")</f>
        <v>https://www.udemy.com/faster-financial-close/</v>
      </c>
      <c r="H1788" t="b">
        <v>1</v>
      </c>
      <c r="I1788" s="4">
        <v>50</v>
      </c>
      <c r="J1788" s="5">
        <v>2</v>
      </c>
      <c r="K1788" s="5">
        <v>0</v>
      </c>
      <c r="L1788" s="5">
        <v>8</v>
      </c>
      <c r="M1788">
        <v>4</v>
      </c>
      <c r="N1788" t="str">
        <f>VLOOKUP(טבלה1[[#This Row],[level_id]],Level_id!$A$2:$B$5,2)</f>
        <v>Intermediate Level</v>
      </c>
      <c r="O1788" t="str">
        <f>LOWER(טבלה1[[#This Row],[level_desc]])</f>
        <v>intermediate level</v>
      </c>
      <c r="P1788" s="3" t="str">
        <f>UPPER(טבלה1[[#This Row],[small letters]])</f>
        <v>INTERMEDIATE LEVEL</v>
      </c>
      <c r="Q1788">
        <f>LEN(טבלה1[[#This Row],[no spaces]])</f>
        <v>18</v>
      </c>
      <c r="R1788" t="str">
        <f>TRIM(טבלה1[[#This Row],[small letters]])</f>
        <v>intermediate level</v>
      </c>
      <c r="S1788" s="6">
        <v>1.5</v>
      </c>
      <c r="T1788" s="12">
        <v>42909</v>
      </c>
      <c r="U1788" s="6">
        <f>DAY(טבלה1[[#This Row],[published_date]])</f>
        <v>23</v>
      </c>
      <c r="V1788" s="6">
        <f>MONTH(טבלה1[[#This Row],[published_date]])</f>
        <v>6</v>
      </c>
      <c r="W1788" s="6">
        <f>YEAR(טבלה1[[#This Row],[published_date]])</f>
        <v>2017</v>
      </c>
      <c r="X1788">
        <v>1</v>
      </c>
      <c r="Y1788" t="str">
        <f>VLOOKUP(טבלה1[[#This Row],[subject_id]],Subject_id!$A$2:$B$5,2)</f>
        <v>Business Finance</v>
      </c>
      <c r="Z1788" s="7">
        <v>44114</v>
      </c>
      <c r="AA1788">
        <f>_xlfn.DAYS(טבלה1[[#This Row],[Removal_date]],טבלה1[[#This Row],[published_date]])</f>
        <v>1205</v>
      </c>
      <c r="AB1788" s="4">
        <f>טבלה1[[#This Row],[price]]*טבלה1[[#This Row],[num_subscribers]]</f>
        <v>100</v>
      </c>
    </row>
    <row r="1789" spans="1:28" x14ac:dyDescent="0.3">
      <c r="A1789">
        <v>1232282</v>
      </c>
      <c r="B1789" t="s">
        <v>1798</v>
      </c>
      <c r="C1789" t="str">
        <f>LEFT(טבלה1[[#This Row],[course_title]],10)</f>
        <v>The Cash F</v>
      </c>
      <c r="D1789" t="str">
        <f>RIGHT(טבלה1[[#This Row],[course_title]],10)</f>
        <v>troduction</v>
      </c>
      <c r="E1789" t="str">
        <f>MID(טבלה1[[#This Row],[course_title]],2,10)</f>
        <v>he Cash Fl</v>
      </c>
      <c r="F1789" t="s">
        <v>1799</v>
      </c>
      <c r="G1789" t="str">
        <f>REPLACE(טבלה1[[#This Row],[url]],19,3,"com")</f>
        <v>https://www.udemy.com/cash-flow-statement-introduction/</v>
      </c>
      <c r="H1789" t="b">
        <v>1</v>
      </c>
      <c r="I1789" s="4">
        <v>50</v>
      </c>
      <c r="J1789" s="5">
        <v>0</v>
      </c>
      <c r="K1789" s="5">
        <v>0</v>
      </c>
      <c r="L1789" s="5">
        <v>10</v>
      </c>
      <c r="M1789">
        <v>2</v>
      </c>
      <c r="N1789" t="str">
        <f>VLOOKUP(טבלה1[[#This Row],[level_id]],Level_id!$A$2:$B$5,2)</f>
        <v>Beginner Level</v>
      </c>
      <c r="O1789" t="str">
        <f>LOWER(טבלה1[[#This Row],[level_desc]])</f>
        <v>beginner level</v>
      </c>
      <c r="P1789" s="3" t="str">
        <f>UPPER(טבלה1[[#This Row],[small letters]])</f>
        <v>BEGINNER LEVEL</v>
      </c>
      <c r="Q1789">
        <f>LEN(טבלה1[[#This Row],[no spaces]])</f>
        <v>14</v>
      </c>
      <c r="R1789" t="str">
        <f>TRIM(טבלה1[[#This Row],[small letters]])</f>
        <v>beginner level</v>
      </c>
      <c r="S1789" s="6">
        <v>1.5</v>
      </c>
      <c r="T1789" s="12">
        <v>42914</v>
      </c>
      <c r="U1789" s="6">
        <f>DAY(טבלה1[[#This Row],[published_date]])</f>
        <v>28</v>
      </c>
      <c r="V1789" s="6">
        <f>MONTH(טבלה1[[#This Row],[published_date]])</f>
        <v>6</v>
      </c>
      <c r="W1789" s="6">
        <f>YEAR(טבלה1[[#This Row],[published_date]])</f>
        <v>2017</v>
      </c>
      <c r="X1789">
        <v>1</v>
      </c>
      <c r="Y1789" t="str">
        <f>VLOOKUP(טבלה1[[#This Row],[subject_id]],Subject_id!$A$2:$B$5,2)</f>
        <v>Business Finance</v>
      </c>
      <c r="Z1789" s="7">
        <v>43465</v>
      </c>
      <c r="AA1789">
        <f>_xlfn.DAYS(טבלה1[[#This Row],[Removal_date]],טבלה1[[#This Row],[published_date]])</f>
        <v>551</v>
      </c>
      <c r="AB1789" s="4">
        <f>טבלה1[[#This Row],[price]]*טבלה1[[#This Row],[num_subscribers]]</f>
        <v>0</v>
      </c>
    </row>
    <row r="1790" spans="1:28" x14ac:dyDescent="0.3">
      <c r="A1790">
        <v>1232312</v>
      </c>
      <c r="B1790" t="s">
        <v>2208</v>
      </c>
      <c r="C1790" t="str">
        <f>LEFT(טבלה1[[#This Row],[course_title]],10)</f>
        <v>Core Finan</v>
      </c>
      <c r="D1790" t="str">
        <f>RIGHT(טבלה1[[#This Row],[course_title]],10)</f>
        <v>t Concepts</v>
      </c>
      <c r="E1790" t="str">
        <f>MID(טבלה1[[#This Row],[course_title]],2,10)</f>
        <v>ore Financ</v>
      </c>
      <c r="F1790" t="s">
        <v>2209</v>
      </c>
      <c r="G1790" t="str">
        <f>REPLACE(טבלה1[[#This Row],[url]],19,3,"com")</f>
        <v>https://www.udemy.com/financial-statement-concepts/</v>
      </c>
      <c r="H1790" t="b">
        <v>1</v>
      </c>
      <c r="I1790" s="4">
        <v>50</v>
      </c>
      <c r="J1790" s="5">
        <v>0</v>
      </c>
      <c r="K1790" s="5">
        <v>0</v>
      </c>
      <c r="L1790" s="5">
        <v>9</v>
      </c>
      <c r="M1790">
        <v>4</v>
      </c>
      <c r="N1790" t="str">
        <f>VLOOKUP(טבלה1[[#This Row],[level_id]],Level_id!$A$2:$B$5,2)</f>
        <v>Intermediate Level</v>
      </c>
      <c r="O1790" t="str">
        <f>LOWER(טבלה1[[#This Row],[level_desc]])</f>
        <v>intermediate level</v>
      </c>
      <c r="P1790" s="3" t="str">
        <f>UPPER(טבלה1[[#This Row],[small letters]])</f>
        <v>INTERMEDIATE LEVEL</v>
      </c>
      <c r="Q1790">
        <f>LEN(טבלה1[[#This Row],[no spaces]])</f>
        <v>18</v>
      </c>
      <c r="R1790" t="str">
        <f>TRIM(טבלה1[[#This Row],[small letters]])</f>
        <v>intermediate level</v>
      </c>
      <c r="S1790" s="6">
        <v>1.5</v>
      </c>
      <c r="T1790" s="12">
        <v>42914</v>
      </c>
      <c r="U1790" s="6">
        <f>DAY(טבלה1[[#This Row],[published_date]])</f>
        <v>28</v>
      </c>
      <c r="V1790" s="6">
        <f>MONTH(טבלה1[[#This Row],[published_date]])</f>
        <v>6</v>
      </c>
      <c r="W1790" s="6">
        <f>YEAR(טבלה1[[#This Row],[published_date]])</f>
        <v>2017</v>
      </c>
      <c r="X1790">
        <v>1</v>
      </c>
      <c r="Y1790" t="str">
        <f>VLOOKUP(טבלה1[[#This Row],[subject_id]],Subject_id!$A$2:$B$5,2)</f>
        <v>Business Finance</v>
      </c>
      <c r="Z1790" s="7">
        <v>44114</v>
      </c>
      <c r="AA1790">
        <f>_xlfn.DAYS(טבלה1[[#This Row],[Removal_date]],טבלה1[[#This Row],[published_date]])</f>
        <v>1200</v>
      </c>
      <c r="AB1790" s="4">
        <f>טבלה1[[#This Row],[price]]*טבלה1[[#This Row],[num_subscribers]]</f>
        <v>0</v>
      </c>
    </row>
    <row r="1791" spans="1:28" x14ac:dyDescent="0.3">
      <c r="A1791">
        <v>1232356</v>
      </c>
      <c r="B1791" t="s">
        <v>4853</v>
      </c>
      <c r="C1791" t="str">
        <f>LEFT(טבלה1[[#This Row],[course_title]],10)</f>
        <v>Curso de e</v>
      </c>
      <c r="D1791" t="str">
        <f>RIGHT(טבלה1[[#This Row],[course_title]],10)</f>
        <v>iano Vol.2</v>
      </c>
      <c r="E1791" t="str">
        <f>MID(טבלה1[[#This Row],[course_title]],2,10)</f>
        <v>urso de ej</v>
      </c>
      <c r="F1791" t="s">
        <v>4854</v>
      </c>
      <c r="G1791" t="str">
        <f>REPLACE(טבלה1[[#This Row],[url]],19,3,"com")</f>
        <v>https://www.udemy.com/curso-de-ejercicios-tecnicos-al-piano-vol2/</v>
      </c>
      <c r="H1791" t="b">
        <v>1</v>
      </c>
      <c r="I1791" s="4">
        <v>50</v>
      </c>
      <c r="J1791" s="5">
        <v>62</v>
      </c>
      <c r="K1791" s="5">
        <v>1</v>
      </c>
      <c r="L1791" s="5">
        <v>22</v>
      </c>
      <c r="M1791">
        <v>1</v>
      </c>
      <c r="N1791" t="str">
        <f>VLOOKUP(טבלה1[[#This Row],[level_id]],Level_id!$A$2:$B$5,2)</f>
        <v>All levels</v>
      </c>
      <c r="O1791" t="str">
        <f>LOWER(טבלה1[[#This Row],[level_desc]])</f>
        <v>all levels</v>
      </c>
      <c r="P1791" s="3" t="str">
        <f>UPPER(טבלה1[[#This Row],[small letters]])</f>
        <v>ALL LEVELS</v>
      </c>
      <c r="Q1791">
        <f>LEN(טבלה1[[#This Row],[no spaces]])</f>
        <v>10</v>
      </c>
      <c r="R1791" t="str">
        <f>TRIM(טבלה1[[#This Row],[small letters]])</f>
        <v>all levels</v>
      </c>
      <c r="S1791" s="6">
        <v>1</v>
      </c>
      <c r="T1791" s="12">
        <v>42884</v>
      </c>
      <c r="U1791" s="6">
        <f>DAY(טבלה1[[#This Row],[published_date]])</f>
        <v>29</v>
      </c>
      <c r="V1791" s="6">
        <f>MONTH(טבלה1[[#This Row],[published_date]])</f>
        <v>5</v>
      </c>
      <c r="W1791" s="6">
        <f>YEAR(טבלה1[[#This Row],[published_date]])</f>
        <v>2017</v>
      </c>
      <c r="X1791">
        <v>3</v>
      </c>
      <c r="Y1791" t="str">
        <f>VLOOKUP(טבלה1[[#This Row],[subject_id]],Subject_id!$A$2:$B$5,2)</f>
        <v>Musical Instruments</v>
      </c>
      <c r="Z1791" s="7">
        <v>43734</v>
      </c>
      <c r="AA1791">
        <f>_xlfn.DAYS(טבלה1[[#This Row],[Removal_date]],טבלה1[[#This Row],[published_date]])</f>
        <v>850</v>
      </c>
      <c r="AB1791" s="4">
        <f>טבלה1[[#This Row],[price]]*טבלה1[[#This Row],[num_subscribers]]</f>
        <v>3100</v>
      </c>
    </row>
    <row r="1792" spans="1:28" x14ac:dyDescent="0.3">
      <c r="A1792">
        <v>1232382</v>
      </c>
      <c r="B1792" t="s">
        <v>1162</v>
      </c>
      <c r="C1792" t="str">
        <f>LEFT(טבלה1[[#This Row],[course_title]],10)</f>
        <v>Intro to F</v>
      </c>
      <c r="D1792" t="str">
        <f>RIGHT(טבלה1[[#This Row],[course_title]],10)</f>
        <v>ent Audits</v>
      </c>
      <c r="E1792" t="str">
        <f>MID(טבלה1[[#This Row],[course_title]],2,10)</f>
        <v>ntro to Fi</v>
      </c>
      <c r="F1792" t="s">
        <v>1163</v>
      </c>
      <c r="G1792" t="str">
        <f>REPLACE(טבלה1[[#This Row],[url]],19,3,"com")</f>
        <v>https://www.udemy.com/intro-financial-statement-audits/</v>
      </c>
      <c r="H1792" t="b">
        <v>1</v>
      </c>
      <c r="I1792" s="4">
        <v>50</v>
      </c>
      <c r="J1792" s="5">
        <v>1</v>
      </c>
      <c r="K1792" s="5">
        <v>0</v>
      </c>
      <c r="L1792" s="5">
        <v>9</v>
      </c>
      <c r="M1792">
        <v>4</v>
      </c>
      <c r="N1792" t="str">
        <f>VLOOKUP(טבלה1[[#This Row],[level_id]],Level_id!$A$2:$B$5,2)</f>
        <v>Intermediate Level</v>
      </c>
      <c r="O1792" t="str">
        <f>LOWER(טבלה1[[#This Row],[level_desc]])</f>
        <v>intermediate level</v>
      </c>
      <c r="P1792" s="3" t="str">
        <f>UPPER(טבלה1[[#This Row],[small letters]])</f>
        <v>INTERMEDIATE LEVEL</v>
      </c>
      <c r="Q1792">
        <f>LEN(טבלה1[[#This Row],[no spaces]])</f>
        <v>18</v>
      </c>
      <c r="R1792" t="str">
        <f>TRIM(טבלה1[[#This Row],[small letters]])</f>
        <v>intermediate level</v>
      </c>
      <c r="S1792" s="6">
        <v>1.5</v>
      </c>
      <c r="T1792" s="12">
        <v>42915</v>
      </c>
      <c r="U1792" s="6">
        <f>DAY(טבלה1[[#This Row],[published_date]])</f>
        <v>29</v>
      </c>
      <c r="V1792" s="6">
        <f>MONTH(טבלה1[[#This Row],[published_date]])</f>
        <v>6</v>
      </c>
      <c r="W1792" s="6">
        <f>YEAR(טבלה1[[#This Row],[published_date]])</f>
        <v>2017</v>
      </c>
      <c r="X1792">
        <v>1</v>
      </c>
      <c r="Y1792" t="str">
        <f>VLOOKUP(טבלה1[[#This Row],[subject_id]],Subject_id!$A$2:$B$5,2)</f>
        <v>Business Finance</v>
      </c>
      <c r="Z1792" s="7">
        <v>44114</v>
      </c>
      <c r="AA1792">
        <f>_xlfn.DAYS(טבלה1[[#This Row],[Removal_date]],טבלה1[[#This Row],[published_date]])</f>
        <v>1199</v>
      </c>
      <c r="AB1792" s="4">
        <f>טבלה1[[#This Row],[price]]*טבלה1[[#This Row],[num_subscribers]]</f>
        <v>50</v>
      </c>
    </row>
    <row r="1793" spans="1:28" x14ac:dyDescent="0.3">
      <c r="A1793">
        <v>1233302</v>
      </c>
      <c r="B1793" t="s">
        <v>1584</v>
      </c>
      <c r="C1793" t="str">
        <f>LEFT(טבלה1[[#This Row],[course_title]],10)</f>
        <v>Ratio Anal</v>
      </c>
      <c r="D1793" t="str">
        <f>RIGHT(טבלה1[[#This Row],[course_title]],10)</f>
        <v>Statements</v>
      </c>
      <c r="E1793" t="str">
        <f>MID(טבלה1[[#This Row],[course_title]],2,10)</f>
        <v>atio Analy</v>
      </c>
      <c r="F1793" t="s">
        <v>1585</v>
      </c>
      <c r="G1793" t="str">
        <f>REPLACE(טבלה1[[#This Row],[url]],19,3,"com")</f>
        <v>https://www.udemy.com/ratio-analysis-financial-statements/</v>
      </c>
      <c r="H1793" t="b">
        <v>1</v>
      </c>
      <c r="I1793" s="4">
        <v>50</v>
      </c>
      <c r="J1793" s="5">
        <v>0</v>
      </c>
      <c r="K1793" s="5">
        <v>0</v>
      </c>
      <c r="L1793" s="5">
        <v>6</v>
      </c>
      <c r="M1793">
        <v>2</v>
      </c>
      <c r="N1793" t="str">
        <f>VLOOKUP(טבלה1[[#This Row],[level_id]],Level_id!$A$2:$B$5,2)</f>
        <v>Beginner Level</v>
      </c>
      <c r="O1793" t="str">
        <f>LOWER(טבלה1[[#This Row],[level_desc]])</f>
        <v>beginner level</v>
      </c>
      <c r="P1793" s="3" t="str">
        <f>UPPER(טבלה1[[#This Row],[small letters]])</f>
        <v>BEGINNER LEVEL</v>
      </c>
      <c r="Q1793">
        <f>LEN(טבלה1[[#This Row],[no spaces]])</f>
        <v>14</v>
      </c>
      <c r="R1793" t="str">
        <f>TRIM(טבלה1[[#This Row],[small letters]])</f>
        <v>beginner level</v>
      </c>
      <c r="S1793" s="6">
        <v>2</v>
      </c>
      <c r="T1793" s="12">
        <v>42919</v>
      </c>
      <c r="U1793" s="6">
        <f>DAY(טבלה1[[#This Row],[published_date]])</f>
        <v>3</v>
      </c>
      <c r="V1793" s="6">
        <f>MONTH(טבלה1[[#This Row],[published_date]])</f>
        <v>7</v>
      </c>
      <c r="W1793" s="6">
        <f>YEAR(טבלה1[[#This Row],[published_date]])</f>
        <v>2017</v>
      </c>
      <c r="X1793">
        <v>1</v>
      </c>
      <c r="Y1793" t="str">
        <f>VLOOKUP(טבלה1[[#This Row],[subject_id]],Subject_id!$A$2:$B$5,2)</f>
        <v>Business Finance</v>
      </c>
      <c r="Z1793" s="7">
        <v>43465</v>
      </c>
      <c r="AA1793">
        <f>_xlfn.DAYS(טבלה1[[#This Row],[Removal_date]],טבלה1[[#This Row],[published_date]])</f>
        <v>546</v>
      </c>
      <c r="AB1793" s="4">
        <f>טבלה1[[#This Row],[price]]*טבלה1[[#This Row],[num_subscribers]]</f>
        <v>0</v>
      </c>
    </row>
    <row r="1794" spans="1:28" x14ac:dyDescent="0.3">
      <c r="A1794">
        <v>1233314</v>
      </c>
      <c r="B1794" t="s">
        <v>934</v>
      </c>
      <c r="C1794" t="str">
        <f>LEFT(טבלה1[[#This Row],[course_title]],10)</f>
        <v>Building a</v>
      </c>
      <c r="D1794" t="str">
        <f>RIGHT(טבלה1[[#This Row],[course_title]],10)</f>
        <v xml:space="preserve"> Scorecard</v>
      </c>
      <c r="E1794" t="str">
        <f>MID(טבלה1[[#This Row],[course_title]],2,10)</f>
        <v xml:space="preserve">uilding a </v>
      </c>
      <c r="F1794" t="s">
        <v>935</v>
      </c>
      <c r="G1794" t="str">
        <f>REPLACE(טבלה1[[#This Row],[url]],19,3,"com")</f>
        <v>https://www.udemy.com/building-balanced-scorecard/</v>
      </c>
      <c r="H1794" t="b">
        <v>1</v>
      </c>
      <c r="I1794" s="4">
        <v>50</v>
      </c>
      <c r="J1794" s="5">
        <v>0</v>
      </c>
      <c r="K1794" s="5">
        <v>0</v>
      </c>
      <c r="L1794" s="5">
        <v>11</v>
      </c>
      <c r="M1794">
        <v>4</v>
      </c>
      <c r="N1794" t="str">
        <f>VLOOKUP(טבלה1[[#This Row],[level_id]],Level_id!$A$2:$B$5,2)</f>
        <v>Intermediate Level</v>
      </c>
      <c r="O1794" t="str">
        <f>LOWER(טבלה1[[#This Row],[level_desc]])</f>
        <v>intermediate level</v>
      </c>
      <c r="P1794" s="3" t="str">
        <f>UPPER(טבלה1[[#This Row],[small letters]])</f>
        <v>INTERMEDIATE LEVEL</v>
      </c>
      <c r="Q1794">
        <f>LEN(טבלה1[[#This Row],[no spaces]])</f>
        <v>18</v>
      </c>
      <c r="R1794" t="str">
        <f>TRIM(טבלה1[[#This Row],[small letters]])</f>
        <v>intermediate level</v>
      </c>
      <c r="S1794" s="6">
        <v>2</v>
      </c>
      <c r="T1794" s="12">
        <v>42919</v>
      </c>
      <c r="U1794" s="6">
        <f>DAY(טבלה1[[#This Row],[published_date]])</f>
        <v>3</v>
      </c>
      <c r="V1794" s="6">
        <f>MONTH(טבלה1[[#This Row],[published_date]])</f>
        <v>7</v>
      </c>
      <c r="W1794" s="6">
        <f>YEAR(טבלה1[[#This Row],[published_date]])</f>
        <v>2017</v>
      </c>
      <c r="X1794">
        <v>1</v>
      </c>
      <c r="Y1794" t="str">
        <f>VLOOKUP(טבלה1[[#This Row],[subject_id]],Subject_id!$A$2:$B$5,2)</f>
        <v>Business Finance</v>
      </c>
      <c r="Z1794" s="7">
        <v>44114</v>
      </c>
      <c r="AA1794">
        <f>_xlfn.DAYS(טבלה1[[#This Row],[Removal_date]],טבלה1[[#This Row],[published_date]])</f>
        <v>1195</v>
      </c>
      <c r="AB1794" s="4">
        <f>טבלה1[[#This Row],[price]]*טבלה1[[#This Row],[num_subscribers]]</f>
        <v>0</v>
      </c>
    </row>
    <row r="1795" spans="1:28" x14ac:dyDescent="0.3">
      <c r="A1795">
        <v>1233894</v>
      </c>
      <c r="B1795" t="s">
        <v>1574</v>
      </c>
      <c r="C1795" t="str">
        <f>LEFT(טבלה1[[#This Row],[course_title]],10)</f>
        <v>The Latest</v>
      </c>
      <c r="D1795" t="str">
        <f>RIGHT(טבלה1[[#This Row],[course_title]],10)</f>
        <v>ards Board</v>
      </c>
      <c r="E1795" t="str">
        <f>MID(טבלה1[[#This Row],[course_title]],2,10)</f>
        <v xml:space="preserve">he Latest </v>
      </c>
      <c r="F1795" t="s">
        <v>1575</v>
      </c>
      <c r="G1795" t="str">
        <f>REPLACE(טבלה1[[#This Row],[url]],19,3,"com")</f>
        <v>https://www.udemy.com/2016-fasb-updates/</v>
      </c>
      <c r="H1795" t="b">
        <v>1</v>
      </c>
      <c r="I1795" s="4">
        <v>50</v>
      </c>
      <c r="J1795" s="5">
        <v>1</v>
      </c>
      <c r="K1795" s="5">
        <v>0</v>
      </c>
      <c r="L1795" s="5">
        <v>9</v>
      </c>
      <c r="M1795">
        <v>4</v>
      </c>
      <c r="N1795" t="str">
        <f>VLOOKUP(טבלה1[[#This Row],[level_id]],Level_id!$A$2:$B$5,2)</f>
        <v>Intermediate Level</v>
      </c>
      <c r="O1795" t="str">
        <f>LOWER(טבלה1[[#This Row],[level_desc]])</f>
        <v>intermediate level</v>
      </c>
      <c r="P1795" s="3" t="str">
        <f>UPPER(טבלה1[[#This Row],[small letters]])</f>
        <v>INTERMEDIATE LEVEL</v>
      </c>
      <c r="Q1795">
        <f>LEN(טבלה1[[#This Row],[no spaces]])</f>
        <v>18</v>
      </c>
      <c r="R1795" t="str">
        <f>TRIM(טבלה1[[#This Row],[small letters]])</f>
        <v>intermediate level</v>
      </c>
      <c r="S1795" s="6">
        <v>2</v>
      </c>
      <c r="T1795" s="12">
        <v>42915</v>
      </c>
      <c r="U1795" s="6">
        <f>DAY(טבלה1[[#This Row],[published_date]])</f>
        <v>29</v>
      </c>
      <c r="V1795" s="6">
        <f>MONTH(טבלה1[[#This Row],[published_date]])</f>
        <v>6</v>
      </c>
      <c r="W1795" s="6">
        <f>YEAR(טבלה1[[#This Row],[published_date]])</f>
        <v>2017</v>
      </c>
      <c r="X1795">
        <v>1</v>
      </c>
      <c r="Y1795" t="str">
        <f>VLOOKUP(טבלה1[[#This Row],[subject_id]],Subject_id!$A$2:$B$5,2)</f>
        <v>Business Finance</v>
      </c>
      <c r="Z1795" s="7">
        <v>44114</v>
      </c>
      <c r="AA1795">
        <f>_xlfn.DAYS(טבלה1[[#This Row],[Removal_date]],טבלה1[[#This Row],[published_date]])</f>
        <v>1199</v>
      </c>
      <c r="AB1795" s="4">
        <f>טבלה1[[#This Row],[price]]*טבלה1[[#This Row],[num_subscribers]]</f>
        <v>50</v>
      </c>
    </row>
    <row r="1796" spans="1:28" x14ac:dyDescent="0.3">
      <c r="A1796">
        <v>1244302</v>
      </c>
      <c r="B1796" t="s">
        <v>4558</v>
      </c>
      <c r="C1796" t="str">
        <f>LEFT(טבלה1[[#This Row],[course_title]],10)</f>
        <v>Guitar Str</v>
      </c>
      <c r="D1796" t="str">
        <f>RIGHT(טבלה1[[#This Row],[course_title]],10)</f>
        <v>s You Love</v>
      </c>
      <c r="E1796" t="str">
        <f>MID(טבלה1[[#This Row],[course_title]],2,10)</f>
        <v>uitar Stru</v>
      </c>
      <c r="F1796" t="s">
        <v>4559</v>
      </c>
      <c r="G1796" t="str">
        <f>REPLACE(טבלה1[[#This Row],[url]],19,3,"com")</f>
        <v>https://www.udemy.com/guitar-strumming-101-have-more-fun-playing-songs-you-love/</v>
      </c>
      <c r="H1796" t="b">
        <v>1</v>
      </c>
      <c r="I1796" s="4">
        <v>50</v>
      </c>
      <c r="J1796" s="5">
        <v>8</v>
      </c>
      <c r="K1796" s="5">
        <v>2</v>
      </c>
      <c r="L1796" s="5">
        <v>16</v>
      </c>
      <c r="M1796">
        <v>2</v>
      </c>
      <c r="N1796" t="str">
        <f>VLOOKUP(טבלה1[[#This Row],[level_id]],Level_id!$A$2:$B$5,2)</f>
        <v>Beginner Level</v>
      </c>
      <c r="O1796" t="str">
        <f>LOWER(טבלה1[[#This Row],[level_desc]])</f>
        <v>beginner level</v>
      </c>
      <c r="P1796" s="3" t="str">
        <f>UPPER(טבלה1[[#This Row],[small letters]])</f>
        <v>BEGINNER LEVEL</v>
      </c>
      <c r="Q1796">
        <f>LEN(טבלה1[[#This Row],[no spaces]])</f>
        <v>14</v>
      </c>
      <c r="R1796" t="str">
        <f>TRIM(טבלה1[[#This Row],[small letters]])</f>
        <v>beginner level</v>
      </c>
      <c r="S1796" s="6">
        <v>1</v>
      </c>
      <c r="T1796" s="12">
        <v>42906</v>
      </c>
      <c r="U1796" s="6">
        <f>DAY(טבלה1[[#This Row],[published_date]])</f>
        <v>20</v>
      </c>
      <c r="V1796" s="6">
        <f>MONTH(טבלה1[[#This Row],[published_date]])</f>
        <v>6</v>
      </c>
      <c r="W1796" s="6">
        <f>YEAR(טבלה1[[#This Row],[published_date]])</f>
        <v>2017</v>
      </c>
      <c r="X1796">
        <v>3</v>
      </c>
      <c r="Y1796" t="str">
        <f>VLOOKUP(טבלה1[[#This Row],[subject_id]],Subject_id!$A$2:$B$5,2)</f>
        <v>Musical Instruments</v>
      </c>
      <c r="Z1796" s="7">
        <v>43465</v>
      </c>
      <c r="AA1796">
        <f>_xlfn.DAYS(טבלה1[[#This Row],[Removal_date]],טבלה1[[#This Row],[published_date]])</f>
        <v>559</v>
      </c>
      <c r="AB1796" s="4">
        <f>טבלה1[[#This Row],[price]]*טבלה1[[#This Row],[num_subscribers]]</f>
        <v>400</v>
      </c>
    </row>
    <row r="1797" spans="1:28" x14ac:dyDescent="0.3">
      <c r="A1797">
        <v>1247992</v>
      </c>
      <c r="B1797" t="s">
        <v>926</v>
      </c>
      <c r="C1797" t="str">
        <f>LEFT(טבלה1[[#This Row],[course_title]],10)</f>
        <v>Introducti</v>
      </c>
      <c r="D1797" t="str">
        <f>RIGHT(טבלה1[[#This Row],[course_title]],10)</f>
        <v>and Acct'g</v>
      </c>
      <c r="E1797" t="str">
        <f>MID(טבלה1[[#This Row],[course_title]],2,10)</f>
        <v>ntroductio</v>
      </c>
      <c r="F1797" t="s">
        <v>927</v>
      </c>
      <c r="G1797" t="str">
        <f>REPLACE(טבלה1[[#This Row],[url]],19,3,"com")</f>
        <v>https://www.udemy.com/introduction-to-project-management-m/</v>
      </c>
      <c r="H1797" t="b">
        <v>1</v>
      </c>
      <c r="I1797" s="4">
        <v>50</v>
      </c>
      <c r="J1797" s="5">
        <v>0</v>
      </c>
      <c r="K1797" s="5">
        <v>0</v>
      </c>
      <c r="L1797" s="5">
        <v>9</v>
      </c>
      <c r="M1797">
        <v>2</v>
      </c>
      <c r="N1797" t="str">
        <f>VLOOKUP(טבלה1[[#This Row],[level_id]],Level_id!$A$2:$B$5,2)</f>
        <v>Beginner Level</v>
      </c>
      <c r="O1797" t="str">
        <f>LOWER(טבלה1[[#This Row],[level_desc]])</f>
        <v>beginner level</v>
      </c>
      <c r="P1797" s="3" t="str">
        <f>UPPER(טבלה1[[#This Row],[small letters]])</f>
        <v>BEGINNER LEVEL</v>
      </c>
      <c r="Q1797">
        <f>LEN(טבלה1[[#This Row],[no spaces]])</f>
        <v>14</v>
      </c>
      <c r="R1797" t="str">
        <f>TRIM(טבלה1[[#This Row],[small letters]])</f>
        <v>beginner level</v>
      </c>
      <c r="S1797" s="6">
        <v>2</v>
      </c>
      <c r="T1797" s="12">
        <v>42919</v>
      </c>
      <c r="U1797" s="6">
        <f>DAY(טבלה1[[#This Row],[published_date]])</f>
        <v>3</v>
      </c>
      <c r="V1797" s="6">
        <f>MONTH(טבלה1[[#This Row],[published_date]])</f>
        <v>7</v>
      </c>
      <c r="W1797" s="6">
        <f>YEAR(טבלה1[[#This Row],[published_date]])</f>
        <v>2017</v>
      </c>
      <c r="X1797">
        <v>1</v>
      </c>
      <c r="Y1797" t="str">
        <f>VLOOKUP(טבלה1[[#This Row],[subject_id]],Subject_id!$A$2:$B$5,2)</f>
        <v>Business Finance</v>
      </c>
      <c r="Z1797" s="7">
        <v>43465</v>
      </c>
      <c r="AA1797">
        <f>_xlfn.DAYS(טבלה1[[#This Row],[Removal_date]],טבלה1[[#This Row],[published_date]])</f>
        <v>546</v>
      </c>
      <c r="AB1797" s="4">
        <f>טבלה1[[#This Row],[price]]*טבלה1[[#This Row],[num_subscribers]]</f>
        <v>0</v>
      </c>
    </row>
    <row r="1798" spans="1:28" x14ac:dyDescent="0.3">
      <c r="A1798">
        <v>1249146</v>
      </c>
      <c r="B1798" t="s">
        <v>1572</v>
      </c>
      <c r="C1798" t="str">
        <f>LEFT(טבלה1[[#This Row],[course_title]],10)</f>
        <v>Planning a</v>
      </c>
      <c r="D1798" t="str">
        <f>RIGHT(טבלה1[[#This Row],[course_title]],10)</f>
        <v>ment Audit</v>
      </c>
      <c r="E1798" t="str">
        <f>MID(טבלה1[[#This Row],[course_title]],2,10)</f>
        <v>lanning an</v>
      </c>
      <c r="F1798" t="s">
        <v>1573</v>
      </c>
      <c r="G1798" t="str">
        <f>REPLACE(טבלה1[[#This Row],[url]],19,3,"com")</f>
        <v>https://www.udemy.com/planning-executing-financial-statement-audit/</v>
      </c>
      <c r="H1798" t="b">
        <v>1</v>
      </c>
      <c r="I1798" s="4">
        <v>50</v>
      </c>
      <c r="J1798" s="5">
        <v>0</v>
      </c>
      <c r="K1798" s="5">
        <v>0</v>
      </c>
      <c r="L1798" s="5">
        <v>9</v>
      </c>
      <c r="M1798">
        <v>4</v>
      </c>
      <c r="N1798" t="str">
        <f>VLOOKUP(טבלה1[[#This Row],[level_id]],Level_id!$A$2:$B$5,2)</f>
        <v>Intermediate Level</v>
      </c>
      <c r="O1798" t="str">
        <f>LOWER(טבלה1[[#This Row],[level_desc]])</f>
        <v>intermediate level</v>
      </c>
      <c r="P1798" s="3" t="str">
        <f>UPPER(טבלה1[[#This Row],[small letters]])</f>
        <v>INTERMEDIATE LEVEL</v>
      </c>
      <c r="Q1798">
        <f>LEN(טבלה1[[#This Row],[no spaces]])</f>
        <v>18</v>
      </c>
      <c r="R1798" t="str">
        <f>TRIM(טבלה1[[#This Row],[small letters]])</f>
        <v>intermediate level</v>
      </c>
      <c r="S1798" s="6">
        <v>2</v>
      </c>
      <c r="T1798" s="12">
        <v>42915</v>
      </c>
      <c r="U1798" s="6">
        <f>DAY(טבלה1[[#This Row],[published_date]])</f>
        <v>29</v>
      </c>
      <c r="V1798" s="6">
        <f>MONTH(טבלה1[[#This Row],[published_date]])</f>
        <v>6</v>
      </c>
      <c r="W1798" s="6">
        <f>YEAR(טבלה1[[#This Row],[published_date]])</f>
        <v>2017</v>
      </c>
      <c r="X1798">
        <v>1</v>
      </c>
      <c r="Y1798" t="str">
        <f>VLOOKUP(טבלה1[[#This Row],[subject_id]],Subject_id!$A$2:$B$5,2)</f>
        <v>Business Finance</v>
      </c>
      <c r="Z1798" s="7">
        <v>44114</v>
      </c>
      <c r="AA1798">
        <f>_xlfn.DAYS(טבלה1[[#This Row],[Removal_date]],טבלה1[[#This Row],[published_date]])</f>
        <v>1199</v>
      </c>
      <c r="AB1798" s="4">
        <f>טבלה1[[#This Row],[price]]*טבלה1[[#This Row],[num_subscribers]]</f>
        <v>0</v>
      </c>
    </row>
    <row r="1799" spans="1:28" x14ac:dyDescent="0.3">
      <c r="A1799">
        <v>1249164</v>
      </c>
      <c r="B1799" t="s">
        <v>824</v>
      </c>
      <c r="C1799" t="str">
        <f>LEFT(טבלה1[[#This Row],[course_title]],10)</f>
        <v xml:space="preserve">Corporate </v>
      </c>
      <c r="D1799" t="str">
        <f>RIGHT(טבלה1[[#This Row],[course_title]],10)</f>
        <v>d Controls</v>
      </c>
      <c r="E1799" t="str">
        <f>MID(טבלה1[[#This Row],[course_title]],2,10)</f>
        <v>orporate I</v>
      </c>
      <c r="F1799" t="s">
        <v>825</v>
      </c>
      <c r="G1799" t="str">
        <f>REPLACE(טבלה1[[#This Row],[url]],19,3,"com")</f>
        <v>https://www.udemy.com/corporate-internal-controls-fraud-controls/</v>
      </c>
      <c r="H1799" t="b">
        <v>1</v>
      </c>
      <c r="I1799" s="4">
        <v>50</v>
      </c>
      <c r="J1799" s="5">
        <v>1</v>
      </c>
      <c r="K1799" s="5">
        <v>0</v>
      </c>
      <c r="L1799" s="5">
        <v>12</v>
      </c>
      <c r="M1799">
        <v>4</v>
      </c>
      <c r="N1799" t="str">
        <f>VLOOKUP(טבלה1[[#This Row],[level_id]],Level_id!$A$2:$B$5,2)</f>
        <v>Intermediate Level</v>
      </c>
      <c r="O1799" t="str">
        <f>LOWER(טבלה1[[#This Row],[level_desc]])</f>
        <v>intermediate level</v>
      </c>
      <c r="P1799" s="3" t="str">
        <f>UPPER(טבלה1[[#This Row],[small letters]])</f>
        <v>INTERMEDIATE LEVEL</v>
      </c>
      <c r="Q1799">
        <f>LEN(טבלה1[[#This Row],[no spaces]])</f>
        <v>18</v>
      </c>
      <c r="R1799" t="str">
        <f>TRIM(טבלה1[[#This Row],[small letters]])</f>
        <v>intermediate level</v>
      </c>
      <c r="S1799" s="6">
        <v>2</v>
      </c>
      <c r="T1799" s="12">
        <v>42915</v>
      </c>
      <c r="U1799" s="6">
        <f>DAY(טבלה1[[#This Row],[published_date]])</f>
        <v>29</v>
      </c>
      <c r="V1799" s="6">
        <f>MONTH(טבלה1[[#This Row],[published_date]])</f>
        <v>6</v>
      </c>
      <c r="W1799" s="6">
        <f>YEAR(טבלה1[[#This Row],[published_date]])</f>
        <v>2017</v>
      </c>
      <c r="X1799">
        <v>1</v>
      </c>
      <c r="Y1799" t="str">
        <f>VLOOKUP(טבלה1[[#This Row],[subject_id]],Subject_id!$A$2:$B$5,2)</f>
        <v>Business Finance</v>
      </c>
      <c r="Z1799" s="7">
        <v>44114</v>
      </c>
      <c r="AA1799">
        <f>_xlfn.DAYS(טבלה1[[#This Row],[Removal_date]],טבלה1[[#This Row],[published_date]])</f>
        <v>1199</v>
      </c>
      <c r="AB1799" s="4">
        <f>טבלה1[[#This Row],[price]]*טבלה1[[#This Row],[num_subscribers]]</f>
        <v>50</v>
      </c>
    </row>
    <row r="1800" spans="1:28" x14ac:dyDescent="0.3">
      <c r="A1800">
        <v>1250824</v>
      </c>
      <c r="B1800" t="s">
        <v>5080</v>
      </c>
      <c r="C1800" t="str">
        <f>LEFT(טבלה1[[#This Row],[course_title]],10)</f>
        <v>Projects i</v>
      </c>
      <c r="D1800" t="str">
        <f>RIGHT(טבלה1[[#This Row],[course_title]],10)</f>
        <v>0 Projects</v>
      </c>
      <c r="E1800" t="str">
        <f>MID(טבלה1[[#This Row],[course_title]],2,10)</f>
        <v>rojects in</v>
      </c>
      <c r="F1800" t="s">
        <v>5081</v>
      </c>
      <c r="G1800" t="str">
        <f>REPLACE(טבלה1[[#This Row],[url]],19,3,"com")</f>
        <v>https://www.udemy.com/projects-in-laravel-learn-laravel-building-10-projects/</v>
      </c>
      <c r="H1800" t="b">
        <v>1</v>
      </c>
      <c r="I1800" s="4">
        <v>50</v>
      </c>
      <c r="J1800" s="5">
        <v>119</v>
      </c>
      <c r="K1800" s="5">
        <v>6</v>
      </c>
      <c r="L1800" s="5">
        <v>70</v>
      </c>
      <c r="M1800">
        <v>4</v>
      </c>
      <c r="N1800" t="str">
        <f>VLOOKUP(טבלה1[[#This Row],[level_id]],Level_id!$A$2:$B$5,2)</f>
        <v>Intermediate Level</v>
      </c>
      <c r="O1800" t="str">
        <f>LOWER(טבלה1[[#This Row],[level_desc]])</f>
        <v>intermediate level</v>
      </c>
      <c r="P1800" s="3" t="str">
        <f>UPPER(טבלה1[[#This Row],[small letters]])</f>
        <v>INTERMEDIATE LEVEL</v>
      </c>
      <c r="Q1800">
        <f>LEN(טבלה1[[#This Row],[no spaces]])</f>
        <v>18</v>
      </c>
      <c r="R1800" t="str">
        <f>TRIM(טבלה1[[#This Row],[small letters]])</f>
        <v>intermediate level</v>
      </c>
      <c r="S1800" s="6">
        <v>10.5</v>
      </c>
      <c r="T1800" s="12">
        <v>42901</v>
      </c>
      <c r="U1800" s="6">
        <f>DAY(טבלה1[[#This Row],[published_date]])</f>
        <v>15</v>
      </c>
      <c r="V1800" s="6">
        <f>MONTH(טבלה1[[#This Row],[published_date]])</f>
        <v>6</v>
      </c>
      <c r="W1800" s="6">
        <f>YEAR(טבלה1[[#This Row],[published_date]])</f>
        <v>2017</v>
      </c>
      <c r="X1800">
        <v>4</v>
      </c>
      <c r="Y1800" t="str">
        <f>VLOOKUP(טבלה1[[#This Row],[subject_id]],Subject_id!$A$2:$B$5,2)</f>
        <v>Web Development</v>
      </c>
      <c r="Z1800" s="7">
        <v>44114</v>
      </c>
      <c r="AA1800">
        <f>_xlfn.DAYS(טבלה1[[#This Row],[Removal_date]],טבלה1[[#This Row],[published_date]])</f>
        <v>1213</v>
      </c>
      <c r="AB1800" s="4">
        <f>טבלה1[[#This Row],[price]]*טבלה1[[#This Row],[num_subscribers]]</f>
        <v>5950</v>
      </c>
    </row>
    <row r="1801" spans="1:28" x14ac:dyDescent="0.3">
      <c r="A1801">
        <v>1251582</v>
      </c>
      <c r="B1801" t="s">
        <v>928</v>
      </c>
      <c r="C1801" t="str">
        <f>LEFT(טבלה1[[#This Row],[course_title]],10)</f>
        <v>Best Pract</v>
      </c>
      <c r="D1801" t="str">
        <f>RIGHT(טבלה1[[#This Row],[course_title]],10)</f>
        <v xml:space="preserve"> Budgeting</v>
      </c>
      <c r="E1801" t="str">
        <f>MID(טבלה1[[#This Row],[course_title]],2,10)</f>
        <v>est Practi</v>
      </c>
      <c r="F1801" t="s">
        <v>929</v>
      </c>
      <c r="G1801" t="str">
        <f>REPLACE(טבלה1[[#This Row],[url]],19,3,"com")</f>
        <v>https://www.udemy.com/best-practices-corporate-budgeting/</v>
      </c>
      <c r="H1801" t="b">
        <v>1</v>
      </c>
      <c r="I1801" s="4">
        <v>50</v>
      </c>
      <c r="J1801" s="5">
        <v>0</v>
      </c>
      <c r="K1801" s="5">
        <v>0</v>
      </c>
      <c r="L1801" s="5">
        <v>9</v>
      </c>
      <c r="M1801">
        <v>4</v>
      </c>
      <c r="N1801" t="str">
        <f>VLOOKUP(טבלה1[[#This Row],[level_id]],Level_id!$A$2:$B$5,2)</f>
        <v>Intermediate Level</v>
      </c>
      <c r="O1801" t="str">
        <f>LOWER(טבלה1[[#This Row],[level_desc]])</f>
        <v>intermediate level</v>
      </c>
      <c r="P1801" s="3" t="str">
        <f>UPPER(טבלה1[[#This Row],[small letters]])</f>
        <v>INTERMEDIATE LEVEL</v>
      </c>
      <c r="Q1801">
        <f>LEN(טבלה1[[#This Row],[no spaces]])</f>
        <v>18</v>
      </c>
      <c r="R1801" t="str">
        <f>TRIM(טבלה1[[#This Row],[small letters]])</f>
        <v>intermediate level</v>
      </c>
      <c r="S1801" s="6">
        <v>2</v>
      </c>
      <c r="T1801" s="12">
        <v>42915</v>
      </c>
      <c r="U1801" s="6">
        <f>DAY(טבלה1[[#This Row],[published_date]])</f>
        <v>29</v>
      </c>
      <c r="V1801" s="6">
        <f>MONTH(טבלה1[[#This Row],[published_date]])</f>
        <v>6</v>
      </c>
      <c r="W1801" s="6">
        <f>YEAR(טבלה1[[#This Row],[published_date]])</f>
        <v>2017</v>
      </c>
      <c r="X1801">
        <v>1</v>
      </c>
      <c r="Y1801" t="str">
        <f>VLOOKUP(טבלה1[[#This Row],[subject_id]],Subject_id!$A$2:$B$5,2)</f>
        <v>Business Finance</v>
      </c>
      <c r="Z1801" s="7">
        <v>44114</v>
      </c>
      <c r="AA1801">
        <f>_xlfn.DAYS(טבלה1[[#This Row],[Removal_date]],טבלה1[[#This Row],[published_date]])</f>
        <v>1199</v>
      </c>
      <c r="AB1801" s="4">
        <f>טבלה1[[#This Row],[price]]*טבלה1[[#This Row],[num_subscribers]]</f>
        <v>0</v>
      </c>
    </row>
    <row r="1802" spans="1:28" x14ac:dyDescent="0.3">
      <c r="A1802">
        <v>1258666</v>
      </c>
      <c r="B1802" t="s">
        <v>930</v>
      </c>
      <c r="C1802" t="str">
        <f>LEFT(טבלה1[[#This Row],[course_title]],10)</f>
        <v xml:space="preserve">Financial </v>
      </c>
      <c r="D1802" t="str">
        <f>RIGHT(טבלה1[[#This Row],[course_title]],10)</f>
        <v>ing Cycles</v>
      </c>
      <c r="E1802" t="str">
        <f>MID(טבלה1[[#This Row],[course_title]],2,10)</f>
        <v>inancial S</v>
      </c>
      <c r="F1802" t="s">
        <v>931</v>
      </c>
      <c r="G1802" t="str">
        <f>REPLACE(טבלה1[[#This Row],[url]],19,3,"com")</f>
        <v>https://www.udemy.com/financial-statement-auditing-cycles/</v>
      </c>
      <c r="H1802" t="b">
        <v>1</v>
      </c>
      <c r="I1802" s="4">
        <v>50</v>
      </c>
      <c r="J1802" s="5">
        <v>0</v>
      </c>
      <c r="K1802" s="5">
        <v>0</v>
      </c>
      <c r="L1802" s="5">
        <v>9</v>
      </c>
      <c r="M1802">
        <v>4</v>
      </c>
      <c r="N1802" t="str">
        <f>VLOOKUP(טבלה1[[#This Row],[level_id]],Level_id!$A$2:$B$5,2)</f>
        <v>Intermediate Level</v>
      </c>
      <c r="O1802" t="str">
        <f>LOWER(טבלה1[[#This Row],[level_desc]])</f>
        <v>intermediate level</v>
      </c>
      <c r="P1802" s="3" t="str">
        <f>UPPER(טבלה1[[#This Row],[small letters]])</f>
        <v>INTERMEDIATE LEVEL</v>
      </c>
      <c r="Q1802">
        <f>LEN(טבלה1[[#This Row],[no spaces]])</f>
        <v>18</v>
      </c>
      <c r="R1802" t="str">
        <f>TRIM(טבלה1[[#This Row],[small letters]])</f>
        <v>intermediate level</v>
      </c>
      <c r="S1802" s="6">
        <v>2</v>
      </c>
      <c r="T1802" s="12">
        <v>42915</v>
      </c>
      <c r="U1802" s="6">
        <f>DAY(טבלה1[[#This Row],[published_date]])</f>
        <v>29</v>
      </c>
      <c r="V1802" s="6">
        <f>MONTH(טבלה1[[#This Row],[published_date]])</f>
        <v>6</v>
      </c>
      <c r="W1802" s="6">
        <f>YEAR(טבלה1[[#This Row],[published_date]])</f>
        <v>2017</v>
      </c>
      <c r="X1802">
        <v>1</v>
      </c>
      <c r="Y1802" t="str">
        <f>VLOOKUP(טבלה1[[#This Row],[subject_id]],Subject_id!$A$2:$B$5,2)</f>
        <v>Business Finance</v>
      </c>
      <c r="Z1802" s="7">
        <v>44114</v>
      </c>
      <c r="AA1802">
        <f>_xlfn.DAYS(טבלה1[[#This Row],[Removal_date]],טבלה1[[#This Row],[published_date]])</f>
        <v>1199</v>
      </c>
      <c r="AB1802" s="4">
        <f>טבלה1[[#This Row],[price]]*טבלה1[[#This Row],[num_subscribers]]</f>
        <v>0</v>
      </c>
    </row>
    <row r="1803" spans="1:28" x14ac:dyDescent="0.3">
      <c r="A1803">
        <v>40039</v>
      </c>
      <c r="B1803" t="s">
        <v>438</v>
      </c>
      <c r="C1803" t="str">
        <f>LEFT(טבלה1[[#This Row],[course_title]],10)</f>
        <v>Comprehens</v>
      </c>
      <c r="D1803" t="str">
        <f>RIGHT(טבלה1[[#This Row],[course_title]],10)</f>
        <v>ry Program</v>
      </c>
      <c r="E1803" t="str">
        <f>MID(טבלה1[[#This Row],[course_title]],2,10)</f>
        <v>omprehensi</v>
      </c>
      <c r="F1803" t="s">
        <v>439</v>
      </c>
      <c r="G1803" t="str">
        <f>REPLACE(טבלה1[[#This Row],[url]],19,3,"com")</f>
        <v>https://www.udemy.com/forex-mastery/</v>
      </c>
      <c r="H1803" t="b">
        <v>1</v>
      </c>
      <c r="I1803" s="4">
        <v>45</v>
      </c>
      <c r="J1803" s="5">
        <v>650</v>
      </c>
      <c r="K1803" s="5">
        <v>107</v>
      </c>
      <c r="L1803" s="5">
        <v>97</v>
      </c>
      <c r="M1803">
        <v>1</v>
      </c>
      <c r="N1803" t="str">
        <f>VLOOKUP(טבלה1[[#This Row],[level_id]],Level_id!$A$2:$B$5,2)</f>
        <v>All levels</v>
      </c>
      <c r="O1803" t="str">
        <f>LOWER(טבלה1[[#This Row],[level_desc]])</f>
        <v>all levels</v>
      </c>
      <c r="P1803" s="3" t="str">
        <f>UPPER(טבלה1[[#This Row],[small letters]])</f>
        <v>ALL LEVELS</v>
      </c>
      <c r="Q1803">
        <f>LEN(טבלה1[[#This Row],[no spaces]])</f>
        <v>10</v>
      </c>
      <c r="R1803" t="str">
        <f>TRIM(טבלה1[[#This Row],[small letters]])</f>
        <v>all levels</v>
      </c>
      <c r="S1803" s="6">
        <v>10</v>
      </c>
      <c r="T1803" s="12">
        <v>41312</v>
      </c>
      <c r="U1803" s="6">
        <f>DAY(טבלה1[[#This Row],[published_date]])</f>
        <v>7</v>
      </c>
      <c r="V1803" s="6">
        <f>MONTH(טבלה1[[#This Row],[published_date]])</f>
        <v>2</v>
      </c>
      <c r="W1803" s="6">
        <f>YEAR(טבלה1[[#This Row],[published_date]])</f>
        <v>2013</v>
      </c>
      <c r="X1803">
        <v>1</v>
      </c>
      <c r="Y1803" t="str">
        <f>VLOOKUP(טבלה1[[#This Row],[subject_id]],Subject_id!$A$2:$B$5,2)</f>
        <v>Business Finance</v>
      </c>
      <c r="Z1803" s="7">
        <v>43408</v>
      </c>
      <c r="AA1803">
        <f>_xlfn.DAYS(טבלה1[[#This Row],[Removal_date]],טבלה1[[#This Row],[published_date]])</f>
        <v>2096</v>
      </c>
      <c r="AB1803" s="4">
        <f>טבלה1[[#This Row],[price]]*טבלה1[[#This Row],[num_subscribers]]</f>
        <v>29250</v>
      </c>
    </row>
    <row r="1804" spans="1:28" x14ac:dyDescent="0.3">
      <c r="A1804">
        <v>49553</v>
      </c>
      <c r="B1804" t="s">
        <v>2881</v>
      </c>
      <c r="C1804" t="str">
        <f>LEFT(טבלה1[[#This Row],[course_title]],10)</f>
        <v xml:space="preserve">Essential </v>
      </c>
      <c r="D1804" t="str">
        <f>RIGHT(טבלה1[[#This Row],[course_title]],10)</f>
        <v xml:space="preserve"> - Masking</v>
      </c>
      <c r="E1804" t="str">
        <f>MID(טבלה1[[#This Row],[course_title]],2,10)</f>
        <v>ssential S</v>
      </c>
      <c r="F1804" t="s">
        <v>2882</v>
      </c>
      <c r="G1804" t="str">
        <f>REPLACE(טבלה1[[#This Row],[url]],19,3,"com")</f>
        <v>https://www.udemy.com/photoshop-masking/</v>
      </c>
      <c r="H1804" t="b">
        <v>1</v>
      </c>
      <c r="I1804" s="4">
        <v>45</v>
      </c>
      <c r="J1804" s="5">
        <v>646</v>
      </c>
      <c r="K1804" s="5">
        <v>30</v>
      </c>
      <c r="L1804" s="5">
        <v>25</v>
      </c>
      <c r="M1804">
        <v>1</v>
      </c>
      <c r="N1804" t="str">
        <f>VLOOKUP(טבלה1[[#This Row],[level_id]],Level_id!$A$2:$B$5,2)</f>
        <v>All levels</v>
      </c>
      <c r="O1804" t="str">
        <f>LOWER(טבלה1[[#This Row],[level_desc]])</f>
        <v>all levels</v>
      </c>
      <c r="P1804" s="3" t="str">
        <f>UPPER(טבלה1[[#This Row],[small letters]])</f>
        <v>ALL LEVELS</v>
      </c>
      <c r="Q1804">
        <f>LEN(טבלה1[[#This Row],[no spaces]])</f>
        <v>10</v>
      </c>
      <c r="R1804" t="str">
        <f>TRIM(טבלה1[[#This Row],[small letters]])</f>
        <v>all levels</v>
      </c>
      <c r="S1804" s="6">
        <v>2</v>
      </c>
      <c r="T1804" s="12">
        <v>41405</v>
      </c>
      <c r="U1804" s="6">
        <f>DAY(טבלה1[[#This Row],[published_date]])</f>
        <v>11</v>
      </c>
      <c r="V1804" s="6">
        <f>MONTH(טבלה1[[#This Row],[published_date]])</f>
        <v>5</v>
      </c>
      <c r="W1804" s="6">
        <f>YEAR(טבלה1[[#This Row],[published_date]])</f>
        <v>2013</v>
      </c>
      <c r="X1804">
        <v>2</v>
      </c>
      <c r="Y1804" t="str">
        <f>VLOOKUP(טבלה1[[#This Row],[subject_id]],Subject_id!$A$2:$B$5,2)</f>
        <v>Graphic Design</v>
      </c>
      <c r="Z1804" s="7">
        <v>43734</v>
      </c>
      <c r="AA1804">
        <f>_xlfn.DAYS(טבלה1[[#This Row],[Removal_date]],טבלה1[[#This Row],[published_date]])</f>
        <v>2329</v>
      </c>
      <c r="AB1804" s="4">
        <f>טבלה1[[#This Row],[price]]*טבלה1[[#This Row],[num_subscribers]]</f>
        <v>29070</v>
      </c>
    </row>
    <row r="1805" spans="1:28" x14ac:dyDescent="0.3">
      <c r="A1805">
        <v>53549</v>
      </c>
      <c r="B1805" t="s">
        <v>2857</v>
      </c>
      <c r="C1805" t="str">
        <f>LEFT(טבלה1[[#This Row],[course_title]],10)</f>
        <v xml:space="preserve">Essential </v>
      </c>
      <c r="D1805" t="str">
        <f>RIGHT(טבלה1[[#This Row],[course_title]],10)</f>
        <v>e Pen Tool</v>
      </c>
      <c r="E1805" t="str">
        <f>MID(טבלה1[[#This Row],[course_title]],2,10)</f>
        <v>ssential S</v>
      </c>
      <c r="F1805" t="s">
        <v>2858</v>
      </c>
      <c r="G1805" t="str">
        <f>REPLACE(טבלה1[[#This Row],[url]],19,3,"com")</f>
        <v>https://www.udemy.com/pen-tool/</v>
      </c>
      <c r="H1805" t="b">
        <v>1</v>
      </c>
      <c r="I1805" s="4">
        <v>45</v>
      </c>
      <c r="J1805" s="5">
        <v>387</v>
      </c>
      <c r="K1805" s="5">
        <v>24</v>
      </c>
      <c r="L1805" s="5">
        <v>24</v>
      </c>
      <c r="M1805">
        <v>1</v>
      </c>
      <c r="N1805" t="str">
        <f>VLOOKUP(טבלה1[[#This Row],[level_id]],Level_id!$A$2:$B$5,2)</f>
        <v>All levels</v>
      </c>
      <c r="O1805" t="str">
        <f>LOWER(טבלה1[[#This Row],[level_desc]])</f>
        <v>all levels</v>
      </c>
      <c r="P1805" s="3" t="str">
        <f>UPPER(טבלה1[[#This Row],[small letters]])</f>
        <v>ALL LEVELS</v>
      </c>
      <c r="Q1805">
        <f>LEN(טבלה1[[#This Row],[no spaces]])</f>
        <v>10</v>
      </c>
      <c r="R1805" t="str">
        <f>TRIM(טבלה1[[#This Row],[small letters]])</f>
        <v>all levels</v>
      </c>
      <c r="S1805" s="6">
        <v>2</v>
      </c>
      <c r="T1805" s="12">
        <v>41407</v>
      </c>
      <c r="U1805" s="6">
        <f>DAY(טבלה1[[#This Row],[published_date]])</f>
        <v>13</v>
      </c>
      <c r="V1805" s="6">
        <f>MONTH(טבלה1[[#This Row],[published_date]])</f>
        <v>5</v>
      </c>
      <c r="W1805" s="6">
        <f>YEAR(טבלה1[[#This Row],[published_date]])</f>
        <v>2013</v>
      </c>
      <c r="X1805">
        <v>2</v>
      </c>
      <c r="Y1805" t="str">
        <f>VLOOKUP(טבלה1[[#This Row],[subject_id]],Subject_id!$A$2:$B$5,2)</f>
        <v>Graphic Design</v>
      </c>
      <c r="Z1805" s="7">
        <v>43734</v>
      </c>
      <c r="AA1805">
        <f>_xlfn.DAYS(טבלה1[[#This Row],[Removal_date]],טבלה1[[#This Row],[published_date]])</f>
        <v>2327</v>
      </c>
      <c r="AB1805" s="4">
        <f>טבלה1[[#This Row],[price]]*טבלה1[[#This Row],[num_subscribers]]</f>
        <v>17415</v>
      </c>
    </row>
    <row r="1806" spans="1:28" x14ac:dyDescent="0.3">
      <c r="A1806">
        <v>53556</v>
      </c>
      <c r="B1806" t="s">
        <v>3370</v>
      </c>
      <c r="C1806" t="str">
        <f>LEFT(טבלה1[[#This Row],[course_title]],10)</f>
        <v xml:space="preserve">Essential </v>
      </c>
      <c r="D1806" t="str">
        <f>RIGHT(טבלה1[[#This Row],[course_title]],10)</f>
        <v xml:space="preserve"> with Type</v>
      </c>
      <c r="E1806" t="str">
        <f>MID(טבלה1[[#This Row],[course_title]],2,10)</f>
        <v>ssential S</v>
      </c>
      <c r="F1806" t="s">
        <v>3371</v>
      </c>
      <c r="G1806" t="str">
        <f>REPLACE(טבלה1[[#This Row],[url]],19,3,"com")</f>
        <v>https://www.udemy.com/working-with-type/</v>
      </c>
      <c r="H1806" t="b">
        <v>1</v>
      </c>
      <c r="I1806" s="4">
        <v>45</v>
      </c>
      <c r="J1806" s="5">
        <v>219</v>
      </c>
      <c r="K1806" s="5">
        <v>11</v>
      </c>
      <c r="L1806" s="5">
        <v>25</v>
      </c>
      <c r="M1806">
        <v>1</v>
      </c>
      <c r="N1806" t="str">
        <f>VLOOKUP(טבלה1[[#This Row],[level_id]],Level_id!$A$2:$B$5,2)</f>
        <v>All levels</v>
      </c>
      <c r="O1806" t="str">
        <f>LOWER(טבלה1[[#This Row],[level_desc]])</f>
        <v>all levels</v>
      </c>
      <c r="P1806" s="3" t="str">
        <f>UPPER(טבלה1[[#This Row],[small letters]])</f>
        <v>ALL LEVELS</v>
      </c>
      <c r="Q1806">
        <f>LEN(טבלה1[[#This Row],[no spaces]])</f>
        <v>10</v>
      </c>
      <c r="R1806" t="str">
        <f>TRIM(טבלה1[[#This Row],[small letters]])</f>
        <v>all levels</v>
      </c>
      <c r="S1806" s="6">
        <v>2</v>
      </c>
      <c r="T1806" s="12">
        <v>41407</v>
      </c>
      <c r="U1806" s="6">
        <f>DAY(טבלה1[[#This Row],[published_date]])</f>
        <v>13</v>
      </c>
      <c r="V1806" s="6">
        <f>MONTH(טבלה1[[#This Row],[published_date]])</f>
        <v>5</v>
      </c>
      <c r="W1806" s="6">
        <f>YEAR(טבלה1[[#This Row],[published_date]])</f>
        <v>2013</v>
      </c>
      <c r="X1806">
        <v>2</v>
      </c>
      <c r="Y1806" t="str">
        <f>VLOOKUP(טבלה1[[#This Row],[subject_id]],Subject_id!$A$2:$B$5,2)</f>
        <v>Graphic Design</v>
      </c>
      <c r="Z1806" s="7">
        <v>43734</v>
      </c>
      <c r="AA1806">
        <f>_xlfn.DAYS(טבלה1[[#This Row],[Removal_date]],טבלה1[[#This Row],[published_date]])</f>
        <v>2327</v>
      </c>
      <c r="AB1806" s="4">
        <f>טבלה1[[#This Row],[price]]*טבלה1[[#This Row],[num_subscribers]]</f>
        <v>9855</v>
      </c>
    </row>
    <row r="1807" spans="1:28" x14ac:dyDescent="0.3">
      <c r="A1807">
        <v>54246</v>
      </c>
      <c r="B1807" t="s">
        <v>2090</v>
      </c>
      <c r="C1807" t="str">
        <f>LEFT(טבלה1[[#This Row],[course_title]],10)</f>
        <v>3 document</v>
      </c>
      <c r="D1807" t="str">
        <f>RIGHT(טבלה1[[#This Row],[course_title]],10)</f>
        <v>con Ã©xito</v>
      </c>
      <c r="E1807" t="str">
        <f>MID(טבלה1[[#This Row],[course_title]],2,10)</f>
        <v xml:space="preserve"> documento</v>
      </c>
      <c r="F1807" t="s">
        <v>2091</v>
      </c>
      <c r="G1807" t="str">
        <f>REPLACE(טבלה1[[#This Row],[url]],19,3,"com")</f>
        <v>https://www.udemy.com/3-documentos-clave-para-administrar-tu-empresa-con-exito/</v>
      </c>
      <c r="H1807" t="b">
        <v>1</v>
      </c>
      <c r="I1807" s="4">
        <v>45</v>
      </c>
      <c r="J1807" s="5">
        <v>40</v>
      </c>
      <c r="K1807" s="5">
        <v>6</v>
      </c>
      <c r="L1807" s="5">
        <v>18</v>
      </c>
      <c r="M1807">
        <v>4</v>
      </c>
      <c r="N1807" t="str">
        <f>VLOOKUP(טבלה1[[#This Row],[level_id]],Level_id!$A$2:$B$5,2)</f>
        <v>Intermediate Level</v>
      </c>
      <c r="O1807" t="str">
        <f>LOWER(טבלה1[[#This Row],[level_desc]])</f>
        <v>intermediate level</v>
      </c>
      <c r="P1807" s="3" t="str">
        <f>UPPER(טבלה1[[#This Row],[small letters]])</f>
        <v>INTERMEDIATE LEVEL</v>
      </c>
      <c r="Q1807">
        <f>LEN(טבלה1[[#This Row],[no spaces]])</f>
        <v>18</v>
      </c>
      <c r="R1807" t="str">
        <f>TRIM(טבלה1[[#This Row],[small letters]])</f>
        <v>intermediate level</v>
      </c>
      <c r="S1807" s="6">
        <v>1</v>
      </c>
      <c r="T1807" s="12">
        <v>41410</v>
      </c>
      <c r="U1807" s="6">
        <f>DAY(טבלה1[[#This Row],[published_date]])</f>
        <v>16</v>
      </c>
      <c r="V1807" s="6">
        <f>MONTH(טבלה1[[#This Row],[published_date]])</f>
        <v>5</v>
      </c>
      <c r="W1807" s="6">
        <f>YEAR(טבלה1[[#This Row],[published_date]])</f>
        <v>2013</v>
      </c>
      <c r="X1807">
        <v>1</v>
      </c>
      <c r="Y1807" t="str">
        <f>VLOOKUP(טבלה1[[#This Row],[subject_id]],Subject_id!$A$2:$B$5,2)</f>
        <v>Business Finance</v>
      </c>
      <c r="Z1807" s="7">
        <v>44114</v>
      </c>
      <c r="AA1807">
        <f>_xlfn.DAYS(טבלה1[[#This Row],[Removal_date]],טבלה1[[#This Row],[published_date]])</f>
        <v>2704</v>
      </c>
      <c r="AB1807" s="4">
        <f>טבלה1[[#This Row],[price]]*טבלה1[[#This Row],[num_subscribers]]</f>
        <v>1800</v>
      </c>
    </row>
    <row r="1808" spans="1:28" x14ac:dyDescent="0.3">
      <c r="A1808">
        <v>101234</v>
      </c>
      <c r="B1808" t="s">
        <v>1942</v>
      </c>
      <c r="C1808" t="str">
        <f>LEFT(טבלה1[[#This Row],[course_title]],10)</f>
        <v xml:space="preserve">The Smart </v>
      </c>
      <c r="D1808" t="str">
        <f>RIGHT(טבלה1[[#This Row],[course_title]],10)</f>
        <v>ion Trader</v>
      </c>
      <c r="E1808" t="str">
        <f>MID(טבלה1[[#This Row],[course_title]],2,10)</f>
        <v>he Smart O</v>
      </c>
      <c r="F1808" t="s">
        <v>1943</v>
      </c>
      <c r="G1808" t="str">
        <f>REPLACE(טבלה1[[#This Row],[url]],19,3,"com")</f>
        <v>https://www.udemy.com/the-smart-option-trader/</v>
      </c>
      <c r="H1808" t="b">
        <v>1</v>
      </c>
      <c r="I1808" s="4">
        <v>45</v>
      </c>
      <c r="J1808" s="5">
        <v>412</v>
      </c>
      <c r="K1808" s="5">
        <v>19</v>
      </c>
      <c r="L1808" s="5">
        <v>74</v>
      </c>
      <c r="M1808">
        <v>1</v>
      </c>
      <c r="N1808" t="str">
        <f>VLOOKUP(טבלה1[[#This Row],[level_id]],Level_id!$A$2:$B$5,2)</f>
        <v>All levels</v>
      </c>
      <c r="O1808" t="str">
        <f>LOWER(טבלה1[[#This Row],[level_desc]])</f>
        <v>all levels</v>
      </c>
      <c r="P1808" s="3" t="str">
        <f>UPPER(טבלה1[[#This Row],[small letters]])</f>
        <v>ALL LEVELS</v>
      </c>
      <c r="Q1808">
        <f>LEN(טבלה1[[#This Row],[no spaces]])</f>
        <v>10</v>
      </c>
      <c r="R1808" t="str">
        <f>TRIM(טבלה1[[#This Row],[small letters]])</f>
        <v>all levels</v>
      </c>
      <c r="S1808" s="6">
        <v>13</v>
      </c>
      <c r="T1808" s="12">
        <v>41557</v>
      </c>
      <c r="U1808" s="6">
        <f>DAY(טבלה1[[#This Row],[published_date]])</f>
        <v>10</v>
      </c>
      <c r="V1808" s="6">
        <f>MONTH(טבלה1[[#This Row],[published_date]])</f>
        <v>10</v>
      </c>
      <c r="W1808" s="6">
        <f>YEAR(טבלה1[[#This Row],[published_date]])</f>
        <v>2013</v>
      </c>
      <c r="X1808">
        <v>1</v>
      </c>
      <c r="Y1808" t="str">
        <f>VLOOKUP(טבלה1[[#This Row],[subject_id]],Subject_id!$A$2:$B$5,2)</f>
        <v>Business Finance</v>
      </c>
      <c r="Z1808" s="7">
        <v>43318</v>
      </c>
      <c r="AA1808">
        <f>_xlfn.DAYS(טבלה1[[#This Row],[Removal_date]],טבלה1[[#This Row],[published_date]])</f>
        <v>1761</v>
      </c>
      <c r="AB1808" s="4">
        <f>טבלה1[[#This Row],[price]]*טבלה1[[#This Row],[num_subscribers]]</f>
        <v>18540</v>
      </c>
    </row>
    <row r="1809" spans="1:28" x14ac:dyDescent="0.3">
      <c r="A1809">
        <v>133968</v>
      </c>
      <c r="B1809" t="s">
        <v>2994</v>
      </c>
      <c r="C1809" t="str">
        <f>LEFT(טבלה1[[#This Row],[course_title]],10)</f>
        <v>Web Elemen</v>
      </c>
      <c r="D1809" t="str">
        <f>RIGHT(טבלה1[[#This Row],[course_title]],10)</f>
        <v xml:space="preserve"> Photoshop</v>
      </c>
      <c r="E1809" t="str">
        <f>MID(טבלה1[[#This Row],[course_title]],2,10)</f>
        <v>eb Element</v>
      </c>
      <c r="F1809" t="s">
        <v>2995</v>
      </c>
      <c r="G1809" t="str">
        <f>REPLACE(טבלה1[[#This Row],[url]],19,3,"com")</f>
        <v>https://www.udemy.com/web-elements-design-with-photoshop/</v>
      </c>
      <c r="H1809" t="b">
        <v>1</v>
      </c>
      <c r="I1809" s="4">
        <v>45</v>
      </c>
      <c r="J1809" s="5">
        <v>5072</v>
      </c>
      <c r="K1809" s="5">
        <v>38</v>
      </c>
      <c r="L1809" s="5">
        <v>44</v>
      </c>
      <c r="M1809">
        <v>1</v>
      </c>
      <c r="N1809" t="str">
        <f>VLOOKUP(טבלה1[[#This Row],[level_id]],Level_id!$A$2:$B$5,2)</f>
        <v>All levels</v>
      </c>
      <c r="O1809" t="str">
        <f>LOWER(טבלה1[[#This Row],[level_desc]])</f>
        <v>all levels</v>
      </c>
      <c r="P1809" s="3" t="str">
        <f>UPPER(טבלה1[[#This Row],[small letters]])</f>
        <v>ALL LEVELS</v>
      </c>
      <c r="Q1809">
        <f>LEN(טבלה1[[#This Row],[no spaces]])</f>
        <v>10</v>
      </c>
      <c r="R1809" t="str">
        <f>TRIM(טבלה1[[#This Row],[small letters]])</f>
        <v>all levels</v>
      </c>
      <c r="S1809" s="6">
        <v>5</v>
      </c>
      <c r="T1809" s="12">
        <v>41933</v>
      </c>
      <c r="U1809" s="6">
        <f>DAY(טבלה1[[#This Row],[published_date]])</f>
        <v>21</v>
      </c>
      <c r="V1809" s="6">
        <f>MONTH(טבלה1[[#This Row],[published_date]])</f>
        <v>10</v>
      </c>
      <c r="W1809" s="6">
        <f>YEAR(טבלה1[[#This Row],[published_date]])</f>
        <v>2014</v>
      </c>
      <c r="X1809">
        <v>2</v>
      </c>
      <c r="Y1809" t="str">
        <f>VLOOKUP(טבלה1[[#This Row],[subject_id]],Subject_id!$A$2:$B$5,2)</f>
        <v>Graphic Design</v>
      </c>
      <c r="Z1809" s="7">
        <v>43734</v>
      </c>
      <c r="AA1809">
        <f>_xlfn.DAYS(טבלה1[[#This Row],[Removal_date]],טבלה1[[#This Row],[published_date]])</f>
        <v>1801</v>
      </c>
      <c r="AB1809" s="4">
        <f>טבלה1[[#This Row],[price]]*טבלה1[[#This Row],[num_subscribers]]</f>
        <v>228240</v>
      </c>
    </row>
    <row r="1810" spans="1:28" x14ac:dyDescent="0.3">
      <c r="A1810">
        <v>198692</v>
      </c>
      <c r="B1810" t="s">
        <v>4908</v>
      </c>
      <c r="C1810" t="str">
        <f>LEFT(טבלה1[[#This Row],[course_title]],10)</f>
        <v>Acoustic G</v>
      </c>
      <c r="D1810" t="str">
        <f>RIGHT(טבלה1[[#This Row],[course_title]],10)</f>
        <v>The Basics</v>
      </c>
      <c r="E1810" t="str">
        <f>MID(טבלה1[[#This Row],[course_title]],2,10)</f>
        <v>coustic Gu</v>
      </c>
      <c r="F1810" t="s">
        <v>4909</v>
      </c>
      <c r="G1810" t="str">
        <f>REPLACE(טבלה1[[#This Row],[url]],19,3,"com")</f>
        <v>https://www.udemy.com/acoustic-guitar-after-the-basics/</v>
      </c>
      <c r="H1810" t="b">
        <v>1</v>
      </c>
      <c r="I1810" s="4">
        <v>45</v>
      </c>
      <c r="J1810" s="5">
        <v>181</v>
      </c>
      <c r="K1810" s="5">
        <v>17</v>
      </c>
      <c r="L1810" s="5">
        <v>25</v>
      </c>
      <c r="M1810">
        <v>4</v>
      </c>
      <c r="N1810" t="str">
        <f>VLOOKUP(טבלה1[[#This Row],[level_id]],Level_id!$A$2:$B$5,2)</f>
        <v>Intermediate Level</v>
      </c>
      <c r="O1810" t="str">
        <f>LOWER(טבלה1[[#This Row],[level_desc]])</f>
        <v>intermediate level</v>
      </c>
      <c r="P1810" s="3" t="str">
        <f>UPPER(טבלה1[[#This Row],[small letters]])</f>
        <v>INTERMEDIATE LEVEL</v>
      </c>
      <c r="Q1810">
        <f>LEN(טבלה1[[#This Row],[no spaces]])</f>
        <v>18</v>
      </c>
      <c r="R1810" t="str">
        <f>TRIM(טבלה1[[#This Row],[small letters]])</f>
        <v>intermediate level</v>
      </c>
      <c r="S1810" s="6">
        <v>2.5</v>
      </c>
      <c r="T1810" s="12">
        <v>41963</v>
      </c>
      <c r="U1810" s="6">
        <f>DAY(טבלה1[[#This Row],[published_date]])</f>
        <v>20</v>
      </c>
      <c r="V1810" s="6">
        <f>MONTH(טבלה1[[#This Row],[published_date]])</f>
        <v>11</v>
      </c>
      <c r="W1810" s="6">
        <f>YEAR(טבלה1[[#This Row],[published_date]])</f>
        <v>2014</v>
      </c>
      <c r="X1810">
        <v>3</v>
      </c>
      <c r="Y1810" t="str">
        <f>VLOOKUP(טבלה1[[#This Row],[subject_id]],Subject_id!$A$2:$B$5,2)</f>
        <v>Musical Instruments</v>
      </c>
      <c r="Z1810" s="7">
        <v>44114</v>
      </c>
      <c r="AA1810">
        <f>_xlfn.DAYS(טבלה1[[#This Row],[Removal_date]],טבלה1[[#This Row],[published_date]])</f>
        <v>2151</v>
      </c>
      <c r="AB1810" s="4">
        <f>טבלה1[[#This Row],[price]]*טבלה1[[#This Row],[num_subscribers]]</f>
        <v>8145</v>
      </c>
    </row>
    <row r="1811" spans="1:28" x14ac:dyDescent="0.3">
      <c r="A1811">
        <v>250902</v>
      </c>
      <c r="B1811" t="s">
        <v>2048</v>
      </c>
      <c r="C1811" t="str">
        <f>LEFT(טבלה1[[#This Row],[course_title]],10)</f>
        <v>Nest Egg I</v>
      </c>
      <c r="D1811" t="str">
        <f>RIGHT(טבלה1[[#This Row],[course_title]],10)</f>
        <v xml:space="preserve"> Investing</v>
      </c>
      <c r="E1811" t="str">
        <f>MID(טבלה1[[#This Row],[course_title]],2,10)</f>
        <v>est Egg In</v>
      </c>
      <c r="F1811" t="s">
        <v>2049</v>
      </c>
      <c r="G1811" t="str">
        <f>REPLACE(טבלה1[[#This Row],[url]],19,3,"com")</f>
        <v>https://www.udemy.com/nest-egg-secrets/</v>
      </c>
      <c r="H1811" t="b">
        <v>1</v>
      </c>
      <c r="I1811" s="4">
        <v>45</v>
      </c>
      <c r="J1811" s="5">
        <v>6</v>
      </c>
      <c r="K1811" s="5">
        <v>0</v>
      </c>
      <c r="L1811" s="5">
        <v>12</v>
      </c>
      <c r="M1811">
        <v>2</v>
      </c>
      <c r="N1811" t="str">
        <f>VLOOKUP(טבלה1[[#This Row],[level_id]],Level_id!$A$2:$B$5,2)</f>
        <v>Beginner Level</v>
      </c>
      <c r="O1811" t="str">
        <f>LOWER(טבלה1[[#This Row],[level_desc]])</f>
        <v>beginner level</v>
      </c>
      <c r="P1811" s="3" t="str">
        <f>UPPER(טבלה1[[#This Row],[small letters]])</f>
        <v>BEGINNER LEVEL</v>
      </c>
      <c r="Q1811">
        <f>LEN(טבלה1[[#This Row],[no spaces]])</f>
        <v>14</v>
      </c>
      <c r="R1811" t="str">
        <f>TRIM(טבלה1[[#This Row],[small letters]])</f>
        <v>beginner level</v>
      </c>
      <c r="S1811" s="6">
        <v>2</v>
      </c>
      <c r="T1811" s="12">
        <v>41817</v>
      </c>
      <c r="U1811" s="6">
        <f>DAY(טבלה1[[#This Row],[published_date]])</f>
        <v>27</v>
      </c>
      <c r="V1811" s="6">
        <f>MONTH(טבלה1[[#This Row],[published_date]])</f>
        <v>6</v>
      </c>
      <c r="W1811" s="6">
        <f>YEAR(טבלה1[[#This Row],[published_date]])</f>
        <v>2014</v>
      </c>
      <c r="X1811">
        <v>1</v>
      </c>
      <c r="Y1811" t="str">
        <f>VLOOKUP(טבלה1[[#This Row],[subject_id]],Subject_id!$A$2:$B$5,2)</f>
        <v>Business Finance</v>
      </c>
      <c r="Z1811" s="7">
        <v>43465</v>
      </c>
      <c r="AA1811">
        <f>_xlfn.DAYS(טבלה1[[#This Row],[Removal_date]],טבלה1[[#This Row],[published_date]])</f>
        <v>1648</v>
      </c>
      <c r="AB1811" s="4">
        <f>טבלה1[[#This Row],[price]]*טבלה1[[#This Row],[num_subscribers]]</f>
        <v>270</v>
      </c>
    </row>
    <row r="1812" spans="1:28" x14ac:dyDescent="0.3">
      <c r="A1812">
        <v>297602</v>
      </c>
      <c r="B1812" t="s">
        <v>7347</v>
      </c>
      <c r="C1812" t="str">
        <f>LEFT(טבלה1[[#This Row],[course_title]],10)</f>
        <v>Using MODX</v>
      </c>
      <c r="D1812" t="str">
        <f>RIGHT(טבלה1[[#This Row],[course_title]],10)</f>
        <v>er's Guide</v>
      </c>
      <c r="E1812" t="str">
        <f>MID(טבלה1[[#This Row],[course_title]],2,10)</f>
        <v xml:space="preserve">sing MODX </v>
      </c>
      <c r="F1812" t="s">
        <v>7348</v>
      </c>
      <c r="G1812" t="str">
        <f>REPLACE(טבלה1[[#This Row],[url]],19,3,"com")</f>
        <v>https://www.udemy.com/using-modx-cms-to-build-websites-a-beginners-guide/</v>
      </c>
      <c r="H1812" t="b">
        <v>1</v>
      </c>
      <c r="I1812" s="4">
        <v>45</v>
      </c>
      <c r="J1812" s="5">
        <v>901</v>
      </c>
      <c r="K1812" s="5">
        <v>36</v>
      </c>
      <c r="L1812" s="5">
        <v>20</v>
      </c>
      <c r="M1812">
        <v>2</v>
      </c>
      <c r="N1812" t="str">
        <f>VLOOKUP(טבלה1[[#This Row],[level_id]],Level_id!$A$2:$B$5,2)</f>
        <v>Beginner Level</v>
      </c>
      <c r="O1812" t="str">
        <f>LOWER(טבלה1[[#This Row],[level_desc]])</f>
        <v>beginner level</v>
      </c>
      <c r="P1812" s="3" t="str">
        <f>UPPER(טבלה1[[#This Row],[small letters]])</f>
        <v>BEGINNER LEVEL</v>
      </c>
      <c r="Q1812">
        <f>LEN(טבלה1[[#This Row],[no spaces]])</f>
        <v>14</v>
      </c>
      <c r="R1812" t="str">
        <f>TRIM(טבלה1[[#This Row],[small letters]])</f>
        <v>beginner level</v>
      </c>
      <c r="S1812" s="6">
        <v>2</v>
      </c>
      <c r="T1812" s="12">
        <v>41910</v>
      </c>
      <c r="U1812" s="6">
        <f>DAY(טבלה1[[#This Row],[published_date]])</f>
        <v>28</v>
      </c>
      <c r="V1812" s="6">
        <f>MONTH(טבלה1[[#This Row],[published_date]])</f>
        <v>9</v>
      </c>
      <c r="W1812" s="6">
        <f>YEAR(טבלה1[[#This Row],[published_date]])</f>
        <v>2014</v>
      </c>
      <c r="X1812">
        <v>4</v>
      </c>
      <c r="Y1812" t="str">
        <f>VLOOKUP(טבלה1[[#This Row],[subject_id]],Subject_id!$A$2:$B$5,2)</f>
        <v>Web Development</v>
      </c>
      <c r="Z1812" s="7">
        <v>43465</v>
      </c>
      <c r="AA1812">
        <f>_xlfn.DAYS(טבלה1[[#This Row],[Removal_date]],טבלה1[[#This Row],[published_date]])</f>
        <v>1555</v>
      </c>
      <c r="AB1812" s="4">
        <f>טבלה1[[#This Row],[price]]*טבלה1[[#This Row],[num_subscribers]]</f>
        <v>40545</v>
      </c>
    </row>
    <row r="1813" spans="1:28" x14ac:dyDescent="0.3">
      <c r="A1813">
        <v>311530</v>
      </c>
      <c r="B1813" t="s">
        <v>3886</v>
      </c>
      <c r="C1813" t="str">
        <f>LEFT(טבלה1[[#This Row],[course_title]],10)</f>
        <v xml:space="preserve">Learn How </v>
      </c>
      <c r="D1813" t="str">
        <f>RIGHT(טבלה1[[#This Row],[course_title]],10)</f>
        <v>iano Today</v>
      </c>
      <c r="E1813" t="str">
        <f>MID(טבלה1[[#This Row],[course_title]],2,10)</f>
        <v>earn How t</v>
      </c>
      <c r="F1813" t="s">
        <v>3887</v>
      </c>
      <c r="G1813" t="str">
        <f>REPLACE(טבלה1[[#This Row],[url]],19,3,"com")</f>
        <v>https://www.udemy.com/learn-how-to-play-blues-rock-boogie-woogie-piano-today/</v>
      </c>
      <c r="H1813" t="b">
        <v>1</v>
      </c>
      <c r="I1813" s="4">
        <v>45</v>
      </c>
      <c r="J1813" s="5">
        <v>2346</v>
      </c>
      <c r="K1813" s="5">
        <v>11</v>
      </c>
      <c r="L1813" s="5">
        <v>14</v>
      </c>
      <c r="M1813">
        <v>1</v>
      </c>
      <c r="N1813" t="str">
        <f>VLOOKUP(טבלה1[[#This Row],[level_id]],Level_id!$A$2:$B$5,2)</f>
        <v>All levels</v>
      </c>
      <c r="O1813" t="str">
        <f>LOWER(טבלה1[[#This Row],[level_desc]])</f>
        <v>all levels</v>
      </c>
      <c r="P1813" s="3" t="str">
        <f>UPPER(טבלה1[[#This Row],[small letters]])</f>
        <v>ALL LEVELS</v>
      </c>
      <c r="Q1813">
        <f>LEN(טבלה1[[#This Row],[no spaces]])</f>
        <v>10</v>
      </c>
      <c r="R1813" t="str">
        <f>TRIM(טבלה1[[#This Row],[small letters]])</f>
        <v>all levels</v>
      </c>
      <c r="S1813" s="6">
        <v>0.65</v>
      </c>
      <c r="T1813" s="12">
        <v>41920</v>
      </c>
      <c r="U1813" s="6">
        <f>DAY(טבלה1[[#This Row],[published_date]])</f>
        <v>8</v>
      </c>
      <c r="V1813" s="6">
        <f>MONTH(טבלה1[[#This Row],[published_date]])</f>
        <v>10</v>
      </c>
      <c r="W1813" s="6">
        <f>YEAR(טבלה1[[#This Row],[published_date]])</f>
        <v>2014</v>
      </c>
      <c r="X1813">
        <v>3</v>
      </c>
      <c r="Y1813" t="str">
        <f>VLOOKUP(טבלה1[[#This Row],[subject_id]],Subject_id!$A$2:$B$5,2)</f>
        <v>Musical Instruments</v>
      </c>
      <c r="Z1813" s="7">
        <v>43734</v>
      </c>
      <c r="AA1813">
        <f>_xlfn.DAYS(טבלה1[[#This Row],[Removal_date]],טבלה1[[#This Row],[published_date]])</f>
        <v>1814</v>
      </c>
      <c r="AB1813" s="4">
        <f>טבלה1[[#This Row],[price]]*טבלה1[[#This Row],[num_subscribers]]</f>
        <v>105570</v>
      </c>
    </row>
    <row r="1814" spans="1:28" x14ac:dyDescent="0.3">
      <c r="A1814">
        <v>317572</v>
      </c>
      <c r="B1814" t="s">
        <v>774</v>
      </c>
      <c r="C1814" t="str">
        <f>LEFT(טבלה1[[#This Row],[course_title]],10)</f>
        <v>Accounting</v>
      </c>
      <c r="D1814" t="str">
        <f>RIGHT(טבלה1[[#This Row],[course_title]],10)</f>
        <v>ed for You</v>
      </c>
      <c r="E1814" t="str">
        <f>MID(טבלה1[[#This Row],[course_title]],2,10)</f>
        <v xml:space="preserve">ccounting </v>
      </c>
      <c r="F1814" t="s">
        <v>775</v>
      </c>
      <c r="G1814" t="str">
        <f>REPLACE(טבלה1[[#This Row],[url]],19,3,"com")</f>
        <v>https://www.udemy.com/accounting-1-simplified-for-you/</v>
      </c>
      <c r="H1814" t="b">
        <v>1</v>
      </c>
      <c r="I1814" s="4">
        <v>45</v>
      </c>
      <c r="J1814" s="5">
        <v>2490</v>
      </c>
      <c r="K1814" s="5">
        <v>95</v>
      </c>
      <c r="L1814" s="5">
        <v>13</v>
      </c>
      <c r="M1814">
        <v>2</v>
      </c>
      <c r="N1814" t="str">
        <f>VLOOKUP(טבלה1[[#This Row],[level_id]],Level_id!$A$2:$B$5,2)</f>
        <v>Beginner Level</v>
      </c>
      <c r="O1814" t="str">
        <f>LOWER(טבלה1[[#This Row],[level_desc]])</f>
        <v>beginner level</v>
      </c>
      <c r="P1814" s="3" t="str">
        <f>UPPER(טבלה1[[#This Row],[small letters]])</f>
        <v>BEGINNER LEVEL</v>
      </c>
      <c r="Q1814">
        <f>LEN(טבלה1[[#This Row],[no spaces]])</f>
        <v>14</v>
      </c>
      <c r="R1814" t="str">
        <f>TRIM(טבלה1[[#This Row],[small letters]])</f>
        <v>beginner level</v>
      </c>
      <c r="S1814" s="6">
        <v>3</v>
      </c>
      <c r="T1814" s="12">
        <v>41953</v>
      </c>
      <c r="U1814" s="6">
        <f>DAY(טבלה1[[#This Row],[published_date]])</f>
        <v>10</v>
      </c>
      <c r="V1814" s="6">
        <f>MONTH(טבלה1[[#This Row],[published_date]])</f>
        <v>11</v>
      </c>
      <c r="W1814" s="6">
        <f>YEAR(טבלה1[[#This Row],[published_date]])</f>
        <v>2014</v>
      </c>
      <c r="X1814">
        <v>1</v>
      </c>
      <c r="Y1814" t="str">
        <f>VLOOKUP(טבלה1[[#This Row],[subject_id]],Subject_id!$A$2:$B$5,2)</f>
        <v>Business Finance</v>
      </c>
      <c r="Z1814" s="7">
        <v>43245</v>
      </c>
      <c r="AA1814">
        <f>_xlfn.DAYS(טבלה1[[#This Row],[Removal_date]],טבלה1[[#This Row],[published_date]])</f>
        <v>1292</v>
      </c>
      <c r="AB1814" s="4">
        <f>טבלה1[[#This Row],[price]]*טבלה1[[#This Row],[num_subscribers]]</f>
        <v>112050</v>
      </c>
    </row>
    <row r="1815" spans="1:28" x14ac:dyDescent="0.3">
      <c r="A1815">
        <v>323916</v>
      </c>
      <c r="B1815" t="s">
        <v>2230</v>
      </c>
      <c r="C1815" t="str">
        <f>LEFT(טבלה1[[#This Row],[course_title]],10)</f>
        <v xml:space="preserve">Learn How </v>
      </c>
      <c r="D1815" t="str">
        <f>RIGHT(טבלה1[[#This Row],[course_title]],10)</f>
        <v>ex Entries</v>
      </c>
      <c r="E1815" t="str">
        <f>MID(טבלה1[[#This Row],[course_title]],2,10)</f>
        <v>earn How T</v>
      </c>
      <c r="F1815" t="s">
        <v>2231</v>
      </c>
      <c r="G1815" t="str">
        <f>REPLACE(טבלה1[[#This Row],[url]],19,3,"com")</f>
        <v>https://www.udemy.com/learn-how-to-use-channels-to-find-amazing-forex-entries/</v>
      </c>
      <c r="H1815" t="b">
        <v>1</v>
      </c>
      <c r="I1815" s="4">
        <v>45</v>
      </c>
      <c r="J1815" s="5">
        <v>172</v>
      </c>
      <c r="K1815" s="5">
        <v>48</v>
      </c>
      <c r="L1815" s="5">
        <v>15</v>
      </c>
      <c r="M1815">
        <v>1</v>
      </c>
      <c r="N1815" t="str">
        <f>VLOOKUP(טבלה1[[#This Row],[level_id]],Level_id!$A$2:$B$5,2)</f>
        <v>All levels</v>
      </c>
      <c r="O1815" t="str">
        <f>LOWER(טבלה1[[#This Row],[level_desc]])</f>
        <v>all levels</v>
      </c>
      <c r="P1815" s="3" t="str">
        <f>UPPER(טבלה1[[#This Row],[small letters]])</f>
        <v>ALL LEVELS</v>
      </c>
      <c r="Q1815">
        <f>LEN(טבלה1[[#This Row],[no spaces]])</f>
        <v>10</v>
      </c>
      <c r="R1815" t="str">
        <f>TRIM(טבלה1[[#This Row],[small letters]])</f>
        <v>all levels</v>
      </c>
      <c r="S1815" s="6">
        <v>1</v>
      </c>
      <c r="T1815" s="12">
        <v>42879</v>
      </c>
      <c r="U1815" s="6">
        <f>DAY(טבלה1[[#This Row],[published_date]])</f>
        <v>24</v>
      </c>
      <c r="V1815" s="6">
        <f>MONTH(טבלה1[[#This Row],[published_date]])</f>
        <v>5</v>
      </c>
      <c r="W1815" s="6">
        <f>YEAR(טבלה1[[#This Row],[published_date]])</f>
        <v>2017</v>
      </c>
      <c r="X1815">
        <v>1</v>
      </c>
      <c r="Y1815" t="str">
        <f>VLOOKUP(טבלה1[[#This Row],[subject_id]],Subject_id!$A$2:$B$5,2)</f>
        <v>Business Finance</v>
      </c>
      <c r="Z1815" s="7">
        <v>43734</v>
      </c>
      <c r="AA1815">
        <f>_xlfn.DAYS(טבלה1[[#This Row],[Removal_date]],טבלה1[[#This Row],[published_date]])</f>
        <v>855</v>
      </c>
      <c r="AB1815" s="4">
        <f>טבלה1[[#This Row],[price]]*טבלה1[[#This Row],[num_subscribers]]</f>
        <v>7740</v>
      </c>
    </row>
    <row r="1816" spans="1:28" x14ac:dyDescent="0.3">
      <c r="A1816">
        <v>326244</v>
      </c>
      <c r="B1816" t="s">
        <v>6895</v>
      </c>
      <c r="C1816" t="str">
        <f>LEFT(טבלה1[[#This Row],[course_title]],10)</f>
        <v>Installing</v>
      </c>
      <c r="D1816" t="str">
        <f>RIGHT(טבלה1[[#This Row],[course_title]],10)</f>
        <v xml:space="preserve"> &amp; Hosting</v>
      </c>
      <c r="E1816" t="str">
        <f>MID(טבלה1[[#This Row],[course_title]],2,10)</f>
        <v xml:space="preserve">nstalling </v>
      </c>
      <c r="F1816" t="s">
        <v>6896</v>
      </c>
      <c r="G1816" t="str">
        <f>REPLACE(טבלה1[[#This Row],[url]],19,3,"com")</f>
        <v>https://www.udemy.com/installing-wordpress-domain-registrars-and-web-hosting/</v>
      </c>
      <c r="H1816" t="b">
        <v>1</v>
      </c>
      <c r="I1816" s="4">
        <v>45</v>
      </c>
      <c r="J1816" s="5">
        <v>6117</v>
      </c>
      <c r="K1816" s="5">
        <v>188</v>
      </c>
      <c r="L1816" s="5">
        <v>28</v>
      </c>
      <c r="M1816">
        <v>2</v>
      </c>
      <c r="N1816" t="str">
        <f>VLOOKUP(טבלה1[[#This Row],[level_id]],Level_id!$A$2:$B$5,2)</f>
        <v>Beginner Level</v>
      </c>
      <c r="O1816" t="str">
        <f>LOWER(טבלה1[[#This Row],[level_desc]])</f>
        <v>beginner level</v>
      </c>
      <c r="P1816" s="3" t="str">
        <f>UPPER(טבלה1[[#This Row],[small letters]])</f>
        <v>BEGINNER LEVEL</v>
      </c>
      <c r="Q1816">
        <f>LEN(טבלה1[[#This Row],[no spaces]])</f>
        <v>14</v>
      </c>
      <c r="R1816" t="str">
        <f>TRIM(טבלה1[[#This Row],[small letters]])</f>
        <v>beginner level</v>
      </c>
      <c r="S1816" s="6">
        <v>2.5</v>
      </c>
      <c r="T1816" s="12">
        <v>41943</v>
      </c>
      <c r="U1816" s="6">
        <f>DAY(טבלה1[[#This Row],[published_date]])</f>
        <v>31</v>
      </c>
      <c r="V1816" s="6">
        <f>MONTH(טבלה1[[#This Row],[published_date]])</f>
        <v>10</v>
      </c>
      <c r="W1816" s="6">
        <f>YEAR(טבלה1[[#This Row],[published_date]])</f>
        <v>2014</v>
      </c>
      <c r="X1816">
        <v>4</v>
      </c>
      <c r="Y1816" t="str">
        <f>VLOOKUP(טבלה1[[#This Row],[subject_id]],Subject_id!$A$2:$B$5,2)</f>
        <v>Web Development</v>
      </c>
      <c r="Z1816" s="7">
        <v>43465</v>
      </c>
      <c r="AA1816">
        <f>_xlfn.DAYS(טבלה1[[#This Row],[Removal_date]],טבלה1[[#This Row],[published_date]])</f>
        <v>1522</v>
      </c>
      <c r="AB1816" s="4">
        <f>טבלה1[[#This Row],[price]]*טבלה1[[#This Row],[num_subscribers]]</f>
        <v>275265</v>
      </c>
    </row>
    <row r="1817" spans="1:28" x14ac:dyDescent="0.3">
      <c r="A1817">
        <v>354324</v>
      </c>
      <c r="B1817" t="s">
        <v>390</v>
      </c>
      <c r="C1817" t="str">
        <f>LEFT(טבלה1[[#This Row],[course_title]],10)</f>
        <v>Accounting</v>
      </c>
      <c r="D1817" t="str">
        <f>RIGHT(טבלה1[[#This Row],[course_title]],10)</f>
        <v>ed for You</v>
      </c>
      <c r="E1817" t="str">
        <f>MID(טבלה1[[#This Row],[course_title]],2,10)</f>
        <v xml:space="preserve">ccounting </v>
      </c>
      <c r="F1817" t="s">
        <v>391</v>
      </c>
      <c r="G1817" t="str">
        <f>REPLACE(טבלה1[[#This Row],[url]],19,3,"com")</f>
        <v>https://www.udemy.com/accounting-2-simplified-for-you/</v>
      </c>
      <c r="H1817" t="b">
        <v>1</v>
      </c>
      <c r="I1817" s="4">
        <v>45</v>
      </c>
      <c r="J1817" s="5">
        <v>1446</v>
      </c>
      <c r="K1817" s="5">
        <v>23</v>
      </c>
      <c r="L1817" s="5">
        <v>27</v>
      </c>
      <c r="M1817">
        <v>2</v>
      </c>
      <c r="N1817" t="str">
        <f>VLOOKUP(טבלה1[[#This Row],[level_id]],Level_id!$A$2:$B$5,2)</f>
        <v>Beginner Level</v>
      </c>
      <c r="O1817" t="str">
        <f>LOWER(טבלה1[[#This Row],[level_desc]])</f>
        <v>beginner level</v>
      </c>
      <c r="P1817" s="3" t="str">
        <f>UPPER(טבלה1[[#This Row],[small letters]])</f>
        <v>BEGINNER LEVEL</v>
      </c>
      <c r="Q1817">
        <f>LEN(טבלה1[[#This Row],[no spaces]])</f>
        <v>14</v>
      </c>
      <c r="R1817" t="str">
        <f>TRIM(טבלה1[[#This Row],[small letters]])</f>
        <v>beginner level</v>
      </c>
      <c r="S1817" s="6">
        <v>5</v>
      </c>
      <c r="T1817" s="12">
        <v>41982</v>
      </c>
      <c r="U1817" s="6">
        <f>DAY(טבלה1[[#This Row],[published_date]])</f>
        <v>9</v>
      </c>
      <c r="V1817" s="6">
        <f>MONTH(טבלה1[[#This Row],[published_date]])</f>
        <v>12</v>
      </c>
      <c r="W1817" s="6">
        <f>YEAR(טבלה1[[#This Row],[published_date]])</f>
        <v>2014</v>
      </c>
      <c r="X1817">
        <v>1</v>
      </c>
      <c r="Y1817" t="str">
        <f>VLOOKUP(טבלה1[[#This Row],[subject_id]],Subject_id!$A$2:$B$5,2)</f>
        <v>Business Finance</v>
      </c>
      <c r="Z1817" s="7">
        <v>43245</v>
      </c>
      <c r="AA1817">
        <f>_xlfn.DAYS(טבלה1[[#This Row],[Removal_date]],טבלה1[[#This Row],[published_date]])</f>
        <v>1263</v>
      </c>
      <c r="AB1817" s="4">
        <f>טבלה1[[#This Row],[price]]*טבלה1[[#This Row],[num_subscribers]]</f>
        <v>65070</v>
      </c>
    </row>
    <row r="1818" spans="1:28" x14ac:dyDescent="0.3">
      <c r="A1818">
        <v>358998</v>
      </c>
      <c r="B1818" t="s">
        <v>2677</v>
      </c>
      <c r="C1818" t="str">
        <f>LEFT(טבלה1[[#This Row],[course_title]],10)</f>
        <v xml:space="preserve">Sketch 3: </v>
      </c>
      <c r="D1818" t="str">
        <f>RIGHT(טבלה1[[#This Row],[course_title]],10)</f>
        <v>om scratch</v>
      </c>
      <c r="E1818" t="str">
        <f>MID(טבלה1[[#This Row],[course_title]],2,10)</f>
        <v>ketch 3: D</v>
      </c>
      <c r="F1818" t="s">
        <v>2678</v>
      </c>
      <c r="G1818" t="str">
        <f>REPLACE(טבלה1[[#This Row],[url]],19,3,"com")</f>
        <v>https://www.udemy.com/mobile-app-design/</v>
      </c>
      <c r="H1818" t="b">
        <v>1</v>
      </c>
      <c r="I1818" s="4">
        <v>45</v>
      </c>
      <c r="J1818" s="5">
        <v>709</v>
      </c>
      <c r="K1818" s="5">
        <v>14</v>
      </c>
      <c r="L1818" s="5">
        <v>31</v>
      </c>
      <c r="M1818">
        <v>1</v>
      </c>
      <c r="N1818" t="str">
        <f>VLOOKUP(טבלה1[[#This Row],[level_id]],Level_id!$A$2:$B$5,2)</f>
        <v>All levels</v>
      </c>
      <c r="O1818" t="str">
        <f>LOWER(טבלה1[[#This Row],[level_desc]])</f>
        <v>all levels</v>
      </c>
      <c r="P1818" s="3" t="str">
        <f>UPPER(טבלה1[[#This Row],[small letters]])</f>
        <v>ALL LEVELS</v>
      </c>
      <c r="Q1818">
        <f>LEN(טבלה1[[#This Row],[no spaces]])</f>
        <v>10</v>
      </c>
      <c r="R1818" t="str">
        <f>TRIM(טבלה1[[#This Row],[small letters]])</f>
        <v>all levels</v>
      </c>
      <c r="S1818" s="6">
        <v>2.5</v>
      </c>
      <c r="T1818" s="12">
        <v>41981</v>
      </c>
      <c r="U1818" s="6">
        <f>DAY(טבלה1[[#This Row],[published_date]])</f>
        <v>8</v>
      </c>
      <c r="V1818" s="6">
        <f>MONTH(טבלה1[[#This Row],[published_date]])</f>
        <v>12</v>
      </c>
      <c r="W1818" s="6">
        <f>YEAR(טבלה1[[#This Row],[published_date]])</f>
        <v>2014</v>
      </c>
      <c r="X1818">
        <v>2</v>
      </c>
      <c r="Y1818" t="str">
        <f>VLOOKUP(טבלה1[[#This Row],[subject_id]],Subject_id!$A$2:$B$5,2)</f>
        <v>Graphic Design</v>
      </c>
      <c r="Z1818" s="7">
        <v>43734</v>
      </c>
      <c r="AA1818">
        <f>_xlfn.DAYS(טבלה1[[#This Row],[Removal_date]],טבלה1[[#This Row],[published_date]])</f>
        <v>1753</v>
      </c>
      <c r="AB1818" s="4">
        <f>טבלה1[[#This Row],[price]]*טבלה1[[#This Row],[num_subscribers]]</f>
        <v>31905</v>
      </c>
    </row>
    <row r="1819" spans="1:28" x14ac:dyDescent="0.3">
      <c r="A1819">
        <v>365926</v>
      </c>
      <c r="B1819" t="s">
        <v>3130</v>
      </c>
      <c r="C1819" t="str">
        <f>LEFT(טבלה1[[#This Row],[course_title]],10)</f>
        <v>Events Pro</v>
      </c>
      <c r="D1819" t="str">
        <f>RIGHT(טבלה1[[#This Row],[course_title]],10)</f>
        <v>ion Design</v>
      </c>
      <c r="E1819" t="str">
        <f>MID(טבלה1[[#This Row],[course_title]],2,10)</f>
        <v>vents Prom</v>
      </c>
      <c r="F1819" t="s">
        <v>3131</v>
      </c>
      <c r="G1819" t="str">
        <f>REPLACE(טבלה1[[#This Row],[url]],19,3,"com")</f>
        <v>https://www.udemy.com/eventspromotiondesign/</v>
      </c>
      <c r="H1819" t="b">
        <v>1</v>
      </c>
      <c r="I1819" s="4">
        <v>45</v>
      </c>
      <c r="J1819" s="5">
        <v>4</v>
      </c>
      <c r="K1819" s="5">
        <v>0</v>
      </c>
      <c r="L1819" s="5">
        <v>9</v>
      </c>
      <c r="M1819">
        <v>4</v>
      </c>
      <c r="N1819" t="str">
        <f>VLOOKUP(טבלה1[[#This Row],[level_id]],Level_id!$A$2:$B$5,2)</f>
        <v>Intermediate Level</v>
      </c>
      <c r="O1819" t="str">
        <f>LOWER(טבלה1[[#This Row],[level_desc]])</f>
        <v>intermediate level</v>
      </c>
      <c r="P1819" s="3" t="str">
        <f>UPPER(טבלה1[[#This Row],[small letters]])</f>
        <v>INTERMEDIATE LEVEL</v>
      </c>
      <c r="Q1819">
        <f>LEN(טבלה1[[#This Row],[no spaces]])</f>
        <v>18</v>
      </c>
      <c r="R1819" t="str">
        <f>TRIM(טבלה1[[#This Row],[small letters]])</f>
        <v>intermediate level</v>
      </c>
      <c r="S1819" s="6">
        <v>2</v>
      </c>
      <c r="T1819" s="12">
        <v>42411</v>
      </c>
      <c r="U1819" s="6">
        <f>DAY(טבלה1[[#This Row],[published_date]])</f>
        <v>11</v>
      </c>
      <c r="V1819" s="6">
        <f>MONTH(טבלה1[[#This Row],[published_date]])</f>
        <v>2</v>
      </c>
      <c r="W1819" s="6">
        <f>YEAR(טבלה1[[#This Row],[published_date]])</f>
        <v>2016</v>
      </c>
      <c r="X1819">
        <v>2</v>
      </c>
      <c r="Y1819" t="str">
        <f>VLOOKUP(טבלה1[[#This Row],[subject_id]],Subject_id!$A$2:$B$5,2)</f>
        <v>Graphic Design</v>
      </c>
      <c r="Z1819" s="7">
        <v>44114</v>
      </c>
      <c r="AA1819">
        <f>_xlfn.DAYS(טבלה1[[#This Row],[Removal_date]],טבלה1[[#This Row],[published_date]])</f>
        <v>1703</v>
      </c>
      <c r="AB1819" s="4">
        <f>טבלה1[[#This Row],[price]]*טבלה1[[#This Row],[num_subscribers]]</f>
        <v>180</v>
      </c>
    </row>
    <row r="1820" spans="1:28" x14ac:dyDescent="0.3">
      <c r="A1820">
        <v>380970</v>
      </c>
      <c r="B1820" t="s">
        <v>78</v>
      </c>
      <c r="C1820" t="str">
        <f>LEFT(טבלה1[[#This Row],[course_title]],10)</f>
        <v>The Comple</v>
      </c>
      <c r="D1820" t="str">
        <f>RIGHT(טבלה1[[#This Row],[course_title]],10)</f>
        <v>our Wallet</v>
      </c>
      <c r="E1820" t="str">
        <f>MID(טבלה1[[#This Row],[course_title]],2,10)</f>
        <v>he Complet</v>
      </c>
      <c r="F1820" t="s">
        <v>79</v>
      </c>
      <c r="G1820" t="str">
        <f>REPLACE(טבלה1[[#This Row],[url]],19,3,"com")</f>
        <v>https://www.udemy.com/bitcoin-for-beginners/</v>
      </c>
      <c r="H1820" t="b">
        <v>1</v>
      </c>
      <c r="I1820" s="4">
        <v>45</v>
      </c>
      <c r="J1820" s="5">
        <v>8797</v>
      </c>
      <c r="K1820" s="5">
        <v>449</v>
      </c>
      <c r="L1820" s="5">
        <v>80</v>
      </c>
      <c r="M1820">
        <v>1</v>
      </c>
      <c r="N1820" t="str">
        <f>VLOOKUP(טבלה1[[#This Row],[level_id]],Level_id!$A$2:$B$5,2)</f>
        <v>All levels</v>
      </c>
      <c r="O1820" t="str">
        <f>LOWER(טבלה1[[#This Row],[level_desc]])</f>
        <v>all levels</v>
      </c>
      <c r="P1820" s="3" t="str">
        <f>UPPER(טבלה1[[#This Row],[small letters]])</f>
        <v>ALL LEVELS</v>
      </c>
      <c r="Q1820">
        <f>LEN(טבלה1[[#This Row],[no spaces]])</f>
        <v>10</v>
      </c>
      <c r="R1820" t="str">
        <f>TRIM(טבלה1[[#This Row],[small letters]])</f>
        <v>all levels</v>
      </c>
      <c r="S1820" s="6">
        <v>6.5</v>
      </c>
      <c r="T1820" s="12">
        <v>42013</v>
      </c>
      <c r="U1820" s="6">
        <f>DAY(טבלה1[[#This Row],[published_date]])</f>
        <v>9</v>
      </c>
      <c r="V1820" s="6">
        <f>MONTH(טבלה1[[#This Row],[published_date]])</f>
        <v>1</v>
      </c>
      <c r="W1820" s="6">
        <f>YEAR(טבלה1[[#This Row],[published_date]])</f>
        <v>2015</v>
      </c>
      <c r="X1820">
        <v>1</v>
      </c>
      <c r="Y1820" t="str">
        <f>VLOOKUP(טבלה1[[#This Row],[subject_id]],Subject_id!$A$2:$B$5,2)</f>
        <v>Business Finance</v>
      </c>
      <c r="Z1820" s="7">
        <v>43376</v>
      </c>
      <c r="AA1820">
        <f>_xlfn.DAYS(טבלה1[[#This Row],[Removal_date]],טבלה1[[#This Row],[published_date]])</f>
        <v>1363</v>
      </c>
      <c r="AB1820" s="4">
        <f>טבלה1[[#This Row],[price]]*טבלה1[[#This Row],[num_subscribers]]</f>
        <v>395865</v>
      </c>
    </row>
    <row r="1821" spans="1:28" x14ac:dyDescent="0.3">
      <c r="A1821">
        <v>400280</v>
      </c>
      <c r="B1821" t="s">
        <v>5443</v>
      </c>
      <c r="C1821" t="str">
        <f>LEFT(טבלה1[[#This Row],[course_title]],10)</f>
        <v xml:space="preserve">WordPress </v>
      </c>
      <c r="D1821" t="str">
        <f>RIGHT(טבלה1[[#This Row],[course_title]],10)</f>
        <v>n Overview</v>
      </c>
      <c r="E1821" t="str">
        <f>MID(טבלה1[[#This Row],[course_title]],2,10)</f>
        <v>ordPress :</v>
      </c>
      <c r="F1821" t="s">
        <v>5444</v>
      </c>
      <c r="G1821" t="str">
        <f>REPLACE(טבלה1[[#This Row],[url]],19,3,"com")</f>
        <v>https://www.udemy.com/what-is-wordpress/</v>
      </c>
      <c r="H1821" t="b">
        <v>1</v>
      </c>
      <c r="I1821" s="4">
        <v>45</v>
      </c>
      <c r="J1821" s="5">
        <v>1783</v>
      </c>
      <c r="K1821" s="5">
        <v>16</v>
      </c>
      <c r="L1821" s="5">
        <v>15</v>
      </c>
      <c r="M1821">
        <v>2</v>
      </c>
      <c r="N1821" t="str">
        <f>VLOOKUP(טבלה1[[#This Row],[level_id]],Level_id!$A$2:$B$5,2)</f>
        <v>Beginner Level</v>
      </c>
      <c r="O1821" t="str">
        <f>LOWER(טבלה1[[#This Row],[level_desc]])</f>
        <v>beginner level</v>
      </c>
      <c r="P1821" s="3" t="str">
        <f>UPPER(טבלה1[[#This Row],[small letters]])</f>
        <v>BEGINNER LEVEL</v>
      </c>
      <c r="Q1821">
        <f>LEN(טבלה1[[#This Row],[no spaces]])</f>
        <v>14</v>
      </c>
      <c r="R1821" t="str">
        <f>TRIM(טבלה1[[#This Row],[small letters]])</f>
        <v>beginner level</v>
      </c>
      <c r="S1821" s="6">
        <v>0.6</v>
      </c>
      <c r="T1821" s="12">
        <v>42037</v>
      </c>
      <c r="U1821" s="6">
        <f>DAY(טבלה1[[#This Row],[published_date]])</f>
        <v>2</v>
      </c>
      <c r="V1821" s="6">
        <f>MONTH(טבלה1[[#This Row],[published_date]])</f>
        <v>2</v>
      </c>
      <c r="W1821" s="6">
        <f>YEAR(טבלה1[[#This Row],[published_date]])</f>
        <v>2015</v>
      </c>
      <c r="X1821">
        <v>4</v>
      </c>
      <c r="Y1821" t="str">
        <f>VLOOKUP(טבלה1[[#This Row],[subject_id]],Subject_id!$A$2:$B$5,2)</f>
        <v>Web Development</v>
      </c>
      <c r="Z1821" s="7">
        <v>43465</v>
      </c>
      <c r="AA1821">
        <f>_xlfn.DAYS(טבלה1[[#This Row],[Removal_date]],טבלה1[[#This Row],[published_date]])</f>
        <v>1428</v>
      </c>
      <c r="AB1821" s="4">
        <f>טבלה1[[#This Row],[price]]*טבלה1[[#This Row],[num_subscribers]]</f>
        <v>80235</v>
      </c>
    </row>
    <row r="1822" spans="1:28" x14ac:dyDescent="0.3">
      <c r="A1822">
        <v>406820</v>
      </c>
      <c r="B1822" t="s">
        <v>5539</v>
      </c>
      <c r="C1822" t="str">
        <f>LEFT(טבלה1[[#This Row],[course_title]],10)</f>
        <v>RESTful AP</v>
      </c>
      <c r="D1822" t="str">
        <f>RIGHT(טבלה1[[#This Row],[course_title]],10)</f>
        <v>th Laravel</v>
      </c>
      <c r="E1822" t="str">
        <f>MID(טבלה1[[#This Row],[course_title]],2,10)</f>
        <v>ESTful API</v>
      </c>
      <c r="F1822" t="s">
        <v>5540</v>
      </c>
      <c r="G1822" t="str">
        <f>REPLACE(טבלה1[[#This Row],[url]],19,3,"com")</f>
        <v>https://www.udemy.com/laravel-5-php-framework-agile-and-practical-php-restful-api/</v>
      </c>
      <c r="H1822" t="b">
        <v>1</v>
      </c>
      <c r="I1822" s="4">
        <v>45</v>
      </c>
      <c r="J1822" s="5">
        <v>1905</v>
      </c>
      <c r="K1822" s="5">
        <v>228</v>
      </c>
      <c r="L1822" s="5">
        <v>57</v>
      </c>
      <c r="M1822">
        <v>1</v>
      </c>
      <c r="N1822" t="str">
        <f>VLOOKUP(טבלה1[[#This Row],[level_id]],Level_id!$A$2:$B$5,2)</f>
        <v>All levels</v>
      </c>
      <c r="O1822" t="str">
        <f>LOWER(טבלה1[[#This Row],[level_desc]])</f>
        <v>all levels</v>
      </c>
      <c r="P1822" s="3" t="str">
        <f>UPPER(טבלה1[[#This Row],[small letters]])</f>
        <v>ALL LEVELS</v>
      </c>
      <c r="Q1822">
        <f>LEN(טבלה1[[#This Row],[no spaces]])</f>
        <v>10</v>
      </c>
      <c r="R1822" t="str">
        <f>TRIM(טבלה1[[#This Row],[small letters]])</f>
        <v>all levels</v>
      </c>
      <c r="S1822" s="6">
        <v>6</v>
      </c>
      <c r="T1822" s="12">
        <v>42040</v>
      </c>
      <c r="U1822" s="6">
        <f>DAY(טבלה1[[#This Row],[published_date]])</f>
        <v>5</v>
      </c>
      <c r="V1822" s="6">
        <f>MONTH(טבלה1[[#This Row],[published_date]])</f>
        <v>2</v>
      </c>
      <c r="W1822" s="6">
        <f>YEAR(טבלה1[[#This Row],[published_date]])</f>
        <v>2015</v>
      </c>
      <c r="X1822">
        <v>4</v>
      </c>
      <c r="Y1822" t="str">
        <f>VLOOKUP(טבלה1[[#This Row],[subject_id]],Subject_id!$A$2:$B$5,2)</f>
        <v>Web Development</v>
      </c>
      <c r="Z1822" s="7">
        <v>43734</v>
      </c>
      <c r="AA1822">
        <f>_xlfn.DAYS(טבלה1[[#This Row],[Removal_date]],טבלה1[[#This Row],[published_date]])</f>
        <v>1694</v>
      </c>
      <c r="AB1822" s="4">
        <f>טבלה1[[#This Row],[price]]*טבלה1[[#This Row],[num_subscribers]]</f>
        <v>85725</v>
      </c>
    </row>
    <row r="1823" spans="1:28" x14ac:dyDescent="0.3">
      <c r="A1823">
        <v>418386</v>
      </c>
      <c r="B1823" t="s">
        <v>6182</v>
      </c>
      <c r="C1823" t="str">
        <f>LEFT(טבלה1[[#This Row],[course_title]],10)</f>
        <v>Create a R</v>
      </c>
      <c r="D1823" t="str">
        <f>RIGHT(טבלה1[[#This Row],[course_title]],10)</f>
        <v>HP + MySQL</v>
      </c>
      <c r="E1823" t="str">
        <f>MID(טבלה1[[#This Row],[course_title]],2,10)</f>
        <v>reate a RE</v>
      </c>
      <c r="F1823" t="s">
        <v>6183</v>
      </c>
      <c r="G1823" t="str">
        <f>REPLACE(טבלה1[[#This Row],[url]],19,3,"com")</f>
        <v>https://www.udemy.com/make-a-social-media-website/</v>
      </c>
      <c r="H1823" t="b">
        <v>1</v>
      </c>
      <c r="I1823" s="4">
        <v>45</v>
      </c>
      <c r="J1823" s="5">
        <v>1002</v>
      </c>
      <c r="K1823" s="5">
        <v>178</v>
      </c>
      <c r="L1823" s="5">
        <v>174</v>
      </c>
      <c r="M1823">
        <v>1</v>
      </c>
      <c r="N1823" t="str">
        <f>VLOOKUP(טבלה1[[#This Row],[level_id]],Level_id!$A$2:$B$5,2)</f>
        <v>All levels</v>
      </c>
      <c r="O1823" t="str">
        <f>LOWER(טבלה1[[#This Row],[level_desc]])</f>
        <v>all levels</v>
      </c>
      <c r="P1823" s="3" t="str">
        <f>UPPER(טבלה1[[#This Row],[small letters]])</f>
        <v>ALL LEVELS</v>
      </c>
      <c r="Q1823">
        <f>LEN(טבלה1[[#This Row],[no spaces]])</f>
        <v>10</v>
      </c>
      <c r="R1823" t="str">
        <f>TRIM(טבלה1[[#This Row],[small letters]])</f>
        <v>all levels</v>
      </c>
      <c r="S1823" s="6">
        <v>16.5</v>
      </c>
      <c r="T1823" s="12">
        <v>42632</v>
      </c>
      <c r="U1823" s="6">
        <f>DAY(טבלה1[[#This Row],[published_date]])</f>
        <v>19</v>
      </c>
      <c r="V1823" s="6">
        <f>MONTH(טבלה1[[#This Row],[published_date]])</f>
        <v>9</v>
      </c>
      <c r="W1823" s="6">
        <f>YEAR(טבלה1[[#This Row],[published_date]])</f>
        <v>2016</v>
      </c>
      <c r="X1823">
        <v>4</v>
      </c>
      <c r="Y1823" t="str">
        <f>VLOOKUP(טבלה1[[#This Row],[subject_id]],Subject_id!$A$2:$B$5,2)</f>
        <v>Web Development</v>
      </c>
      <c r="Z1823" s="7">
        <v>43734</v>
      </c>
      <c r="AA1823">
        <f>_xlfn.DAYS(טבלה1[[#This Row],[Removal_date]],טבלה1[[#This Row],[published_date]])</f>
        <v>1102</v>
      </c>
      <c r="AB1823" s="4">
        <f>טבלה1[[#This Row],[price]]*טבלה1[[#This Row],[num_subscribers]]</f>
        <v>45090</v>
      </c>
    </row>
    <row r="1824" spans="1:28" x14ac:dyDescent="0.3">
      <c r="A1824">
        <v>436210</v>
      </c>
      <c r="B1824" t="s">
        <v>5483</v>
      </c>
      <c r="C1824" t="str">
        <f>LEFT(טבלה1[[#This Row],[course_title]],10)</f>
        <v>The Pro Ru</v>
      </c>
      <c r="D1824" t="str">
        <f>RIGHT(טבלה1[[#This Row],[course_title]],10)</f>
        <v>ls Starter</v>
      </c>
      <c r="E1824" t="str">
        <f>MID(טבלה1[[#This Row],[course_title]],2,10)</f>
        <v>he Pro Rub</v>
      </c>
      <c r="F1824" t="s">
        <v>5484</v>
      </c>
      <c r="G1824" t="str">
        <f>REPLACE(טבלה1[[#This Row],[url]],19,3,"com")</f>
        <v>https://www.udemy.com/pro-rubyonrails-starter/</v>
      </c>
      <c r="H1824" t="b">
        <v>1</v>
      </c>
      <c r="I1824" s="4">
        <v>45</v>
      </c>
      <c r="J1824" s="5">
        <v>2409</v>
      </c>
      <c r="K1824" s="5">
        <v>90</v>
      </c>
      <c r="L1824" s="5">
        <v>19</v>
      </c>
      <c r="M1824">
        <v>2</v>
      </c>
      <c r="N1824" t="str">
        <f>VLOOKUP(טבלה1[[#This Row],[level_id]],Level_id!$A$2:$B$5,2)</f>
        <v>Beginner Level</v>
      </c>
      <c r="O1824" t="str">
        <f>LOWER(טבלה1[[#This Row],[level_desc]])</f>
        <v>beginner level</v>
      </c>
      <c r="P1824" s="3" t="str">
        <f>UPPER(טבלה1[[#This Row],[small letters]])</f>
        <v>BEGINNER LEVEL</v>
      </c>
      <c r="Q1824">
        <f>LEN(טבלה1[[#This Row],[no spaces]])</f>
        <v>14</v>
      </c>
      <c r="R1824" t="str">
        <f>TRIM(טבלה1[[#This Row],[small letters]])</f>
        <v>beginner level</v>
      </c>
      <c r="S1824" s="6">
        <v>2.5</v>
      </c>
      <c r="T1824" s="12">
        <v>42067</v>
      </c>
      <c r="U1824" s="6">
        <f>DAY(טבלה1[[#This Row],[published_date]])</f>
        <v>4</v>
      </c>
      <c r="V1824" s="6">
        <f>MONTH(טבלה1[[#This Row],[published_date]])</f>
        <v>3</v>
      </c>
      <c r="W1824" s="6">
        <f>YEAR(טבלה1[[#This Row],[published_date]])</f>
        <v>2015</v>
      </c>
      <c r="X1824">
        <v>4</v>
      </c>
      <c r="Y1824" t="str">
        <f>VLOOKUP(טבלה1[[#This Row],[subject_id]],Subject_id!$A$2:$B$5,2)</f>
        <v>Web Development</v>
      </c>
      <c r="Z1824" s="7">
        <v>43465</v>
      </c>
      <c r="AA1824">
        <f>_xlfn.DAYS(טבלה1[[#This Row],[Removal_date]],טבלה1[[#This Row],[published_date]])</f>
        <v>1398</v>
      </c>
      <c r="AB1824" s="4">
        <f>טבלה1[[#This Row],[price]]*טבלה1[[#This Row],[num_subscribers]]</f>
        <v>108405</v>
      </c>
    </row>
    <row r="1825" spans="1:28" x14ac:dyDescent="0.3">
      <c r="A1825">
        <v>463354</v>
      </c>
      <c r="B1825" t="s">
        <v>2556</v>
      </c>
      <c r="C1825" t="str">
        <f>LEFT(טבלה1[[#This Row],[course_title]],10)</f>
        <v xml:space="preserve">Editorial </v>
      </c>
      <c r="D1825" t="str">
        <f>RIGHT(טבלה1[[#This Row],[course_title]],10)</f>
        <v xml:space="preserve"> Photoshop</v>
      </c>
      <c r="E1825" t="str">
        <f>MID(טבלה1[[#This Row],[course_title]],2,10)</f>
        <v>ditorial I</v>
      </c>
      <c r="F1825" t="s">
        <v>2557</v>
      </c>
      <c r="G1825" t="str">
        <f>REPLACE(טבלה1[[#This Row],[url]],19,3,"com")</f>
        <v>https://www.udemy.com/editorial-illustration-illuminating-the-written-word/</v>
      </c>
      <c r="H1825" t="b">
        <v>1</v>
      </c>
      <c r="I1825" s="4">
        <v>45</v>
      </c>
      <c r="J1825" s="5">
        <v>774</v>
      </c>
      <c r="K1825" s="5">
        <v>39</v>
      </c>
      <c r="L1825" s="5">
        <v>35</v>
      </c>
      <c r="M1825">
        <v>1</v>
      </c>
      <c r="N1825" t="str">
        <f>VLOOKUP(טבלה1[[#This Row],[level_id]],Level_id!$A$2:$B$5,2)</f>
        <v>All levels</v>
      </c>
      <c r="O1825" t="str">
        <f>LOWER(טבלה1[[#This Row],[level_desc]])</f>
        <v>all levels</v>
      </c>
      <c r="P1825" s="3" t="str">
        <f>UPPER(טבלה1[[#This Row],[small letters]])</f>
        <v>ALL LEVELS</v>
      </c>
      <c r="Q1825">
        <f>LEN(טבלה1[[#This Row],[no spaces]])</f>
        <v>10</v>
      </c>
      <c r="R1825" t="str">
        <f>TRIM(טבלה1[[#This Row],[small letters]])</f>
        <v>all levels</v>
      </c>
      <c r="S1825" s="6">
        <v>2.5</v>
      </c>
      <c r="T1825" s="12">
        <v>42102</v>
      </c>
      <c r="U1825" s="6">
        <f>DAY(טבלה1[[#This Row],[published_date]])</f>
        <v>8</v>
      </c>
      <c r="V1825" s="6">
        <f>MONTH(טבלה1[[#This Row],[published_date]])</f>
        <v>4</v>
      </c>
      <c r="W1825" s="6">
        <f>YEAR(טבלה1[[#This Row],[published_date]])</f>
        <v>2015</v>
      </c>
      <c r="X1825">
        <v>2</v>
      </c>
      <c r="Y1825" t="str">
        <f>VLOOKUP(טבלה1[[#This Row],[subject_id]],Subject_id!$A$2:$B$5,2)</f>
        <v>Graphic Design</v>
      </c>
      <c r="Z1825" s="7">
        <v>43734</v>
      </c>
      <c r="AA1825">
        <f>_xlfn.DAYS(טבלה1[[#This Row],[Removal_date]],טבלה1[[#This Row],[published_date]])</f>
        <v>1632</v>
      </c>
      <c r="AB1825" s="4">
        <f>טבלה1[[#This Row],[price]]*טבלה1[[#This Row],[num_subscribers]]</f>
        <v>34830</v>
      </c>
    </row>
    <row r="1826" spans="1:28" x14ac:dyDescent="0.3">
      <c r="A1826">
        <v>476988</v>
      </c>
      <c r="B1826" t="s">
        <v>4018</v>
      </c>
      <c r="C1826" t="str">
        <f>LEFT(טבלה1[[#This Row],[course_title]],10)</f>
        <v>Guitar - B</v>
      </c>
      <c r="D1826" t="str">
        <f>RIGHT(טבלה1[[#This Row],[course_title]],10)</f>
        <v xml:space="preserve"> Beginners</v>
      </c>
      <c r="E1826" t="str">
        <f>MID(טבלה1[[#This Row],[course_title]],2,10)</f>
        <v>uitar - Bl</v>
      </c>
      <c r="F1826" t="s">
        <v>4019</v>
      </c>
      <c r="G1826" t="str">
        <f>REPLACE(טבלה1[[#This Row],[url]],19,3,"com")</f>
        <v>https://www.udemy.com/beginner-blues-guitar/</v>
      </c>
      <c r="H1826" t="b">
        <v>1</v>
      </c>
      <c r="I1826" s="4">
        <v>45</v>
      </c>
      <c r="J1826" s="5">
        <v>2795</v>
      </c>
      <c r="K1826" s="5">
        <v>26</v>
      </c>
      <c r="L1826" s="5">
        <v>25</v>
      </c>
      <c r="M1826">
        <v>2</v>
      </c>
      <c r="N1826" t="str">
        <f>VLOOKUP(טבלה1[[#This Row],[level_id]],Level_id!$A$2:$B$5,2)</f>
        <v>Beginner Level</v>
      </c>
      <c r="O1826" t="str">
        <f>LOWER(טבלה1[[#This Row],[level_desc]])</f>
        <v>beginner level</v>
      </c>
      <c r="P1826" s="3" t="str">
        <f>UPPER(טבלה1[[#This Row],[small letters]])</f>
        <v>BEGINNER LEVEL</v>
      </c>
      <c r="Q1826">
        <f>LEN(טבלה1[[#This Row],[no spaces]])</f>
        <v>14</v>
      </c>
      <c r="R1826" t="str">
        <f>TRIM(טבלה1[[#This Row],[small letters]])</f>
        <v>beginner level</v>
      </c>
      <c r="S1826" s="6">
        <v>1</v>
      </c>
      <c r="T1826" s="12">
        <v>42146</v>
      </c>
      <c r="U1826" s="6">
        <f>DAY(טבלה1[[#This Row],[published_date]])</f>
        <v>22</v>
      </c>
      <c r="V1826" s="6">
        <f>MONTH(טבלה1[[#This Row],[published_date]])</f>
        <v>5</v>
      </c>
      <c r="W1826" s="6">
        <f>YEAR(טבלה1[[#This Row],[published_date]])</f>
        <v>2015</v>
      </c>
      <c r="X1826">
        <v>3</v>
      </c>
      <c r="Y1826" t="str">
        <f>VLOOKUP(טבלה1[[#This Row],[subject_id]],Subject_id!$A$2:$B$5,2)</f>
        <v>Musical Instruments</v>
      </c>
      <c r="Z1826" s="7">
        <v>43465</v>
      </c>
      <c r="AA1826">
        <f>_xlfn.DAYS(טבלה1[[#This Row],[Removal_date]],טבלה1[[#This Row],[published_date]])</f>
        <v>1319</v>
      </c>
      <c r="AB1826" s="4">
        <f>טבלה1[[#This Row],[price]]*טבלה1[[#This Row],[num_subscribers]]</f>
        <v>125775</v>
      </c>
    </row>
    <row r="1827" spans="1:28" x14ac:dyDescent="0.3">
      <c r="A1827">
        <v>496006</v>
      </c>
      <c r="B1827" t="s">
        <v>6881</v>
      </c>
      <c r="C1827" t="str">
        <f>LEFT(טבלה1[[#This Row],[course_title]],10)</f>
        <v>Learn Lara</v>
      </c>
      <c r="D1827" t="str">
        <f>RIGHT(טבלה1[[#This Row],[course_title]],10)</f>
        <v>ep-By-Step</v>
      </c>
      <c r="E1827" t="str">
        <f>MID(טבלה1[[#This Row],[course_title]],2,10)</f>
        <v>earn Larav</v>
      </c>
      <c r="F1827" t="s">
        <v>6882</v>
      </c>
      <c r="G1827" t="str">
        <f>REPLACE(טבלה1[[#This Row],[url]],19,3,"com")</f>
        <v>https://www.udemy.com/laravel-5-course-learn-php-laravel/</v>
      </c>
      <c r="H1827" t="b">
        <v>1</v>
      </c>
      <c r="I1827" s="4">
        <v>45</v>
      </c>
      <c r="J1827" s="5">
        <v>604</v>
      </c>
      <c r="K1827" s="5">
        <v>47</v>
      </c>
      <c r="L1827" s="5">
        <v>35</v>
      </c>
      <c r="M1827">
        <v>1</v>
      </c>
      <c r="N1827" t="str">
        <f>VLOOKUP(טבלה1[[#This Row],[level_id]],Level_id!$A$2:$B$5,2)</f>
        <v>All levels</v>
      </c>
      <c r="O1827" t="str">
        <f>LOWER(טבלה1[[#This Row],[level_desc]])</f>
        <v>all levels</v>
      </c>
      <c r="P1827" s="3" t="str">
        <f>UPPER(טבלה1[[#This Row],[small letters]])</f>
        <v>ALL LEVELS</v>
      </c>
      <c r="Q1827">
        <f>LEN(טבלה1[[#This Row],[no spaces]])</f>
        <v>10</v>
      </c>
      <c r="R1827" t="str">
        <f>TRIM(טבלה1[[#This Row],[small letters]])</f>
        <v>all levels</v>
      </c>
      <c r="S1827" s="6">
        <v>4</v>
      </c>
      <c r="T1827" s="12">
        <v>42144</v>
      </c>
      <c r="U1827" s="6">
        <f>DAY(טבלה1[[#This Row],[published_date]])</f>
        <v>20</v>
      </c>
      <c r="V1827" s="6">
        <f>MONTH(טבלה1[[#This Row],[published_date]])</f>
        <v>5</v>
      </c>
      <c r="W1827" s="6">
        <f>YEAR(טבלה1[[#This Row],[published_date]])</f>
        <v>2015</v>
      </c>
      <c r="X1827">
        <v>4</v>
      </c>
      <c r="Y1827" t="str">
        <f>VLOOKUP(טבלה1[[#This Row],[subject_id]],Subject_id!$A$2:$B$5,2)</f>
        <v>Web Development</v>
      </c>
      <c r="Z1827" s="7">
        <v>43734</v>
      </c>
      <c r="AA1827">
        <f>_xlfn.DAYS(טבלה1[[#This Row],[Removal_date]],טבלה1[[#This Row],[published_date]])</f>
        <v>1590</v>
      </c>
      <c r="AB1827" s="4">
        <f>טבלה1[[#This Row],[price]]*טבלה1[[#This Row],[num_subscribers]]</f>
        <v>27180</v>
      </c>
    </row>
    <row r="1828" spans="1:28" x14ac:dyDescent="0.3">
      <c r="A1828">
        <v>504168</v>
      </c>
      <c r="B1828" t="s">
        <v>4151</v>
      </c>
      <c r="C1828" t="str">
        <f>LEFT(טבלה1[[#This Row],[course_title]],10)</f>
        <v>Learn Flut</v>
      </c>
      <c r="D1828" t="str">
        <f>RIGHT(טבלה1[[#This Row],[course_title]],10)</f>
        <v>lute FAST!</v>
      </c>
      <c r="E1828" t="str">
        <f>MID(טבלה1[[#This Row],[course_title]],2,10)</f>
        <v>earn Flute</v>
      </c>
      <c r="F1828" t="s">
        <v>4152</v>
      </c>
      <c r="G1828" t="str">
        <f>REPLACE(טבלה1[[#This Row],[url]],19,3,"com")</f>
        <v>https://www.udemy.com/learn-flute-fast/</v>
      </c>
      <c r="H1828" t="b">
        <v>1</v>
      </c>
      <c r="I1828" s="4">
        <v>45</v>
      </c>
      <c r="J1828" s="5">
        <v>249</v>
      </c>
      <c r="K1828" s="5">
        <v>33</v>
      </c>
      <c r="L1828" s="5">
        <v>61</v>
      </c>
      <c r="M1828">
        <v>2</v>
      </c>
      <c r="N1828" t="str">
        <f>VLOOKUP(טבלה1[[#This Row],[level_id]],Level_id!$A$2:$B$5,2)</f>
        <v>Beginner Level</v>
      </c>
      <c r="O1828" t="str">
        <f>LOWER(טבלה1[[#This Row],[level_desc]])</f>
        <v>beginner level</v>
      </c>
      <c r="P1828" s="3" t="str">
        <f>UPPER(טבלה1[[#This Row],[small letters]])</f>
        <v>BEGINNER LEVEL</v>
      </c>
      <c r="Q1828">
        <f>LEN(טבלה1[[#This Row],[no spaces]])</f>
        <v>14</v>
      </c>
      <c r="R1828" t="str">
        <f>TRIM(טבלה1[[#This Row],[small letters]])</f>
        <v>beginner level</v>
      </c>
      <c r="S1828" s="6">
        <v>4</v>
      </c>
      <c r="T1828" s="12">
        <v>42157</v>
      </c>
      <c r="U1828" s="6">
        <f>DAY(טבלה1[[#This Row],[published_date]])</f>
        <v>2</v>
      </c>
      <c r="V1828" s="6">
        <f>MONTH(טבלה1[[#This Row],[published_date]])</f>
        <v>6</v>
      </c>
      <c r="W1828" s="6">
        <f>YEAR(טבלה1[[#This Row],[published_date]])</f>
        <v>2015</v>
      </c>
      <c r="X1828">
        <v>3</v>
      </c>
      <c r="Y1828" t="str">
        <f>VLOOKUP(טבלה1[[#This Row],[subject_id]],Subject_id!$A$2:$B$5,2)</f>
        <v>Musical Instruments</v>
      </c>
      <c r="Z1828" s="7">
        <v>43465</v>
      </c>
      <c r="AA1828">
        <f>_xlfn.DAYS(טבלה1[[#This Row],[Removal_date]],טבלה1[[#This Row],[published_date]])</f>
        <v>1308</v>
      </c>
      <c r="AB1828" s="4">
        <f>טבלה1[[#This Row],[price]]*טבלה1[[#This Row],[num_subscribers]]</f>
        <v>11205</v>
      </c>
    </row>
    <row r="1829" spans="1:28" x14ac:dyDescent="0.3">
      <c r="A1829">
        <v>505780</v>
      </c>
      <c r="B1829" t="s">
        <v>6863</v>
      </c>
      <c r="C1829" t="str">
        <f>LEFT(טבלה1[[#This Row],[course_title]],10)</f>
        <v>How to Reg</v>
      </c>
      <c r="D1829" t="str">
        <f>RIGHT(טבלה1[[#This Row],[course_title]],10)</f>
        <v xml:space="preserve"> Web Pages</v>
      </c>
      <c r="E1829" t="str">
        <f>MID(טבלה1[[#This Row],[course_title]],2,10)</f>
        <v>ow to Regi</v>
      </c>
      <c r="F1829" t="s">
        <v>6864</v>
      </c>
      <c r="G1829" t="str">
        <f>REPLACE(טבלה1[[#This Row],[url]],19,3,"com")</f>
        <v>https://www.udemy.com/register-domain-setup-hosting-create-web-page/</v>
      </c>
      <c r="H1829" t="b">
        <v>1</v>
      </c>
      <c r="I1829" s="4">
        <v>45</v>
      </c>
      <c r="J1829" s="5">
        <v>1540</v>
      </c>
      <c r="K1829" s="5">
        <v>19</v>
      </c>
      <c r="L1829" s="5">
        <v>39</v>
      </c>
      <c r="M1829">
        <v>2</v>
      </c>
      <c r="N1829" t="str">
        <f>VLOOKUP(טבלה1[[#This Row],[level_id]],Level_id!$A$2:$B$5,2)</f>
        <v>Beginner Level</v>
      </c>
      <c r="O1829" t="str">
        <f>LOWER(טבלה1[[#This Row],[level_desc]])</f>
        <v>beginner level</v>
      </c>
      <c r="P1829" s="3" t="str">
        <f>UPPER(טבלה1[[#This Row],[small letters]])</f>
        <v>BEGINNER LEVEL</v>
      </c>
      <c r="Q1829">
        <f>LEN(טבלה1[[#This Row],[no spaces]])</f>
        <v>14</v>
      </c>
      <c r="R1829" t="str">
        <f>TRIM(טבלה1[[#This Row],[small letters]])</f>
        <v>beginner level</v>
      </c>
      <c r="S1829" s="6">
        <v>3</v>
      </c>
      <c r="T1829" s="12">
        <v>42145</v>
      </c>
      <c r="U1829" s="6">
        <f>DAY(טבלה1[[#This Row],[published_date]])</f>
        <v>21</v>
      </c>
      <c r="V1829" s="6">
        <f>MONTH(טבלה1[[#This Row],[published_date]])</f>
        <v>5</v>
      </c>
      <c r="W1829" s="6">
        <f>YEAR(טבלה1[[#This Row],[published_date]])</f>
        <v>2015</v>
      </c>
      <c r="X1829">
        <v>4</v>
      </c>
      <c r="Y1829" t="str">
        <f>VLOOKUP(טבלה1[[#This Row],[subject_id]],Subject_id!$A$2:$B$5,2)</f>
        <v>Web Development</v>
      </c>
      <c r="Z1829" s="7">
        <v>43465</v>
      </c>
      <c r="AA1829">
        <f>_xlfn.DAYS(טבלה1[[#This Row],[Removal_date]],טבלה1[[#This Row],[published_date]])</f>
        <v>1320</v>
      </c>
      <c r="AB1829" s="4">
        <f>טבלה1[[#This Row],[price]]*טבלה1[[#This Row],[num_subscribers]]</f>
        <v>69300</v>
      </c>
    </row>
    <row r="1830" spans="1:28" x14ac:dyDescent="0.3">
      <c r="A1830">
        <v>536166</v>
      </c>
      <c r="B1830" t="s">
        <v>1314</v>
      </c>
      <c r="C1830" t="str">
        <f>LEFT(טבלה1[[#This Row],[course_title]],10)</f>
        <v>TRADING MA</v>
      </c>
      <c r="D1830" t="str">
        <f>RIGHT(טבלה1[[#This Row],[course_title]],10)</f>
        <v>MARKET MAP</v>
      </c>
      <c r="E1830" t="str">
        <f>MID(טבלה1[[#This Row],[course_title]],2,10)</f>
        <v>RADING MAR</v>
      </c>
      <c r="F1830" t="s">
        <v>1315</v>
      </c>
      <c r="G1830" t="str">
        <f>REPLACE(טבלה1[[#This Row],[url]],19,3,"com")</f>
        <v>https://www.udemy.com/trading-market-map/</v>
      </c>
      <c r="H1830" t="b">
        <v>1</v>
      </c>
      <c r="I1830" s="4">
        <v>45</v>
      </c>
      <c r="J1830" s="5">
        <v>1489</v>
      </c>
      <c r="K1830" s="5">
        <v>32</v>
      </c>
      <c r="L1830" s="5">
        <v>27</v>
      </c>
      <c r="M1830">
        <v>1</v>
      </c>
      <c r="N1830" t="str">
        <f>VLOOKUP(טבלה1[[#This Row],[level_id]],Level_id!$A$2:$B$5,2)</f>
        <v>All levels</v>
      </c>
      <c r="O1830" t="str">
        <f>LOWER(טבלה1[[#This Row],[level_desc]])</f>
        <v>all levels</v>
      </c>
      <c r="P1830" s="3" t="str">
        <f>UPPER(טבלה1[[#This Row],[small letters]])</f>
        <v>ALL LEVELS</v>
      </c>
      <c r="Q1830">
        <f>LEN(טבלה1[[#This Row],[no spaces]])</f>
        <v>10</v>
      </c>
      <c r="R1830" t="str">
        <f>TRIM(טבלה1[[#This Row],[small letters]])</f>
        <v>all levels</v>
      </c>
      <c r="S1830" s="6">
        <v>3.5</v>
      </c>
      <c r="T1830" s="12">
        <v>42186</v>
      </c>
      <c r="U1830" s="6">
        <f>DAY(טבלה1[[#This Row],[published_date]])</f>
        <v>1</v>
      </c>
      <c r="V1830" s="6">
        <f>MONTH(טבלה1[[#This Row],[published_date]])</f>
        <v>7</v>
      </c>
      <c r="W1830" s="6">
        <f>YEAR(טבלה1[[#This Row],[published_date]])</f>
        <v>2015</v>
      </c>
      <c r="X1830">
        <v>1</v>
      </c>
      <c r="Y1830" t="str">
        <f>VLOOKUP(טבלה1[[#This Row],[subject_id]],Subject_id!$A$2:$B$5,2)</f>
        <v>Business Finance</v>
      </c>
      <c r="Z1830" s="7">
        <v>43318</v>
      </c>
      <c r="AA1830">
        <f>_xlfn.DAYS(טבלה1[[#This Row],[Removal_date]],טבלה1[[#This Row],[published_date]])</f>
        <v>1132</v>
      </c>
      <c r="AB1830" s="4">
        <f>טבלה1[[#This Row],[price]]*טבלה1[[#This Row],[num_subscribers]]</f>
        <v>67005</v>
      </c>
    </row>
    <row r="1831" spans="1:28" x14ac:dyDescent="0.3">
      <c r="A1831">
        <v>536780</v>
      </c>
      <c r="B1831" t="s">
        <v>3234</v>
      </c>
      <c r="C1831" t="str">
        <f>LEFT(טבלה1[[#This Row],[course_title]],10)</f>
        <v>Adobe Illu</v>
      </c>
      <c r="D1831" t="str">
        <f>RIGHT(טבלה1[[#This Row],[course_title]],10)</f>
        <v xml:space="preserve">m scratch </v>
      </c>
      <c r="E1831" t="str">
        <f>MID(טבלה1[[#This Row],[course_title]],2,10)</f>
        <v>dobe Illus</v>
      </c>
      <c r="F1831" t="s">
        <v>3235</v>
      </c>
      <c r="G1831" t="str">
        <f>REPLACE(טבלה1[[#This Row],[url]],19,3,"com")</f>
        <v>https://www.udemy.com/adobe-illustrator-cc-from-scratch/</v>
      </c>
      <c r="H1831" t="b">
        <v>1</v>
      </c>
      <c r="I1831" s="4">
        <v>45</v>
      </c>
      <c r="J1831" s="5">
        <v>115</v>
      </c>
      <c r="K1831" s="5">
        <v>12</v>
      </c>
      <c r="L1831" s="5">
        <v>24</v>
      </c>
      <c r="M1831">
        <v>2</v>
      </c>
      <c r="N1831" t="str">
        <f>VLOOKUP(טבלה1[[#This Row],[level_id]],Level_id!$A$2:$B$5,2)</f>
        <v>Beginner Level</v>
      </c>
      <c r="O1831" t="str">
        <f>LOWER(טבלה1[[#This Row],[level_desc]])</f>
        <v>beginner level</v>
      </c>
      <c r="P1831" s="3" t="str">
        <f>UPPER(טבלה1[[#This Row],[small letters]])</f>
        <v>BEGINNER LEVEL</v>
      </c>
      <c r="Q1831">
        <f>LEN(טבלה1[[#This Row],[no spaces]])</f>
        <v>14</v>
      </c>
      <c r="R1831" t="str">
        <f>TRIM(טבלה1[[#This Row],[small letters]])</f>
        <v>beginner level</v>
      </c>
      <c r="S1831" s="6">
        <v>5.5</v>
      </c>
      <c r="T1831" s="12">
        <v>42181</v>
      </c>
      <c r="U1831" s="6">
        <f>DAY(טבלה1[[#This Row],[published_date]])</f>
        <v>26</v>
      </c>
      <c r="V1831" s="6">
        <f>MONTH(טבלה1[[#This Row],[published_date]])</f>
        <v>6</v>
      </c>
      <c r="W1831" s="6">
        <f>YEAR(טבלה1[[#This Row],[published_date]])</f>
        <v>2015</v>
      </c>
      <c r="X1831">
        <v>2</v>
      </c>
      <c r="Y1831" t="str">
        <f>VLOOKUP(טבלה1[[#This Row],[subject_id]],Subject_id!$A$2:$B$5,2)</f>
        <v>Graphic Design</v>
      </c>
      <c r="Z1831" s="7">
        <v>43465</v>
      </c>
      <c r="AA1831">
        <f>_xlfn.DAYS(טבלה1[[#This Row],[Removal_date]],טבלה1[[#This Row],[published_date]])</f>
        <v>1284</v>
      </c>
      <c r="AB1831" s="4">
        <f>טבלה1[[#This Row],[price]]*טבלה1[[#This Row],[num_subscribers]]</f>
        <v>5175</v>
      </c>
    </row>
    <row r="1832" spans="1:28" x14ac:dyDescent="0.3">
      <c r="A1832">
        <v>537282</v>
      </c>
      <c r="B1832" t="s">
        <v>6428</v>
      </c>
      <c r="C1832" t="str">
        <f>LEFT(טבלה1[[#This Row],[course_title]],10)</f>
        <v>Hosting Dj</v>
      </c>
      <c r="D1832" t="str">
        <f>RIGHT(טבלה1[[#This Row],[course_title]],10)</f>
        <v>ndamentals</v>
      </c>
      <c r="E1832" t="str">
        <f>MID(טבלה1[[#This Row],[course_title]],2,10)</f>
        <v>osting Dja</v>
      </c>
      <c r="F1832" t="s">
        <v>6429</v>
      </c>
      <c r="G1832" t="str">
        <f>REPLACE(טבלה1[[#This Row],[url]],19,3,"com")</f>
        <v>https://www.udemy.com/django-tutorial-amazon-web-services/</v>
      </c>
      <c r="H1832" t="b">
        <v>1</v>
      </c>
      <c r="I1832" s="4">
        <v>45</v>
      </c>
      <c r="J1832" s="5">
        <v>2573</v>
      </c>
      <c r="K1832" s="5">
        <v>103</v>
      </c>
      <c r="L1832" s="5">
        <v>46</v>
      </c>
      <c r="M1832">
        <v>1</v>
      </c>
      <c r="N1832" t="str">
        <f>VLOOKUP(טבלה1[[#This Row],[level_id]],Level_id!$A$2:$B$5,2)</f>
        <v>All levels</v>
      </c>
      <c r="O1832" t="str">
        <f>LOWER(טבלה1[[#This Row],[level_desc]])</f>
        <v>all levels</v>
      </c>
      <c r="P1832" s="3" t="str">
        <f>UPPER(טבלה1[[#This Row],[small letters]])</f>
        <v>ALL LEVELS</v>
      </c>
      <c r="Q1832">
        <f>LEN(טבלה1[[#This Row],[no spaces]])</f>
        <v>10</v>
      </c>
      <c r="R1832" t="str">
        <f>TRIM(טבלה1[[#This Row],[small letters]])</f>
        <v>all levels</v>
      </c>
      <c r="S1832" s="6">
        <v>5.5</v>
      </c>
      <c r="T1832" s="12">
        <v>42296</v>
      </c>
      <c r="U1832" s="6">
        <f>DAY(טבלה1[[#This Row],[published_date]])</f>
        <v>19</v>
      </c>
      <c r="V1832" s="6">
        <f>MONTH(טבלה1[[#This Row],[published_date]])</f>
        <v>10</v>
      </c>
      <c r="W1832" s="6">
        <f>YEAR(טבלה1[[#This Row],[published_date]])</f>
        <v>2015</v>
      </c>
      <c r="X1832">
        <v>4</v>
      </c>
      <c r="Y1832" t="str">
        <f>VLOOKUP(טבלה1[[#This Row],[subject_id]],Subject_id!$A$2:$B$5,2)</f>
        <v>Web Development</v>
      </c>
      <c r="Z1832" s="7">
        <v>43734</v>
      </c>
      <c r="AA1832">
        <f>_xlfn.DAYS(טבלה1[[#This Row],[Removal_date]],טבלה1[[#This Row],[published_date]])</f>
        <v>1438</v>
      </c>
      <c r="AB1832" s="4">
        <f>טבלה1[[#This Row],[price]]*טבלה1[[#This Row],[num_subscribers]]</f>
        <v>115785</v>
      </c>
    </row>
    <row r="1833" spans="1:28" x14ac:dyDescent="0.3">
      <c r="A1833">
        <v>543090</v>
      </c>
      <c r="B1833" t="s">
        <v>5832</v>
      </c>
      <c r="C1833" t="str">
        <f>LEFT(טבלה1[[#This Row],[course_title]],10)</f>
        <v>Introducti</v>
      </c>
      <c r="D1833" t="str">
        <f>RIGHT(טבלה1[[#This Row],[course_title]],10)</f>
        <v xml:space="preserve"> with Ruby</v>
      </c>
      <c r="E1833" t="str">
        <f>MID(טבלה1[[#This Row],[course_title]],2,10)</f>
        <v>ntroductio</v>
      </c>
      <c r="F1833" t="s">
        <v>5833</v>
      </c>
      <c r="G1833" t="str">
        <f>REPLACE(טבלה1[[#This Row],[url]],19,3,"com")</f>
        <v>https://www.udemy.com/newbie-to-ruby/</v>
      </c>
      <c r="H1833" t="b">
        <v>1</v>
      </c>
      <c r="I1833" s="4">
        <v>45</v>
      </c>
      <c r="J1833" s="5">
        <v>5077</v>
      </c>
      <c r="K1833" s="5">
        <v>126</v>
      </c>
      <c r="L1833" s="5">
        <v>66</v>
      </c>
      <c r="M1833">
        <v>2</v>
      </c>
      <c r="N1833" t="str">
        <f>VLOOKUP(טבלה1[[#This Row],[level_id]],Level_id!$A$2:$B$5,2)</f>
        <v>Beginner Level</v>
      </c>
      <c r="O1833" t="str">
        <f>LOWER(טבלה1[[#This Row],[level_desc]])</f>
        <v>beginner level</v>
      </c>
      <c r="P1833" s="3" t="str">
        <f>UPPER(טבלה1[[#This Row],[small letters]])</f>
        <v>BEGINNER LEVEL</v>
      </c>
      <c r="Q1833">
        <f>LEN(טבלה1[[#This Row],[no spaces]])</f>
        <v>14</v>
      </c>
      <c r="R1833" t="str">
        <f>TRIM(טבלה1[[#This Row],[small letters]])</f>
        <v>beginner level</v>
      </c>
      <c r="S1833" s="6">
        <v>3.5</v>
      </c>
      <c r="T1833" s="12">
        <v>42207</v>
      </c>
      <c r="U1833" s="6">
        <f>DAY(טבלה1[[#This Row],[published_date]])</f>
        <v>22</v>
      </c>
      <c r="V1833" s="6">
        <f>MONTH(טבלה1[[#This Row],[published_date]])</f>
        <v>7</v>
      </c>
      <c r="W1833" s="6">
        <f>YEAR(טבלה1[[#This Row],[published_date]])</f>
        <v>2015</v>
      </c>
      <c r="X1833">
        <v>4</v>
      </c>
      <c r="Y1833" t="str">
        <f>VLOOKUP(טבלה1[[#This Row],[subject_id]],Subject_id!$A$2:$B$5,2)</f>
        <v>Web Development</v>
      </c>
      <c r="Z1833" s="7">
        <v>43465</v>
      </c>
      <c r="AA1833">
        <f>_xlfn.DAYS(טבלה1[[#This Row],[Removal_date]],טבלה1[[#This Row],[published_date]])</f>
        <v>1258</v>
      </c>
      <c r="AB1833" s="4">
        <f>טבלה1[[#This Row],[price]]*טבלה1[[#This Row],[num_subscribers]]</f>
        <v>228465</v>
      </c>
    </row>
    <row r="1834" spans="1:28" x14ac:dyDescent="0.3">
      <c r="A1834">
        <v>558432</v>
      </c>
      <c r="B1834" t="s">
        <v>2990</v>
      </c>
      <c r="C1834" t="str">
        <f>LEFT(טבלה1[[#This Row],[course_title]],10)</f>
        <v>Easy Typog</v>
      </c>
      <c r="D1834" t="str">
        <f>RIGHT(טבלה1[[#This Row],[course_title]],10)</f>
        <v xml:space="preserve"> Your Work</v>
      </c>
      <c r="E1834" t="str">
        <f>MID(טבלה1[[#This Row],[course_title]],2,10)</f>
        <v>asy Typogr</v>
      </c>
      <c r="F1834" t="s">
        <v>2991</v>
      </c>
      <c r="G1834" t="str">
        <f>REPLACE(טבלה1[[#This Row],[url]],19,3,"com")</f>
        <v>https://www.udemy.com/typography-tips/</v>
      </c>
      <c r="H1834" t="b">
        <v>1</v>
      </c>
      <c r="I1834" s="4">
        <v>45</v>
      </c>
      <c r="J1834" s="5">
        <v>3192</v>
      </c>
      <c r="K1834" s="5">
        <v>11</v>
      </c>
      <c r="L1834" s="5">
        <v>18</v>
      </c>
      <c r="M1834">
        <v>4</v>
      </c>
      <c r="N1834" t="str">
        <f>VLOOKUP(טבלה1[[#This Row],[level_id]],Level_id!$A$2:$B$5,2)</f>
        <v>Intermediate Level</v>
      </c>
      <c r="O1834" t="str">
        <f>LOWER(טבלה1[[#This Row],[level_desc]])</f>
        <v>intermediate level</v>
      </c>
      <c r="P1834" s="3" t="str">
        <f>UPPER(טבלה1[[#This Row],[small letters]])</f>
        <v>INTERMEDIATE LEVEL</v>
      </c>
      <c r="Q1834">
        <f>LEN(טבלה1[[#This Row],[no spaces]])</f>
        <v>18</v>
      </c>
      <c r="R1834" t="str">
        <f>TRIM(טבלה1[[#This Row],[small letters]])</f>
        <v>intermediate level</v>
      </c>
      <c r="S1834" s="6">
        <v>1</v>
      </c>
      <c r="T1834" s="12">
        <v>42222</v>
      </c>
      <c r="U1834" s="6">
        <f>DAY(טבלה1[[#This Row],[published_date]])</f>
        <v>6</v>
      </c>
      <c r="V1834" s="6">
        <f>MONTH(טבלה1[[#This Row],[published_date]])</f>
        <v>8</v>
      </c>
      <c r="W1834" s="6">
        <f>YEAR(טבלה1[[#This Row],[published_date]])</f>
        <v>2015</v>
      </c>
      <c r="X1834">
        <v>2</v>
      </c>
      <c r="Y1834" t="str">
        <f>VLOOKUP(טבלה1[[#This Row],[subject_id]],Subject_id!$A$2:$B$5,2)</f>
        <v>Graphic Design</v>
      </c>
      <c r="Z1834" s="7">
        <v>44114</v>
      </c>
      <c r="AA1834">
        <f>_xlfn.DAYS(טבלה1[[#This Row],[Removal_date]],טבלה1[[#This Row],[published_date]])</f>
        <v>1892</v>
      </c>
      <c r="AB1834" s="4">
        <f>טבלה1[[#This Row],[price]]*טבלה1[[#This Row],[num_subscribers]]</f>
        <v>143640</v>
      </c>
    </row>
    <row r="1835" spans="1:28" x14ac:dyDescent="0.3">
      <c r="A1835">
        <v>613944</v>
      </c>
      <c r="B1835" t="s">
        <v>842</v>
      </c>
      <c r="C1835" t="str">
        <f>LEFT(טבלה1[[#This Row],[course_title]],10)</f>
        <v>How to tra</v>
      </c>
      <c r="D1835" t="str">
        <f>RIGHT(טבלה1[[#This Row],[course_title]],10)</f>
        <v>de options</v>
      </c>
      <c r="E1835" t="str">
        <f>MID(טבלה1[[#This Row],[course_title]],2,10)</f>
        <v>ow to trad</v>
      </c>
      <c r="F1835" t="s">
        <v>843</v>
      </c>
      <c r="G1835" t="str">
        <f>REPLACE(טבלה1[[#This Row],[url]],19,3,"com")</f>
        <v>https://www.udemy.com/how-to-trade-options/</v>
      </c>
      <c r="H1835" t="b">
        <v>1</v>
      </c>
      <c r="I1835" s="4">
        <v>45</v>
      </c>
      <c r="J1835" s="5">
        <v>12</v>
      </c>
      <c r="K1835" s="5">
        <v>1</v>
      </c>
      <c r="L1835" s="5">
        <v>9</v>
      </c>
      <c r="M1835">
        <v>4</v>
      </c>
      <c r="N1835" t="str">
        <f>VLOOKUP(טבלה1[[#This Row],[level_id]],Level_id!$A$2:$B$5,2)</f>
        <v>Intermediate Level</v>
      </c>
      <c r="O1835" t="str">
        <f>LOWER(טבלה1[[#This Row],[level_desc]])</f>
        <v>intermediate level</v>
      </c>
      <c r="P1835" s="3" t="str">
        <f>UPPER(טבלה1[[#This Row],[small letters]])</f>
        <v>INTERMEDIATE LEVEL</v>
      </c>
      <c r="Q1835">
        <f>LEN(טבלה1[[#This Row],[no spaces]])</f>
        <v>18</v>
      </c>
      <c r="R1835" t="str">
        <f>TRIM(טבלה1[[#This Row],[small letters]])</f>
        <v>intermediate level</v>
      </c>
      <c r="S1835" s="6">
        <v>0.71666666700000003</v>
      </c>
      <c r="T1835" s="12">
        <v>42267</v>
      </c>
      <c r="U1835" s="6">
        <f>DAY(טבלה1[[#This Row],[published_date]])</f>
        <v>20</v>
      </c>
      <c r="V1835" s="6">
        <f>MONTH(טבלה1[[#This Row],[published_date]])</f>
        <v>9</v>
      </c>
      <c r="W1835" s="6">
        <f>YEAR(טבלה1[[#This Row],[published_date]])</f>
        <v>2015</v>
      </c>
      <c r="X1835">
        <v>1</v>
      </c>
      <c r="Y1835" t="str">
        <f>VLOOKUP(טבלה1[[#This Row],[subject_id]],Subject_id!$A$2:$B$5,2)</f>
        <v>Business Finance</v>
      </c>
      <c r="Z1835" s="7">
        <v>44114</v>
      </c>
      <c r="AA1835">
        <f>_xlfn.DAYS(טבלה1[[#This Row],[Removal_date]],טבלה1[[#This Row],[published_date]])</f>
        <v>1847</v>
      </c>
      <c r="AB1835" s="4">
        <f>טבלה1[[#This Row],[price]]*טבלה1[[#This Row],[num_subscribers]]</f>
        <v>540</v>
      </c>
    </row>
    <row r="1836" spans="1:28" x14ac:dyDescent="0.3">
      <c r="A1836">
        <v>625568</v>
      </c>
      <c r="B1836" t="s">
        <v>366</v>
      </c>
      <c r="C1836" t="str">
        <f>LEFT(טבלה1[[#This Row],[course_title]],10)</f>
        <v>Charting f</v>
      </c>
      <c r="D1836" t="str">
        <f>RIGHT(טבלה1[[#This Row],[course_title]],10)</f>
        <v>emystified</v>
      </c>
      <c r="E1836" t="str">
        <f>MID(טבלה1[[#This Row],[course_title]],2,10)</f>
        <v>harting fo</v>
      </c>
      <c r="F1836" t="s">
        <v>367</v>
      </c>
      <c r="G1836" t="str">
        <f>REPLACE(טבלה1[[#This Row],[url]],19,3,"com")</f>
        <v>https://www.udemy.com/charting-for-beginners-101/</v>
      </c>
      <c r="H1836" t="b">
        <v>1</v>
      </c>
      <c r="I1836" s="4">
        <v>45</v>
      </c>
      <c r="J1836" s="5">
        <v>2230</v>
      </c>
      <c r="K1836" s="5">
        <v>102</v>
      </c>
      <c r="L1836" s="5">
        <v>10</v>
      </c>
      <c r="M1836">
        <v>1</v>
      </c>
      <c r="N1836" t="str">
        <f>VLOOKUP(טבלה1[[#This Row],[level_id]],Level_id!$A$2:$B$5,2)</f>
        <v>All levels</v>
      </c>
      <c r="O1836" t="str">
        <f>LOWER(טבלה1[[#This Row],[level_desc]])</f>
        <v>all levels</v>
      </c>
      <c r="P1836" s="3" t="str">
        <f>UPPER(טבלה1[[#This Row],[small letters]])</f>
        <v>ALL LEVELS</v>
      </c>
      <c r="Q1836">
        <f>LEN(טבלה1[[#This Row],[no spaces]])</f>
        <v>10</v>
      </c>
      <c r="R1836" t="str">
        <f>TRIM(טבלה1[[#This Row],[small letters]])</f>
        <v>all levels</v>
      </c>
      <c r="S1836" s="6">
        <v>1.5</v>
      </c>
      <c r="T1836" s="12">
        <v>42286</v>
      </c>
      <c r="U1836" s="6">
        <f>DAY(טבלה1[[#This Row],[published_date]])</f>
        <v>9</v>
      </c>
      <c r="V1836" s="6">
        <f>MONTH(טבלה1[[#This Row],[published_date]])</f>
        <v>10</v>
      </c>
      <c r="W1836" s="6">
        <f>YEAR(טבלה1[[#This Row],[published_date]])</f>
        <v>2015</v>
      </c>
      <c r="X1836">
        <v>1</v>
      </c>
      <c r="Y1836" t="str">
        <f>VLOOKUP(טבלה1[[#This Row],[subject_id]],Subject_id!$A$2:$B$5,2)</f>
        <v>Business Finance</v>
      </c>
      <c r="Z1836" s="7">
        <v>43408</v>
      </c>
      <c r="AA1836">
        <f>_xlfn.DAYS(טבלה1[[#This Row],[Removal_date]],טבלה1[[#This Row],[published_date]])</f>
        <v>1122</v>
      </c>
      <c r="AB1836" s="4">
        <f>טבלה1[[#This Row],[price]]*טבלה1[[#This Row],[num_subscribers]]</f>
        <v>100350</v>
      </c>
    </row>
    <row r="1837" spans="1:28" x14ac:dyDescent="0.3">
      <c r="A1837">
        <v>625974</v>
      </c>
      <c r="B1837" t="s">
        <v>4642</v>
      </c>
      <c r="C1837" t="str">
        <f>LEFT(טבלה1[[#This Row],[course_title]],10)</f>
        <v>Total begi</v>
      </c>
      <c r="D1837" t="str">
        <f>RIGHT(טבלה1[[#This Row],[course_title]],10)</f>
        <v>lay by ear</v>
      </c>
      <c r="E1837" t="str">
        <f>MID(טבלה1[[#This Row],[course_title]],2,10)</f>
        <v>otal begin</v>
      </c>
      <c r="F1837" t="s">
        <v>4643</v>
      </c>
      <c r="G1837" t="str">
        <f>REPLACE(טבלה1[[#This Row],[url]],19,3,"com")</f>
        <v>https://www.udemy.com/beginner-guitar-learn-to-play-by-ear/</v>
      </c>
      <c r="H1837" t="b">
        <v>1</v>
      </c>
      <c r="I1837" s="4">
        <v>45</v>
      </c>
      <c r="J1837" s="5">
        <v>80</v>
      </c>
      <c r="K1837" s="5">
        <v>4</v>
      </c>
      <c r="L1837" s="5">
        <v>112</v>
      </c>
      <c r="M1837">
        <v>2</v>
      </c>
      <c r="N1837" t="str">
        <f>VLOOKUP(טבלה1[[#This Row],[level_id]],Level_id!$A$2:$B$5,2)</f>
        <v>Beginner Level</v>
      </c>
      <c r="O1837" t="str">
        <f>LOWER(טבלה1[[#This Row],[level_desc]])</f>
        <v>beginner level</v>
      </c>
      <c r="P1837" s="3" t="str">
        <f>UPPER(טבלה1[[#This Row],[small letters]])</f>
        <v>BEGINNER LEVEL</v>
      </c>
      <c r="Q1837">
        <f>LEN(טבלה1[[#This Row],[no spaces]])</f>
        <v>14</v>
      </c>
      <c r="R1837" t="str">
        <f>TRIM(טבלה1[[#This Row],[small letters]])</f>
        <v>beginner level</v>
      </c>
      <c r="S1837" s="6">
        <v>3</v>
      </c>
      <c r="T1837" s="12">
        <v>42293</v>
      </c>
      <c r="U1837" s="6">
        <f>DAY(טבלה1[[#This Row],[published_date]])</f>
        <v>16</v>
      </c>
      <c r="V1837" s="6">
        <f>MONTH(טבלה1[[#This Row],[published_date]])</f>
        <v>10</v>
      </c>
      <c r="W1837" s="6">
        <f>YEAR(טבלה1[[#This Row],[published_date]])</f>
        <v>2015</v>
      </c>
      <c r="X1837">
        <v>3</v>
      </c>
      <c r="Y1837" t="str">
        <f>VLOOKUP(טבלה1[[#This Row],[subject_id]],Subject_id!$A$2:$B$5,2)</f>
        <v>Musical Instruments</v>
      </c>
      <c r="Z1837" s="7">
        <v>43465</v>
      </c>
      <c r="AA1837">
        <f>_xlfn.DAYS(טבלה1[[#This Row],[Removal_date]],טבלה1[[#This Row],[published_date]])</f>
        <v>1172</v>
      </c>
      <c r="AB1837" s="4">
        <f>טבלה1[[#This Row],[price]]*טבלה1[[#This Row],[num_subscribers]]</f>
        <v>3600</v>
      </c>
    </row>
    <row r="1838" spans="1:28" x14ac:dyDescent="0.3">
      <c r="A1838">
        <v>634480</v>
      </c>
      <c r="B1838" t="s">
        <v>3490</v>
      </c>
      <c r="C1838" t="str">
        <f>LEFT(טבלה1[[#This Row],[course_title]],10)</f>
        <v>Typographi</v>
      </c>
      <c r="D1838" t="str">
        <f>RIGHT(טבלה1[[#This Row],[course_title]],10)</f>
        <v xml:space="preserve"> to Vector</v>
      </c>
      <c r="E1838" t="str">
        <f>MID(טבלה1[[#This Row],[course_title]],2,10)</f>
        <v>ypographic</v>
      </c>
      <c r="F1838" t="s">
        <v>3491</v>
      </c>
      <c r="G1838" t="str">
        <f>REPLACE(טבלה1[[#This Row],[url]],19,3,"com")</f>
        <v>https://www.udemy.com/typographic-poster-design-from-sketch-to-vector/</v>
      </c>
      <c r="H1838" t="b">
        <v>1</v>
      </c>
      <c r="I1838" s="4">
        <v>45</v>
      </c>
      <c r="J1838" s="5">
        <v>36</v>
      </c>
      <c r="K1838" s="5">
        <v>5</v>
      </c>
      <c r="L1838" s="5">
        <v>20</v>
      </c>
      <c r="M1838">
        <v>4</v>
      </c>
      <c r="N1838" t="str">
        <f>VLOOKUP(טבלה1[[#This Row],[level_id]],Level_id!$A$2:$B$5,2)</f>
        <v>Intermediate Level</v>
      </c>
      <c r="O1838" t="str">
        <f>LOWER(טבלה1[[#This Row],[level_desc]])</f>
        <v>intermediate level</v>
      </c>
      <c r="P1838" s="3" t="str">
        <f>UPPER(טבלה1[[#This Row],[small letters]])</f>
        <v>INTERMEDIATE LEVEL</v>
      </c>
      <c r="Q1838">
        <f>LEN(טבלה1[[#This Row],[no spaces]])</f>
        <v>18</v>
      </c>
      <c r="R1838" t="str">
        <f>TRIM(טבלה1[[#This Row],[small letters]])</f>
        <v>intermediate level</v>
      </c>
      <c r="S1838" s="6">
        <v>1.5</v>
      </c>
      <c r="T1838" s="12">
        <v>42285</v>
      </c>
      <c r="U1838" s="6">
        <f>DAY(טבלה1[[#This Row],[published_date]])</f>
        <v>8</v>
      </c>
      <c r="V1838" s="6">
        <f>MONTH(טבלה1[[#This Row],[published_date]])</f>
        <v>10</v>
      </c>
      <c r="W1838" s="6">
        <f>YEAR(טבלה1[[#This Row],[published_date]])</f>
        <v>2015</v>
      </c>
      <c r="X1838">
        <v>2</v>
      </c>
      <c r="Y1838" t="str">
        <f>VLOOKUP(טבלה1[[#This Row],[subject_id]],Subject_id!$A$2:$B$5,2)</f>
        <v>Graphic Design</v>
      </c>
      <c r="Z1838" s="7">
        <v>44114</v>
      </c>
      <c r="AA1838">
        <f>_xlfn.DAYS(טבלה1[[#This Row],[Removal_date]],טבלה1[[#This Row],[published_date]])</f>
        <v>1829</v>
      </c>
      <c r="AB1838" s="4">
        <f>טבלה1[[#This Row],[price]]*טבלה1[[#This Row],[num_subscribers]]</f>
        <v>1620</v>
      </c>
    </row>
    <row r="1839" spans="1:28" x14ac:dyDescent="0.3">
      <c r="A1839">
        <v>654832</v>
      </c>
      <c r="B1839" t="s">
        <v>7305</v>
      </c>
      <c r="C1839" t="str">
        <f>LEFT(טבלה1[[#This Row],[course_title]],10)</f>
        <v>HTML Forms</v>
      </c>
      <c r="D1839" t="str">
        <f>RIGHT(טבלה1[[#This Row],[course_title]],10)</f>
        <v xml:space="preserve">oduction  </v>
      </c>
      <c r="E1839" t="str">
        <f>MID(טבלה1[[#This Row],[course_title]],2,10)</f>
        <v xml:space="preserve">TML Forms </v>
      </c>
      <c r="F1839" t="s">
        <v>7306</v>
      </c>
      <c r="G1839" t="str">
        <f>REPLACE(טבלה1[[#This Row],[url]],19,3,"com")</f>
        <v>https://www.udemy.com/html-forms-for-beginners-a-basic-introduction/</v>
      </c>
      <c r="H1839" t="b">
        <v>1</v>
      </c>
      <c r="I1839" s="4">
        <v>45</v>
      </c>
      <c r="J1839" s="5">
        <v>2472</v>
      </c>
      <c r="K1839" s="5">
        <v>41</v>
      </c>
      <c r="L1839" s="5">
        <v>8</v>
      </c>
      <c r="M1839">
        <v>2</v>
      </c>
      <c r="N1839" t="str">
        <f>VLOOKUP(טבלה1[[#This Row],[level_id]],Level_id!$A$2:$B$5,2)</f>
        <v>Beginner Level</v>
      </c>
      <c r="O1839" t="str">
        <f>LOWER(טבלה1[[#This Row],[level_desc]])</f>
        <v>beginner level</v>
      </c>
      <c r="P1839" s="3" t="str">
        <f>UPPER(טבלה1[[#This Row],[small letters]])</f>
        <v>BEGINNER LEVEL</v>
      </c>
      <c r="Q1839">
        <f>LEN(טבלה1[[#This Row],[no spaces]])</f>
        <v>14</v>
      </c>
      <c r="R1839" t="str">
        <f>TRIM(טבלה1[[#This Row],[small letters]])</f>
        <v>beginner level</v>
      </c>
      <c r="S1839" s="6">
        <v>1</v>
      </c>
      <c r="T1839" s="12">
        <v>42313</v>
      </c>
      <c r="U1839" s="6">
        <f>DAY(טבלה1[[#This Row],[published_date]])</f>
        <v>5</v>
      </c>
      <c r="V1839" s="6">
        <f>MONTH(טבלה1[[#This Row],[published_date]])</f>
        <v>11</v>
      </c>
      <c r="W1839" s="6">
        <f>YEAR(טבלה1[[#This Row],[published_date]])</f>
        <v>2015</v>
      </c>
      <c r="X1839">
        <v>4</v>
      </c>
      <c r="Y1839" t="str">
        <f>VLOOKUP(טבלה1[[#This Row],[subject_id]],Subject_id!$A$2:$B$5,2)</f>
        <v>Web Development</v>
      </c>
      <c r="Z1839" s="7">
        <v>43465</v>
      </c>
      <c r="AA1839">
        <f>_xlfn.DAYS(טבלה1[[#This Row],[Removal_date]],טבלה1[[#This Row],[published_date]])</f>
        <v>1152</v>
      </c>
      <c r="AB1839" s="4">
        <f>טבלה1[[#This Row],[price]]*טבלה1[[#This Row],[num_subscribers]]</f>
        <v>111240</v>
      </c>
    </row>
    <row r="1840" spans="1:28" x14ac:dyDescent="0.3">
      <c r="A1840">
        <v>704582</v>
      </c>
      <c r="B1840" t="s">
        <v>6424</v>
      </c>
      <c r="C1840" t="str">
        <f>LEFT(טבלה1[[#This Row],[course_title]],10)</f>
        <v>Jekyll: ma</v>
      </c>
      <c r="D1840" t="str">
        <f>RIGHT(טבלה1[[#This Row],[course_title]],10)</f>
        <v>ith Jekyll</v>
      </c>
      <c r="E1840" t="str">
        <f>MID(טבלה1[[#This Row],[course_title]],2,10)</f>
        <v>ekyll: mak</v>
      </c>
      <c r="F1840" t="s">
        <v>6425</v>
      </c>
      <c r="G1840" t="str">
        <f>REPLACE(טבלה1[[#This Row],[url]],19,3,"com")</f>
        <v>https://www.udemy.com/static-website-generator-fast-secure-sites-blogs-with-jekyll/</v>
      </c>
      <c r="H1840" t="b">
        <v>1</v>
      </c>
      <c r="I1840" s="4">
        <v>45</v>
      </c>
      <c r="J1840" s="5">
        <v>2091</v>
      </c>
      <c r="K1840" s="5">
        <v>86</v>
      </c>
      <c r="L1840" s="5">
        <v>29</v>
      </c>
      <c r="M1840">
        <v>2</v>
      </c>
      <c r="N1840" t="str">
        <f>VLOOKUP(טבלה1[[#This Row],[level_id]],Level_id!$A$2:$B$5,2)</f>
        <v>Beginner Level</v>
      </c>
      <c r="O1840" t="str">
        <f>LOWER(טבלה1[[#This Row],[level_desc]])</f>
        <v>beginner level</v>
      </c>
      <c r="P1840" s="3" t="str">
        <f>UPPER(טבלה1[[#This Row],[small letters]])</f>
        <v>BEGINNER LEVEL</v>
      </c>
      <c r="Q1840">
        <f>LEN(טבלה1[[#This Row],[no spaces]])</f>
        <v>14</v>
      </c>
      <c r="R1840" t="str">
        <f>TRIM(טבלה1[[#This Row],[small letters]])</f>
        <v>beginner level</v>
      </c>
      <c r="S1840" s="6">
        <v>2.5</v>
      </c>
      <c r="T1840" s="12">
        <v>42418</v>
      </c>
      <c r="U1840" s="6">
        <f>DAY(טבלה1[[#This Row],[published_date]])</f>
        <v>18</v>
      </c>
      <c r="V1840" s="6">
        <f>MONTH(טבלה1[[#This Row],[published_date]])</f>
        <v>2</v>
      </c>
      <c r="W1840" s="6">
        <f>YEAR(טבלה1[[#This Row],[published_date]])</f>
        <v>2016</v>
      </c>
      <c r="X1840">
        <v>4</v>
      </c>
      <c r="Y1840" t="str">
        <f>VLOOKUP(טבלה1[[#This Row],[subject_id]],Subject_id!$A$2:$B$5,2)</f>
        <v>Web Development</v>
      </c>
      <c r="Z1840" s="7">
        <v>43465</v>
      </c>
      <c r="AA1840">
        <f>_xlfn.DAYS(טבלה1[[#This Row],[Removal_date]],טבלה1[[#This Row],[published_date]])</f>
        <v>1047</v>
      </c>
      <c r="AB1840" s="4">
        <f>טבלה1[[#This Row],[price]]*טבלה1[[#This Row],[num_subscribers]]</f>
        <v>94095</v>
      </c>
    </row>
    <row r="1841" spans="1:28" x14ac:dyDescent="0.3">
      <c r="A1841">
        <v>718338</v>
      </c>
      <c r="B1841" t="s">
        <v>1316</v>
      </c>
      <c r="C1841" t="str">
        <f>LEFT(טבלה1[[#This Row],[course_title]],10)</f>
        <v>How To Con</v>
      </c>
      <c r="D1841" t="str">
        <f>RIGHT(טבלה1[[#This Row],[course_title]],10)</f>
        <v>Revolution</v>
      </c>
      <c r="E1841" t="str">
        <f>MID(טבלה1[[#This Row],[course_title]],2,10)</f>
        <v>ow To Conf</v>
      </c>
      <c r="F1841" t="s">
        <v>1317</v>
      </c>
      <c r="G1841" t="str">
        <f>REPLACE(טבלה1[[#This Row],[url]],19,3,"com")</f>
        <v>https://www.udemy.com/how-to-confidently-join-the-bitcoin-revolution/</v>
      </c>
      <c r="H1841" t="b">
        <v>1</v>
      </c>
      <c r="I1841" s="4">
        <v>45</v>
      </c>
      <c r="J1841" s="5">
        <v>547</v>
      </c>
      <c r="K1841" s="5">
        <v>98</v>
      </c>
      <c r="L1841" s="5">
        <v>53</v>
      </c>
      <c r="M1841">
        <v>2</v>
      </c>
      <c r="N1841" t="str">
        <f>VLOOKUP(טבלה1[[#This Row],[level_id]],Level_id!$A$2:$B$5,2)</f>
        <v>Beginner Level</v>
      </c>
      <c r="O1841" t="str">
        <f>LOWER(טבלה1[[#This Row],[level_desc]])</f>
        <v>beginner level</v>
      </c>
      <c r="P1841" s="3" t="str">
        <f>UPPER(טבלה1[[#This Row],[small letters]])</f>
        <v>BEGINNER LEVEL</v>
      </c>
      <c r="Q1841">
        <f>LEN(טבלה1[[#This Row],[no spaces]])</f>
        <v>14</v>
      </c>
      <c r="R1841" t="str">
        <f>TRIM(טבלה1[[#This Row],[small letters]])</f>
        <v>beginner level</v>
      </c>
      <c r="S1841" s="6">
        <v>7</v>
      </c>
      <c r="T1841" s="12">
        <v>42383</v>
      </c>
      <c r="U1841" s="6">
        <f>DAY(טבלה1[[#This Row],[published_date]])</f>
        <v>14</v>
      </c>
      <c r="V1841" s="6">
        <f>MONTH(טבלה1[[#This Row],[published_date]])</f>
        <v>1</v>
      </c>
      <c r="W1841" s="6">
        <f>YEAR(טבלה1[[#This Row],[published_date]])</f>
        <v>2016</v>
      </c>
      <c r="X1841">
        <v>1</v>
      </c>
      <c r="Y1841" t="str">
        <f>VLOOKUP(טבלה1[[#This Row],[subject_id]],Subject_id!$A$2:$B$5,2)</f>
        <v>Business Finance</v>
      </c>
      <c r="Z1841" s="7">
        <v>43465</v>
      </c>
      <c r="AA1841">
        <f>_xlfn.DAYS(טבלה1[[#This Row],[Removal_date]],טבלה1[[#This Row],[published_date]])</f>
        <v>1082</v>
      </c>
      <c r="AB1841" s="4">
        <f>טבלה1[[#This Row],[price]]*טבלה1[[#This Row],[num_subscribers]]</f>
        <v>24615</v>
      </c>
    </row>
    <row r="1842" spans="1:28" x14ac:dyDescent="0.3">
      <c r="A1842">
        <v>723510</v>
      </c>
      <c r="B1842" t="s">
        <v>412</v>
      </c>
      <c r="C1842" t="str">
        <f>LEFT(טבלה1[[#This Row],[course_title]],10)</f>
        <v>The Comple</v>
      </c>
      <c r="D1842" t="str">
        <f>RIGHT(טבלה1[[#This Row],[course_title]],10)</f>
        <v>ding Stock</v>
      </c>
      <c r="E1842" t="str">
        <f>MID(טבלה1[[#This Row],[course_title]],2,10)</f>
        <v>he Complet</v>
      </c>
      <c r="F1842" t="s">
        <v>413</v>
      </c>
      <c r="G1842" t="str">
        <f>REPLACE(טבלה1[[#This Row],[url]],19,3,"com")</f>
        <v>https://www.udemy.com/position-trading-course/</v>
      </c>
      <c r="H1842" t="b">
        <v>1</v>
      </c>
      <c r="I1842" s="4">
        <v>45</v>
      </c>
      <c r="J1842" s="5">
        <v>1311</v>
      </c>
      <c r="K1842" s="5">
        <v>36</v>
      </c>
      <c r="L1842" s="5">
        <v>5</v>
      </c>
      <c r="M1842">
        <v>1</v>
      </c>
      <c r="N1842" t="str">
        <f>VLOOKUP(טבלה1[[#This Row],[level_id]],Level_id!$A$2:$B$5,2)</f>
        <v>All levels</v>
      </c>
      <c r="O1842" t="str">
        <f>LOWER(טבלה1[[#This Row],[level_desc]])</f>
        <v>all levels</v>
      </c>
      <c r="P1842" s="3" t="str">
        <f>UPPER(טבלה1[[#This Row],[small letters]])</f>
        <v>ALL LEVELS</v>
      </c>
      <c r="Q1842">
        <f>LEN(טבלה1[[#This Row],[no spaces]])</f>
        <v>10</v>
      </c>
      <c r="R1842" t="str">
        <f>TRIM(טבלה1[[#This Row],[small letters]])</f>
        <v>all levels</v>
      </c>
      <c r="S1842" s="6">
        <v>1</v>
      </c>
      <c r="T1842" s="12">
        <v>42384</v>
      </c>
      <c r="U1842" s="6">
        <f>DAY(טבלה1[[#This Row],[published_date]])</f>
        <v>15</v>
      </c>
      <c r="V1842" s="6">
        <f>MONTH(טבלה1[[#This Row],[published_date]])</f>
        <v>1</v>
      </c>
      <c r="W1842" s="6">
        <f>YEAR(טבלה1[[#This Row],[published_date]])</f>
        <v>2016</v>
      </c>
      <c r="X1842">
        <v>1</v>
      </c>
      <c r="Y1842" t="str">
        <f>VLOOKUP(טבלה1[[#This Row],[subject_id]],Subject_id!$A$2:$B$5,2)</f>
        <v>Business Finance</v>
      </c>
      <c r="Z1842" s="7">
        <v>43408</v>
      </c>
      <c r="AA1842">
        <f>_xlfn.DAYS(טבלה1[[#This Row],[Removal_date]],טבלה1[[#This Row],[published_date]])</f>
        <v>1024</v>
      </c>
      <c r="AB1842" s="4">
        <f>טבלה1[[#This Row],[price]]*טבלה1[[#This Row],[num_subscribers]]</f>
        <v>58995</v>
      </c>
    </row>
    <row r="1843" spans="1:28" x14ac:dyDescent="0.3">
      <c r="A1843">
        <v>742096</v>
      </c>
      <c r="B1843" t="s">
        <v>4624</v>
      </c>
      <c r="C1843" t="str">
        <f>LEFT(טבלה1[[#This Row],[course_title]],10)</f>
        <v>Ultimate B</v>
      </c>
      <c r="D1843" t="str">
        <f>RIGHT(טבלה1[[#This Row],[course_title]],10)</f>
        <v xml:space="preserve"> Electric </v>
      </c>
      <c r="E1843" t="str">
        <f>MID(טבלה1[[#This Row],[course_title]],2,10)</f>
        <v>ltimate Be</v>
      </c>
      <c r="F1843" t="s">
        <v>4625</v>
      </c>
      <c r="G1843" t="str">
        <f>REPLACE(טבלה1[[#This Row],[url]],19,3,"com")</f>
        <v>https://www.udemy.com/ultimate-beginner-guitar-guide/</v>
      </c>
      <c r="H1843" t="b">
        <v>1</v>
      </c>
      <c r="I1843" s="4">
        <v>45</v>
      </c>
      <c r="J1843" s="5">
        <v>57</v>
      </c>
      <c r="K1843" s="5">
        <v>9</v>
      </c>
      <c r="L1843" s="5">
        <v>15</v>
      </c>
      <c r="M1843">
        <v>2</v>
      </c>
      <c r="N1843" t="str">
        <f>VLOOKUP(טבלה1[[#This Row],[level_id]],Level_id!$A$2:$B$5,2)</f>
        <v>Beginner Level</v>
      </c>
      <c r="O1843" t="str">
        <f>LOWER(טבלה1[[#This Row],[level_desc]])</f>
        <v>beginner level</v>
      </c>
      <c r="P1843" s="3" t="str">
        <f>UPPER(טבלה1[[#This Row],[small letters]])</f>
        <v>BEGINNER LEVEL</v>
      </c>
      <c r="Q1843">
        <f>LEN(טבלה1[[#This Row],[no spaces]])</f>
        <v>14</v>
      </c>
      <c r="R1843" t="str">
        <f>TRIM(טבלה1[[#This Row],[small letters]])</f>
        <v>beginner level</v>
      </c>
      <c r="S1843" s="6">
        <v>2</v>
      </c>
      <c r="T1843" s="12">
        <v>42416</v>
      </c>
      <c r="U1843" s="6">
        <f>DAY(טבלה1[[#This Row],[published_date]])</f>
        <v>16</v>
      </c>
      <c r="V1843" s="6">
        <f>MONTH(טבלה1[[#This Row],[published_date]])</f>
        <v>2</v>
      </c>
      <c r="W1843" s="6">
        <f>YEAR(טבלה1[[#This Row],[published_date]])</f>
        <v>2016</v>
      </c>
      <c r="X1843">
        <v>3</v>
      </c>
      <c r="Y1843" t="str">
        <f>VLOOKUP(טבלה1[[#This Row],[subject_id]],Subject_id!$A$2:$B$5,2)</f>
        <v>Musical Instruments</v>
      </c>
      <c r="Z1843" s="7">
        <v>43465</v>
      </c>
      <c r="AA1843">
        <f>_xlfn.DAYS(טבלה1[[#This Row],[Removal_date]],טבלה1[[#This Row],[published_date]])</f>
        <v>1049</v>
      </c>
      <c r="AB1843" s="4">
        <f>טבלה1[[#This Row],[price]]*טבלה1[[#This Row],[num_subscribers]]</f>
        <v>2565</v>
      </c>
    </row>
    <row r="1844" spans="1:28" x14ac:dyDescent="0.3">
      <c r="A1844">
        <v>743846</v>
      </c>
      <c r="B1844" t="s">
        <v>4829</v>
      </c>
      <c r="C1844" t="str">
        <f>LEFT(טבלה1[[#This Row],[course_title]],10)</f>
        <v>Guitar Loo</v>
      </c>
      <c r="D1844" t="str">
        <f>RIGHT(טבלה1[[#This Row],[course_title]],10)</f>
        <v>c Training</v>
      </c>
      <c r="E1844" t="str">
        <f>MID(טבלה1[[#This Row],[course_title]],2,10)</f>
        <v>uitar Loop</v>
      </c>
      <c r="F1844" t="s">
        <v>4830</v>
      </c>
      <c r="G1844" t="str">
        <f>REPLACE(טבלה1[[#This Row],[url]],19,3,"com")</f>
        <v>https://www.udemy.com/guitar-looper-basic-training/</v>
      </c>
      <c r="H1844" t="b">
        <v>1</v>
      </c>
      <c r="I1844" s="4">
        <v>45</v>
      </c>
      <c r="J1844" s="5">
        <v>64</v>
      </c>
      <c r="K1844" s="5">
        <v>13</v>
      </c>
      <c r="L1844" s="5">
        <v>15</v>
      </c>
      <c r="M1844">
        <v>1</v>
      </c>
      <c r="N1844" t="str">
        <f>VLOOKUP(טבלה1[[#This Row],[level_id]],Level_id!$A$2:$B$5,2)</f>
        <v>All levels</v>
      </c>
      <c r="O1844" t="str">
        <f>LOWER(טבלה1[[#This Row],[level_desc]])</f>
        <v>all levels</v>
      </c>
      <c r="P1844" s="3" t="str">
        <f>UPPER(טבלה1[[#This Row],[small letters]])</f>
        <v>ALL LEVELS</v>
      </c>
      <c r="Q1844">
        <f>LEN(טבלה1[[#This Row],[no spaces]])</f>
        <v>10</v>
      </c>
      <c r="R1844" t="str">
        <f>TRIM(טבלה1[[#This Row],[small letters]])</f>
        <v>all levels</v>
      </c>
      <c r="S1844" s="6">
        <v>1.5</v>
      </c>
      <c r="T1844" s="12">
        <v>42429</v>
      </c>
      <c r="U1844" s="6">
        <f>DAY(טבלה1[[#This Row],[published_date]])</f>
        <v>29</v>
      </c>
      <c r="V1844" s="6">
        <f>MONTH(טבלה1[[#This Row],[published_date]])</f>
        <v>2</v>
      </c>
      <c r="W1844" s="6">
        <f>YEAR(טבלה1[[#This Row],[published_date]])</f>
        <v>2016</v>
      </c>
      <c r="X1844">
        <v>3</v>
      </c>
      <c r="Y1844" t="str">
        <f>VLOOKUP(טבלה1[[#This Row],[subject_id]],Subject_id!$A$2:$B$5,2)</f>
        <v>Musical Instruments</v>
      </c>
      <c r="Z1844" s="7">
        <v>43734</v>
      </c>
      <c r="AA1844">
        <f>_xlfn.DAYS(טבלה1[[#This Row],[Removal_date]],טבלה1[[#This Row],[published_date]])</f>
        <v>1305</v>
      </c>
      <c r="AB1844" s="4">
        <f>טבלה1[[#This Row],[price]]*טבלה1[[#This Row],[num_subscribers]]</f>
        <v>2880</v>
      </c>
    </row>
    <row r="1845" spans="1:28" x14ac:dyDescent="0.3">
      <c r="A1845">
        <v>757450</v>
      </c>
      <c r="B1845" t="s">
        <v>712</v>
      </c>
      <c r="C1845" t="str">
        <f>LEFT(טבלה1[[#This Row],[course_title]],10)</f>
        <v>Bulletproo</v>
      </c>
      <c r="D1845" t="str">
        <f>RIGHT(טבלה1[[#This Row],[course_title]],10)</f>
        <v>Allocation</v>
      </c>
      <c r="E1845" t="str">
        <f>MID(טבלה1[[#This Row],[course_title]],2,10)</f>
        <v>ulletproof</v>
      </c>
      <c r="F1845" t="s">
        <v>713</v>
      </c>
      <c r="G1845" t="str">
        <f>REPLACE(טבלה1[[#This Row],[url]],19,3,"com")</f>
        <v>https://www.udemy.com/bulletproof-personal-finance-expert-asset-allocation/</v>
      </c>
      <c r="H1845" t="b">
        <v>1</v>
      </c>
      <c r="I1845" s="4">
        <v>45</v>
      </c>
      <c r="J1845" s="5">
        <v>1119</v>
      </c>
      <c r="K1845" s="5">
        <v>22</v>
      </c>
      <c r="L1845" s="5">
        <v>18</v>
      </c>
      <c r="M1845">
        <v>1</v>
      </c>
      <c r="N1845" t="str">
        <f>VLOOKUP(טבלה1[[#This Row],[level_id]],Level_id!$A$2:$B$5,2)</f>
        <v>All levels</v>
      </c>
      <c r="O1845" t="str">
        <f>LOWER(טבלה1[[#This Row],[level_desc]])</f>
        <v>all levels</v>
      </c>
      <c r="P1845" s="3" t="str">
        <f>UPPER(טבלה1[[#This Row],[small letters]])</f>
        <v>ALL LEVELS</v>
      </c>
      <c r="Q1845">
        <f>LEN(טבלה1[[#This Row],[no spaces]])</f>
        <v>10</v>
      </c>
      <c r="R1845" t="str">
        <f>TRIM(טבלה1[[#This Row],[small letters]])</f>
        <v>all levels</v>
      </c>
      <c r="S1845" s="6">
        <v>1</v>
      </c>
      <c r="T1845" s="12">
        <v>42410</v>
      </c>
      <c r="U1845" s="6">
        <f>DAY(טבלה1[[#This Row],[published_date]])</f>
        <v>10</v>
      </c>
      <c r="V1845" s="6">
        <f>MONTH(טבלה1[[#This Row],[published_date]])</f>
        <v>2</v>
      </c>
      <c r="W1845" s="6">
        <f>YEAR(טבלה1[[#This Row],[published_date]])</f>
        <v>2016</v>
      </c>
      <c r="X1845">
        <v>1</v>
      </c>
      <c r="Y1845" t="str">
        <f>VLOOKUP(טבלה1[[#This Row],[subject_id]],Subject_id!$A$2:$B$5,2)</f>
        <v>Business Finance</v>
      </c>
      <c r="Z1845" s="7">
        <v>43318</v>
      </c>
      <c r="AA1845">
        <f>_xlfn.DAYS(טבלה1[[#This Row],[Removal_date]],טבלה1[[#This Row],[published_date]])</f>
        <v>908</v>
      </c>
      <c r="AB1845" s="4">
        <f>טבלה1[[#This Row],[price]]*טבלה1[[#This Row],[num_subscribers]]</f>
        <v>50355</v>
      </c>
    </row>
    <row r="1846" spans="1:28" x14ac:dyDescent="0.3">
      <c r="A1846">
        <v>759972</v>
      </c>
      <c r="B1846" t="s">
        <v>3760</v>
      </c>
      <c r="C1846" t="str">
        <f>LEFT(טבלה1[[#This Row],[course_title]],10)</f>
        <v>150 Rock G</v>
      </c>
      <c r="D1846" t="str">
        <f>RIGHT(טבלה1[[#This Row],[course_title]],10)</f>
        <v xml:space="preserve"> MUST Know</v>
      </c>
      <c r="E1846" t="str">
        <f>MID(טבלה1[[#This Row],[course_title]],2,10)</f>
        <v>50 Rock Gu</v>
      </c>
      <c r="F1846" t="s">
        <v>3761</v>
      </c>
      <c r="G1846" t="str">
        <f>REPLACE(טבלה1[[#This Row],[url]],19,3,"com")</f>
        <v>https://www.udemy.com/150-rock-guitar-licks-you-must-know/</v>
      </c>
      <c r="H1846" t="b">
        <v>1</v>
      </c>
      <c r="I1846" s="4">
        <v>45</v>
      </c>
      <c r="J1846" s="5">
        <v>252</v>
      </c>
      <c r="K1846" s="5">
        <v>14</v>
      </c>
      <c r="L1846" s="5">
        <v>21</v>
      </c>
      <c r="M1846">
        <v>1</v>
      </c>
      <c r="N1846" t="str">
        <f>VLOOKUP(טבלה1[[#This Row],[level_id]],Level_id!$A$2:$B$5,2)</f>
        <v>All levels</v>
      </c>
      <c r="O1846" t="str">
        <f>LOWER(טבלה1[[#This Row],[level_desc]])</f>
        <v>all levels</v>
      </c>
      <c r="P1846" s="3" t="str">
        <f>UPPER(טבלה1[[#This Row],[small letters]])</f>
        <v>ALL LEVELS</v>
      </c>
      <c r="Q1846">
        <f>LEN(טבלה1[[#This Row],[no spaces]])</f>
        <v>10</v>
      </c>
      <c r="R1846" t="str">
        <f>TRIM(טבלה1[[#This Row],[small letters]])</f>
        <v>all levels</v>
      </c>
      <c r="S1846" s="6">
        <v>4.5</v>
      </c>
      <c r="T1846" s="12">
        <v>42419</v>
      </c>
      <c r="U1846" s="6">
        <f>DAY(טבלה1[[#This Row],[published_date]])</f>
        <v>19</v>
      </c>
      <c r="V1846" s="6">
        <f>MONTH(טבלה1[[#This Row],[published_date]])</f>
        <v>2</v>
      </c>
      <c r="W1846" s="6">
        <f>YEAR(טבלה1[[#This Row],[published_date]])</f>
        <v>2016</v>
      </c>
      <c r="X1846">
        <v>3</v>
      </c>
      <c r="Y1846" t="str">
        <f>VLOOKUP(טבלה1[[#This Row],[subject_id]],Subject_id!$A$2:$B$5,2)</f>
        <v>Musical Instruments</v>
      </c>
      <c r="Z1846" s="7">
        <v>43734</v>
      </c>
      <c r="AA1846">
        <f>_xlfn.DAYS(טבלה1[[#This Row],[Removal_date]],טבלה1[[#This Row],[published_date]])</f>
        <v>1315</v>
      </c>
      <c r="AB1846" s="4">
        <f>טבלה1[[#This Row],[price]]*טבלה1[[#This Row],[num_subscribers]]</f>
        <v>11340</v>
      </c>
    </row>
    <row r="1847" spans="1:28" x14ac:dyDescent="0.3">
      <c r="A1847">
        <v>760066</v>
      </c>
      <c r="B1847" t="s">
        <v>3640</v>
      </c>
      <c r="C1847" t="str">
        <f>LEFT(טבלה1[[#This Row],[course_title]],10)</f>
        <v>Blues Guit</v>
      </c>
      <c r="D1847" t="str">
        <f>RIGHT(טבלה1[[#This Row],[course_title]],10)</f>
        <v>Essentials</v>
      </c>
      <c r="E1847" t="str">
        <f>MID(טבלה1[[#This Row],[course_title]],2,10)</f>
        <v>lues Guita</v>
      </c>
      <c r="F1847" t="s">
        <v>3641</v>
      </c>
      <c r="G1847" t="str">
        <f>REPLACE(טבלה1[[#This Row],[url]],19,3,"com")</f>
        <v>https://www.udemy.com/blues-guitar-magic-volume-1/</v>
      </c>
      <c r="H1847" t="b">
        <v>1</v>
      </c>
      <c r="I1847" s="4">
        <v>45</v>
      </c>
      <c r="J1847" s="5">
        <v>198</v>
      </c>
      <c r="K1847" s="5">
        <v>21</v>
      </c>
      <c r="L1847" s="5">
        <v>15</v>
      </c>
      <c r="M1847">
        <v>1</v>
      </c>
      <c r="N1847" t="str">
        <f>VLOOKUP(טבלה1[[#This Row],[level_id]],Level_id!$A$2:$B$5,2)</f>
        <v>All levels</v>
      </c>
      <c r="O1847" t="str">
        <f>LOWER(טבלה1[[#This Row],[level_desc]])</f>
        <v>all levels</v>
      </c>
      <c r="P1847" s="3" t="str">
        <f>UPPER(טבלה1[[#This Row],[small letters]])</f>
        <v>ALL LEVELS</v>
      </c>
      <c r="Q1847">
        <f>LEN(טבלה1[[#This Row],[no spaces]])</f>
        <v>10</v>
      </c>
      <c r="R1847" t="str">
        <f>TRIM(טבלה1[[#This Row],[small letters]])</f>
        <v>all levels</v>
      </c>
      <c r="S1847" s="6">
        <v>2.5</v>
      </c>
      <c r="T1847" s="12">
        <v>42412</v>
      </c>
      <c r="U1847" s="6">
        <f>DAY(טבלה1[[#This Row],[published_date]])</f>
        <v>12</v>
      </c>
      <c r="V1847" s="6">
        <f>MONTH(טבלה1[[#This Row],[published_date]])</f>
        <v>2</v>
      </c>
      <c r="W1847" s="6">
        <f>YEAR(טבלה1[[#This Row],[published_date]])</f>
        <v>2016</v>
      </c>
      <c r="X1847">
        <v>3</v>
      </c>
      <c r="Y1847" t="str">
        <f>VLOOKUP(טבלה1[[#This Row],[subject_id]],Subject_id!$A$2:$B$5,2)</f>
        <v>Musical Instruments</v>
      </c>
      <c r="Z1847" s="7">
        <v>43734</v>
      </c>
      <c r="AA1847">
        <f>_xlfn.DAYS(טבלה1[[#This Row],[Removal_date]],טבלה1[[#This Row],[published_date]])</f>
        <v>1322</v>
      </c>
      <c r="AB1847" s="4">
        <f>טבלה1[[#This Row],[price]]*טבלה1[[#This Row],[num_subscribers]]</f>
        <v>8910</v>
      </c>
    </row>
    <row r="1848" spans="1:28" x14ac:dyDescent="0.3">
      <c r="A1848">
        <v>760300</v>
      </c>
      <c r="B1848" t="s">
        <v>3662</v>
      </c>
      <c r="C1848" t="str">
        <f>LEFT(טבלה1[[#This Row],[course_title]],10)</f>
        <v>Blues Guit</v>
      </c>
      <c r="D1848" t="str">
        <f>RIGHT(טבלה1[[#This Row],[course_title]],10)</f>
        <v>Essentials</v>
      </c>
      <c r="E1848" t="str">
        <f>MID(טבלה1[[#This Row],[course_title]],2,10)</f>
        <v>lues Guita</v>
      </c>
      <c r="F1848" t="s">
        <v>3663</v>
      </c>
      <c r="G1848" t="str">
        <f>REPLACE(טבלה1[[#This Row],[url]],19,3,"com")</f>
        <v>https://www.udemy.com/blues-guitar-lessons-volume-2-slow-blues-essentials/</v>
      </c>
      <c r="H1848" t="b">
        <v>1</v>
      </c>
      <c r="I1848" s="4">
        <v>45</v>
      </c>
      <c r="J1848" s="5">
        <v>178</v>
      </c>
      <c r="K1848" s="5">
        <v>21</v>
      </c>
      <c r="L1848" s="5">
        <v>11</v>
      </c>
      <c r="M1848">
        <v>1</v>
      </c>
      <c r="N1848" t="str">
        <f>VLOOKUP(טבלה1[[#This Row],[level_id]],Level_id!$A$2:$B$5,2)</f>
        <v>All levels</v>
      </c>
      <c r="O1848" t="str">
        <f>LOWER(טבלה1[[#This Row],[level_desc]])</f>
        <v>all levels</v>
      </c>
      <c r="P1848" s="3" t="str">
        <f>UPPER(טבלה1[[#This Row],[small letters]])</f>
        <v>ALL LEVELS</v>
      </c>
      <c r="Q1848">
        <f>LEN(טבלה1[[#This Row],[no spaces]])</f>
        <v>10</v>
      </c>
      <c r="R1848" t="str">
        <f>TRIM(טבלה1[[#This Row],[small letters]])</f>
        <v>all levels</v>
      </c>
      <c r="S1848" s="6">
        <v>2</v>
      </c>
      <c r="T1848" s="12">
        <v>42413</v>
      </c>
      <c r="U1848" s="6">
        <f>DAY(טבלה1[[#This Row],[published_date]])</f>
        <v>13</v>
      </c>
      <c r="V1848" s="6">
        <f>MONTH(טבלה1[[#This Row],[published_date]])</f>
        <v>2</v>
      </c>
      <c r="W1848" s="6">
        <f>YEAR(טבלה1[[#This Row],[published_date]])</f>
        <v>2016</v>
      </c>
      <c r="X1848">
        <v>3</v>
      </c>
      <c r="Y1848" t="str">
        <f>VLOOKUP(טבלה1[[#This Row],[subject_id]],Subject_id!$A$2:$B$5,2)</f>
        <v>Musical Instruments</v>
      </c>
      <c r="Z1848" s="7">
        <v>43734</v>
      </c>
      <c r="AA1848">
        <f>_xlfn.DAYS(טבלה1[[#This Row],[Removal_date]],טבלה1[[#This Row],[published_date]])</f>
        <v>1321</v>
      </c>
      <c r="AB1848" s="4">
        <f>טבלה1[[#This Row],[price]]*טבלה1[[#This Row],[num_subscribers]]</f>
        <v>8010</v>
      </c>
    </row>
    <row r="1849" spans="1:28" x14ac:dyDescent="0.3">
      <c r="A1849">
        <v>761122</v>
      </c>
      <c r="B1849" t="s">
        <v>4606</v>
      </c>
      <c r="C1849" t="str">
        <f>LEFT(טבלה1[[#This Row],[course_title]],10)</f>
        <v>Blues Guit</v>
      </c>
      <c r="D1849" t="str">
        <f>RIGHT(טבלה1[[#This Row],[course_title]],10)</f>
        <v>Essentials</v>
      </c>
      <c r="E1849" t="str">
        <f>MID(טבלה1[[#This Row],[course_title]],2,10)</f>
        <v>lues Guita</v>
      </c>
      <c r="F1849" t="s">
        <v>4607</v>
      </c>
      <c r="G1849" t="str">
        <f>REPLACE(טבלה1[[#This Row],[url]],19,3,"com")</f>
        <v>https://www.udemy.com/blues-guitar-lessons-volume-3-minor-blues-essentials/</v>
      </c>
      <c r="H1849" t="b">
        <v>1</v>
      </c>
      <c r="I1849" s="4">
        <v>45</v>
      </c>
      <c r="J1849" s="5">
        <v>98</v>
      </c>
      <c r="K1849" s="5">
        <v>5</v>
      </c>
      <c r="L1849" s="5">
        <v>14</v>
      </c>
      <c r="M1849">
        <v>1</v>
      </c>
      <c r="N1849" t="str">
        <f>VLOOKUP(טבלה1[[#This Row],[level_id]],Level_id!$A$2:$B$5,2)</f>
        <v>All levels</v>
      </c>
      <c r="O1849" t="str">
        <f>LOWER(טבלה1[[#This Row],[level_desc]])</f>
        <v>all levels</v>
      </c>
      <c r="P1849" s="3" t="str">
        <f>UPPER(טבלה1[[#This Row],[small letters]])</f>
        <v>ALL LEVELS</v>
      </c>
      <c r="Q1849">
        <f>LEN(טבלה1[[#This Row],[no spaces]])</f>
        <v>10</v>
      </c>
      <c r="R1849" t="str">
        <f>TRIM(טבלה1[[#This Row],[small letters]])</f>
        <v>all levels</v>
      </c>
      <c r="S1849" s="6">
        <v>2</v>
      </c>
      <c r="T1849" s="12">
        <v>42413</v>
      </c>
      <c r="U1849" s="6">
        <f>DAY(טבלה1[[#This Row],[published_date]])</f>
        <v>13</v>
      </c>
      <c r="V1849" s="6">
        <f>MONTH(טבלה1[[#This Row],[published_date]])</f>
        <v>2</v>
      </c>
      <c r="W1849" s="6">
        <f>YEAR(טבלה1[[#This Row],[published_date]])</f>
        <v>2016</v>
      </c>
      <c r="X1849">
        <v>3</v>
      </c>
      <c r="Y1849" t="str">
        <f>VLOOKUP(טבלה1[[#This Row],[subject_id]],Subject_id!$A$2:$B$5,2)</f>
        <v>Musical Instruments</v>
      </c>
      <c r="Z1849" s="7">
        <v>43734</v>
      </c>
      <c r="AA1849">
        <f>_xlfn.DAYS(טבלה1[[#This Row],[Removal_date]],טבלה1[[#This Row],[published_date]])</f>
        <v>1321</v>
      </c>
      <c r="AB1849" s="4">
        <f>טבלה1[[#This Row],[price]]*טבלה1[[#This Row],[num_subscribers]]</f>
        <v>4410</v>
      </c>
    </row>
    <row r="1850" spans="1:28" x14ac:dyDescent="0.3">
      <c r="A1850">
        <v>761584</v>
      </c>
      <c r="B1850" t="s">
        <v>4153</v>
      </c>
      <c r="C1850" t="str">
        <f>LEFT(טבלה1[[#This Row],[course_title]],10)</f>
        <v>Guitar Les</v>
      </c>
      <c r="D1850" t="str">
        <f>RIGHT(טבלה1[[#This Row],[course_title]],10)</f>
        <v xml:space="preserve">ial Guide </v>
      </c>
      <c r="E1850" t="str">
        <f>MID(טבלה1[[#This Row],[course_title]],2,10)</f>
        <v>uitar Less</v>
      </c>
      <c r="F1850" t="s">
        <v>4154</v>
      </c>
      <c r="G1850" t="str">
        <f>REPLACE(טבלה1[[#This Row],[url]],19,3,"com")</f>
        <v>https://www.udemy.com/guitar-lessons-soloing-with-arpeggios-essential-guide/</v>
      </c>
      <c r="H1850" t="b">
        <v>1</v>
      </c>
      <c r="I1850" s="4">
        <v>45</v>
      </c>
      <c r="J1850" s="5">
        <v>198</v>
      </c>
      <c r="K1850" s="5">
        <v>11</v>
      </c>
      <c r="L1850" s="5">
        <v>34</v>
      </c>
      <c r="M1850">
        <v>4</v>
      </c>
      <c r="N1850" t="str">
        <f>VLOOKUP(טבלה1[[#This Row],[level_id]],Level_id!$A$2:$B$5,2)</f>
        <v>Intermediate Level</v>
      </c>
      <c r="O1850" t="str">
        <f>LOWER(טבלה1[[#This Row],[level_desc]])</f>
        <v>intermediate level</v>
      </c>
      <c r="P1850" s="3" t="str">
        <f>UPPER(טבלה1[[#This Row],[small letters]])</f>
        <v>INTERMEDIATE LEVEL</v>
      </c>
      <c r="Q1850">
        <f>LEN(טבלה1[[#This Row],[no spaces]])</f>
        <v>18</v>
      </c>
      <c r="R1850" t="str">
        <f>TRIM(טבלה1[[#This Row],[small letters]])</f>
        <v>intermediate level</v>
      </c>
      <c r="S1850" s="6">
        <v>5</v>
      </c>
      <c r="T1850" s="12">
        <v>42413</v>
      </c>
      <c r="U1850" s="6">
        <f>DAY(טבלה1[[#This Row],[published_date]])</f>
        <v>13</v>
      </c>
      <c r="V1850" s="6">
        <f>MONTH(טבלה1[[#This Row],[published_date]])</f>
        <v>2</v>
      </c>
      <c r="W1850" s="6">
        <f>YEAR(טבלה1[[#This Row],[published_date]])</f>
        <v>2016</v>
      </c>
      <c r="X1850">
        <v>3</v>
      </c>
      <c r="Y1850" t="str">
        <f>VLOOKUP(טבלה1[[#This Row],[subject_id]],Subject_id!$A$2:$B$5,2)</f>
        <v>Musical Instruments</v>
      </c>
      <c r="Z1850" s="7">
        <v>44114</v>
      </c>
      <c r="AA1850">
        <f>_xlfn.DAYS(טבלה1[[#This Row],[Removal_date]],טבלה1[[#This Row],[published_date]])</f>
        <v>1701</v>
      </c>
      <c r="AB1850" s="4">
        <f>טבלה1[[#This Row],[price]]*טבלה1[[#This Row],[num_subscribers]]</f>
        <v>8910</v>
      </c>
    </row>
    <row r="1851" spans="1:28" x14ac:dyDescent="0.3">
      <c r="A1851">
        <v>761938</v>
      </c>
      <c r="B1851" t="s">
        <v>4307</v>
      </c>
      <c r="C1851" t="str">
        <f>LEFT(טבלה1[[#This Row],[course_title]],10)</f>
        <v>Guitar Les</v>
      </c>
      <c r="D1851" t="str">
        <f>RIGHT(טבלה1[[#This Row],[course_title]],10)</f>
        <v>Essentials</v>
      </c>
      <c r="E1851" t="str">
        <f>MID(טבלה1[[#This Row],[course_title]],2,10)</f>
        <v>uitar Less</v>
      </c>
      <c r="F1851" t="s">
        <v>4308</v>
      </c>
      <c r="G1851" t="str">
        <f>REPLACE(טבלה1[[#This Row],[url]],19,3,"com")</f>
        <v>https://www.udemy.com/guitar-lessons-the-modal-system-modes-essentials/</v>
      </c>
      <c r="H1851" t="b">
        <v>1</v>
      </c>
      <c r="I1851" s="4">
        <v>45</v>
      </c>
      <c r="J1851" s="5">
        <v>116</v>
      </c>
      <c r="K1851" s="5">
        <v>7</v>
      </c>
      <c r="L1851" s="5">
        <v>27</v>
      </c>
      <c r="M1851">
        <v>1</v>
      </c>
      <c r="N1851" t="str">
        <f>VLOOKUP(טבלה1[[#This Row],[level_id]],Level_id!$A$2:$B$5,2)</f>
        <v>All levels</v>
      </c>
      <c r="O1851" t="str">
        <f>LOWER(טבלה1[[#This Row],[level_desc]])</f>
        <v>all levels</v>
      </c>
      <c r="P1851" s="3" t="str">
        <f>UPPER(טבלה1[[#This Row],[small letters]])</f>
        <v>ALL LEVELS</v>
      </c>
      <c r="Q1851">
        <f>LEN(טבלה1[[#This Row],[no spaces]])</f>
        <v>10</v>
      </c>
      <c r="R1851" t="str">
        <f>TRIM(טבלה1[[#This Row],[small letters]])</f>
        <v>all levels</v>
      </c>
      <c r="S1851" s="6">
        <v>2</v>
      </c>
      <c r="T1851" s="12">
        <v>42414</v>
      </c>
      <c r="U1851" s="6">
        <f>DAY(טבלה1[[#This Row],[published_date]])</f>
        <v>14</v>
      </c>
      <c r="V1851" s="6">
        <f>MONTH(טבלה1[[#This Row],[published_date]])</f>
        <v>2</v>
      </c>
      <c r="W1851" s="6">
        <f>YEAR(טבלה1[[#This Row],[published_date]])</f>
        <v>2016</v>
      </c>
      <c r="X1851">
        <v>3</v>
      </c>
      <c r="Y1851" t="str">
        <f>VLOOKUP(טבלה1[[#This Row],[subject_id]],Subject_id!$A$2:$B$5,2)</f>
        <v>Musical Instruments</v>
      </c>
      <c r="Z1851" s="7">
        <v>43734</v>
      </c>
      <c r="AA1851">
        <f>_xlfn.DAYS(טבלה1[[#This Row],[Removal_date]],טבלה1[[#This Row],[published_date]])</f>
        <v>1320</v>
      </c>
      <c r="AB1851" s="4">
        <f>טבלה1[[#This Row],[price]]*טבלה1[[#This Row],[num_subscribers]]</f>
        <v>5220</v>
      </c>
    </row>
    <row r="1852" spans="1:28" x14ac:dyDescent="0.3">
      <c r="A1852">
        <v>764534</v>
      </c>
      <c r="B1852" t="s">
        <v>3732</v>
      </c>
      <c r="C1852" t="str">
        <f>LEFT(טבלה1[[#This Row],[course_title]],10)</f>
        <v>Guitar Les</v>
      </c>
      <c r="D1852" t="str">
        <f>RIGHT(טבלה1[[#This Row],[course_title]],10)</f>
        <v>rd Mastery</v>
      </c>
      <c r="E1852" t="str">
        <f>MID(טבלה1[[#This Row],[course_title]],2,10)</f>
        <v>uitar Less</v>
      </c>
      <c r="F1852" t="s">
        <v>3733</v>
      </c>
      <c r="G1852" t="str">
        <f>REPLACE(טבלה1[[#This Row],[url]],19,3,"com")</f>
        <v>https://www.udemy.com/guitar-lessons-learning-the-neck-fretboard-mastery/</v>
      </c>
      <c r="H1852" t="b">
        <v>1</v>
      </c>
      <c r="I1852" s="4">
        <v>45</v>
      </c>
      <c r="J1852" s="5">
        <v>239</v>
      </c>
      <c r="K1852" s="5">
        <v>30</v>
      </c>
      <c r="L1852" s="5">
        <v>49</v>
      </c>
      <c r="M1852">
        <v>1</v>
      </c>
      <c r="N1852" t="str">
        <f>VLOOKUP(טבלה1[[#This Row],[level_id]],Level_id!$A$2:$B$5,2)</f>
        <v>All levels</v>
      </c>
      <c r="O1852" t="str">
        <f>LOWER(טבלה1[[#This Row],[level_desc]])</f>
        <v>all levels</v>
      </c>
      <c r="P1852" s="3" t="str">
        <f>UPPER(טבלה1[[#This Row],[small letters]])</f>
        <v>ALL LEVELS</v>
      </c>
      <c r="Q1852">
        <f>LEN(טבלה1[[#This Row],[no spaces]])</f>
        <v>10</v>
      </c>
      <c r="R1852" t="str">
        <f>TRIM(טבלה1[[#This Row],[small letters]])</f>
        <v>all levels</v>
      </c>
      <c r="S1852" s="6">
        <v>6</v>
      </c>
      <c r="T1852" s="12">
        <v>42416</v>
      </c>
      <c r="U1852" s="6">
        <f>DAY(טבלה1[[#This Row],[published_date]])</f>
        <v>16</v>
      </c>
      <c r="V1852" s="6">
        <f>MONTH(טבלה1[[#This Row],[published_date]])</f>
        <v>2</v>
      </c>
      <c r="W1852" s="6">
        <f>YEAR(טבלה1[[#This Row],[published_date]])</f>
        <v>2016</v>
      </c>
      <c r="X1852">
        <v>3</v>
      </c>
      <c r="Y1852" t="str">
        <f>VLOOKUP(טבלה1[[#This Row],[subject_id]],Subject_id!$A$2:$B$5,2)</f>
        <v>Musical Instruments</v>
      </c>
      <c r="Z1852" s="7">
        <v>43734</v>
      </c>
      <c r="AA1852">
        <f>_xlfn.DAYS(טבלה1[[#This Row],[Removal_date]],טבלה1[[#This Row],[published_date]])</f>
        <v>1318</v>
      </c>
      <c r="AB1852" s="4">
        <f>טבלה1[[#This Row],[price]]*טבלה1[[#This Row],[num_subscribers]]</f>
        <v>10755</v>
      </c>
    </row>
    <row r="1853" spans="1:28" x14ac:dyDescent="0.3">
      <c r="A1853">
        <v>824034</v>
      </c>
      <c r="B1853" t="s">
        <v>1644</v>
      </c>
      <c r="C1853" t="str">
        <f>LEFT(טבלה1[[#This Row],[course_title]],10)</f>
        <v xml:space="preserve">Technical </v>
      </c>
      <c r="D1853" t="str">
        <f>RIGHT(טבלה1[[#This Row],[course_title]],10)</f>
        <v>ice Action</v>
      </c>
      <c r="E1853" t="str">
        <f>MID(טבלה1[[#This Row],[course_title]],2,10)</f>
        <v>echnical A</v>
      </c>
      <c r="F1853" t="s">
        <v>1645</v>
      </c>
      <c r="G1853" t="str">
        <f>REPLACE(טבלה1[[#This Row],[url]],19,3,"com")</f>
        <v>https://www.udemy.com/technical-analysis-understanding-price-action/</v>
      </c>
      <c r="H1853" t="b">
        <v>1</v>
      </c>
      <c r="I1853" s="4">
        <v>45</v>
      </c>
      <c r="J1853" s="5">
        <v>39</v>
      </c>
      <c r="K1853" s="5">
        <v>6</v>
      </c>
      <c r="L1853" s="5">
        <v>37</v>
      </c>
      <c r="M1853">
        <v>1</v>
      </c>
      <c r="N1853" t="str">
        <f>VLOOKUP(טבלה1[[#This Row],[level_id]],Level_id!$A$2:$B$5,2)</f>
        <v>All levels</v>
      </c>
      <c r="O1853" t="str">
        <f>LOWER(טבלה1[[#This Row],[level_desc]])</f>
        <v>all levels</v>
      </c>
      <c r="P1853" s="3" t="str">
        <f>UPPER(טבלה1[[#This Row],[small letters]])</f>
        <v>ALL LEVELS</v>
      </c>
      <c r="Q1853">
        <f>LEN(טבלה1[[#This Row],[no spaces]])</f>
        <v>10</v>
      </c>
      <c r="R1853" t="str">
        <f>TRIM(טבלה1[[#This Row],[small letters]])</f>
        <v>all levels</v>
      </c>
      <c r="S1853" s="6">
        <v>3</v>
      </c>
      <c r="T1853" s="12">
        <v>42608</v>
      </c>
      <c r="U1853" s="6">
        <f>DAY(טבלה1[[#This Row],[published_date]])</f>
        <v>26</v>
      </c>
      <c r="V1853" s="6">
        <f>MONTH(טבלה1[[#This Row],[published_date]])</f>
        <v>8</v>
      </c>
      <c r="W1853" s="6">
        <f>YEAR(טבלה1[[#This Row],[published_date]])</f>
        <v>2016</v>
      </c>
      <c r="X1853">
        <v>1</v>
      </c>
      <c r="Y1853" t="str">
        <f>VLOOKUP(טבלה1[[#This Row],[subject_id]],Subject_id!$A$2:$B$5,2)</f>
        <v>Business Finance</v>
      </c>
      <c r="Z1853" s="7">
        <v>43318</v>
      </c>
      <c r="AA1853">
        <f>_xlfn.DAYS(טבלה1[[#This Row],[Removal_date]],טבלה1[[#This Row],[published_date]])</f>
        <v>710</v>
      </c>
      <c r="AB1853" s="4">
        <f>טבלה1[[#This Row],[price]]*טבלה1[[#This Row],[num_subscribers]]</f>
        <v>1755</v>
      </c>
    </row>
    <row r="1854" spans="1:28" x14ac:dyDescent="0.3">
      <c r="A1854">
        <v>859742</v>
      </c>
      <c r="B1854" t="s">
        <v>62</v>
      </c>
      <c r="C1854" t="str">
        <f>LEFT(טבלה1[[#This Row],[course_title]],10)</f>
        <v>The Comple</v>
      </c>
      <c r="D1854" t="str">
        <f>RIGHT(טבלה1[[#This Row],[course_title]],10)</f>
        <v>our Wallet</v>
      </c>
      <c r="E1854" t="str">
        <f>MID(טבלה1[[#This Row],[course_title]],2,10)</f>
        <v>he Complet</v>
      </c>
      <c r="F1854" t="s">
        <v>63</v>
      </c>
      <c r="G1854" t="str">
        <f>REPLACE(טבלה1[[#This Row],[url]],19,3,"com")</f>
        <v>https://www.udemy.com/ethereum/</v>
      </c>
      <c r="H1854" t="b">
        <v>1</v>
      </c>
      <c r="I1854" s="4">
        <v>45</v>
      </c>
      <c r="J1854" s="5">
        <v>2507</v>
      </c>
      <c r="K1854" s="5">
        <v>333</v>
      </c>
      <c r="L1854" s="5">
        <v>40</v>
      </c>
      <c r="M1854">
        <v>1</v>
      </c>
      <c r="N1854" t="str">
        <f>VLOOKUP(טבלה1[[#This Row],[level_id]],Level_id!$A$2:$B$5,2)</f>
        <v>All levels</v>
      </c>
      <c r="O1854" t="str">
        <f>LOWER(טבלה1[[#This Row],[level_desc]])</f>
        <v>all levels</v>
      </c>
      <c r="P1854" s="3" t="str">
        <f>UPPER(טבלה1[[#This Row],[small letters]])</f>
        <v>ALL LEVELS</v>
      </c>
      <c r="Q1854">
        <f>LEN(טבלה1[[#This Row],[no spaces]])</f>
        <v>10</v>
      </c>
      <c r="R1854" t="str">
        <f>TRIM(טבלה1[[#This Row],[small letters]])</f>
        <v>all levels</v>
      </c>
      <c r="S1854" s="6">
        <v>2</v>
      </c>
      <c r="T1854" s="12">
        <v>42520</v>
      </c>
      <c r="U1854" s="6">
        <f>DAY(טבלה1[[#This Row],[published_date]])</f>
        <v>30</v>
      </c>
      <c r="V1854" s="6">
        <f>MONTH(טבלה1[[#This Row],[published_date]])</f>
        <v>5</v>
      </c>
      <c r="W1854" s="6">
        <f>YEAR(טבלה1[[#This Row],[published_date]])</f>
        <v>2016</v>
      </c>
      <c r="X1854">
        <v>1</v>
      </c>
      <c r="Y1854" t="str">
        <f>VLOOKUP(טבלה1[[#This Row],[subject_id]],Subject_id!$A$2:$B$5,2)</f>
        <v>Business Finance</v>
      </c>
      <c r="Z1854" s="7">
        <v>43376</v>
      </c>
      <c r="AA1854">
        <f>_xlfn.DAYS(טבלה1[[#This Row],[Removal_date]],טבלה1[[#This Row],[published_date]])</f>
        <v>856</v>
      </c>
      <c r="AB1854" s="4">
        <f>טבלה1[[#This Row],[price]]*טבלה1[[#This Row],[num_subscribers]]</f>
        <v>112815</v>
      </c>
    </row>
    <row r="1855" spans="1:28" x14ac:dyDescent="0.3">
      <c r="A1855">
        <v>868112</v>
      </c>
      <c r="B1855" t="s">
        <v>1854</v>
      </c>
      <c r="C1855" t="str">
        <f>LEFT(טבלה1[[#This Row],[course_title]],10)</f>
        <v>Chief Weal</v>
      </c>
      <c r="D1855" t="str">
        <f>RIGHT(טבלה1[[#This Row],[course_title]],10)</f>
        <v>th Officer</v>
      </c>
      <c r="E1855" t="str">
        <f>MID(טבלה1[[#This Row],[course_title]],2,10)</f>
        <v>hief Wealt</v>
      </c>
      <c r="F1855" t="s">
        <v>1855</v>
      </c>
      <c r="G1855" t="str">
        <f>REPLACE(טבלה1[[#This Row],[url]],19,3,"com")</f>
        <v>https://www.udemy.com/chief-wealth-officer/</v>
      </c>
      <c r="H1855" t="b">
        <v>1</v>
      </c>
      <c r="I1855" s="4">
        <v>45</v>
      </c>
      <c r="J1855" s="5">
        <v>4</v>
      </c>
      <c r="K1855" s="5">
        <v>0</v>
      </c>
      <c r="L1855" s="5">
        <v>7</v>
      </c>
      <c r="M1855">
        <v>2</v>
      </c>
      <c r="N1855" t="str">
        <f>VLOOKUP(טבלה1[[#This Row],[level_id]],Level_id!$A$2:$B$5,2)</f>
        <v>Beginner Level</v>
      </c>
      <c r="O1855" t="str">
        <f>LOWER(טבלה1[[#This Row],[level_desc]])</f>
        <v>beginner level</v>
      </c>
      <c r="P1855" s="3" t="str">
        <f>UPPER(טבלה1[[#This Row],[small letters]])</f>
        <v>BEGINNER LEVEL</v>
      </c>
      <c r="Q1855">
        <f>LEN(טבלה1[[#This Row],[no spaces]])</f>
        <v>14</v>
      </c>
      <c r="R1855" t="str">
        <f>TRIM(טבלה1[[#This Row],[small letters]])</f>
        <v>beginner level</v>
      </c>
      <c r="S1855" s="6">
        <v>1</v>
      </c>
      <c r="T1855" s="12">
        <v>42524</v>
      </c>
      <c r="U1855" s="6">
        <f>DAY(טבלה1[[#This Row],[published_date]])</f>
        <v>3</v>
      </c>
      <c r="V1855" s="6">
        <f>MONTH(טבלה1[[#This Row],[published_date]])</f>
        <v>6</v>
      </c>
      <c r="W1855" s="6">
        <f>YEAR(טבלה1[[#This Row],[published_date]])</f>
        <v>2016</v>
      </c>
      <c r="X1855">
        <v>1</v>
      </c>
      <c r="Y1855" t="str">
        <f>VLOOKUP(טבלה1[[#This Row],[subject_id]],Subject_id!$A$2:$B$5,2)</f>
        <v>Business Finance</v>
      </c>
      <c r="Z1855" s="7">
        <v>43465</v>
      </c>
      <c r="AA1855">
        <f>_xlfn.DAYS(טבלה1[[#This Row],[Removal_date]],טבלה1[[#This Row],[published_date]])</f>
        <v>941</v>
      </c>
      <c r="AB1855" s="4">
        <f>טבלה1[[#This Row],[price]]*טבלה1[[#This Row],[num_subscribers]]</f>
        <v>180</v>
      </c>
    </row>
    <row r="1856" spans="1:28" x14ac:dyDescent="0.3">
      <c r="A1856">
        <v>902474</v>
      </c>
      <c r="B1856" t="s">
        <v>3984</v>
      </c>
      <c r="C1856" t="str">
        <f>LEFT(טבלה1[[#This Row],[course_title]],10)</f>
        <v>CAGED Pent</v>
      </c>
      <c r="D1856" t="str">
        <f>RIGHT(טבלה1[[#This Row],[course_title]],10)</f>
        <v xml:space="preserve"> - Level 1</v>
      </c>
      <c r="E1856" t="str">
        <f>MID(טבלה1[[#This Row],[course_title]],2,10)</f>
        <v>AGED Penta</v>
      </c>
      <c r="F1856" t="s">
        <v>3985</v>
      </c>
      <c r="G1856" t="str">
        <f>REPLACE(טבלה1[[#This Row],[url]],19,3,"com")</f>
        <v>https://www.udemy.com/caged-system-guitar-level-1/</v>
      </c>
      <c r="H1856" t="b">
        <v>1</v>
      </c>
      <c r="I1856" s="4">
        <v>45</v>
      </c>
      <c r="J1856" s="5">
        <v>1329</v>
      </c>
      <c r="K1856" s="5">
        <v>52</v>
      </c>
      <c r="L1856" s="5">
        <v>35</v>
      </c>
      <c r="M1856">
        <v>1</v>
      </c>
      <c r="N1856" t="str">
        <f>VLOOKUP(טבלה1[[#This Row],[level_id]],Level_id!$A$2:$B$5,2)</f>
        <v>All levels</v>
      </c>
      <c r="O1856" t="str">
        <f>LOWER(טבלה1[[#This Row],[level_desc]])</f>
        <v>all levels</v>
      </c>
      <c r="P1856" s="3" t="str">
        <f>UPPER(טבלה1[[#This Row],[small letters]])</f>
        <v>ALL LEVELS</v>
      </c>
      <c r="Q1856">
        <f>LEN(טבלה1[[#This Row],[no spaces]])</f>
        <v>10</v>
      </c>
      <c r="R1856" t="str">
        <f>TRIM(טבלה1[[#This Row],[small letters]])</f>
        <v>all levels</v>
      </c>
      <c r="S1856" s="6">
        <v>1.5</v>
      </c>
      <c r="T1856" s="12">
        <v>42579</v>
      </c>
      <c r="U1856" s="6">
        <f>DAY(טבלה1[[#This Row],[published_date]])</f>
        <v>28</v>
      </c>
      <c r="V1856" s="6">
        <f>MONTH(טבלה1[[#This Row],[published_date]])</f>
        <v>7</v>
      </c>
      <c r="W1856" s="6">
        <f>YEAR(טבלה1[[#This Row],[published_date]])</f>
        <v>2016</v>
      </c>
      <c r="X1856">
        <v>3</v>
      </c>
      <c r="Y1856" t="str">
        <f>VLOOKUP(טבלה1[[#This Row],[subject_id]],Subject_id!$A$2:$B$5,2)</f>
        <v>Musical Instruments</v>
      </c>
      <c r="Z1856" s="7">
        <v>43734</v>
      </c>
      <c r="AA1856">
        <f>_xlfn.DAYS(טבלה1[[#This Row],[Removal_date]],טבלה1[[#This Row],[published_date]])</f>
        <v>1155</v>
      </c>
      <c r="AB1856" s="4">
        <f>טבלה1[[#This Row],[price]]*טבלה1[[#This Row],[num_subscribers]]</f>
        <v>59805</v>
      </c>
    </row>
    <row r="1857" spans="1:28" x14ac:dyDescent="0.3">
      <c r="A1857">
        <v>902476</v>
      </c>
      <c r="B1857" t="s">
        <v>3844</v>
      </c>
      <c r="C1857" t="str">
        <f>LEFT(טבלה1[[#This Row],[course_title]],10)</f>
        <v>CAGED Pent</v>
      </c>
      <c r="D1857" t="str">
        <f>RIGHT(טבלה1[[#This Row],[course_title]],10)</f>
        <v xml:space="preserve"> - Level 3</v>
      </c>
      <c r="E1857" t="str">
        <f>MID(טבלה1[[#This Row],[course_title]],2,10)</f>
        <v>AGED Penta</v>
      </c>
      <c r="F1857" t="s">
        <v>3845</v>
      </c>
      <c r="G1857" t="str">
        <f>REPLACE(טבלה1[[#This Row],[url]],19,3,"com")</f>
        <v>https://www.udemy.com/caged-country-guitar/</v>
      </c>
      <c r="H1857" t="b">
        <v>1</v>
      </c>
      <c r="I1857" s="4">
        <v>45</v>
      </c>
      <c r="J1857" s="5">
        <v>1224</v>
      </c>
      <c r="K1857" s="5">
        <v>17</v>
      </c>
      <c r="L1857" s="5">
        <v>32</v>
      </c>
      <c r="M1857">
        <v>1</v>
      </c>
      <c r="N1857" t="str">
        <f>VLOOKUP(טבלה1[[#This Row],[level_id]],Level_id!$A$2:$B$5,2)</f>
        <v>All levels</v>
      </c>
      <c r="O1857" t="str">
        <f>LOWER(טבלה1[[#This Row],[level_desc]])</f>
        <v>all levels</v>
      </c>
      <c r="P1857" s="3" t="str">
        <f>UPPER(טבלה1[[#This Row],[small letters]])</f>
        <v>ALL LEVELS</v>
      </c>
      <c r="Q1857">
        <f>LEN(טבלה1[[#This Row],[no spaces]])</f>
        <v>10</v>
      </c>
      <c r="R1857" t="str">
        <f>TRIM(טבלה1[[#This Row],[small letters]])</f>
        <v>all levels</v>
      </c>
      <c r="S1857" s="6">
        <v>1.5</v>
      </c>
      <c r="T1857" s="12">
        <v>42641</v>
      </c>
      <c r="U1857" s="6">
        <f>DAY(טבלה1[[#This Row],[published_date]])</f>
        <v>28</v>
      </c>
      <c r="V1857" s="6">
        <f>MONTH(טבלה1[[#This Row],[published_date]])</f>
        <v>9</v>
      </c>
      <c r="W1857" s="6">
        <f>YEAR(טבלה1[[#This Row],[published_date]])</f>
        <v>2016</v>
      </c>
      <c r="X1857">
        <v>3</v>
      </c>
      <c r="Y1857" t="str">
        <f>VLOOKUP(טבלה1[[#This Row],[subject_id]],Subject_id!$A$2:$B$5,2)</f>
        <v>Musical Instruments</v>
      </c>
      <c r="Z1857" s="7">
        <v>43734</v>
      </c>
      <c r="AA1857">
        <f>_xlfn.DAYS(טבלה1[[#This Row],[Removal_date]],טבלה1[[#This Row],[published_date]])</f>
        <v>1093</v>
      </c>
      <c r="AB1857" s="4">
        <f>טבלה1[[#This Row],[price]]*טבלה1[[#This Row],[num_subscribers]]</f>
        <v>55080</v>
      </c>
    </row>
    <row r="1858" spans="1:28" x14ac:dyDescent="0.3">
      <c r="A1858">
        <v>902480</v>
      </c>
      <c r="B1858" t="s">
        <v>4636</v>
      </c>
      <c r="C1858" t="str">
        <f>LEFT(טבלה1[[#This Row],[course_title]],10)</f>
        <v xml:space="preserve">Pure Rock </v>
      </c>
      <c r="D1858" t="str">
        <f>RIGHT(טבלה1[[#This Row],[course_title]],10)</f>
        <v>s of Rock!</v>
      </c>
      <c r="E1858" t="str">
        <f>MID(טבלה1[[#This Row],[course_title]],2,10)</f>
        <v>ure Rock G</v>
      </c>
      <c r="F1858" t="s">
        <v>4637</v>
      </c>
      <c r="G1858" t="str">
        <f>REPLACE(טבלה1[[#This Row],[url]],19,3,"com")</f>
        <v>https://www.udemy.com/pure-rock-guitar-play-like-the-gods-of-rock/</v>
      </c>
      <c r="H1858" t="b">
        <v>1</v>
      </c>
      <c r="I1858" s="4">
        <v>45</v>
      </c>
      <c r="J1858" s="5">
        <v>80</v>
      </c>
      <c r="K1858" s="5">
        <v>5</v>
      </c>
      <c r="L1858" s="5">
        <v>24</v>
      </c>
      <c r="M1858">
        <v>1</v>
      </c>
      <c r="N1858" t="str">
        <f>VLOOKUP(טבלה1[[#This Row],[level_id]],Level_id!$A$2:$B$5,2)</f>
        <v>All levels</v>
      </c>
      <c r="O1858" t="str">
        <f>LOWER(טבלה1[[#This Row],[level_desc]])</f>
        <v>all levels</v>
      </c>
      <c r="P1858" s="3" t="str">
        <f>UPPER(טבלה1[[#This Row],[small letters]])</f>
        <v>ALL LEVELS</v>
      </c>
      <c r="Q1858">
        <f>LEN(טבלה1[[#This Row],[no spaces]])</f>
        <v>10</v>
      </c>
      <c r="R1858" t="str">
        <f>TRIM(טבלה1[[#This Row],[small letters]])</f>
        <v>all levels</v>
      </c>
      <c r="S1858" s="6">
        <v>4.5</v>
      </c>
      <c r="T1858" s="12">
        <v>42580</v>
      </c>
      <c r="U1858" s="6">
        <f>DAY(טבלה1[[#This Row],[published_date]])</f>
        <v>29</v>
      </c>
      <c r="V1858" s="6">
        <f>MONTH(טבלה1[[#This Row],[published_date]])</f>
        <v>7</v>
      </c>
      <c r="W1858" s="6">
        <f>YEAR(טבלה1[[#This Row],[published_date]])</f>
        <v>2016</v>
      </c>
      <c r="X1858">
        <v>3</v>
      </c>
      <c r="Y1858" t="str">
        <f>VLOOKUP(טבלה1[[#This Row],[subject_id]],Subject_id!$A$2:$B$5,2)</f>
        <v>Musical Instruments</v>
      </c>
      <c r="Z1858" s="7">
        <v>43734</v>
      </c>
      <c r="AA1858">
        <f>_xlfn.DAYS(טבלה1[[#This Row],[Removal_date]],טבלה1[[#This Row],[published_date]])</f>
        <v>1154</v>
      </c>
      <c r="AB1858" s="4">
        <f>טבלה1[[#This Row],[price]]*טבלה1[[#This Row],[num_subscribers]]</f>
        <v>3600</v>
      </c>
    </row>
    <row r="1859" spans="1:28" x14ac:dyDescent="0.3">
      <c r="A1859">
        <v>902748</v>
      </c>
      <c r="B1859" t="s">
        <v>5745</v>
      </c>
      <c r="C1859" t="str">
        <f>LEFT(טבלה1[[#This Row],[course_title]],10)</f>
        <v>Introducti</v>
      </c>
      <c r="D1859" t="str">
        <f>RIGHT(טבלה1[[#This Row],[course_title]],10)</f>
        <v>t Power BI</v>
      </c>
      <c r="E1859" t="str">
        <f>MID(טבלה1[[#This Row],[course_title]],2,10)</f>
        <v>ntroductio</v>
      </c>
      <c r="F1859" t="s">
        <v>5746</v>
      </c>
      <c r="G1859" t="str">
        <f>REPLACE(טבלה1[[#This Row],[url]],19,3,"com")</f>
        <v>https://www.udemy.com/data-analytics-powerbi/</v>
      </c>
      <c r="H1859" t="b">
        <v>1</v>
      </c>
      <c r="I1859" s="4">
        <v>45</v>
      </c>
      <c r="J1859" s="5">
        <v>1764</v>
      </c>
      <c r="K1859" s="5">
        <v>33</v>
      </c>
      <c r="L1859" s="5">
        <v>16</v>
      </c>
      <c r="M1859">
        <v>1</v>
      </c>
      <c r="N1859" t="str">
        <f>VLOOKUP(טבלה1[[#This Row],[level_id]],Level_id!$A$2:$B$5,2)</f>
        <v>All levels</v>
      </c>
      <c r="O1859" t="str">
        <f>LOWER(טבלה1[[#This Row],[level_desc]])</f>
        <v>all levels</v>
      </c>
      <c r="P1859" s="3" t="str">
        <f>UPPER(טבלה1[[#This Row],[small letters]])</f>
        <v>ALL LEVELS</v>
      </c>
      <c r="Q1859">
        <f>LEN(טבלה1[[#This Row],[no spaces]])</f>
        <v>10</v>
      </c>
      <c r="R1859" t="str">
        <f>TRIM(טבלה1[[#This Row],[small letters]])</f>
        <v>all levels</v>
      </c>
      <c r="S1859" s="6">
        <v>1.5</v>
      </c>
      <c r="T1859" s="12">
        <v>42564</v>
      </c>
      <c r="U1859" s="6">
        <f>DAY(טבלה1[[#This Row],[published_date]])</f>
        <v>13</v>
      </c>
      <c r="V1859" s="6">
        <f>MONTH(טבלה1[[#This Row],[published_date]])</f>
        <v>7</v>
      </c>
      <c r="W1859" s="6">
        <f>YEAR(טבלה1[[#This Row],[published_date]])</f>
        <v>2016</v>
      </c>
      <c r="X1859">
        <v>4</v>
      </c>
      <c r="Y1859" t="str">
        <f>VLOOKUP(טבלה1[[#This Row],[subject_id]],Subject_id!$A$2:$B$5,2)</f>
        <v>Web Development</v>
      </c>
      <c r="Z1859" s="7">
        <v>43734</v>
      </c>
      <c r="AA1859">
        <f>_xlfn.DAYS(טבלה1[[#This Row],[Removal_date]],טבלה1[[#This Row],[published_date]])</f>
        <v>1170</v>
      </c>
      <c r="AB1859" s="4">
        <f>טבלה1[[#This Row],[price]]*טבלה1[[#This Row],[num_subscribers]]</f>
        <v>79380</v>
      </c>
    </row>
    <row r="1860" spans="1:28" x14ac:dyDescent="0.3">
      <c r="A1860">
        <v>907416</v>
      </c>
      <c r="B1860" t="s">
        <v>2120</v>
      </c>
      <c r="C1860" t="str">
        <f>LEFT(טבלה1[[#This Row],[course_title]],10)</f>
        <v>Tudo sobre</v>
      </c>
      <c r="D1860" t="str">
        <f>RIGHT(טבלה1[[#This Row],[course_title]],10)</f>
        <v>Renda Fixa</v>
      </c>
      <c r="E1860" t="str">
        <f>MID(טבלה1[[#This Row],[course_title]],2,10)</f>
        <v xml:space="preserve">udo sobre </v>
      </c>
      <c r="F1860" t="s">
        <v>2121</v>
      </c>
      <c r="G1860" t="str">
        <f>REPLACE(טבלה1[[#This Row],[url]],19,3,"com")</f>
        <v>https://www.udemy.com/tudo-sobre-investimentos-em-renda-fixa/</v>
      </c>
      <c r="H1860" t="b">
        <v>1</v>
      </c>
      <c r="I1860" s="4">
        <v>45</v>
      </c>
      <c r="J1860" s="5">
        <v>689</v>
      </c>
      <c r="K1860" s="5">
        <v>145</v>
      </c>
      <c r="L1860" s="5">
        <v>16</v>
      </c>
      <c r="M1860">
        <v>1</v>
      </c>
      <c r="N1860" t="str">
        <f>VLOOKUP(טבלה1[[#This Row],[level_id]],Level_id!$A$2:$B$5,2)</f>
        <v>All levels</v>
      </c>
      <c r="O1860" t="str">
        <f>LOWER(טבלה1[[#This Row],[level_desc]])</f>
        <v>all levels</v>
      </c>
      <c r="P1860" s="3" t="str">
        <f>UPPER(טבלה1[[#This Row],[small letters]])</f>
        <v>ALL LEVELS</v>
      </c>
      <c r="Q1860">
        <f>LEN(טבלה1[[#This Row],[no spaces]])</f>
        <v>10</v>
      </c>
      <c r="R1860" t="str">
        <f>TRIM(טבלה1[[#This Row],[small letters]])</f>
        <v>all levels</v>
      </c>
      <c r="S1860" s="6">
        <v>2</v>
      </c>
      <c r="T1860" s="12">
        <v>42604</v>
      </c>
      <c r="U1860" s="6">
        <f>DAY(טבלה1[[#This Row],[published_date]])</f>
        <v>22</v>
      </c>
      <c r="V1860" s="6">
        <f>MONTH(טבלה1[[#This Row],[published_date]])</f>
        <v>8</v>
      </c>
      <c r="W1860" s="6">
        <f>YEAR(טבלה1[[#This Row],[published_date]])</f>
        <v>2016</v>
      </c>
      <c r="X1860">
        <v>1</v>
      </c>
      <c r="Y1860" t="str">
        <f>VLOOKUP(טבלה1[[#This Row],[subject_id]],Subject_id!$A$2:$B$5,2)</f>
        <v>Business Finance</v>
      </c>
      <c r="Z1860" s="7">
        <v>43734</v>
      </c>
      <c r="AA1860">
        <f>_xlfn.DAYS(טבלה1[[#This Row],[Removal_date]],טבלה1[[#This Row],[published_date]])</f>
        <v>1130</v>
      </c>
      <c r="AB1860" s="4">
        <f>טבלה1[[#This Row],[price]]*טבלה1[[#This Row],[num_subscribers]]</f>
        <v>31005</v>
      </c>
    </row>
    <row r="1861" spans="1:28" x14ac:dyDescent="0.3">
      <c r="A1861">
        <v>920194</v>
      </c>
      <c r="B1861" t="s">
        <v>3986</v>
      </c>
      <c r="C1861" t="str">
        <f>LEFT(טבלה1[[#This Row],[course_title]],10)</f>
        <v>CAGED Pent</v>
      </c>
      <c r="D1861" t="str">
        <f>RIGHT(טבלה1[[#This Row],[course_title]],10)</f>
        <v xml:space="preserve"> - Level 2</v>
      </c>
      <c r="E1861" t="str">
        <f>MID(טבלה1[[#This Row],[course_title]],2,10)</f>
        <v>AGED Penta</v>
      </c>
      <c r="F1861" t="s">
        <v>3987</v>
      </c>
      <c r="G1861" t="str">
        <f>REPLACE(טבלה1[[#This Row],[url]],19,3,"com")</f>
        <v>https://www.udemy.com/caged-system-guitar-level-2/</v>
      </c>
      <c r="H1861" t="b">
        <v>1</v>
      </c>
      <c r="I1861" s="4">
        <v>45</v>
      </c>
      <c r="J1861" s="5">
        <v>1220</v>
      </c>
      <c r="K1861" s="5">
        <v>13</v>
      </c>
      <c r="L1861" s="5">
        <v>26</v>
      </c>
      <c r="M1861">
        <v>1</v>
      </c>
      <c r="N1861" t="str">
        <f>VLOOKUP(טבלה1[[#This Row],[level_id]],Level_id!$A$2:$B$5,2)</f>
        <v>All levels</v>
      </c>
      <c r="O1861" t="str">
        <f>LOWER(טבלה1[[#This Row],[level_desc]])</f>
        <v>all levels</v>
      </c>
      <c r="P1861" s="3" t="str">
        <f>UPPER(טבלה1[[#This Row],[small letters]])</f>
        <v>ALL LEVELS</v>
      </c>
      <c r="Q1861">
        <f>LEN(טבלה1[[#This Row],[no spaces]])</f>
        <v>10</v>
      </c>
      <c r="R1861" t="str">
        <f>TRIM(טבלה1[[#This Row],[small letters]])</f>
        <v>all levels</v>
      </c>
      <c r="S1861" s="6">
        <v>1.5</v>
      </c>
      <c r="T1861" s="12">
        <v>42608</v>
      </c>
      <c r="U1861" s="6">
        <f>DAY(טבלה1[[#This Row],[published_date]])</f>
        <v>26</v>
      </c>
      <c r="V1861" s="6">
        <f>MONTH(טבלה1[[#This Row],[published_date]])</f>
        <v>8</v>
      </c>
      <c r="W1861" s="6">
        <f>YEAR(טבלה1[[#This Row],[published_date]])</f>
        <v>2016</v>
      </c>
      <c r="X1861">
        <v>3</v>
      </c>
      <c r="Y1861" t="str">
        <f>VLOOKUP(טבלה1[[#This Row],[subject_id]],Subject_id!$A$2:$B$5,2)</f>
        <v>Musical Instruments</v>
      </c>
      <c r="Z1861" s="7">
        <v>43734</v>
      </c>
      <c r="AA1861">
        <f>_xlfn.DAYS(טבלה1[[#This Row],[Removal_date]],טבלה1[[#This Row],[published_date]])</f>
        <v>1126</v>
      </c>
      <c r="AB1861" s="4">
        <f>טבלה1[[#This Row],[price]]*טבלה1[[#This Row],[num_subscribers]]</f>
        <v>54900</v>
      </c>
    </row>
    <row r="1862" spans="1:28" x14ac:dyDescent="0.3">
      <c r="A1862">
        <v>922464</v>
      </c>
      <c r="B1862" t="s">
        <v>2668</v>
      </c>
      <c r="C1862" t="str">
        <f>LEFT(טבלה1[[#This Row],[course_title]],10)</f>
        <v>Create Awe</v>
      </c>
      <c r="D1862" t="str">
        <f>RIGHT(טבלה1[[#This Row],[course_title]],10)</f>
        <v>osoft Word</v>
      </c>
      <c r="E1862" t="str">
        <f>MID(טבלה1[[#This Row],[course_title]],2,10)</f>
        <v>reate Awes</v>
      </c>
      <c r="F1862" t="s">
        <v>2669</v>
      </c>
      <c r="G1862" t="str">
        <f>REPLACE(טבלה1[[#This Row],[url]],19,3,"com")</f>
        <v>https://www.udemy.com/ebook-cover-creator/</v>
      </c>
      <c r="H1862" t="b">
        <v>1</v>
      </c>
      <c r="I1862" s="4">
        <v>45</v>
      </c>
      <c r="J1862" s="5">
        <v>447</v>
      </c>
      <c r="K1862" s="5">
        <v>6</v>
      </c>
      <c r="L1862" s="5">
        <v>23</v>
      </c>
      <c r="M1862">
        <v>1</v>
      </c>
      <c r="N1862" t="str">
        <f>VLOOKUP(טבלה1[[#This Row],[level_id]],Level_id!$A$2:$B$5,2)</f>
        <v>All levels</v>
      </c>
      <c r="O1862" t="str">
        <f>LOWER(טבלה1[[#This Row],[level_desc]])</f>
        <v>all levels</v>
      </c>
      <c r="P1862" s="3" t="str">
        <f>UPPER(טבלה1[[#This Row],[small letters]])</f>
        <v>ALL LEVELS</v>
      </c>
      <c r="Q1862">
        <f>LEN(טבלה1[[#This Row],[no spaces]])</f>
        <v>10</v>
      </c>
      <c r="R1862" t="str">
        <f>TRIM(טבלה1[[#This Row],[small letters]])</f>
        <v>all levels</v>
      </c>
      <c r="S1862" s="6">
        <v>3.5</v>
      </c>
      <c r="T1862" s="12">
        <v>42587</v>
      </c>
      <c r="U1862" s="6">
        <f>DAY(טבלה1[[#This Row],[published_date]])</f>
        <v>5</v>
      </c>
      <c r="V1862" s="6">
        <f>MONTH(טבלה1[[#This Row],[published_date]])</f>
        <v>8</v>
      </c>
      <c r="W1862" s="6">
        <f>YEAR(טבלה1[[#This Row],[published_date]])</f>
        <v>2016</v>
      </c>
      <c r="X1862">
        <v>2</v>
      </c>
      <c r="Y1862" t="str">
        <f>VLOOKUP(טבלה1[[#This Row],[subject_id]],Subject_id!$A$2:$B$5,2)</f>
        <v>Graphic Design</v>
      </c>
      <c r="Z1862" s="7">
        <v>43734</v>
      </c>
      <c r="AA1862">
        <f>_xlfn.DAYS(טבלה1[[#This Row],[Removal_date]],טבלה1[[#This Row],[published_date]])</f>
        <v>1147</v>
      </c>
      <c r="AB1862" s="4">
        <f>טבלה1[[#This Row],[price]]*טבלה1[[#This Row],[num_subscribers]]</f>
        <v>20115</v>
      </c>
    </row>
    <row r="1863" spans="1:28" x14ac:dyDescent="0.3">
      <c r="A1863">
        <v>941990</v>
      </c>
      <c r="B1863" t="s">
        <v>1490</v>
      </c>
      <c r="C1863" t="str">
        <f>LEFT(טבלה1[[#This Row],[course_title]],10)</f>
        <v xml:space="preserve">Work From </v>
      </c>
      <c r="D1863" t="str">
        <f>RIGHT(טבלה1[[#This Row],[course_title]],10)</f>
        <v xml:space="preserve"> Beginners</v>
      </c>
      <c r="E1863" t="str">
        <f>MID(טבלה1[[#This Row],[course_title]],2,10)</f>
        <v>ork From H</v>
      </c>
      <c r="F1863" t="s">
        <v>1491</v>
      </c>
      <c r="G1863" t="str">
        <f>REPLACE(טבלה1[[#This Row],[url]],19,3,"com")</f>
        <v>https://www.udemy.com/make-money-work-from-home-online-trade-forex-4-beginners/</v>
      </c>
      <c r="H1863" t="b">
        <v>1</v>
      </c>
      <c r="I1863" s="4">
        <v>45</v>
      </c>
      <c r="J1863" s="5">
        <v>2981</v>
      </c>
      <c r="K1863" s="5">
        <v>23</v>
      </c>
      <c r="L1863" s="5">
        <v>17</v>
      </c>
      <c r="M1863">
        <v>2</v>
      </c>
      <c r="N1863" t="str">
        <f>VLOOKUP(טבלה1[[#This Row],[level_id]],Level_id!$A$2:$B$5,2)</f>
        <v>Beginner Level</v>
      </c>
      <c r="O1863" t="str">
        <f>LOWER(טבלה1[[#This Row],[level_desc]])</f>
        <v>beginner level</v>
      </c>
      <c r="P1863" s="3" t="str">
        <f>UPPER(טבלה1[[#This Row],[small letters]])</f>
        <v>BEGINNER LEVEL</v>
      </c>
      <c r="Q1863">
        <f>LEN(טבלה1[[#This Row],[no spaces]])</f>
        <v>14</v>
      </c>
      <c r="R1863" t="str">
        <f>TRIM(טבלה1[[#This Row],[small letters]])</f>
        <v>beginner level</v>
      </c>
      <c r="S1863" s="6">
        <v>1</v>
      </c>
      <c r="T1863" s="12">
        <v>42652</v>
      </c>
      <c r="U1863" s="6">
        <f>DAY(טבלה1[[#This Row],[published_date]])</f>
        <v>9</v>
      </c>
      <c r="V1863" s="6">
        <f>MONTH(טבלה1[[#This Row],[published_date]])</f>
        <v>10</v>
      </c>
      <c r="W1863" s="6">
        <f>YEAR(טבלה1[[#This Row],[published_date]])</f>
        <v>2016</v>
      </c>
      <c r="X1863">
        <v>1</v>
      </c>
      <c r="Y1863" t="str">
        <f>VLOOKUP(טבלה1[[#This Row],[subject_id]],Subject_id!$A$2:$B$5,2)</f>
        <v>Business Finance</v>
      </c>
      <c r="Z1863" s="7">
        <v>43465</v>
      </c>
      <c r="AA1863">
        <f>_xlfn.DAYS(טבלה1[[#This Row],[Removal_date]],טבלה1[[#This Row],[published_date]])</f>
        <v>813</v>
      </c>
      <c r="AB1863" s="4">
        <f>טבלה1[[#This Row],[price]]*טבלה1[[#This Row],[num_subscribers]]</f>
        <v>134145</v>
      </c>
    </row>
    <row r="1864" spans="1:28" x14ac:dyDescent="0.3">
      <c r="A1864">
        <v>954036</v>
      </c>
      <c r="B1864" t="s">
        <v>5956</v>
      </c>
      <c r="C1864" t="str">
        <f>LEFT(טבלה1[[#This Row],[course_title]],10)</f>
        <v>JSON :basi</v>
      </c>
      <c r="D1864" t="str">
        <f>RIGHT(טבלה1[[#This Row],[course_title]],10)</f>
        <v xml:space="preserve"> beginners</v>
      </c>
      <c r="E1864" t="str">
        <f>MID(טבלה1[[#This Row],[course_title]],2,10)</f>
        <v>SON :basic</v>
      </c>
      <c r="F1864" t="s">
        <v>5957</v>
      </c>
      <c r="G1864" t="str">
        <f>REPLACE(טבלה1[[#This Row],[url]],19,3,"com")</f>
        <v>https://www.udemy.com/learn-json/</v>
      </c>
      <c r="H1864" t="b">
        <v>1</v>
      </c>
      <c r="I1864" s="4">
        <v>45</v>
      </c>
      <c r="J1864" s="5">
        <v>2052</v>
      </c>
      <c r="K1864" s="5">
        <v>18</v>
      </c>
      <c r="L1864" s="5">
        <v>8</v>
      </c>
      <c r="M1864">
        <v>1</v>
      </c>
      <c r="N1864" t="str">
        <f>VLOOKUP(טבלה1[[#This Row],[level_id]],Level_id!$A$2:$B$5,2)</f>
        <v>All levels</v>
      </c>
      <c r="O1864" t="str">
        <f>LOWER(טבלה1[[#This Row],[level_desc]])</f>
        <v>all levels</v>
      </c>
      <c r="P1864" s="3" t="str">
        <f>UPPER(טבלה1[[#This Row],[small letters]])</f>
        <v>ALL LEVELS</v>
      </c>
      <c r="Q1864">
        <f>LEN(טבלה1[[#This Row],[no spaces]])</f>
        <v>10</v>
      </c>
      <c r="R1864" t="str">
        <f>TRIM(טבלה1[[#This Row],[small letters]])</f>
        <v>all levels</v>
      </c>
      <c r="S1864" s="6">
        <v>0.55000000000000004</v>
      </c>
      <c r="T1864" s="12">
        <v>42622</v>
      </c>
      <c r="U1864" s="6">
        <f>DAY(טבלה1[[#This Row],[published_date]])</f>
        <v>9</v>
      </c>
      <c r="V1864" s="6">
        <f>MONTH(טבלה1[[#This Row],[published_date]])</f>
        <v>9</v>
      </c>
      <c r="W1864" s="6">
        <f>YEAR(טבלה1[[#This Row],[published_date]])</f>
        <v>2016</v>
      </c>
      <c r="X1864">
        <v>4</v>
      </c>
      <c r="Y1864" t="str">
        <f>VLOOKUP(טבלה1[[#This Row],[subject_id]],Subject_id!$A$2:$B$5,2)</f>
        <v>Web Development</v>
      </c>
      <c r="Z1864" s="7">
        <v>43734</v>
      </c>
      <c r="AA1864">
        <f>_xlfn.DAYS(טבלה1[[#This Row],[Removal_date]],טבלה1[[#This Row],[published_date]])</f>
        <v>1112</v>
      </c>
      <c r="AB1864" s="4">
        <f>טבלה1[[#This Row],[price]]*טבלה1[[#This Row],[num_subscribers]]</f>
        <v>92340</v>
      </c>
    </row>
    <row r="1865" spans="1:28" x14ac:dyDescent="0.3">
      <c r="A1865">
        <v>957362</v>
      </c>
      <c r="B1865" t="s">
        <v>6595</v>
      </c>
      <c r="C1865" t="str">
        <f>LEFT(טבלה1[[#This Row],[course_title]],10)</f>
        <v xml:space="preserve">AngularJs </v>
      </c>
      <c r="D1865" t="str">
        <f>RIGHT(טבלה1[[#This Row],[course_title]],10)</f>
        <v xml:space="preserve"> beginners</v>
      </c>
      <c r="E1865" t="str">
        <f>MID(טבלה1[[#This Row],[course_title]],2,10)</f>
        <v>ngularJs :</v>
      </c>
      <c r="F1865" t="s">
        <v>6596</v>
      </c>
      <c r="G1865" t="str">
        <f>REPLACE(טבלה1[[#This Row],[url]],19,3,"com")</f>
        <v>https://www.udemy.com/angularjs-basics-for-beginners/</v>
      </c>
      <c r="H1865" t="b">
        <v>1</v>
      </c>
      <c r="I1865" s="4">
        <v>45</v>
      </c>
      <c r="J1865" s="5">
        <v>1237</v>
      </c>
      <c r="K1865" s="5">
        <v>16</v>
      </c>
      <c r="L1865" s="5">
        <v>14</v>
      </c>
      <c r="M1865">
        <v>1</v>
      </c>
      <c r="N1865" t="str">
        <f>VLOOKUP(טבלה1[[#This Row],[level_id]],Level_id!$A$2:$B$5,2)</f>
        <v>All levels</v>
      </c>
      <c r="O1865" t="str">
        <f>LOWER(טבלה1[[#This Row],[level_desc]])</f>
        <v>all levels</v>
      </c>
      <c r="P1865" s="3" t="str">
        <f>UPPER(טבלה1[[#This Row],[small letters]])</f>
        <v>ALL LEVELS</v>
      </c>
      <c r="Q1865">
        <f>LEN(טבלה1[[#This Row],[no spaces]])</f>
        <v>10</v>
      </c>
      <c r="R1865" t="str">
        <f>TRIM(טבלה1[[#This Row],[small letters]])</f>
        <v>all levels</v>
      </c>
      <c r="S1865" s="6">
        <v>1</v>
      </c>
      <c r="T1865" s="12">
        <v>42632</v>
      </c>
      <c r="U1865" s="6">
        <f>DAY(טבלה1[[#This Row],[published_date]])</f>
        <v>19</v>
      </c>
      <c r="V1865" s="6">
        <f>MONTH(טבלה1[[#This Row],[published_date]])</f>
        <v>9</v>
      </c>
      <c r="W1865" s="6">
        <f>YEAR(טבלה1[[#This Row],[published_date]])</f>
        <v>2016</v>
      </c>
      <c r="X1865">
        <v>4</v>
      </c>
      <c r="Y1865" t="str">
        <f>VLOOKUP(טבלה1[[#This Row],[subject_id]],Subject_id!$A$2:$B$5,2)</f>
        <v>Web Development</v>
      </c>
      <c r="Z1865" s="7">
        <v>43734</v>
      </c>
      <c r="AA1865">
        <f>_xlfn.DAYS(טבלה1[[#This Row],[Removal_date]],טבלה1[[#This Row],[published_date]])</f>
        <v>1102</v>
      </c>
      <c r="AB1865" s="4">
        <f>טבלה1[[#This Row],[price]]*טבלה1[[#This Row],[num_subscribers]]</f>
        <v>55665</v>
      </c>
    </row>
    <row r="1866" spans="1:28" x14ac:dyDescent="0.3">
      <c r="A1866">
        <v>970252</v>
      </c>
      <c r="B1866" t="s">
        <v>5926</v>
      </c>
      <c r="C1866" t="str">
        <f>LEFT(טבלה1[[#This Row],[course_title]],10)</f>
        <v>PHP :basic</v>
      </c>
      <c r="D1866" t="str">
        <f>RIGHT(טבלה1[[#This Row],[course_title]],10)</f>
        <v xml:space="preserve"> beginners</v>
      </c>
      <c r="E1866" t="str">
        <f>MID(טבלה1[[#This Row],[course_title]],2,10)</f>
        <v>HP :basics</v>
      </c>
      <c r="F1866" t="s">
        <v>5927</v>
      </c>
      <c r="G1866" t="str">
        <f>REPLACE(טבלה1[[#This Row],[url]],19,3,"com")</f>
        <v>https://www.udemy.com/php-basics-for-beginners-new/</v>
      </c>
      <c r="H1866" t="b">
        <v>1</v>
      </c>
      <c r="I1866" s="4">
        <v>45</v>
      </c>
      <c r="J1866" s="5">
        <v>1562</v>
      </c>
      <c r="K1866" s="5">
        <v>4</v>
      </c>
      <c r="L1866" s="5">
        <v>12</v>
      </c>
      <c r="M1866">
        <v>1</v>
      </c>
      <c r="N1866" t="str">
        <f>VLOOKUP(טבלה1[[#This Row],[level_id]],Level_id!$A$2:$B$5,2)</f>
        <v>All levels</v>
      </c>
      <c r="O1866" t="str">
        <f>LOWER(טבלה1[[#This Row],[level_desc]])</f>
        <v>all levels</v>
      </c>
      <c r="P1866" s="3" t="str">
        <f>UPPER(טבלה1[[#This Row],[small letters]])</f>
        <v>ALL LEVELS</v>
      </c>
      <c r="Q1866">
        <f>LEN(טבלה1[[#This Row],[no spaces]])</f>
        <v>10</v>
      </c>
      <c r="R1866" t="str">
        <f>TRIM(טבלה1[[#This Row],[small letters]])</f>
        <v>all levels</v>
      </c>
      <c r="S1866" s="6">
        <v>1.5</v>
      </c>
      <c r="T1866" s="12">
        <v>42641</v>
      </c>
      <c r="U1866" s="6">
        <f>DAY(טבלה1[[#This Row],[published_date]])</f>
        <v>28</v>
      </c>
      <c r="V1866" s="6">
        <f>MONTH(טבלה1[[#This Row],[published_date]])</f>
        <v>9</v>
      </c>
      <c r="W1866" s="6">
        <f>YEAR(טבלה1[[#This Row],[published_date]])</f>
        <v>2016</v>
      </c>
      <c r="X1866">
        <v>4</v>
      </c>
      <c r="Y1866" t="str">
        <f>VLOOKUP(טבלה1[[#This Row],[subject_id]],Subject_id!$A$2:$B$5,2)</f>
        <v>Web Development</v>
      </c>
      <c r="Z1866" s="7">
        <v>43734</v>
      </c>
      <c r="AA1866">
        <f>_xlfn.DAYS(טבלה1[[#This Row],[Removal_date]],טבלה1[[#This Row],[published_date]])</f>
        <v>1093</v>
      </c>
      <c r="AB1866" s="4">
        <f>טבלה1[[#This Row],[price]]*טבלה1[[#This Row],[num_subscribers]]</f>
        <v>70290</v>
      </c>
    </row>
    <row r="1867" spans="1:28" x14ac:dyDescent="0.3">
      <c r="A1867">
        <v>1006314</v>
      </c>
      <c r="B1867" t="s">
        <v>18</v>
      </c>
      <c r="C1867" t="str">
        <f>LEFT(טבלה1[[#This Row],[course_title]],10)</f>
        <v xml:space="preserve">Financial </v>
      </c>
      <c r="D1867" t="str">
        <f>RIGHT(טבלה1[[#This Row],[course_title]],10)</f>
        <v>onsultants</v>
      </c>
      <c r="E1867" t="str">
        <f>MID(טבלה1[[#This Row],[course_title]],2,10)</f>
        <v>inancial M</v>
      </c>
      <c r="F1867" t="s">
        <v>19</v>
      </c>
      <c r="G1867" t="str">
        <f>REPLACE(טבלה1[[#This Row],[url]],19,3,"com")</f>
        <v>https://www.udemy.com/financial-modeling-for-business-analysts-and-consultants/</v>
      </c>
      <c r="H1867" t="b">
        <v>1</v>
      </c>
      <c r="I1867" s="4">
        <v>45</v>
      </c>
      <c r="J1867" s="5">
        <v>2174</v>
      </c>
      <c r="K1867" s="5">
        <v>74</v>
      </c>
      <c r="L1867" s="5">
        <v>51</v>
      </c>
      <c r="M1867">
        <v>4</v>
      </c>
      <c r="N1867" t="str">
        <f>VLOOKUP(טבלה1[[#This Row],[level_id]],Level_id!$A$2:$B$5,2)</f>
        <v>Intermediate Level</v>
      </c>
      <c r="O1867" t="str">
        <f>LOWER(טבלה1[[#This Row],[level_desc]])</f>
        <v>intermediate level</v>
      </c>
      <c r="P1867" s="3" t="str">
        <f>UPPER(טבלה1[[#This Row],[small letters]])</f>
        <v>INTERMEDIATE LEVEL</v>
      </c>
      <c r="Q1867">
        <f>LEN(טבלה1[[#This Row],[no spaces]])</f>
        <v>18</v>
      </c>
      <c r="R1867" t="str">
        <f>TRIM(טבלה1[[#This Row],[small letters]])</f>
        <v>intermediate level</v>
      </c>
      <c r="S1867" s="6">
        <v>2.5</v>
      </c>
      <c r="T1867" s="12">
        <v>42723</v>
      </c>
      <c r="U1867" s="6">
        <f>DAY(טבלה1[[#This Row],[published_date]])</f>
        <v>19</v>
      </c>
      <c r="V1867" s="6">
        <f>MONTH(טבלה1[[#This Row],[published_date]])</f>
        <v>12</v>
      </c>
      <c r="W1867" s="6">
        <f>YEAR(טבלה1[[#This Row],[published_date]])</f>
        <v>2016</v>
      </c>
      <c r="X1867">
        <v>1</v>
      </c>
      <c r="Y1867" t="str">
        <f>VLOOKUP(טבלה1[[#This Row],[subject_id]],Subject_id!$A$2:$B$5,2)</f>
        <v>Business Finance</v>
      </c>
      <c r="Z1867" s="7">
        <v>44114</v>
      </c>
      <c r="AA1867">
        <f>_xlfn.DAYS(טבלה1[[#This Row],[Removal_date]],טבלה1[[#This Row],[published_date]])</f>
        <v>1391</v>
      </c>
      <c r="AB1867" s="4">
        <f>טבלה1[[#This Row],[price]]*טבלה1[[#This Row],[num_subscribers]]</f>
        <v>97830</v>
      </c>
    </row>
    <row r="1868" spans="1:28" x14ac:dyDescent="0.3">
      <c r="A1868">
        <v>1008098</v>
      </c>
      <c r="B1868" t="s">
        <v>4147</v>
      </c>
      <c r="C1868" t="str">
        <f>LEFT(טבלה1[[#This Row],[course_title]],10)</f>
        <v>Learn to p</v>
      </c>
      <c r="D1868" t="str">
        <f>RIGHT(טבלה1[[#This Row],[course_title]],10)</f>
        <v xml:space="preserve"> same time</v>
      </c>
      <c r="E1868" t="str">
        <f>MID(טבלה1[[#This Row],[course_title]],2,10)</f>
        <v>earn to pl</v>
      </c>
      <c r="F1868" t="s">
        <v>4148</v>
      </c>
      <c r="G1868" t="str">
        <f>REPLACE(טבלה1[[#This Row],[url]],19,3,"com")</f>
        <v>https://www.udemy.com/play-and-sing/</v>
      </c>
      <c r="H1868" t="b">
        <v>1</v>
      </c>
      <c r="I1868" s="4">
        <v>45</v>
      </c>
      <c r="J1868" s="5">
        <v>66</v>
      </c>
      <c r="K1868" s="5">
        <v>9</v>
      </c>
      <c r="L1868" s="5">
        <v>8</v>
      </c>
      <c r="M1868">
        <v>2</v>
      </c>
      <c r="N1868" t="str">
        <f>VLOOKUP(טבלה1[[#This Row],[level_id]],Level_id!$A$2:$B$5,2)</f>
        <v>Beginner Level</v>
      </c>
      <c r="O1868" t="str">
        <f>LOWER(טבלה1[[#This Row],[level_desc]])</f>
        <v>beginner level</v>
      </c>
      <c r="P1868" s="3" t="str">
        <f>UPPER(טבלה1[[#This Row],[small letters]])</f>
        <v>BEGINNER LEVEL</v>
      </c>
      <c r="Q1868">
        <f>LEN(טבלה1[[#This Row],[no spaces]])</f>
        <v>14</v>
      </c>
      <c r="R1868" t="str">
        <f>TRIM(טבלה1[[#This Row],[small letters]])</f>
        <v>beginner level</v>
      </c>
      <c r="S1868" s="6">
        <v>1</v>
      </c>
      <c r="T1868" s="12">
        <v>42699</v>
      </c>
      <c r="U1868" s="6">
        <f>DAY(טבלה1[[#This Row],[published_date]])</f>
        <v>25</v>
      </c>
      <c r="V1868" s="6">
        <f>MONTH(טבלה1[[#This Row],[published_date]])</f>
        <v>11</v>
      </c>
      <c r="W1868" s="6">
        <f>YEAR(טבלה1[[#This Row],[published_date]])</f>
        <v>2016</v>
      </c>
      <c r="X1868">
        <v>3</v>
      </c>
      <c r="Y1868" t="str">
        <f>VLOOKUP(טבלה1[[#This Row],[subject_id]],Subject_id!$A$2:$B$5,2)</f>
        <v>Musical Instruments</v>
      </c>
      <c r="Z1868" s="7">
        <v>43465</v>
      </c>
      <c r="AA1868">
        <f>_xlfn.DAYS(טבלה1[[#This Row],[Removal_date]],טבלה1[[#This Row],[published_date]])</f>
        <v>766</v>
      </c>
      <c r="AB1868" s="4">
        <f>טבלה1[[#This Row],[price]]*טבלה1[[#This Row],[num_subscribers]]</f>
        <v>2970</v>
      </c>
    </row>
    <row r="1869" spans="1:28" x14ac:dyDescent="0.3">
      <c r="A1869">
        <v>1009068</v>
      </c>
      <c r="B1869" t="s">
        <v>2532</v>
      </c>
      <c r="C1869" t="str">
        <f>LEFT(טבלה1[[#This Row],[course_title]],10)</f>
        <v>ABC do Pho</v>
      </c>
      <c r="D1869" t="str">
        <f>RIGHT(טבלה1[[#This Row],[course_title]],10)</f>
        <v>otoshop CC</v>
      </c>
      <c r="E1869" t="str">
        <f>MID(טבלה1[[#This Row],[course_title]],2,10)</f>
        <v>BC do Phot</v>
      </c>
      <c r="F1869" t="s">
        <v>2533</v>
      </c>
      <c r="G1869" t="str">
        <f>REPLACE(טבלה1[[#This Row],[url]],19,3,"com")</f>
        <v>https://www.udemy.com/abc-do-photoshop-cc/</v>
      </c>
      <c r="H1869" t="b">
        <v>1</v>
      </c>
      <c r="I1869" s="4">
        <v>45</v>
      </c>
      <c r="J1869" s="5">
        <v>431</v>
      </c>
      <c r="K1869" s="5">
        <v>99</v>
      </c>
      <c r="L1869" s="5">
        <v>80</v>
      </c>
      <c r="M1869">
        <v>2</v>
      </c>
      <c r="N1869" t="str">
        <f>VLOOKUP(טבלה1[[#This Row],[level_id]],Level_id!$A$2:$B$5,2)</f>
        <v>Beginner Level</v>
      </c>
      <c r="O1869" t="str">
        <f>LOWER(טבלה1[[#This Row],[level_desc]])</f>
        <v>beginner level</v>
      </c>
      <c r="P1869" s="3" t="str">
        <f>UPPER(טבלה1[[#This Row],[small letters]])</f>
        <v>BEGINNER LEVEL</v>
      </c>
      <c r="Q1869">
        <f>LEN(טבלה1[[#This Row],[no spaces]])</f>
        <v>14</v>
      </c>
      <c r="R1869" t="str">
        <f>TRIM(טבלה1[[#This Row],[small letters]])</f>
        <v>beginner level</v>
      </c>
      <c r="S1869" s="6">
        <v>7.5</v>
      </c>
      <c r="T1869" s="12">
        <v>42695</v>
      </c>
      <c r="U1869" s="6">
        <f>DAY(טבלה1[[#This Row],[published_date]])</f>
        <v>21</v>
      </c>
      <c r="V1869" s="6">
        <f>MONTH(טבלה1[[#This Row],[published_date]])</f>
        <v>11</v>
      </c>
      <c r="W1869" s="6">
        <f>YEAR(טבלה1[[#This Row],[published_date]])</f>
        <v>2016</v>
      </c>
      <c r="X1869">
        <v>2</v>
      </c>
      <c r="Y1869" t="str">
        <f>VLOOKUP(טבלה1[[#This Row],[subject_id]],Subject_id!$A$2:$B$5,2)</f>
        <v>Graphic Design</v>
      </c>
      <c r="Z1869" s="7">
        <v>43465</v>
      </c>
      <c r="AA1869">
        <f>_xlfn.DAYS(טבלה1[[#This Row],[Removal_date]],טבלה1[[#This Row],[published_date]])</f>
        <v>770</v>
      </c>
      <c r="AB1869" s="4">
        <f>טבלה1[[#This Row],[price]]*טבלה1[[#This Row],[num_subscribers]]</f>
        <v>19395</v>
      </c>
    </row>
    <row r="1870" spans="1:28" x14ac:dyDescent="0.3">
      <c r="A1870">
        <v>1021760</v>
      </c>
      <c r="B1870" t="s">
        <v>1296</v>
      </c>
      <c r="C1870" t="str">
        <f>LEFT(טבלה1[[#This Row],[course_title]],10)</f>
        <v>MQL5 - Beg</v>
      </c>
      <c r="D1870" t="str">
        <f>RIGHT(טבלה1[[#This Row],[course_title]],10)</f>
        <v xml:space="preserve"> To Expert</v>
      </c>
      <c r="E1870" t="str">
        <f>MID(טבלה1[[#This Row],[course_title]],2,10)</f>
        <v>QL5 - Begi</v>
      </c>
      <c r="F1870" t="s">
        <v>1297</v>
      </c>
      <c r="G1870" t="str">
        <f>REPLACE(טבלה1[[#This Row],[url]],19,3,"com")</f>
        <v>https://www.udemy.com/mql5-beginner-to-expert/</v>
      </c>
      <c r="H1870" t="b">
        <v>1</v>
      </c>
      <c r="I1870" s="4">
        <v>45</v>
      </c>
      <c r="J1870" s="5">
        <v>16</v>
      </c>
      <c r="K1870" s="5">
        <v>1</v>
      </c>
      <c r="L1870" s="5">
        <v>16</v>
      </c>
      <c r="M1870">
        <v>2</v>
      </c>
      <c r="N1870" t="str">
        <f>VLOOKUP(טבלה1[[#This Row],[level_id]],Level_id!$A$2:$B$5,2)</f>
        <v>Beginner Level</v>
      </c>
      <c r="O1870" t="str">
        <f>LOWER(טבלה1[[#This Row],[level_desc]])</f>
        <v>beginner level</v>
      </c>
      <c r="P1870" s="3" t="str">
        <f>UPPER(טבלה1[[#This Row],[small letters]])</f>
        <v>BEGINNER LEVEL</v>
      </c>
      <c r="Q1870">
        <f>LEN(טבלה1[[#This Row],[no spaces]])</f>
        <v>14</v>
      </c>
      <c r="R1870" t="str">
        <f>TRIM(טבלה1[[#This Row],[small letters]])</f>
        <v>beginner level</v>
      </c>
      <c r="S1870" s="6">
        <v>1.5</v>
      </c>
      <c r="T1870" s="12">
        <v>42831</v>
      </c>
      <c r="U1870" s="6">
        <f>DAY(טבלה1[[#This Row],[published_date]])</f>
        <v>6</v>
      </c>
      <c r="V1870" s="6">
        <f>MONTH(טבלה1[[#This Row],[published_date]])</f>
        <v>4</v>
      </c>
      <c r="W1870" s="6">
        <f>YEAR(טבלה1[[#This Row],[published_date]])</f>
        <v>2017</v>
      </c>
      <c r="X1870">
        <v>1</v>
      </c>
      <c r="Y1870" t="str">
        <f>VLOOKUP(טבלה1[[#This Row],[subject_id]],Subject_id!$A$2:$B$5,2)</f>
        <v>Business Finance</v>
      </c>
      <c r="Z1870" s="7">
        <v>43465</v>
      </c>
      <c r="AA1870">
        <f>_xlfn.DAYS(טבלה1[[#This Row],[Removal_date]],טבלה1[[#This Row],[published_date]])</f>
        <v>634</v>
      </c>
      <c r="AB1870" s="4">
        <f>טבלה1[[#This Row],[price]]*טבלה1[[#This Row],[num_subscribers]]</f>
        <v>720</v>
      </c>
    </row>
    <row r="1871" spans="1:28" x14ac:dyDescent="0.3">
      <c r="A1871">
        <v>1022682</v>
      </c>
      <c r="B1871" t="s">
        <v>6082</v>
      </c>
      <c r="C1871" t="str">
        <f>LEFT(טבלה1[[#This Row],[course_title]],10)</f>
        <v>PHP Larave</v>
      </c>
      <c r="D1871" t="str">
        <f>RIGHT(טבלה1[[#This Row],[course_title]],10)</f>
        <v>pplication</v>
      </c>
      <c r="E1871" t="str">
        <f>MID(טבלה1[[#This Row],[course_title]],2,10)</f>
        <v>HP Laravel</v>
      </c>
      <c r="F1871" t="s">
        <v>6083</v>
      </c>
      <c r="G1871" t="str">
        <f>REPLACE(טבלה1[[#This Row],[url]],19,3,"com")</f>
        <v>https://www.udemy.com/laravel-5creating-a-crud-application/</v>
      </c>
      <c r="H1871" t="b">
        <v>1</v>
      </c>
      <c r="I1871" s="4">
        <v>45</v>
      </c>
      <c r="J1871" s="5">
        <v>511</v>
      </c>
      <c r="K1871" s="5">
        <v>12</v>
      </c>
      <c r="L1871" s="5">
        <v>7</v>
      </c>
      <c r="M1871">
        <v>1</v>
      </c>
      <c r="N1871" t="str">
        <f>VLOOKUP(טבלה1[[#This Row],[level_id]],Level_id!$A$2:$B$5,2)</f>
        <v>All levels</v>
      </c>
      <c r="O1871" t="str">
        <f>LOWER(טבלה1[[#This Row],[level_desc]])</f>
        <v>all levels</v>
      </c>
      <c r="P1871" s="3" t="str">
        <f>UPPER(טבלה1[[#This Row],[small letters]])</f>
        <v>ALL LEVELS</v>
      </c>
      <c r="Q1871">
        <f>LEN(טבלה1[[#This Row],[no spaces]])</f>
        <v>10</v>
      </c>
      <c r="R1871" t="str">
        <f>TRIM(טבלה1[[#This Row],[small letters]])</f>
        <v>all levels</v>
      </c>
      <c r="S1871" s="6">
        <v>0.55000000000000004</v>
      </c>
      <c r="T1871" s="12">
        <v>42702</v>
      </c>
      <c r="U1871" s="6">
        <f>DAY(טבלה1[[#This Row],[published_date]])</f>
        <v>28</v>
      </c>
      <c r="V1871" s="6">
        <f>MONTH(טבלה1[[#This Row],[published_date]])</f>
        <v>11</v>
      </c>
      <c r="W1871" s="6">
        <f>YEAR(טבלה1[[#This Row],[published_date]])</f>
        <v>2016</v>
      </c>
      <c r="X1871">
        <v>4</v>
      </c>
      <c r="Y1871" t="str">
        <f>VLOOKUP(טבלה1[[#This Row],[subject_id]],Subject_id!$A$2:$B$5,2)</f>
        <v>Web Development</v>
      </c>
      <c r="Z1871" s="7">
        <v>43734</v>
      </c>
      <c r="AA1871">
        <f>_xlfn.DAYS(טבלה1[[#This Row],[Removal_date]],טבלה1[[#This Row],[published_date]])</f>
        <v>1032</v>
      </c>
      <c r="AB1871" s="4">
        <f>טבלה1[[#This Row],[price]]*טבלה1[[#This Row],[num_subscribers]]</f>
        <v>22995</v>
      </c>
    </row>
    <row r="1872" spans="1:28" x14ac:dyDescent="0.3">
      <c r="A1872">
        <v>1029554</v>
      </c>
      <c r="B1872" t="s">
        <v>2530</v>
      </c>
      <c r="C1872" t="str">
        <f>LEFT(טבלה1[[#This Row],[course_title]],10)</f>
        <v>FormaÃ§Ã£o</v>
      </c>
      <c r="D1872" t="str">
        <f>RIGHT(טבלה1[[#This Row],[course_title]],10)</f>
        <v>X8 / 2017.</v>
      </c>
      <c r="E1872" t="str">
        <f>MID(טבלה1[[#This Row],[course_title]],2,10)</f>
        <v xml:space="preserve">ormaÃ§Ã£o </v>
      </c>
      <c r="F1872" t="s">
        <v>2531</v>
      </c>
      <c r="G1872" t="str">
        <f>REPLACE(טבלה1[[#This Row],[url]],19,3,"com")</f>
        <v>https://www.udemy.com/formacao-design-grafico-com-corel-draw-x8/</v>
      </c>
      <c r="H1872" t="b">
        <v>1</v>
      </c>
      <c r="I1872" s="4">
        <v>45</v>
      </c>
      <c r="J1872" s="5">
        <v>418</v>
      </c>
      <c r="K1872" s="5">
        <v>85</v>
      </c>
      <c r="L1872" s="5">
        <v>71</v>
      </c>
      <c r="M1872">
        <v>2</v>
      </c>
      <c r="N1872" t="str">
        <f>VLOOKUP(טבלה1[[#This Row],[level_id]],Level_id!$A$2:$B$5,2)</f>
        <v>Beginner Level</v>
      </c>
      <c r="O1872" t="str">
        <f>LOWER(טבלה1[[#This Row],[level_desc]])</f>
        <v>beginner level</v>
      </c>
      <c r="P1872" s="3" t="str">
        <f>UPPER(טבלה1[[#This Row],[small letters]])</f>
        <v>BEGINNER LEVEL</v>
      </c>
      <c r="Q1872">
        <f>LEN(טבלה1[[#This Row],[no spaces]])</f>
        <v>14</v>
      </c>
      <c r="R1872" t="str">
        <f>TRIM(טבלה1[[#This Row],[small letters]])</f>
        <v>beginner level</v>
      </c>
      <c r="S1872" s="6">
        <v>11</v>
      </c>
      <c r="T1872" s="12">
        <v>42797</v>
      </c>
      <c r="U1872" s="6">
        <f>DAY(טבלה1[[#This Row],[published_date]])</f>
        <v>3</v>
      </c>
      <c r="V1872" s="6">
        <f>MONTH(טבלה1[[#This Row],[published_date]])</f>
        <v>3</v>
      </c>
      <c r="W1872" s="6">
        <f>YEAR(טבלה1[[#This Row],[published_date]])</f>
        <v>2017</v>
      </c>
      <c r="X1872">
        <v>2</v>
      </c>
      <c r="Y1872" t="str">
        <f>VLOOKUP(טבלה1[[#This Row],[subject_id]],Subject_id!$A$2:$B$5,2)</f>
        <v>Graphic Design</v>
      </c>
      <c r="Z1872" s="7">
        <v>43465</v>
      </c>
      <c r="AA1872">
        <f>_xlfn.DAYS(טבלה1[[#This Row],[Removal_date]],טבלה1[[#This Row],[published_date]])</f>
        <v>668</v>
      </c>
      <c r="AB1872" s="4">
        <f>טבלה1[[#This Row],[price]]*טבלה1[[#This Row],[num_subscribers]]</f>
        <v>18810</v>
      </c>
    </row>
    <row r="1873" spans="1:28" x14ac:dyDescent="0.3">
      <c r="A1873">
        <v>1075808</v>
      </c>
      <c r="B1873" t="s">
        <v>6102</v>
      </c>
      <c r="C1873" t="str">
        <f>LEFT(טבלה1[[#This Row],[course_title]],10)</f>
        <v>JSON Crash</v>
      </c>
      <c r="D1873" t="str">
        <f>RIGHT(טבלה1[[#This Row],[course_title]],10)</f>
        <v xml:space="preserve"> Beginners</v>
      </c>
      <c r="E1873" t="str">
        <f>MID(טבלה1[[#This Row],[course_title]],2,10)</f>
        <v xml:space="preserve">SON Crash </v>
      </c>
      <c r="F1873" t="s">
        <v>6103</v>
      </c>
      <c r="G1873" t="str">
        <f>REPLACE(טבלה1[[#This Row],[url]],19,3,"com")</f>
        <v>https://www.udemy.com/json-crash-course-for-beginners-learn-json-in-one-hour/</v>
      </c>
      <c r="H1873" t="b">
        <v>1</v>
      </c>
      <c r="I1873" s="4">
        <v>45</v>
      </c>
      <c r="J1873" s="5">
        <v>3323</v>
      </c>
      <c r="K1873" s="5">
        <v>90</v>
      </c>
      <c r="L1873" s="5">
        <v>7</v>
      </c>
      <c r="M1873">
        <v>2</v>
      </c>
      <c r="N1873" t="str">
        <f>VLOOKUP(טבלה1[[#This Row],[level_id]],Level_id!$A$2:$B$5,2)</f>
        <v>Beginner Level</v>
      </c>
      <c r="O1873" t="str">
        <f>LOWER(טבלה1[[#This Row],[level_desc]])</f>
        <v>beginner level</v>
      </c>
      <c r="P1873" s="3" t="str">
        <f>UPPER(טבלה1[[#This Row],[small letters]])</f>
        <v>BEGINNER LEVEL</v>
      </c>
      <c r="Q1873">
        <f>LEN(טבלה1[[#This Row],[no spaces]])</f>
        <v>14</v>
      </c>
      <c r="R1873" t="str">
        <f>TRIM(טבלה1[[#This Row],[small letters]])</f>
        <v>beginner level</v>
      </c>
      <c r="S1873" s="6">
        <v>0.63333333300000005</v>
      </c>
      <c r="T1873" s="12">
        <v>42752</v>
      </c>
      <c r="U1873" s="6">
        <f>DAY(טבלה1[[#This Row],[published_date]])</f>
        <v>17</v>
      </c>
      <c r="V1873" s="6">
        <f>MONTH(טבלה1[[#This Row],[published_date]])</f>
        <v>1</v>
      </c>
      <c r="W1873" s="6">
        <f>YEAR(טבלה1[[#This Row],[published_date]])</f>
        <v>2017</v>
      </c>
      <c r="X1873">
        <v>4</v>
      </c>
      <c r="Y1873" t="str">
        <f>VLOOKUP(טבלה1[[#This Row],[subject_id]],Subject_id!$A$2:$B$5,2)</f>
        <v>Web Development</v>
      </c>
      <c r="Z1873" s="7">
        <v>43465</v>
      </c>
      <c r="AA1873">
        <f>_xlfn.DAYS(טבלה1[[#This Row],[Removal_date]],טבלה1[[#This Row],[published_date]])</f>
        <v>713</v>
      </c>
      <c r="AB1873" s="4">
        <f>טבלה1[[#This Row],[price]]*טבלה1[[#This Row],[num_subscribers]]</f>
        <v>149535</v>
      </c>
    </row>
    <row r="1874" spans="1:28" x14ac:dyDescent="0.3">
      <c r="A1874">
        <v>1098994</v>
      </c>
      <c r="B1874" t="s">
        <v>4090</v>
      </c>
      <c r="C1874" t="str">
        <f>LEFT(טבלה1[[#This Row],[course_title]],10)</f>
        <v>Fun Ukulel</v>
      </c>
      <c r="D1874" t="str">
        <f>RIGHT(טבלה1[[#This Row],[course_title]],10)</f>
        <v>ing Course</v>
      </c>
      <c r="E1874" t="str">
        <f>MID(טבלה1[[#This Row],[course_title]],2,10)</f>
        <v>un Ukulele</v>
      </c>
      <c r="F1874" t="s">
        <v>4091</v>
      </c>
      <c r="G1874" t="str">
        <f>REPLACE(טבלה1[[#This Row],[url]],19,3,"com")</f>
        <v>https://www.udemy.com/fun-ukulele-strumming-course/</v>
      </c>
      <c r="H1874" t="b">
        <v>1</v>
      </c>
      <c r="I1874" s="4">
        <v>45</v>
      </c>
      <c r="J1874" s="5">
        <v>3141</v>
      </c>
      <c r="K1874" s="5">
        <v>10</v>
      </c>
      <c r="L1874" s="5">
        <v>15</v>
      </c>
      <c r="M1874">
        <v>2</v>
      </c>
      <c r="N1874" t="str">
        <f>VLOOKUP(טבלה1[[#This Row],[level_id]],Level_id!$A$2:$B$5,2)</f>
        <v>Beginner Level</v>
      </c>
      <c r="O1874" t="str">
        <f>LOWER(טבלה1[[#This Row],[level_desc]])</f>
        <v>beginner level</v>
      </c>
      <c r="P1874" s="3" t="str">
        <f>UPPER(טבלה1[[#This Row],[small letters]])</f>
        <v>BEGINNER LEVEL</v>
      </c>
      <c r="Q1874">
        <f>LEN(טבלה1[[#This Row],[no spaces]])</f>
        <v>14</v>
      </c>
      <c r="R1874" t="str">
        <f>TRIM(טבלה1[[#This Row],[small letters]])</f>
        <v>beginner level</v>
      </c>
      <c r="S1874" s="6">
        <v>1</v>
      </c>
      <c r="T1874" s="12">
        <v>42768</v>
      </c>
      <c r="U1874" s="6">
        <f>DAY(טבלה1[[#This Row],[published_date]])</f>
        <v>2</v>
      </c>
      <c r="V1874" s="6">
        <f>MONTH(טבלה1[[#This Row],[published_date]])</f>
        <v>2</v>
      </c>
      <c r="W1874" s="6">
        <f>YEAR(טבלה1[[#This Row],[published_date]])</f>
        <v>2017</v>
      </c>
      <c r="X1874">
        <v>3</v>
      </c>
      <c r="Y1874" t="str">
        <f>VLOOKUP(טבלה1[[#This Row],[subject_id]],Subject_id!$A$2:$B$5,2)</f>
        <v>Musical Instruments</v>
      </c>
      <c r="Z1874" s="7">
        <v>43465</v>
      </c>
      <c r="AA1874">
        <f>_xlfn.DAYS(טבלה1[[#This Row],[Removal_date]],טבלה1[[#This Row],[published_date]])</f>
        <v>697</v>
      </c>
      <c r="AB1874" s="4">
        <f>טבלה1[[#This Row],[price]]*טבלה1[[#This Row],[num_subscribers]]</f>
        <v>141345</v>
      </c>
    </row>
    <row r="1875" spans="1:28" x14ac:dyDescent="0.3">
      <c r="A1875">
        <v>1102436</v>
      </c>
      <c r="B1875" t="s">
        <v>4382</v>
      </c>
      <c r="C1875" t="str">
        <f>LEFT(טבלה1[[#This Row],[course_title]],10)</f>
        <v>Learn 10 S</v>
      </c>
      <c r="D1875" t="str">
        <f>RIGHT(טבלה1[[#This Row],[course_title]],10)</f>
        <v>Easy Level</v>
      </c>
      <c r="E1875" t="str">
        <f>MID(טבלה1[[#This Row],[course_title]],2,10)</f>
        <v>earn 10 Sc</v>
      </c>
      <c r="F1875" t="s">
        <v>4383</v>
      </c>
      <c r="G1875" t="str">
        <f>REPLACE(טבלה1[[#This Row],[url]],19,3,"com")</f>
        <v>https://www.udemy.com/learn-10-scottish-tunes-piano-easy-level/</v>
      </c>
      <c r="H1875" t="b">
        <v>1</v>
      </c>
      <c r="I1875" s="4">
        <v>45</v>
      </c>
      <c r="J1875" s="5">
        <v>103</v>
      </c>
      <c r="K1875" s="5">
        <v>1</v>
      </c>
      <c r="L1875" s="5">
        <v>46</v>
      </c>
      <c r="M1875">
        <v>2</v>
      </c>
      <c r="N1875" t="str">
        <f>VLOOKUP(טבלה1[[#This Row],[level_id]],Level_id!$A$2:$B$5,2)</f>
        <v>Beginner Level</v>
      </c>
      <c r="O1875" t="str">
        <f>LOWER(טבלה1[[#This Row],[level_desc]])</f>
        <v>beginner level</v>
      </c>
      <c r="P1875" s="3" t="str">
        <f>UPPER(טבלה1[[#This Row],[small letters]])</f>
        <v>BEGINNER LEVEL</v>
      </c>
      <c r="Q1875">
        <f>LEN(טבלה1[[#This Row],[no spaces]])</f>
        <v>14</v>
      </c>
      <c r="R1875" t="str">
        <f>TRIM(טבלה1[[#This Row],[small letters]])</f>
        <v>beginner level</v>
      </c>
      <c r="S1875" s="6">
        <v>3.5</v>
      </c>
      <c r="T1875" s="12">
        <v>42786</v>
      </c>
      <c r="U1875" s="6">
        <f>DAY(טבלה1[[#This Row],[published_date]])</f>
        <v>20</v>
      </c>
      <c r="V1875" s="6">
        <f>MONTH(טבלה1[[#This Row],[published_date]])</f>
        <v>2</v>
      </c>
      <c r="W1875" s="6">
        <f>YEAR(טבלה1[[#This Row],[published_date]])</f>
        <v>2017</v>
      </c>
      <c r="X1875">
        <v>3</v>
      </c>
      <c r="Y1875" t="str">
        <f>VLOOKUP(טבלה1[[#This Row],[subject_id]],Subject_id!$A$2:$B$5,2)</f>
        <v>Musical Instruments</v>
      </c>
      <c r="Z1875" s="7">
        <v>43465</v>
      </c>
      <c r="AA1875">
        <f>_xlfn.DAYS(טבלה1[[#This Row],[Removal_date]],טבלה1[[#This Row],[published_date]])</f>
        <v>679</v>
      </c>
      <c r="AB1875" s="4">
        <f>טבלה1[[#This Row],[price]]*טבלה1[[#This Row],[num_subscribers]]</f>
        <v>4635</v>
      </c>
    </row>
    <row r="1876" spans="1:28" x14ac:dyDescent="0.3">
      <c r="A1876">
        <v>1115064</v>
      </c>
      <c r="B1876" t="s">
        <v>7321</v>
      </c>
      <c r="C1876" t="str">
        <f>LEFT(טבלה1[[#This Row],[course_title]],10)</f>
        <v xml:space="preserve">XML DTD - </v>
      </c>
      <c r="D1876" t="str">
        <f>RIGHT(טבלה1[[#This Row],[course_title]],10)</f>
        <v xml:space="preserve"> Beginners</v>
      </c>
      <c r="E1876" t="str">
        <f>MID(טבלה1[[#This Row],[course_title]],2,10)</f>
        <v>ML DTD - C</v>
      </c>
      <c r="F1876" t="s">
        <v>7322</v>
      </c>
      <c r="G1876" t="str">
        <f>REPLACE(טבלה1[[#This Row],[url]],19,3,"com")</f>
        <v>https://www.udemy.com/xml-dtd-crash-course-for-beginners/</v>
      </c>
      <c r="H1876" t="b">
        <v>1</v>
      </c>
      <c r="I1876" s="4">
        <v>45</v>
      </c>
      <c r="J1876" s="5">
        <v>944</v>
      </c>
      <c r="K1876" s="5">
        <v>1</v>
      </c>
      <c r="L1876" s="5">
        <v>10</v>
      </c>
      <c r="M1876">
        <v>1</v>
      </c>
      <c r="N1876" t="str">
        <f>VLOOKUP(טבלה1[[#This Row],[level_id]],Level_id!$A$2:$B$5,2)</f>
        <v>All levels</v>
      </c>
      <c r="O1876" t="str">
        <f>LOWER(טבלה1[[#This Row],[level_desc]])</f>
        <v>all levels</v>
      </c>
      <c r="P1876" s="3" t="str">
        <f>UPPER(טבלה1[[#This Row],[small letters]])</f>
        <v>ALL LEVELS</v>
      </c>
      <c r="Q1876">
        <f>LEN(טבלה1[[#This Row],[no spaces]])</f>
        <v>10</v>
      </c>
      <c r="R1876" t="str">
        <f>TRIM(טבלה1[[#This Row],[small letters]])</f>
        <v>all levels</v>
      </c>
      <c r="S1876" s="6">
        <v>1</v>
      </c>
      <c r="T1876" s="12">
        <v>42784</v>
      </c>
      <c r="U1876" s="6">
        <f>DAY(טבלה1[[#This Row],[published_date]])</f>
        <v>18</v>
      </c>
      <c r="V1876" s="6">
        <f>MONTH(טבלה1[[#This Row],[published_date]])</f>
        <v>2</v>
      </c>
      <c r="W1876" s="6">
        <f>YEAR(טבלה1[[#This Row],[published_date]])</f>
        <v>2017</v>
      </c>
      <c r="X1876">
        <v>4</v>
      </c>
      <c r="Y1876" t="str">
        <f>VLOOKUP(טבלה1[[#This Row],[subject_id]],Subject_id!$A$2:$B$5,2)</f>
        <v>Web Development</v>
      </c>
      <c r="Z1876" s="7">
        <v>43734</v>
      </c>
      <c r="AA1876">
        <f>_xlfn.DAYS(טבלה1[[#This Row],[Removal_date]],טבלה1[[#This Row],[published_date]])</f>
        <v>950</v>
      </c>
      <c r="AB1876" s="4">
        <f>טבלה1[[#This Row],[price]]*טבלה1[[#This Row],[num_subscribers]]</f>
        <v>42480</v>
      </c>
    </row>
    <row r="1877" spans="1:28" x14ac:dyDescent="0.3">
      <c r="A1877">
        <v>1115126</v>
      </c>
      <c r="B1877" t="s">
        <v>6845</v>
      </c>
      <c r="C1877" t="str">
        <f>LEFT(טבלה1[[#This Row],[course_title]],10)</f>
        <v>XML XSLT -</v>
      </c>
      <c r="D1877" t="str">
        <f>RIGHT(טבלה1[[#This Row],[course_title]],10)</f>
        <v xml:space="preserve"> Beginners</v>
      </c>
      <c r="E1877" t="str">
        <f>MID(טבלה1[[#This Row],[course_title]],2,10)</f>
        <v xml:space="preserve">ML XSLT - </v>
      </c>
      <c r="F1877" t="s">
        <v>6846</v>
      </c>
      <c r="G1877" t="str">
        <f>REPLACE(טבלה1[[#This Row],[url]],19,3,"com")</f>
        <v>https://www.udemy.com/xml-xslt-crash-course-for-beginners/</v>
      </c>
      <c r="H1877" t="b">
        <v>1</v>
      </c>
      <c r="I1877" s="4">
        <v>45</v>
      </c>
      <c r="J1877" s="5">
        <v>426</v>
      </c>
      <c r="K1877" s="5">
        <v>4</v>
      </c>
      <c r="L1877" s="5">
        <v>9</v>
      </c>
      <c r="M1877">
        <v>1</v>
      </c>
      <c r="N1877" t="str">
        <f>VLOOKUP(טבלה1[[#This Row],[level_id]],Level_id!$A$2:$B$5,2)</f>
        <v>All levels</v>
      </c>
      <c r="O1877" t="str">
        <f>LOWER(טבלה1[[#This Row],[level_desc]])</f>
        <v>all levels</v>
      </c>
      <c r="P1877" s="3" t="str">
        <f>UPPER(טבלה1[[#This Row],[small letters]])</f>
        <v>ALL LEVELS</v>
      </c>
      <c r="Q1877">
        <f>LEN(טבלה1[[#This Row],[no spaces]])</f>
        <v>10</v>
      </c>
      <c r="R1877" t="str">
        <f>TRIM(טבלה1[[#This Row],[small letters]])</f>
        <v>all levels</v>
      </c>
      <c r="S1877" s="6">
        <v>1</v>
      </c>
      <c r="T1877" s="12">
        <v>42785</v>
      </c>
      <c r="U1877" s="6">
        <f>DAY(טבלה1[[#This Row],[published_date]])</f>
        <v>19</v>
      </c>
      <c r="V1877" s="6">
        <f>MONTH(טבלה1[[#This Row],[published_date]])</f>
        <v>2</v>
      </c>
      <c r="W1877" s="6">
        <f>YEAR(טבלה1[[#This Row],[published_date]])</f>
        <v>2017</v>
      </c>
      <c r="X1877">
        <v>4</v>
      </c>
      <c r="Y1877" t="str">
        <f>VLOOKUP(טבלה1[[#This Row],[subject_id]],Subject_id!$A$2:$B$5,2)</f>
        <v>Web Development</v>
      </c>
      <c r="Z1877" s="7">
        <v>43734</v>
      </c>
      <c r="AA1877">
        <f>_xlfn.DAYS(טבלה1[[#This Row],[Removal_date]],טבלה1[[#This Row],[published_date]])</f>
        <v>949</v>
      </c>
      <c r="AB1877" s="4">
        <f>טבלה1[[#This Row],[price]]*טבלה1[[#This Row],[num_subscribers]]</f>
        <v>19170</v>
      </c>
    </row>
    <row r="1878" spans="1:28" x14ac:dyDescent="0.3">
      <c r="A1878">
        <v>1115128</v>
      </c>
      <c r="B1878" t="s">
        <v>6873</v>
      </c>
      <c r="C1878" t="str">
        <f>LEFT(טבלה1[[#This Row],[course_title]],10)</f>
        <v xml:space="preserve">XML DOM - </v>
      </c>
      <c r="D1878" t="str">
        <f>RIGHT(טבלה1[[#This Row],[course_title]],10)</f>
        <v xml:space="preserve"> Beginners</v>
      </c>
      <c r="E1878" t="str">
        <f>MID(טבלה1[[#This Row],[course_title]],2,10)</f>
        <v>ML DOM - C</v>
      </c>
      <c r="F1878" t="s">
        <v>6874</v>
      </c>
      <c r="G1878" t="str">
        <f>REPLACE(טבלה1[[#This Row],[url]],19,3,"com")</f>
        <v>https://www.udemy.com/xml-dom-crash-course-for-beginners/</v>
      </c>
      <c r="H1878" t="b">
        <v>1</v>
      </c>
      <c r="I1878" s="4">
        <v>45</v>
      </c>
      <c r="J1878" s="5">
        <v>396</v>
      </c>
      <c r="K1878" s="5">
        <v>6</v>
      </c>
      <c r="L1878" s="5">
        <v>8</v>
      </c>
      <c r="M1878">
        <v>1</v>
      </c>
      <c r="N1878" t="str">
        <f>VLOOKUP(טבלה1[[#This Row],[level_id]],Level_id!$A$2:$B$5,2)</f>
        <v>All levels</v>
      </c>
      <c r="O1878" t="str">
        <f>LOWER(טבלה1[[#This Row],[level_desc]])</f>
        <v>all levels</v>
      </c>
      <c r="P1878" s="3" t="str">
        <f>UPPER(טבלה1[[#This Row],[small letters]])</f>
        <v>ALL LEVELS</v>
      </c>
      <c r="Q1878">
        <f>LEN(טבלה1[[#This Row],[no spaces]])</f>
        <v>10</v>
      </c>
      <c r="R1878" t="str">
        <f>TRIM(טבלה1[[#This Row],[small letters]])</f>
        <v>all levels</v>
      </c>
      <c r="S1878" s="6">
        <v>0.56666666700000001</v>
      </c>
      <c r="T1878" s="12">
        <v>42785</v>
      </c>
      <c r="U1878" s="6">
        <f>DAY(טבלה1[[#This Row],[published_date]])</f>
        <v>19</v>
      </c>
      <c r="V1878" s="6">
        <f>MONTH(טבלה1[[#This Row],[published_date]])</f>
        <v>2</v>
      </c>
      <c r="W1878" s="6">
        <f>YEAR(טבלה1[[#This Row],[published_date]])</f>
        <v>2017</v>
      </c>
      <c r="X1878">
        <v>4</v>
      </c>
      <c r="Y1878" t="str">
        <f>VLOOKUP(טבלה1[[#This Row],[subject_id]],Subject_id!$A$2:$B$5,2)</f>
        <v>Web Development</v>
      </c>
      <c r="Z1878" s="7">
        <v>43734</v>
      </c>
      <c r="AA1878">
        <f>_xlfn.DAYS(טבלה1[[#This Row],[Removal_date]],טבלה1[[#This Row],[published_date]])</f>
        <v>949</v>
      </c>
      <c r="AB1878" s="4">
        <f>טבלה1[[#This Row],[price]]*טבלה1[[#This Row],[num_subscribers]]</f>
        <v>17820</v>
      </c>
    </row>
    <row r="1879" spans="1:28" x14ac:dyDescent="0.3">
      <c r="A1879">
        <v>1115132</v>
      </c>
      <c r="B1879" t="s">
        <v>7253</v>
      </c>
      <c r="C1879" t="str">
        <f>LEFT(טבלה1[[#This Row],[course_title]],10)</f>
        <v>XML XQuery</v>
      </c>
      <c r="D1879" t="str">
        <f>RIGHT(טבלה1[[#This Row],[course_title]],10)</f>
        <v xml:space="preserve"> Beginners</v>
      </c>
      <c r="E1879" t="str">
        <f>MID(טבלה1[[#This Row],[course_title]],2,10)</f>
        <v xml:space="preserve">ML XQuery </v>
      </c>
      <c r="F1879" t="s">
        <v>7254</v>
      </c>
      <c r="G1879" t="str">
        <f>REPLACE(טבלה1[[#This Row],[url]],19,3,"com")</f>
        <v>https://www.udemy.com/xml-xquery-crash-course-for-beginners/</v>
      </c>
      <c r="H1879" t="b">
        <v>1</v>
      </c>
      <c r="I1879" s="4">
        <v>45</v>
      </c>
      <c r="J1879" s="5">
        <v>426</v>
      </c>
      <c r="K1879" s="5">
        <v>4</v>
      </c>
      <c r="L1879" s="5">
        <v>10</v>
      </c>
      <c r="M1879">
        <v>1</v>
      </c>
      <c r="N1879" t="str">
        <f>VLOOKUP(טבלה1[[#This Row],[level_id]],Level_id!$A$2:$B$5,2)</f>
        <v>All levels</v>
      </c>
      <c r="O1879" t="str">
        <f>LOWER(טבלה1[[#This Row],[level_desc]])</f>
        <v>all levels</v>
      </c>
      <c r="P1879" s="3" t="str">
        <f>UPPER(טבלה1[[#This Row],[small letters]])</f>
        <v>ALL LEVELS</v>
      </c>
      <c r="Q1879">
        <f>LEN(טבלה1[[#This Row],[no spaces]])</f>
        <v>10</v>
      </c>
      <c r="R1879" t="str">
        <f>TRIM(טבלה1[[#This Row],[small letters]])</f>
        <v>all levels</v>
      </c>
      <c r="S1879" s="6">
        <v>1</v>
      </c>
      <c r="T1879" s="12">
        <v>42785</v>
      </c>
      <c r="U1879" s="6">
        <f>DAY(טבלה1[[#This Row],[published_date]])</f>
        <v>19</v>
      </c>
      <c r="V1879" s="6">
        <f>MONTH(טבלה1[[#This Row],[published_date]])</f>
        <v>2</v>
      </c>
      <c r="W1879" s="6">
        <f>YEAR(טבלה1[[#This Row],[published_date]])</f>
        <v>2017</v>
      </c>
      <c r="X1879">
        <v>4</v>
      </c>
      <c r="Y1879" t="str">
        <f>VLOOKUP(טבלה1[[#This Row],[subject_id]],Subject_id!$A$2:$B$5,2)</f>
        <v>Web Development</v>
      </c>
      <c r="Z1879" s="7">
        <v>43734</v>
      </c>
      <c r="AA1879">
        <f>_xlfn.DAYS(טבלה1[[#This Row],[Removal_date]],טבלה1[[#This Row],[published_date]])</f>
        <v>949</v>
      </c>
      <c r="AB1879" s="4">
        <f>טבלה1[[#This Row],[price]]*טבלה1[[#This Row],[num_subscribers]]</f>
        <v>19170</v>
      </c>
    </row>
    <row r="1880" spans="1:28" x14ac:dyDescent="0.3">
      <c r="A1880">
        <v>1170198</v>
      </c>
      <c r="B1880" t="s">
        <v>3910</v>
      </c>
      <c r="C1880" t="str">
        <f>LEFT(טבלה1[[#This Row],[course_title]],10)</f>
        <v>Beginner G</v>
      </c>
      <c r="D1880" t="str">
        <f>RIGHT(טבלה1[[#This Row],[course_title]],10)</f>
        <v>y (WAVE 1)</v>
      </c>
      <c r="E1880" t="str">
        <f>MID(טבלה1[[#This Row],[course_title]],2,10)</f>
        <v>eginner Gu</v>
      </c>
      <c r="F1880" t="s">
        <v>3911</v>
      </c>
      <c r="G1880" t="str">
        <f>REPLACE(טבלה1[[#This Row],[url]],19,3,"com")</f>
        <v>https://www.udemy.com/beginner-guitar-lessons-learn-to-play-guitar-today/</v>
      </c>
      <c r="H1880" t="b">
        <v>1</v>
      </c>
      <c r="I1880" s="4">
        <v>45</v>
      </c>
      <c r="J1880" s="5">
        <v>65</v>
      </c>
      <c r="K1880" s="5">
        <v>18</v>
      </c>
      <c r="L1880" s="5">
        <v>56</v>
      </c>
      <c r="M1880">
        <v>2</v>
      </c>
      <c r="N1880" t="str">
        <f>VLOOKUP(טבלה1[[#This Row],[level_id]],Level_id!$A$2:$B$5,2)</f>
        <v>Beginner Level</v>
      </c>
      <c r="O1880" t="str">
        <f>LOWER(טבלה1[[#This Row],[level_desc]])</f>
        <v>beginner level</v>
      </c>
      <c r="P1880" s="3" t="str">
        <f>UPPER(טבלה1[[#This Row],[small letters]])</f>
        <v>BEGINNER LEVEL</v>
      </c>
      <c r="Q1880">
        <f>LEN(טבלה1[[#This Row],[no spaces]])</f>
        <v>14</v>
      </c>
      <c r="R1880" t="str">
        <f>TRIM(טבלה1[[#This Row],[small letters]])</f>
        <v>beginner level</v>
      </c>
      <c r="S1880" s="6">
        <v>10</v>
      </c>
      <c r="T1880" s="12">
        <v>42856</v>
      </c>
      <c r="U1880" s="6">
        <f>DAY(טבלה1[[#This Row],[published_date]])</f>
        <v>1</v>
      </c>
      <c r="V1880" s="6">
        <f>MONTH(טבלה1[[#This Row],[published_date]])</f>
        <v>5</v>
      </c>
      <c r="W1880" s="6">
        <f>YEAR(טבלה1[[#This Row],[published_date]])</f>
        <v>2017</v>
      </c>
      <c r="X1880">
        <v>3</v>
      </c>
      <c r="Y1880" t="str">
        <f>VLOOKUP(טבלה1[[#This Row],[subject_id]],Subject_id!$A$2:$B$5,2)</f>
        <v>Musical Instruments</v>
      </c>
      <c r="Z1880" s="7">
        <v>43465</v>
      </c>
      <c r="AA1880">
        <f>_xlfn.DAYS(טבלה1[[#This Row],[Removal_date]],טבלה1[[#This Row],[published_date]])</f>
        <v>609</v>
      </c>
      <c r="AB1880" s="4">
        <f>טבלה1[[#This Row],[price]]*טבלה1[[#This Row],[num_subscribers]]</f>
        <v>2925</v>
      </c>
    </row>
    <row r="1881" spans="1:28" x14ac:dyDescent="0.3">
      <c r="A1881">
        <v>1176460</v>
      </c>
      <c r="B1881" t="s">
        <v>6779</v>
      </c>
      <c r="C1881" t="str">
        <f>LEFT(טבלה1[[#This Row],[course_title]],10)</f>
        <v>Create Aja</v>
      </c>
      <c r="D1881" t="str">
        <f>RIGHT(טבלה1[[#This Row],[course_title]],10)</f>
        <v>HP &amp; Mysql</v>
      </c>
      <c r="E1881" t="str">
        <f>MID(טבלה1[[#This Row],[course_title]],2,10)</f>
        <v>reate Ajax</v>
      </c>
      <c r="F1881" t="s">
        <v>6780</v>
      </c>
      <c r="G1881" t="str">
        <f>REPLACE(טבלה1[[#This Row],[url]],19,3,"com")</f>
        <v>https://www.udemy.com/create-ajax-chat-app-with-php-mysql/</v>
      </c>
      <c r="H1881" t="b">
        <v>1</v>
      </c>
      <c r="I1881" s="4">
        <v>45</v>
      </c>
      <c r="J1881" s="5">
        <v>540</v>
      </c>
      <c r="K1881" s="5">
        <v>11</v>
      </c>
      <c r="L1881" s="5">
        <v>19</v>
      </c>
      <c r="M1881">
        <v>2</v>
      </c>
      <c r="N1881" t="str">
        <f>VLOOKUP(טבלה1[[#This Row],[level_id]],Level_id!$A$2:$B$5,2)</f>
        <v>Beginner Level</v>
      </c>
      <c r="O1881" t="str">
        <f>LOWER(טבלה1[[#This Row],[level_desc]])</f>
        <v>beginner level</v>
      </c>
      <c r="P1881" s="3" t="str">
        <f>UPPER(טבלה1[[#This Row],[small letters]])</f>
        <v>BEGINNER LEVEL</v>
      </c>
      <c r="Q1881">
        <f>LEN(טבלה1[[#This Row],[no spaces]])</f>
        <v>14</v>
      </c>
      <c r="R1881" t="str">
        <f>TRIM(טבלה1[[#This Row],[small letters]])</f>
        <v>beginner level</v>
      </c>
      <c r="S1881" s="6">
        <v>1</v>
      </c>
      <c r="T1881" s="12">
        <v>42840</v>
      </c>
      <c r="U1881" s="6">
        <f>DAY(טבלה1[[#This Row],[published_date]])</f>
        <v>15</v>
      </c>
      <c r="V1881" s="6">
        <f>MONTH(טבלה1[[#This Row],[published_date]])</f>
        <v>4</v>
      </c>
      <c r="W1881" s="6">
        <f>YEAR(טבלה1[[#This Row],[published_date]])</f>
        <v>2017</v>
      </c>
      <c r="X1881">
        <v>4</v>
      </c>
      <c r="Y1881" t="str">
        <f>VLOOKUP(טבלה1[[#This Row],[subject_id]],Subject_id!$A$2:$B$5,2)</f>
        <v>Web Development</v>
      </c>
      <c r="Z1881" s="7">
        <v>43465</v>
      </c>
      <c r="AA1881">
        <f>_xlfn.DAYS(טבלה1[[#This Row],[Removal_date]],טבלה1[[#This Row],[published_date]])</f>
        <v>625</v>
      </c>
      <c r="AB1881" s="4">
        <f>טבלה1[[#This Row],[price]]*טבלה1[[#This Row],[num_subscribers]]</f>
        <v>24300</v>
      </c>
    </row>
    <row r="1882" spans="1:28" x14ac:dyDescent="0.3">
      <c r="A1882">
        <v>1180960</v>
      </c>
      <c r="B1882" t="s">
        <v>1230</v>
      </c>
      <c r="C1882" t="str">
        <f>LEFT(טבלה1[[#This Row],[course_title]],10)</f>
        <v>EstruturaÃ</v>
      </c>
      <c r="D1882" t="str">
        <f>RIGHT(טבלה1[[#This Row],[course_title]],10)</f>
        <v>Financeira</v>
      </c>
      <c r="E1882" t="str">
        <f>MID(טבלה1[[#This Row],[course_title]],2,10)</f>
        <v>struturaÃ§</v>
      </c>
      <c r="F1882" t="s">
        <v>1231</v>
      </c>
      <c r="G1882" t="str">
        <f>REPLACE(טבלה1[[#This Row],[url]],19,3,"com")</f>
        <v>https://www.udemy.com/estruturacao-financeira/</v>
      </c>
      <c r="H1882" t="b">
        <v>1</v>
      </c>
      <c r="I1882" s="4">
        <v>45</v>
      </c>
      <c r="J1882" s="5">
        <v>18</v>
      </c>
      <c r="K1882" s="5">
        <v>3</v>
      </c>
      <c r="L1882" s="5">
        <v>18</v>
      </c>
      <c r="M1882">
        <v>1</v>
      </c>
      <c r="N1882" t="str">
        <f>VLOOKUP(טבלה1[[#This Row],[level_id]],Level_id!$A$2:$B$5,2)</f>
        <v>All levels</v>
      </c>
      <c r="O1882" t="str">
        <f>LOWER(טבלה1[[#This Row],[level_desc]])</f>
        <v>all levels</v>
      </c>
      <c r="P1882" s="3" t="str">
        <f>UPPER(טבלה1[[#This Row],[small letters]])</f>
        <v>ALL LEVELS</v>
      </c>
      <c r="Q1882">
        <f>LEN(טבלה1[[#This Row],[no spaces]])</f>
        <v>10</v>
      </c>
      <c r="R1882" t="str">
        <f>TRIM(טבלה1[[#This Row],[small letters]])</f>
        <v>all levels</v>
      </c>
      <c r="S1882" s="6">
        <v>3.5</v>
      </c>
      <c r="T1882" s="12">
        <v>42863</v>
      </c>
      <c r="U1882" s="6">
        <f>DAY(טבלה1[[#This Row],[published_date]])</f>
        <v>8</v>
      </c>
      <c r="V1882" s="6">
        <f>MONTH(טבלה1[[#This Row],[published_date]])</f>
        <v>5</v>
      </c>
      <c r="W1882" s="6">
        <f>YEAR(טבלה1[[#This Row],[published_date]])</f>
        <v>2017</v>
      </c>
      <c r="X1882">
        <v>1</v>
      </c>
      <c r="Y1882" t="str">
        <f>VLOOKUP(טבלה1[[#This Row],[subject_id]],Subject_id!$A$2:$B$5,2)</f>
        <v>Business Finance</v>
      </c>
      <c r="Z1882" s="7">
        <v>43318</v>
      </c>
      <c r="AA1882">
        <f>_xlfn.DAYS(טבלה1[[#This Row],[Removal_date]],טבלה1[[#This Row],[published_date]])</f>
        <v>455</v>
      </c>
      <c r="AB1882" s="4">
        <f>טבלה1[[#This Row],[price]]*טבלה1[[#This Row],[num_subscribers]]</f>
        <v>810</v>
      </c>
    </row>
    <row r="1883" spans="1:28" x14ac:dyDescent="0.3">
      <c r="A1883">
        <v>1196700</v>
      </c>
      <c r="B1883" t="s">
        <v>2108</v>
      </c>
      <c r="C1883" t="str">
        <f>LEFT(טבלה1[[#This Row],[course_title]],10)</f>
        <v>Le basi de</v>
      </c>
      <c r="D1883" t="str">
        <f>RIGHT(טבלה1[[#This Row],[course_title]],10)</f>
        <v>ing online</v>
      </c>
      <c r="E1883" t="str">
        <f>MID(טבלה1[[#This Row],[course_title]],2,10)</f>
        <v>e basi del</v>
      </c>
      <c r="F1883" t="s">
        <v>2109</v>
      </c>
      <c r="G1883" t="str">
        <f>REPLACE(טבלה1[[#This Row],[url]],19,3,"com")</f>
        <v>https://www.udemy.com/le-basi-del-trading-online/</v>
      </c>
      <c r="H1883" t="b">
        <v>1</v>
      </c>
      <c r="I1883" s="4">
        <v>45</v>
      </c>
      <c r="J1883" s="5">
        <v>7</v>
      </c>
      <c r="K1883" s="5">
        <v>1</v>
      </c>
      <c r="L1883" s="5">
        <v>27</v>
      </c>
      <c r="M1883">
        <v>2</v>
      </c>
      <c r="N1883" t="str">
        <f>VLOOKUP(טבלה1[[#This Row],[level_id]],Level_id!$A$2:$B$5,2)</f>
        <v>Beginner Level</v>
      </c>
      <c r="O1883" t="str">
        <f>LOWER(טבלה1[[#This Row],[level_desc]])</f>
        <v>beginner level</v>
      </c>
      <c r="P1883" s="3" t="str">
        <f>UPPER(טבלה1[[#This Row],[small letters]])</f>
        <v>BEGINNER LEVEL</v>
      </c>
      <c r="Q1883">
        <f>LEN(טבלה1[[#This Row],[no spaces]])</f>
        <v>14</v>
      </c>
      <c r="R1883" t="str">
        <f>TRIM(טבלה1[[#This Row],[small letters]])</f>
        <v>beginner level</v>
      </c>
      <c r="S1883" s="6">
        <v>3.5</v>
      </c>
      <c r="T1883" s="12">
        <v>42886</v>
      </c>
      <c r="U1883" s="6">
        <f>DAY(טבלה1[[#This Row],[published_date]])</f>
        <v>31</v>
      </c>
      <c r="V1883" s="6">
        <f>MONTH(טבלה1[[#This Row],[published_date]])</f>
        <v>5</v>
      </c>
      <c r="W1883" s="6">
        <f>YEAR(טבלה1[[#This Row],[published_date]])</f>
        <v>2017</v>
      </c>
      <c r="X1883">
        <v>1</v>
      </c>
      <c r="Y1883" t="str">
        <f>VLOOKUP(טבלה1[[#This Row],[subject_id]],Subject_id!$A$2:$B$5,2)</f>
        <v>Business Finance</v>
      </c>
      <c r="Z1883" s="7">
        <v>43465</v>
      </c>
      <c r="AA1883">
        <f>_xlfn.DAYS(טבלה1[[#This Row],[Removal_date]],טבלה1[[#This Row],[published_date]])</f>
        <v>579</v>
      </c>
      <c r="AB1883" s="4">
        <f>טבלה1[[#This Row],[price]]*טבלה1[[#This Row],[num_subscribers]]</f>
        <v>315</v>
      </c>
    </row>
    <row r="1884" spans="1:28" x14ac:dyDescent="0.3">
      <c r="A1884">
        <v>1226182</v>
      </c>
      <c r="B1884" t="s">
        <v>2837</v>
      </c>
      <c r="C1884" t="str">
        <f>LEFT(טבלה1[[#This Row],[course_title]],10)</f>
        <v>Design Tic</v>
      </c>
      <c r="D1884" t="str">
        <f>RIGHT(טבלה1[[#This Row],[course_title]],10)</f>
        <v>llustrator</v>
      </c>
      <c r="E1884" t="str">
        <f>MID(טבלה1[[#This Row],[course_title]],2,10)</f>
        <v>esign Tick</v>
      </c>
      <c r="F1884" t="s">
        <v>2838</v>
      </c>
      <c r="G1884" t="str">
        <f>REPLACE(טבלה1[[#This Row],[url]],19,3,"com")</f>
        <v>https://www.udemy.com/design-tickets-and-vouchers-in-photoshop-and-illustrator/</v>
      </c>
      <c r="H1884" t="b">
        <v>1</v>
      </c>
      <c r="I1884" s="4">
        <v>45</v>
      </c>
      <c r="J1884" s="5">
        <v>502</v>
      </c>
      <c r="K1884" s="5">
        <v>0</v>
      </c>
      <c r="L1884" s="5">
        <v>15</v>
      </c>
      <c r="M1884">
        <v>2</v>
      </c>
      <c r="N1884" t="str">
        <f>VLOOKUP(טבלה1[[#This Row],[level_id]],Level_id!$A$2:$B$5,2)</f>
        <v>Beginner Level</v>
      </c>
      <c r="O1884" t="str">
        <f>LOWER(טבלה1[[#This Row],[level_desc]])</f>
        <v>beginner level</v>
      </c>
      <c r="P1884" s="3" t="str">
        <f>UPPER(טבלה1[[#This Row],[small letters]])</f>
        <v>BEGINNER LEVEL</v>
      </c>
      <c r="Q1884">
        <f>LEN(טבלה1[[#This Row],[no spaces]])</f>
        <v>14</v>
      </c>
      <c r="R1884" t="str">
        <f>TRIM(טבלה1[[#This Row],[small letters]])</f>
        <v>beginner level</v>
      </c>
      <c r="S1884" s="6">
        <v>2.5</v>
      </c>
      <c r="T1884" s="12">
        <v>42882</v>
      </c>
      <c r="U1884" s="6">
        <f>DAY(טבלה1[[#This Row],[published_date]])</f>
        <v>27</v>
      </c>
      <c r="V1884" s="6">
        <f>MONTH(טבלה1[[#This Row],[published_date]])</f>
        <v>5</v>
      </c>
      <c r="W1884" s="6">
        <f>YEAR(טבלה1[[#This Row],[published_date]])</f>
        <v>2017</v>
      </c>
      <c r="X1884">
        <v>2</v>
      </c>
      <c r="Y1884" t="str">
        <f>VLOOKUP(טבלה1[[#This Row],[subject_id]],Subject_id!$A$2:$B$5,2)</f>
        <v>Graphic Design</v>
      </c>
      <c r="Z1884" s="7">
        <v>43465</v>
      </c>
      <c r="AA1884">
        <f>_xlfn.DAYS(טבלה1[[#This Row],[Removal_date]],טבלה1[[#This Row],[published_date]])</f>
        <v>583</v>
      </c>
      <c r="AB1884" s="4">
        <f>טבלה1[[#This Row],[price]]*טבלה1[[#This Row],[num_subscribers]]</f>
        <v>22590</v>
      </c>
    </row>
    <row r="1885" spans="1:28" x14ac:dyDescent="0.3">
      <c r="A1885">
        <v>1240148</v>
      </c>
      <c r="B1885" t="s">
        <v>4036</v>
      </c>
      <c r="C1885" t="str">
        <f>LEFT(טבלה1[[#This Row],[course_title]],10)</f>
        <v xml:space="preserve">Learn all </v>
      </c>
      <c r="D1885" t="str">
        <f>RIGHT(טבלה1[[#This Row],[course_title]],10)</f>
        <v>with logic</v>
      </c>
      <c r="E1885" t="str">
        <f>MID(טבלה1[[#This Row],[course_title]],2,10)</f>
        <v>earn all P</v>
      </c>
      <c r="F1885" t="s">
        <v>4037</v>
      </c>
      <c r="G1885" t="str">
        <f>REPLACE(טבלה1[[#This Row],[url]],19,3,"com")</f>
        <v>https://www.udemy.com/how-to-find-scales-and-major-minor-chords-on-piano/</v>
      </c>
      <c r="H1885" t="b">
        <v>1</v>
      </c>
      <c r="I1885" s="4">
        <v>45</v>
      </c>
      <c r="J1885" s="5">
        <v>969</v>
      </c>
      <c r="K1885" s="5">
        <v>2</v>
      </c>
      <c r="L1885" s="5">
        <v>17</v>
      </c>
      <c r="M1885">
        <v>2</v>
      </c>
      <c r="N1885" t="str">
        <f>VLOOKUP(טבלה1[[#This Row],[level_id]],Level_id!$A$2:$B$5,2)</f>
        <v>Beginner Level</v>
      </c>
      <c r="O1885" t="str">
        <f>LOWER(טבלה1[[#This Row],[level_desc]])</f>
        <v>beginner level</v>
      </c>
      <c r="P1885" s="3" t="str">
        <f>UPPER(טבלה1[[#This Row],[small letters]])</f>
        <v>BEGINNER LEVEL</v>
      </c>
      <c r="Q1885">
        <f>LEN(טבלה1[[#This Row],[no spaces]])</f>
        <v>14</v>
      </c>
      <c r="R1885" t="str">
        <f>TRIM(טבלה1[[#This Row],[small letters]])</f>
        <v>beginner level</v>
      </c>
      <c r="S1885" s="6">
        <v>1</v>
      </c>
      <c r="T1885" s="12">
        <v>42890</v>
      </c>
      <c r="U1885" s="6">
        <f>DAY(טבלה1[[#This Row],[published_date]])</f>
        <v>4</v>
      </c>
      <c r="V1885" s="6">
        <f>MONTH(טבלה1[[#This Row],[published_date]])</f>
        <v>6</v>
      </c>
      <c r="W1885" s="6">
        <f>YEAR(טבלה1[[#This Row],[published_date]])</f>
        <v>2017</v>
      </c>
      <c r="X1885">
        <v>3</v>
      </c>
      <c r="Y1885" t="str">
        <f>VLOOKUP(טבלה1[[#This Row],[subject_id]],Subject_id!$A$2:$B$5,2)</f>
        <v>Musical Instruments</v>
      </c>
      <c r="Z1885" s="7">
        <v>43465</v>
      </c>
      <c r="AA1885">
        <f>_xlfn.DAYS(טבלה1[[#This Row],[Removal_date]],טבלה1[[#This Row],[published_date]])</f>
        <v>575</v>
      </c>
      <c r="AB1885" s="4">
        <f>טבלה1[[#This Row],[price]]*טבלה1[[#This Row],[num_subscribers]]</f>
        <v>43605</v>
      </c>
    </row>
    <row r="1886" spans="1:28" x14ac:dyDescent="0.3">
      <c r="A1886">
        <v>15611</v>
      </c>
      <c r="B1886" t="s">
        <v>2594</v>
      </c>
      <c r="C1886" t="str">
        <f>LEFT(טבלה1[[#This Row],[course_title]],10)</f>
        <v>Discover t</v>
      </c>
      <c r="D1886" t="str">
        <f>RIGHT(טבלה1[[#This Row],[course_title]],10)</f>
        <v>wesome ...</v>
      </c>
      <c r="E1886" t="str">
        <f>MID(טבלה1[[#This Row],[course_title]],2,10)</f>
        <v>iscover th</v>
      </c>
      <c r="F1886" t="s">
        <v>2595</v>
      </c>
      <c r="G1886" t="str">
        <f>REPLACE(טבלה1[[#This Row],[url]],19,3,"com")</f>
        <v>https://www.udemy.com/how-to-draw-the-human-figure-10-hours/</v>
      </c>
      <c r="H1886" t="b">
        <v>1</v>
      </c>
      <c r="I1886" s="4">
        <v>40</v>
      </c>
      <c r="J1886" s="5">
        <v>2634</v>
      </c>
      <c r="K1886" s="5">
        <v>92</v>
      </c>
      <c r="L1886" s="5">
        <v>25</v>
      </c>
      <c r="M1886">
        <v>1</v>
      </c>
      <c r="N1886" t="str">
        <f>VLOOKUP(טבלה1[[#This Row],[level_id]],Level_id!$A$2:$B$5,2)</f>
        <v>All levels</v>
      </c>
      <c r="O1886" t="str">
        <f>LOWER(טבלה1[[#This Row],[level_desc]])</f>
        <v>all levels</v>
      </c>
      <c r="P1886" s="3" t="str">
        <f>UPPER(טבלה1[[#This Row],[small letters]])</f>
        <v>ALL LEVELS</v>
      </c>
      <c r="Q1886">
        <f>LEN(טבלה1[[#This Row],[no spaces]])</f>
        <v>10</v>
      </c>
      <c r="R1886" t="str">
        <f>TRIM(טבלה1[[#This Row],[small letters]])</f>
        <v>all levels</v>
      </c>
      <c r="S1886" s="6">
        <v>10</v>
      </c>
      <c r="T1886" s="12">
        <v>41003</v>
      </c>
      <c r="U1886" s="6">
        <f>DAY(טבלה1[[#This Row],[published_date]])</f>
        <v>4</v>
      </c>
      <c r="V1886" s="6">
        <f>MONTH(טבלה1[[#This Row],[published_date]])</f>
        <v>4</v>
      </c>
      <c r="W1886" s="6">
        <f>YEAR(טבלה1[[#This Row],[published_date]])</f>
        <v>2012</v>
      </c>
      <c r="X1886">
        <v>2</v>
      </c>
      <c r="Y1886" t="str">
        <f>VLOOKUP(טבלה1[[#This Row],[subject_id]],Subject_id!$A$2:$B$5,2)</f>
        <v>Graphic Design</v>
      </c>
      <c r="Z1886" s="7">
        <v>43734</v>
      </c>
      <c r="AA1886">
        <f>_xlfn.DAYS(טבלה1[[#This Row],[Removal_date]],טבלה1[[#This Row],[published_date]])</f>
        <v>2731</v>
      </c>
      <c r="AB1886" s="4">
        <f>טבלה1[[#This Row],[price]]*טבלה1[[#This Row],[num_subscribers]]</f>
        <v>105360</v>
      </c>
    </row>
    <row r="1887" spans="1:28" x14ac:dyDescent="0.3">
      <c r="A1887">
        <v>42146</v>
      </c>
      <c r="B1887" t="s">
        <v>2294</v>
      </c>
      <c r="C1887" t="str">
        <f>LEFT(טבלה1[[#This Row],[course_title]],10)</f>
        <v>Advanced F</v>
      </c>
      <c r="D1887" t="str">
        <f>RIGHT(טבלה1[[#This Row],[course_title]],10)</f>
        <v>r Startups</v>
      </c>
      <c r="E1887" t="str">
        <f>MID(טבלה1[[#This Row],[course_title]],2,10)</f>
        <v>dvanced Fi</v>
      </c>
      <c r="F1887" t="s">
        <v>2295</v>
      </c>
      <c r="G1887" t="str">
        <f>REPLACE(טבלה1[[#This Row],[url]],19,3,"com")</f>
        <v>https://www.udemy.com/advanced-finance-and-accounting-for-startups/</v>
      </c>
      <c r="H1887" t="b">
        <v>1</v>
      </c>
      <c r="I1887" s="4">
        <v>40</v>
      </c>
      <c r="J1887" s="5">
        <v>188</v>
      </c>
      <c r="K1887" s="5">
        <v>7</v>
      </c>
      <c r="L1887" s="5">
        <v>48</v>
      </c>
      <c r="M1887">
        <v>4</v>
      </c>
      <c r="N1887" t="str">
        <f>VLOOKUP(טבלה1[[#This Row],[level_id]],Level_id!$A$2:$B$5,2)</f>
        <v>Intermediate Level</v>
      </c>
      <c r="O1887" t="str">
        <f>LOWER(טבלה1[[#This Row],[level_desc]])</f>
        <v>intermediate level</v>
      </c>
      <c r="P1887" s="3" t="str">
        <f>UPPER(טבלה1[[#This Row],[small letters]])</f>
        <v>INTERMEDIATE LEVEL</v>
      </c>
      <c r="Q1887">
        <f>LEN(טבלה1[[#This Row],[no spaces]])</f>
        <v>18</v>
      </c>
      <c r="R1887" t="str">
        <f>TRIM(טבלה1[[#This Row],[small letters]])</f>
        <v>intermediate level</v>
      </c>
      <c r="S1887" s="6">
        <v>6.5</v>
      </c>
      <c r="T1887" s="12">
        <v>41697</v>
      </c>
      <c r="U1887" s="6">
        <f>DAY(טבלה1[[#This Row],[published_date]])</f>
        <v>27</v>
      </c>
      <c r="V1887" s="6">
        <f>MONTH(טבלה1[[#This Row],[published_date]])</f>
        <v>2</v>
      </c>
      <c r="W1887" s="6">
        <f>YEAR(טבלה1[[#This Row],[published_date]])</f>
        <v>2014</v>
      </c>
      <c r="X1887">
        <v>1</v>
      </c>
      <c r="Y1887" t="str">
        <f>VLOOKUP(טבלה1[[#This Row],[subject_id]],Subject_id!$A$2:$B$5,2)</f>
        <v>Business Finance</v>
      </c>
      <c r="Z1887" s="7">
        <v>44114</v>
      </c>
      <c r="AA1887">
        <f>_xlfn.DAYS(טבלה1[[#This Row],[Removal_date]],טבלה1[[#This Row],[published_date]])</f>
        <v>2417</v>
      </c>
      <c r="AB1887" s="4">
        <f>טבלה1[[#This Row],[price]]*טבלה1[[#This Row],[num_subscribers]]</f>
        <v>7520</v>
      </c>
    </row>
    <row r="1888" spans="1:28" x14ac:dyDescent="0.3">
      <c r="A1888">
        <v>66383</v>
      </c>
      <c r="B1888" t="s">
        <v>2306</v>
      </c>
      <c r="C1888" t="str">
        <f>LEFT(טבלה1[[#This Row],[course_title]],10)</f>
        <v>A Beginner</v>
      </c>
      <c r="D1888" t="str">
        <f>RIGHT(טבלה1[[#This Row],[course_title]],10)</f>
        <v>ock Charts</v>
      </c>
      <c r="E1888" t="str">
        <f>MID(טבלה1[[#This Row],[course_title]],2,10)</f>
        <v xml:space="preserve"> Beginners</v>
      </c>
      <c r="F1888" t="s">
        <v>2307</v>
      </c>
      <c r="G1888" t="str">
        <f>REPLACE(טבלה1[[#This Row],[url]],19,3,"com")</f>
        <v>https://www.udemy.com/beginners-guide-to-technical-analysis/</v>
      </c>
      <c r="H1888" t="b">
        <v>1</v>
      </c>
      <c r="I1888" s="4">
        <v>40</v>
      </c>
      <c r="J1888" s="5">
        <v>829</v>
      </c>
      <c r="K1888" s="5">
        <v>78</v>
      </c>
      <c r="L1888" s="5">
        <v>50</v>
      </c>
      <c r="M1888">
        <v>2</v>
      </c>
      <c r="N1888" t="str">
        <f>VLOOKUP(טבלה1[[#This Row],[level_id]],Level_id!$A$2:$B$5,2)</f>
        <v>Beginner Level</v>
      </c>
      <c r="O1888" t="str">
        <f>LOWER(טבלה1[[#This Row],[level_desc]])</f>
        <v>beginner level</v>
      </c>
      <c r="P1888" s="3" t="str">
        <f>UPPER(טבלה1[[#This Row],[small letters]])</f>
        <v>BEGINNER LEVEL</v>
      </c>
      <c r="Q1888">
        <f>LEN(טבלה1[[#This Row],[no spaces]])</f>
        <v>14</v>
      </c>
      <c r="R1888" t="str">
        <f>TRIM(טבלה1[[#This Row],[small letters]])</f>
        <v>beginner level</v>
      </c>
      <c r="S1888" s="6">
        <v>8.5</v>
      </c>
      <c r="T1888" s="12">
        <v>41532</v>
      </c>
      <c r="U1888" s="6">
        <f>DAY(טבלה1[[#This Row],[published_date]])</f>
        <v>15</v>
      </c>
      <c r="V1888" s="6">
        <f>MONTH(טבלה1[[#This Row],[published_date]])</f>
        <v>9</v>
      </c>
      <c r="W1888" s="6">
        <f>YEAR(טבלה1[[#This Row],[published_date]])</f>
        <v>2013</v>
      </c>
      <c r="X1888">
        <v>1</v>
      </c>
      <c r="Y1888" t="str">
        <f>VLOOKUP(טבלה1[[#This Row],[subject_id]],Subject_id!$A$2:$B$5,2)</f>
        <v>Business Finance</v>
      </c>
      <c r="Z1888" s="7">
        <v>43465</v>
      </c>
      <c r="AA1888">
        <f>_xlfn.DAYS(טבלה1[[#This Row],[Removal_date]],טבלה1[[#This Row],[published_date]])</f>
        <v>1933</v>
      </c>
      <c r="AB1888" s="4">
        <f>טבלה1[[#This Row],[price]]*טבלה1[[#This Row],[num_subscribers]]</f>
        <v>33160</v>
      </c>
    </row>
    <row r="1889" spans="1:28" x14ac:dyDescent="0.3">
      <c r="A1889">
        <v>80844</v>
      </c>
      <c r="B1889" t="s">
        <v>3642</v>
      </c>
      <c r="C1889" t="str">
        <f>LEFT(טבלה1[[#This Row],[course_title]],10)</f>
        <v>Beginner G</v>
      </c>
      <c r="D1889" t="str">
        <f>RIGHT(טבלה1[[#This Row],[course_title]],10)</f>
        <v>et Started</v>
      </c>
      <c r="E1889" t="str">
        <f>MID(טבלה1[[#This Row],[course_title]],2,10)</f>
        <v>eginner Gu</v>
      </c>
      <c r="F1889" t="s">
        <v>3643</v>
      </c>
      <c r="G1889" t="str">
        <f>REPLACE(טבלה1[[#This Row],[url]],19,3,"com")</f>
        <v>https://www.udemy.com/beginner-guitar-8-lessons-everyone-needs/</v>
      </c>
      <c r="H1889" t="b">
        <v>1</v>
      </c>
      <c r="I1889" s="4">
        <v>40</v>
      </c>
      <c r="J1889" s="5">
        <v>250</v>
      </c>
      <c r="K1889" s="5">
        <v>24</v>
      </c>
      <c r="L1889" s="5">
        <v>39</v>
      </c>
      <c r="M1889">
        <v>2</v>
      </c>
      <c r="N1889" t="str">
        <f>VLOOKUP(טבלה1[[#This Row],[level_id]],Level_id!$A$2:$B$5,2)</f>
        <v>Beginner Level</v>
      </c>
      <c r="O1889" t="str">
        <f>LOWER(טבלה1[[#This Row],[level_desc]])</f>
        <v>beginner level</v>
      </c>
      <c r="P1889" s="3" t="str">
        <f>UPPER(טבלה1[[#This Row],[small letters]])</f>
        <v>BEGINNER LEVEL</v>
      </c>
      <c r="Q1889">
        <f>LEN(טבלה1[[#This Row],[no spaces]])</f>
        <v>14</v>
      </c>
      <c r="R1889" t="str">
        <f>TRIM(טבלה1[[#This Row],[small letters]])</f>
        <v>beginner level</v>
      </c>
      <c r="S1889" s="6">
        <v>3</v>
      </c>
      <c r="T1889" s="12">
        <v>41522</v>
      </c>
      <c r="U1889" s="6">
        <f>DAY(טבלה1[[#This Row],[published_date]])</f>
        <v>5</v>
      </c>
      <c r="V1889" s="6">
        <f>MONTH(טבלה1[[#This Row],[published_date]])</f>
        <v>9</v>
      </c>
      <c r="W1889" s="6">
        <f>YEAR(טבלה1[[#This Row],[published_date]])</f>
        <v>2013</v>
      </c>
      <c r="X1889">
        <v>3</v>
      </c>
      <c r="Y1889" t="str">
        <f>VLOOKUP(טבלה1[[#This Row],[subject_id]],Subject_id!$A$2:$B$5,2)</f>
        <v>Musical Instruments</v>
      </c>
      <c r="Z1889" s="7">
        <v>43465</v>
      </c>
      <c r="AA1889">
        <f>_xlfn.DAYS(טבלה1[[#This Row],[Removal_date]],טבלה1[[#This Row],[published_date]])</f>
        <v>1943</v>
      </c>
      <c r="AB1889" s="4">
        <f>טבלה1[[#This Row],[price]]*טבלה1[[#This Row],[num_subscribers]]</f>
        <v>10000</v>
      </c>
    </row>
    <row r="1890" spans="1:28" x14ac:dyDescent="0.3">
      <c r="A1890">
        <v>94428</v>
      </c>
      <c r="B1890" t="s">
        <v>4984</v>
      </c>
      <c r="C1890" t="str">
        <f>LEFT(טבלה1[[#This Row],[course_title]],10)</f>
        <v>Learn Comp</v>
      </c>
      <c r="D1890" t="str">
        <f>RIGHT(טבלה1[[#This Row],[course_title]],10)</f>
        <v>om Scratch</v>
      </c>
      <c r="E1890" t="str">
        <f>MID(טבלה1[[#This Row],[course_title]],2,10)</f>
        <v>earn Compl</v>
      </c>
      <c r="F1890" t="s">
        <v>4985</v>
      </c>
      <c r="G1890" t="str">
        <f>REPLACE(טבלה1[[#This Row],[url]],19,3,"com")</f>
        <v>https://www.udemy.com/learn-complete-web-development-from-scratch/</v>
      </c>
      <c r="H1890" t="b">
        <v>1</v>
      </c>
      <c r="I1890" s="4">
        <v>40</v>
      </c>
      <c r="J1890" s="5">
        <v>14074</v>
      </c>
      <c r="K1890" s="5">
        <v>106</v>
      </c>
      <c r="L1890" s="5">
        <v>46</v>
      </c>
      <c r="M1890">
        <v>1</v>
      </c>
      <c r="N1890" t="str">
        <f>VLOOKUP(טבלה1[[#This Row],[level_id]],Level_id!$A$2:$B$5,2)</f>
        <v>All levels</v>
      </c>
      <c r="O1890" t="str">
        <f>LOWER(טבלה1[[#This Row],[level_desc]])</f>
        <v>all levels</v>
      </c>
      <c r="P1890" s="3" t="str">
        <f>UPPER(טבלה1[[#This Row],[small letters]])</f>
        <v>ALL LEVELS</v>
      </c>
      <c r="Q1890">
        <f>LEN(טבלה1[[#This Row],[no spaces]])</f>
        <v>10</v>
      </c>
      <c r="R1890" t="str">
        <f>TRIM(טבלה1[[#This Row],[small letters]])</f>
        <v>all levels</v>
      </c>
      <c r="S1890" s="6">
        <v>12</v>
      </c>
      <c r="T1890" s="12">
        <v>41570</v>
      </c>
      <c r="U1890" s="6">
        <f>DAY(טבלה1[[#This Row],[published_date]])</f>
        <v>23</v>
      </c>
      <c r="V1890" s="6">
        <f>MONTH(טבלה1[[#This Row],[published_date]])</f>
        <v>10</v>
      </c>
      <c r="W1890" s="6">
        <f>YEAR(טבלה1[[#This Row],[published_date]])</f>
        <v>2013</v>
      </c>
      <c r="X1890">
        <v>4</v>
      </c>
      <c r="Y1890" t="str">
        <f>VLOOKUP(טבלה1[[#This Row],[subject_id]],Subject_id!$A$2:$B$5,2)</f>
        <v>Web Development</v>
      </c>
      <c r="Z1890" s="7">
        <v>43734</v>
      </c>
      <c r="AA1890">
        <f>_xlfn.DAYS(טבלה1[[#This Row],[Removal_date]],טבלה1[[#This Row],[published_date]])</f>
        <v>2164</v>
      </c>
      <c r="AB1890" s="4">
        <f>טבלה1[[#This Row],[price]]*טבלה1[[#This Row],[num_subscribers]]</f>
        <v>562960</v>
      </c>
    </row>
    <row r="1891" spans="1:28" x14ac:dyDescent="0.3">
      <c r="A1891">
        <v>147104</v>
      </c>
      <c r="B1891" t="s">
        <v>4646</v>
      </c>
      <c r="C1891" t="str">
        <f>LEFT(טבלה1[[#This Row],[course_title]],10)</f>
        <v xml:space="preserve">Aprende a </v>
      </c>
      <c r="D1891" t="str">
        <f>RIGHT(טבלה1[[#This Row],[course_title]],10)</f>
        <v>itarsimple</v>
      </c>
      <c r="E1891" t="str">
        <f>MID(טבלה1[[#This Row],[course_title]],2,10)</f>
        <v>prende a t</v>
      </c>
      <c r="F1891" t="s">
        <v>4647</v>
      </c>
      <c r="G1891" t="str">
        <f>REPLACE(טבלה1[[#This Row],[url]],19,3,"com")</f>
        <v>https://www.udemy.com/aprende-a-tocar-guitarra-rapido-y-facil-con-guitarsimple/</v>
      </c>
      <c r="H1891" t="b">
        <v>1</v>
      </c>
      <c r="I1891" s="4">
        <v>40</v>
      </c>
      <c r="J1891" s="5">
        <v>57</v>
      </c>
      <c r="K1891" s="5">
        <v>7</v>
      </c>
      <c r="L1891" s="5">
        <v>16</v>
      </c>
      <c r="M1891">
        <v>2</v>
      </c>
      <c r="N1891" t="str">
        <f>VLOOKUP(טבלה1[[#This Row],[level_id]],Level_id!$A$2:$B$5,2)</f>
        <v>Beginner Level</v>
      </c>
      <c r="O1891" t="str">
        <f>LOWER(טבלה1[[#This Row],[level_desc]])</f>
        <v>beginner level</v>
      </c>
      <c r="P1891" s="3" t="str">
        <f>UPPER(טבלה1[[#This Row],[small letters]])</f>
        <v>BEGINNER LEVEL</v>
      </c>
      <c r="Q1891">
        <f>LEN(טבלה1[[#This Row],[no spaces]])</f>
        <v>14</v>
      </c>
      <c r="R1891" t="str">
        <f>TRIM(טבלה1[[#This Row],[small letters]])</f>
        <v>beginner level</v>
      </c>
      <c r="S1891" s="6">
        <v>4</v>
      </c>
      <c r="T1891" s="12">
        <v>41661</v>
      </c>
      <c r="U1891" s="6">
        <f>DAY(טבלה1[[#This Row],[published_date]])</f>
        <v>22</v>
      </c>
      <c r="V1891" s="6">
        <f>MONTH(טבלה1[[#This Row],[published_date]])</f>
        <v>1</v>
      </c>
      <c r="W1891" s="6">
        <f>YEAR(טבלה1[[#This Row],[published_date]])</f>
        <v>2014</v>
      </c>
      <c r="X1891">
        <v>3</v>
      </c>
      <c r="Y1891" t="str">
        <f>VLOOKUP(טבלה1[[#This Row],[subject_id]],Subject_id!$A$2:$B$5,2)</f>
        <v>Musical Instruments</v>
      </c>
      <c r="Z1891" s="7">
        <v>43465</v>
      </c>
      <c r="AA1891">
        <f>_xlfn.DAYS(טבלה1[[#This Row],[Removal_date]],טבלה1[[#This Row],[published_date]])</f>
        <v>1804</v>
      </c>
      <c r="AB1891" s="4">
        <f>טבלה1[[#This Row],[price]]*טבלה1[[#This Row],[num_subscribers]]</f>
        <v>2280</v>
      </c>
    </row>
    <row r="1892" spans="1:28" ht="84" x14ac:dyDescent="0.3">
      <c r="A1892">
        <v>151027</v>
      </c>
      <c r="B1892" s="10" t="s">
        <v>4338</v>
      </c>
      <c r="C1892" s="10" t="str">
        <f>LEFT(טבלה1[[#This Row],[course_title]],10)</f>
        <v>Introducti</v>
      </c>
      <c r="D1892" s="10" t="str">
        <f>RIGHT(טבלה1[[#This Row],[course_title]],10)</f>
        <v>om A to Z"</v>
      </c>
      <c r="E1892" s="10" t="str">
        <f>MID(טבלה1[[#This Row],[course_title]],2,10)</f>
        <v>ntroductio</v>
      </c>
      <c r="F1892" t="s">
        <v>4339</v>
      </c>
      <c r="G1892" t="str">
        <f>REPLACE(טבלה1[[#This Row],[url]],19,3,"com")</f>
        <v>https://www.udemy.com/learning-how-to-play-guitar/</v>
      </c>
      <c r="H1892" t="b">
        <v>1</v>
      </c>
      <c r="I1892" s="4">
        <v>40</v>
      </c>
      <c r="J1892" s="5">
        <v>489</v>
      </c>
      <c r="K1892" s="5">
        <v>5</v>
      </c>
      <c r="L1892" s="5">
        <v>35</v>
      </c>
      <c r="M1892">
        <v>1</v>
      </c>
      <c r="N1892" t="str">
        <f>VLOOKUP(טבלה1[[#This Row],[level_id]],Level_id!$A$2:$B$5,2)</f>
        <v>All levels</v>
      </c>
      <c r="O1892" t="str">
        <f>LOWER(טבלה1[[#This Row],[level_desc]])</f>
        <v>all levels</v>
      </c>
      <c r="P1892" s="3" t="str">
        <f>UPPER(טבלה1[[#This Row],[small letters]])</f>
        <v>ALL LEVELS</v>
      </c>
      <c r="Q1892">
        <f>LEN(טבלה1[[#This Row],[no spaces]])</f>
        <v>10</v>
      </c>
      <c r="R1892" t="str">
        <f>TRIM(טבלה1[[#This Row],[small letters]])</f>
        <v>all levels</v>
      </c>
      <c r="S1892" s="6">
        <v>4</v>
      </c>
      <c r="T1892" s="12">
        <v>42303</v>
      </c>
      <c r="U1892" s="6">
        <f>DAY(טבלה1[[#This Row],[published_date]])</f>
        <v>26</v>
      </c>
      <c r="V1892" s="6">
        <f>MONTH(טבלה1[[#This Row],[published_date]])</f>
        <v>10</v>
      </c>
      <c r="W1892" s="6">
        <f>YEAR(טבלה1[[#This Row],[published_date]])</f>
        <v>2015</v>
      </c>
      <c r="X1892">
        <v>3</v>
      </c>
      <c r="Y1892" t="str">
        <f>VLOOKUP(טבלה1[[#This Row],[subject_id]],Subject_id!$A$2:$B$5,2)</f>
        <v>Musical Instruments</v>
      </c>
      <c r="Z1892" s="7">
        <v>43734</v>
      </c>
      <c r="AA1892">
        <f>_xlfn.DAYS(טבלה1[[#This Row],[Removal_date]],טבלה1[[#This Row],[published_date]])</f>
        <v>1431</v>
      </c>
      <c r="AB1892" s="4">
        <f>טבלה1[[#This Row],[price]]*טבלה1[[#This Row],[num_subscribers]]</f>
        <v>19560</v>
      </c>
    </row>
    <row r="1893" spans="1:28" x14ac:dyDescent="0.3">
      <c r="A1893">
        <v>188584</v>
      </c>
      <c r="B1893" t="s">
        <v>2946</v>
      </c>
      <c r="C1893" t="str">
        <f>LEFT(טבלה1[[#This Row],[course_title]],10)</f>
        <v xml:space="preserve">Letras en </v>
      </c>
      <c r="D1893" t="str">
        <f>RIGHT(טבלה1[[#This Row],[course_title]],10)</f>
        <v>llustrator</v>
      </c>
      <c r="E1893" t="str">
        <f>MID(טבלה1[[#This Row],[course_title]],2,10)</f>
        <v>etras en A</v>
      </c>
      <c r="F1893" t="s">
        <v>2947</v>
      </c>
      <c r="G1893" t="str">
        <f>REPLACE(טבלה1[[#This Row],[url]],19,3,"com")</f>
        <v>https://www.udemy.com/letras-en-adobe-illustrator/</v>
      </c>
      <c r="H1893" t="b">
        <v>1</v>
      </c>
      <c r="I1893" s="4">
        <v>40</v>
      </c>
      <c r="J1893" s="5">
        <v>0</v>
      </c>
      <c r="K1893" s="5">
        <v>0</v>
      </c>
      <c r="L1893" s="5">
        <v>13</v>
      </c>
      <c r="M1893">
        <v>2</v>
      </c>
      <c r="N1893" t="str">
        <f>VLOOKUP(טבלה1[[#This Row],[level_id]],Level_id!$A$2:$B$5,2)</f>
        <v>Beginner Level</v>
      </c>
      <c r="O1893" t="str">
        <f>LOWER(טבלה1[[#This Row],[level_desc]])</f>
        <v>beginner level</v>
      </c>
      <c r="P1893" s="3" t="str">
        <f>UPPER(טבלה1[[#This Row],[small letters]])</f>
        <v>BEGINNER LEVEL</v>
      </c>
      <c r="Q1893">
        <f>LEN(טבלה1[[#This Row],[no spaces]])</f>
        <v>14</v>
      </c>
      <c r="R1893" t="str">
        <f>TRIM(טבלה1[[#This Row],[small letters]])</f>
        <v>beginner level</v>
      </c>
      <c r="S1893" s="6">
        <v>2.5</v>
      </c>
      <c r="T1893" s="12">
        <v>41733</v>
      </c>
      <c r="U1893" s="6">
        <f>DAY(טבלה1[[#This Row],[published_date]])</f>
        <v>4</v>
      </c>
      <c r="V1893" s="6">
        <f>MONTH(טבלה1[[#This Row],[published_date]])</f>
        <v>4</v>
      </c>
      <c r="W1893" s="6">
        <f>YEAR(טבלה1[[#This Row],[published_date]])</f>
        <v>2014</v>
      </c>
      <c r="X1893">
        <v>2</v>
      </c>
      <c r="Y1893" t="str">
        <f>VLOOKUP(טבלה1[[#This Row],[subject_id]],Subject_id!$A$2:$B$5,2)</f>
        <v>Graphic Design</v>
      </c>
      <c r="Z1893" s="7">
        <v>43465</v>
      </c>
      <c r="AA1893">
        <f>_xlfn.DAYS(טבלה1[[#This Row],[Removal_date]],טבלה1[[#This Row],[published_date]])</f>
        <v>1732</v>
      </c>
      <c r="AB1893" s="4">
        <f>טבלה1[[#This Row],[price]]*טבלה1[[#This Row],[num_subscribers]]</f>
        <v>0</v>
      </c>
    </row>
    <row r="1894" spans="1:28" x14ac:dyDescent="0.3">
      <c r="A1894">
        <v>193916</v>
      </c>
      <c r="B1894" t="s">
        <v>1298</v>
      </c>
      <c r="C1894" t="str">
        <f>LEFT(טבלה1[[#This Row],[course_title]],10)</f>
        <v xml:space="preserve">How to be </v>
      </c>
      <c r="D1894" t="str">
        <f>RIGHT(טבלה1[[#This Row],[course_title]],10)</f>
        <v>ker Part 2</v>
      </c>
      <c r="E1894" t="str">
        <f>MID(טבלה1[[#This Row],[course_title]],2,10)</f>
        <v>ow to be A</v>
      </c>
      <c r="F1894" t="s">
        <v>1299</v>
      </c>
      <c r="G1894" t="str">
        <f>REPLACE(טבלה1[[#This Row],[url]],19,3,"com")</f>
        <v>https://www.udemy.com/how-to-be-a-high-performance-insurance-broker-part-2/</v>
      </c>
      <c r="H1894" t="b">
        <v>1</v>
      </c>
      <c r="I1894" s="4">
        <v>40</v>
      </c>
      <c r="J1894" s="5">
        <v>70</v>
      </c>
      <c r="K1894" s="5">
        <v>3</v>
      </c>
      <c r="L1894" s="5">
        <v>15</v>
      </c>
      <c r="M1894">
        <v>1</v>
      </c>
      <c r="N1894" t="str">
        <f>VLOOKUP(טבלה1[[#This Row],[level_id]],Level_id!$A$2:$B$5,2)</f>
        <v>All levels</v>
      </c>
      <c r="O1894" t="str">
        <f>LOWER(טבלה1[[#This Row],[level_desc]])</f>
        <v>all levels</v>
      </c>
      <c r="P1894" s="3" t="str">
        <f>UPPER(טבלה1[[#This Row],[small letters]])</f>
        <v>ALL LEVELS</v>
      </c>
      <c r="Q1894">
        <f>LEN(טבלה1[[#This Row],[no spaces]])</f>
        <v>10</v>
      </c>
      <c r="R1894" t="str">
        <f>TRIM(טבלה1[[#This Row],[small letters]])</f>
        <v>all levels</v>
      </c>
      <c r="S1894" s="6">
        <v>2</v>
      </c>
      <c r="T1894" s="12">
        <v>41735</v>
      </c>
      <c r="U1894" s="6">
        <f>DAY(טבלה1[[#This Row],[published_date]])</f>
        <v>6</v>
      </c>
      <c r="V1894" s="6">
        <f>MONTH(טבלה1[[#This Row],[published_date]])</f>
        <v>4</v>
      </c>
      <c r="W1894" s="6">
        <f>YEAR(טבלה1[[#This Row],[published_date]])</f>
        <v>2014</v>
      </c>
      <c r="X1894">
        <v>1</v>
      </c>
      <c r="Y1894" t="str">
        <f>VLOOKUP(טבלה1[[#This Row],[subject_id]],Subject_id!$A$2:$B$5,2)</f>
        <v>Business Finance</v>
      </c>
      <c r="Z1894" s="7">
        <v>43318</v>
      </c>
      <c r="AA1894">
        <f>_xlfn.DAYS(טבלה1[[#This Row],[Removal_date]],טבלה1[[#This Row],[published_date]])</f>
        <v>1583</v>
      </c>
      <c r="AB1894" s="4">
        <f>טבלה1[[#This Row],[price]]*טבלה1[[#This Row],[num_subscribers]]</f>
        <v>2800</v>
      </c>
    </row>
    <row r="1895" spans="1:28" x14ac:dyDescent="0.3">
      <c r="A1895">
        <v>197610</v>
      </c>
      <c r="B1895" t="s">
        <v>2936</v>
      </c>
      <c r="C1895" t="str">
        <f>LEFT(טבלה1[[#This Row],[course_title]],10)</f>
        <v xml:space="preserve">TÃ©cnicas </v>
      </c>
      <c r="D1895" t="str">
        <f>RIGHT(טבלה1[[#This Row],[course_title]],10)</f>
        <v>po de golf</v>
      </c>
      <c r="E1895" t="str">
        <f>MID(טבלה1[[#This Row],[course_title]],2,10)</f>
        <v>Ã©cnicas P</v>
      </c>
      <c r="F1895" t="s">
        <v>2937</v>
      </c>
      <c r="G1895" t="str">
        <f>REPLACE(טבלה1[[#This Row],[url]],19,3,"com")</f>
        <v>https://www.udemy.com/tecnicas-photoshop-reformar-campo-de-golf/</v>
      </c>
      <c r="H1895" t="b">
        <v>1</v>
      </c>
      <c r="I1895" s="4">
        <v>40</v>
      </c>
      <c r="J1895" s="5">
        <v>2</v>
      </c>
      <c r="K1895" s="5">
        <v>0</v>
      </c>
      <c r="L1895" s="5">
        <v>34</v>
      </c>
      <c r="M1895">
        <v>1</v>
      </c>
      <c r="N1895" t="str">
        <f>VLOOKUP(טבלה1[[#This Row],[level_id]],Level_id!$A$2:$B$5,2)</f>
        <v>All levels</v>
      </c>
      <c r="O1895" t="str">
        <f>LOWER(טבלה1[[#This Row],[level_desc]])</f>
        <v>all levels</v>
      </c>
      <c r="P1895" s="3" t="str">
        <f>UPPER(טבלה1[[#This Row],[small letters]])</f>
        <v>ALL LEVELS</v>
      </c>
      <c r="Q1895">
        <f>LEN(טבלה1[[#This Row],[no spaces]])</f>
        <v>10</v>
      </c>
      <c r="R1895" t="str">
        <f>TRIM(טבלה1[[#This Row],[small letters]])</f>
        <v>all levels</v>
      </c>
      <c r="S1895" s="6">
        <v>1.5</v>
      </c>
      <c r="T1895" s="12">
        <v>41767</v>
      </c>
      <c r="U1895" s="6">
        <f>DAY(טבלה1[[#This Row],[published_date]])</f>
        <v>8</v>
      </c>
      <c r="V1895" s="6">
        <f>MONTH(טבלה1[[#This Row],[published_date]])</f>
        <v>5</v>
      </c>
      <c r="W1895" s="6">
        <f>YEAR(טבלה1[[#This Row],[published_date]])</f>
        <v>2014</v>
      </c>
      <c r="X1895">
        <v>2</v>
      </c>
      <c r="Y1895" t="str">
        <f>VLOOKUP(טבלה1[[#This Row],[subject_id]],Subject_id!$A$2:$B$5,2)</f>
        <v>Graphic Design</v>
      </c>
      <c r="Z1895" s="7">
        <v>43734</v>
      </c>
      <c r="AA1895">
        <f>_xlfn.DAYS(טבלה1[[#This Row],[Removal_date]],טבלה1[[#This Row],[published_date]])</f>
        <v>1967</v>
      </c>
      <c r="AB1895" s="4">
        <f>טבלה1[[#This Row],[price]]*טבלה1[[#This Row],[num_subscribers]]</f>
        <v>80</v>
      </c>
    </row>
    <row r="1896" spans="1:28" x14ac:dyDescent="0.3">
      <c r="A1896">
        <v>222062</v>
      </c>
      <c r="B1896" t="s">
        <v>4628</v>
      </c>
      <c r="C1896" t="str">
        <f>LEFT(טבלה1[[#This Row],[course_title]],10)</f>
        <v>Tenor Banj</v>
      </c>
      <c r="D1896" t="str">
        <f>RIGHT(טבלה1[[#This Row],[course_title]],10)</f>
        <v>enor Banjo</v>
      </c>
      <c r="E1896" t="str">
        <f>MID(טבלה1[[#This Row],[course_title]],2,10)</f>
        <v>enor Banjo</v>
      </c>
      <c r="F1896" t="s">
        <v>4629</v>
      </c>
      <c r="G1896" t="str">
        <f>REPLACE(טבלה1[[#This Row],[url]],19,3,"com")</f>
        <v>https://www.udemy.com/tenor-banjo/</v>
      </c>
      <c r="H1896" t="b">
        <v>1</v>
      </c>
      <c r="I1896" s="4">
        <v>40</v>
      </c>
      <c r="J1896" s="5">
        <v>70</v>
      </c>
      <c r="K1896" s="5">
        <v>6</v>
      </c>
      <c r="L1896" s="5">
        <v>18</v>
      </c>
      <c r="M1896">
        <v>4</v>
      </c>
      <c r="N1896" t="str">
        <f>VLOOKUP(טבלה1[[#This Row],[level_id]],Level_id!$A$2:$B$5,2)</f>
        <v>Intermediate Level</v>
      </c>
      <c r="O1896" t="str">
        <f>LOWER(טבלה1[[#This Row],[level_desc]])</f>
        <v>intermediate level</v>
      </c>
      <c r="P1896" s="3" t="str">
        <f>UPPER(טבלה1[[#This Row],[small letters]])</f>
        <v>INTERMEDIATE LEVEL</v>
      </c>
      <c r="Q1896">
        <f>LEN(טבלה1[[#This Row],[no spaces]])</f>
        <v>18</v>
      </c>
      <c r="R1896" t="str">
        <f>TRIM(טבלה1[[#This Row],[small letters]])</f>
        <v>intermediate level</v>
      </c>
      <c r="S1896" s="6">
        <v>1</v>
      </c>
      <c r="T1896" s="12">
        <v>42172</v>
      </c>
      <c r="U1896" s="6">
        <f>DAY(טבלה1[[#This Row],[published_date]])</f>
        <v>17</v>
      </c>
      <c r="V1896" s="6">
        <f>MONTH(טבלה1[[#This Row],[published_date]])</f>
        <v>6</v>
      </c>
      <c r="W1896" s="6">
        <f>YEAR(טבלה1[[#This Row],[published_date]])</f>
        <v>2015</v>
      </c>
      <c r="X1896">
        <v>3</v>
      </c>
      <c r="Y1896" t="str">
        <f>VLOOKUP(טבלה1[[#This Row],[subject_id]],Subject_id!$A$2:$B$5,2)</f>
        <v>Musical Instruments</v>
      </c>
      <c r="Z1896" s="7">
        <v>44114</v>
      </c>
      <c r="AA1896">
        <f>_xlfn.DAYS(טבלה1[[#This Row],[Removal_date]],טבלה1[[#This Row],[published_date]])</f>
        <v>1942</v>
      </c>
      <c r="AB1896" s="4">
        <f>טבלה1[[#This Row],[price]]*טבלה1[[#This Row],[num_subscribers]]</f>
        <v>2800</v>
      </c>
    </row>
    <row r="1897" spans="1:28" x14ac:dyDescent="0.3">
      <c r="A1897">
        <v>229360</v>
      </c>
      <c r="B1897" t="s">
        <v>1196</v>
      </c>
      <c r="C1897" t="str">
        <f>LEFT(טבלה1[[#This Row],[course_title]],10)</f>
        <v>Level 1 20</v>
      </c>
      <c r="D1897" t="str">
        <f>RIGHT(טבלה1[[#This Row],[course_title]],10)</f>
        <v>te Finance</v>
      </c>
      <c r="E1897" t="str">
        <f>MID(טבלה1[[#This Row],[course_title]],2,10)</f>
        <v>evel 1 201</v>
      </c>
      <c r="F1897" t="s">
        <v>1197</v>
      </c>
      <c r="G1897" t="str">
        <f>REPLACE(טבלה1[[#This Row],[url]],19,3,"com")</f>
        <v>https://www.udemy.com/level-1-2014-cfa-program-corporate-finance/</v>
      </c>
      <c r="H1897" t="b">
        <v>1</v>
      </c>
      <c r="I1897" s="4">
        <v>40</v>
      </c>
      <c r="J1897" s="5">
        <v>204</v>
      </c>
      <c r="K1897" s="5">
        <v>1</v>
      </c>
      <c r="L1897" s="5">
        <v>18</v>
      </c>
      <c r="M1897">
        <v>1</v>
      </c>
      <c r="N1897" t="str">
        <f>VLOOKUP(טבלה1[[#This Row],[level_id]],Level_id!$A$2:$B$5,2)</f>
        <v>All levels</v>
      </c>
      <c r="O1897" t="str">
        <f>LOWER(טבלה1[[#This Row],[level_desc]])</f>
        <v>all levels</v>
      </c>
      <c r="P1897" s="3" t="str">
        <f>UPPER(טבלה1[[#This Row],[small letters]])</f>
        <v>ALL LEVELS</v>
      </c>
      <c r="Q1897">
        <f>LEN(טבלה1[[#This Row],[no spaces]])</f>
        <v>10</v>
      </c>
      <c r="R1897" t="str">
        <f>TRIM(טבלה1[[#This Row],[small letters]])</f>
        <v>all levels</v>
      </c>
      <c r="S1897" s="6">
        <v>3</v>
      </c>
      <c r="T1897" s="12">
        <v>41811</v>
      </c>
      <c r="U1897" s="6">
        <f>DAY(טבלה1[[#This Row],[published_date]])</f>
        <v>21</v>
      </c>
      <c r="V1897" s="6">
        <f>MONTH(טבלה1[[#This Row],[published_date]])</f>
        <v>6</v>
      </c>
      <c r="W1897" s="6">
        <f>YEAR(טבלה1[[#This Row],[published_date]])</f>
        <v>2014</v>
      </c>
      <c r="X1897">
        <v>1</v>
      </c>
      <c r="Y1897" t="str">
        <f>VLOOKUP(טבלה1[[#This Row],[subject_id]],Subject_id!$A$2:$B$5,2)</f>
        <v>Business Finance</v>
      </c>
      <c r="Z1897" s="7">
        <v>43318</v>
      </c>
      <c r="AA1897">
        <f>_xlfn.DAYS(טבלה1[[#This Row],[Removal_date]],טבלה1[[#This Row],[published_date]])</f>
        <v>1507</v>
      </c>
      <c r="AB1897" s="4">
        <f>טבלה1[[#This Row],[price]]*טבלה1[[#This Row],[num_subscribers]]</f>
        <v>8160</v>
      </c>
    </row>
    <row r="1898" spans="1:28" x14ac:dyDescent="0.3">
      <c r="A1898">
        <v>239268</v>
      </c>
      <c r="B1898" t="s">
        <v>1346</v>
      </c>
      <c r="C1898" t="str">
        <f>LEFT(טבלה1[[#This Row],[course_title]],10)</f>
        <v>Level 1 20</v>
      </c>
      <c r="D1898" t="str">
        <f>RIGHT(טבלה1[[#This Row],[course_title]],10)</f>
        <v>nvestments</v>
      </c>
      <c r="E1898" t="str">
        <f>MID(טבלה1[[#This Row],[course_title]],2,10)</f>
        <v>evel 1 201</v>
      </c>
      <c r="F1898" t="s">
        <v>1347</v>
      </c>
      <c r="G1898" t="str">
        <f>REPLACE(טבלה1[[#This Row],[url]],19,3,"com")</f>
        <v>https://www.udemy.com/cfa-equity/</v>
      </c>
      <c r="H1898" t="b">
        <v>1</v>
      </c>
      <c r="I1898" s="4">
        <v>40</v>
      </c>
      <c r="J1898" s="5">
        <v>347</v>
      </c>
      <c r="K1898" s="5">
        <v>0</v>
      </c>
      <c r="L1898" s="5">
        <v>24</v>
      </c>
      <c r="M1898">
        <v>1</v>
      </c>
      <c r="N1898" t="str">
        <f>VLOOKUP(טבלה1[[#This Row],[level_id]],Level_id!$A$2:$B$5,2)</f>
        <v>All levels</v>
      </c>
      <c r="O1898" t="str">
        <f>LOWER(טבלה1[[#This Row],[level_desc]])</f>
        <v>all levels</v>
      </c>
      <c r="P1898" s="3" t="str">
        <f>UPPER(טבלה1[[#This Row],[small letters]])</f>
        <v>ALL LEVELS</v>
      </c>
      <c r="Q1898">
        <f>LEN(טבלה1[[#This Row],[no spaces]])</f>
        <v>10</v>
      </c>
      <c r="R1898" t="str">
        <f>TRIM(טבלה1[[#This Row],[small letters]])</f>
        <v>all levels</v>
      </c>
      <c r="S1898" s="6">
        <v>4.5</v>
      </c>
      <c r="T1898" s="12">
        <v>42034</v>
      </c>
      <c r="U1898" s="6">
        <f>DAY(טבלה1[[#This Row],[published_date]])</f>
        <v>30</v>
      </c>
      <c r="V1898" s="6">
        <f>MONTH(טבלה1[[#This Row],[published_date]])</f>
        <v>1</v>
      </c>
      <c r="W1898" s="6">
        <f>YEAR(טבלה1[[#This Row],[published_date]])</f>
        <v>2015</v>
      </c>
      <c r="X1898">
        <v>1</v>
      </c>
      <c r="Y1898" t="str">
        <f>VLOOKUP(טבלה1[[#This Row],[subject_id]],Subject_id!$A$2:$B$5,2)</f>
        <v>Business Finance</v>
      </c>
      <c r="Z1898" s="7">
        <v>43318</v>
      </c>
      <c r="AA1898">
        <f>_xlfn.DAYS(טבלה1[[#This Row],[Removal_date]],טבלה1[[#This Row],[published_date]])</f>
        <v>1284</v>
      </c>
      <c r="AB1898" s="4">
        <f>טבלה1[[#This Row],[price]]*טבלה1[[#This Row],[num_subscribers]]</f>
        <v>13880</v>
      </c>
    </row>
    <row r="1899" spans="1:28" x14ac:dyDescent="0.3">
      <c r="A1899">
        <v>239416</v>
      </c>
      <c r="B1899" t="s">
        <v>1330</v>
      </c>
      <c r="C1899" t="str">
        <f>LEFT(טבלה1[[#This Row],[course_title]],10)</f>
        <v>Level 1 20</v>
      </c>
      <c r="D1899" t="str">
        <f>RIGHT(טבלה1[[#This Row],[course_title]],10)</f>
        <v>erivatives</v>
      </c>
      <c r="E1899" t="str">
        <f>MID(טבלה1[[#This Row],[course_title]],2,10)</f>
        <v>evel 1 201</v>
      </c>
      <c r="F1899" t="s">
        <v>1331</v>
      </c>
      <c r="G1899" t="str">
        <f>REPLACE(טבלה1[[#This Row],[url]],19,3,"com")</f>
        <v>https://www.udemy.com/cfa-derivatives/</v>
      </c>
      <c r="H1899" t="b">
        <v>1</v>
      </c>
      <c r="I1899" s="4">
        <v>40</v>
      </c>
      <c r="J1899" s="5">
        <v>225</v>
      </c>
      <c r="K1899" s="5">
        <v>2</v>
      </c>
      <c r="L1899" s="5">
        <v>17</v>
      </c>
      <c r="M1899">
        <v>1</v>
      </c>
      <c r="N1899" t="str">
        <f>VLOOKUP(טבלה1[[#This Row],[level_id]],Level_id!$A$2:$B$5,2)</f>
        <v>All levels</v>
      </c>
      <c r="O1899" t="str">
        <f>LOWER(טבלה1[[#This Row],[level_desc]])</f>
        <v>all levels</v>
      </c>
      <c r="P1899" s="3" t="str">
        <f>UPPER(טבלה1[[#This Row],[small letters]])</f>
        <v>ALL LEVELS</v>
      </c>
      <c r="Q1899">
        <f>LEN(טבלה1[[#This Row],[no spaces]])</f>
        <v>10</v>
      </c>
      <c r="R1899" t="str">
        <f>TRIM(טבלה1[[#This Row],[small letters]])</f>
        <v>all levels</v>
      </c>
      <c r="S1899" s="6">
        <v>2.5</v>
      </c>
      <c r="T1899" s="12">
        <v>41885</v>
      </c>
      <c r="U1899" s="6">
        <f>DAY(טבלה1[[#This Row],[published_date]])</f>
        <v>3</v>
      </c>
      <c r="V1899" s="6">
        <f>MONTH(טבלה1[[#This Row],[published_date]])</f>
        <v>9</v>
      </c>
      <c r="W1899" s="6">
        <f>YEAR(טבלה1[[#This Row],[published_date]])</f>
        <v>2014</v>
      </c>
      <c r="X1899">
        <v>1</v>
      </c>
      <c r="Y1899" t="str">
        <f>VLOOKUP(טבלה1[[#This Row],[subject_id]],Subject_id!$A$2:$B$5,2)</f>
        <v>Business Finance</v>
      </c>
      <c r="Z1899" s="7">
        <v>43318</v>
      </c>
      <c r="AA1899">
        <f>_xlfn.DAYS(טבלה1[[#This Row],[Removal_date]],טבלה1[[#This Row],[published_date]])</f>
        <v>1433</v>
      </c>
      <c r="AB1899" s="4">
        <f>טבלה1[[#This Row],[price]]*טבלה1[[#This Row],[num_subscribers]]</f>
        <v>9000</v>
      </c>
    </row>
    <row r="1900" spans="1:28" x14ac:dyDescent="0.3">
      <c r="A1900">
        <v>245722</v>
      </c>
      <c r="B1900" t="s">
        <v>4683</v>
      </c>
      <c r="C1900" t="str">
        <f>LEFT(טבלה1[[#This Row],[course_title]],10)</f>
        <v>Painless P</v>
      </c>
      <c r="D1900" t="str">
        <f>RIGHT(טבלה1[[#This Row],[course_title]],10)</f>
        <v>ess Piano!</v>
      </c>
      <c r="E1900" t="str">
        <f>MID(טבלה1[[#This Row],[course_title]],2,10)</f>
        <v>ainless Pi</v>
      </c>
      <c r="F1900" t="s">
        <v>4684</v>
      </c>
      <c r="G1900" t="str">
        <f>REPLACE(טבלה1[[#This Row],[url]],19,3,"com")</f>
        <v>https://www.udemy.com/painless-piano/</v>
      </c>
      <c r="H1900" t="b">
        <v>1</v>
      </c>
      <c r="I1900" s="4">
        <v>40</v>
      </c>
      <c r="J1900" s="5">
        <v>353</v>
      </c>
      <c r="K1900" s="5">
        <v>1</v>
      </c>
      <c r="L1900" s="5">
        <v>30</v>
      </c>
      <c r="M1900">
        <v>2</v>
      </c>
      <c r="N1900" t="str">
        <f>VLOOKUP(טבלה1[[#This Row],[level_id]],Level_id!$A$2:$B$5,2)</f>
        <v>Beginner Level</v>
      </c>
      <c r="O1900" t="str">
        <f>LOWER(טבלה1[[#This Row],[level_desc]])</f>
        <v>beginner level</v>
      </c>
      <c r="P1900" s="3" t="str">
        <f>UPPER(טבלה1[[#This Row],[small letters]])</f>
        <v>BEGINNER LEVEL</v>
      </c>
      <c r="Q1900">
        <f>LEN(טבלה1[[#This Row],[no spaces]])</f>
        <v>14</v>
      </c>
      <c r="R1900" t="str">
        <f>TRIM(טבלה1[[#This Row],[small letters]])</f>
        <v>beginner level</v>
      </c>
      <c r="S1900" s="6">
        <v>3.5</v>
      </c>
      <c r="T1900" s="12">
        <v>41813</v>
      </c>
      <c r="U1900" s="6">
        <f>DAY(טבלה1[[#This Row],[published_date]])</f>
        <v>23</v>
      </c>
      <c r="V1900" s="6">
        <f>MONTH(טבלה1[[#This Row],[published_date]])</f>
        <v>6</v>
      </c>
      <c r="W1900" s="6">
        <f>YEAR(טבלה1[[#This Row],[published_date]])</f>
        <v>2014</v>
      </c>
      <c r="X1900">
        <v>3</v>
      </c>
      <c r="Y1900" t="str">
        <f>VLOOKUP(טבלה1[[#This Row],[subject_id]],Subject_id!$A$2:$B$5,2)</f>
        <v>Musical Instruments</v>
      </c>
      <c r="Z1900" s="7">
        <v>43465</v>
      </c>
      <c r="AA1900">
        <f>_xlfn.DAYS(טבלה1[[#This Row],[Removal_date]],טבלה1[[#This Row],[published_date]])</f>
        <v>1652</v>
      </c>
      <c r="AB1900" s="4">
        <f>טבלה1[[#This Row],[price]]*טבלה1[[#This Row],[num_subscribers]]</f>
        <v>14120</v>
      </c>
    </row>
    <row r="1901" spans="1:28" x14ac:dyDescent="0.3">
      <c r="A1901">
        <v>255046</v>
      </c>
      <c r="B1901" t="s">
        <v>1984</v>
      </c>
      <c r="C1901" t="str">
        <f>LEFT(טבלה1[[#This Row],[course_title]],10)</f>
        <v>Investment</v>
      </c>
      <c r="D1901" t="str">
        <f>RIGHT(טבלה1[[#This Row],[course_title]],10)</f>
        <v>al Markets</v>
      </c>
      <c r="E1901" t="str">
        <f>MID(טבלה1[[#This Row],[course_title]],2,10)</f>
        <v>nvestments</v>
      </c>
      <c r="F1901" t="s">
        <v>1985</v>
      </c>
      <c r="G1901" t="str">
        <f>REPLACE(טבלה1[[#This Row],[url]],19,3,"com")</f>
        <v>https://www.udemy.com/investments-and-financial-markets/</v>
      </c>
      <c r="H1901" t="b">
        <v>1</v>
      </c>
      <c r="I1901" s="4">
        <v>40</v>
      </c>
      <c r="J1901" s="5">
        <v>71</v>
      </c>
      <c r="K1901" s="5">
        <v>3</v>
      </c>
      <c r="L1901" s="5">
        <v>19</v>
      </c>
      <c r="M1901">
        <v>2</v>
      </c>
      <c r="N1901" t="str">
        <f>VLOOKUP(טבלה1[[#This Row],[level_id]],Level_id!$A$2:$B$5,2)</f>
        <v>Beginner Level</v>
      </c>
      <c r="O1901" t="str">
        <f>LOWER(טבלה1[[#This Row],[level_desc]])</f>
        <v>beginner level</v>
      </c>
      <c r="P1901" s="3" t="str">
        <f>UPPER(טבלה1[[#This Row],[small letters]])</f>
        <v>BEGINNER LEVEL</v>
      </c>
      <c r="Q1901">
        <f>LEN(טבלה1[[#This Row],[no spaces]])</f>
        <v>14</v>
      </c>
      <c r="R1901" t="str">
        <f>TRIM(טבלה1[[#This Row],[small letters]])</f>
        <v>beginner level</v>
      </c>
      <c r="S1901" s="6">
        <v>1.5</v>
      </c>
      <c r="T1901" s="12">
        <v>41842</v>
      </c>
      <c r="U1901" s="6">
        <f>DAY(טבלה1[[#This Row],[published_date]])</f>
        <v>22</v>
      </c>
      <c r="V1901" s="6">
        <f>MONTH(טבלה1[[#This Row],[published_date]])</f>
        <v>7</v>
      </c>
      <c r="W1901" s="6">
        <f>YEAR(טבלה1[[#This Row],[published_date]])</f>
        <v>2014</v>
      </c>
      <c r="X1901">
        <v>1</v>
      </c>
      <c r="Y1901" t="str">
        <f>VLOOKUP(טבלה1[[#This Row],[subject_id]],Subject_id!$A$2:$B$5,2)</f>
        <v>Business Finance</v>
      </c>
      <c r="Z1901" s="7">
        <v>43465</v>
      </c>
      <c r="AA1901">
        <f>_xlfn.DAYS(טבלה1[[#This Row],[Removal_date]],טבלה1[[#This Row],[published_date]])</f>
        <v>1623</v>
      </c>
      <c r="AB1901" s="4">
        <f>טבלה1[[#This Row],[price]]*טבלה1[[#This Row],[num_subscribers]]</f>
        <v>2840</v>
      </c>
    </row>
    <row r="1902" spans="1:28" x14ac:dyDescent="0.3">
      <c r="A1902">
        <v>298522</v>
      </c>
      <c r="B1902" t="s">
        <v>1430</v>
      </c>
      <c r="C1902" t="str">
        <f>LEFT(טבלה1[[#This Row],[course_title]],10)</f>
        <v>Navigate t</v>
      </c>
      <c r="D1902" t="str">
        <f>RIGHT(טבלה1[[#This Row],[course_title]],10)</f>
        <v>al Reports</v>
      </c>
      <c r="E1902" t="str">
        <f>MID(טבלה1[[#This Row],[course_title]],2,10)</f>
        <v>avigate th</v>
      </c>
      <c r="F1902" t="s">
        <v>1431</v>
      </c>
      <c r="G1902" t="str">
        <f>REPLACE(טבלה1[[#This Row],[url]],19,3,"com")</f>
        <v>https://www.udemy.com/navigate-the-10-k-and-other-financial-reports/</v>
      </c>
      <c r="H1902" t="b">
        <v>1</v>
      </c>
      <c r="I1902" s="4">
        <v>40</v>
      </c>
      <c r="J1902" s="5">
        <v>653</v>
      </c>
      <c r="K1902" s="5">
        <v>55</v>
      </c>
      <c r="L1902" s="5">
        <v>20</v>
      </c>
      <c r="M1902">
        <v>1</v>
      </c>
      <c r="N1902" t="str">
        <f>VLOOKUP(טבלה1[[#This Row],[level_id]],Level_id!$A$2:$B$5,2)</f>
        <v>All levels</v>
      </c>
      <c r="O1902" t="str">
        <f>LOWER(טבלה1[[#This Row],[level_desc]])</f>
        <v>all levels</v>
      </c>
      <c r="P1902" s="3" t="str">
        <f>UPPER(טבלה1[[#This Row],[small letters]])</f>
        <v>ALL LEVELS</v>
      </c>
      <c r="Q1902">
        <f>LEN(טבלה1[[#This Row],[no spaces]])</f>
        <v>10</v>
      </c>
      <c r="R1902" t="str">
        <f>TRIM(טבלה1[[#This Row],[small letters]])</f>
        <v>all levels</v>
      </c>
      <c r="S1902" s="6">
        <v>2.5</v>
      </c>
      <c r="T1902" s="12">
        <v>41951</v>
      </c>
      <c r="U1902" s="6">
        <f>DAY(טבלה1[[#This Row],[published_date]])</f>
        <v>8</v>
      </c>
      <c r="V1902" s="6">
        <f>MONTH(טבלה1[[#This Row],[published_date]])</f>
        <v>11</v>
      </c>
      <c r="W1902" s="6">
        <f>YEAR(טבלה1[[#This Row],[published_date]])</f>
        <v>2014</v>
      </c>
      <c r="X1902">
        <v>1</v>
      </c>
      <c r="Y1902" t="str">
        <f>VLOOKUP(טבלה1[[#This Row],[subject_id]],Subject_id!$A$2:$B$5,2)</f>
        <v>Business Finance</v>
      </c>
      <c r="Z1902" s="7">
        <v>43318</v>
      </c>
      <c r="AA1902">
        <f>_xlfn.DAYS(טבלה1[[#This Row],[Removal_date]],טבלה1[[#This Row],[published_date]])</f>
        <v>1367</v>
      </c>
      <c r="AB1902" s="4">
        <f>טבלה1[[#This Row],[price]]*טבלה1[[#This Row],[num_subscribers]]</f>
        <v>26120</v>
      </c>
    </row>
    <row r="1903" spans="1:28" x14ac:dyDescent="0.3">
      <c r="A1903">
        <v>302456</v>
      </c>
      <c r="B1903" t="s">
        <v>1956</v>
      </c>
      <c r="C1903" t="str">
        <f>LEFT(טבלה1[[#This Row],[course_title]],10)</f>
        <v>Bookkeepin</v>
      </c>
      <c r="D1903" t="str">
        <f>RIGHT(טבלה1[[#This Row],[course_title]],10)</f>
        <v>ade Simple</v>
      </c>
      <c r="E1903" t="str">
        <f>MID(טבלה1[[#This Row],[course_title]],2,10)</f>
        <v>ookkeeping</v>
      </c>
      <c r="F1903" t="s">
        <v>1957</v>
      </c>
      <c r="G1903" t="str">
        <f>REPLACE(טבלה1[[#This Row],[url]],19,3,"com")</f>
        <v>https://www.udemy.com/bookkeeping-made-simple/</v>
      </c>
      <c r="H1903" t="b">
        <v>1</v>
      </c>
      <c r="I1903" s="4">
        <v>40</v>
      </c>
      <c r="J1903" s="5">
        <v>61</v>
      </c>
      <c r="K1903" s="5">
        <v>16</v>
      </c>
      <c r="L1903" s="5">
        <v>22</v>
      </c>
      <c r="M1903">
        <v>1</v>
      </c>
      <c r="N1903" t="str">
        <f>VLOOKUP(טבלה1[[#This Row],[level_id]],Level_id!$A$2:$B$5,2)</f>
        <v>All levels</v>
      </c>
      <c r="O1903" t="str">
        <f>LOWER(טבלה1[[#This Row],[level_desc]])</f>
        <v>all levels</v>
      </c>
      <c r="P1903" s="3" t="str">
        <f>UPPER(טבלה1[[#This Row],[small letters]])</f>
        <v>ALL LEVELS</v>
      </c>
      <c r="Q1903">
        <f>LEN(טבלה1[[#This Row],[no spaces]])</f>
        <v>10</v>
      </c>
      <c r="R1903" t="str">
        <f>TRIM(טבלה1[[#This Row],[small letters]])</f>
        <v>all levels</v>
      </c>
      <c r="S1903" s="6">
        <v>2.5</v>
      </c>
      <c r="T1903" s="12">
        <v>42201</v>
      </c>
      <c r="U1903" s="6">
        <f>DAY(טבלה1[[#This Row],[published_date]])</f>
        <v>16</v>
      </c>
      <c r="V1903" s="6">
        <f>MONTH(טבלה1[[#This Row],[published_date]])</f>
        <v>7</v>
      </c>
      <c r="W1903" s="6">
        <f>YEAR(טבלה1[[#This Row],[published_date]])</f>
        <v>2015</v>
      </c>
      <c r="X1903">
        <v>1</v>
      </c>
      <c r="Y1903" t="str">
        <f>VLOOKUP(טבלה1[[#This Row],[subject_id]],Subject_id!$A$2:$B$5,2)</f>
        <v>Business Finance</v>
      </c>
      <c r="Z1903" s="7">
        <v>43318</v>
      </c>
      <c r="AA1903">
        <f>_xlfn.DAYS(טבלה1[[#This Row],[Removal_date]],טבלה1[[#This Row],[published_date]])</f>
        <v>1117</v>
      </c>
      <c r="AB1903" s="4">
        <f>טבלה1[[#This Row],[price]]*טבלה1[[#This Row],[num_subscribers]]</f>
        <v>2440</v>
      </c>
    </row>
    <row r="1904" spans="1:28" x14ac:dyDescent="0.3">
      <c r="A1904">
        <v>309370</v>
      </c>
      <c r="B1904" t="s">
        <v>5363</v>
      </c>
      <c r="C1904" t="str">
        <f>LEFT(טבלה1[[#This Row],[course_title]],10)</f>
        <v xml:space="preserve">Bootstrap </v>
      </c>
      <c r="D1904" t="str">
        <f>RIGHT(טבלה1[[#This Row],[course_title]],10)</f>
        <v>velopment!</v>
      </c>
      <c r="E1904" t="str">
        <f>MID(טבלה1[[#This Row],[course_title]],2,10)</f>
        <v>ootstrap 3</v>
      </c>
      <c r="F1904" t="s">
        <v>5364</v>
      </c>
      <c r="G1904" t="str">
        <f>REPLACE(טבלה1[[#This Row],[url]],19,3,"com")</f>
        <v>https://www.udemy.com/bootstrap-wordpress/</v>
      </c>
      <c r="H1904" t="b">
        <v>1</v>
      </c>
      <c r="I1904" s="4">
        <v>40</v>
      </c>
      <c r="J1904" s="5">
        <v>5547</v>
      </c>
      <c r="K1904" s="5">
        <v>80</v>
      </c>
      <c r="L1904" s="5">
        <v>40</v>
      </c>
      <c r="M1904">
        <v>1</v>
      </c>
      <c r="N1904" t="str">
        <f>VLOOKUP(טבלה1[[#This Row],[level_id]],Level_id!$A$2:$B$5,2)</f>
        <v>All levels</v>
      </c>
      <c r="O1904" t="str">
        <f>LOWER(טבלה1[[#This Row],[level_desc]])</f>
        <v>all levels</v>
      </c>
      <c r="P1904" s="3" t="str">
        <f>UPPER(טבלה1[[#This Row],[small letters]])</f>
        <v>ALL LEVELS</v>
      </c>
      <c r="Q1904">
        <f>LEN(טבלה1[[#This Row],[no spaces]])</f>
        <v>10</v>
      </c>
      <c r="R1904" t="str">
        <f>TRIM(טבלה1[[#This Row],[small letters]])</f>
        <v>all levels</v>
      </c>
      <c r="S1904" s="6">
        <v>3.5</v>
      </c>
      <c r="T1904" s="12">
        <v>41934</v>
      </c>
      <c r="U1904" s="6">
        <f>DAY(טבלה1[[#This Row],[published_date]])</f>
        <v>22</v>
      </c>
      <c r="V1904" s="6">
        <f>MONTH(טבלה1[[#This Row],[published_date]])</f>
        <v>10</v>
      </c>
      <c r="W1904" s="6">
        <f>YEAR(טבלה1[[#This Row],[published_date]])</f>
        <v>2014</v>
      </c>
      <c r="X1904">
        <v>4</v>
      </c>
      <c r="Y1904" t="str">
        <f>VLOOKUP(טבלה1[[#This Row],[subject_id]],Subject_id!$A$2:$B$5,2)</f>
        <v>Web Development</v>
      </c>
      <c r="Z1904" s="7">
        <v>43734</v>
      </c>
      <c r="AA1904">
        <f>_xlfn.DAYS(טבלה1[[#This Row],[Removal_date]],טבלה1[[#This Row],[published_date]])</f>
        <v>1800</v>
      </c>
      <c r="AB1904" s="4">
        <f>טבלה1[[#This Row],[price]]*טבלה1[[#This Row],[num_subscribers]]</f>
        <v>221880</v>
      </c>
    </row>
    <row r="1905" spans="1:28" x14ac:dyDescent="0.3">
      <c r="A1905">
        <v>328842</v>
      </c>
      <c r="B1905" t="s">
        <v>1560</v>
      </c>
      <c r="C1905" t="str">
        <f>LEFT(טבלה1[[#This Row],[course_title]],10)</f>
        <v>Learn to i</v>
      </c>
      <c r="D1905" t="str">
        <f>RIGHT(טבלה1[[#This Row],[course_title]],10)</f>
        <v>ock Market</v>
      </c>
      <c r="E1905" t="str">
        <f>MID(טבלה1[[#This Row],[course_title]],2,10)</f>
        <v>earn to in</v>
      </c>
      <c r="F1905" t="s">
        <v>1561</v>
      </c>
      <c r="G1905" t="str">
        <f>REPLACE(טבלה1[[#This Row],[url]],19,3,"com")</f>
        <v>https://www.udemy.com/learn-to-invest-in-the-stock-market/</v>
      </c>
      <c r="H1905" t="b">
        <v>1</v>
      </c>
      <c r="I1905" s="4">
        <v>40</v>
      </c>
      <c r="J1905" s="5">
        <v>28</v>
      </c>
      <c r="K1905" s="5">
        <v>5</v>
      </c>
      <c r="L1905" s="5">
        <v>14</v>
      </c>
      <c r="M1905">
        <v>2</v>
      </c>
      <c r="N1905" t="str">
        <f>VLOOKUP(טבלה1[[#This Row],[level_id]],Level_id!$A$2:$B$5,2)</f>
        <v>Beginner Level</v>
      </c>
      <c r="O1905" t="str">
        <f>LOWER(טבלה1[[#This Row],[level_desc]])</f>
        <v>beginner level</v>
      </c>
      <c r="P1905" s="3" t="str">
        <f>UPPER(טבלה1[[#This Row],[small letters]])</f>
        <v>BEGINNER LEVEL</v>
      </c>
      <c r="Q1905">
        <f>LEN(טבלה1[[#This Row],[no spaces]])</f>
        <v>14</v>
      </c>
      <c r="R1905" t="str">
        <f>TRIM(טבלה1[[#This Row],[small letters]])</f>
        <v>beginner level</v>
      </c>
      <c r="S1905" s="6">
        <v>1</v>
      </c>
      <c r="T1905" s="12">
        <v>41955</v>
      </c>
      <c r="U1905" s="6">
        <f>DAY(טבלה1[[#This Row],[published_date]])</f>
        <v>12</v>
      </c>
      <c r="V1905" s="6">
        <f>MONTH(טבלה1[[#This Row],[published_date]])</f>
        <v>11</v>
      </c>
      <c r="W1905" s="6">
        <f>YEAR(טבלה1[[#This Row],[published_date]])</f>
        <v>2014</v>
      </c>
      <c r="X1905">
        <v>1</v>
      </c>
      <c r="Y1905" t="str">
        <f>VLOOKUP(טבלה1[[#This Row],[subject_id]],Subject_id!$A$2:$B$5,2)</f>
        <v>Business Finance</v>
      </c>
      <c r="Z1905" s="7">
        <v>43465</v>
      </c>
      <c r="AA1905">
        <f>_xlfn.DAYS(טבלה1[[#This Row],[Removal_date]],טבלה1[[#This Row],[published_date]])</f>
        <v>1510</v>
      </c>
      <c r="AB1905" s="4">
        <f>טבלה1[[#This Row],[price]]*טבלה1[[#This Row],[num_subscribers]]</f>
        <v>1120</v>
      </c>
    </row>
    <row r="1906" spans="1:28" x14ac:dyDescent="0.3">
      <c r="A1906">
        <v>334530</v>
      </c>
      <c r="B1906" t="s">
        <v>3498</v>
      </c>
      <c r="C1906" t="str">
        <f>LEFT(טבלה1[[#This Row],[course_title]],10)</f>
        <v>Illustrato</v>
      </c>
      <c r="D1906" t="str">
        <f>RIGHT(טבלה1[[#This Row],[course_title]],10)</f>
        <v>te Artwork</v>
      </c>
      <c r="E1906" t="str">
        <f>MID(טבלה1[[#This Row],[course_title]],2,10)</f>
        <v>llustrator</v>
      </c>
      <c r="F1906" t="s">
        <v>3499</v>
      </c>
      <c r="G1906" t="str">
        <f>REPLACE(טבלה1[[#This Row],[url]],19,3,"com")</f>
        <v>https://www.udemy.com/make-money-freelancing-after-this-illustrator-course/</v>
      </c>
      <c r="H1906" t="b">
        <v>1</v>
      </c>
      <c r="I1906" s="4">
        <v>40</v>
      </c>
      <c r="J1906" s="5">
        <v>452</v>
      </c>
      <c r="K1906" s="5">
        <v>3</v>
      </c>
      <c r="L1906" s="5">
        <v>37</v>
      </c>
      <c r="M1906">
        <v>1</v>
      </c>
      <c r="N1906" t="str">
        <f>VLOOKUP(טבלה1[[#This Row],[level_id]],Level_id!$A$2:$B$5,2)</f>
        <v>All levels</v>
      </c>
      <c r="O1906" t="str">
        <f>LOWER(טבלה1[[#This Row],[level_desc]])</f>
        <v>all levels</v>
      </c>
      <c r="P1906" s="3" t="str">
        <f>UPPER(טבלה1[[#This Row],[small letters]])</f>
        <v>ALL LEVELS</v>
      </c>
      <c r="Q1906">
        <f>LEN(טבלה1[[#This Row],[no spaces]])</f>
        <v>10</v>
      </c>
      <c r="R1906" t="str">
        <f>TRIM(טבלה1[[#This Row],[small letters]])</f>
        <v>all levels</v>
      </c>
      <c r="S1906" s="6">
        <v>1</v>
      </c>
      <c r="T1906" s="12">
        <v>41968</v>
      </c>
      <c r="U1906" s="6">
        <f>DAY(טבלה1[[#This Row],[published_date]])</f>
        <v>25</v>
      </c>
      <c r="V1906" s="6">
        <f>MONTH(טבלה1[[#This Row],[published_date]])</f>
        <v>11</v>
      </c>
      <c r="W1906" s="6">
        <f>YEAR(טבלה1[[#This Row],[published_date]])</f>
        <v>2014</v>
      </c>
      <c r="X1906">
        <v>2</v>
      </c>
      <c r="Y1906" t="str">
        <f>VLOOKUP(טבלה1[[#This Row],[subject_id]],Subject_id!$A$2:$B$5,2)</f>
        <v>Graphic Design</v>
      </c>
      <c r="Z1906" s="7">
        <v>43734</v>
      </c>
      <c r="AA1906">
        <f>_xlfn.DAYS(טבלה1[[#This Row],[Removal_date]],טבלה1[[#This Row],[published_date]])</f>
        <v>1766</v>
      </c>
      <c r="AB1906" s="4">
        <f>טבלה1[[#This Row],[price]]*טבלה1[[#This Row],[num_subscribers]]</f>
        <v>18080</v>
      </c>
    </row>
    <row r="1907" spans="1:28" x14ac:dyDescent="0.3">
      <c r="A1907">
        <v>334820</v>
      </c>
      <c r="B1907" t="s">
        <v>2006</v>
      </c>
      <c r="C1907" t="str">
        <f>LEFT(טבלה1[[#This Row],[course_title]],10)</f>
        <v>Learn to P</v>
      </c>
      <c r="D1907" t="str">
        <f>RIGHT(טבלה1[[#This Row],[course_title]],10)</f>
        <v>er Account</v>
      </c>
      <c r="E1907" t="str">
        <f>MID(טבלה1[[#This Row],[course_title]],2,10)</f>
        <v>earn to Pi</v>
      </c>
      <c r="F1907" t="s">
        <v>2007</v>
      </c>
      <c r="G1907" t="str">
        <f>REPLACE(טבלה1[[#This Row],[url]],19,3,"com")</f>
        <v>https://www.udemy.com/learn-to-pick-the-right-stock-broker-account/</v>
      </c>
      <c r="H1907" t="b">
        <v>1</v>
      </c>
      <c r="I1907" s="4">
        <v>40</v>
      </c>
      <c r="J1907" s="5">
        <v>1102</v>
      </c>
      <c r="K1907" s="5">
        <v>3</v>
      </c>
      <c r="L1907" s="5">
        <v>14</v>
      </c>
      <c r="M1907">
        <v>2</v>
      </c>
      <c r="N1907" t="str">
        <f>VLOOKUP(טבלה1[[#This Row],[level_id]],Level_id!$A$2:$B$5,2)</f>
        <v>Beginner Level</v>
      </c>
      <c r="O1907" t="str">
        <f>LOWER(טבלה1[[#This Row],[level_desc]])</f>
        <v>beginner level</v>
      </c>
      <c r="P1907" s="3" t="str">
        <f>UPPER(טבלה1[[#This Row],[small letters]])</f>
        <v>BEGINNER LEVEL</v>
      </c>
      <c r="Q1907">
        <f>LEN(טבלה1[[#This Row],[no spaces]])</f>
        <v>14</v>
      </c>
      <c r="R1907" t="str">
        <f>TRIM(טבלה1[[#This Row],[small letters]])</f>
        <v>beginner level</v>
      </c>
      <c r="S1907" s="6">
        <v>0.56666666700000001</v>
      </c>
      <c r="T1907" s="12">
        <v>41997</v>
      </c>
      <c r="U1907" s="6">
        <f>DAY(טבלה1[[#This Row],[published_date]])</f>
        <v>24</v>
      </c>
      <c r="V1907" s="6">
        <f>MONTH(טבלה1[[#This Row],[published_date]])</f>
        <v>12</v>
      </c>
      <c r="W1907" s="6">
        <f>YEAR(טבלה1[[#This Row],[published_date]])</f>
        <v>2014</v>
      </c>
      <c r="X1907">
        <v>1</v>
      </c>
      <c r="Y1907" t="str">
        <f>VLOOKUP(טבלה1[[#This Row],[subject_id]],Subject_id!$A$2:$B$5,2)</f>
        <v>Business Finance</v>
      </c>
      <c r="Z1907" s="7">
        <v>43465</v>
      </c>
      <c r="AA1907">
        <f>_xlfn.DAYS(טבלה1[[#This Row],[Removal_date]],טבלה1[[#This Row],[published_date]])</f>
        <v>1468</v>
      </c>
      <c r="AB1907" s="4">
        <f>טבלה1[[#This Row],[price]]*טבלה1[[#This Row],[num_subscribers]]</f>
        <v>44080</v>
      </c>
    </row>
    <row r="1908" spans="1:28" x14ac:dyDescent="0.3">
      <c r="A1908">
        <v>342084</v>
      </c>
      <c r="B1908" t="s">
        <v>5529</v>
      </c>
      <c r="C1908" t="str">
        <f>LEFT(טבלה1[[#This Row],[course_title]],10)</f>
        <v>Start Your</v>
      </c>
      <c r="D1908" t="str">
        <f>RIGHT(טבלה1[[#This Row],[course_title]],10)</f>
        <v xml:space="preserve">5 Minutes </v>
      </c>
      <c r="E1908" t="str">
        <f>MID(טבלה1[[#This Row],[course_title]],2,10)</f>
        <v xml:space="preserve">tart Your </v>
      </c>
      <c r="F1908" t="s">
        <v>5530</v>
      </c>
      <c r="G1908" t="str">
        <f>REPLACE(טבלה1[[#This Row],[url]],19,3,"com")</f>
        <v>https://www.udemy.com/forum-web-development/</v>
      </c>
      <c r="H1908" t="b">
        <v>1</v>
      </c>
      <c r="I1908" s="4">
        <v>40</v>
      </c>
      <c r="J1908" s="5">
        <v>5387</v>
      </c>
      <c r="K1908" s="5">
        <v>38</v>
      </c>
      <c r="L1908" s="5">
        <v>15</v>
      </c>
      <c r="M1908">
        <v>1</v>
      </c>
      <c r="N1908" t="str">
        <f>VLOOKUP(טבלה1[[#This Row],[level_id]],Level_id!$A$2:$B$5,2)</f>
        <v>All levels</v>
      </c>
      <c r="O1908" t="str">
        <f>LOWER(טבלה1[[#This Row],[level_desc]])</f>
        <v>all levels</v>
      </c>
      <c r="P1908" s="3" t="str">
        <f>UPPER(טבלה1[[#This Row],[small letters]])</f>
        <v>ALL LEVELS</v>
      </c>
      <c r="Q1908">
        <f>LEN(טבלה1[[#This Row],[no spaces]])</f>
        <v>10</v>
      </c>
      <c r="R1908" t="str">
        <f>TRIM(טבלה1[[#This Row],[small letters]])</f>
        <v>all levels</v>
      </c>
      <c r="S1908" s="6">
        <v>1</v>
      </c>
      <c r="T1908" s="12">
        <v>42030</v>
      </c>
      <c r="U1908" s="6">
        <f>DAY(טבלה1[[#This Row],[published_date]])</f>
        <v>26</v>
      </c>
      <c r="V1908" s="6">
        <f>MONTH(טבלה1[[#This Row],[published_date]])</f>
        <v>1</v>
      </c>
      <c r="W1908" s="6">
        <f>YEAR(טבלה1[[#This Row],[published_date]])</f>
        <v>2015</v>
      </c>
      <c r="X1908">
        <v>4</v>
      </c>
      <c r="Y1908" t="str">
        <f>VLOOKUP(טבלה1[[#This Row],[subject_id]],Subject_id!$A$2:$B$5,2)</f>
        <v>Web Development</v>
      </c>
      <c r="Z1908" s="7">
        <v>43734</v>
      </c>
      <c r="AA1908">
        <f>_xlfn.DAYS(טבלה1[[#This Row],[Removal_date]],טבלה1[[#This Row],[published_date]])</f>
        <v>1704</v>
      </c>
      <c r="AB1908" s="4">
        <f>טבלה1[[#This Row],[price]]*טבלה1[[#This Row],[num_subscribers]]</f>
        <v>215480</v>
      </c>
    </row>
    <row r="1909" spans="1:28" x14ac:dyDescent="0.3">
      <c r="A1909">
        <v>344224</v>
      </c>
      <c r="B1909" t="s">
        <v>5715</v>
      </c>
      <c r="C1909" t="str">
        <f>LEFT(טבלה1[[#This Row],[course_title]],10)</f>
        <v>Java Sprin</v>
      </c>
      <c r="D1909" t="str">
        <f>RIGHT(טבלה1[[#This Row],[course_title]],10)</f>
        <v>g Security</v>
      </c>
      <c r="E1909" t="str">
        <f>MID(טבלה1[[#This Row],[course_title]],2,10)</f>
        <v>ava Spring</v>
      </c>
      <c r="F1909" t="s">
        <v>5716</v>
      </c>
      <c r="G1909" t="str">
        <f>REPLACE(טבלה1[[#This Row],[url]],19,3,"com")</f>
        <v>https://www.udemy.com/how-to-use-spring-security-to-secure-your-java-applications/</v>
      </c>
      <c r="H1909" t="b">
        <v>1</v>
      </c>
      <c r="I1909" s="4">
        <v>40</v>
      </c>
      <c r="J1909" s="5">
        <v>527</v>
      </c>
      <c r="K1909" s="5">
        <v>63</v>
      </c>
      <c r="L1909" s="5">
        <v>11</v>
      </c>
      <c r="M1909">
        <v>4</v>
      </c>
      <c r="N1909" t="str">
        <f>VLOOKUP(טבלה1[[#This Row],[level_id]],Level_id!$A$2:$B$5,2)</f>
        <v>Intermediate Level</v>
      </c>
      <c r="O1909" t="str">
        <f>LOWER(טבלה1[[#This Row],[level_desc]])</f>
        <v>intermediate level</v>
      </c>
      <c r="P1909" s="3" t="str">
        <f>UPPER(טבלה1[[#This Row],[small letters]])</f>
        <v>INTERMEDIATE LEVEL</v>
      </c>
      <c r="Q1909">
        <f>LEN(טבלה1[[#This Row],[no spaces]])</f>
        <v>18</v>
      </c>
      <c r="R1909" t="str">
        <f>TRIM(טבלה1[[#This Row],[small letters]])</f>
        <v>intermediate level</v>
      </c>
      <c r="S1909" s="6">
        <v>2.5</v>
      </c>
      <c r="T1909" s="12">
        <v>41958</v>
      </c>
      <c r="U1909" s="6">
        <f>DAY(טבלה1[[#This Row],[published_date]])</f>
        <v>15</v>
      </c>
      <c r="V1909" s="6">
        <f>MONTH(טבלה1[[#This Row],[published_date]])</f>
        <v>11</v>
      </c>
      <c r="W1909" s="6">
        <f>YEAR(טבלה1[[#This Row],[published_date]])</f>
        <v>2014</v>
      </c>
      <c r="X1909">
        <v>4</v>
      </c>
      <c r="Y1909" t="str">
        <f>VLOOKUP(טבלה1[[#This Row],[subject_id]],Subject_id!$A$2:$B$5,2)</f>
        <v>Web Development</v>
      </c>
      <c r="Z1909" s="7">
        <v>44114</v>
      </c>
      <c r="AA1909">
        <f>_xlfn.DAYS(טבלה1[[#This Row],[Removal_date]],טבלה1[[#This Row],[published_date]])</f>
        <v>2156</v>
      </c>
      <c r="AB1909" s="4">
        <f>טבלה1[[#This Row],[price]]*טבלה1[[#This Row],[num_subscribers]]</f>
        <v>21080</v>
      </c>
    </row>
    <row r="1910" spans="1:28" x14ac:dyDescent="0.3">
      <c r="A1910">
        <v>359926</v>
      </c>
      <c r="B1910" t="s">
        <v>1056</v>
      </c>
      <c r="C1910" t="str">
        <f>LEFT(טבלה1[[#This Row],[course_title]],10)</f>
        <v>UK Tax Ret</v>
      </c>
      <c r="D1910" t="str">
        <f>RIGHT(טבלה1[[#This Row],[course_title]],10)</f>
        <v xml:space="preserve"> with HMRC</v>
      </c>
      <c r="E1910" t="str">
        <f>MID(טבלה1[[#This Row],[course_title]],2,10)</f>
        <v>K Tax Retu</v>
      </c>
      <c r="F1910" t="s">
        <v>1057</v>
      </c>
      <c r="G1910" t="str">
        <f>REPLACE(טבלה1[[#This Row],[url]],19,3,"com")</f>
        <v>https://www.udemy.com/corporation-tax-returns-hmrc/</v>
      </c>
      <c r="H1910" t="b">
        <v>1</v>
      </c>
      <c r="I1910" s="4">
        <v>40</v>
      </c>
      <c r="J1910" s="5">
        <v>2</v>
      </c>
      <c r="K1910" s="5">
        <v>0</v>
      </c>
      <c r="L1910" s="5">
        <v>11</v>
      </c>
      <c r="M1910">
        <v>2</v>
      </c>
      <c r="N1910" t="str">
        <f>VLOOKUP(טבלה1[[#This Row],[level_id]],Level_id!$A$2:$B$5,2)</f>
        <v>Beginner Level</v>
      </c>
      <c r="O1910" t="str">
        <f>LOWER(טבלה1[[#This Row],[level_desc]])</f>
        <v>beginner level</v>
      </c>
      <c r="P1910" s="3" t="str">
        <f>UPPER(טבלה1[[#This Row],[small letters]])</f>
        <v>BEGINNER LEVEL</v>
      </c>
      <c r="Q1910">
        <f>LEN(טבלה1[[#This Row],[no spaces]])</f>
        <v>14</v>
      </c>
      <c r="R1910" t="str">
        <f>TRIM(טבלה1[[#This Row],[small letters]])</f>
        <v>beginner level</v>
      </c>
      <c r="S1910" s="6">
        <v>1</v>
      </c>
      <c r="T1910" s="12">
        <v>42465</v>
      </c>
      <c r="U1910" s="6">
        <f>DAY(טבלה1[[#This Row],[published_date]])</f>
        <v>5</v>
      </c>
      <c r="V1910" s="6">
        <f>MONTH(טבלה1[[#This Row],[published_date]])</f>
        <v>4</v>
      </c>
      <c r="W1910" s="6">
        <f>YEAR(טבלה1[[#This Row],[published_date]])</f>
        <v>2016</v>
      </c>
      <c r="X1910">
        <v>1</v>
      </c>
      <c r="Y1910" t="str">
        <f>VLOOKUP(טבלה1[[#This Row],[subject_id]],Subject_id!$A$2:$B$5,2)</f>
        <v>Business Finance</v>
      </c>
      <c r="Z1910" s="7">
        <v>43465</v>
      </c>
      <c r="AA1910">
        <f>_xlfn.DAYS(טבלה1[[#This Row],[Removal_date]],טבלה1[[#This Row],[published_date]])</f>
        <v>1000</v>
      </c>
      <c r="AB1910" s="4">
        <f>טבלה1[[#This Row],[price]]*טבלה1[[#This Row],[num_subscribers]]</f>
        <v>80</v>
      </c>
    </row>
    <row r="1911" spans="1:28" x14ac:dyDescent="0.3">
      <c r="A1911">
        <v>363058</v>
      </c>
      <c r="B1911" t="s">
        <v>1128</v>
      </c>
      <c r="C1911" t="str">
        <f>LEFT(טבלה1[[#This Row],[course_title]],10)</f>
        <v xml:space="preserve">Technical </v>
      </c>
      <c r="D1911" t="str">
        <f>RIGHT(טבלה1[[#This Row],[course_title]],10)</f>
        <v xml:space="preserve"> Made Easy</v>
      </c>
      <c r="E1911" t="str">
        <f>MID(טבלה1[[#This Row],[course_title]],2,10)</f>
        <v>echnical T</v>
      </c>
      <c r="F1911" t="s">
        <v>1129</v>
      </c>
      <c r="G1911" t="str">
        <f>REPLACE(טבלה1[[#This Row],[url]],19,3,"com")</f>
        <v>https://www.udemy.com/technical-trading-and-investing-made-easy/</v>
      </c>
      <c r="H1911" t="b">
        <v>1</v>
      </c>
      <c r="I1911" s="4">
        <v>40</v>
      </c>
      <c r="J1911" s="5">
        <v>217</v>
      </c>
      <c r="K1911" s="5">
        <v>7</v>
      </c>
      <c r="L1911" s="5">
        <v>27</v>
      </c>
      <c r="M1911">
        <v>4</v>
      </c>
      <c r="N1911" t="str">
        <f>VLOOKUP(טבלה1[[#This Row],[level_id]],Level_id!$A$2:$B$5,2)</f>
        <v>Intermediate Level</v>
      </c>
      <c r="O1911" t="str">
        <f>LOWER(טבלה1[[#This Row],[level_desc]])</f>
        <v>intermediate level</v>
      </c>
      <c r="P1911" s="3" t="str">
        <f>UPPER(טבלה1[[#This Row],[small letters]])</f>
        <v>INTERMEDIATE LEVEL</v>
      </c>
      <c r="Q1911">
        <f>LEN(טבלה1[[#This Row],[no spaces]])</f>
        <v>18</v>
      </c>
      <c r="R1911" t="str">
        <f>TRIM(טבלה1[[#This Row],[small letters]])</f>
        <v>intermediate level</v>
      </c>
      <c r="S1911" s="6">
        <v>1.5</v>
      </c>
      <c r="T1911" s="12">
        <v>41997</v>
      </c>
      <c r="U1911" s="6">
        <f>DAY(טבלה1[[#This Row],[published_date]])</f>
        <v>24</v>
      </c>
      <c r="V1911" s="6">
        <f>MONTH(טבלה1[[#This Row],[published_date]])</f>
        <v>12</v>
      </c>
      <c r="W1911" s="6">
        <f>YEAR(טבלה1[[#This Row],[published_date]])</f>
        <v>2014</v>
      </c>
      <c r="X1911">
        <v>1</v>
      </c>
      <c r="Y1911" t="str">
        <f>VLOOKUP(טבלה1[[#This Row],[subject_id]],Subject_id!$A$2:$B$5,2)</f>
        <v>Business Finance</v>
      </c>
      <c r="Z1911" s="7">
        <v>44114</v>
      </c>
      <c r="AA1911">
        <f>_xlfn.DAYS(טבלה1[[#This Row],[Removal_date]],טבלה1[[#This Row],[published_date]])</f>
        <v>2117</v>
      </c>
      <c r="AB1911" s="4">
        <f>טבלה1[[#This Row],[price]]*טבלה1[[#This Row],[num_subscribers]]</f>
        <v>8680</v>
      </c>
    </row>
    <row r="1912" spans="1:28" x14ac:dyDescent="0.3">
      <c r="A1912">
        <v>378924</v>
      </c>
      <c r="B1912" t="s">
        <v>7103</v>
      </c>
      <c r="C1912" t="str">
        <f>LEFT(טבלה1[[#This Row],[course_title]],10)</f>
        <v>Learn anim</v>
      </c>
      <c r="D1912" t="str">
        <f>RIGHT(טבלה1[[#This Row],[course_title]],10)</f>
        <v xml:space="preserve"> and HTML5</v>
      </c>
      <c r="E1912" t="str">
        <f>MID(טבלה1[[#This Row],[course_title]],2,10)</f>
        <v>earn anima</v>
      </c>
      <c r="F1912" t="s">
        <v>7104</v>
      </c>
      <c r="G1912" t="str">
        <f>REPLACE(טבלה1[[#This Row],[url]],19,3,"com")</f>
        <v>https://www.udemy.com/animating-css-javascript/</v>
      </c>
      <c r="H1912" t="b">
        <v>1</v>
      </c>
      <c r="I1912" s="4">
        <v>40</v>
      </c>
      <c r="J1912" s="5">
        <v>1468</v>
      </c>
      <c r="K1912" s="5">
        <v>54</v>
      </c>
      <c r="L1912" s="5">
        <v>18</v>
      </c>
      <c r="M1912">
        <v>1</v>
      </c>
      <c r="N1912" t="str">
        <f>VLOOKUP(טבלה1[[#This Row],[level_id]],Level_id!$A$2:$B$5,2)</f>
        <v>All levels</v>
      </c>
      <c r="O1912" t="str">
        <f>LOWER(טבלה1[[#This Row],[level_desc]])</f>
        <v>all levels</v>
      </c>
      <c r="P1912" s="3" t="str">
        <f>UPPER(טבלה1[[#This Row],[small letters]])</f>
        <v>ALL LEVELS</v>
      </c>
      <c r="Q1912">
        <f>LEN(טבלה1[[#This Row],[no spaces]])</f>
        <v>10</v>
      </c>
      <c r="R1912" t="str">
        <f>TRIM(טבלה1[[#This Row],[small letters]])</f>
        <v>all levels</v>
      </c>
      <c r="S1912" s="6">
        <v>2.5</v>
      </c>
      <c r="T1912" s="12">
        <v>42087</v>
      </c>
      <c r="U1912" s="6">
        <f>DAY(טבלה1[[#This Row],[published_date]])</f>
        <v>24</v>
      </c>
      <c r="V1912" s="6">
        <f>MONTH(טבלה1[[#This Row],[published_date]])</f>
        <v>3</v>
      </c>
      <c r="W1912" s="6">
        <f>YEAR(טבלה1[[#This Row],[published_date]])</f>
        <v>2015</v>
      </c>
      <c r="X1912">
        <v>4</v>
      </c>
      <c r="Y1912" t="str">
        <f>VLOOKUP(טבלה1[[#This Row],[subject_id]],Subject_id!$A$2:$B$5,2)</f>
        <v>Web Development</v>
      </c>
      <c r="Z1912" s="7">
        <v>43734</v>
      </c>
      <c r="AA1912">
        <f>_xlfn.DAYS(טבלה1[[#This Row],[Removal_date]],טבלה1[[#This Row],[published_date]])</f>
        <v>1647</v>
      </c>
      <c r="AB1912" s="4">
        <f>טבלה1[[#This Row],[price]]*טבלה1[[#This Row],[num_subscribers]]</f>
        <v>58720</v>
      </c>
    </row>
    <row r="1913" spans="1:28" x14ac:dyDescent="0.3">
      <c r="A1913">
        <v>379196</v>
      </c>
      <c r="B1913" t="s">
        <v>2242</v>
      </c>
      <c r="C1913" t="str">
        <f>LEFT(טבלה1[[#This Row],[course_title]],10)</f>
        <v>Binary Opt</v>
      </c>
      <c r="D1913" t="str">
        <f>RIGHT(טבלה1[[#This Row],[course_title]],10)</f>
        <v>de : Nadex</v>
      </c>
      <c r="E1913" t="str">
        <f>MID(טבלה1[[#This Row],[course_title]],2,10)</f>
        <v>inary Opti</v>
      </c>
      <c r="F1913" t="s">
        <v>2243</v>
      </c>
      <c r="G1913" t="str">
        <f>REPLACE(טבלה1[[#This Row],[url]],19,3,"com")</f>
        <v>https://www.udemy.com/binary-options/</v>
      </c>
      <c r="H1913" t="b">
        <v>1</v>
      </c>
      <c r="I1913" s="4">
        <v>40</v>
      </c>
      <c r="J1913" s="5">
        <v>454</v>
      </c>
      <c r="K1913" s="5">
        <v>52</v>
      </c>
      <c r="L1913" s="5">
        <v>39</v>
      </c>
      <c r="M1913">
        <v>2</v>
      </c>
      <c r="N1913" t="str">
        <f>VLOOKUP(טבלה1[[#This Row],[level_id]],Level_id!$A$2:$B$5,2)</f>
        <v>Beginner Level</v>
      </c>
      <c r="O1913" t="str">
        <f>LOWER(טבלה1[[#This Row],[level_desc]])</f>
        <v>beginner level</v>
      </c>
      <c r="P1913" s="3" t="str">
        <f>UPPER(טבלה1[[#This Row],[small letters]])</f>
        <v>BEGINNER LEVEL</v>
      </c>
      <c r="Q1913">
        <f>LEN(טבלה1[[#This Row],[no spaces]])</f>
        <v>14</v>
      </c>
      <c r="R1913" t="str">
        <f>TRIM(טבלה1[[#This Row],[small letters]])</f>
        <v>beginner level</v>
      </c>
      <c r="S1913" s="6">
        <v>2</v>
      </c>
      <c r="T1913" s="12">
        <v>42013</v>
      </c>
      <c r="U1913" s="6">
        <f>DAY(טבלה1[[#This Row],[published_date]])</f>
        <v>9</v>
      </c>
      <c r="V1913" s="6">
        <f>MONTH(טבלה1[[#This Row],[published_date]])</f>
        <v>1</v>
      </c>
      <c r="W1913" s="6">
        <f>YEAR(טבלה1[[#This Row],[published_date]])</f>
        <v>2015</v>
      </c>
      <c r="X1913">
        <v>1</v>
      </c>
      <c r="Y1913" t="str">
        <f>VLOOKUP(טבלה1[[#This Row],[subject_id]],Subject_id!$A$2:$B$5,2)</f>
        <v>Business Finance</v>
      </c>
      <c r="Z1913" s="7">
        <v>43465</v>
      </c>
      <c r="AA1913">
        <f>_xlfn.DAYS(טבלה1[[#This Row],[Removal_date]],טבלה1[[#This Row],[published_date]])</f>
        <v>1452</v>
      </c>
      <c r="AB1913" s="4">
        <f>טבלה1[[#This Row],[price]]*טבלה1[[#This Row],[num_subscribers]]</f>
        <v>18160</v>
      </c>
    </row>
    <row r="1914" spans="1:28" x14ac:dyDescent="0.3">
      <c r="A1914">
        <v>380092</v>
      </c>
      <c r="B1914" t="s">
        <v>5190</v>
      </c>
      <c r="C1914" t="str">
        <f>LEFT(טבלה1[[#This Row],[course_title]],10)</f>
        <v>HTML &amp; CSS</v>
      </c>
      <c r="D1914" t="str">
        <f>RIGHT(טבלה1[[#This Row],[course_title]],10)</f>
        <v>om scratch</v>
      </c>
      <c r="E1914" t="str">
        <f>MID(טבלה1[[#This Row],[course_title]],2,10)</f>
        <v xml:space="preserve">TML &amp; CSS </v>
      </c>
      <c r="F1914" t="s">
        <v>5191</v>
      </c>
      <c r="G1914" t="str">
        <f>REPLACE(טבלה1[[#This Row],[url]],19,3,"com")</f>
        <v>https://www.udemy.com/learn-html-css-by-building-3-real-projects/</v>
      </c>
      <c r="H1914" t="b">
        <v>1</v>
      </c>
      <c r="I1914" s="4">
        <v>40</v>
      </c>
      <c r="J1914" s="5">
        <v>2472</v>
      </c>
      <c r="K1914" s="5">
        <v>139</v>
      </c>
      <c r="L1914" s="5">
        <v>31</v>
      </c>
      <c r="M1914">
        <v>2</v>
      </c>
      <c r="N1914" t="str">
        <f>VLOOKUP(טבלה1[[#This Row],[level_id]],Level_id!$A$2:$B$5,2)</f>
        <v>Beginner Level</v>
      </c>
      <c r="O1914" t="str">
        <f>LOWER(טבלה1[[#This Row],[level_desc]])</f>
        <v>beginner level</v>
      </c>
      <c r="P1914" s="3" t="str">
        <f>UPPER(טבלה1[[#This Row],[small letters]])</f>
        <v>BEGINNER LEVEL</v>
      </c>
      <c r="Q1914">
        <f>LEN(טבלה1[[#This Row],[no spaces]])</f>
        <v>14</v>
      </c>
      <c r="R1914" t="str">
        <f>TRIM(טבלה1[[#This Row],[small letters]])</f>
        <v>beginner level</v>
      </c>
      <c r="S1914" s="6">
        <v>4</v>
      </c>
      <c r="T1914" s="12">
        <v>42026</v>
      </c>
      <c r="U1914" s="6">
        <f>DAY(טבלה1[[#This Row],[published_date]])</f>
        <v>22</v>
      </c>
      <c r="V1914" s="6">
        <f>MONTH(טבלה1[[#This Row],[published_date]])</f>
        <v>1</v>
      </c>
      <c r="W1914" s="6">
        <f>YEAR(טבלה1[[#This Row],[published_date]])</f>
        <v>2015</v>
      </c>
      <c r="X1914">
        <v>4</v>
      </c>
      <c r="Y1914" t="str">
        <f>VLOOKUP(טבלה1[[#This Row],[subject_id]],Subject_id!$A$2:$B$5,2)</f>
        <v>Web Development</v>
      </c>
      <c r="Z1914" s="7">
        <v>43465</v>
      </c>
      <c r="AA1914">
        <f>_xlfn.DAYS(טבלה1[[#This Row],[Removal_date]],טבלה1[[#This Row],[published_date]])</f>
        <v>1439</v>
      </c>
      <c r="AB1914" s="4">
        <f>טבלה1[[#This Row],[price]]*טבלה1[[#This Row],[num_subscribers]]</f>
        <v>98880</v>
      </c>
    </row>
    <row r="1915" spans="1:28" x14ac:dyDescent="0.3">
      <c r="A1915">
        <v>392526</v>
      </c>
      <c r="B1915" t="s">
        <v>7265</v>
      </c>
      <c r="C1915" t="str">
        <f>LEFT(טבלה1[[#This Row],[course_title]],10)</f>
        <v>Learn Effe</v>
      </c>
      <c r="D1915" t="str">
        <f>RIGHT(טבלה1[[#This Row],[course_title]],10)</f>
        <v>n No Time!</v>
      </c>
      <c r="E1915" t="str">
        <f>MID(טבלה1[[#This Row],[course_title]],2,10)</f>
        <v>earn Effec</v>
      </c>
      <c r="F1915" t="s">
        <v>7266</v>
      </c>
      <c r="G1915" t="str">
        <f>REPLACE(טבלה1[[#This Row],[url]],19,3,"com")</f>
        <v>https://www.udemy.com/learn-effective-html-in-no-time/</v>
      </c>
      <c r="H1915" t="b">
        <v>1</v>
      </c>
      <c r="I1915" s="4">
        <v>40</v>
      </c>
      <c r="J1915" s="5">
        <v>1275</v>
      </c>
      <c r="K1915" s="5">
        <v>11</v>
      </c>
      <c r="L1915" s="5">
        <v>18</v>
      </c>
      <c r="M1915">
        <v>1</v>
      </c>
      <c r="N1915" t="str">
        <f>VLOOKUP(טבלה1[[#This Row],[level_id]],Level_id!$A$2:$B$5,2)</f>
        <v>All levels</v>
      </c>
      <c r="O1915" t="str">
        <f>LOWER(טבלה1[[#This Row],[level_desc]])</f>
        <v>all levels</v>
      </c>
      <c r="P1915" s="3" t="str">
        <f>UPPER(טבלה1[[#This Row],[small letters]])</f>
        <v>ALL LEVELS</v>
      </c>
      <c r="Q1915">
        <f>LEN(טבלה1[[#This Row],[no spaces]])</f>
        <v>10</v>
      </c>
      <c r="R1915" t="str">
        <f>TRIM(טבלה1[[#This Row],[small letters]])</f>
        <v>all levels</v>
      </c>
      <c r="S1915" s="6">
        <v>1</v>
      </c>
      <c r="T1915" s="12">
        <v>42289</v>
      </c>
      <c r="U1915" s="6">
        <f>DAY(טבלה1[[#This Row],[published_date]])</f>
        <v>12</v>
      </c>
      <c r="V1915" s="6">
        <f>MONTH(טבלה1[[#This Row],[published_date]])</f>
        <v>10</v>
      </c>
      <c r="W1915" s="6">
        <f>YEAR(טבלה1[[#This Row],[published_date]])</f>
        <v>2015</v>
      </c>
      <c r="X1915">
        <v>4</v>
      </c>
      <c r="Y1915" t="str">
        <f>VLOOKUP(טבלה1[[#This Row],[subject_id]],Subject_id!$A$2:$B$5,2)</f>
        <v>Web Development</v>
      </c>
      <c r="Z1915" s="7">
        <v>43734</v>
      </c>
      <c r="AA1915">
        <f>_xlfn.DAYS(טבלה1[[#This Row],[Removal_date]],טבלה1[[#This Row],[published_date]])</f>
        <v>1445</v>
      </c>
      <c r="AB1915" s="4">
        <f>טבלה1[[#This Row],[price]]*טבלה1[[#This Row],[num_subscribers]]</f>
        <v>51000</v>
      </c>
    </row>
    <row r="1916" spans="1:28" x14ac:dyDescent="0.3">
      <c r="A1916">
        <v>403604</v>
      </c>
      <c r="B1916" t="s">
        <v>6054</v>
      </c>
      <c r="C1916" t="str">
        <f>LEFT(טבלה1[[#This Row],[course_title]],10)</f>
        <v>Web Develo</v>
      </c>
      <c r="D1916" t="str">
        <f>RIGHT(טבלה1[[#This Row],[course_title]],10)</f>
        <v xml:space="preserve"> Included!</v>
      </c>
      <c r="E1916" t="str">
        <f>MID(טבלה1[[#This Row],[course_title]],2,10)</f>
        <v>eb Develop</v>
      </c>
      <c r="F1916" t="s">
        <v>6055</v>
      </c>
      <c r="G1916" t="str">
        <f>REPLACE(טבלה1[[#This Row],[url]],19,3,"com")</f>
        <v>https://www.udemy.com/bootstrap-course/</v>
      </c>
      <c r="H1916" t="b">
        <v>1</v>
      </c>
      <c r="I1916" s="4">
        <v>40</v>
      </c>
      <c r="J1916" s="5">
        <v>1355</v>
      </c>
      <c r="K1916" s="5">
        <v>45</v>
      </c>
      <c r="L1916" s="5">
        <v>27</v>
      </c>
      <c r="M1916">
        <v>1</v>
      </c>
      <c r="N1916" t="str">
        <f>VLOOKUP(טבלה1[[#This Row],[level_id]],Level_id!$A$2:$B$5,2)</f>
        <v>All levels</v>
      </c>
      <c r="O1916" t="str">
        <f>LOWER(טבלה1[[#This Row],[level_desc]])</f>
        <v>all levels</v>
      </c>
      <c r="P1916" s="3" t="str">
        <f>UPPER(טבלה1[[#This Row],[small letters]])</f>
        <v>ALL LEVELS</v>
      </c>
      <c r="Q1916">
        <f>LEN(טבלה1[[#This Row],[no spaces]])</f>
        <v>10</v>
      </c>
      <c r="R1916" t="str">
        <f>TRIM(טבלה1[[#This Row],[small letters]])</f>
        <v>all levels</v>
      </c>
      <c r="S1916" s="6">
        <v>3.5</v>
      </c>
      <c r="T1916" s="12">
        <v>42199</v>
      </c>
      <c r="U1916" s="6">
        <f>DAY(טבלה1[[#This Row],[published_date]])</f>
        <v>14</v>
      </c>
      <c r="V1916" s="6">
        <f>MONTH(טבלה1[[#This Row],[published_date]])</f>
        <v>7</v>
      </c>
      <c r="W1916" s="6">
        <f>YEAR(טבלה1[[#This Row],[published_date]])</f>
        <v>2015</v>
      </c>
      <c r="X1916">
        <v>4</v>
      </c>
      <c r="Y1916" t="str">
        <f>VLOOKUP(טבלה1[[#This Row],[subject_id]],Subject_id!$A$2:$B$5,2)</f>
        <v>Web Development</v>
      </c>
      <c r="Z1916" s="7">
        <v>43734</v>
      </c>
      <c r="AA1916">
        <f>_xlfn.DAYS(טבלה1[[#This Row],[Removal_date]],טבלה1[[#This Row],[published_date]])</f>
        <v>1535</v>
      </c>
      <c r="AB1916" s="4">
        <f>טבלה1[[#This Row],[price]]*טבלה1[[#This Row],[num_subscribers]]</f>
        <v>54200</v>
      </c>
    </row>
    <row r="1917" spans="1:28" x14ac:dyDescent="0.3">
      <c r="A1917">
        <v>406922</v>
      </c>
      <c r="B1917" t="s">
        <v>738</v>
      </c>
      <c r="C1917" t="str">
        <f>LEFT(טבלה1[[#This Row],[course_title]],10)</f>
        <v>How to Inv</v>
      </c>
      <c r="D1917" t="str">
        <f>RIGHT(טבלה1[[#This Row],[course_title]],10)</f>
        <v>sting Tips</v>
      </c>
      <c r="E1917" t="str">
        <f>MID(טבלה1[[#This Row],[course_title]],2,10)</f>
        <v>ow to Inve</v>
      </c>
      <c r="F1917" t="s">
        <v>739</v>
      </c>
      <c r="G1917" t="str">
        <f>REPLACE(טבלה1[[#This Row],[url]],19,3,"com")</f>
        <v>https://www.udemy.com/how-to-invest-in-stocks-warren-buffett/</v>
      </c>
      <c r="H1917" t="b">
        <v>1</v>
      </c>
      <c r="I1917" s="4">
        <v>40</v>
      </c>
      <c r="J1917" s="5">
        <v>1643</v>
      </c>
      <c r="K1917" s="5">
        <v>18</v>
      </c>
      <c r="L1917" s="5">
        <v>19</v>
      </c>
      <c r="M1917">
        <v>1</v>
      </c>
      <c r="N1917" t="str">
        <f>VLOOKUP(טבלה1[[#This Row],[level_id]],Level_id!$A$2:$B$5,2)</f>
        <v>All levels</v>
      </c>
      <c r="O1917" t="str">
        <f>LOWER(טבלה1[[#This Row],[level_desc]])</f>
        <v>all levels</v>
      </c>
      <c r="P1917" s="3" t="str">
        <f>UPPER(טבלה1[[#This Row],[small letters]])</f>
        <v>ALL LEVELS</v>
      </c>
      <c r="Q1917">
        <f>LEN(טבלה1[[#This Row],[no spaces]])</f>
        <v>10</v>
      </c>
      <c r="R1917" t="str">
        <f>TRIM(טבלה1[[#This Row],[small letters]])</f>
        <v>all levels</v>
      </c>
      <c r="S1917" s="6">
        <v>2</v>
      </c>
      <c r="T1917" s="12">
        <v>42186</v>
      </c>
      <c r="U1917" s="6">
        <f>DAY(טבלה1[[#This Row],[published_date]])</f>
        <v>1</v>
      </c>
      <c r="V1917" s="6">
        <f>MONTH(טבלה1[[#This Row],[published_date]])</f>
        <v>7</v>
      </c>
      <c r="W1917" s="6">
        <f>YEAR(טבלה1[[#This Row],[published_date]])</f>
        <v>2015</v>
      </c>
      <c r="X1917">
        <v>1</v>
      </c>
      <c r="Y1917" t="str">
        <f>VLOOKUP(טבלה1[[#This Row],[subject_id]],Subject_id!$A$2:$B$5,2)</f>
        <v>Business Finance</v>
      </c>
      <c r="Z1917" s="7">
        <v>43318</v>
      </c>
      <c r="AA1917">
        <f>_xlfn.DAYS(טבלה1[[#This Row],[Removal_date]],טבלה1[[#This Row],[published_date]])</f>
        <v>1132</v>
      </c>
      <c r="AB1917" s="4">
        <f>טבלה1[[#This Row],[price]]*טבלה1[[#This Row],[num_subscribers]]</f>
        <v>65720</v>
      </c>
    </row>
    <row r="1918" spans="1:28" x14ac:dyDescent="0.3">
      <c r="A1918">
        <v>410576</v>
      </c>
      <c r="B1918" t="s">
        <v>1546</v>
      </c>
      <c r="C1918" t="str">
        <f>LEFT(טבלה1[[#This Row],[course_title]],10)</f>
        <v>CFAÂ® Leve</v>
      </c>
      <c r="D1918" t="str">
        <f>RIGHT(טבלה1[[#This Row],[course_title]],10)</f>
        <v>Management</v>
      </c>
      <c r="E1918" t="str">
        <f>MID(טבלה1[[#This Row],[course_title]],2,10)</f>
        <v>FAÂ® Level</v>
      </c>
      <c r="F1918" t="s">
        <v>1547</v>
      </c>
      <c r="G1918" t="str">
        <f>REPLACE(טבלה1[[#This Row],[url]],19,3,"com")</f>
        <v>https://www.udemy.com/portfolio-management-cfa-level-1/</v>
      </c>
      <c r="H1918" t="b">
        <v>1</v>
      </c>
      <c r="I1918" s="4">
        <v>40</v>
      </c>
      <c r="J1918" s="5">
        <v>124</v>
      </c>
      <c r="K1918" s="5">
        <v>2</v>
      </c>
      <c r="L1918" s="5">
        <v>10</v>
      </c>
      <c r="M1918">
        <v>1</v>
      </c>
      <c r="N1918" t="str">
        <f>VLOOKUP(טבלה1[[#This Row],[level_id]],Level_id!$A$2:$B$5,2)</f>
        <v>All levels</v>
      </c>
      <c r="O1918" t="str">
        <f>LOWER(טבלה1[[#This Row],[level_desc]])</f>
        <v>all levels</v>
      </c>
      <c r="P1918" s="3" t="str">
        <f>UPPER(טבלה1[[#This Row],[small letters]])</f>
        <v>ALL LEVELS</v>
      </c>
      <c r="Q1918">
        <f>LEN(טבלה1[[#This Row],[no spaces]])</f>
        <v>10</v>
      </c>
      <c r="R1918" t="str">
        <f>TRIM(טבלה1[[#This Row],[small letters]])</f>
        <v>all levels</v>
      </c>
      <c r="S1918" s="6">
        <v>2</v>
      </c>
      <c r="T1918" s="12">
        <v>42065</v>
      </c>
      <c r="U1918" s="6">
        <f>DAY(טבלה1[[#This Row],[published_date]])</f>
        <v>2</v>
      </c>
      <c r="V1918" s="6">
        <f>MONTH(טבלה1[[#This Row],[published_date]])</f>
        <v>3</v>
      </c>
      <c r="W1918" s="6">
        <f>YEAR(טבלה1[[#This Row],[published_date]])</f>
        <v>2015</v>
      </c>
      <c r="X1918">
        <v>1</v>
      </c>
      <c r="Y1918" t="str">
        <f>VLOOKUP(טבלה1[[#This Row],[subject_id]],Subject_id!$A$2:$B$5,2)</f>
        <v>Business Finance</v>
      </c>
      <c r="Z1918" s="7">
        <v>43318</v>
      </c>
      <c r="AA1918">
        <f>_xlfn.DAYS(טבלה1[[#This Row],[Removal_date]],טבלה1[[#This Row],[published_date]])</f>
        <v>1253</v>
      </c>
      <c r="AB1918" s="4">
        <f>טבלה1[[#This Row],[price]]*טבלה1[[#This Row],[num_subscribers]]</f>
        <v>4960</v>
      </c>
    </row>
    <row r="1919" spans="1:28" x14ac:dyDescent="0.3">
      <c r="A1919">
        <v>412108</v>
      </c>
      <c r="B1919" t="s">
        <v>1224</v>
      </c>
      <c r="C1919" t="str">
        <f>LEFT(טבלה1[[#This Row],[course_title]],10)</f>
        <v>Trading In</v>
      </c>
      <c r="D1919" t="str">
        <f>RIGHT(טבלה1[[#This Row],[course_title]],10)</f>
        <v xml:space="preserve"> y Volumen</v>
      </c>
      <c r="E1919" t="str">
        <f>MID(טבלה1[[#This Row],[course_title]],2,10)</f>
        <v>rading Int</v>
      </c>
      <c r="F1919" t="s">
        <v>1225</v>
      </c>
      <c r="G1919" t="str">
        <f>REPLACE(טבלה1[[#This Row],[url]],19,3,"com")</f>
        <v>https://www.udemy.com/trading-intradiario-basado-en-precio-y-volumen/</v>
      </c>
      <c r="H1919" t="b">
        <v>1</v>
      </c>
      <c r="I1919" s="4">
        <v>40</v>
      </c>
      <c r="J1919" s="5">
        <v>92</v>
      </c>
      <c r="K1919" s="5">
        <v>15</v>
      </c>
      <c r="L1919" s="5">
        <v>19</v>
      </c>
      <c r="M1919">
        <v>4</v>
      </c>
      <c r="N1919" t="str">
        <f>VLOOKUP(טבלה1[[#This Row],[level_id]],Level_id!$A$2:$B$5,2)</f>
        <v>Intermediate Level</v>
      </c>
      <c r="O1919" t="str">
        <f>LOWER(טבלה1[[#This Row],[level_desc]])</f>
        <v>intermediate level</v>
      </c>
      <c r="P1919" s="3" t="str">
        <f>UPPER(טבלה1[[#This Row],[small letters]])</f>
        <v>INTERMEDIATE LEVEL</v>
      </c>
      <c r="Q1919">
        <f>LEN(טבלה1[[#This Row],[no spaces]])</f>
        <v>18</v>
      </c>
      <c r="R1919" t="str">
        <f>TRIM(טבלה1[[#This Row],[small letters]])</f>
        <v>intermediate level</v>
      </c>
      <c r="S1919" s="6">
        <v>1.5</v>
      </c>
      <c r="T1919" s="12">
        <v>42053</v>
      </c>
      <c r="U1919" s="6">
        <f>DAY(טבלה1[[#This Row],[published_date]])</f>
        <v>18</v>
      </c>
      <c r="V1919" s="6">
        <f>MONTH(טבלה1[[#This Row],[published_date]])</f>
        <v>2</v>
      </c>
      <c r="W1919" s="6">
        <f>YEAR(טבלה1[[#This Row],[published_date]])</f>
        <v>2015</v>
      </c>
      <c r="X1919">
        <v>1</v>
      </c>
      <c r="Y1919" t="str">
        <f>VLOOKUP(טבלה1[[#This Row],[subject_id]],Subject_id!$A$2:$B$5,2)</f>
        <v>Business Finance</v>
      </c>
      <c r="Z1919" s="7">
        <v>44114</v>
      </c>
      <c r="AA1919">
        <f>_xlfn.DAYS(טבלה1[[#This Row],[Removal_date]],טבלה1[[#This Row],[published_date]])</f>
        <v>2061</v>
      </c>
      <c r="AB1919" s="4">
        <f>טבלה1[[#This Row],[price]]*טבלה1[[#This Row],[num_subscribers]]</f>
        <v>3680</v>
      </c>
    </row>
    <row r="1920" spans="1:28" x14ac:dyDescent="0.3">
      <c r="A1920">
        <v>414744</v>
      </c>
      <c r="B1920" t="s">
        <v>1516</v>
      </c>
      <c r="C1920" t="str">
        <f>LEFT(טבלה1[[#This Row],[course_title]],10)</f>
        <v xml:space="preserve">Learn How </v>
      </c>
      <c r="D1920" t="str">
        <f>RIGHT(טבלה1[[#This Row],[course_title]],10)</f>
        <v>ft Drivers</v>
      </c>
      <c r="E1920" t="str">
        <f>MID(טבלה1[[#This Row],[course_title]],2,10)</f>
        <v>earn How t</v>
      </c>
      <c r="F1920" t="s">
        <v>1517</v>
      </c>
      <c r="G1920" t="str">
        <f>REPLACE(טבלה1[[#This Row],[url]],19,3,"com")</f>
        <v>https://www.udemy.com/learn-how-to-file-taxes-from-uber-lyft/</v>
      </c>
      <c r="H1920" t="b">
        <v>1</v>
      </c>
      <c r="I1920" s="4">
        <v>40</v>
      </c>
      <c r="J1920" s="5">
        <v>294</v>
      </c>
      <c r="K1920" s="5">
        <v>5</v>
      </c>
      <c r="L1920" s="5">
        <v>25</v>
      </c>
      <c r="M1920">
        <v>1</v>
      </c>
      <c r="N1920" t="str">
        <f>VLOOKUP(טבלה1[[#This Row],[level_id]],Level_id!$A$2:$B$5,2)</f>
        <v>All levels</v>
      </c>
      <c r="O1920" t="str">
        <f>LOWER(טבלה1[[#This Row],[level_desc]])</f>
        <v>all levels</v>
      </c>
      <c r="P1920" s="3" t="str">
        <f>UPPER(טבלה1[[#This Row],[small letters]])</f>
        <v>ALL LEVELS</v>
      </c>
      <c r="Q1920">
        <f>LEN(טבלה1[[#This Row],[no spaces]])</f>
        <v>10</v>
      </c>
      <c r="R1920" t="str">
        <f>TRIM(טבלה1[[#This Row],[small letters]])</f>
        <v>all levels</v>
      </c>
      <c r="S1920" s="6">
        <v>2</v>
      </c>
      <c r="T1920" s="12">
        <v>42047</v>
      </c>
      <c r="U1920" s="6">
        <f>DAY(טבלה1[[#This Row],[published_date]])</f>
        <v>12</v>
      </c>
      <c r="V1920" s="6">
        <f>MONTH(טבלה1[[#This Row],[published_date]])</f>
        <v>2</v>
      </c>
      <c r="W1920" s="6">
        <f>YEAR(טבלה1[[#This Row],[published_date]])</f>
        <v>2015</v>
      </c>
      <c r="X1920">
        <v>1</v>
      </c>
      <c r="Y1920" t="str">
        <f>VLOOKUP(טבלה1[[#This Row],[subject_id]],Subject_id!$A$2:$B$5,2)</f>
        <v>Business Finance</v>
      </c>
      <c r="Z1920" s="7">
        <v>43318</v>
      </c>
      <c r="AA1920">
        <f>_xlfn.DAYS(טבלה1[[#This Row],[Removal_date]],טבלה1[[#This Row],[published_date]])</f>
        <v>1271</v>
      </c>
      <c r="AB1920" s="4">
        <f>טבלה1[[#This Row],[price]]*טבלה1[[#This Row],[num_subscribers]]</f>
        <v>11760</v>
      </c>
    </row>
    <row r="1921" spans="1:28" x14ac:dyDescent="0.3">
      <c r="A1921">
        <v>425338</v>
      </c>
      <c r="B1921" t="s">
        <v>1732</v>
      </c>
      <c r="C1921" t="str">
        <f>LEFT(טבלה1[[#This Row],[course_title]],10)</f>
        <v xml:space="preserve">Basics of </v>
      </c>
      <c r="D1921" t="str">
        <f>RIGHT(טבלה1[[#This Row],[course_title]],10)</f>
        <v>of Trading</v>
      </c>
      <c r="E1921" t="str">
        <f>MID(טבלה1[[#This Row],[course_title]],2,10)</f>
        <v>asics of T</v>
      </c>
      <c r="F1921" t="s">
        <v>1733</v>
      </c>
      <c r="G1921" t="str">
        <f>REPLACE(טבלה1[[#This Row],[url]],19,3,"com")</f>
        <v>https://www.udemy.com/basicsoftrading/</v>
      </c>
      <c r="H1921" t="b">
        <v>1</v>
      </c>
      <c r="I1921" s="4">
        <v>40</v>
      </c>
      <c r="J1921" s="5">
        <v>99</v>
      </c>
      <c r="K1921" s="5">
        <v>17</v>
      </c>
      <c r="L1921" s="5">
        <v>27</v>
      </c>
      <c r="M1921">
        <v>2</v>
      </c>
      <c r="N1921" t="str">
        <f>VLOOKUP(טבלה1[[#This Row],[level_id]],Level_id!$A$2:$B$5,2)</f>
        <v>Beginner Level</v>
      </c>
      <c r="O1921" t="str">
        <f>LOWER(טבלה1[[#This Row],[level_desc]])</f>
        <v>beginner level</v>
      </c>
      <c r="P1921" s="3" t="str">
        <f>UPPER(טבלה1[[#This Row],[small letters]])</f>
        <v>BEGINNER LEVEL</v>
      </c>
      <c r="Q1921">
        <f>LEN(טבלה1[[#This Row],[no spaces]])</f>
        <v>14</v>
      </c>
      <c r="R1921" t="str">
        <f>TRIM(טבלה1[[#This Row],[small letters]])</f>
        <v>beginner level</v>
      </c>
      <c r="S1921" s="6">
        <v>1</v>
      </c>
      <c r="T1921" s="12">
        <v>42100</v>
      </c>
      <c r="U1921" s="6">
        <f>DAY(טבלה1[[#This Row],[published_date]])</f>
        <v>6</v>
      </c>
      <c r="V1921" s="6">
        <f>MONTH(טבלה1[[#This Row],[published_date]])</f>
        <v>4</v>
      </c>
      <c r="W1921" s="6">
        <f>YEAR(טבלה1[[#This Row],[published_date]])</f>
        <v>2015</v>
      </c>
      <c r="X1921">
        <v>1</v>
      </c>
      <c r="Y1921" t="str">
        <f>VLOOKUP(טבלה1[[#This Row],[subject_id]],Subject_id!$A$2:$B$5,2)</f>
        <v>Business Finance</v>
      </c>
      <c r="Z1921" s="7">
        <v>43465</v>
      </c>
      <c r="AA1921">
        <f>_xlfn.DAYS(טבלה1[[#This Row],[Removal_date]],טבלה1[[#This Row],[published_date]])</f>
        <v>1365</v>
      </c>
      <c r="AB1921" s="4">
        <f>טבלה1[[#This Row],[price]]*טבלה1[[#This Row],[num_subscribers]]</f>
        <v>3960</v>
      </c>
    </row>
    <row r="1922" spans="1:28" x14ac:dyDescent="0.3">
      <c r="A1922">
        <v>434100</v>
      </c>
      <c r="B1922" t="s">
        <v>2142</v>
      </c>
      <c r="C1922" t="str">
        <f>LEFT(טבלה1[[#This Row],[course_title]],10)</f>
        <v>CFAÂ® Leve</v>
      </c>
      <c r="D1922" t="str">
        <f>RIGHT(טבלה1[[#This Row],[course_title]],10)</f>
        <v>014 â€“ FI</v>
      </c>
      <c r="E1922" t="str">
        <f>MID(טבלה1[[#This Row],[course_title]],2,10)</f>
        <v>FAÂ® Level</v>
      </c>
      <c r="F1922" t="s">
        <v>2143</v>
      </c>
      <c r="G1922" t="str">
        <f>REPLACE(טבלה1[[#This Row],[url]],19,3,"com")</f>
        <v>https://www.udemy.com/cfa-level-1-fixed-income/</v>
      </c>
      <c r="H1922" t="b">
        <v>1</v>
      </c>
      <c r="I1922" s="4">
        <v>40</v>
      </c>
      <c r="J1922" s="5">
        <v>149</v>
      </c>
      <c r="K1922" s="5">
        <v>0</v>
      </c>
      <c r="L1922" s="5">
        <v>49</v>
      </c>
      <c r="M1922">
        <v>1</v>
      </c>
      <c r="N1922" t="str">
        <f>VLOOKUP(טבלה1[[#This Row],[level_id]],Level_id!$A$2:$B$5,2)</f>
        <v>All levels</v>
      </c>
      <c r="O1922" t="str">
        <f>LOWER(טבלה1[[#This Row],[level_desc]])</f>
        <v>all levels</v>
      </c>
      <c r="P1922" s="3" t="str">
        <f>UPPER(טבלה1[[#This Row],[small letters]])</f>
        <v>ALL LEVELS</v>
      </c>
      <c r="Q1922">
        <f>LEN(טבלה1[[#This Row],[no spaces]])</f>
        <v>10</v>
      </c>
      <c r="R1922" t="str">
        <f>TRIM(טבלה1[[#This Row],[small letters]])</f>
        <v>all levels</v>
      </c>
      <c r="S1922" s="6">
        <v>4.5</v>
      </c>
      <c r="T1922" s="12">
        <v>42071</v>
      </c>
      <c r="U1922" s="6">
        <f>DAY(טבלה1[[#This Row],[published_date]])</f>
        <v>8</v>
      </c>
      <c r="V1922" s="6">
        <f>MONTH(טבלה1[[#This Row],[published_date]])</f>
        <v>3</v>
      </c>
      <c r="W1922" s="6">
        <f>YEAR(טבלה1[[#This Row],[published_date]])</f>
        <v>2015</v>
      </c>
      <c r="X1922">
        <v>1</v>
      </c>
      <c r="Y1922" t="str">
        <f>VLOOKUP(טבלה1[[#This Row],[subject_id]],Subject_id!$A$2:$B$5,2)</f>
        <v>Business Finance</v>
      </c>
      <c r="Z1922" s="7">
        <v>43734</v>
      </c>
      <c r="AA1922">
        <f>_xlfn.DAYS(טבלה1[[#This Row],[Removal_date]],טבלה1[[#This Row],[published_date]])</f>
        <v>1663</v>
      </c>
      <c r="AB1922" s="4">
        <f>טבלה1[[#This Row],[price]]*טבלה1[[#This Row],[num_subscribers]]</f>
        <v>5960</v>
      </c>
    </row>
    <row r="1923" spans="1:28" x14ac:dyDescent="0.3">
      <c r="A1923">
        <v>446936</v>
      </c>
      <c r="B1923" t="s">
        <v>2753</v>
      </c>
      <c r="C1923" t="str">
        <f>LEFT(טבלה1[[#This Row],[course_title]],10)</f>
        <v>Creative l</v>
      </c>
      <c r="D1923" t="str">
        <f>RIGHT(טבלה1[[#This Row],[course_title]],10)</f>
        <v>e for free</v>
      </c>
      <c r="E1923" t="str">
        <f>MID(טבלה1[[#This Row],[course_title]],2,10)</f>
        <v>reative lo</v>
      </c>
      <c r="F1923" t="s">
        <v>2754</v>
      </c>
      <c r="G1923" t="str">
        <f>REPLACE(טבלה1[[#This Row],[url]],19,3,"com")</f>
        <v>https://www.udemy.com/logo-design-with-inkscape-for-free/</v>
      </c>
      <c r="H1923" t="b">
        <v>1</v>
      </c>
      <c r="I1923" s="4">
        <v>40</v>
      </c>
      <c r="J1923" s="5">
        <v>1530</v>
      </c>
      <c r="K1923" s="5">
        <v>49</v>
      </c>
      <c r="L1923" s="5">
        <v>25</v>
      </c>
      <c r="M1923">
        <v>1</v>
      </c>
      <c r="N1923" t="str">
        <f>VLOOKUP(טבלה1[[#This Row],[level_id]],Level_id!$A$2:$B$5,2)</f>
        <v>All levels</v>
      </c>
      <c r="O1923" t="str">
        <f>LOWER(טבלה1[[#This Row],[level_desc]])</f>
        <v>all levels</v>
      </c>
      <c r="P1923" s="3" t="str">
        <f>UPPER(טבלה1[[#This Row],[small letters]])</f>
        <v>ALL LEVELS</v>
      </c>
      <c r="Q1923">
        <f>LEN(טבלה1[[#This Row],[no spaces]])</f>
        <v>10</v>
      </c>
      <c r="R1923" t="str">
        <f>TRIM(טבלה1[[#This Row],[small letters]])</f>
        <v>all levels</v>
      </c>
      <c r="S1923" s="6">
        <v>4</v>
      </c>
      <c r="T1923" s="12">
        <v>42320</v>
      </c>
      <c r="U1923" s="6">
        <f>DAY(טבלה1[[#This Row],[published_date]])</f>
        <v>12</v>
      </c>
      <c r="V1923" s="6">
        <f>MONTH(טבלה1[[#This Row],[published_date]])</f>
        <v>11</v>
      </c>
      <c r="W1923" s="6">
        <f>YEAR(טבלה1[[#This Row],[published_date]])</f>
        <v>2015</v>
      </c>
      <c r="X1923">
        <v>2</v>
      </c>
      <c r="Y1923" t="str">
        <f>VLOOKUP(טבלה1[[#This Row],[subject_id]],Subject_id!$A$2:$B$5,2)</f>
        <v>Graphic Design</v>
      </c>
      <c r="Z1923" s="7">
        <v>43734</v>
      </c>
      <c r="AA1923">
        <f>_xlfn.DAYS(טבלה1[[#This Row],[Removal_date]],טבלה1[[#This Row],[published_date]])</f>
        <v>1414</v>
      </c>
      <c r="AB1923" s="4">
        <f>טבלה1[[#This Row],[price]]*טבלה1[[#This Row],[num_subscribers]]</f>
        <v>61200</v>
      </c>
    </row>
    <row r="1924" spans="1:28" x14ac:dyDescent="0.3">
      <c r="A1924">
        <v>467408</v>
      </c>
      <c r="B1924" t="s">
        <v>3770</v>
      </c>
      <c r="C1924" t="str">
        <f>LEFT(טבלה1[[#This Row],[course_title]],10)</f>
        <v>How to pla</v>
      </c>
      <c r="D1924" t="str">
        <f>RIGHT(טבלה1[[#This Row],[course_title]],10)</f>
        <v>m. Level 2</v>
      </c>
      <c r="E1924" t="str">
        <f>MID(טבלה1[[#This Row],[course_title]],2,10)</f>
        <v>ow to play</v>
      </c>
      <c r="F1924" t="s">
        <v>3771</v>
      </c>
      <c r="G1924" t="str">
        <f>REPLACE(טבלה1[[#This Row],[url]],19,3,"com")</f>
        <v>https://www.udemy.com/how-to-play-djembe-drums-rhythm-level-2/</v>
      </c>
      <c r="H1924" t="b">
        <v>1</v>
      </c>
      <c r="I1924" s="4">
        <v>40</v>
      </c>
      <c r="J1924" s="5">
        <v>390</v>
      </c>
      <c r="K1924" s="5">
        <v>14</v>
      </c>
      <c r="L1924" s="5">
        <v>36</v>
      </c>
      <c r="M1924">
        <v>4</v>
      </c>
      <c r="N1924" t="str">
        <f>VLOOKUP(טבלה1[[#This Row],[level_id]],Level_id!$A$2:$B$5,2)</f>
        <v>Intermediate Level</v>
      </c>
      <c r="O1924" t="str">
        <f>LOWER(טבלה1[[#This Row],[level_desc]])</f>
        <v>intermediate level</v>
      </c>
      <c r="P1924" s="3" t="str">
        <f>UPPER(טבלה1[[#This Row],[small letters]])</f>
        <v>INTERMEDIATE LEVEL</v>
      </c>
      <c r="Q1924">
        <f>LEN(טבלה1[[#This Row],[no spaces]])</f>
        <v>18</v>
      </c>
      <c r="R1924" t="str">
        <f>TRIM(טבלה1[[#This Row],[small letters]])</f>
        <v>intermediate level</v>
      </c>
      <c r="S1924" s="6">
        <v>2</v>
      </c>
      <c r="T1924" s="12">
        <v>42208</v>
      </c>
      <c r="U1924" s="6">
        <f>DAY(טבלה1[[#This Row],[published_date]])</f>
        <v>23</v>
      </c>
      <c r="V1924" s="6">
        <f>MONTH(טבלה1[[#This Row],[published_date]])</f>
        <v>7</v>
      </c>
      <c r="W1924" s="6">
        <f>YEAR(טבלה1[[#This Row],[published_date]])</f>
        <v>2015</v>
      </c>
      <c r="X1924">
        <v>3</v>
      </c>
      <c r="Y1924" t="str">
        <f>VLOOKUP(טבלה1[[#This Row],[subject_id]],Subject_id!$A$2:$B$5,2)</f>
        <v>Musical Instruments</v>
      </c>
      <c r="Z1924" s="7">
        <v>44114</v>
      </c>
      <c r="AA1924">
        <f>_xlfn.DAYS(טבלה1[[#This Row],[Removal_date]],טבלה1[[#This Row],[published_date]])</f>
        <v>1906</v>
      </c>
      <c r="AB1924" s="4">
        <f>טבלה1[[#This Row],[price]]*טבלה1[[#This Row],[num_subscribers]]</f>
        <v>15600</v>
      </c>
    </row>
    <row r="1925" spans="1:28" x14ac:dyDescent="0.3">
      <c r="A1925">
        <v>469678</v>
      </c>
      <c r="B1925" t="s">
        <v>5735</v>
      </c>
      <c r="C1925" t="str">
        <f>LEFT(טבלה1[[#This Row],[course_title]],10)</f>
        <v xml:space="preserve">Wordpress </v>
      </c>
      <c r="D1925" t="str">
        <f>RIGHT(טבלה1[[#This Row],[course_title]],10)</f>
        <v xml:space="preserve">t hosting </v>
      </c>
      <c r="E1925" t="str">
        <f>MID(טבלה1[[#This Row],[course_title]],2,10)</f>
        <v>ordpress o</v>
      </c>
      <c r="F1925" t="s">
        <v>5736</v>
      </c>
      <c r="G1925" t="str">
        <f>REPLACE(טבלה1[[#This Row],[url]],19,3,"com")</f>
        <v>https://www.udemy.com/wordpress-on-aws-the-easy-way-to-aws-for-free-fast-hosting-amazon/</v>
      </c>
      <c r="H1925" t="b">
        <v>1</v>
      </c>
      <c r="I1925" s="4">
        <v>40</v>
      </c>
      <c r="J1925" s="5">
        <v>245</v>
      </c>
      <c r="K1925" s="5">
        <v>23</v>
      </c>
      <c r="L1925" s="5">
        <v>36</v>
      </c>
      <c r="M1925">
        <v>1</v>
      </c>
      <c r="N1925" t="str">
        <f>VLOOKUP(טבלה1[[#This Row],[level_id]],Level_id!$A$2:$B$5,2)</f>
        <v>All levels</v>
      </c>
      <c r="O1925" t="str">
        <f>LOWER(טבלה1[[#This Row],[level_desc]])</f>
        <v>all levels</v>
      </c>
      <c r="P1925" s="3" t="str">
        <f>UPPER(טבלה1[[#This Row],[small letters]])</f>
        <v>ALL LEVELS</v>
      </c>
      <c r="Q1925">
        <f>LEN(טבלה1[[#This Row],[no spaces]])</f>
        <v>10</v>
      </c>
      <c r="R1925" t="str">
        <f>TRIM(טבלה1[[#This Row],[small letters]])</f>
        <v>all levels</v>
      </c>
      <c r="S1925" s="6">
        <v>1</v>
      </c>
      <c r="T1925" s="12">
        <v>42227</v>
      </c>
      <c r="U1925" s="6">
        <f>DAY(טבלה1[[#This Row],[published_date]])</f>
        <v>11</v>
      </c>
      <c r="V1925" s="6">
        <f>MONTH(טבלה1[[#This Row],[published_date]])</f>
        <v>8</v>
      </c>
      <c r="W1925" s="6">
        <f>YEAR(טבלה1[[#This Row],[published_date]])</f>
        <v>2015</v>
      </c>
      <c r="X1925">
        <v>4</v>
      </c>
      <c r="Y1925" t="str">
        <f>VLOOKUP(טבלה1[[#This Row],[subject_id]],Subject_id!$A$2:$B$5,2)</f>
        <v>Web Development</v>
      </c>
      <c r="Z1925" s="7">
        <v>43734</v>
      </c>
      <c r="AA1925">
        <f>_xlfn.DAYS(טבלה1[[#This Row],[Removal_date]],טבלה1[[#This Row],[published_date]])</f>
        <v>1507</v>
      </c>
      <c r="AB1925" s="4">
        <f>טבלה1[[#This Row],[price]]*טבלה1[[#This Row],[num_subscribers]]</f>
        <v>9800</v>
      </c>
    </row>
    <row r="1926" spans="1:28" x14ac:dyDescent="0.3">
      <c r="A1926">
        <v>472526</v>
      </c>
      <c r="B1926" t="s">
        <v>5764</v>
      </c>
      <c r="C1926" t="str">
        <f>LEFT(טבלה1[[#This Row],[course_title]],10)</f>
        <v>PHP for Be</v>
      </c>
      <c r="D1926" t="str">
        <f>RIGHT(טבלה1[[#This Row],[course_title]],10)</f>
        <v xml:space="preserve"> Beginners</v>
      </c>
      <c r="E1926" t="str">
        <f>MID(טבלה1[[#This Row],[course_title]],2,10)</f>
        <v>HP for Beg</v>
      </c>
      <c r="F1926" t="s">
        <v>5765</v>
      </c>
      <c r="G1926" t="str">
        <f>REPLACE(טבלה1[[#This Row],[url]],19,3,"com")</f>
        <v>https://www.udemy.com/learn-php-via-examples-and-mini-tasks/</v>
      </c>
      <c r="H1926" t="b">
        <v>1</v>
      </c>
      <c r="I1926" s="4">
        <v>40</v>
      </c>
      <c r="J1926" s="5">
        <v>2626</v>
      </c>
      <c r="K1926" s="5">
        <v>95</v>
      </c>
      <c r="L1926" s="5">
        <v>135</v>
      </c>
      <c r="M1926">
        <v>2</v>
      </c>
      <c r="N1926" t="str">
        <f>VLOOKUP(טבלה1[[#This Row],[level_id]],Level_id!$A$2:$B$5,2)</f>
        <v>Beginner Level</v>
      </c>
      <c r="O1926" t="str">
        <f>LOWER(טבלה1[[#This Row],[level_desc]])</f>
        <v>beginner level</v>
      </c>
      <c r="P1926" s="3" t="str">
        <f>UPPER(טבלה1[[#This Row],[small letters]])</f>
        <v>BEGINNER LEVEL</v>
      </c>
      <c r="Q1926">
        <f>LEN(טבלה1[[#This Row],[no spaces]])</f>
        <v>14</v>
      </c>
      <c r="R1926" t="str">
        <f>TRIM(טבלה1[[#This Row],[small letters]])</f>
        <v>beginner level</v>
      </c>
      <c r="S1926" s="6">
        <v>6</v>
      </c>
      <c r="T1926" s="12">
        <v>42186</v>
      </c>
      <c r="U1926" s="6">
        <f>DAY(טבלה1[[#This Row],[published_date]])</f>
        <v>1</v>
      </c>
      <c r="V1926" s="6">
        <f>MONTH(טבלה1[[#This Row],[published_date]])</f>
        <v>7</v>
      </c>
      <c r="W1926" s="6">
        <f>YEAR(טבלה1[[#This Row],[published_date]])</f>
        <v>2015</v>
      </c>
      <c r="X1926">
        <v>4</v>
      </c>
      <c r="Y1926" t="str">
        <f>VLOOKUP(טבלה1[[#This Row],[subject_id]],Subject_id!$A$2:$B$5,2)</f>
        <v>Web Development</v>
      </c>
      <c r="Z1926" s="7">
        <v>43465</v>
      </c>
      <c r="AA1926">
        <f>_xlfn.DAYS(טבלה1[[#This Row],[Removal_date]],טבלה1[[#This Row],[published_date]])</f>
        <v>1279</v>
      </c>
      <c r="AB1926" s="4">
        <f>טבלה1[[#This Row],[price]]*טבלה1[[#This Row],[num_subscribers]]</f>
        <v>105040</v>
      </c>
    </row>
    <row r="1927" spans="1:28" x14ac:dyDescent="0.3">
      <c r="A1927">
        <v>474150</v>
      </c>
      <c r="B1927" t="s">
        <v>814</v>
      </c>
      <c r="C1927" t="str">
        <f>LEFT(טבלה1[[#This Row],[course_title]],10)</f>
        <v xml:space="preserve">Technical </v>
      </c>
      <c r="D1927" t="str">
        <f>RIGHT(טבלה1[[#This Row],[course_title]],10)</f>
        <v>ns trading</v>
      </c>
      <c r="E1927" t="str">
        <f>MID(טבלה1[[#This Row],[course_title]],2,10)</f>
        <v>echnical A</v>
      </c>
      <c r="F1927" t="s">
        <v>815</v>
      </c>
      <c r="G1927" t="str">
        <f>REPLACE(טבלה1[[#This Row],[url]],19,3,"com")</f>
        <v>https://www.udemy.com/technical-analysis-tools-for-stock-trading-and-options-trading/</v>
      </c>
      <c r="H1927" t="b">
        <v>1</v>
      </c>
      <c r="I1927" s="4">
        <v>40</v>
      </c>
      <c r="J1927" s="5">
        <v>3555</v>
      </c>
      <c r="K1927" s="5">
        <v>89</v>
      </c>
      <c r="L1927" s="5">
        <v>11</v>
      </c>
      <c r="M1927">
        <v>1</v>
      </c>
      <c r="N1927" t="str">
        <f>VLOOKUP(טבלה1[[#This Row],[level_id]],Level_id!$A$2:$B$5,2)</f>
        <v>All levels</v>
      </c>
      <c r="O1927" t="str">
        <f>LOWER(טבלה1[[#This Row],[level_desc]])</f>
        <v>all levels</v>
      </c>
      <c r="P1927" s="3" t="str">
        <f>UPPER(טבלה1[[#This Row],[small letters]])</f>
        <v>ALL LEVELS</v>
      </c>
      <c r="Q1927">
        <f>LEN(טבלה1[[#This Row],[no spaces]])</f>
        <v>10</v>
      </c>
      <c r="R1927" t="str">
        <f>TRIM(טבלה1[[#This Row],[small letters]])</f>
        <v>all levels</v>
      </c>
      <c r="S1927" s="6">
        <v>1.5</v>
      </c>
      <c r="T1927" s="12">
        <v>42106</v>
      </c>
      <c r="U1927" s="6">
        <f>DAY(טבלה1[[#This Row],[published_date]])</f>
        <v>12</v>
      </c>
      <c r="V1927" s="6">
        <f>MONTH(טבלה1[[#This Row],[published_date]])</f>
        <v>4</v>
      </c>
      <c r="W1927" s="6">
        <f>YEAR(טבלה1[[#This Row],[published_date]])</f>
        <v>2015</v>
      </c>
      <c r="X1927">
        <v>1</v>
      </c>
      <c r="Y1927" t="str">
        <f>VLOOKUP(טבלה1[[#This Row],[subject_id]],Subject_id!$A$2:$B$5,2)</f>
        <v>Business Finance</v>
      </c>
      <c r="Z1927" s="7">
        <v>43318</v>
      </c>
      <c r="AA1927">
        <f>_xlfn.DAYS(טבלה1[[#This Row],[Removal_date]],טבלה1[[#This Row],[published_date]])</f>
        <v>1212</v>
      </c>
      <c r="AB1927" s="4">
        <f>טבלה1[[#This Row],[price]]*טבלה1[[#This Row],[num_subscribers]]</f>
        <v>142200</v>
      </c>
    </row>
    <row r="1928" spans="1:28" x14ac:dyDescent="0.3">
      <c r="A1928">
        <v>474212</v>
      </c>
      <c r="B1928" t="s">
        <v>214</v>
      </c>
      <c r="C1928" t="str">
        <f>LEFT(טבלה1[[#This Row],[course_title]],10)</f>
        <v>High perfo</v>
      </c>
      <c r="D1928" t="str">
        <f>RIGHT(טבלה1[[#This Row],[course_title]],10)</f>
        <v>techniques</v>
      </c>
      <c r="E1928" t="str">
        <f>MID(טבלה1[[#This Row],[course_title]],2,10)</f>
        <v>igh perfor</v>
      </c>
      <c r="F1928" t="s">
        <v>215</v>
      </c>
      <c r="G1928" t="str">
        <f>REPLACE(טבלה1[[#This Row],[url]],19,3,"com")</f>
        <v>https://www.udemy.com/high-performance-stock-trading-using-options-trading-techniques/</v>
      </c>
      <c r="H1928" t="b">
        <v>1</v>
      </c>
      <c r="I1928" s="4">
        <v>40</v>
      </c>
      <c r="J1928" s="5">
        <v>2103</v>
      </c>
      <c r="K1928" s="5">
        <v>15</v>
      </c>
      <c r="L1928" s="5">
        <v>6</v>
      </c>
      <c r="M1928">
        <v>1</v>
      </c>
      <c r="N1928" t="str">
        <f>VLOOKUP(טבלה1[[#This Row],[level_id]],Level_id!$A$2:$B$5,2)</f>
        <v>All levels</v>
      </c>
      <c r="O1928" t="str">
        <f>LOWER(טבלה1[[#This Row],[level_desc]])</f>
        <v>all levels</v>
      </c>
      <c r="P1928" s="3" t="str">
        <f>UPPER(טבלה1[[#This Row],[small letters]])</f>
        <v>ALL LEVELS</v>
      </c>
      <c r="Q1928">
        <f>LEN(טבלה1[[#This Row],[no spaces]])</f>
        <v>10</v>
      </c>
      <c r="R1928" t="str">
        <f>TRIM(טבלה1[[#This Row],[small letters]])</f>
        <v>all levels</v>
      </c>
      <c r="S1928" s="6">
        <v>1.5</v>
      </c>
      <c r="T1928" s="12">
        <v>42106</v>
      </c>
      <c r="U1928" s="6">
        <f>DAY(טבלה1[[#This Row],[published_date]])</f>
        <v>12</v>
      </c>
      <c r="V1928" s="6">
        <f>MONTH(טבלה1[[#This Row],[published_date]])</f>
        <v>4</v>
      </c>
      <c r="W1928" s="6">
        <f>YEAR(טבלה1[[#This Row],[published_date]])</f>
        <v>2015</v>
      </c>
      <c r="X1928">
        <v>1</v>
      </c>
      <c r="Y1928" t="str">
        <f>VLOOKUP(טבלה1[[#This Row],[subject_id]],Subject_id!$A$2:$B$5,2)</f>
        <v>Business Finance</v>
      </c>
      <c r="Z1928" s="7">
        <v>43408</v>
      </c>
      <c r="AA1928">
        <f>_xlfn.DAYS(טבלה1[[#This Row],[Removal_date]],טבלה1[[#This Row],[published_date]])</f>
        <v>1302</v>
      </c>
      <c r="AB1928" s="4">
        <f>טבלה1[[#This Row],[price]]*טבלה1[[#This Row],[num_subscribers]]</f>
        <v>84120</v>
      </c>
    </row>
    <row r="1929" spans="1:28" x14ac:dyDescent="0.3">
      <c r="A1929">
        <v>474928</v>
      </c>
      <c r="B1929" t="s">
        <v>202</v>
      </c>
      <c r="C1929" t="str">
        <f>LEFT(טבלה1[[#This Row],[course_title]],10)</f>
        <v>Intermedia</v>
      </c>
      <c r="D1929" t="str">
        <f>RIGHT(טבלה1[[#This Row],[course_title]],10)</f>
        <v>nd Options</v>
      </c>
      <c r="E1929" t="str">
        <f>MID(טבלה1[[#This Row],[course_title]],2,10)</f>
        <v>ntermediat</v>
      </c>
      <c r="F1929" t="s">
        <v>203</v>
      </c>
      <c r="G1929" t="str">
        <f>REPLACE(טבלה1[[#This Row],[url]],19,3,"com")</f>
        <v>https://www.udemy.com/intermediate-options-trading-concepts-for-stocks-and-options-traders/</v>
      </c>
      <c r="H1929" t="b">
        <v>1</v>
      </c>
      <c r="I1929" s="4">
        <v>40</v>
      </c>
      <c r="J1929" s="5">
        <v>2000</v>
      </c>
      <c r="K1929" s="5">
        <v>30</v>
      </c>
      <c r="L1929" s="5">
        <v>9</v>
      </c>
      <c r="M1929">
        <v>1</v>
      </c>
      <c r="N1929" t="str">
        <f>VLOOKUP(טבלה1[[#This Row],[level_id]],Level_id!$A$2:$B$5,2)</f>
        <v>All levels</v>
      </c>
      <c r="O1929" t="str">
        <f>LOWER(טבלה1[[#This Row],[level_desc]])</f>
        <v>all levels</v>
      </c>
      <c r="P1929" s="3" t="str">
        <f>UPPER(טבלה1[[#This Row],[small letters]])</f>
        <v>ALL LEVELS</v>
      </c>
      <c r="Q1929">
        <f>LEN(טבלה1[[#This Row],[no spaces]])</f>
        <v>10</v>
      </c>
      <c r="R1929" t="str">
        <f>TRIM(טבלה1[[#This Row],[small letters]])</f>
        <v>all levels</v>
      </c>
      <c r="S1929" s="6">
        <v>1</v>
      </c>
      <c r="T1929" s="12">
        <v>42107</v>
      </c>
      <c r="U1929" s="6">
        <f>DAY(טבלה1[[#This Row],[published_date]])</f>
        <v>13</v>
      </c>
      <c r="V1929" s="6">
        <f>MONTH(טבלה1[[#This Row],[published_date]])</f>
        <v>4</v>
      </c>
      <c r="W1929" s="6">
        <f>YEAR(טבלה1[[#This Row],[published_date]])</f>
        <v>2015</v>
      </c>
      <c r="X1929">
        <v>1</v>
      </c>
      <c r="Y1929" t="str">
        <f>VLOOKUP(טבלה1[[#This Row],[subject_id]],Subject_id!$A$2:$B$5,2)</f>
        <v>Business Finance</v>
      </c>
      <c r="Z1929" s="7">
        <v>43408</v>
      </c>
      <c r="AA1929">
        <f>_xlfn.DAYS(טבלה1[[#This Row],[Removal_date]],טבלה1[[#This Row],[published_date]])</f>
        <v>1301</v>
      </c>
      <c r="AB1929" s="4">
        <f>טבלה1[[#This Row],[price]]*טבלה1[[#This Row],[num_subscribers]]</f>
        <v>80000</v>
      </c>
    </row>
    <row r="1930" spans="1:28" x14ac:dyDescent="0.3">
      <c r="A1930">
        <v>475032</v>
      </c>
      <c r="B1930" t="s">
        <v>1142</v>
      </c>
      <c r="C1930" t="str">
        <f>LEFT(טבלה1[[#This Row],[course_title]],10)</f>
        <v>Collection</v>
      </c>
      <c r="D1930" t="str">
        <f>RIGHT(טבלה1[[#This Row],[course_title]],10)</f>
        <v>ns traders</v>
      </c>
      <c r="E1930" t="str">
        <f>MID(טבלה1[[#This Row],[course_title]],2,10)</f>
        <v xml:space="preserve">ollection </v>
      </c>
      <c r="F1930" t="s">
        <v>1143</v>
      </c>
      <c r="G1930" t="str">
        <f>REPLACE(טבלה1[[#This Row],[url]],19,3,"com")</f>
        <v>https://www.udemy.com/advanced-options-concepts-for-options-stock-traders/</v>
      </c>
      <c r="H1930" t="b">
        <v>1</v>
      </c>
      <c r="I1930" s="4">
        <v>40</v>
      </c>
      <c r="J1930" s="5">
        <v>2025</v>
      </c>
      <c r="K1930" s="5">
        <v>34</v>
      </c>
      <c r="L1930" s="5">
        <v>9</v>
      </c>
      <c r="M1930">
        <v>3</v>
      </c>
      <c r="N1930" t="str">
        <f>VLOOKUP(טבלה1[[#This Row],[level_id]],Level_id!$A$2:$B$5,2)</f>
        <v>Expert Level</v>
      </c>
      <c r="O1930" t="str">
        <f>LOWER(טבלה1[[#This Row],[level_desc]])</f>
        <v>expert level</v>
      </c>
      <c r="P1930" s="3" t="str">
        <f>UPPER(טבלה1[[#This Row],[small letters]])</f>
        <v>EXPERT LEVEL</v>
      </c>
      <c r="Q1930">
        <f>LEN(טבלה1[[#This Row],[no spaces]])</f>
        <v>12</v>
      </c>
      <c r="R1930" t="str">
        <f>TRIM(טבלה1[[#This Row],[small letters]])</f>
        <v>expert level</v>
      </c>
      <c r="S1930" s="6">
        <v>1</v>
      </c>
      <c r="T1930" s="12">
        <v>42107</v>
      </c>
      <c r="U1930" s="6">
        <f>DAY(טבלה1[[#This Row],[published_date]])</f>
        <v>13</v>
      </c>
      <c r="V1930" s="6">
        <f>MONTH(טבלה1[[#This Row],[published_date]])</f>
        <v>4</v>
      </c>
      <c r="W1930" s="6">
        <f>YEAR(טבלה1[[#This Row],[published_date]])</f>
        <v>2015</v>
      </c>
      <c r="X1930">
        <v>1</v>
      </c>
      <c r="Y1930" t="str">
        <f>VLOOKUP(טבלה1[[#This Row],[subject_id]],Subject_id!$A$2:$B$5,2)</f>
        <v>Business Finance</v>
      </c>
      <c r="Z1930" s="7">
        <v>43701</v>
      </c>
      <c r="AA1930">
        <f>_xlfn.DAYS(טבלה1[[#This Row],[Removal_date]],טבלה1[[#This Row],[published_date]])</f>
        <v>1594</v>
      </c>
      <c r="AB1930" s="4">
        <f>טבלה1[[#This Row],[price]]*טבלה1[[#This Row],[num_subscribers]]</f>
        <v>81000</v>
      </c>
    </row>
    <row r="1931" spans="1:28" x14ac:dyDescent="0.3">
      <c r="A1931">
        <v>476622</v>
      </c>
      <c r="B1931" t="s">
        <v>2312</v>
      </c>
      <c r="C1931" t="str">
        <f>LEFT(טבלה1[[#This Row],[course_title]],10)</f>
        <v>Basel Norm</v>
      </c>
      <c r="D1931" t="str">
        <f>RIGHT(טבלה1[[#This Row],[course_title]],10)</f>
        <v>Simplified</v>
      </c>
      <c r="E1931" t="str">
        <f>MID(טבלה1[[#This Row],[course_title]],2,10)</f>
        <v>asel Norms</v>
      </c>
      <c r="F1931" t="s">
        <v>2313</v>
      </c>
      <c r="G1931" t="str">
        <f>REPLACE(טבלה1[[#This Row],[url]],19,3,"com")</f>
        <v>https://www.udemy.com/basel_norms_simplified/</v>
      </c>
      <c r="H1931" t="b">
        <v>1</v>
      </c>
      <c r="I1931" s="4">
        <v>40</v>
      </c>
      <c r="J1931" s="5">
        <v>500</v>
      </c>
      <c r="K1931" s="5">
        <v>45</v>
      </c>
      <c r="L1931" s="5">
        <v>34</v>
      </c>
      <c r="M1931">
        <v>2</v>
      </c>
      <c r="N1931" t="str">
        <f>VLOOKUP(טבלה1[[#This Row],[level_id]],Level_id!$A$2:$B$5,2)</f>
        <v>Beginner Level</v>
      </c>
      <c r="O1931" t="str">
        <f>LOWER(טבלה1[[#This Row],[level_desc]])</f>
        <v>beginner level</v>
      </c>
      <c r="P1931" s="3" t="str">
        <f>UPPER(טבלה1[[#This Row],[small letters]])</f>
        <v>BEGINNER LEVEL</v>
      </c>
      <c r="Q1931">
        <f>LEN(טבלה1[[#This Row],[no spaces]])</f>
        <v>14</v>
      </c>
      <c r="R1931" t="str">
        <f>TRIM(טבלה1[[#This Row],[small letters]])</f>
        <v>beginner level</v>
      </c>
      <c r="S1931" s="6">
        <v>4</v>
      </c>
      <c r="T1931" s="12">
        <v>42120</v>
      </c>
      <c r="U1931" s="6">
        <f>DAY(טבלה1[[#This Row],[published_date]])</f>
        <v>26</v>
      </c>
      <c r="V1931" s="6">
        <f>MONTH(טבלה1[[#This Row],[published_date]])</f>
        <v>4</v>
      </c>
      <c r="W1931" s="6">
        <f>YEAR(טבלה1[[#This Row],[published_date]])</f>
        <v>2015</v>
      </c>
      <c r="X1931">
        <v>1</v>
      </c>
      <c r="Y1931" t="str">
        <f>VLOOKUP(טבלה1[[#This Row],[subject_id]],Subject_id!$A$2:$B$5,2)</f>
        <v>Business Finance</v>
      </c>
      <c r="Z1931" s="7">
        <v>43465</v>
      </c>
      <c r="AA1931">
        <f>_xlfn.DAYS(טבלה1[[#This Row],[Removal_date]],טבלה1[[#This Row],[published_date]])</f>
        <v>1345</v>
      </c>
      <c r="AB1931" s="4">
        <f>טבלה1[[#This Row],[price]]*טבלה1[[#This Row],[num_subscribers]]</f>
        <v>20000</v>
      </c>
    </row>
    <row r="1932" spans="1:28" x14ac:dyDescent="0.3">
      <c r="A1932">
        <v>494510</v>
      </c>
      <c r="B1932" t="s">
        <v>6889</v>
      </c>
      <c r="C1932" t="str">
        <f>LEFT(טבלה1[[#This Row],[course_title]],10)</f>
        <v xml:space="preserve">WordPress </v>
      </c>
      <c r="D1932" t="str">
        <f>RIGHT(טבלה1[[#This Row],[course_title]],10)</f>
        <v>n Tutorial</v>
      </c>
      <c r="E1932" t="str">
        <f>MID(טבלה1[[#This Row],[course_title]],2,10)</f>
        <v>ordPress P</v>
      </c>
      <c r="F1932" t="s">
        <v>6890</v>
      </c>
      <c r="G1932" t="str">
        <f>REPLACE(טבלה1[[#This Row],[url]],19,3,"com")</f>
        <v>https://www.udemy.com/wordpress-plugin-tutorial/</v>
      </c>
      <c r="H1932" t="b">
        <v>1</v>
      </c>
      <c r="I1932" s="4">
        <v>40</v>
      </c>
      <c r="J1932" s="5">
        <v>1588</v>
      </c>
      <c r="K1932" s="5">
        <v>8</v>
      </c>
      <c r="L1932" s="5">
        <v>15</v>
      </c>
      <c r="M1932">
        <v>2</v>
      </c>
      <c r="N1932" t="str">
        <f>VLOOKUP(טבלה1[[#This Row],[level_id]],Level_id!$A$2:$B$5,2)</f>
        <v>Beginner Level</v>
      </c>
      <c r="O1932" t="str">
        <f>LOWER(טבלה1[[#This Row],[level_desc]])</f>
        <v>beginner level</v>
      </c>
      <c r="P1932" s="3" t="str">
        <f>UPPER(טבלה1[[#This Row],[small letters]])</f>
        <v>BEGINNER LEVEL</v>
      </c>
      <c r="Q1932">
        <f>LEN(טבלה1[[#This Row],[no spaces]])</f>
        <v>14</v>
      </c>
      <c r="R1932" t="str">
        <f>TRIM(טבלה1[[#This Row],[small letters]])</f>
        <v>beginner level</v>
      </c>
      <c r="S1932" s="6">
        <v>0.56666666700000001</v>
      </c>
      <c r="T1932" s="12">
        <v>42138</v>
      </c>
      <c r="U1932" s="6">
        <f>DAY(טבלה1[[#This Row],[published_date]])</f>
        <v>14</v>
      </c>
      <c r="V1932" s="6">
        <f>MONTH(טבלה1[[#This Row],[published_date]])</f>
        <v>5</v>
      </c>
      <c r="W1932" s="6">
        <f>YEAR(טבלה1[[#This Row],[published_date]])</f>
        <v>2015</v>
      </c>
      <c r="X1932">
        <v>4</v>
      </c>
      <c r="Y1932" t="str">
        <f>VLOOKUP(טבלה1[[#This Row],[subject_id]],Subject_id!$A$2:$B$5,2)</f>
        <v>Web Development</v>
      </c>
      <c r="Z1932" s="7">
        <v>43465</v>
      </c>
      <c r="AA1932">
        <f>_xlfn.DAYS(טבלה1[[#This Row],[Removal_date]],טבלה1[[#This Row],[published_date]])</f>
        <v>1327</v>
      </c>
      <c r="AB1932" s="4">
        <f>טבלה1[[#This Row],[price]]*טבלה1[[#This Row],[num_subscribers]]</f>
        <v>63520</v>
      </c>
    </row>
    <row r="1933" spans="1:28" x14ac:dyDescent="0.3">
      <c r="A1933">
        <v>520870</v>
      </c>
      <c r="B1933" t="s">
        <v>6330</v>
      </c>
      <c r="C1933" t="str">
        <f>LEFT(טבלה1[[#This Row],[course_title]],10)</f>
        <v xml:space="preserve">WordPress </v>
      </c>
      <c r="D1933" t="str">
        <f>RIGHT(טבלה1[[#This Row],[course_title]],10)</f>
        <v>beginners)</v>
      </c>
      <c r="E1933" t="str">
        <f>MID(טבלה1[[#This Row],[course_title]],2,10)</f>
        <v>ordPress T</v>
      </c>
      <c r="F1933" t="s">
        <v>6331</v>
      </c>
      <c r="G1933" t="str">
        <f>REPLACE(טבלה1[[#This Row],[url]],19,3,"com")</f>
        <v>https://www.udemy.com/wordpress-theme-customization-101-for-beginners/</v>
      </c>
      <c r="H1933" t="b">
        <v>1</v>
      </c>
      <c r="I1933" s="4">
        <v>40</v>
      </c>
      <c r="J1933" s="5">
        <v>305</v>
      </c>
      <c r="K1933" s="5">
        <v>40</v>
      </c>
      <c r="L1933" s="5">
        <v>9</v>
      </c>
      <c r="M1933">
        <v>2</v>
      </c>
      <c r="N1933" t="str">
        <f>VLOOKUP(טבלה1[[#This Row],[level_id]],Level_id!$A$2:$B$5,2)</f>
        <v>Beginner Level</v>
      </c>
      <c r="O1933" t="str">
        <f>LOWER(טבלה1[[#This Row],[level_desc]])</f>
        <v>beginner level</v>
      </c>
      <c r="P1933" s="3" t="str">
        <f>UPPER(טבלה1[[#This Row],[small letters]])</f>
        <v>BEGINNER LEVEL</v>
      </c>
      <c r="Q1933">
        <f>LEN(טבלה1[[#This Row],[no spaces]])</f>
        <v>14</v>
      </c>
      <c r="R1933" t="str">
        <f>TRIM(טבלה1[[#This Row],[small letters]])</f>
        <v>beginner level</v>
      </c>
      <c r="S1933" s="6">
        <v>2</v>
      </c>
      <c r="T1933" s="12">
        <v>42160</v>
      </c>
      <c r="U1933" s="6">
        <f>DAY(טבלה1[[#This Row],[published_date]])</f>
        <v>5</v>
      </c>
      <c r="V1933" s="6">
        <f>MONTH(טבלה1[[#This Row],[published_date]])</f>
        <v>6</v>
      </c>
      <c r="W1933" s="6">
        <f>YEAR(טבלה1[[#This Row],[published_date]])</f>
        <v>2015</v>
      </c>
      <c r="X1933">
        <v>4</v>
      </c>
      <c r="Y1933" t="str">
        <f>VLOOKUP(טבלה1[[#This Row],[subject_id]],Subject_id!$A$2:$B$5,2)</f>
        <v>Web Development</v>
      </c>
      <c r="Z1933" s="7">
        <v>43465</v>
      </c>
      <c r="AA1933">
        <f>_xlfn.DAYS(טבלה1[[#This Row],[Removal_date]],טבלה1[[#This Row],[published_date]])</f>
        <v>1305</v>
      </c>
      <c r="AB1933" s="4">
        <f>טבלה1[[#This Row],[price]]*טבלה1[[#This Row],[num_subscribers]]</f>
        <v>12200</v>
      </c>
    </row>
    <row r="1934" spans="1:28" x14ac:dyDescent="0.3">
      <c r="A1934">
        <v>529424</v>
      </c>
      <c r="B1934" t="s">
        <v>504</v>
      </c>
      <c r="C1934" t="str">
        <f>LEFT(טבלה1[[#This Row],[course_title]],10)</f>
        <v>How to Bec</v>
      </c>
      <c r="D1934" t="str">
        <f>RIGHT(טבלה1[[#This Row],[course_title]],10)</f>
        <v>m Scratch!</v>
      </c>
      <c r="E1934" t="str">
        <f>MID(טבלה1[[#This Row],[course_title]],2,10)</f>
        <v>ow to Beco</v>
      </c>
      <c r="F1934" t="s">
        <v>505</v>
      </c>
      <c r="G1934" t="str">
        <f>REPLACE(טבלה1[[#This Row],[url]],19,3,"com")</f>
        <v>https://www.udemy.com/become-a-financial-analyst-from-scratch-n1/</v>
      </c>
      <c r="H1934" t="b">
        <v>1</v>
      </c>
      <c r="I1934" s="4">
        <v>40</v>
      </c>
      <c r="J1934" s="5">
        <v>2177</v>
      </c>
      <c r="K1934" s="5">
        <v>31</v>
      </c>
      <c r="L1934" s="5">
        <v>38</v>
      </c>
      <c r="M1934">
        <v>2</v>
      </c>
      <c r="N1934" t="str">
        <f>VLOOKUP(טבלה1[[#This Row],[level_id]],Level_id!$A$2:$B$5,2)</f>
        <v>Beginner Level</v>
      </c>
      <c r="O1934" t="str">
        <f>LOWER(טבלה1[[#This Row],[level_desc]])</f>
        <v>beginner level</v>
      </c>
      <c r="P1934" s="3" t="str">
        <f>UPPER(טבלה1[[#This Row],[small letters]])</f>
        <v>BEGINNER LEVEL</v>
      </c>
      <c r="Q1934">
        <f>LEN(טבלה1[[#This Row],[no spaces]])</f>
        <v>14</v>
      </c>
      <c r="R1934" t="str">
        <f>TRIM(טבלה1[[#This Row],[small letters]])</f>
        <v>beginner level</v>
      </c>
      <c r="S1934" s="6">
        <v>5</v>
      </c>
      <c r="T1934" s="12">
        <v>42192</v>
      </c>
      <c r="U1934" s="6">
        <f>DAY(טבלה1[[#This Row],[published_date]])</f>
        <v>7</v>
      </c>
      <c r="V1934" s="6">
        <f>MONTH(טבלה1[[#This Row],[published_date]])</f>
        <v>7</v>
      </c>
      <c r="W1934" s="6">
        <f>YEAR(טבלה1[[#This Row],[published_date]])</f>
        <v>2015</v>
      </c>
      <c r="X1934">
        <v>1</v>
      </c>
      <c r="Y1934" t="str">
        <f>VLOOKUP(טבלה1[[#This Row],[subject_id]],Subject_id!$A$2:$B$5,2)</f>
        <v>Business Finance</v>
      </c>
      <c r="Z1934" s="7">
        <v>43245</v>
      </c>
      <c r="AA1934">
        <f>_xlfn.DAYS(טבלה1[[#This Row],[Removal_date]],טבלה1[[#This Row],[published_date]])</f>
        <v>1053</v>
      </c>
      <c r="AB1934" s="4">
        <f>טבלה1[[#This Row],[price]]*טבלה1[[#This Row],[num_subscribers]]</f>
        <v>87080</v>
      </c>
    </row>
    <row r="1935" spans="1:28" x14ac:dyDescent="0.3">
      <c r="A1935">
        <v>531954</v>
      </c>
      <c r="B1935" t="s">
        <v>5280</v>
      </c>
      <c r="C1935" t="str">
        <f>LEFT(טבלה1[[#This Row],[course_title]],10)</f>
        <v>Projects i</v>
      </c>
      <c r="D1935" t="str">
        <f>RIGHT(טבלה1[[#This Row],[course_title]],10)</f>
        <v>0 Projects</v>
      </c>
      <c r="E1935" t="str">
        <f>MID(טבלה1[[#This Row],[course_title]],2,10)</f>
        <v>rojects in</v>
      </c>
      <c r="F1935" t="s">
        <v>5281</v>
      </c>
      <c r="G1935" t="str">
        <f>REPLACE(טבלה1[[#This Row],[url]],19,3,"com")</f>
        <v>https://www.udemy.com/learn-angularjs-development/</v>
      </c>
      <c r="H1935" t="b">
        <v>1</v>
      </c>
      <c r="I1935" s="4">
        <v>40</v>
      </c>
      <c r="J1935" s="5">
        <v>7146</v>
      </c>
      <c r="K1935" s="5">
        <v>629</v>
      </c>
      <c r="L1935" s="5">
        <v>77</v>
      </c>
      <c r="M1935">
        <v>1</v>
      </c>
      <c r="N1935" t="str">
        <f>VLOOKUP(טבלה1[[#This Row],[level_id]],Level_id!$A$2:$B$5,2)</f>
        <v>All levels</v>
      </c>
      <c r="O1935" t="str">
        <f>LOWER(טבלה1[[#This Row],[level_desc]])</f>
        <v>all levels</v>
      </c>
      <c r="P1935" s="3" t="str">
        <f>UPPER(טבלה1[[#This Row],[small letters]])</f>
        <v>ALL LEVELS</v>
      </c>
      <c r="Q1935">
        <f>LEN(טבלה1[[#This Row],[no spaces]])</f>
        <v>10</v>
      </c>
      <c r="R1935" t="str">
        <f>TRIM(טבלה1[[#This Row],[small letters]])</f>
        <v>all levels</v>
      </c>
      <c r="S1935" s="6">
        <v>14.5</v>
      </c>
      <c r="T1935" s="12">
        <v>42180</v>
      </c>
      <c r="U1935" s="6">
        <f>DAY(טבלה1[[#This Row],[published_date]])</f>
        <v>25</v>
      </c>
      <c r="V1935" s="6">
        <f>MONTH(טבלה1[[#This Row],[published_date]])</f>
        <v>6</v>
      </c>
      <c r="W1935" s="6">
        <f>YEAR(טבלה1[[#This Row],[published_date]])</f>
        <v>2015</v>
      </c>
      <c r="X1935">
        <v>4</v>
      </c>
      <c r="Y1935" t="str">
        <f>VLOOKUP(טבלה1[[#This Row],[subject_id]],Subject_id!$A$2:$B$5,2)</f>
        <v>Web Development</v>
      </c>
      <c r="Z1935" s="7">
        <v>43734</v>
      </c>
      <c r="AA1935">
        <f>_xlfn.DAYS(טבלה1[[#This Row],[Removal_date]],טבלה1[[#This Row],[published_date]])</f>
        <v>1554</v>
      </c>
      <c r="AB1935" s="4">
        <f>טבלה1[[#This Row],[price]]*טבלה1[[#This Row],[num_subscribers]]</f>
        <v>285840</v>
      </c>
    </row>
    <row r="1936" spans="1:28" x14ac:dyDescent="0.3">
      <c r="A1936">
        <v>545036</v>
      </c>
      <c r="B1936" t="s">
        <v>4733</v>
      </c>
      <c r="C1936" t="str">
        <f>LEFT(טבלה1[[#This Row],[course_title]],10)</f>
        <v xml:space="preserve">Saxophone </v>
      </c>
      <c r="D1936" t="str">
        <f>RIGHT(טבלה1[[#This Row],[course_title]],10)</f>
        <v>ers Course</v>
      </c>
      <c r="E1936" t="str">
        <f>MID(טבלה1[[#This Row],[course_title]],2,10)</f>
        <v>axophone E</v>
      </c>
      <c r="F1936" t="s">
        <v>4734</v>
      </c>
      <c r="G1936" t="str">
        <f>REPLACE(טבלה1[[#This Row],[url]],19,3,"com")</f>
        <v>https://www.udemy.com/saxophone-essentials-beginners-course/</v>
      </c>
      <c r="H1936" t="b">
        <v>1</v>
      </c>
      <c r="I1936" s="4">
        <v>40</v>
      </c>
      <c r="J1936" s="5">
        <v>3</v>
      </c>
      <c r="K1936" s="5">
        <v>0</v>
      </c>
      <c r="L1936" s="5">
        <v>16</v>
      </c>
      <c r="M1936">
        <v>2</v>
      </c>
      <c r="N1936" t="str">
        <f>VLOOKUP(טבלה1[[#This Row],[level_id]],Level_id!$A$2:$B$5,2)</f>
        <v>Beginner Level</v>
      </c>
      <c r="O1936" t="str">
        <f>LOWER(טבלה1[[#This Row],[level_desc]])</f>
        <v>beginner level</v>
      </c>
      <c r="P1936" s="3" t="str">
        <f>UPPER(טבלה1[[#This Row],[small letters]])</f>
        <v>BEGINNER LEVEL</v>
      </c>
      <c r="Q1936">
        <f>LEN(טבלה1[[#This Row],[no spaces]])</f>
        <v>14</v>
      </c>
      <c r="R1936" t="str">
        <f>TRIM(טבלה1[[#This Row],[small letters]])</f>
        <v>beginner level</v>
      </c>
      <c r="S1936" s="6">
        <v>1.5</v>
      </c>
      <c r="T1936" s="12">
        <v>42851</v>
      </c>
      <c r="U1936" s="6">
        <f>DAY(טבלה1[[#This Row],[published_date]])</f>
        <v>26</v>
      </c>
      <c r="V1936" s="6">
        <f>MONTH(טבלה1[[#This Row],[published_date]])</f>
        <v>4</v>
      </c>
      <c r="W1936" s="6">
        <f>YEAR(טבלה1[[#This Row],[published_date]])</f>
        <v>2017</v>
      </c>
      <c r="X1936">
        <v>3</v>
      </c>
      <c r="Y1936" t="str">
        <f>VLOOKUP(טבלה1[[#This Row],[subject_id]],Subject_id!$A$2:$B$5,2)</f>
        <v>Musical Instruments</v>
      </c>
      <c r="Z1936" s="7">
        <v>43465</v>
      </c>
      <c r="AA1936">
        <f>_xlfn.DAYS(טבלה1[[#This Row],[Removal_date]],טבלה1[[#This Row],[published_date]])</f>
        <v>614</v>
      </c>
      <c r="AB1936" s="4">
        <f>טבלה1[[#This Row],[price]]*טבלה1[[#This Row],[num_subscribers]]</f>
        <v>120</v>
      </c>
    </row>
    <row r="1937" spans="1:28" x14ac:dyDescent="0.3">
      <c r="A1937">
        <v>552504</v>
      </c>
      <c r="B1937" t="s">
        <v>454</v>
      </c>
      <c r="C1937" t="str">
        <f>LEFT(טבלה1[[#This Row],[course_title]],10)</f>
        <v>Introducti</v>
      </c>
      <c r="D1937" t="str">
        <f>RIGHT(טבלה1[[#This Row],[course_title]],10)</f>
        <v>nt Profits</v>
      </c>
      <c r="E1937" t="str">
        <f>MID(טבלה1[[#This Row],[course_title]],2,10)</f>
        <v>ntroductio</v>
      </c>
      <c r="F1937" t="s">
        <v>455</v>
      </c>
      <c r="G1937" t="str">
        <f>REPLACE(טבלה1[[#This Row],[url]],19,3,"com")</f>
        <v>https://www.udemy.com/introduction-to-options-start-trading-now/</v>
      </c>
      <c r="H1937" t="b">
        <v>1</v>
      </c>
      <c r="I1937" s="4">
        <v>40</v>
      </c>
      <c r="J1937" s="5">
        <v>617</v>
      </c>
      <c r="K1937" s="5">
        <v>44</v>
      </c>
      <c r="L1937" s="5">
        <v>55</v>
      </c>
      <c r="M1937">
        <v>1</v>
      </c>
      <c r="N1937" t="str">
        <f>VLOOKUP(טבלה1[[#This Row],[level_id]],Level_id!$A$2:$B$5,2)</f>
        <v>All levels</v>
      </c>
      <c r="O1937" t="str">
        <f>LOWER(טבלה1[[#This Row],[level_desc]])</f>
        <v>all levels</v>
      </c>
      <c r="P1937" s="3" t="str">
        <f>UPPER(טבלה1[[#This Row],[small letters]])</f>
        <v>ALL LEVELS</v>
      </c>
      <c r="Q1937">
        <f>LEN(טבלה1[[#This Row],[no spaces]])</f>
        <v>10</v>
      </c>
      <c r="R1937" t="str">
        <f>TRIM(טבלה1[[#This Row],[small letters]])</f>
        <v>all levels</v>
      </c>
      <c r="S1937" s="6">
        <v>4.5</v>
      </c>
      <c r="T1937" s="12">
        <v>42232</v>
      </c>
      <c r="U1937" s="6">
        <f>DAY(טבלה1[[#This Row],[published_date]])</f>
        <v>16</v>
      </c>
      <c r="V1937" s="6">
        <f>MONTH(טבלה1[[#This Row],[published_date]])</f>
        <v>8</v>
      </c>
      <c r="W1937" s="6">
        <f>YEAR(טבלה1[[#This Row],[published_date]])</f>
        <v>2015</v>
      </c>
      <c r="X1937">
        <v>1</v>
      </c>
      <c r="Y1937" t="str">
        <f>VLOOKUP(טבלה1[[#This Row],[subject_id]],Subject_id!$A$2:$B$5,2)</f>
        <v>Business Finance</v>
      </c>
      <c r="Z1937" s="7">
        <v>43408</v>
      </c>
      <c r="AA1937">
        <f>_xlfn.DAYS(טבלה1[[#This Row],[Removal_date]],טבלה1[[#This Row],[published_date]])</f>
        <v>1176</v>
      </c>
      <c r="AB1937" s="4">
        <f>טבלה1[[#This Row],[price]]*טבלה1[[#This Row],[num_subscribers]]</f>
        <v>24680</v>
      </c>
    </row>
    <row r="1938" spans="1:28" x14ac:dyDescent="0.3">
      <c r="A1938">
        <v>556922</v>
      </c>
      <c r="B1938" t="s">
        <v>5816</v>
      </c>
      <c r="C1938" t="str">
        <f>LEFT(טבלה1[[#This Row],[course_title]],10)</f>
        <v>Learn Ruby</v>
      </c>
      <c r="D1938" t="str">
        <f>RIGHT(טבלה1[[#This Row],[course_title]],10)</f>
        <v>Processing</v>
      </c>
      <c r="E1938" t="str">
        <f>MID(טבלה1[[#This Row],[course_title]],2,10)</f>
        <v xml:space="preserve">earn Ruby </v>
      </c>
      <c r="F1938" t="s">
        <v>5817</v>
      </c>
      <c r="G1938" t="str">
        <f>REPLACE(טבלה1[[#This Row],[url]],19,3,"com")</f>
        <v>https://www.udemy.com/learn-ruby-on-rails-stripe-payment-processing/</v>
      </c>
      <c r="H1938" t="b">
        <v>1</v>
      </c>
      <c r="I1938" s="4">
        <v>40</v>
      </c>
      <c r="J1938" s="5">
        <v>15724</v>
      </c>
      <c r="K1938" s="5">
        <v>33</v>
      </c>
      <c r="L1938" s="5">
        <v>29</v>
      </c>
      <c r="M1938">
        <v>1</v>
      </c>
      <c r="N1938" t="str">
        <f>VLOOKUP(טבלה1[[#This Row],[level_id]],Level_id!$A$2:$B$5,2)</f>
        <v>All levels</v>
      </c>
      <c r="O1938" t="str">
        <f>LOWER(טבלה1[[#This Row],[level_desc]])</f>
        <v>all levels</v>
      </c>
      <c r="P1938" s="3" t="str">
        <f>UPPER(טבלה1[[#This Row],[small letters]])</f>
        <v>ALL LEVELS</v>
      </c>
      <c r="Q1938">
        <f>LEN(טבלה1[[#This Row],[no spaces]])</f>
        <v>10</v>
      </c>
      <c r="R1938" t="str">
        <f>TRIM(טבלה1[[#This Row],[small letters]])</f>
        <v>all levels</v>
      </c>
      <c r="S1938" s="6">
        <v>1.5</v>
      </c>
      <c r="T1938" s="12">
        <v>42676</v>
      </c>
      <c r="U1938" s="6">
        <f>DAY(טבלה1[[#This Row],[published_date]])</f>
        <v>2</v>
      </c>
      <c r="V1938" s="6">
        <f>MONTH(טבלה1[[#This Row],[published_date]])</f>
        <v>11</v>
      </c>
      <c r="W1938" s="6">
        <f>YEAR(טבלה1[[#This Row],[published_date]])</f>
        <v>2016</v>
      </c>
      <c r="X1938">
        <v>4</v>
      </c>
      <c r="Y1938" t="str">
        <f>VLOOKUP(טבלה1[[#This Row],[subject_id]],Subject_id!$A$2:$B$5,2)</f>
        <v>Web Development</v>
      </c>
      <c r="Z1938" s="7">
        <v>43734</v>
      </c>
      <c r="AA1938">
        <f>_xlfn.DAYS(טבלה1[[#This Row],[Removal_date]],טבלה1[[#This Row],[published_date]])</f>
        <v>1058</v>
      </c>
      <c r="AB1938" s="4">
        <f>טבלה1[[#This Row],[price]]*טבלה1[[#This Row],[num_subscribers]]</f>
        <v>628960</v>
      </c>
    </row>
    <row r="1939" spans="1:28" x14ac:dyDescent="0.3">
      <c r="A1939">
        <v>557208</v>
      </c>
      <c r="B1939" t="s">
        <v>2150</v>
      </c>
      <c r="C1939" t="str">
        <f>LEFT(טבלה1[[#This Row],[course_title]],10)</f>
        <v>Accounting</v>
      </c>
      <c r="D1939" t="str">
        <f>RIGHT(טבלה1[[#This Row],[course_title]],10)</f>
        <v xml:space="preserve">c Costing </v>
      </c>
      <c r="E1939" t="str">
        <f>MID(טבלה1[[#This Row],[course_title]],2,10)</f>
        <v xml:space="preserve">ccounting </v>
      </c>
      <c r="F1939" t="s">
        <v>2151</v>
      </c>
      <c r="G1939" t="str">
        <f>REPLACE(טבלה1[[#This Row],[url]],19,3,"com")</f>
        <v>https://www.udemy.com/basic-costing/</v>
      </c>
      <c r="H1939" t="b">
        <v>1</v>
      </c>
      <c r="I1939" s="4">
        <v>40</v>
      </c>
      <c r="J1939" s="5">
        <v>108</v>
      </c>
      <c r="K1939" s="5">
        <v>2</v>
      </c>
      <c r="L1939" s="5">
        <v>37</v>
      </c>
      <c r="M1939">
        <v>2</v>
      </c>
      <c r="N1939" t="str">
        <f>VLOOKUP(טבלה1[[#This Row],[level_id]],Level_id!$A$2:$B$5,2)</f>
        <v>Beginner Level</v>
      </c>
      <c r="O1939" t="str">
        <f>LOWER(טבלה1[[#This Row],[level_desc]])</f>
        <v>beginner level</v>
      </c>
      <c r="P1939" s="3" t="str">
        <f>UPPER(טבלה1[[#This Row],[small letters]])</f>
        <v>BEGINNER LEVEL</v>
      </c>
      <c r="Q1939">
        <f>LEN(טבלה1[[#This Row],[no spaces]])</f>
        <v>14</v>
      </c>
      <c r="R1939" t="str">
        <f>TRIM(טבלה1[[#This Row],[small letters]])</f>
        <v>beginner level</v>
      </c>
      <c r="S1939" s="6">
        <v>3.5</v>
      </c>
      <c r="T1939" s="12">
        <v>42220</v>
      </c>
      <c r="U1939" s="6">
        <f>DAY(טבלה1[[#This Row],[published_date]])</f>
        <v>4</v>
      </c>
      <c r="V1939" s="6">
        <f>MONTH(טבלה1[[#This Row],[published_date]])</f>
        <v>8</v>
      </c>
      <c r="W1939" s="6">
        <f>YEAR(טבלה1[[#This Row],[published_date]])</f>
        <v>2015</v>
      </c>
      <c r="X1939">
        <v>1</v>
      </c>
      <c r="Y1939" t="str">
        <f>VLOOKUP(טבלה1[[#This Row],[subject_id]],Subject_id!$A$2:$B$5,2)</f>
        <v>Business Finance</v>
      </c>
      <c r="Z1939" s="7">
        <v>43465</v>
      </c>
      <c r="AA1939">
        <f>_xlfn.DAYS(טבלה1[[#This Row],[Removal_date]],טבלה1[[#This Row],[published_date]])</f>
        <v>1245</v>
      </c>
      <c r="AB1939" s="4">
        <f>טבלה1[[#This Row],[price]]*טבלה1[[#This Row],[num_subscribers]]</f>
        <v>4320</v>
      </c>
    </row>
    <row r="1940" spans="1:28" x14ac:dyDescent="0.3">
      <c r="A1940">
        <v>560218</v>
      </c>
      <c r="B1940" t="s">
        <v>1452</v>
      </c>
      <c r="C1940" t="str">
        <f>LEFT(טבלה1[[#This Row],[course_title]],10)</f>
        <v>Introducti</v>
      </c>
      <c r="D1940" t="str">
        <f>RIGHT(טבלה1[[#This Row],[course_title]],10)</f>
        <v>Statements</v>
      </c>
      <c r="E1940" t="str">
        <f>MID(טבלה1[[#This Row],[course_title]],2,10)</f>
        <v>ntroductio</v>
      </c>
      <c r="F1940" t="s">
        <v>1453</v>
      </c>
      <c r="G1940" t="str">
        <f>REPLACE(טבלה1[[#This Row],[url]],19,3,"com")</f>
        <v>https://www.udemy.com/introduction-to-financial-statements/</v>
      </c>
      <c r="H1940" t="b">
        <v>1</v>
      </c>
      <c r="I1940" s="4">
        <v>40</v>
      </c>
      <c r="J1940" s="5">
        <v>112</v>
      </c>
      <c r="K1940" s="5">
        <v>1</v>
      </c>
      <c r="L1940" s="5">
        <v>14</v>
      </c>
      <c r="M1940">
        <v>2</v>
      </c>
      <c r="N1940" t="str">
        <f>VLOOKUP(טבלה1[[#This Row],[level_id]],Level_id!$A$2:$B$5,2)</f>
        <v>Beginner Level</v>
      </c>
      <c r="O1940" t="str">
        <f>LOWER(טבלה1[[#This Row],[level_desc]])</f>
        <v>beginner level</v>
      </c>
      <c r="P1940" s="3" t="str">
        <f>UPPER(טבלה1[[#This Row],[small letters]])</f>
        <v>BEGINNER LEVEL</v>
      </c>
      <c r="Q1940">
        <f>LEN(טבלה1[[#This Row],[no spaces]])</f>
        <v>14</v>
      </c>
      <c r="R1940" t="str">
        <f>TRIM(טבלה1[[#This Row],[small letters]])</f>
        <v>beginner level</v>
      </c>
      <c r="S1940" s="6">
        <v>1.5</v>
      </c>
      <c r="T1940" s="12">
        <v>42232</v>
      </c>
      <c r="U1940" s="6">
        <f>DAY(טבלה1[[#This Row],[published_date]])</f>
        <v>16</v>
      </c>
      <c r="V1940" s="6">
        <f>MONTH(טבלה1[[#This Row],[published_date]])</f>
        <v>8</v>
      </c>
      <c r="W1940" s="6">
        <f>YEAR(טבלה1[[#This Row],[published_date]])</f>
        <v>2015</v>
      </c>
      <c r="X1940">
        <v>1</v>
      </c>
      <c r="Y1940" t="str">
        <f>VLOOKUP(טבלה1[[#This Row],[subject_id]],Subject_id!$A$2:$B$5,2)</f>
        <v>Business Finance</v>
      </c>
      <c r="Z1940" s="7">
        <v>43465</v>
      </c>
      <c r="AA1940">
        <f>_xlfn.DAYS(טבלה1[[#This Row],[Removal_date]],טבלה1[[#This Row],[published_date]])</f>
        <v>1233</v>
      </c>
      <c r="AB1940" s="4">
        <f>טבלה1[[#This Row],[price]]*טבלה1[[#This Row],[num_subscribers]]</f>
        <v>4480</v>
      </c>
    </row>
    <row r="1941" spans="1:28" x14ac:dyDescent="0.3">
      <c r="A1941">
        <v>563020</v>
      </c>
      <c r="B1941" t="s">
        <v>6995</v>
      </c>
      <c r="C1941" t="str">
        <f>LEFT(טבלה1[[#This Row],[course_title]],10)</f>
        <v>Learn to b</v>
      </c>
      <c r="D1941" t="str">
        <f>RIGHT(טבלה1[[#This Row],[course_title]],10)</f>
        <v>with swift</v>
      </c>
      <c r="E1941" t="str">
        <f>MID(טבלה1[[#This Row],[course_title]],2,10)</f>
        <v>earn to bu</v>
      </c>
      <c r="F1941" t="s">
        <v>6996</v>
      </c>
      <c r="G1941" t="str">
        <f>REPLACE(טבלה1[[#This Row],[url]],19,3,"com")</f>
        <v>https://www.udemy.com/learn-to-build-20-websites-and-build-14-ios9-apps-with-swift/</v>
      </c>
      <c r="H1941" t="b">
        <v>1</v>
      </c>
      <c r="I1941" s="4">
        <v>40</v>
      </c>
      <c r="J1941" s="5">
        <v>1926</v>
      </c>
      <c r="K1941" s="5">
        <v>9</v>
      </c>
      <c r="L1941" s="5">
        <v>458</v>
      </c>
      <c r="M1941">
        <v>1</v>
      </c>
      <c r="N1941" t="str">
        <f>VLOOKUP(טבלה1[[#This Row],[level_id]],Level_id!$A$2:$B$5,2)</f>
        <v>All levels</v>
      </c>
      <c r="O1941" t="str">
        <f>LOWER(טבלה1[[#This Row],[level_desc]])</f>
        <v>all levels</v>
      </c>
      <c r="P1941" s="3" t="str">
        <f>UPPER(טבלה1[[#This Row],[small letters]])</f>
        <v>ALL LEVELS</v>
      </c>
      <c r="Q1941">
        <f>LEN(טבלה1[[#This Row],[no spaces]])</f>
        <v>10</v>
      </c>
      <c r="R1941" t="str">
        <f>TRIM(טבלה1[[#This Row],[small letters]])</f>
        <v>all levels</v>
      </c>
      <c r="S1941" s="6">
        <v>22.5</v>
      </c>
      <c r="T1941" s="12">
        <v>42209</v>
      </c>
      <c r="U1941" s="6">
        <f>DAY(טבלה1[[#This Row],[published_date]])</f>
        <v>24</v>
      </c>
      <c r="V1941" s="6">
        <f>MONTH(טבלה1[[#This Row],[published_date]])</f>
        <v>7</v>
      </c>
      <c r="W1941" s="6">
        <f>YEAR(טבלה1[[#This Row],[published_date]])</f>
        <v>2015</v>
      </c>
      <c r="X1941">
        <v>4</v>
      </c>
      <c r="Y1941" t="str">
        <f>VLOOKUP(טבלה1[[#This Row],[subject_id]],Subject_id!$A$2:$B$5,2)</f>
        <v>Web Development</v>
      </c>
      <c r="Z1941" s="7">
        <v>43734</v>
      </c>
      <c r="AA1941">
        <f>_xlfn.DAYS(טבלה1[[#This Row],[Removal_date]],טבלה1[[#This Row],[published_date]])</f>
        <v>1525</v>
      </c>
      <c r="AB1941" s="4">
        <f>טבלה1[[#This Row],[price]]*טבלה1[[#This Row],[num_subscribers]]</f>
        <v>77040</v>
      </c>
    </row>
    <row r="1942" spans="1:28" x14ac:dyDescent="0.3">
      <c r="A1942">
        <v>563650</v>
      </c>
      <c r="B1942" t="s">
        <v>3722</v>
      </c>
      <c r="C1942" t="str">
        <f>LEFT(טבלה1[[#This Row],[course_title]],10)</f>
        <v>Instant Ha</v>
      </c>
      <c r="D1942" t="str">
        <f>RIGHT(טבלה1[[#This Row],[course_title]],10)</f>
        <v>y lectures</v>
      </c>
      <c r="E1942" t="str">
        <f>MID(טבלה1[[#This Row],[course_title]],2,10)</f>
        <v>nstant Har</v>
      </c>
      <c r="F1942" t="s">
        <v>3723</v>
      </c>
      <c r="G1942" t="str">
        <f>REPLACE(טבלה1[[#This Row],[url]],19,3,"com")</f>
        <v>https://www.udemy.com/instant-harmonica-play-scarborough-fair-in-8-easy-lectures/</v>
      </c>
      <c r="H1942" t="b">
        <v>1</v>
      </c>
      <c r="I1942" s="4">
        <v>40</v>
      </c>
      <c r="J1942" s="5">
        <v>543</v>
      </c>
      <c r="K1942" s="5">
        <v>4</v>
      </c>
      <c r="L1942" s="5">
        <v>12</v>
      </c>
      <c r="M1942">
        <v>2</v>
      </c>
      <c r="N1942" t="str">
        <f>VLOOKUP(טבלה1[[#This Row],[level_id]],Level_id!$A$2:$B$5,2)</f>
        <v>Beginner Level</v>
      </c>
      <c r="O1942" t="str">
        <f>LOWER(טבלה1[[#This Row],[level_desc]])</f>
        <v>beginner level</v>
      </c>
      <c r="P1942" s="3" t="str">
        <f>UPPER(טבלה1[[#This Row],[small letters]])</f>
        <v>BEGINNER LEVEL</v>
      </c>
      <c r="Q1942">
        <f>LEN(טבלה1[[#This Row],[no spaces]])</f>
        <v>14</v>
      </c>
      <c r="R1942" t="str">
        <f>TRIM(טבלה1[[#This Row],[small letters]])</f>
        <v>beginner level</v>
      </c>
      <c r="S1942" s="6">
        <v>1</v>
      </c>
      <c r="T1942" s="12">
        <v>42209</v>
      </c>
      <c r="U1942" s="6">
        <f>DAY(טבלה1[[#This Row],[published_date]])</f>
        <v>24</v>
      </c>
      <c r="V1942" s="6">
        <f>MONTH(טבלה1[[#This Row],[published_date]])</f>
        <v>7</v>
      </c>
      <c r="W1942" s="6">
        <f>YEAR(טבלה1[[#This Row],[published_date]])</f>
        <v>2015</v>
      </c>
      <c r="X1942">
        <v>3</v>
      </c>
      <c r="Y1942" t="str">
        <f>VLOOKUP(טבלה1[[#This Row],[subject_id]],Subject_id!$A$2:$B$5,2)</f>
        <v>Musical Instruments</v>
      </c>
      <c r="Z1942" s="7">
        <v>43465</v>
      </c>
      <c r="AA1942">
        <f>_xlfn.DAYS(טבלה1[[#This Row],[Removal_date]],טבלה1[[#This Row],[published_date]])</f>
        <v>1256</v>
      </c>
      <c r="AB1942" s="4">
        <f>טבלה1[[#This Row],[price]]*טבלה1[[#This Row],[num_subscribers]]</f>
        <v>21720</v>
      </c>
    </row>
    <row r="1943" spans="1:28" x14ac:dyDescent="0.3">
      <c r="A1943">
        <v>567558</v>
      </c>
      <c r="B1943" t="s">
        <v>3772</v>
      </c>
      <c r="C1943" t="str">
        <f>LEFT(טבלה1[[#This Row],[course_title]],10)</f>
        <v>Instant Ha</v>
      </c>
      <c r="D1943" t="str">
        <f>RIGHT(טבלה1[[#This Row],[course_title]],10)</f>
        <v xml:space="preserve"> and ease!</v>
      </c>
      <c r="E1943" t="str">
        <f>MID(טבלה1[[#This Row],[course_title]],2,10)</f>
        <v>nstant Har</v>
      </c>
      <c r="F1943" t="s">
        <v>3773</v>
      </c>
      <c r="G1943" t="str">
        <f>REPLACE(טבלה1[[#This Row],[url]],19,3,"com")</f>
        <v>https://www.udemy.com/instant-harmonica-play-amazing-grace-with-grace-and-ease/</v>
      </c>
      <c r="H1943" t="b">
        <v>1</v>
      </c>
      <c r="I1943" s="4">
        <v>40</v>
      </c>
      <c r="J1943" s="5">
        <v>496</v>
      </c>
      <c r="K1943" s="5">
        <v>6</v>
      </c>
      <c r="L1943" s="5">
        <v>14</v>
      </c>
      <c r="M1943">
        <v>2</v>
      </c>
      <c r="N1943" t="str">
        <f>VLOOKUP(טבלה1[[#This Row],[level_id]],Level_id!$A$2:$B$5,2)</f>
        <v>Beginner Level</v>
      </c>
      <c r="O1943" t="str">
        <f>LOWER(טבלה1[[#This Row],[level_desc]])</f>
        <v>beginner level</v>
      </c>
      <c r="P1943" s="3" t="str">
        <f>UPPER(טבלה1[[#This Row],[small letters]])</f>
        <v>BEGINNER LEVEL</v>
      </c>
      <c r="Q1943">
        <f>LEN(טבלה1[[#This Row],[no spaces]])</f>
        <v>14</v>
      </c>
      <c r="R1943" t="str">
        <f>TRIM(טבלה1[[#This Row],[small letters]])</f>
        <v>beginner level</v>
      </c>
      <c r="S1943" s="6">
        <v>1</v>
      </c>
      <c r="T1943" s="12">
        <v>42217</v>
      </c>
      <c r="U1943" s="6">
        <f>DAY(טבלה1[[#This Row],[published_date]])</f>
        <v>1</v>
      </c>
      <c r="V1943" s="6">
        <f>MONTH(טבלה1[[#This Row],[published_date]])</f>
        <v>8</v>
      </c>
      <c r="W1943" s="6">
        <f>YEAR(טבלה1[[#This Row],[published_date]])</f>
        <v>2015</v>
      </c>
      <c r="X1943">
        <v>3</v>
      </c>
      <c r="Y1943" t="str">
        <f>VLOOKUP(טבלה1[[#This Row],[subject_id]],Subject_id!$A$2:$B$5,2)</f>
        <v>Musical Instruments</v>
      </c>
      <c r="Z1943" s="7">
        <v>43465</v>
      </c>
      <c r="AA1943">
        <f>_xlfn.DAYS(טבלה1[[#This Row],[Removal_date]],טבלה1[[#This Row],[published_date]])</f>
        <v>1248</v>
      </c>
      <c r="AB1943" s="4">
        <f>טבלה1[[#This Row],[price]]*טבלה1[[#This Row],[num_subscribers]]</f>
        <v>19840</v>
      </c>
    </row>
    <row r="1944" spans="1:28" x14ac:dyDescent="0.3">
      <c r="A1944">
        <v>569436</v>
      </c>
      <c r="B1944" t="s">
        <v>684</v>
      </c>
      <c r="C1944" t="str">
        <f>LEFT(טבלה1[[#This Row],[course_title]],10)</f>
        <v>How to Bec</v>
      </c>
      <c r="D1944" t="str">
        <f>RIGHT(טבלה1[[#This Row],[course_title]],10)</f>
        <v>m scratch!</v>
      </c>
      <c r="E1944" t="str">
        <f>MID(טבלה1[[#This Row],[course_title]],2,10)</f>
        <v>ow to Beco</v>
      </c>
      <c r="F1944" t="s">
        <v>685</v>
      </c>
      <c r="G1944" t="str">
        <f>REPLACE(טבלה1[[#This Row],[url]],19,3,"com")</f>
        <v>https://www.udemy.com/the-udemy-case-study/</v>
      </c>
      <c r="H1944" t="b">
        <v>1</v>
      </c>
      <c r="I1944" s="4">
        <v>40</v>
      </c>
      <c r="J1944" s="5">
        <v>1169</v>
      </c>
      <c r="K1944" s="5">
        <v>7</v>
      </c>
      <c r="L1944" s="5">
        <v>15</v>
      </c>
      <c r="M1944">
        <v>2</v>
      </c>
      <c r="N1944" t="str">
        <f>VLOOKUP(טבלה1[[#This Row],[level_id]],Level_id!$A$2:$B$5,2)</f>
        <v>Beginner Level</v>
      </c>
      <c r="O1944" t="str">
        <f>LOWER(טבלה1[[#This Row],[level_desc]])</f>
        <v>beginner level</v>
      </c>
      <c r="P1944" s="3" t="str">
        <f>UPPER(טבלה1[[#This Row],[small letters]])</f>
        <v>BEGINNER LEVEL</v>
      </c>
      <c r="Q1944">
        <f>LEN(טבלה1[[#This Row],[no spaces]])</f>
        <v>14</v>
      </c>
      <c r="R1944" t="str">
        <f>TRIM(טבלה1[[#This Row],[small letters]])</f>
        <v>beginner level</v>
      </c>
      <c r="S1944" s="6">
        <v>3</v>
      </c>
      <c r="T1944" s="12">
        <v>42236</v>
      </c>
      <c r="U1944" s="6">
        <f>DAY(טבלה1[[#This Row],[published_date]])</f>
        <v>20</v>
      </c>
      <c r="V1944" s="6">
        <f>MONTH(טבלה1[[#This Row],[published_date]])</f>
        <v>8</v>
      </c>
      <c r="W1944" s="6">
        <f>YEAR(טבלה1[[#This Row],[published_date]])</f>
        <v>2015</v>
      </c>
      <c r="X1944">
        <v>1</v>
      </c>
      <c r="Y1944" t="str">
        <f>VLOOKUP(טבלה1[[#This Row],[subject_id]],Subject_id!$A$2:$B$5,2)</f>
        <v>Business Finance</v>
      </c>
      <c r="Z1944" s="7">
        <v>43245</v>
      </c>
      <c r="AA1944">
        <f>_xlfn.DAYS(טבלה1[[#This Row],[Removal_date]],טבלה1[[#This Row],[published_date]])</f>
        <v>1009</v>
      </c>
      <c r="AB1944" s="4">
        <f>טבלה1[[#This Row],[price]]*טבלה1[[#This Row],[num_subscribers]]</f>
        <v>46760</v>
      </c>
    </row>
    <row r="1945" spans="1:28" x14ac:dyDescent="0.3">
      <c r="A1945">
        <v>570848</v>
      </c>
      <c r="B1945" t="s">
        <v>5972</v>
      </c>
      <c r="C1945" t="str">
        <f>LEFT(טבלה1[[#This Row],[course_title]],10)</f>
        <v xml:space="preserve">WordPress </v>
      </c>
      <c r="D1945" t="str">
        <f>RIGHT(טבלה1[[#This Row],[course_title]],10)</f>
        <v>discovery!</v>
      </c>
      <c r="E1945" t="str">
        <f>MID(טבלה1[[#This Row],[course_title]],2,10)</f>
        <v>ordPress P</v>
      </c>
      <c r="F1945" t="s">
        <v>5973</v>
      </c>
      <c r="G1945" t="str">
        <f>REPLACE(טבלה1[[#This Row],[url]],19,3,"com")</f>
        <v>https://www.udemy.com/wordpress-plugin/</v>
      </c>
      <c r="H1945" t="b">
        <v>1</v>
      </c>
      <c r="I1945" s="4">
        <v>40</v>
      </c>
      <c r="J1945" s="5">
        <v>2650</v>
      </c>
      <c r="K1945" s="5">
        <v>19</v>
      </c>
      <c r="L1945" s="5">
        <v>39</v>
      </c>
      <c r="M1945">
        <v>1</v>
      </c>
      <c r="N1945" t="str">
        <f>VLOOKUP(טבלה1[[#This Row],[level_id]],Level_id!$A$2:$B$5,2)</f>
        <v>All levels</v>
      </c>
      <c r="O1945" t="str">
        <f>LOWER(טבלה1[[#This Row],[level_desc]])</f>
        <v>all levels</v>
      </c>
      <c r="P1945" s="3" t="str">
        <f>UPPER(טבלה1[[#This Row],[small letters]])</f>
        <v>ALL LEVELS</v>
      </c>
      <c r="Q1945">
        <f>LEN(טבלה1[[#This Row],[no spaces]])</f>
        <v>10</v>
      </c>
      <c r="R1945" t="str">
        <f>TRIM(טבלה1[[#This Row],[small letters]])</f>
        <v>all levels</v>
      </c>
      <c r="S1945" s="6">
        <v>2</v>
      </c>
      <c r="T1945" s="12">
        <v>42313</v>
      </c>
      <c r="U1945" s="6">
        <f>DAY(טבלה1[[#This Row],[published_date]])</f>
        <v>5</v>
      </c>
      <c r="V1945" s="6">
        <f>MONTH(טבלה1[[#This Row],[published_date]])</f>
        <v>11</v>
      </c>
      <c r="W1945" s="6">
        <f>YEAR(טבלה1[[#This Row],[published_date]])</f>
        <v>2015</v>
      </c>
      <c r="X1945">
        <v>4</v>
      </c>
      <c r="Y1945" t="str">
        <f>VLOOKUP(טבלה1[[#This Row],[subject_id]],Subject_id!$A$2:$B$5,2)</f>
        <v>Web Development</v>
      </c>
      <c r="Z1945" s="7">
        <v>43734</v>
      </c>
      <c r="AA1945">
        <f>_xlfn.DAYS(טבלה1[[#This Row],[Removal_date]],טבלה1[[#This Row],[published_date]])</f>
        <v>1421</v>
      </c>
      <c r="AB1945" s="4">
        <f>טבלה1[[#This Row],[price]]*טבלה1[[#This Row],[num_subscribers]]</f>
        <v>106000</v>
      </c>
    </row>
    <row r="1946" spans="1:28" x14ac:dyDescent="0.3">
      <c r="A1946">
        <v>576636</v>
      </c>
      <c r="B1946" t="s">
        <v>2246</v>
      </c>
      <c r="C1946" t="str">
        <f>LEFT(טבלה1[[#This Row],[course_title]],10)</f>
        <v>Build your</v>
      </c>
      <c r="D1946" t="str">
        <f>RIGHT(טבלה1[[#This Row],[course_title]],10)</f>
        <v>orex Robot</v>
      </c>
      <c r="E1946" t="str">
        <f>MID(טבלה1[[#This Row],[course_title]],2,10)</f>
        <v xml:space="preserve">uild your </v>
      </c>
      <c r="F1946" t="s">
        <v>2247</v>
      </c>
      <c r="G1946" t="str">
        <f>REPLACE(טבלה1[[#This Row],[url]],19,3,"com")</f>
        <v>https://www.udemy.com/build-your-own-naked-trading-forex-robot/</v>
      </c>
      <c r="H1946" t="b">
        <v>1</v>
      </c>
      <c r="I1946" s="4">
        <v>40</v>
      </c>
      <c r="J1946" s="5">
        <v>315</v>
      </c>
      <c r="K1946" s="5">
        <v>28</v>
      </c>
      <c r="L1946" s="5">
        <v>19</v>
      </c>
      <c r="M1946">
        <v>1</v>
      </c>
      <c r="N1946" t="str">
        <f>VLOOKUP(טבלה1[[#This Row],[level_id]],Level_id!$A$2:$B$5,2)</f>
        <v>All levels</v>
      </c>
      <c r="O1946" t="str">
        <f>LOWER(טבלה1[[#This Row],[level_desc]])</f>
        <v>all levels</v>
      </c>
      <c r="P1946" s="3" t="str">
        <f>UPPER(טבלה1[[#This Row],[small letters]])</f>
        <v>ALL LEVELS</v>
      </c>
      <c r="Q1946">
        <f>LEN(טבלה1[[#This Row],[no spaces]])</f>
        <v>10</v>
      </c>
      <c r="R1946" t="str">
        <f>TRIM(טבלה1[[#This Row],[small letters]])</f>
        <v>all levels</v>
      </c>
      <c r="S1946" s="6">
        <v>2</v>
      </c>
      <c r="T1946" s="12">
        <v>42227</v>
      </c>
      <c r="U1946" s="6">
        <f>DAY(טבלה1[[#This Row],[published_date]])</f>
        <v>11</v>
      </c>
      <c r="V1946" s="6">
        <f>MONTH(טבלה1[[#This Row],[published_date]])</f>
        <v>8</v>
      </c>
      <c r="W1946" s="6">
        <f>YEAR(טבלה1[[#This Row],[published_date]])</f>
        <v>2015</v>
      </c>
      <c r="X1946">
        <v>1</v>
      </c>
      <c r="Y1946" t="str">
        <f>VLOOKUP(טבלה1[[#This Row],[subject_id]],Subject_id!$A$2:$B$5,2)</f>
        <v>Business Finance</v>
      </c>
      <c r="Z1946" s="7">
        <v>43734</v>
      </c>
      <c r="AA1946">
        <f>_xlfn.DAYS(טבלה1[[#This Row],[Removal_date]],טבלה1[[#This Row],[published_date]])</f>
        <v>1507</v>
      </c>
      <c r="AB1946" s="4">
        <f>טבלה1[[#This Row],[price]]*טבלה1[[#This Row],[num_subscribers]]</f>
        <v>12600</v>
      </c>
    </row>
    <row r="1947" spans="1:28" x14ac:dyDescent="0.3">
      <c r="A1947">
        <v>583224</v>
      </c>
      <c r="B1947" t="s">
        <v>4157</v>
      </c>
      <c r="C1947" t="str">
        <f>LEFT(טבלה1[[#This Row],[course_title]],10)</f>
        <v>Instant Ha</v>
      </c>
      <c r="D1947" t="str">
        <f>RIGHT(טבלה1[[#This Row],[course_title]],10)</f>
        <v>y and fun!</v>
      </c>
      <c r="E1947" t="str">
        <f>MID(טבלה1[[#This Row],[course_title]],2,10)</f>
        <v>nstant Har</v>
      </c>
      <c r="F1947" t="s">
        <v>4158</v>
      </c>
      <c r="G1947" t="str">
        <f>REPLACE(טבלה1[[#This Row],[url]],19,3,"com")</f>
        <v>https://www.udemy.com/instant-harmonica-play-the-kesh-part-1-easy-and-fun/</v>
      </c>
      <c r="H1947" t="b">
        <v>1</v>
      </c>
      <c r="I1947" s="4">
        <v>40</v>
      </c>
      <c r="J1947" s="5">
        <v>58</v>
      </c>
      <c r="K1947" s="5">
        <v>5</v>
      </c>
      <c r="L1947" s="5">
        <v>11</v>
      </c>
      <c r="M1947">
        <v>1</v>
      </c>
      <c r="N1947" t="str">
        <f>VLOOKUP(טבלה1[[#This Row],[level_id]],Level_id!$A$2:$B$5,2)</f>
        <v>All levels</v>
      </c>
      <c r="O1947" t="str">
        <f>LOWER(טבלה1[[#This Row],[level_desc]])</f>
        <v>all levels</v>
      </c>
      <c r="P1947" s="3" t="str">
        <f>UPPER(טבלה1[[#This Row],[small letters]])</f>
        <v>ALL LEVELS</v>
      </c>
      <c r="Q1947">
        <f>LEN(טבלה1[[#This Row],[no spaces]])</f>
        <v>10</v>
      </c>
      <c r="R1947" t="str">
        <f>TRIM(טבלה1[[#This Row],[small letters]])</f>
        <v>all levels</v>
      </c>
      <c r="S1947" s="6">
        <v>0.58333333300000001</v>
      </c>
      <c r="T1947" s="12">
        <v>42233</v>
      </c>
      <c r="U1947" s="6">
        <f>DAY(טבלה1[[#This Row],[published_date]])</f>
        <v>17</v>
      </c>
      <c r="V1947" s="6">
        <f>MONTH(טבלה1[[#This Row],[published_date]])</f>
        <v>8</v>
      </c>
      <c r="W1947" s="6">
        <f>YEAR(טבלה1[[#This Row],[published_date]])</f>
        <v>2015</v>
      </c>
      <c r="X1947">
        <v>3</v>
      </c>
      <c r="Y1947" t="str">
        <f>VLOOKUP(טבלה1[[#This Row],[subject_id]],Subject_id!$A$2:$B$5,2)</f>
        <v>Musical Instruments</v>
      </c>
      <c r="Z1947" s="7">
        <v>43734</v>
      </c>
      <c r="AA1947">
        <f>_xlfn.DAYS(טבלה1[[#This Row],[Removal_date]],טבלה1[[#This Row],[published_date]])</f>
        <v>1501</v>
      </c>
      <c r="AB1947" s="4">
        <f>טבלה1[[#This Row],[price]]*טבלה1[[#This Row],[num_subscribers]]</f>
        <v>2320</v>
      </c>
    </row>
    <row r="1948" spans="1:28" x14ac:dyDescent="0.3">
      <c r="A1948">
        <v>585174</v>
      </c>
      <c r="B1948" t="s">
        <v>3112</v>
      </c>
      <c r="C1948" t="str">
        <f>LEFT(טבלה1[[#This Row],[course_title]],10)</f>
        <v>Adobe Illu</v>
      </c>
      <c r="D1948" t="str">
        <f>RIGHT(טבלה1[[#This Row],[course_title]],10)</f>
        <v>Fast Track</v>
      </c>
      <c r="E1948" t="str">
        <f>MID(טבלה1[[#This Row],[course_title]],2,10)</f>
        <v>dobe Illus</v>
      </c>
      <c r="F1948" t="s">
        <v>3113</v>
      </c>
      <c r="G1948" t="str">
        <f>REPLACE(טבלה1[[#This Row],[url]],19,3,"com")</f>
        <v>https://www.udemy.com/adobe-illustrator-fast-track/</v>
      </c>
      <c r="H1948" t="b">
        <v>1</v>
      </c>
      <c r="I1948" s="4">
        <v>40</v>
      </c>
      <c r="J1948" s="5">
        <v>9</v>
      </c>
      <c r="K1948" s="5">
        <v>0</v>
      </c>
      <c r="L1948" s="5">
        <v>23</v>
      </c>
      <c r="M1948">
        <v>2</v>
      </c>
      <c r="N1948" t="str">
        <f>VLOOKUP(טבלה1[[#This Row],[level_id]],Level_id!$A$2:$B$5,2)</f>
        <v>Beginner Level</v>
      </c>
      <c r="O1948" t="str">
        <f>LOWER(טבלה1[[#This Row],[level_desc]])</f>
        <v>beginner level</v>
      </c>
      <c r="P1948" s="3" t="str">
        <f>UPPER(טבלה1[[#This Row],[small letters]])</f>
        <v>BEGINNER LEVEL</v>
      </c>
      <c r="Q1948">
        <f>LEN(טבלה1[[#This Row],[no spaces]])</f>
        <v>14</v>
      </c>
      <c r="R1948" t="str">
        <f>TRIM(טבלה1[[#This Row],[small letters]])</f>
        <v>beginner level</v>
      </c>
      <c r="S1948" s="6">
        <v>2.5</v>
      </c>
      <c r="T1948" s="12">
        <v>42234</v>
      </c>
      <c r="U1948" s="6">
        <f>DAY(טבלה1[[#This Row],[published_date]])</f>
        <v>18</v>
      </c>
      <c r="V1948" s="6">
        <f>MONTH(טבלה1[[#This Row],[published_date]])</f>
        <v>8</v>
      </c>
      <c r="W1948" s="6">
        <f>YEAR(טבלה1[[#This Row],[published_date]])</f>
        <v>2015</v>
      </c>
      <c r="X1948">
        <v>2</v>
      </c>
      <c r="Y1948" t="str">
        <f>VLOOKUP(טבלה1[[#This Row],[subject_id]],Subject_id!$A$2:$B$5,2)</f>
        <v>Graphic Design</v>
      </c>
      <c r="Z1948" s="7">
        <v>43465</v>
      </c>
      <c r="AA1948">
        <f>_xlfn.DAYS(טבלה1[[#This Row],[Removal_date]],טבלה1[[#This Row],[published_date]])</f>
        <v>1231</v>
      </c>
      <c r="AB1948" s="4">
        <f>טבלה1[[#This Row],[price]]*טבלה1[[#This Row],[num_subscribers]]</f>
        <v>360</v>
      </c>
    </row>
    <row r="1949" spans="1:28" x14ac:dyDescent="0.3">
      <c r="A1949">
        <v>586490</v>
      </c>
      <c r="B1949" t="s">
        <v>4914</v>
      </c>
      <c r="C1949" t="str">
        <f>LEFT(טבלה1[[#This Row],[course_title]],10)</f>
        <v>Instant Ha</v>
      </c>
      <c r="D1949" t="str">
        <f>RIGHT(טבלה1[[#This Row],[course_title]],10)</f>
        <v>sy lessons</v>
      </c>
      <c r="E1949" t="str">
        <f>MID(טבלה1[[#This Row],[course_title]],2,10)</f>
        <v>nstant Har</v>
      </c>
      <c r="F1949" t="s">
        <v>4915</v>
      </c>
      <c r="G1949" t="str">
        <f>REPLACE(טבלה1[[#This Row],[url]],19,3,"com")</f>
        <v>https://www.udemy.com/instant-harmonica-play-summertime-in-8-fun-easy-lessons/</v>
      </c>
      <c r="H1949" t="b">
        <v>1</v>
      </c>
      <c r="I1949" s="4">
        <v>40</v>
      </c>
      <c r="J1949" s="5">
        <v>81</v>
      </c>
      <c r="K1949" s="5">
        <v>7</v>
      </c>
      <c r="L1949" s="5">
        <v>11</v>
      </c>
      <c r="M1949">
        <v>2</v>
      </c>
      <c r="N1949" t="str">
        <f>VLOOKUP(טבלה1[[#This Row],[level_id]],Level_id!$A$2:$B$5,2)</f>
        <v>Beginner Level</v>
      </c>
      <c r="O1949" t="str">
        <f>LOWER(טבלה1[[#This Row],[level_desc]])</f>
        <v>beginner level</v>
      </c>
      <c r="P1949" s="3" t="str">
        <f>UPPER(טבלה1[[#This Row],[small letters]])</f>
        <v>BEGINNER LEVEL</v>
      </c>
      <c r="Q1949">
        <f>LEN(טבלה1[[#This Row],[no spaces]])</f>
        <v>14</v>
      </c>
      <c r="R1949" t="str">
        <f>TRIM(טבלה1[[#This Row],[small letters]])</f>
        <v>beginner level</v>
      </c>
      <c r="S1949" s="6">
        <v>1</v>
      </c>
      <c r="T1949" s="12">
        <v>42235</v>
      </c>
      <c r="U1949" s="6">
        <f>DAY(טבלה1[[#This Row],[published_date]])</f>
        <v>19</v>
      </c>
      <c r="V1949" s="6">
        <f>MONTH(טבלה1[[#This Row],[published_date]])</f>
        <v>8</v>
      </c>
      <c r="W1949" s="6">
        <f>YEAR(טבלה1[[#This Row],[published_date]])</f>
        <v>2015</v>
      </c>
      <c r="X1949">
        <v>3</v>
      </c>
      <c r="Y1949" t="str">
        <f>VLOOKUP(טבלה1[[#This Row],[subject_id]],Subject_id!$A$2:$B$5,2)</f>
        <v>Musical Instruments</v>
      </c>
      <c r="Z1949" s="7">
        <v>43465</v>
      </c>
      <c r="AA1949">
        <f>_xlfn.DAYS(טבלה1[[#This Row],[Removal_date]],טבלה1[[#This Row],[published_date]])</f>
        <v>1230</v>
      </c>
      <c r="AB1949" s="4">
        <f>טבלה1[[#This Row],[price]]*טבלה1[[#This Row],[num_subscribers]]</f>
        <v>3240</v>
      </c>
    </row>
    <row r="1950" spans="1:28" x14ac:dyDescent="0.3">
      <c r="A1950">
        <v>589248</v>
      </c>
      <c r="B1950" t="s">
        <v>4163</v>
      </c>
      <c r="C1950" t="str">
        <f>LEFT(טבלה1[[#This Row],[course_title]],10)</f>
        <v>Instant Ha</v>
      </c>
      <c r="D1950" t="str">
        <f>RIGHT(טבלה1[[#This Row],[course_title]],10)</f>
        <v>inbow now!</v>
      </c>
      <c r="E1950" t="str">
        <f>MID(טבלה1[[#This Row],[course_title]],2,10)</f>
        <v>nstant Har</v>
      </c>
      <c r="F1950" t="s">
        <v>4164</v>
      </c>
      <c r="G1950" t="str">
        <f>REPLACE(טבלה1[[#This Row],[url]],19,3,"com")</f>
        <v>https://www.udemy.com/instant-harmonica-play-somewhere-over-the-rainbow-now/</v>
      </c>
      <c r="H1950" t="b">
        <v>1</v>
      </c>
      <c r="I1950" s="4">
        <v>40</v>
      </c>
      <c r="J1950" s="5">
        <v>431</v>
      </c>
      <c r="K1950" s="5">
        <v>2</v>
      </c>
      <c r="L1950" s="5">
        <v>11</v>
      </c>
      <c r="M1950">
        <v>2</v>
      </c>
      <c r="N1950" t="str">
        <f>VLOOKUP(טבלה1[[#This Row],[level_id]],Level_id!$A$2:$B$5,2)</f>
        <v>Beginner Level</v>
      </c>
      <c r="O1950" t="str">
        <f>LOWER(טבלה1[[#This Row],[level_desc]])</f>
        <v>beginner level</v>
      </c>
      <c r="P1950" s="3" t="str">
        <f>UPPER(טבלה1[[#This Row],[small letters]])</f>
        <v>BEGINNER LEVEL</v>
      </c>
      <c r="Q1950">
        <f>LEN(טבלה1[[#This Row],[no spaces]])</f>
        <v>14</v>
      </c>
      <c r="R1950" t="str">
        <f>TRIM(טבלה1[[#This Row],[small letters]])</f>
        <v>beginner level</v>
      </c>
      <c r="S1950" s="6">
        <v>1</v>
      </c>
      <c r="T1950" s="12">
        <v>42373</v>
      </c>
      <c r="U1950" s="6">
        <f>DAY(טבלה1[[#This Row],[published_date]])</f>
        <v>4</v>
      </c>
      <c r="V1950" s="6">
        <f>MONTH(טבלה1[[#This Row],[published_date]])</f>
        <v>1</v>
      </c>
      <c r="W1950" s="6">
        <f>YEAR(טבלה1[[#This Row],[published_date]])</f>
        <v>2016</v>
      </c>
      <c r="X1950">
        <v>3</v>
      </c>
      <c r="Y1950" t="str">
        <f>VLOOKUP(טבלה1[[#This Row],[subject_id]],Subject_id!$A$2:$B$5,2)</f>
        <v>Musical Instruments</v>
      </c>
      <c r="Z1950" s="7">
        <v>43465</v>
      </c>
      <c r="AA1950">
        <f>_xlfn.DAYS(טבלה1[[#This Row],[Removal_date]],טבלה1[[#This Row],[published_date]])</f>
        <v>1092</v>
      </c>
      <c r="AB1950" s="4">
        <f>טבלה1[[#This Row],[price]]*טבלה1[[#This Row],[num_subscribers]]</f>
        <v>17240</v>
      </c>
    </row>
    <row r="1951" spans="1:28" x14ac:dyDescent="0.3">
      <c r="A1951">
        <v>598094</v>
      </c>
      <c r="B1951" t="s">
        <v>436</v>
      </c>
      <c r="C1951" t="str">
        <f>LEFT(טבלה1[[#This Row],[course_title]],10)</f>
        <v>Crowdfundi</v>
      </c>
      <c r="D1951" t="str">
        <f>RIGHT(טבלה1[[#This Row],[course_title]],10)</f>
        <v>ing to Win</v>
      </c>
      <c r="E1951" t="str">
        <f>MID(טבלה1[[#This Row],[course_title]],2,10)</f>
        <v>rowdfundin</v>
      </c>
      <c r="F1951" t="s">
        <v>437</v>
      </c>
      <c r="G1951" t="str">
        <f>REPLACE(טבלה1[[#This Row],[url]],19,3,"com")</f>
        <v>https://www.udemy.com/crowdfunding-to-win/</v>
      </c>
      <c r="H1951" t="b">
        <v>1</v>
      </c>
      <c r="I1951" s="4">
        <v>40</v>
      </c>
      <c r="J1951" s="5">
        <v>627</v>
      </c>
      <c r="K1951" s="5">
        <v>15</v>
      </c>
      <c r="L1951" s="5">
        <v>15</v>
      </c>
      <c r="M1951">
        <v>1</v>
      </c>
      <c r="N1951" t="str">
        <f>VLOOKUP(טבלה1[[#This Row],[level_id]],Level_id!$A$2:$B$5,2)</f>
        <v>All levels</v>
      </c>
      <c r="O1951" t="str">
        <f>LOWER(טבלה1[[#This Row],[level_desc]])</f>
        <v>all levels</v>
      </c>
      <c r="P1951" s="3" t="str">
        <f>UPPER(טבלה1[[#This Row],[small letters]])</f>
        <v>ALL LEVELS</v>
      </c>
      <c r="Q1951">
        <f>LEN(טבלה1[[#This Row],[no spaces]])</f>
        <v>10</v>
      </c>
      <c r="R1951" t="str">
        <f>TRIM(טבלה1[[#This Row],[small letters]])</f>
        <v>all levels</v>
      </c>
      <c r="S1951" s="6">
        <v>1.5</v>
      </c>
      <c r="T1951" s="12">
        <v>42270</v>
      </c>
      <c r="U1951" s="6">
        <f>DAY(טבלה1[[#This Row],[published_date]])</f>
        <v>23</v>
      </c>
      <c r="V1951" s="6">
        <f>MONTH(טבלה1[[#This Row],[published_date]])</f>
        <v>9</v>
      </c>
      <c r="W1951" s="6">
        <f>YEAR(טבלה1[[#This Row],[published_date]])</f>
        <v>2015</v>
      </c>
      <c r="X1951">
        <v>1</v>
      </c>
      <c r="Y1951" t="str">
        <f>VLOOKUP(טבלה1[[#This Row],[subject_id]],Subject_id!$A$2:$B$5,2)</f>
        <v>Business Finance</v>
      </c>
      <c r="Z1951" s="7">
        <v>43408</v>
      </c>
      <c r="AA1951">
        <f>_xlfn.DAYS(טבלה1[[#This Row],[Removal_date]],טבלה1[[#This Row],[published_date]])</f>
        <v>1138</v>
      </c>
      <c r="AB1951" s="4">
        <f>טבלה1[[#This Row],[price]]*טבלה1[[#This Row],[num_subscribers]]</f>
        <v>25080</v>
      </c>
    </row>
    <row r="1952" spans="1:28" x14ac:dyDescent="0.3">
      <c r="A1952">
        <v>601092</v>
      </c>
      <c r="B1952" t="s">
        <v>3006</v>
      </c>
      <c r="C1952" t="str">
        <f>LEFT(טבלה1[[#This Row],[course_title]],10)</f>
        <v>Curso de D</v>
      </c>
      <c r="D1952" t="str">
        <f>RIGHT(טבלה1[[#This Row],[course_title]],10)</f>
        <v>ideojuegos</v>
      </c>
      <c r="E1952" t="str">
        <f>MID(טבלה1[[#This Row],[course_title]],2,10)</f>
        <v>urso de Di</v>
      </c>
      <c r="F1952" t="s">
        <v>3007</v>
      </c>
      <c r="G1952" t="str">
        <f>REPLACE(טבלה1[[#This Row],[url]],19,3,"com")</f>
        <v>https://www.udemy.com/curso-de-diseno-e-ilustracion-de-armas-para-videojuegos/</v>
      </c>
      <c r="H1952" t="b">
        <v>1</v>
      </c>
      <c r="I1952" s="4">
        <v>40</v>
      </c>
      <c r="J1952" s="5">
        <v>183</v>
      </c>
      <c r="K1952" s="5">
        <v>18</v>
      </c>
      <c r="L1952" s="5">
        <v>19</v>
      </c>
      <c r="M1952">
        <v>1</v>
      </c>
      <c r="N1952" t="str">
        <f>VLOOKUP(טבלה1[[#This Row],[level_id]],Level_id!$A$2:$B$5,2)</f>
        <v>All levels</v>
      </c>
      <c r="O1952" t="str">
        <f>LOWER(טבלה1[[#This Row],[level_desc]])</f>
        <v>all levels</v>
      </c>
      <c r="P1952" s="3" t="str">
        <f>UPPER(טבלה1[[#This Row],[small letters]])</f>
        <v>ALL LEVELS</v>
      </c>
      <c r="Q1952">
        <f>LEN(טבלה1[[#This Row],[no spaces]])</f>
        <v>10</v>
      </c>
      <c r="R1952" t="str">
        <f>TRIM(טבלה1[[#This Row],[small letters]])</f>
        <v>all levels</v>
      </c>
      <c r="S1952" s="6">
        <v>2.5</v>
      </c>
      <c r="T1952" s="12">
        <v>42268</v>
      </c>
      <c r="U1952" s="6">
        <f>DAY(טבלה1[[#This Row],[published_date]])</f>
        <v>21</v>
      </c>
      <c r="V1952" s="6">
        <f>MONTH(טבלה1[[#This Row],[published_date]])</f>
        <v>9</v>
      </c>
      <c r="W1952" s="6">
        <f>YEAR(טבלה1[[#This Row],[published_date]])</f>
        <v>2015</v>
      </c>
      <c r="X1952">
        <v>2</v>
      </c>
      <c r="Y1952" t="str">
        <f>VLOOKUP(טבלה1[[#This Row],[subject_id]],Subject_id!$A$2:$B$5,2)</f>
        <v>Graphic Design</v>
      </c>
      <c r="Z1952" s="7">
        <v>43734</v>
      </c>
      <c r="AA1952">
        <f>_xlfn.DAYS(טבלה1[[#This Row],[Removal_date]],טבלה1[[#This Row],[published_date]])</f>
        <v>1466</v>
      </c>
      <c r="AB1952" s="4">
        <f>טבלה1[[#This Row],[price]]*טבלה1[[#This Row],[num_subscribers]]</f>
        <v>7320</v>
      </c>
    </row>
    <row r="1953" spans="1:28" x14ac:dyDescent="0.3">
      <c r="A1953">
        <v>614668</v>
      </c>
      <c r="B1953" t="s">
        <v>2040</v>
      </c>
      <c r="C1953" t="str">
        <f>LEFT(טבלה1[[#This Row],[course_title]],10)</f>
        <v>8 Steps To</v>
      </c>
      <c r="D1953" t="str">
        <f>RIGHT(טבלה1[[#This Row],[course_title]],10)</f>
        <v>scape Debt</v>
      </c>
      <c r="E1953" t="str">
        <f>MID(טבלה1[[#This Row],[course_title]],2,10)</f>
        <v xml:space="preserve"> Steps To </v>
      </c>
      <c r="F1953" t="s">
        <v>2041</v>
      </c>
      <c r="G1953" t="str">
        <f>REPLACE(טבלה1[[#This Row],[url]],19,3,"com")</f>
        <v>https://www.udemy.com/achieve-financial-freedom-and-escape-debt/</v>
      </c>
      <c r="H1953" t="b">
        <v>1</v>
      </c>
      <c r="I1953" s="4">
        <v>40</v>
      </c>
      <c r="J1953" s="5">
        <v>5</v>
      </c>
      <c r="K1953" s="5">
        <v>0</v>
      </c>
      <c r="L1953" s="5">
        <v>48</v>
      </c>
      <c r="M1953">
        <v>2</v>
      </c>
      <c r="N1953" t="str">
        <f>VLOOKUP(טבלה1[[#This Row],[level_id]],Level_id!$A$2:$B$5,2)</f>
        <v>Beginner Level</v>
      </c>
      <c r="O1953" t="str">
        <f>LOWER(טבלה1[[#This Row],[level_desc]])</f>
        <v>beginner level</v>
      </c>
      <c r="P1953" s="3" t="str">
        <f>UPPER(טבלה1[[#This Row],[small letters]])</f>
        <v>BEGINNER LEVEL</v>
      </c>
      <c r="Q1953">
        <f>LEN(טבלה1[[#This Row],[no spaces]])</f>
        <v>14</v>
      </c>
      <c r="R1953" t="str">
        <f>TRIM(טבלה1[[#This Row],[small letters]])</f>
        <v>beginner level</v>
      </c>
      <c r="S1953" s="6">
        <v>5.5</v>
      </c>
      <c r="T1953" s="12">
        <v>42321</v>
      </c>
      <c r="U1953" s="6">
        <f>DAY(טבלה1[[#This Row],[published_date]])</f>
        <v>13</v>
      </c>
      <c r="V1953" s="6">
        <f>MONTH(טבלה1[[#This Row],[published_date]])</f>
        <v>11</v>
      </c>
      <c r="W1953" s="6">
        <f>YEAR(טבלה1[[#This Row],[published_date]])</f>
        <v>2015</v>
      </c>
      <c r="X1953">
        <v>1</v>
      </c>
      <c r="Y1953" t="str">
        <f>VLOOKUP(טבלה1[[#This Row],[subject_id]],Subject_id!$A$2:$B$5,2)</f>
        <v>Business Finance</v>
      </c>
      <c r="Z1953" s="7">
        <v>43465</v>
      </c>
      <c r="AA1953">
        <f>_xlfn.DAYS(טבלה1[[#This Row],[Removal_date]],טבלה1[[#This Row],[published_date]])</f>
        <v>1144</v>
      </c>
      <c r="AB1953" s="4">
        <f>טבלה1[[#This Row],[price]]*טבלה1[[#This Row],[num_subscribers]]</f>
        <v>200</v>
      </c>
    </row>
    <row r="1954" spans="1:28" x14ac:dyDescent="0.3">
      <c r="A1954">
        <v>628440</v>
      </c>
      <c r="B1954" t="s">
        <v>2584</v>
      </c>
      <c r="C1954" t="str">
        <f>LEFT(טבלה1[[#This Row],[course_title]],10)</f>
        <v>Inkscape F</v>
      </c>
      <c r="D1954" t="str">
        <f>RIGHT(טבלה1[[#This Row],[course_title]],10)</f>
        <v xml:space="preserve"> 2016/2017</v>
      </c>
      <c r="E1954" t="str">
        <f>MID(טבלה1[[#This Row],[course_title]],2,10)</f>
        <v>nkscape Fo</v>
      </c>
      <c r="F1954" t="s">
        <v>2585</v>
      </c>
      <c r="G1954" t="str">
        <f>REPLACE(טבלה1[[#This Row],[url]],19,3,"com")</f>
        <v>https://www.udemy.com/udemy-master-inkscape-beginner-course-20162017-unofficial/</v>
      </c>
      <c r="H1954" t="b">
        <v>1</v>
      </c>
      <c r="I1954" s="4">
        <v>40</v>
      </c>
      <c r="J1954" s="5">
        <v>1029</v>
      </c>
      <c r="K1954" s="5">
        <v>52</v>
      </c>
      <c r="L1954" s="5">
        <v>26</v>
      </c>
      <c r="M1954">
        <v>1</v>
      </c>
      <c r="N1954" t="str">
        <f>VLOOKUP(טבלה1[[#This Row],[level_id]],Level_id!$A$2:$B$5,2)</f>
        <v>All levels</v>
      </c>
      <c r="O1954" t="str">
        <f>LOWER(טבלה1[[#This Row],[level_desc]])</f>
        <v>all levels</v>
      </c>
      <c r="P1954" s="3" t="str">
        <f>UPPER(טבלה1[[#This Row],[small letters]])</f>
        <v>ALL LEVELS</v>
      </c>
      <c r="Q1954">
        <f>LEN(טבלה1[[#This Row],[no spaces]])</f>
        <v>10</v>
      </c>
      <c r="R1954" t="str">
        <f>TRIM(טבלה1[[#This Row],[small letters]])</f>
        <v>all levels</v>
      </c>
      <c r="S1954" s="6">
        <v>4</v>
      </c>
      <c r="T1954" s="12">
        <v>42639</v>
      </c>
      <c r="U1954" s="6">
        <f>DAY(טבלה1[[#This Row],[published_date]])</f>
        <v>26</v>
      </c>
      <c r="V1954" s="6">
        <f>MONTH(טבלה1[[#This Row],[published_date]])</f>
        <v>9</v>
      </c>
      <c r="W1954" s="6">
        <f>YEAR(טבלה1[[#This Row],[published_date]])</f>
        <v>2016</v>
      </c>
      <c r="X1954">
        <v>2</v>
      </c>
      <c r="Y1954" t="str">
        <f>VLOOKUP(טבלה1[[#This Row],[subject_id]],Subject_id!$A$2:$B$5,2)</f>
        <v>Graphic Design</v>
      </c>
      <c r="Z1954" s="7">
        <v>43734</v>
      </c>
      <c r="AA1954">
        <f>_xlfn.DAYS(טבלה1[[#This Row],[Removal_date]],טבלה1[[#This Row],[published_date]])</f>
        <v>1095</v>
      </c>
      <c r="AB1954" s="4">
        <f>טבלה1[[#This Row],[price]]*טבלה1[[#This Row],[num_subscribers]]</f>
        <v>41160</v>
      </c>
    </row>
    <row r="1955" spans="1:28" x14ac:dyDescent="0.3">
      <c r="A1955">
        <v>631754</v>
      </c>
      <c r="B1955" t="s">
        <v>6200</v>
      </c>
      <c r="C1955" t="str">
        <f>LEFT(טבלה1[[#This Row],[course_title]],10)</f>
        <v>Zend Frame</v>
      </c>
      <c r="D1955" t="str">
        <f>RIGHT(טבלה1[[#This Row],[course_title]],10)</f>
        <v>om scratch</v>
      </c>
      <c r="E1955" t="str">
        <f>MID(טבלה1[[#This Row],[course_title]],2,10)</f>
        <v>end Framew</v>
      </c>
      <c r="F1955" t="s">
        <v>6201</v>
      </c>
      <c r="G1955" t="str">
        <f>REPLACE(טבלה1[[#This Row],[url]],19,3,"com")</f>
        <v>https://www.udemy.com/zend-framework-2-from-beginner-to-professional/</v>
      </c>
      <c r="H1955" t="b">
        <v>1</v>
      </c>
      <c r="I1955" s="4">
        <v>40</v>
      </c>
      <c r="J1955" s="5">
        <v>723</v>
      </c>
      <c r="K1955" s="5">
        <v>130</v>
      </c>
      <c r="L1955" s="5">
        <v>37</v>
      </c>
      <c r="M1955">
        <v>1</v>
      </c>
      <c r="N1955" t="str">
        <f>VLOOKUP(טבלה1[[#This Row],[level_id]],Level_id!$A$2:$B$5,2)</f>
        <v>All levels</v>
      </c>
      <c r="O1955" t="str">
        <f>LOWER(טבלה1[[#This Row],[level_desc]])</f>
        <v>all levels</v>
      </c>
      <c r="P1955" s="3" t="str">
        <f>UPPER(טבלה1[[#This Row],[small letters]])</f>
        <v>ALL LEVELS</v>
      </c>
      <c r="Q1955">
        <f>LEN(טבלה1[[#This Row],[no spaces]])</f>
        <v>10</v>
      </c>
      <c r="R1955" t="str">
        <f>TRIM(טבלה1[[#This Row],[small letters]])</f>
        <v>all levels</v>
      </c>
      <c r="S1955" s="6">
        <v>6.5</v>
      </c>
      <c r="T1955" s="12">
        <v>42319</v>
      </c>
      <c r="U1955" s="6">
        <f>DAY(טבלה1[[#This Row],[published_date]])</f>
        <v>11</v>
      </c>
      <c r="V1955" s="6">
        <f>MONTH(טבלה1[[#This Row],[published_date]])</f>
        <v>11</v>
      </c>
      <c r="W1955" s="6">
        <f>YEAR(טבלה1[[#This Row],[published_date]])</f>
        <v>2015</v>
      </c>
      <c r="X1955">
        <v>4</v>
      </c>
      <c r="Y1955" t="str">
        <f>VLOOKUP(טבלה1[[#This Row],[subject_id]],Subject_id!$A$2:$B$5,2)</f>
        <v>Web Development</v>
      </c>
      <c r="Z1955" s="7">
        <v>43734</v>
      </c>
      <c r="AA1955">
        <f>_xlfn.DAYS(טבלה1[[#This Row],[Removal_date]],טבלה1[[#This Row],[published_date]])</f>
        <v>1415</v>
      </c>
      <c r="AB1955" s="4">
        <f>טבלה1[[#This Row],[price]]*טבלה1[[#This Row],[num_subscribers]]</f>
        <v>28920</v>
      </c>
    </row>
    <row r="1956" spans="1:28" x14ac:dyDescent="0.3">
      <c r="A1956">
        <v>632488</v>
      </c>
      <c r="B1956" t="s">
        <v>4815</v>
      </c>
      <c r="C1956" t="str">
        <f>LEFT(טבלה1[[#This Row],[course_title]],10)</f>
        <v>Spice up y</v>
      </c>
      <c r="D1956" t="str">
        <f>RIGHT(טבלה1[[#This Row],[course_title]],10)</f>
        <v xml:space="preserve">chniques! </v>
      </c>
      <c r="E1956" t="str">
        <f>MID(טבלה1[[#This Row],[course_title]],2,10)</f>
        <v>pice up yo</v>
      </c>
      <c r="F1956" t="s">
        <v>4816</v>
      </c>
      <c r="G1956" t="str">
        <f>REPLACE(טבלה1[[#This Row],[url]],19,3,"com")</f>
        <v>https://www.udemy.com/flamenco-guitar-essentials/</v>
      </c>
      <c r="H1956" t="b">
        <v>1</v>
      </c>
      <c r="I1956" s="4">
        <v>40</v>
      </c>
      <c r="J1956" s="5">
        <v>120</v>
      </c>
      <c r="K1956" s="5">
        <v>11</v>
      </c>
      <c r="L1956" s="5">
        <v>47</v>
      </c>
      <c r="M1956">
        <v>4</v>
      </c>
      <c r="N1956" t="str">
        <f>VLOOKUP(טבלה1[[#This Row],[level_id]],Level_id!$A$2:$B$5,2)</f>
        <v>Intermediate Level</v>
      </c>
      <c r="O1956" t="str">
        <f>LOWER(טבלה1[[#This Row],[level_desc]])</f>
        <v>intermediate level</v>
      </c>
      <c r="P1956" s="3" t="str">
        <f>UPPER(טבלה1[[#This Row],[small letters]])</f>
        <v>INTERMEDIATE LEVEL</v>
      </c>
      <c r="Q1956">
        <f>LEN(טבלה1[[#This Row],[no spaces]])</f>
        <v>18</v>
      </c>
      <c r="R1956" t="str">
        <f>TRIM(טבלה1[[#This Row],[small letters]])</f>
        <v>intermediate level</v>
      </c>
      <c r="S1956" s="6">
        <v>0.73333333300000003</v>
      </c>
      <c r="T1956" s="12">
        <v>42314</v>
      </c>
      <c r="U1956" s="6">
        <f>DAY(טבלה1[[#This Row],[published_date]])</f>
        <v>6</v>
      </c>
      <c r="V1956" s="6">
        <f>MONTH(טבלה1[[#This Row],[published_date]])</f>
        <v>11</v>
      </c>
      <c r="W1956" s="6">
        <f>YEAR(טבלה1[[#This Row],[published_date]])</f>
        <v>2015</v>
      </c>
      <c r="X1956">
        <v>3</v>
      </c>
      <c r="Y1956" t="str">
        <f>VLOOKUP(טבלה1[[#This Row],[subject_id]],Subject_id!$A$2:$B$5,2)</f>
        <v>Musical Instruments</v>
      </c>
      <c r="Z1956" s="7">
        <v>44114</v>
      </c>
      <c r="AA1956">
        <f>_xlfn.DAYS(טבלה1[[#This Row],[Removal_date]],טבלה1[[#This Row],[published_date]])</f>
        <v>1800</v>
      </c>
      <c r="AB1956" s="4">
        <f>טבלה1[[#This Row],[price]]*טבלה1[[#This Row],[num_subscribers]]</f>
        <v>4800</v>
      </c>
    </row>
    <row r="1957" spans="1:28" x14ac:dyDescent="0.3">
      <c r="A1957">
        <v>635248</v>
      </c>
      <c r="B1957" t="s">
        <v>7343</v>
      </c>
      <c r="C1957" t="str">
        <f>LEFT(טבלה1[[#This Row],[course_title]],10)</f>
        <v xml:space="preserve">Learn and </v>
      </c>
      <c r="D1957" t="str">
        <f>RIGHT(טבלה1[[#This Row],[course_title]],10)</f>
        <v>ng Polymer</v>
      </c>
      <c r="E1957" t="str">
        <f>MID(טבלה1[[#This Row],[course_title]],2,10)</f>
        <v>earn and B</v>
      </c>
      <c r="F1957" t="s">
        <v>7344</v>
      </c>
      <c r="G1957" t="str">
        <f>REPLACE(טבלה1[[#This Row],[url]],19,3,"com")</f>
        <v>https://www.udemy.com/learn-and-build-using-polymer/</v>
      </c>
      <c r="H1957" t="b">
        <v>1</v>
      </c>
      <c r="I1957" s="4">
        <v>40</v>
      </c>
      <c r="J1957" s="5">
        <v>513</v>
      </c>
      <c r="K1957" s="5">
        <v>169</v>
      </c>
      <c r="L1957" s="5">
        <v>48</v>
      </c>
      <c r="M1957">
        <v>1</v>
      </c>
      <c r="N1957" t="str">
        <f>VLOOKUP(טבלה1[[#This Row],[level_id]],Level_id!$A$2:$B$5,2)</f>
        <v>All levels</v>
      </c>
      <c r="O1957" t="str">
        <f>LOWER(טבלה1[[#This Row],[level_desc]])</f>
        <v>all levels</v>
      </c>
      <c r="P1957" s="3" t="str">
        <f>UPPER(טבלה1[[#This Row],[small letters]])</f>
        <v>ALL LEVELS</v>
      </c>
      <c r="Q1957">
        <f>LEN(טבלה1[[#This Row],[no spaces]])</f>
        <v>10</v>
      </c>
      <c r="R1957" t="str">
        <f>TRIM(טבלה1[[#This Row],[small letters]])</f>
        <v>all levels</v>
      </c>
      <c r="S1957" s="6">
        <v>3.5</v>
      </c>
      <c r="T1957" s="12">
        <v>42368</v>
      </c>
      <c r="U1957" s="6">
        <f>DAY(טבלה1[[#This Row],[published_date]])</f>
        <v>30</v>
      </c>
      <c r="V1957" s="6">
        <f>MONTH(טבלה1[[#This Row],[published_date]])</f>
        <v>12</v>
      </c>
      <c r="W1957" s="6">
        <f>YEAR(טבלה1[[#This Row],[published_date]])</f>
        <v>2015</v>
      </c>
      <c r="X1957">
        <v>4</v>
      </c>
      <c r="Y1957" t="str">
        <f>VLOOKUP(טבלה1[[#This Row],[subject_id]],Subject_id!$A$2:$B$5,2)</f>
        <v>Web Development</v>
      </c>
      <c r="Z1957" s="7">
        <v>43734</v>
      </c>
      <c r="AA1957">
        <f>_xlfn.DAYS(טבלה1[[#This Row],[Removal_date]],טבלה1[[#This Row],[published_date]])</f>
        <v>1366</v>
      </c>
      <c r="AB1957" s="4">
        <f>טבלה1[[#This Row],[price]]*טבלה1[[#This Row],[num_subscribers]]</f>
        <v>20520</v>
      </c>
    </row>
    <row r="1958" spans="1:28" x14ac:dyDescent="0.3">
      <c r="A1958">
        <v>637840</v>
      </c>
      <c r="B1958" t="s">
        <v>7047</v>
      </c>
      <c r="C1958" t="str">
        <f>LEFT(טבלה1[[#This Row],[course_title]],10)</f>
        <v>Learn Knoc</v>
      </c>
      <c r="D1958" t="str">
        <f>RIGHT(טבלה1[[#This Row],[course_title]],10)</f>
        <v>m GroundUp</v>
      </c>
      <c r="E1958" t="str">
        <f>MID(טבלה1[[#This Row],[course_title]],2,10)</f>
        <v>earn Knock</v>
      </c>
      <c r="F1958" t="s">
        <v>7048</v>
      </c>
      <c r="G1958" t="str">
        <f>REPLACE(טבלה1[[#This Row],[url]],19,3,"com")</f>
        <v>https://www.udemy.com/learn-knockout-js-framework-from-groundup/</v>
      </c>
      <c r="H1958" t="b">
        <v>1</v>
      </c>
      <c r="I1958" s="4">
        <v>40</v>
      </c>
      <c r="J1958" s="5">
        <v>633</v>
      </c>
      <c r="K1958" s="5">
        <v>104</v>
      </c>
      <c r="L1958" s="5">
        <v>31</v>
      </c>
      <c r="M1958">
        <v>1</v>
      </c>
      <c r="N1958" t="str">
        <f>VLOOKUP(טבלה1[[#This Row],[level_id]],Level_id!$A$2:$B$5,2)</f>
        <v>All levels</v>
      </c>
      <c r="O1958" t="str">
        <f>LOWER(טבלה1[[#This Row],[level_desc]])</f>
        <v>all levels</v>
      </c>
      <c r="P1958" s="3" t="str">
        <f>UPPER(טבלה1[[#This Row],[small letters]])</f>
        <v>ALL LEVELS</v>
      </c>
      <c r="Q1958">
        <f>LEN(טבלה1[[#This Row],[no spaces]])</f>
        <v>10</v>
      </c>
      <c r="R1958" t="str">
        <f>TRIM(טבלה1[[#This Row],[small letters]])</f>
        <v>all levels</v>
      </c>
      <c r="S1958" s="6">
        <v>5</v>
      </c>
      <c r="T1958" s="12">
        <v>42292</v>
      </c>
      <c r="U1958" s="6">
        <f>DAY(טבלה1[[#This Row],[published_date]])</f>
        <v>15</v>
      </c>
      <c r="V1958" s="6">
        <f>MONTH(טבלה1[[#This Row],[published_date]])</f>
        <v>10</v>
      </c>
      <c r="W1958" s="6">
        <f>YEAR(טבלה1[[#This Row],[published_date]])</f>
        <v>2015</v>
      </c>
      <c r="X1958">
        <v>4</v>
      </c>
      <c r="Y1958" t="str">
        <f>VLOOKUP(טבלה1[[#This Row],[subject_id]],Subject_id!$A$2:$B$5,2)</f>
        <v>Web Development</v>
      </c>
      <c r="Z1958" s="7">
        <v>43734</v>
      </c>
      <c r="AA1958">
        <f>_xlfn.DAYS(טבלה1[[#This Row],[Removal_date]],טבלה1[[#This Row],[published_date]])</f>
        <v>1442</v>
      </c>
      <c r="AB1958" s="4">
        <f>טבלה1[[#This Row],[price]]*טבלה1[[#This Row],[num_subscribers]]</f>
        <v>25320</v>
      </c>
    </row>
    <row r="1959" spans="1:28" x14ac:dyDescent="0.3">
      <c r="A1959">
        <v>641236</v>
      </c>
      <c r="B1959" t="s">
        <v>6090</v>
      </c>
      <c r="C1959" t="str">
        <f>LEFT(טבלה1[[#This Row],[course_title]],10)</f>
        <v>Basic Java</v>
      </c>
      <c r="D1959" t="str">
        <f>RIGHT(טבלה1[[#This Row],[course_title]],10)</f>
        <v>t Projects</v>
      </c>
      <c r="E1959" t="str">
        <f>MID(טבלה1[[#This Row],[course_title]],2,10)</f>
        <v>asic JavaS</v>
      </c>
      <c r="F1959" t="s">
        <v>6091</v>
      </c>
      <c r="G1959" t="str">
        <f>REPLACE(טבלה1[[#This Row],[url]],19,3,"com")</f>
        <v>https://www.udemy.com/practical-javascript-javascript-basics/</v>
      </c>
      <c r="H1959" t="b">
        <v>1</v>
      </c>
      <c r="I1959" s="4">
        <v>40</v>
      </c>
      <c r="J1959" s="5">
        <v>670</v>
      </c>
      <c r="K1959" s="5">
        <v>33</v>
      </c>
      <c r="L1959" s="5">
        <v>37</v>
      </c>
      <c r="M1959">
        <v>2</v>
      </c>
      <c r="N1959" t="str">
        <f>VLOOKUP(טבלה1[[#This Row],[level_id]],Level_id!$A$2:$B$5,2)</f>
        <v>Beginner Level</v>
      </c>
      <c r="O1959" t="str">
        <f>LOWER(טבלה1[[#This Row],[level_desc]])</f>
        <v>beginner level</v>
      </c>
      <c r="P1959" s="3" t="str">
        <f>UPPER(טבלה1[[#This Row],[small letters]])</f>
        <v>BEGINNER LEVEL</v>
      </c>
      <c r="Q1959">
        <f>LEN(טבלה1[[#This Row],[no spaces]])</f>
        <v>14</v>
      </c>
      <c r="R1959" t="str">
        <f>TRIM(טבלה1[[#This Row],[small letters]])</f>
        <v>beginner level</v>
      </c>
      <c r="S1959" s="6">
        <v>4.5</v>
      </c>
      <c r="T1959" s="12">
        <v>42404</v>
      </c>
      <c r="U1959" s="6">
        <f>DAY(טבלה1[[#This Row],[published_date]])</f>
        <v>4</v>
      </c>
      <c r="V1959" s="6">
        <f>MONTH(טבלה1[[#This Row],[published_date]])</f>
        <v>2</v>
      </c>
      <c r="W1959" s="6">
        <f>YEAR(טבלה1[[#This Row],[published_date]])</f>
        <v>2016</v>
      </c>
      <c r="X1959">
        <v>4</v>
      </c>
      <c r="Y1959" t="str">
        <f>VLOOKUP(טבלה1[[#This Row],[subject_id]],Subject_id!$A$2:$B$5,2)</f>
        <v>Web Development</v>
      </c>
      <c r="Z1959" s="7">
        <v>43465</v>
      </c>
      <c r="AA1959">
        <f>_xlfn.DAYS(טבלה1[[#This Row],[Removal_date]],טבלה1[[#This Row],[published_date]])</f>
        <v>1061</v>
      </c>
      <c r="AB1959" s="4">
        <f>טבלה1[[#This Row],[price]]*טבלה1[[#This Row],[num_subscribers]]</f>
        <v>26800</v>
      </c>
    </row>
    <row r="1960" spans="1:28" x14ac:dyDescent="0.3">
      <c r="A1960">
        <v>645714</v>
      </c>
      <c r="B1960" t="s">
        <v>5942</v>
      </c>
      <c r="C1960" t="str">
        <f>LEFT(טבלה1[[#This Row],[course_title]],10)</f>
        <v>Build Apps</v>
      </c>
      <c r="D1960" t="str">
        <f>RIGHT(טבלה1[[#This Row],[course_title]],10)</f>
        <v>ete Course</v>
      </c>
      <c r="E1960" t="str">
        <f>MID(טבלה1[[#This Row],[course_title]],2,10)</f>
        <v xml:space="preserve">uild Apps </v>
      </c>
      <c r="F1960" t="s">
        <v>5943</v>
      </c>
      <c r="G1960" t="str">
        <f>REPLACE(טבלה1[[#This Row],[url]],19,3,"com")</f>
        <v>https://www.udemy.com/build-apps-with-reactjs-the-complete-course/</v>
      </c>
      <c r="H1960" t="b">
        <v>1</v>
      </c>
      <c r="I1960" s="4">
        <v>40</v>
      </c>
      <c r="J1960" s="5">
        <v>1433</v>
      </c>
      <c r="K1960" s="5">
        <v>145</v>
      </c>
      <c r="L1960" s="5">
        <v>34</v>
      </c>
      <c r="M1960">
        <v>1</v>
      </c>
      <c r="N1960" t="str">
        <f>VLOOKUP(טבלה1[[#This Row],[level_id]],Level_id!$A$2:$B$5,2)</f>
        <v>All levels</v>
      </c>
      <c r="O1960" t="str">
        <f>LOWER(טבלה1[[#This Row],[level_desc]])</f>
        <v>all levels</v>
      </c>
      <c r="P1960" s="3" t="str">
        <f>UPPER(טבלה1[[#This Row],[small letters]])</f>
        <v>ALL LEVELS</v>
      </c>
      <c r="Q1960">
        <f>LEN(טבלה1[[#This Row],[no spaces]])</f>
        <v>10</v>
      </c>
      <c r="R1960" t="str">
        <f>TRIM(טבלה1[[#This Row],[small letters]])</f>
        <v>all levels</v>
      </c>
      <c r="S1960" s="6">
        <v>5.5</v>
      </c>
      <c r="T1960" s="12">
        <v>42299</v>
      </c>
      <c r="U1960" s="6">
        <f>DAY(טבלה1[[#This Row],[published_date]])</f>
        <v>22</v>
      </c>
      <c r="V1960" s="6">
        <f>MONTH(טבלה1[[#This Row],[published_date]])</f>
        <v>10</v>
      </c>
      <c r="W1960" s="6">
        <f>YEAR(טבלה1[[#This Row],[published_date]])</f>
        <v>2015</v>
      </c>
      <c r="X1960">
        <v>4</v>
      </c>
      <c r="Y1960" t="str">
        <f>VLOOKUP(טבלה1[[#This Row],[subject_id]],Subject_id!$A$2:$B$5,2)</f>
        <v>Web Development</v>
      </c>
      <c r="Z1960" s="7">
        <v>43734</v>
      </c>
      <c r="AA1960">
        <f>_xlfn.DAYS(טבלה1[[#This Row],[Removal_date]],טבלה1[[#This Row],[published_date]])</f>
        <v>1435</v>
      </c>
      <c r="AB1960" s="4">
        <f>טבלה1[[#This Row],[price]]*טבלה1[[#This Row],[num_subscribers]]</f>
        <v>57320</v>
      </c>
    </row>
    <row r="1961" spans="1:28" x14ac:dyDescent="0.3">
      <c r="A1961">
        <v>648174</v>
      </c>
      <c r="B1961" t="s">
        <v>1374</v>
      </c>
      <c r="C1961" t="str">
        <f>LEFT(טבלה1[[#This Row],[course_title]],10)</f>
        <v>BuchfÃ¼hru</v>
      </c>
      <c r="D1961" t="str">
        <f>RIGHT(טבלה1[[#This Row],[course_title]],10)</f>
        <v>ht gemacht</v>
      </c>
      <c r="E1961" t="str">
        <f>MID(טבלה1[[#This Row],[course_title]],2,10)</f>
        <v>uchfÃ¼hrun</v>
      </c>
      <c r="F1961" t="s">
        <v>1375</v>
      </c>
      <c r="G1961" t="str">
        <f>REPLACE(טבלה1[[#This Row],[url]],19,3,"com")</f>
        <v>https://www.udemy.com/buchfuehrung-lernen-leicht-gemacht/</v>
      </c>
      <c r="H1961" t="b">
        <v>1</v>
      </c>
      <c r="I1961" s="4">
        <v>40</v>
      </c>
      <c r="J1961" s="5">
        <v>446</v>
      </c>
      <c r="K1961" s="5">
        <v>39</v>
      </c>
      <c r="L1961" s="5">
        <v>70</v>
      </c>
      <c r="M1961">
        <v>2</v>
      </c>
      <c r="N1961" t="str">
        <f>VLOOKUP(טבלה1[[#This Row],[level_id]],Level_id!$A$2:$B$5,2)</f>
        <v>Beginner Level</v>
      </c>
      <c r="O1961" t="str">
        <f>LOWER(טבלה1[[#This Row],[level_desc]])</f>
        <v>beginner level</v>
      </c>
      <c r="P1961" s="3" t="str">
        <f>UPPER(טבלה1[[#This Row],[small letters]])</f>
        <v>BEGINNER LEVEL</v>
      </c>
      <c r="Q1961">
        <f>LEN(טבלה1[[#This Row],[no spaces]])</f>
        <v>14</v>
      </c>
      <c r="R1961" t="str">
        <f>TRIM(טבלה1[[#This Row],[small letters]])</f>
        <v>beginner level</v>
      </c>
      <c r="S1961" s="6">
        <v>5</v>
      </c>
      <c r="T1961" s="12">
        <v>42534</v>
      </c>
      <c r="U1961" s="6">
        <f>DAY(טבלה1[[#This Row],[published_date]])</f>
        <v>13</v>
      </c>
      <c r="V1961" s="6">
        <f>MONTH(טבלה1[[#This Row],[published_date]])</f>
        <v>6</v>
      </c>
      <c r="W1961" s="6">
        <f>YEAR(טבלה1[[#This Row],[published_date]])</f>
        <v>2016</v>
      </c>
      <c r="X1961">
        <v>1</v>
      </c>
      <c r="Y1961" t="str">
        <f>VLOOKUP(טבלה1[[#This Row],[subject_id]],Subject_id!$A$2:$B$5,2)</f>
        <v>Business Finance</v>
      </c>
      <c r="Z1961" s="7">
        <v>43465</v>
      </c>
      <c r="AA1961">
        <f>_xlfn.DAYS(טבלה1[[#This Row],[Removal_date]],טבלה1[[#This Row],[published_date]])</f>
        <v>931</v>
      </c>
      <c r="AB1961" s="4">
        <f>טבלה1[[#This Row],[price]]*טבלה1[[#This Row],[num_subscribers]]</f>
        <v>17840</v>
      </c>
    </row>
    <row r="1962" spans="1:28" x14ac:dyDescent="0.3">
      <c r="A1962">
        <v>649404</v>
      </c>
      <c r="B1962" t="s">
        <v>3378</v>
      </c>
      <c r="C1962" t="str">
        <f>LEFT(טבלה1[[#This Row],[course_title]],10)</f>
        <v>Ribbon Let</v>
      </c>
      <c r="D1962" t="str">
        <f>RIGHT(טבלה1[[#This Row],[course_title]],10)</f>
        <v>o Wordmark</v>
      </c>
      <c r="E1962" t="str">
        <f>MID(טבלה1[[#This Row],[course_title]],2,10)</f>
        <v>ibbon Lett</v>
      </c>
      <c r="F1962" t="s">
        <v>3379</v>
      </c>
      <c r="G1962" t="str">
        <f>REPLACE(טבלה1[[#This Row],[url]],19,3,"com")</f>
        <v>https://www.udemy.com/ribbon-lettering-from-sketch-to-wordmark/</v>
      </c>
      <c r="H1962" t="b">
        <v>1</v>
      </c>
      <c r="I1962" s="4">
        <v>40</v>
      </c>
      <c r="J1962" s="5">
        <v>342</v>
      </c>
      <c r="K1962" s="5">
        <v>2</v>
      </c>
      <c r="L1962" s="5">
        <v>8</v>
      </c>
      <c r="M1962">
        <v>1</v>
      </c>
      <c r="N1962" t="str">
        <f>VLOOKUP(טבלה1[[#This Row],[level_id]],Level_id!$A$2:$B$5,2)</f>
        <v>All levels</v>
      </c>
      <c r="O1962" t="str">
        <f>LOWER(טבלה1[[#This Row],[level_desc]])</f>
        <v>all levels</v>
      </c>
      <c r="P1962" s="3" t="str">
        <f>UPPER(טבלה1[[#This Row],[small letters]])</f>
        <v>ALL LEVELS</v>
      </c>
      <c r="Q1962">
        <f>LEN(טבלה1[[#This Row],[no spaces]])</f>
        <v>10</v>
      </c>
      <c r="R1962" t="str">
        <f>TRIM(טבלה1[[#This Row],[small letters]])</f>
        <v>all levels</v>
      </c>
      <c r="S1962" s="6">
        <v>0.71666666700000003</v>
      </c>
      <c r="T1962" s="12">
        <v>42302</v>
      </c>
      <c r="U1962" s="6">
        <f>DAY(טבלה1[[#This Row],[published_date]])</f>
        <v>25</v>
      </c>
      <c r="V1962" s="6">
        <f>MONTH(טבלה1[[#This Row],[published_date]])</f>
        <v>10</v>
      </c>
      <c r="W1962" s="6">
        <f>YEAR(טבלה1[[#This Row],[published_date]])</f>
        <v>2015</v>
      </c>
      <c r="X1962">
        <v>2</v>
      </c>
      <c r="Y1962" t="str">
        <f>VLOOKUP(טבלה1[[#This Row],[subject_id]],Subject_id!$A$2:$B$5,2)</f>
        <v>Graphic Design</v>
      </c>
      <c r="Z1962" s="7">
        <v>43734</v>
      </c>
      <c r="AA1962">
        <f>_xlfn.DAYS(טבלה1[[#This Row],[Removal_date]],טבלה1[[#This Row],[published_date]])</f>
        <v>1432</v>
      </c>
      <c r="AB1962" s="4">
        <f>טבלה1[[#This Row],[price]]*טבלה1[[#This Row],[num_subscribers]]</f>
        <v>13680</v>
      </c>
    </row>
    <row r="1963" spans="1:28" x14ac:dyDescent="0.3">
      <c r="A1963">
        <v>655298</v>
      </c>
      <c r="B1963" t="s">
        <v>7201</v>
      </c>
      <c r="C1963" t="str">
        <f>LEFT(טבלה1[[#This Row],[course_title]],10)</f>
        <v>Learn Face</v>
      </c>
      <c r="D1963" t="str">
        <f>RIGHT(טבלה1[[#This Row],[course_title]],10)</f>
        <v>plications</v>
      </c>
      <c r="E1963" t="str">
        <f>MID(טבלה1[[#This Row],[course_title]],2,10)</f>
        <v>earn Faceb</v>
      </c>
      <c r="F1963" t="s">
        <v>7202</v>
      </c>
      <c r="G1963" t="str">
        <f>REPLACE(טבלה1[[#This Row],[url]],19,3,"com")</f>
        <v>https://www.udemy.com/learn-facebook-flux-architecture-for-web-applications/</v>
      </c>
      <c r="H1963" t="b">
        <v>1</v>
      </c>
      <c r="I1963" s="4">
        <v>40</v>
      </c>
      <c r="J1963" s="5">
        <v>395</v>
      </c>
      <c r="K1963" s="5">
        <v>26</v>
      </c>
      <c r="L1963" s="5">
        <v>36</v>
      </c>
      <c r="M1963">
        <v>1</v>
      </c>
      <c r="N1963" t="str">
        <f>VLOOKUP(טבלה1[[#This Row],[level_id]],Level_id!$A$2:$B$5,2)</f>
        <v>All levels</v>
      </c>
      <c r="O1963" t="str">
        <f>LOWER(טבלה1[[#This Row],[level_desc]])</f>
        <v>all levels</v>
      </c>
      <c r="P1963" s="3" t="str">
        <f>UPPER(טבלה1[[#This Row],[small letters]])</f>
        <v>ALL LEVELS</v>
      </c>
      <c r="Q1963">
        <f>LEN(טבלה1[[#This Row],[no spaces]])</f>
        <v>10</v>
      </c>
      <c r="R1963" t="str">
        <f>TRIM(טבלה1[[#This Row],[small letters]])</f>
        <v>all levels</v>
      </c>
      <c r="S1963" s="6">
        <v>6.5</v>
      </c>
      <c r="T1963" s="12">
        <v>42313</v>
      </c>
      <c r="U1963" s="6">
        <f>DAY(טבלה1[[#This Row],[published_date]])</f>
        <v>5</v>
      </c>
      <c r="V1963" s="6">
        <f>MONTH(טבלה1[[#This Row],[published_date]])</f>
        <v>11</v>
      </c>
      <c r="W1963" s="6">
        <f>YEAR(טבלה1[[#This Row],[published_date]])</f>
        <v>2015</v>
      </c>
      <c r="X1963">
        <v>4</v>
      </c>
      <c r="Y1963" t="str">
        <f>VLOOKUP(טבלה1[[#This Row],[subject_id]],Subject_id!$A$2:$B$5,2)</f>
        <v>Web Development</v>
      </c>
      <c r="Z1963" s="7">
        <v>43734</v>
      </c>
      <c r="AA1963">
        <f>_xlfn.DAYS(טבלה1[[#This Row],[Removal_date]],טבלה1[[#This Row],[published_date]])</f>
        <v>1421</v>
      </c>
      <c r="AB1963" s="4">
        <f>טבלה1[[#This Row],[price]]*טבלה1[[#This Row],[num_subscribers]]</f>
        <v>15800</v>
      </c>
    </row>
    <row r="1964" spans="1:28" x14ac:dyDescent="0.3">
      <c r="A1964">
        <v>660460</v>
      </c>
      <c r="B1964" t="s">
        <v>4030</v>
      </c>
      <c r="C1964" t="str">
        <f>LEFT(טבלה1[[#This Row],[course_title]],10)</f>
        <v xml:space="preserve">Piano for </v>
      </c>
      <c r="D1964" t="str">
        <f>RIGHT(טבלה1[[#This Row],[course_title]],10)</f>
        <v>ong today!</v>
      </c>
      <c r="E1964" t="str">
        <f>MID(טבלה1[[#This Row],[course_title]],2,10)</f>
        <v>iano for C</v>
      </c>
      <c r="F1964" t="s">
        <v>4031</v>
      </c>
      <c r="G1964" t="str">
        <f>REPLACE(טבלה1[[#This Row],[url]],19,3,"com")</f>
        <v>https://www.udemy.com/playing-piano-for-complete-beginners/</v>
      </c>
      <c r="H1964" t="b">
        <v>1</v>
      </c>
      <c r="I1964" s="4">
        <v>40</v>
      </c>
      <c r="J1964" s="5">
        <v>1268</v>
      </c>
      <c r="K1964" s="5">
        <v>10</v>
      </c>
      <c r="L1964" s="5">
        <v>30</v>
      </c>
      <c r="M1964">
        <v>2</v>
      </c>
      <c r="N1964" t="str">
        <f>VLOOKUP(טבלה1[[#This Row],[level_id]],Level_id!$A$2:$B$5,2)</f>
        <v>Beginner Level</v>
      </c>
      <c r="O1964" t="str">
        <f>LOWER(טבלה1[[#This Row],[level_desc]])</f>
        <v>beginner level</v>
      </c>
      <c r="P1964" s="3" t="str">
        <f>UPPER(טבלה1[[#This Row],[small letters]])</f>
        <v>BEGINNER LEVEL</v>
      </c>
      <c r="Q1964">
        <f>LEN(טבלה1[[#This Row],[no spaces]])</f>
        <v>14</v>
      </c>
      <c r="R1964" t="str">
        <f>TRIM(טבלה1[[#This Row],[small letters]])</f>
        <v>beginner level</v>
      </c>
      <c r="S1964" s="6">
        <v>1</v>
      </c>
      <c r="T1964" s="12">
        <v>42318</v>
      </c>
      <c r="U1964" s="6">
        <f>DAY(טבלה1[[#This Row],[published_date]])</f>
        <v>10</v>
      </c>
      <c r="V1964" s="6">
        <f>MONTH(טבלה1[[#This Row],[published_date]])</f>
        <v>11</v>
      </c>
      <c r="W1964" s="6">
        <f>YEAR(טבלה1[[#This Row],[published_date]])</f>
        <v>2015</v>
      </c>
      <c r="X1964">
        <v>3</v>
      </c>
      <c r="Y1964" t="str">
        <f>VLOOKUP(טבלה1[[#This Row],[subject_id]],Subject_id!$A$2:$B$5,2)</f>
        <v>Musical Instruments</v>
      </c>
      <c r="Z1964" s="7">
        <v>43465</v>
      </c>
      <c r="AA1964">
        <f>_xlfn.DAYS(טבלה1[[#This Row],[Removal_date]],טבלה1[[#This Row],[published_date]])</f>
        <v>1147</v>
      </c>
      <c r="AB1964" s="4">
        <f>טבלה1[[#This Row],[price]]*טבלה1[[#This Row],[num_subscribers]]</f>
        <v>50720</v>
      </c>
    </row>
    <row r="1965" spans="1:28" x14ac:dyDescent="0.3">
      <c r="A1965">
        <v>663710</v>
      </c>
      <c r="B1965" t="s">
        <v>4114</v>
      </c>
      <c r="C1965" t="str">
        <f>LEFT(טבלה1[[#This Row],[course_title]],10)</f>
        <v>How To Bui</v>
      </c>
      <c r="D1965" t="str">
        <f>RIGHT(טבלה1[[#This Row],[course_title]],10)</f>
        <v>eauty &amp;Biz</v>
      </c>
      <c r="E1965" t="str">
        <f>MID(טבלה1[[#This Row],[course_title]],2,10)</f>
        <v>ow To Buil</v>
      </c>
      <c r="F1965" t="s">
        <v>4115</v>
      </c>
      <c r="G1965" t="str">
        <f>REPLACE(טבלה1[[#This Row],[url]],19,3,"com")</f>
        <v>https://www.udemy.com/build-a-djembe/</v>
      </c>
      <c r="H1965" t="b">
        <v>1</v>
      </c>
      <c r="I1965" s="4">
        <v>40</v>
      </c>
      <c r="J1965" s="5">
        <v>122</v>
      </c>
      <c r="K1965" s="5">
        <v>2</v>
      </c>
      <c r="L1965" s="5">
        <v>29</v>
      </c>
      <c r="M1965">
        <v>1</v>
      </c>
      <c r="N1965" t="str">
        <f>VLOOKUP(טבלה1[[#This Row],[level_id]],Level_id!$A$2:$B$5,2)</f>
        <v>All levels</v>
      </c>
      <c r="O1965" t="str">
        <f>LOWER(טבלה1[[#This Row],[level_desc]])</f>
        <v>all levels</v>
      </c>
      <c r="P1965" s="3" t="str">
        <f>UPPER(טבלה1[[#This Row],[small letters]])</f>
        <v>ALL LEVELS</v>
      </c>
      <c r="Q1965">
        <f>LEN(טבלה1[[#This Row],[no spaces]])</f>
        <v>10</v>
      </c>
      <c r="R1965" t="str">
        <f>TRIM(טבלה1[[#This Row],[small letters]])</f>
        <v>all levels</v>
      </c>
      <c r="S1965" s="6">
        <v>1.5</v>
      </c>
      <c r="T1965" s="12">
        <v>42320</v>
      </c>
      <c r="U1965" s="6">
        <f>DAY(טבלה1[[#This Row],[published_date]])</f>
        <v>12</v>
      </c>
      <c r="V1965" s="6">
        <f>MONTH(טבלה1[[#This Row],[published_date]])</f>
        <v>11</v>
      </c>
      <c r="W1965" s="6">
        <f>YEAR(טבלה1[[#This Row],[published_date]])</f>
        <v>2015</v>
      </c>
      <c r="X1965">
        <v>3</v>
      </c>
      <c r="Y1965" t="str">
        <f>VLOOKUP(טבלה1[[#This Row],[subject_id]],Subject_id!$A$2:$B$5,2)</f>
        <v>Musical Instruments</v>
      </c>
      <c r="Z1965" s="7">
        <v>43734</v>
      </c>
      <c r="AA1965">
        <f>_xlfn.DAYS(טבלה1[[#This Row],[Removal_date]],טבלה1[[#This Row],[published_date]])</f>
        <v>1414</v>
      </c>
      <c r="AB1965" s="4">
        <f>טבלה1[[#This Row],[price]]*טבלה1[[#This Row],[num_subscribers]]</f>
        <v>4880</v>
      </c>
    </row>
    <row r="1966" spans="1:28" x14ac:dyDescent="0.3">
      <c r="A1966">
        <v>664764</v>
      </c>
      <c r="B1966" t="s">
        <v>4881</v>
      </c>
      <c r="C1966" t="str">
        <f>LEFT(טבלה1[[#This Row],[course_title]],10)</f>
        <v>Mike G's B</v>
      </c>
      <c r="D1966" t="str">
        <f>RIGHT(טבלה1[[#This Row],[course_title]],10)</f>
        <v>se: Part 2</v>
      </c>
      <c r="E1966" t="str">
        <f>MID(טבלה1[[#This Row],[course_title]],2,10)</f>
        <v>ike G's Be</v>
      </c>
      <c r="F1966" t="s">
        <v>4882</v>
      </c>
      <c r="G1966" t="str">
        <f>REPLACE(טבלה1[[#This Row],[url]],19,3,"com")</f>
        <v>https://www.udemy.com/drumlessons2/</v>
      </c>
      <c r="H1966" t="b">
        <v>1</v>
      </c>
      <c r="I1966" s="4">
        <v>40</v>
      </c>
      <c r="J1966" s="5">
        <v>305</v>
      </c>
      <c r="K1966" s="5">
        <v>0</v>
      </c>
      <c r="L1966" s="5">
        <v>23</v>
      </c>
      <c r="M1966">
        <v>1</v>
      </c>
      <c r="N1966" t="str">
        <f>VLOOKUP(טבלה1[[#This Row],[level_id]],Level_id!$A$2:$B$5,2)</f>
        <v>All levels</v>
      </c>
      <c r="O1966" t="str">
        <f>LOWER(טבלה1[[#This Row],[level_desc]])</f>
        <v>all levels</v>
      </c>
      <c r="P1966" s="3" t="str">
        <f>UPPER(טבלה1[[#This Row],[small letters]])</f>
        <v>ALL LEVELS</v>
      </c>
      <c r="Q1966">
        <f>LEN(טבלה1[[#This Row],[no spaces]])</f>
        <v>10</v>
      </c>
      <c r="R1966" t="str">
        <f>TRIM(טבלה1[[#This Row],[small letters]])</f>
        <v>all levels</v>
      </c>
      <c r="S1966" s="6">
        <v>2.5</v>
      </c>
      <c r="T1966" s="12">
        <v>42439</v>
      </c>
      <c r="U1966" s="6">
        <f>DAY(טבלה1[[#This Row],[published_date]])</f>
        <v>10</v>
      </c>
      <c r="V1966" s="6">
        <f>MONTH(טבלה1[[#This Row],[published_date]])</f>
        <v>3</v>
      </c>
      <c r="W1966" s="6">
        <f>YEAR(טבלה1[[#This Row],[published_date]])</f>
        <v>2016</v>
      </c>
      <c r="X1966">
        <v>3</v>
      </c>
      <c r="Y1966" t="str">
        <f>VLOOKUP(טבלה1[[#This Row],[subject_id]],Subject_id!$A$2:$B$5,2)</f>
        <v>Musical Instruments</v>
      </c>
      <c r="Z1966" s="7">
        <v>43734</v>
      </c>
      <c r="AA1966">
        <f>_xlfn.DAYS(טבלה1[[#This Row],[Removal_date]],טבלה1[[#This Row],[published_date]])</f>
        <v>1295</v>
      </c>
      <c r="AB1966" s="4">
        <f>טבלה1[[#This Row],[price]]*טבלה1[[#This Row],[num_subscribers]]</f>
        <v>12200</v>
      </c>
    </row>
    <row r="1967" spans="1:28" x14ac:dyDescent="0.3">
      <c r="A1967">
        <v>670640</v>
      </c>
      <c r="B1967" t="s">
        <v>3702</v>
      </c>
      <c r="C1967" t="str">
        <f>LEFT(טבלה1[[#This Row],[course_title]],10)</f>
        <v>31 Day Gui</v>
      </c>
      <c r="D1967" t="str">
        <f>RIGHT(טבלה1[[#This Row],[course_title]],10)</f>
        <v xml:space="preserve"> Challenge</v>
      </c>
      <c r="E1967" t="str">
        <f>MID(טבלה1[[#This Row],[course_title]],2,10)</f>
        <v>1 Day Guit</v>
      </c>
      <c r="F1967" t="s">
        <v>3703</v>
      </c>
      <c r="G1967" t="str">
        <f>REPLACE(טבלה1[[#This Row],[url]],19,3,"com")</f>
        <v>https://www.udemy.com/31dayguitar/</v>
      </c>
      <c r="H1967" t="b">
        <v>1</v>
      </c>
      <c r="I1967" s="4">
        <v>40</v>
      </c>
      <c r="J1967" s="5">
        <v>1029</v>
      </c>
      <c r="K1967" s="5">
        <v>22</v>
      </c>
      <c r="L1967" s="5">
        <v>32</v>
      </c>
      <c r="M1967">
        <v>2</v>
      </c>
      <c r="N1967" t="str">
        <f>VLOOKUP(טבלה1[[#This Row],[level_id]],Level_id!$A$2:$B$5,2)</f>
        <v>Beginner Level</v>
      </c>
      <c r="O1967" t="str">
        <f>LOWER(טבלה1[[#This Row],[level_desc]])</f>
        <v>beginner level</v>
      </c>
      <c r="P1967" s="3" t="str">
        <f>UPPER(טבלה1[[#This Row],[small letters]])</f>
        <v>BEGINNER LEVEL</v>
      </c>
      <c r="Q1967">
        <f>LEN(טבלה1[[#This Row],[no spaces]])</f>
        <v>14</v>
      </c>
      <c r="R1967" t="str">
        <f>TRIM(טבלה1[[#This Row],[small letters]])</f>
        <v>beginner level</v>
      </c>
      <c r="S1967" s="6">
        <v>3.5</v>
      </c>
      <c r="T1967" s="12">
        <v>42338</v>
      </c>
      <c r="U1967" s="6">
        <f>DAY(טבלה1[[#This Row],[published_date]])</f>
        <v>30</v>
      </c>
      <c r="V1967" s="6">
        <f>MONTH(טבלה1[[#This Row],[published_date]])</f>
        <v>11</v>
      </c>
      <c r="W1967" s="6">
        <f>YEAR(טבלה1[[#This Row],[published_date]])</f>
        <v>2015</v>
      </c>
      <c r="X1967">
        <v>3</v>
      </c>
      <c r="Y1967" t="str">
        <f>VLOOKUP(טבלה1[[#This Row],[subject_id]],Subject_id!$A$2:$B$5,2)</f>
        <v>Musical Instruments</v>
      </c>
      <c r="Z1967" s="7">
        <v>43465</v>
      </c>
      <c r="AA1967">
        <f>_xlfn.DAYS(טבלה1[[#This Row],[Removal_date]],טבלה1[[#This Row],[published_date]])</f>
        <v>1127</v>
      </c>
      <c r="AB1967" s="4">
        <f>טבלה1[[#This Row],[price]]*טבלה1[[#This Row],[num_subscribers]]</f>
        <v>41160</v>
      </c>
    </row>
    <row r="1968" spans="1:28" x14ac:dyDescent="0.3">
      <c r="A1968">
        <v>672090</v>
      </c>
      <c r="B1968" t="s">
        <v>7135</v>
      </c>
      <c r="C1968" t="str">
        <f>LEFT(טבלה1[[#This Row],[course_title]],10)</f>
        <v>Learn to B</v>
      </c>
      <c r="D1968" t="str">
        <f>RIGHT(טבלה1[[#This Row],[course_title]],10)</f>
        <v>Like a Pro</v>
      </c>
      <c r="E1968" t="str">
        <f>MID(טבלה1[[#This Row],[course_title]],2,10)</f>
        <v>earn to Bu</v>
      </c>
      <c r="F1968" t="s">
        <v>7136</v>
      </c>
      <c r="G1968" t="str">
        <f>REPLACE(טבלה1[[#This Row],[url]],19,3,"com")</f>
        <v>https://www.udemy.com/learn-to-build-web-apps-using-underscorejs-code-like-a-pro/</v>
      </c>
      <c r="H1968" t="b">
        <v>1</v>
      </c>
      <c r="I1968" s="4">
        <v>40</v>
      </c>
      <c r="J1968" s="5">
        <v>325</v>
      </c>
      <c r="K1968" s="5">
        <v>37</v>
      </c>
      <c r="L1968" s="5">
        <v>27</v>
      </c>
      <c r="M1968">
        <v>1</v>
      </c>
      <c r="N1968" t="str">
        <f>VLOOKUP(טבלה1[[#This Row],[level_id]],Level_id!$A$2:$B$5,2)</f>
        <v>All levels</v>
      </c>
      <c r="O1968" t="str">
        <f>LOWER(טבלה1[[#This Row],[level_desc]])</f>
        <v>all levels</v>
      </c>
      <c r="P1968" s="3" t="str">
        <f>UPPER(טבלה1[[#This Row],[small letters]])</f>
        <v>ALL LEVELS</v>
      </c>
      <c r="Q1968">
        <f>LEN(טבלה1[[#This Row],[no spaces]])</f>
        <v>10</v>
      </c>
      <c r="R1968" t="str">
        <f>TRIM(טבלה1[[#This Row],[small letters]])</f>
        <v>all levels</v>
      </c>
      <c r="S1968" s="6">
        <v>3.5</v>
      </c>
      <c r="T1968" s="12">
        <v>42326</v>
      </c>
      <c r="U1968" s="6">
        <f>DAY(טבלה1[[#This Row],[published_date]])</f>
        <v>18</v>
      </c>
      <c r="V1968" s="6">
        <f>MONTH(טבלה1[[#This Row],[published_date]])</f>
        <v>11</v>
      </c>
      <c r="W1968" s="6">
        <f>YEAR(טבלה1[[#This Row],[published_date]])</f>
        <v>2015</v>
      </c>
      <c r="X1968">
        <v>4</v>
      </c>
      <c r="Y1968" t="str">
        <f>VLOOKUP(טבלה1[[#This Row],[subject_id]],Subject_id!$A$2:$B$5,2)</f>
        <v>Web Development</v>
      </c>
      <c r="Z1968" s="7">
        <v>43734</v>
      </c>
      <c r="AA1968">
        <f>_xlfn.DAYS(טבלה1[[#This Row],[Removal_date]],טבלה1[[#This Row],[published_date]])</f>
        <v>1408</v>
      </c>
      <c r="AB1968" s="4">
        <f>טבלה1[[#This Row],[price]]*טבלה1[[#This Row],[num_subscribers]]</f>
        <v>13000</v>
      </c>
    </row>
    <row r="1969" spans="1:28" x14ac:dyDescent="0.3">
      <c r="A1969">
        <v>672894</v>
      </c>
      <c r="B1969" t="s">
        <v>3882</v>
      </c>
      <c r="C1969" t="str">
        <f>LEFT(טבלה1[[#This Row],[course_title]],10)</f>
        <v xml:space="preserve">Christmas </v>
      </c>
      <c r="D1969" t="str">
        <f>RIGHT(טבלה1[[#This Row],[course_title]],10)</f>
        <v>ner Vol. I</v>
      </c>
      <c r="E1969" t="str">
        <f>MID(טבלה1[[#This Row],[course_title]],2,10)</f>
        <v>hristmas P</v>
      </c>
      <c r="F1969" t="s">
        <v>3883</v>
      </c>
      <c r="G1969" t="str">
        <f>REPLACE(טבלה1[[#This Row],[url]],19,3,"com")</f>
        <v>https://www.udemy.com/christmas-piano-songs-for-the-very-beginner-vol-i/</v>
      </c>
      <c r="H1969" t="b">
        <v>1</v>
      </c>
      <c r="I1969" s="4">
        <v>40</v>
      </c>
      <c r="J1969" s="5">
        <v>1060</v>
      </c>
      <c r="K1969" s="5">
        <v>3</v>
      </c>
      <c r="L1969" s="5">
        <v>15</v>
      </c>
      <c r="M1969">
        <v>2</v>
      </c>
      <c r="N1969" t="str">
        <f>VLOOKUP(טבלה1[[#This Row],[level_id]],Level_id!$A$2:$B$5,2)</f>
        <v>Beginner Level</v>
      </c>
      <c r="O1969" t="str">
        <f>LOWER(טבלה1[[#This Row],[level_desc]])</f>
        <v>beginner level</v>
      </c>
      <c r="P1969" s="3" t="str">
        <f>UPPER(טבלה1[[#This Row],[small letters]])</f>
        <v>BEGINNER LEVEL</v>
      </c>
      <c r="Q1969">
        <f>LEN(טבלה1[[#This Row],[no spaces]])</f>
        <v>14</v>
      </c>
      <c r="R1969" t="str">
        <f>TRIM(טבלה1[[#This Row],[small letters]])</f>
        <v>beginner level</v>
      </c>
      <c r="S1969" s="6">
        <v>1.5</v>
      </c>
      <c r="T1969" s="12">
        <v>42330</v>
      </c>
      <c r="U1969" s="6">
        <f>DAY(טבלה1[[#This Row],[published_date]])</f>
        <v>22</v>
      </c>
      <c r="V1969" s="6">
        <f>MONTH(טבלה1[[#This Row],[published_date]])</f>
        <v>11</v>
      </c>
      <c r="W1969" s="6">
        <f>YEAR(טבלה1[[#This Row],[published_date]])</f>
        <v>2015</v>
      </c>
      <c r="X1969">
        <v>3</v>
      </c>
      <c r="Y1969" t="str">
        <f>VLOOKUP(טבלה1[[#This Row],[subject_id]],Subject_id!$A$2:$B$5,2)</f>
        <v>Musical Instruments</v>
      </c>
      <c r="Z1969" s="7">
        <v>43465</v>
      </c>
      <c r="AA1969">
        <f>_xlfn.DAYS(טבלה1[[#This Row],[Removal_date]],טבלה1[[#This Row],[published_date]])</f>
        <v>1135</v>
      </c>
      <c r="AB1969" s="4">
        <f>טבלה1[[#This Row],[price]]*טבלה1[[#This Row],[num_subscribers]]</f>
        <v>42400</v>
      </c>
    </row>
    <row r="1970" spans="1:28" x14ac:dyDescent="0.3">
      <c r="A1970">
        <v>680180</v>
      </c>
      <c r="B1970" t="s">
        <v>6068</v>
      </c>
      <c r="C1970" t="str">
        <f>LEFT(טבלה1[[#This Row],[course_title]],10)</f>
        <v>Learn to B</v>
      </c>
      <c r="D1970" t="str">
        <f>RIGHT(טבלה1[[#This Row],[course_title]],10)</f>
        <v>using D3JS</v>
      </c>
      <c r="E1970" t="str">
        <f>MID(טבלה1[[#This Row],[course_title]],2,10)</f>
        <v>earn to Bu</v>
      </c>
      <c r="F1970" t="s">
        <v>6069</v>
      </c>
      <c r="G1970" t="str">
        <f>REPLACE(טבלה1[[#This Row],[url]],19,3,"com")</f>
        <v>https://www.udemy.com/learn-to-build-web-apps-using-d3js/</v>
      </c>
      <c r="H1970" t="b">
        <v>1</v>
      </c>
      <c r="I1970" s="4">
        <v>40</v>
      </c>
      <c r="J1970" s="5">
        <v>841</v>
      </c>
      <c r="K1970" s="5">
        <v>99</v>
      </c>
      <c r="L1970" s="5">
        <v>29</v>
      </c>
      <c r="M1970">
        <v>1</v>
      </c>
      <c r="N1970" t="str">
        <f>VLOOKUP(טבלה1[[#This Row],[level_id]],Level_id!$A$2:$B$5,2)</f>
        <v>All levels</v>
      </c>
      <c r="O1970" t="str">
        <f>LOWER(טבלה1[[#This Row],[level_desc]])</f>
        <v>all levels</v>
      </c>
      <c r="P1970" s="3" t="str">
        <f>UPPER(טבלה1[[#This Row],[small letters]])</f>
        <v>ALL LEVELS</v>
      </c>
      <c r="Q1970">
        <f>LEN(טבלה1[[#This Row],[no spaces]])</f>
        <v>10</v>
      </c>
      <c r="R1970" t="str">
        <f>TRIM(טבלה1[[#This Row],[small letters]])</f>
        <v>all levels</v>
      </c>
      <c r="S1970" s="6">
        <v>3.5</v>
      </c>
      <c r="T1970" s="12">
        <v>42339</v>
      </c>
      <c r="U1970" s="6">
        <f>DAY(טבלה1[[#This Row],[published_date]])</f>
        <v>1</v>
      </c>
      <c r="V1970" s="6">
        <f>MONTH(טבלה1[[#This Row],[published_date]])</f>
        <v>12</v>
      </c>
      <c r="W1970" s="6">
        <f>YEAR(טבלה1[[#This Row],[published_date]])</f>
        <v>2015</v>
      </c>
      <c r="X1970">
        <v>4</v>
      </c>
      <c r="Y1970" t="str">
        <f>VLOOKUP(טבלה1[[#This Row],[subject_id]],Subject_id!$A$2:$B$5,2)</f>
        <v>Web Development</v>
      </c>
      <c r="Z1970" s="7">
        <v>43734</v>
      </c>
      <c r="AA1970">
        <f>_xlfn.DAYS(טבלה1[[#This Row],[Removal_date]],טבלה1[[#This Row],[published_date]])</f>
        <v>1395</v>
      </c>
      <c r="AB1970" s="4">
        <f>טבלה1[[#This Row],[price]]*טבלה1[[#This Row],[num_subscribers]]</f>
        <v>33640</v>
      </c>
    </row>
    <row r="1971" spans="1:28" x14ac:dyDescent="0.3">
      <c r="A1971">
        <v>682060</v>
      </c>
      <c r="B1971" t="s">
        <v>2628</v>
      </c>
      <c r="C1971" t="str">
        <f>LEFT(טבלה1[[#This Row],[course_title]],10)</f>
        <v>Calligraph</v>
      </c>
      <c r="D1971" t="str">
        <f>RIGHT(טבלה1[[#This Row],[course_title]],10)</f>
        <v>rong Lines</v>
      </c>
      <c r="E1971" t="str">
        <f>MID(טבלה1[[#This Row],[course_title]],2,10)</f>
        <v>alligraphy</v>
      </c>
      <c r="F1971" t="s">
        <v>2629</v>
      </c>
      <c r="G1971" t="str">
        <f>REPLACE(טבלה1[[#This Row],[url]],19,3,"com")</f>
        <v>https://www.udemy.com/calligraphy-for-beginners-creating-strong-lines/</v>
      </c>
      <c r="H1971" t="b">
        <v>1</v>
      </c>
      <c r="I1971" s="4">
        <v>40</v>
      </c>
      <c r="J1971" s="5">
        <v>246</v>
      </c>
      <c r="K1971" s="5">
        <v>30</v>
      </c>
      <c r="L1971" s="5">
        <v>12</v>
      </c>
      <c r="M1971">
        <v>2</v>
      </c>
      <c r="N1971" t="str">
        <f>VLOOKUP(טבלה1[[#This Row],[level_id]],Level_id!$A$2:$B$5,2)</f>
        <v>Beginner Level</v>
      </c>
      <c r="O1971" t="str">
        <f>LOWER(טבלה1[[#This Row],[level_desc]])</f>
        <v>beginner level</v>
      </c>
      <c r="P1971" s="3" t="str">
        <f>UPPER(טבלה1[[#This Row],[small letters]])</f>
        <v>BEGINNER LEVEL</v>
      </c>
      <c r="Q1971">
        <f>LEN(טבלה1[[#This Row],[no spaces]])</f>
        <v>14</v>
      </c>
      <c r="R1971" t="str">
        <f>TRIM(טבלה1[[#This Row],[small letters]])</f>
        <v>beginner level</v>
      </c>
      <c r="S1971" s="6">
        <v>0.68333333299999999</v>
      </c>
      <c r="T1971" s="12">
        <v>42432</v>
      </c>
      <c r="U1971" s="6">
        <f>DAY(טבלה1[[#This Row],[published_date]])</f>
        <v>3</v>
      </c>
      <c r="V1971" s="6">
        <f>MONTH(טבלה1[[#This Row],[published_date]])</f>
        <v>3</v>
      </c>
      <c r="W1971" s="6">
        <f>YEAR(טבלה1[[#This Row],[published_date]])</f>
        <v>2016</v>
      </c>
      <c r="X1971">
        <v>2</v>
      </c>
      <c r="Y1971" t="str">
        <f>VLOOKUP(טבלה1[[#This Row],[subject_id]],Subject_id!$A$2:$B$5,2)</f>
        <v>Graphic Design</v>
      </c>
      <c r="Z1971" s="7">
        <v>43465</v>
      </c>
      <c r="AA1971">
        <f>_xlfn.DAYS(טבלה1[[#This Row],[Removal_date]],טבלה1[[#This Row],[published_date]])</f>
        <v>1033</v>
      </c>
      <c r="AB1971" s="4">
        <f>טבלה1[[#This Row],[price]]*טבלה1[[#This Row],[num_subscribers]]</f>
        <v>9840</v>
      </c>
    </row>
    <row r="1972" spans="1:28" x14ac:dyDescent="0.3">
      <c r="A1972">
        <v>682986</v>
      </c>
      <c r="B1972" t="s">
        <v>1394</v>
      </c>
      <c r="C1972" t="str">
        <f>LEFT(טבלה1[[#This Row],[course_title]],10)</f>
        <v xml:space="preserve">Effective </v>
      </c>
      <c r="D1972" t="str">
        <f>RIGHT(טבלה1[[#This Row],[course_title]],10)</f>
        <v>Strategies</v>
      </c>
      <c r="E1972" t="str">
        <f>MID(טבלה1[[#This Row],[course_title]],2,10)</f>
        <v>ffective D</v>
      </c>
      <c r="F1972" t="s">
        <v>1395</v>
      </c>
      <c r="G1972" t="str">
        <f>REPLACE(טבלה1[[#This Row],[url]],19,3,"com")</f>
        <v>https://www.udemy.com/effective-debt-collection/</v>
      </c>
      <c r="H1972" t="b">
        <v>1</v>
      </c>
      <c r="I1972" s="4">
        <v>40</v>
      </c>
      <c r="J1972" s="5">
        <v>5</v>
      </c>
      <c r="K1972" s="5">
        <v>2</v>
      </c>
      <c r="L1972" s="5">
        <v>16</v>
      </c>
      <c r="M1972">
        <v>4</v>
      </c>
      <c r="N1972" t="str">
        <f>VLOOKUP(טבלה1[[#This Row],[level_id]],Level_id!$A$2:$B$5,2)</f>
        <v>Intermediate Level</v>
      </c>
      <c r="O1972" t="str">
        <f>LOWER(טבלה1[[#This Row],[level_desc]])</f>
        <v>intermediate level</v>
      </c>
      <c r="P1972" s="3" t="str">
        <f>UPPER(טבלה1[[#This Row],[small letters]])</f>
        <v>INTERMEDIATE LEVEL</v>
      </c>
      <c r="Q1972">
        <f>LEN(טבלה1[[#This Row],[no spaces]])</f>
        <v>18</v>
      </c>
      <c r="R1972" t="str">
        <f>TRIM(טבלה1[[#This Row],[small letters]])</f>
        <v>intermediate level</v>
      </c>
      <c r="S1972" s="6">
        <v>1.5</v>
      </c>
      <c r="T1972" s="12">
        <v>42338</v>
      </c>
      <c r="U1972" s="6">
        <f>DAY(טבלה1[[#This Row],[published_date]])</f>
        <v>30</v>
      </c>
      <c r="V1972" s="6">
        <f>MONTH(טבלה1[[#This Row],[published_date]])</f>
        <v>11</v>
      </c>
      <c r="W1972" s="6">
        <f>YEAR(טבלה1[[#This Row],[published_date]])</f>
        <v>2015</v>
      </c>
      <c r="X1972">
        <v>1</v>
      </c>
      <c r="Y1972" t="str">
        <f>VLOOKUP(טבלה1[[#This Row],[subject_id]],Subject_id!$A$2:$B$5,2)</f>
        <v>Business Finance</v>
      </c>
      <c r="Z1972" s="7">
        <v>44114</v>
      </c>
      <c r="AA1972">
        <f>_xlfn.DAYS(טבלה1[[#This Row],[Removal_date]],טבלה1[[#This Row],[published_date]])</f>
        <v>1776</v>
      </c>
      <c r="AB1972" s="4">
        <f>טבלה1[[#This Row],[price]]*טבלה1[[#This Row],[num_subscribers]]</f>
        <v>200</v>
      </c>
    </row>
    <row r="1973" spans="1:28" x14ac:dyDescent="0.3">
      <c r="A1973">
        <v>684794</v>
      </c>
      <c r="B1973" t="s">
        <v>6829</v>
      </c>
      <c r="C1973" t="str">
        <f>LEFT(טבלה1[[#This Row],[course_title]],10)</f>
        <v xml:space="preserve">Build Web </v>
      </c>
      <c r="D1973" t="str">
        <f>RIGHT(טבלה1[[#This Row],[course_title]],10)</f>
        <v>ete Course</v>
      </c>
      <c r="E1973" t="str">
        <f>MID(טבלה1[[#This Row],[course_title]],2,10)</f>
        <v>uild Web A</v>
      </c>
      <c r="F1973" t="s">
        <v>6830</v>
      </c>
      <c r="G1973" t="str">
        <f>REPLACE(טבלה1[[#This Row],[url]],19,3,"com")</f>
        <v>https://www.udemy.com/build-web-apps-using-emberjs-the-complete-course/</v>
      </c>
      <c r="H1973" t="b">
        <v>1</v>
      </c>
      <c r="I1973" s="4">
        <v>40</v>
      </c>
      <c r="J1973" s="5">
        <v>627</v>
      </c>
      <c r="K1973" s="5">
        <v>126</v>
      </c>
      <c r="L1973" s="5">
        <v>31</v>
      </c>
      <c r="M1973">
        <v>1</v>
      </c>
      <c r="N1973" t="str">
        <f>VLOOKUP(טבלה1[[#This Row],[level_id]],Level_id!$A$2:$B$5,2)</f>
        <v>All levels</v>
      </c>
      <c r="O1973" t="str">
        <f>LOWER(טבלה1[[#This Row],[level_desc]])</f>
        <v>all levels</v>
      </c>
      <c r="P1973" s="3" t="str">
        <f>UPPER(טבלה1[[#This Row],[small letters]])</f>
        <v>ALL LEVELS</v>
      </c>
      <c r="Q1973">
        <f>LEN(טבלה1[[#This Row],[no spaces]])</f>
        <v>10</v>
      </c>
      <c r="R1973" t="str">
        <f>TRIM(טבלה1[[#This Row],[small letters]])</f>
        <v>all levels</v>
      </c>
      <c r="S1973" s="6">
        <v>4.5</v>
      </c>
      <c r="T1973" s="12">
        <v>42348</v>
      </c>
      <c r="U1973" s="6">
        <f>DAY(טבלה1[[#This Row],[published_date]])</f>
        <v>10</v>
      </c>
      <c r="V1973" s="6">
        <f>MONTH(טבלה1[[#This Row],[published_date]])</f>
        <v>12</v>
      </c>
      <c r="W1973" s="6">
        <f>YEAR(טבלה1[[#This Row],[published_date]])</f>
        <v>2015</v>
      </c>
      <c r="X1973">
        <v>4</v>
      </c>
      <c r="Y1973" t="str">
        <f>VLOOKUP(טבלה1[[#This Row],[subject_id]],Subject_id!$A$2:$B$5,2)</f>
        <v>Web Development</v>
      </c>
      <c r="Z1973" s="7">
        <v>43734</v>
      </c>
      <c r="AA1973">
        <f>_xlfn.DAYS(טבלה1[[#This Row],[Removal_date]],טבלה1[[#This Row],[published_date]])</f>
        <v>1386</v>
      </c>
      <c r="AB1973" s="4">
        <f>טבלה1[[#This Row],[price]]*טבלה1[[#This Row],[num_subscribers]]</f>
        <v>25080</v>
      </c>
    </row>
    <row r="1974" spans="1:28" x14ac:dyDescent="0.3">
      <c r="A1974">
        <v>692812</v>
      </c>
      <c r="B1974" t="s">
        <v>3784</v>
      </c>
      <c r="C1974" t="str">
        <f>LEFT(טבלה1[[#This Row],[course_title]],10)</f>
        <v>Play all m</v>
      </c>
      <c r="D1974" t="str">
        <f>RIGHT(טבלה1[[#This Row],[course_title]],10)</f>
        <v xml:space="preserve"> required!</v>
      </c>
      <c r="E1974" t="str">
        <f>MID(טבלה1[[#This Row],[course_title]],2,10)</f>
        <v>lay all ma</v>
      </c>
      <c r="F1974" t="s">
        <v>3785</v>
      </c>
      <c r="G1974" t="str">
        <f>REPLACE(טבלה1[[#This Row],[url]],19,3,"com")</f>
        <v>https://www.udemy.com/piano-major-scales/</v>
      </c>
      <c r="H1974" t="b">
        <v>1</v>
      </c>
      <c r="I1974" s="4">
        <v>40</v>
      </c>
      <c r="J1974" s="5">
        <v>868</v>
      </c>
      <c r="K1974" s="5">
        <v>8</v>
      </c>
      <c r="L1974" s="5">
        <v>62</v>
      </c>
      <c r="M1974">
        <v>2</v>
      </c>
      <c r="N1974" t="str">
        <f>VLOOKUP(טבלה1[[#This Row],[level_id]],Level_id!$A$2:$B$5,2)</f>
        <v>Beginner Level</v>
      </c>
      <c r="O1974" t="str">
        <f>LOWER(טבלה1[[#This Row],[level_desc]])</f>
        <v>beginner level</v>
      </c>
      <c r="P1974" s="3" t="str">
        <f>UPPER(טבלה1[[#This Row],[small letters]])</f>
        <v>BEGINNER LEVEL</v>
      </c>
      <c r="Q1974">
        <f>LEN(טבלה1[[#This Row],[no spaces]])</f>
        <v>14</v>
      </c>
      <c r="R1974" t="str">
        <f>TRIM(טבלה1[[#This Row],[small letters]])</f>
        <v>beginner level</v>
      </c>
      <c r="S1974" s="6">
        <v>3.5</v>
      </c>
      <c r="T1974" s="12">
        <v>42353</v>
      </c>
      <c r="U1974" s="6">
        <f>DAY(טבלה1[[#This Row],[published_date]])</f>
        <v>15</v>
      </c>
      <c r="V1974" s="6">
        <f>MONTH(טבלה1[[#This Row],[published_date]])</f>
        <v>12</v>
      </c>
      <c r="W1974" s="6">
        <f>YEAR(טבלה1[[#This Row],[published_date]])</f>
        <v>2015</v>
      </c>
      <c r="X1974">
        <v>3</v>
      </c>
      <c r="Y1974" t="str">
        <f>VLOOKUP(טבלה1[[#This Row],[subject_id]],Subject_id!$A$2:$B$5,2)</f>
        <v>Musical Instruments</v>
      </c>
      <c r="Z1974" s="7">
        <v>43465</v>
      </c>
      <c r="AA1974">
        <f>_xlfn.DAYS(טבלה1[[#This Row],[Removal_date]],טבלה1[[#This Row],[published_date]])</f>
        <v>1112</v>
      </c>
      <c r="AB1974" s="4">
        <f>טבלה1[[#This Row],[price]]*טבלה1[[#This Row],[num_subscribers]]</f>
        <v>34720</v>
      </c>
    </row>
    <row r="1975" spans="1:28" x14ac:dyDescent="0.3">
      <c r="A1975">
        <v>700080</v>
      </c>
      <c r="B1975" t="s">
        <v>1130</v>
      </c>
      <c r="C1975" t="str">
        <f>LEFT(טבלה1[[#This Row],[course_title]],10)</f>
        <v xml:space="preserve">Budgeting </v>
      </c>
      <c r="D1975" t="str">
        <f>RIGHT(טבלה1[[#This Row],[course_title]],10)</f>
        <v>r Business</v>
      </c>
      <c r="E1975" t="str">
        <f>MID(טבלה1[[#This Row],[course_title]],2,10)</f>
        <v>udgeting f</v>
      </c>
      <c r="F1975" t="s">
        <v>1131</v>
      </c>
      <c r="G1975" t="str">
        <f>REPLACE(טבלה1[[#This Row],[url]],19,3,"com")</f>
        <v>https://www.udemy.com/budgeting-for-business/</v>
      </c>
      <c r="H1975" t="b">
        <v>1</v>
      </c>
      <c r="I1975" s="4">
        <v>40</v>
      </c>
      <c r="J1975" s="5">
        <v>78</v>
      </c>
      <c r="K1975" s="5">
        <v>22</v>
      </c>
      <c r="L1975" s="5">
        <v>25</v>
      </c>
      <c r="M1975">
        <v>1</v>
      </c>
      <c r="N1975" t="str">
        <f>VLOOKUP(טבלה1[[#This Row],[level_id]],Level_id!$A$2:$B$5,2)</f>
        <v>All levels</v>
      </c>
      <c r="O1975" t="str">
        <f>LOWER(טבלה1[[#This Row],[level_desc]])</f>
        <v>all levels</v>
      </c>
      <c r="P1975" s="3" t="str">
        <f>UPPER(טבלה1[[#This Row],[small letters]])</f>
        <v>ALL LEVELS</v>
      </c>
      <c r="Q1975">
        <f>LEN(טבלה1[[#This Row],[no spaces]])</f>
        <v>10</v>
      </c>
      <c r="R1975" t="str">
        <f>TRIM(טבלה1[[#This Row],[small letters]])</f>
        <v>all levels</v>
      </c>
      <c r="S1975" s="6">
        <v>2.5</v>
      </c>
      <c r="T1975" s="12">
        <v>42380</v>
      </c>
      <c r="U1975" s="6">
        <f>DAY(טבלה1[[#This Row],[published_date]])</f>
        <v>11</v>
      </c>
      <c r="V1975" s="6">
        <f>MONTH(טבלה1[[#This Row],[published_date]])</f>
        <v>1</v>
      </c>
      <c r="W1975" s="6">
        <f>YEAR(טבלה1[[#This Row],[published_date]])</f>
        <v>2016</v>
      </c>
      <c r="X1975">
        <v>1</v>
      </c>
      <c r="Y1975" t="str">
        <f>VLOOKUP(טבלה1[[#This Row],[subject_id]],Subject_id!$A$2:$B$5,2)</f>
        <v>Business Finance</v>
      </c>
      <c r="Z1975" s="7">
        <v>43318</v>
      </c>
      <c r="AA1975">
        <f>_xlfn.DAYS(טבלה1[[#This Row],[Removal_date]],טבלה1[[#This Row],[published_date]])</f>
        <v>938</v>
      </c>
      <c r="AB1975" s="4">
        <f>טבלה1[[#This Row],[price]]*טבלה1[[#This Row],[num_subscribers]]</f>
        <v>3120</v>
      </c>
    </row>
    <row r="1976" spans="1:28" x14ac:dyDescent="0.3">
      <c r="A1976">
        <v>705444</v>
      </c>
      <c r="B1976" t="s">
        <v>3004</v>
      </c>
      <c r="C1976" t="str">
        <f>LEFT(טבלה1[[#This Row],[course_title]],10)</f>
        <v>Adobe Phot</v>
      </c>
      <c r="D1976" t="str">
        <f>RIGHT(טבלה1[[#This Row],[course_title]],10)</f>
        <v>undamentos</v>
      </c>
      <c r="E1976" t="str">
        <f>MID(טבלה1[[#This Row],[course_title]],2,10)</f>
        <v>dobe Photo</v>
      </c>
      <c r="F1976" t="s">
        <v>3005</v>
      </c>
      <c r="G1976" t="str">
        <f>REPLACE(טבלה1[[#This Row],[url]],19,3,"com")</f>
        <v>https://www.udemy.com/photoshop-cc-fundamentos/</v>
      </c>
      <c r="H1976" t="b">
        <v>1</v>
      </c>
      <c r="I1976" s="4">
        <v>40</v>
      </c>
      <c r="J1976" s="5">
        <v>290</v>
      </c>
      <c r="K1976" s="5">
        <v>49</v>
      </c>
      <c r="L1976" s="5">
        <v>88</v>
      </c>
      <c r="M1976">
        <v>2</v>
      </c>
      <c r="N1976" t="str">
        <f>VLOOKUP(טבלה1[[#This Row],[level_id]],Level_id!$A$2:$B$5,2)</f>
        <v>Beginner Level</v>
      </c>
      <c r="O1976" t="str">
        <f>LOWER(טבלה1[[#This Row],[level_desc]])</f>
        <v>beginner level</v>
      </c>
      <c r="P1976" s="3" t="str">
        <f>UPPER(טבלה1[[#This Row],[small letters]])</f>
        <v>BEGINNER LEVEL</v>
      </c>
      <c r="Q1976">
        <f>LEN(טבלה1[[#This Row],[no spaces]])</f>
        <v>14</v>
      </c>
      <c r="R1976" t="str">
        <f>TRIM(טבלה1[[#This Row],[small letters]])</f>
        <v>beginner level</v>
      </c>
      <c r="S1976" s="6">
        <v>7.5</v>
      </c>
      <c r="T1976" s="12">
        <v>42375</v>
      </c>
      <c r="U1976" s="6">
        <f>DAY(טבלה1[[#This Row],[published_date]])</f>
        <v>6</v>
      </c>
      <c r="V1976" s="6">
        <f>MONTH(טבלה1[[#This Row],[published_date]])</f>
        <v>1</v>
      </c>
      <c r="W1976" s="6">
        <f>YEAR(טבלה1[[#This Row],[published_date]])</f>
        <v>2016</v>
      </c>
      <c r="X1976">
        <v>2</v>
      </c>
      <c r="Y1976" t="str">
        <f>VLOOKUP(טבלה1[[#This Row],[subject_id]],Subject_id!$A$2:$B$5,2)</f>
        <v>Graphic Design</v>
      </c>
      <c r="Z1976" s="7">
        <v>43465</v>
      </c>
      <c r="AA1976">
        <f>_xlfn.DAYS(טבלה1[[#This Row],[Removal_date]],טבלה1[[#This Row],[published_date]])</f>
        <v>1090</v>
      </c>
      <c r="AB1976" s="4">
        <f>טבלה1[[#This Row],[price]]*טבלה1[[#This Row],[num_subscribers]]</f>
        <v>11600</v>
      </c>
    </row>
    <row r="1977" spans="1:28" x14ac:dyDescent="0.3">
      <c r="A1977">
        <v>729464</v>
      </c>
      <c r="B1977" t="s">
        <v>3630</v>
      </c>
      <c r="C1977" t="str">
        <f>LEFT(טבלה1[[#This Row],[course_title]],10)</f>
        <v>Instant Ha</v>
      </c>
      <c r="D1977" t="str">
        <f>RIGHT(טבלה1[[#This Row],[course_title]],10)</f>
        <v>day today!</v>
      </c>
      <c r="E1977" t="str">
        <f>MID(טבלה1[[#This Row],[course_title]],2,10)</f>
        <v>nstant Har</v>
      </c>
      <c r="F1977" t="s">
        <v>3631</v>
      </c>
      <c r="G1977" t="str">
        <f>REPLACE(טבלה1[[#This Row],[url]],19,3,"com")</f>
        <v>https://www.udemy.com/instant-harmonica-play-the-groovy-beatles-yesterday-today/</v>
      </c>
      <c r="H1977" t="b">
        <v>1</v>
      </c>
      <c r="I1977" s="4">
        <v>40</v>
      </c>
      <c r="J1977" s="5">
        <v>295</v>
      </c>
      <c r="K1977" s="5">
        <v>7</v>
      </c>
      <c r="L1977" s="5">
        <v>14</v>
      </c>
      <c r="M1977">
        <v>1</v>
      </c>
      <c r="N1977" t="str">
        <f>VLOOKUP(טבלה1[[#This Row],[level_id]],Level_id!$A$2:$B$5,2)</f>
        <v>All levels</v>
      </c>
      <c r="O1977" t="str">
        <f>LOWER(טבלה1[[#This Row],[level_desc]])</f>
        <v>all levels</v>
      </c>
      <c r="P1977" s="3" t="str">
        <f>UPPER(טבלה1[[#This Row],[small letters]])</f>
        <v>ALL LEVELS</v>
      </c>
      <c r="Q1977">
        <f>LEN(טבלה1[[#This Row],[no spaces]])</f>
        <v>10</v>
      </c>
      <c r="R1977" t="str">
        <f>TRIM(טבלה1[[#This Row],[small letters]])</f>
        <v>all levels</v>
      </c>
      <c r="S1977" s="6">
        <v>1</v>
      </c>
      <c r="T1977" s="12">
        <v>42485</v>
      </c>
      <c r="U1977" s="6">
        <f>DAY(טבלה1[[#This Row],[published_date]])</f>
        <v>25</v>
      </c>
      <c r="V1977" s="6">
        <f>MONTH(טבלה1[[#This Row],[published_date]])</f>
        <v>4</v>
      </c>
      <c r="W1977" s="6">
        <f>YEAR(טבלה1[[#This Row],[published_date]])</f>
        <v>2016</v>
      </c>
      <c r="X1977">
        <v>3</v>
      </c>
      <c r="Y1977" t="str">
        <f>VLOOKUP(טבלה1[[#This Row],[subject_id]],Subject_id!$A$2:$B$5,2)</f>
        <v>Musical Instruments</v>
      </c>
      <c r="Z1977" s="7">
        <v>43734</v>
      </c>
      <c r="AA1977">
        <f>_xlfn.DAYS(טבלה1[[#This Row],[Removal_date]],טבלה1[[#This Row],[published_date]])</f>
        <v>1249</v>
      </c>
      <c r="AB1977" s="4">
        <f>טבלה1[[#This Row],[price]]*טבלה1[[#This Row],[num_subscribers]]</f>
        <v>11800</v>
      </c>
    </row>
    <row r="1978" spans="1:28" x14ac:dyDescent="0.3">
      <c r="A1978">
        <v>736836</v>
      </c>
      <c r="B1978" t="s">
        <v>848</v>
      </c>
      <c r="C1978" t="str">
        <f>LEFT(טבלה1[[#This Row],[course_title]],10)</f>
        <v>The Invest</v>
      </c>
      <c r="D1978" t="str">
        <f>RIGHT(טבלה1[[#This Row],[course_title]],10)</f>
        <v>ent Series</v>
      </c>
      <c r="E1978" t="str">
        <f>MID(טבלה1[[#This Row],[course_title]],2,10)</f>
        <v>he Investm</v>
      </c>
      <c r="F1978" t="s">
        <v>849</v>
      </c>
      <c r="G1978" t="str">
        <f>REPLACE(טבלה1[[#This Row],[url]],19,3,"com")</f>
        <v>https://www.udemy.com/investmentbanking/</v>
      </c>
      <c r="H1978" t="b">
        <v>1</v>
      </c>
      <c r="I1978" s="4">
        <v>40</v>
      </c>
      <c r="J1978" s="5">
        <v>17</v>
      </c>
      <c r="K1978" s="5">
        <v>6</v>
      </c>
      <c r="L1978" s="5">
        <v>26</v>
      </c>
      <c r="M1978">
        <v>1</v>
      </c>
      <c r="N1978" t="str">
        <f>VLOOKUP(טבלה1[[#This Row],[level_id]],Level_id!$A$2:$B$5,2)</f>
        <v>All levels</v>
      </c>
      <c r="O1978" t="str">
        <f>LOWER(טבלה1[[#This Row],[level_desc]])</f>
        <v>all levels</v>
      </c>
      <c r="P1978" s="3" t="str">
        <f>UPPER(טבלה1[[#This Row],[small letters]])</f>
        <v>ALL LEVELS</v>
      </c>
      <c r="Q1978">
        <f>LEN(טבלה1[[#This Row],[no spaces]])</f>
        <v>10</v>
      </c>
      <c r="R1978" t="str">
        <f>TRIM(טבלה1[[#This Row],[small letters]])</f>
        <v>all levels</v>
      </c>
      <c r="S1978" s="6">
        <v>3.5</v>
      </c>
      <c r="T1978" s="12">
        <v>42406</v>
      </c>
      <c r="U1978" s="6">
        <f>DAY(טבלה1[[#This Row],[published_date]])</f>
        <v>6</v>
      </c>
      <c r="V1978" s="6">
        <f>MONTH(טבלה1[[#This Row],[published_date]])</f>
        <v>2</v>
      </c>
      <c r="W1978" s="6">
        <f>YEAR(טבלה1[[#This Row],[published_date]])</f>
        <v>2016</v>
      </c>
      <c r="X1978">
        <v>1</v>
      </c>
      <c r="Y1978" t="str">
        <f>VLOOKUP(טבלה1[[#This Row],[subject_id]],Subject_id!$A$2:$B$5,2)</f>
        <v>Business Finance</v>
      </c>
      <c r="Z1978" s="7">
        <v>43318</v>
      </c>
      <c r="AA1978">
        <f>_xlfn.DAYS(טבלה1[[#This Row],[Removal_date]],טבלה1[[#This Row],[published_date]])</f>
        <v>912</v>
      </c>
      <c r="AB1978" s="4">
        <f>טבלה1[[#This Row],[price]]*טבלה1[[#This Row],[num_subscribers]]</f>
        <v>680</v>
      </c>
    </row>
    <row r="1979" spans="1:28" x14ac:dyDescent="0.3">
      <c r="A1979">
        <v>741172</v>
      </c>
      <c r="B1979" t="s">
        <v>4831</v>
      </c>
      <c r="C1979" t="str">
        <f>LEFT(טבלה1[[#This Row],[course_title]],10)</f>
        <v>Piano With</v>
      </c>
      <c r="D1979" t="str">
        <f>RIGHT(טבלה1[[#This Row],[course_title]],10)</f>
        <v>ds - Vol 1</v>
      </c>
      <c r="E1979" t="str">
        <f>MID(טבלה1[[#This Row],[course_title]],2,10)</f>
        <v xml:space="preserve">iano With </v>
      </c>
      <c r="F1979" t="s">
        <v>4832</v>
      </c>
      <c r="G1979" t="str">
        <f>REPLACE(טבלה1[[#This Row],[url]],19,3,"com")</f>
        <v>https://www.udemy.com/piano-with-willie-jazz-kids-vol-1/</v>
      </c>
      <c r="H1979" t="b">
        <v>1</v>
      </c>
      <c r="I1979" s="4">
        <v>40</v>
      </c>
      <c r="J1979" s="5">
        <v>28</v>
      </c>
      <c r="K1979" s="5">
        <v>3</v>
      </c>
      <c r="L1979" s="5">
        <v>32</v>
      </c>
      <c r="M1979">
        <v>2</v>
      </c>
      <c r="N1979" t="str">
        <f>VLOOKUP(טבלה1[[#This Row],[level_id]],Level_id!$A$2:$B$5,2)</f>
        <v>Beginner Level</v>
      </c>
      <c r="O1979" t="str">
        <f>LOWER(טבלה1[[#This Row],[level_desc]])</f>
        <v>beginner level</v>
      </c>
      <c r="P1979" s="3" t="str">
        <f>UPPER(טבלה1[[#This Row],[small letters]])</f>
        <v>BEGINNER LEVEL</v>
      </c>
      <c r="Q1979">
        <f>LEN(טבלה1[[#This Row],[no spaces]])</f>
        <v>14</v>
      </c>
      <c r="R1979" t="str">
        <f>TRIM(טבלה1[[#This Row],[small letters]])</f>
        <v>beginner level</v>
      </c>
      <c r="S1979" s="6">
        <v>4.5</v>
      </c>
      <c r="T1979" s="12">
        <v>42473</v>
      </c>
      <c r="U1979" s="6">
        <f>DAY(טבלה1[[#This Row],[published_date]])</f>
        <v>13</v>
      </c>
      <c r="V1979" s="6">
        <f>MONTH(טבלה1[[#This Row],[published_date]])</f>
        <v>4</v>
      </c>
      <c r="W1979" s="6">
        <f>YEAR(טבלה1[[#This Row],[published_date]])</f>
        <v>2016</v>
      </c>
      <c r="X1979">
        <v>3</v>
      </c>
      <c r="Y1979" t="str">
        <f>VLOOKUP(טבלה1[[#This Row],[subject_id]],Subject_id!$A$2:$B$5,2)</f>
        <v>Musical Instruments</v>
      </c>
      <c r="Z1979" s="7">
        <v>43465</v>
      </c>
      <c r="AA1979">
        <f>_xlfn.DAYS(טבלה1[[#This Row],[Removal_date]],טבלה1[[#This Row],[published_date]])</f>
        <v>992</v>
      </c>
      <c r="AB1979" s="4">
        <f>טבלה1[[#This Row],[price]]*טבלה1[[#This Row],[num_subscribers]]</f>
        <v>1120</v>
      </c>
    </row>
    <row r="1980" spans="1:28" x14ac:dyDescent="0.3">
      <c r="A1980">
        <v>741316</v>
      </c>
      <c r="B1980" t="s">
        <v>4771</v>
      </c>
      <c r="C1980" t="str">
        <f>LEFT(טבלה1[[#This Row],[course_title]],10)</f>
        <v>Piano With</v>
      </c>
      <c r="D1980" t="str">
        <f>RIGHT(טבלה1[[#This Row],[course_title]],10)</f>
        <v>ds - Vol 2</v>
      </c>
      <c r="E1980" t="str">
        <f>MID(טבלה1[[#This Row],[course_title]],2,10)</f>
        <v xml:space="preserve">iano With </v>
      </c>
      <c r="F1980" t="s">
        <v>4772</v>
      </c>
      <c r="G1980" t="str">
        <f>REPLACE(טבלה1[[#This Row],[url]],19,3,"com")</f>
        <v>https://www.udemy.com/piano-with-willie-jazz-kids-vol-2/</v>
      </c>
      <c r="H1980" t="b">
        <v>1</v>
      </c>
      <c r="I1980" s="4">
        <v>40</v>
      </c>
      <c r="J1980" s="5">
        <v>17</v>
      </c>
      <c r="K1980" s="5">
        <v>0</v>
      </c>
      <c r="L1980" s="5">
        <v>38</v>
      </c>
      <c r="M1980">
        <v>2</v>
      </c>
      <c r="N1980" t="str">
        <f>VLOOKUP(טבלה1[[#This Row],[level_id]],Level_id!$A$2:$B$5,2)</f>
        <v>Beginner Level</v>
      </c>
      <c r="O1980" t="str">
        <f>LOWER(טבלה1[[#This Row],[level_desc]])</f>
        <v>beginner level</v>
      </c>
      <c r="P1980" s="3" t="str">
        <f>UPPER(טבלה1[[#This Row],[small letters]])</f>
        <v>BEGINNER LEVEL</v>
      </c>
      <c r="Q1980">
        <f>LEN(טבלה1[[#This Row],[no spaces]])</f>
        <v>14</v>
      </c>
      <c r="R1980" t="str">
        <f>TRIM(טבלה1[[#This Row],[small letters]])</f>
        <v>beginner level</v>
      </c>
      <c r="S1980" s="6">
        <v>3</v>
      </c>
      <c r="T1980" s="12">
        <v>42473</v>
      </c>
      <c r="U1980" s="6">
        <f>DAY(טבלה1[[#This Row],[published_date]])</f>
        <v>13</v>
      </c>
      <c r="V1980" s="6">
        <f>MONTH(טבלה1[[#This Row],[published_date]])</f>
        <v>4</v>
      </c>
      <c r="W1980" s="6">
        <f>YEAR(טבלה1[[#This Row],[published_date]])</f>
        <v>2016</v>
      </c>
      <c r="X1980">
        <v>3</v>
      </c>
      <c r="Y1980" t="str">
        <f>VLOOKUP(טבלה1[[#This Row],[subject_id]],Subject_id!$A$2:$B$5,2)</f>
        <v>Musical Instruments</v>
      </c>
      <c r="Z1980" s="7">
        <v>43465</v>
      </c>
      <c r="AA1980">
        <f>_xlfn.DAYS(טבלה1[[#This Row],[Removal_date]],טבלה1[[#This Row],[published_date]])</f>
        <v>992</v>
      </c>
      <c r="AB1980" s="4">
        <f>טבלה1[[#This Row],[price]]*טבלה1[[#This Row],[num_subscribers]]</f>
        <v>680</v>
      </c>
    </row>
    <row r="1981" spans="1:28" x14ac:dyDescent="0.3">
      <c r="A1981">
        <v>741388</v>
      </c>
      <c r="B1981" t="s">
        <v>4751</v>
      </c>
      <c r="C1981" t="str">
        <f>LEFT(טבלה1[[#This Row],[course_title]],10)</f>
        <v>Piano With</v>
      </c>
      <c r="D1981" t="str">
        <f>RIGHT(טבלה1[[#This Row],[course_title]],10)</f>
        <v>ds - Vol 3</v>
      </c>
      <c r="E1981" t="str">
        <f>MID(טבלה1[[#This Row],[course_title]],2,10)</f>
        <v xml:space="preserve">iano With </v>
      </c>
      <c r="F1981" t="s">
        <v>4752</v>
      </c>
      <c r="G1981" t="str">
        <f>REPLACE(טבלה1[[#This Row],[url]],19,3,"com")</f>
        <v>https://www.udemy.com/piano-with-willie-jazz-kids-vol-3/</v>
      </c>
      <c r="H1981" t="b">
        <v>1</v>
      </c>
      <c r="I1981" s="4">
        <v>40</v>
      </c>
      <c r="J1981" s="5">
        <v>16</v>
      </c>
      <c r="K1981" s="5">
        <v>1</v>
      </c>
      <c r="L1981" s="5">
        <v>29</v>
      </c>
      <c r="M1981">
        <v>2</v>
      </c>
      <c r="N1981" t="str">
        <f>VLOOKUP(טבלה1[[#This Row],[level_id]],Level_id!$A$2:$B$5,2)</f>
        <v>Beginner Level</v>
      </c>
      <c r="O1981" t="str">
        <f>LOWER(טבלה1[[#This Row],[level_desc]])</f>
        <v>beginner level</v>
      </c>
      <c r="P1981" s="3" t="str">
        <f>UPPER(טבלה1[[#This Row],[small letters]])</f>
        <v>BEGINNER LEVEL</v>
      </c>
      <c r="Q1981">
        <f>LEN(טבלה1[[#This Row],[no spaces]])</f>
        <v>14</v>
      </c>
      <c r="R1981" t="str">
        <f>TRIM(טבלה1[[#This Row],[small letters]])</f>
        <v>beginner level</v>
      </c>
      <c r="S1981" s="6">
        <v>3</v>
      </c>
      <c r="T1981" s="12">
        <v>42473</v>
      </c>
      <c r="U1981" s="6">
        <f>DAY(טבלה1[[#This Row],[published_date]])</f>
        <v>13</v>
      </c>
      <c r="V1981" s="6">
        <f>MONTH(טבלה1[[#This Row],[published_date]])</f>
        <v>4</v>
      </c>
      <c r="W1981" s="6">
        <f>YEAR(טבלה1[[#This Row],[published_date]])</f>
        <v>2016</v>
      </c>
      <c r="X1981">
        <v>3</v>
      </c>
      <c r="Y1981" t="str">
        <f>VLOOKUP(טבלה1[[#This Row],[subject_id]],Subject_id!$A$2:$B$5,2)</f>
        <v>Musical Instruments</v>
      </c>
      <c r="Z1981" s="7">
        <v>43465</v>
      </c>
      <c r="AA1981">
        <f>_xlfn.DAYS(טבלה1[[#This Row],[Removal_date]],טבלה1[[#This Row],[published_date]])</f>
        <v>992</v>
      </c>
      <c r="AB1981" s="4">
        <f>טבלה1[[#This Row],[price]]*טבלה1[[#This Row],[num_subscribers]]</f>
        <v>640</v>
      </c>
    </row>
    <row r="1982" spans="1:28" x14ac:dyDescent="0.3">
      <c r="A1982">
        <v>742300</v>
      </c>
      <c r="B1982" t="s">
        <v>4767</v>
      </c>
      <c r="C1982" t="str">
        <f>LEFT(טבלה1[[#This Row],[course_title]],10)</f>
        <v>Piano With</v>
      </c>
      <c r="D1982" t="str">
        <f>RIGHT(טבלה1[[#This Row],[course_title]],10)</f>
        <v>ds - Vol 4</v>
      </c>
      <c r="E1982" t="str">
        <f>MID(טבלה1[[#This Row],[course_title]],2,10)</f>
        <v xml:space="preserve">iano With </v>
      </c>
      <c r="F1982" t="s">
        <v>4768</v>
      </c>
      <c r="G1982" t="str">
        <f>REPLACE(טבלה1[[#This Row],[url]],19,3,"com")</f>
        <v>https://www.udemy.com/piano-with-willie-jazz-kids-vol-4/</v>
      </c>
      <c r="H1982" t="b">
        <v>1</v>
      </c>
      <c r="I1982" s="4">
        <v>40</v>
      </c>
      <c r="J1982" s="5">
        <v>19</v>
      </c>
      <c r="K1982" s="5">
        <v>0</v>
      </c>
      <c r="L1982" s="5">
        <v>30</v>
      </c>
      <c r="M1982">
        <v>4</v>
      </c>
      <c r="N1982" t="str">
        <f>VLOOKUP(טבלה1[[#This Row],[level_id]],Level_id!$A$2:$B$5,2)</f>
        <v>Intermediate Level</v>
      </c>
      <c r="O1982" t="str">
        <f>LOWER(טבלה1[[#This Row],[level_desc]])</f>
        <v>intermediate level</v>
      </c>
      <c r="P1982" s="3" t="str">
        <f>UPPER(טבלה1[[#This Row],[small letters]])</f>
        <v>INTERMEDIATE LEVEL</v>
      </c>
      <c r="Q1982">
        <f>LEN(טבלה1[[#This Row],[no spaces]])</f>
        <v>18</v>
      </c>
      <c r="R1982" t="str">
        <f>TRIM(טבלה1[[#This Row],[small letters]])</f>
        <v>intermediate level</v>
      </c>
      <c r="S1982" s="6">
        <v>3.5</v>
      </c>
      <c r="T1982" s="12">
        <v>42473</v>
      </c>
      <c r="U1982" s="6">
        <f>DAY(טבלה1[[#This Row],[published_date]])</f>
        <v>13</v>
      </c>
      <c r="V1982" s="6">
        <f>MONTH(טבלה1[[#This Row],[published_date]])</f>
        <v>4</v>
      </c>
      <c r="W1982" s="6">
        <f>YEAR(טבלה1[[#This Row],[published_date]])</f>
        <v>2016</v>
      </c>
      <c r="X1982">
        <v>3</v>
      </c>
      <c r="Y1982" t="str">
        <f>VLOOKUP(טבלה1[[#This Row],[subject_id]],Subject_id!$A$2:$B$5,2)</f>
        <v>Musical Instruments</v>
      </c>
      <c r="Z1982" s="7">
        <v>44114</v>
      </c>
      <c r="AA1982">
        <f>_xlfn.DAYS(טבלה1[[#This Row],[Removal_date]],טבלה1[[#This Row],[published_date]])</f>
        <v>1641</v>
      </c>
      <c r="AB1982" s="4">
        <f>טבלה1[[#This Row],[price]]*טבלה1[[#This Row],[num_subscribers]]</f>
        <v>760</v>
      </c>
    </row>
    <row r="1983" spans="1:28" x14ac:dyDescent="0.3">
      <c r="A1983">
        <v>742764</v>
      </c>
      <c r="B1983" t="s">
        <v>4632</v>
      </c>
      <c r="C1983" t="str">
        <f>LEFT(טבלה1[[#This Row],[course_title]],10)</f>
        <v>Piano With</v>
      </c>
      <c r="D1983" t="str">
        <f>RIGHT(טבלה1[[#This Row],[course_title]],10)</f>
        <v>rovisation</v>
      </c>
      <c r="E1983" t="str">
        <f>MID(טבלה1[[#This Row],[course_title]],2,10)</f>
        <v xml:space="preserve">iano With </v>
      </c>
      <c r="F1983" t="s">
        <v>4633</v>
      </c>
      <c r="G1983" t="str">
        <f>REPLACE(טבלה1[[#This Row],[url]],19,3,"com")</f>
        <v>https://www.udemy.com/piano-with-willie-basics-of-improvisation/</v>
      </c>
      <c r="H1983" t="b">
        <v>1</v>
      </c>
      <c r="I1983" s="4">
        <v>40</v>
      </c>
      <c r="J1983" s="5">
        <v>76</v>
      </c>
      <c r="K1983" s="5">
        <v>4</v>
      </c>
      <c r="L1983" s="5">
        <v>23</v>
      </c>
      <c r="M1983">
        <v>2</v>
      </c>
      <c r="N1983" t="str">
        <f>VLOOKUP(טבלה1[[#This Row],[level_id]],Level_id!$A$2:$B$5,2)</f>
        <v>Beginner Level</v>
      </c>
      <c r="O1983" t="str">
        <f>LOWER(טבלה1[[#This Row],[level_desc]])</f>
        <v>beginner level</v>
      </c>
      <c r="P1983" s="3" t="str">
        <f>UPPER(טבלה1[[#This Row],[small letters]])</f>
        <v>BEGINNER LEVEL</v>
      </c>
      <c r="Q1983">
        <f>LEN(טבלה1[[#This Row],[no spaces]])</f>
        <v>14</v>
      </c>
      <c r="R1983" t="str">
        <f>TRIM(טבלה1[[#This Row],[small letters]])</f>
        <v>beginner level</v>
      </c>
      <c r="S1983" s="6">
        <v>3.5</v>
      </c>
      <c r="T1983" s="12">
        <v>42473</v>
      </c>
      <c r="U1983" s="6">
        <f>DAY(טבלה1[[#This Row],[published_date]])</f>
        <v>13</v>
      </c>
      <c r="V1983" s="6">
        <f>MONTH(טבלה1[[#This Row],[published_date]])</f>
        <v>4</v>
      </c>
      <c r="W1983" s="6">
        <f>YEAR(טבלה1[[#This Row],[published_date]])</f>
        <v>2016</v>
      </c>
      <c r="X1983">
        <v>3</v>
      </c>
      <c r="Y1983" t="str">
        <f>VLOOKUP(טבלה1[[#This Row],[subject_id]],Subject_id!$A$2:$B$5,2)</f>
        <v>Musical Instruments</v>
      </c>
      <c r="Z1983" s="7">
        <v>43465</v>
      </c>
      <c r="AA1983">
        <f>_xlfn.DAYS(טבלה1[[#This Row],[Removal_date]],טבלה1[[#This Row],[published_date]])</f>
        <v>992</v>
      </c>
      <c r="AB1983" s="4">
        <f>טבלה1[[#This Row],[price]]*טבלה1[[#This Row],[num_subscribers]]</f>
        <v>3040</v>
      </c>
    </row>
    <row r="1984" spans="1:28" x14ac:dyDescent="0.3">
      <c r="A1984">
        <v>743634</v>
      </c>
      <c r="B1984" t="s">
        <v>3864</v>
      </c>
      <c r="C1984" t="str">
        <f>LEFT(טבלה1[[#This Row],[course_title]],10)</f>
        <v>Piano With</v>
      </c>
      <c r="D1984" t="str">
        <f>RIGHT(טבלה1[[#This Row],[course_title]],10)</f>
        <v>gie Vol. 1</v>
      </c>
      <c r="E1984" t="str">
        <f>MID(טבלה1[[#This Row],[course_title]],2,10)</f>
        <v xml:space="preserve">iano With </v>
      </c>
      <c r="F1984" t="s">
        <v>3865</v>
      </c>
      <c r="G1984" t="str">
        <f>REPLACE(טבלה1[[#This Row],[url]],19,3,"com")</f>
        <v>https://www.udemy.com/piano-with-willie-blues-n-boogie-vol-1/</v>
      </c>
      <c r="H1984" t="b">
        <v>1</v>
      </c>
      <c r="I1984" s="4">
        <v>40</v>
      </c>
      <c r="J1984" s="5">
        <v>172</v>
      </c>
      <c r="K1984" s="5">
        <v>26</v>
      </c>
      <c r="L1984" s="5">
        <v>15</v>
      </c>
      <c r="M1984">
        <v>4</v>
      </c>
      <c r="N1984" t="str">
        <f>VLOOKUP(טבלה1[[#This Row],[level_id]],Level_id!$A$2:$B$5,2)</f>
        <v>Intermediate Level</v>
      </c>
      <c r="O1984" t="str">
        <f>LOWER(טבלה1[[#This Row],[level_desc]])</f>
        <v>intermediate level</v>
      </c>
      <c r="P1984" s="3" t="str">
        <f>UPPER(טבלה1[[#This Row],[small letters]])</f>
        <v>INTERMEDIATE LEVEL</v>
      </c>
      <c r="Q1984">
        <f>LEN(טבלה1[[#This Row],[no spaces]])</f>
        <v>18</v>
      </c>
      <c r="R1984" t="str">
        <f>TRIM(טבלה1[[#This Row],[small letters]])</f>
        <v>intermediate level</v>
      </c>
      <c r="S1984" s="6">
        <v>2.5</v>
      </c>
      <c r="T1984" s="12">
        <v>42473</v>
      </c>
      <c r="U1984" s="6">
        <f>DAY(טבלה1[[#This Row],[published_date]])</f>
        <v>13</v>
      </c>
      <c r="V1984" s="6">
        <f>MONTH(טבלה1[[#This Row],[published_date]])</f>
        <v>4</v>
      </c>
      <c r="W1984" s="6">
        <f>YEAR(טבלה1[[#This Row],[published_date]])</f>
        <v>2016</v>
      </c>
      <c r="X1984">
        <v>3</v>
      </c>
      <c r="Y1984" t="str">
        <f>VLOOKUP(טבלה1[[#This Row],[subject_id]],Subject_id!$A$2:$B$5,2)</f>
        <v>Musical Instruments</v>
      </c>
      <c r="Z1984" s="7">
        <v>44114</v>
      </c>
      <c r="AA1984">
        <f>_xlfn.DAYS(טבלה1[[#This Row],[Removal_date]],טבלה1[[#This Row],[published_date]])</f>
        <v>1641</v>
      </c>
      <c r="AB1984" s="4">
        <f>טבלה1[[#This Row],[price]]*טבלה1[[#This Row],[num_subscribers]]</f>
        <v>6880</v>
      </c>
    </row>
    <row r="1985" spans="1:28" x14ac:dyDescent="0.3">
      <c r="A1985">
        <v>743674</v>
      </c>
      <c r="B1985" t="s">
        <v>3724</v>
      </c>
      <c r="C1985" t="str">
        <f>LEFT(טבלה1[[#This Row],[course_title]],10)</f>
        <v>Piano With</v>
      </c>
      <c r="D1985" t="str">
        <f>RIGHT(טבלה1[[#This Row],[course_title]],10)</f>
        <v>gie Vol. 2</v>
      </c>
      <c r="E1985" t="str">
        <f>MID(טבלה1[[#This Row],[course_title]],2,10)</f>
        <v xml:space="preserve">iano With </v>
      </c>
      <c r="F1985" t="s">
        <v>3725</v>
      </c>
      <c r="G1985" t="str">
        <f>REPLACE(טבלה1[[#This Row],[url]],19,3,"com")</f>
        <v>https://www.udemy.com/piano-with-willie-blues-n-boogie-vol-2/</v>
      </c>
      <c r="H1985" t="b">
        <v>1</v>
      </c>
      <c r="I1985" s="4">
        <v>40</v>
      </c>
      <c r="J1985" s="5">
        <v>95</v>
      </c>
      <c r="K1985" s="5">
        <v>8</v>
      </c>
      <c r="L1985" s="5">
        <v>11</v>
      </c>
      <c r="M1985">
        <v>4</v>
      </c>
      <c r="N1985" t="str">
        <f>VLOOKUP(טבלה1[[#This Row],[level_id]],Level_id!$A$2:$B$5,2)</f>
        <v>Intermediate Level</v>
      </c>
      <c r="O1985" t="str">
        <f>LOWER(טבלה1[[#This Row],[level_desc]])</f>
        <v>intermediate level</v>
      </c>
      <c r="P1985" s="3" t="str">
        <f>UPPER(טבלה1[[#This Row],[small letters]])</f>
        <v>INTERMEDIATE LEVEL</v>
      </c>
      <c r="Q1985">
        <f>LEN(טבלה1[[#This Row],[no spaces]])</f>
        <v>18</v>
      </c>
      <c r="R1985" t="str">
        <f>TRIM(טבלה1[[#This Row],[small letters]])</f>
        <v>intermediate level</v>
      </c>
      <c r="S1985" s="6">
        <v>2.5</v>
      </c>
      <c r="T1985" s="12">
        <v>42473</v>
      </c>
      <c r="U1985" s="6">
        <f>DAY(טבלה1[[#This Row],[published_date]])</f>
        <v>13</v>
      </c>
      <c r="V1985" s="6">
        <f>MONTH(טבלה1[[#This Row],[published_date]])</f>
        <v>4</v>
      </c>
      <c r="W1985" s="6">
        <f>YEAR(טבלה1[[#This Row],[published_date]])</f>
        <v>2016</v>
      </c>
      <c r="X1985">
        <v>3</v>
      </c>
      <c r="Y1985" t="str">
        <f>VLOOKUP(טבלה1[[#This Row],[subject_id]],Subject_id!$A$2:$B$5,2)</f>
        <v>Musical Instruments</v>
      </c>
      <c r="Z1985" s="7">
        <v>44114</v>
      </c>
      <c r="AA1985">
        <f>_xlfn.DAYS(טבלה1[[#This Row],[Removal_date]],טבלה1[[#This Row],[published_date]])</f>
        <v>1641</v>
      </c>
      <c r="AB1985" s="4">
        <f>טבלה1[[#This Row],[price]]*טבלה1[[#This Row],[num_subscribers]]</f>
        <v>3800</v>
      </c>
    </row>
    <row r="1986" spans="1:28" x14ac:dyDescent="0.3">
      <c r="A1986">
        <v>743884</v>
      </c>
      <c r="B1986" t="s">
        <v>4155</v>
      </c>
      <c r="C1986" t="str">
        <f>LEFT(טבלה1[[#This Row],[course_title]],10)</f>
        <v>Piano With</v>
      </c>
      <c r="D1986" t="str">
        <f>RIGHT(טבלה1[[#This Row],[course_title]],10)</f>
        <v>gie Vol. 3</v>
      </c>
      <c r="E1986" t="str">
        <f>MID(טבלה1[[#This Row],[course_title]],2,10)</f>
        <v xml:space="preserve">iano With </v>
      </c>
      <c r="F1986" t="s">
        <v>4156</v>
      </c>
      <c r="G1986" t="str">
        <f>REPLACE(טבלה1[[#This Row],[url]],19,3,"com")</f>
        <v>https://www.udemy.com/piano-with-willie-blues-n-boogie-vol-3/</v>
      </c>
      <c r="H1986" t="b">
        <v>1</v>
      </c>
      <c r="I1986" s="4">
        <v>40</v>
      </c>
      <c r="J1986" s="5">
        <v>84</v>
      </c>
      <c r="K1986" s="5">
        <v>4</v>
      </c>
      <c r="L1986" s="5">
        <v>10</v>
      </c>
      <c r="M1986">
        <v>4</v>
      </c>
      <c r="N1986" t="str">
        <f>VLOOKUP(טבלה1[[#This Row],[level_id]],Level_id!$A$2:$B$5,2)</f>
        <v>Intermediate Level</v>
      </c>
      <c r="O1986" t="str">
        <f>LOWER(טבלה1[[#This Row],[level_desc]])</f>
        <v>intermediate level</v>
      </c>
      <c r="P1986" s="3" t="str">
        <f>UPPER(טבלה1[[#This Row],[small letters]])</f>
        <v>INTERMEDIATE LEVEL</v>
      </c>
      <c r="Q1986">
        <f>LEN(טבלה1[[#This Row],[no spaces]])</f>
        <v>18</v>
      </c>
      <c r="R1986" t="str">
        <f>TRIM(טבלה1[[#This Row],[small letters]])</f>
        <v>intermediate level</v>
      </c>
      <c r="S1986" s="6">
        <v>2.5</v>
      </c>
      <c r="T1986" s="12">
        <v>42473</v>
      </c>
      <c r="U1986" s="6">
        <f>DAY(טבלה1[[#This Row],[published_date]])</f>
        <v>13</v>
      </c>
      <c r="V1986" s="6">
        <f>MONTH(טבלה1[[#This Row],[published_date]])</f>
        <v>4</v>
      </c>
      <c r="W1986" s="6">
        <f>YEAR(טבלה1[[#This Row],[published_date]])</f>
        <v>2016</v>
      </c>
      <c r="X1986">
        <v>3</v>
      </c>
      <c r="Y1986" t="str">
        <f>VLOOKUP(טבלה1[[#This Row],[subject_id]],Subject_id!$A$2:$B$5,2)</f>
        <v>Musical Instruments</v>
      </c>
      <c r="Z1986" s="7">
        <v>44114</v>
      </c>
      <c r="AA1986">
        <f>_xlfn.DAYS(טבלה1[[#This Row],[Removal_date]],טבלה1[[#This Row],[published_date]])</f>
        <v>1641</v>
      </c>
      <c r="AB1986" s="4">
        <f>טבלה1[[#This Row],[price]]*טבלה1[[#This Row],[num_subscribers]]</f>
        <v>3360</v>
      </c>
    </row>
    <row r="1987" spans="1:28" x14ac:dyDescent="0.3">
      <c r="A1987">
        <v>743932</v>
      </c>
      <c r="B1987" t="s">
        <v>4912</v>
      </c>
      <c r="C1987" t="str">
        <f>LEFT(טבלה1[[#This Row],[course_title]],10)</f>
        <v>Piano With</v>
      </c>
      <c r="D1987" t="str">
        <f>RIGHT(טבלה1[[#This Row],[course_title]],10)</f>
        <v>rds Vol. 1</v>
      </c>
      <c r="E1987" t="str">
        <f>MID(טבלה1[[#This Row],[course_title]],2,10)</f>
        <v xml:space="preserve">iano With </v>
      </c>
      <c r="F1987" t="s">
        <v>4913</v>
      </c>
      <c r="G1987" t="str">
        <f>REPLACE(טבלה1[[#This Row],[url]],19,3,"com")</f>
        <v>https://www.udemy.com/piano-with-willie-piano-chords-vol-1/</v>
      </c>
      <c r="H1987" t="b">
        <v>1</v>
      </c>
      <c r="I1987" s="4">
        <v>40</v>
      </c>
      <c r="J1987" s="5">
        <v>48</v>
      </c>
      <c r="K1987" s="5">
        <v>4</v>
      </c>
      <c r="L1987" s="5">
        <v>14</v>
      </c>
      <c r="M1987">
        <v>2</v>
      </c>
      <c r="N1987" t="str">
        <f>VLOOKUP(טבלה1[[#This Row],[level_id]],Level_id!$A$2:$B$5,2)</f>
        <v>Beginner Level</v>
      </c>
      <c r="O1987" t="str">
        <f>LOWER(טבלה1[[#This Row],[level_desc]])</f>
        <v>beginner level</v>
      </c>
      <c r="P1987" s="3" t="str">
        <f>UPPER(טבלה1[[#This Row],[small letters]])</f>
        <v>BEGINNER LEVEL</v>
      </c>
      <c r="Q1987">
        <f>LEN(טבלה1[[#This Row],[no spaces]])</f>
        <v>14</v>
      </c>
      <c r="R1987" t="str">
        <f>TRIM(טבלה1[[#This Row],[small letters]])</f>
        <v>beginner level</v>
      </c>
      <c r="S1987" s="6">
        <v>2</v>
      </c>
      <c r="T1987" s="12">
        <v>42473</v>
      </c>
      <c r="U1987" s="6">
        <f>DAY(טבלה1[[#This Row],[published_date]])</f>
        <v>13</v>
      </c>
      <c r="V1987" s="6">
        <f>MONTH(טבלה1[[#This Row],[published_date]])</f>
        <v>4</v>
      </c>
      <c r="W1987" s="6">
        <f>YEAR(טבלה1[[#This Row],[published_date]])</f>
        <v>2016</v>
      </c>
      <c r="X1987">
        <v>3</v>
      </c>
      <c r="Y1987" t="str">
        <f>VLOOKUP(טבלה1[[#This Row],[subject_id]],Subject_id!$A$2:$B$5,2)</f>
        <v>Musical Instruments</v>
      </c>
      <c r="Z1987" s="7">
        <v>43465</v>
      </c>
      <c r="AA1987">
        <f>_xlfn.DAYS(טבלה1[[#This Row],[Removal_date]],טבלה1[[#This Row],[published_date]])</f>
        <v>992</v>
      </c>
      <c r="AB1987" s="4">
        <f>טבלה1[[#This Row],[price]]*טבלה1[[#This Row],[num_subscribers]]</f>
        <v>1920</v>
      </c>
    </row>
    <row r="1988" spans="1:28" x14ac:dyDescent="0.3">
      <c r="A1988">
        <v>743970</v>
      </c>
      <c r="B1988" t="s">
        <v>4887</v>
      </c>
      <c r="C1988" t="str">
        <f>LEFT(טבלה1[[#This Row],[course_title]],10)</f>
        <v>Piano With</v>
      </c>
      <c r="D1988" t="str">
        <f>RIGHT(טבלה1[[#This Row],[course_title]],10)</f>
        <v>rds Vol. 2</v>
      </c>
      <c r="E1988" t="str">
        <f>MID(טבלה1[[#This Row],[course_title]],2,10)</f>
        <v xml:space="preserve">iano With </v>
      </c>
      <c r="F1988" t="s">
        <v>4888</v>
      </c>
      <c r="G1988" t="str">
        <f>REPLACE(טבלה1[[#This Row],[url]],19,3,"com")</f>
        <v>https://www.udemy.com/piano-with-willie-piano-chords-vol-2/</v>
      </c>
      <c r="H1988" t="b">
        <v>1</v>
      </c>
      <c r="I1988" s="4">
        <v>40</v>
      </c>
      <c r="J1988" s="5">
        <v>32</v>
      </c>
      <c r="K1988" s="5">
        <v>2</v>
      </c>
      <c r="L1988" s="5">
        <v>11</v>
      </c>
      <c r="M1988">
        <v>4</v>
      </c>
      <c r="N1988" t="str">
        <f>VLOOKUP(טבלה1[[#This Row],[level_id]],Level_id!$A$2:$B$5,2)</f>
        <v>Intermediate Level</v>
      </c>
      <c r="O1988" t="str">
        <f>LOWER(טבלה1[[#This Row],[level_desc]])</f>
        <v>intermediate level</v>
      </c>
      <c r="P1988" s="3" t="str">
        <f>UPPER(טבלה1[[#This Row],[small letters]])</f>
        <v>INTERMEDIATE LEVEL</v>
      </c>
      <c r="Q1988">
        <f>LEN(טבלה1[[#This Row],[no spaces]])</f>
        <v>18</v>
      </c>
      <c r="R1988" t="str">
        <f>TRIM(טבלה1[[#This Row],[small letters]])</f>
        <v>intermediate level</v>
      </c>
      <c r="S1988" s="6">
        <v>1.5</v>
      </c>
      <c r="T1988" s="12">
        <v>42473</v>
      </c>
      <c r="U1988" s="6">
        <f>DAY(טבלה1[[#This Row],[published_date]])</f>
        <v>13</v>
      </c>
      <c r="V1988" s="6">
        <f>MONTH(טבלה1[[#This Row],[published_date]])</f>
        <v>4</v>
      </c>
      <c r="W1988" s="6">
        <f>YEAR(טבלה1[[#This Row],[published_date]])</f>
        <v>2016</v>
      </c>
      <c r="X1988">
        <v>3</v>
      </c>
      <c r="Y1988" t="str">
        <f>VLOOKUP(טבלה1[[#This Row],[subject_id]],Subject_id!$A$2:$B$5,2)</f>
        <v>Musical Instruments</v>
      </c>
      <c r="Z1988" s="7">
        <v>44114</v>
      </c>
      <c r="AA1988">
        <f>_xlfn.DAYS(טבלה1[[#This Row],[Removal_date]],טבלה1[[#This Row],[published_date]])</f>
        <v>1641</v>
      </c>
      <c r="AB1988" s="4">
        <f>טבלה1[[#This Row],[price]]*טבלה1[[#This Row],[num_subscribers]]</f>
        <v>1280</v>
      </c>
    </row>
    <row r="1989" spans="1:28" x14ac:dyDescent="0.3">
      <c r="A1989">
        <v>744034</v>
      </c>
      <c r="B1989" t="s">
        <v>4438</v>
      </c>
      <c r="C1989" t="str">
        <f>LEFT(טבלה1[[#This Row],[course_title]],10)</f>
        <v>Piano With</v>
      </c>
      <c r="D1989" t="str">
        <f>RIGHT(טבלה1[[#This Row],[course_title]],10)</f>
        <v xml:space="preserve"> Exercises</v>
      </c>
      <c r="E1989" t="str">
        <f>MID(טבלה1[[#This Row],[course_title]],2,10)</f>
        <v xml:space="preserve">iano With </v>
      </c>
      <c r="F1989" t="s">
        <v>4439</v>
      </c>
      <c r="G1989" t="str">
        <f>REPLACE(טבלה1[[#This Row],[url]],19,3,"com")</f>
        <v>https://www.udemy.com/piano-with-willie-jazz-gospel-exercises/</v>
      </c>
      <c r="H1989" t="b">
        <v>1</v>
      </c>
      <c r="I1989" s="4">
        <v>40</v>
      </c>
      <c r="J1989" s="5">
        <v>56</v>
      </c>
      <c r="K1989" s="5">
        <v>3</v>
      </c>
      <c r="L1989" s="5">
        <v>28</v>
      </c>
      <c r="M1989">
        <v>4</v>
      </c>
      <c r="N1989" t="str">
        <f>VLOOKUP(טבלה1[[#This Row],[level_id]],Level_id!$A$2:$B$5,2)</f>
        <v>Intermediate Level</v>
      </c>
      <c r="O1989" t="str">
        <f>LOWER(טבלה1[[#This Row],[level_desc]])</f>
        <v>intermediate level</v>
      </c>
      <c r="P1989" s="3" t="str">
        <f>UPPER(טבלה1[[#This Row],[small letters]])</f>
        <v>INTERMEDIATE LEVEL</v>
      </c>
      <c r="Q1989">
        <f>LEN(טבלה1[[#This Row],[no spaces]])</f>
        <v>18</v>
      </c>
      <c r="R1989" t="str">
        <f>TRIM(טבלה1[[#This Row],[small letters]])</f>
        <v>intermediate level</v>
      </c>
      <c r="S1989" s="6">
        <v>2</v>
      </c>
      <c r="T1989" s="12">
        <v>42473</v>
      </c>
      <c r="U1989" s="6">
        <f>DAY(טבלה1[[#This Row],[published_date]])</f>
        <v>13</v>
      </c>
      <c r="V1989" s="6">
        <f>MONTH(טבלה1[[#This Row],[published_date]])</f>
        <v>4</v>
      </c>
      <c r="W1989" s="6">
        <f>YEAR(טבלה1[[#This Row],[published_date]])</f>
        <v>2016</v>
      </c>
      <c r="X1989">
        <v>3</v>
      </c>
      <c r="Y1989" t="str">
        <f>VLOOKUP(טבלה1[[#This Row],[subject_id]],Subject_id!$A$2:$B$5,2)</f>
        <v>Musical Instruments</v>
      </c>
      <c r="Z1989" s="7">
        <v>44114</v>
      </c>
      <c r="AA1989">
        <f>_xlfn.DAYS(טבלה1[[#This Row],[Removal_date]],טבלה1[[#This Row],[published_date]])</f>
        <v>1641</v>
      </c>
      <c r="AB1989" s="4">
        <f>טבלה1[[#This Row],[price]]*טבלה1[[#This Row],[num_subscribers]]</f>
        <v>2240</v>
      </c>
    </row>
    <row r="1990" spans="1:28" x14ac:dyDescent="0.3">
      <c r="A1990">
        <v>744080</v>
      </c>
      <c r="B1990" t="s">
        <v>4209</v>
      </c>
      <c r="C1990" t="str">
        <f>LEFT(טבלה1[[#This Row],[course_title]],10)</f>
        <v>Piano With</v>
      </c>
      <c r="D1990" t="str">
        <f>RIGHT(טבלה1[[#This Row],[course_title]],10)</f>
        <v>hat Chords</v>
      </c>
      <c r="E1990" t="str">
        <f>MID(טבלה1[[#This Row],[course_title]],2,10)</f>
        <v xml:space="preserve">iano With </v>
      </c>
      <c r="F1990" t="s">
        <v>4210</v>
      </c>
      <c r="G1990" t="str">
        <f>REPLACE(טבלה1[[#This Row],[url]],19,3,"com")</f>
        <v>https://www.udemy.com/piano-with-willie-tritones-phat-chords/</v>
      </c>
      <c r="H1990" t="b">
        <v>1</v>
      </c>
      <c r="I1990" s="4">
        <v>40</v>
      </c>
      <c r="J1990" s="5">
        <v>37</v>
      </c>
      <c r="K1990" s="5">
        <v>3</v>
      </c>
      <c r="L1990" s="5">
        <v>19</v>
      </c>
      <c r="M1990">
        <v>4</v>
      </c>
      <c r="N1990" t="str">
        <f>VLOOKUP(טבלה1[[#This Row],[level_id]],Level_id!$A$2:$B$5,2)</f>
        <v>Intermediate Level</v>
      </c>
      <c r="O1990" t="str">
        <f>LOWER(טבלה1[[#This Row],[level_desc]])</f>
        <v>intermediate level</v>
      </c>
      <c r="P1990" s="3" t="str">
        <f>UPPER(טבלה1[[#This Row],[small letters]])</f>
        <v>INTERMEDIATE LEVEL</v>
      </c>
      <c r="Q1990">
        <f>LEN(טבלה1[[#This Row],[no spaces]])</f>
        <v>18</v>
      </c>
      <c r="R1990" t="str">
        <f>TRIM(טבלה1[[#This Row],[small letters]])</f>
        <v>intermediate level</v>
      </c>
      <c r="S1990" s="6">
        <v>2</v>
      </c>
      <c r="T1990" s="12">
        <v>42473</v>
      </c>
      <c r="U1990" s="6">
        <f>DAY(טבלה1[[#This Row],[published_date]])</f>
        <v>13</v>
      </c>
      <c r="V1990" s="6">
        <f>MONTH(טבלה1[[#This Row],[published_date]])</f>
        <v>4</v>
      </c>
      <c r="W1990" s="6">
        <f>YEAR(טבלה1[[#This Row],[published_date]])</f>
        <v>2016</v>
      </c>
      <c r="X1990">
        <v>3</v>
      </c>
      <c r="Y1990" t="str">
        <f>VLOOKUP(טבלה1[[#This Row],[subject_id]],Subject_id!$A$2:$B$5,2)</f>
        <v>Musical Instruments</v>
      </c>
      <c r="Z1990" s="7">
        <v>44114</v>
      </c>
      <c r="AA1990">
        <f>_xlfn.DAYS(טבלה1[[#This Row],[Removal_date]],טבלה1[[#This Row],[published_date]])</f>
        <v>1641</v>
      </c>
      <c r="AB1990" s="4">
        <f>טבלה1[[#This Row],[price]]*טבלה1[[#This Row],[num_subscribers]]</f>
        <v>1480</v>
      </c>
    </row>
    <row r="1991" spans="1:28" x14ac:dyDescent="0.3">
      <c r="A1991">
        <v>746366</v>
      </c>
      <c r="B1991" t="s">
        <v>1946</v>
      </c>
      <c r="C1991" t="str">
        <f>LEFT(טבלה1[[#This Row],[course_title]],10)</f>
        <v xml:space="preserve">Financial </v>
      </c>
      <c r="D1991" t="str">
        <f>RIGHT(טבלה1[[#This Row],[course_title]],10)</f>
        <v>e Numbers.</v>
      </c>
      <c r="E1991" t="str">
        <f>MID(טבלה1[[#This Row],[course_title]],2,10)</f>
        <v>inancial S</v>
      </c>
      <c r="F1991" t="s">
        <v>1947</v>
      </c>
      <c r="G1991" t="str">
        <f>REPLACE(טבלה1[[#This Row],[url]],19,3,"com")</f>
        <v>https://www.udemy.com/learn-accounting-unlock-the-numbers/</v>
      </c>
      <c r="H1991" t="b">
        <v>1</v>
      </c>
      <c r="I1991" s="4">
        <v>40</v>
      </c>
      <c r="J1991" s="5">
        <v>222</v>
      </c>
      <c r="K1991" s="5">
        <v>12</v>
      </c>
      <c r="L1991" s="5">
        <v>35</v>
      </c>
      <c r="M1991">
        <v>2</v>
      </c>
      <c r="N1991" t="str">
        <f>VLOOKUP(טבלה1[[#This Row],[level_id]],Level_id!$A$2:$B$5,2)</f>
        <v>Beginner Level</v>
      </c>
      <c r="O1991" t="str">
        <f>LOWER(טבלה1[[#This Row],[level_desc]])</f>
        <v>beginner level</v>
      </c>
      <c r="P1991" s="3" t="str">
        <f>UPPER(טבלה1[[#This Row],[small letters]])</f>
        <v>BEGINNER LEVEL</v>
      </c>
      <c r="Q1991">
        <f>LEN(טבלה1[[#This Row],[no spaces]])</f>
        <v>14</v>
      </c>
      <c r="R1991" t="str">
        <f>TRIM(טבלה1[[#This Row],[small letters]])</f>
        <v>beginner level</v>
      </c>
      <c r="S1991" s="6">
        <v>3</v>
      </c>
      <c r="T1991" s="12">
        <v>42417</v>
      </c>
      <c r="U1991" s="6">
        <f>DAY(טבלה1[[#This Row],[published_date]])</f>
        <v>17</v>
      </c>
      <c r="V1991" s="6">
        <f>MONTH(טבלה1[[#This Row],[published_date]])</f>
        <v>2</v>
      </c>
      <c r="W1991" s="6">
        <f>YEAR(טבלה1[[#This Row],[published_date]])</f>
        <v>2016</v>
      </c>
      <c r="X1991">
        <v>1</v>
      </c>
      <c r="Y1991" t="str">
        <f>VLOOKUP(טבלה1[[#This Row],[subject_id]],Subject_id!$A$2:$B$5,2)</f>
        <v>Business Finance</v>
      </c>
      <c r="Z1991" s="7">
        <v>43465</v>
      </c>
      <c r="AA1991">
        <f>_xlfn.DAYS(טבלה1[[#This Row],[Removal_date]],טבלה1[[#This Row],[published_date]])</f>
        <v>1048</v>
      </c>
      <c r="AB1991" s="4">
        <f>טבלה1[[#This Row],[price]]*טבלה1[[#This Row],[num_subscribers]]</f>
        <v>8880</v>
      </c>
    </row>
    <row r="1992" spans="1:28" x14ac:dyDescent="0.3">
      <c r="A1992">
        <v>749468</v>
      </c>
      <c r="B1992" t="s">
        <v>2370</v>
      </c>
      <c r="C1992" t="str">
        <f>LEFT(טבלה1[[#This Row],[course_title]],10)</f>
        <v>Kostenrech</v>
      </c>
      <c r="D1992" t="str">
        <f>RIGHT(טבלה1[[#This Row],[course_title]],10)</f>
        <v>ht gemacht</v>
      </c>
      <c r="E1992" t="str">
        <f>MID(טבלה1[[#This Row],[course_title]],2,10)</f>
        <v>ostenrechn</v>
      </c>
      <c r="F1992" t="s">
        <v>2371</v>
      </c>
      <c r="G1992" t="str">
        <f>REPLACE(טבלה1[[#This Row],[url]],19,3,"com")</f>
        <v>https://www.udemy.com/kostenrechnung-lernen-leicht-gemacht/</v>
      </c>
      <c r="H1992" t="b">
        <v>1</v>
      </c>
      <c r="I1992" s="4">
        <v>40</v>
      </c>
      <c r="J1992" s="5">
        <v>612</v>
      </c>
      <c r="K1992" s="5">
        <v>46</v>
      </c>
      <c r="L1992" s="5">
        <v>72</v>
      </c>
      <c r="M1992">
        <v>2</v>
      </c>
      <c r="N1992" t="str">
        <f>VLOOKUP(טבלה1[[#This Row],[level_id]],Level_id!$A$2:$B$5,2)</f>
        <v>Beginner Level</v>
      </c>
      <c r="O1992" t="str">
        <f>LOWER(טבלה1[[#This Row],[level_desc]])</f>
        <v>beginner level</v>
      </c>
      <c r="P1992" s="3" t="str">
        <f>UPPER(טבלה1[[#This Row],[small letters]])</f>
        <v>BEGINNER LEVEL</v>
      </c>
      <c r="Q1992">
        <f>LEN(טבלה1[[#This Row],[no spaces]])</f>
        <v>14</v>
      </c>
      <c r="R1992" t="str">
        <f>TRIM(טבלה1[[#This Row],[small letters]])</f>
        <v>beginner level</v>
      </c>
      <c r="S1992" s="6">
        <v>3</v>
      </c>
      <c r="T1992" s="12">
        <v>42527</v>
      </c>
      <c r="U1992" s="6">
        <f>DAY(טבלה1[[#This Row],[published_date]])</f>
        <v>6</v>
      </c>
      <c r="V1992" s="6">
        <f>MONTH(טבלה1[[#This Row],[published_date]])</f>
        <v>6</v>
      </c>
      <c r="W1992" s="6">
        <f>YEAR(טבלה1[[#This Row],[published_date]])</f>
        <v>2016</v>
      </c>
      <c r="X1992">
        <v>1</v>
      </c>
      <c r="Y1992" t="str">
        <f>VLOOKUP(טבלה1[[#This Row],[subject_id]],Subject_id!$A$2:$B$5,2)</f>
        <v>Business Finance</v>
      </c>
      <c r="Z1992" s="7">
        <v>43465</v>
      </c>
      <c r="AA1992">
        <f>_xlfn.DAYS(טבלה1[[#This Row],[Removal_date]],טבלה1[[#This Row],[published_date]])</f>
        <v>938</v>
      </c>
      <c r="AB1992" s="4">
        <f>טבלה1[[#This Row],[price]]*טבלה1[[#This Row],[num_subscribers]]</f>
        <v>24480</v>
      </c>
    </row>
    <row r="1993" spans="1:28" x14ac:dyDescent="0.3">
      <c r="A1993">
        <v>755198</v>
      </c>
      <c r="B1993" t="s">
        <v>3940</v>
      </c>
      <c r="C1993" t="str">
        <f>LEFT(טבלה1[[#This Row],[course_title]],10)</f>
        <v>Rockabilly</v>
      </c>
      <c r="D1993" t="str">
        <f>RIGHT(טבלה1[[#This Row],[course_title]],10)</f>
        <v xml:space="preserve"> Beginners</v>
      </c>
      <c r="E1993" t="str">
        <f>MID(טבלה1[[#This Row],[course_title]],2,10)</f>
        <v xml:space="preserve">ockabilly </v>
      </c>
      <c r="F1993" t="s">
        <v>3941</v>
      </c>
      <c r="G1993" t="str">
        <f>REPLACE(טבלה1[[#This Row],[url]],19,3,"com")</f>
        <v>https://www.udemy.com/rockabilly-guitar-for-beginners/</v>
      </c>
      <c r="H1993" t="b">
        <v>1</v>
      </c>
      <c r="I1993" s="4">
        <v>40</v>
      </c>
      <c r="J1993" s="5">
        <v>475</v>
      </c>
      <c r="K1993" s="5">
        <v>125</v>
      </c>
      <c r="L1993" s="5">
        <v>36</v>
      </c>
      <c r="M1993">
        <v>2</v>
      </c>
      <c r="N1993" t="str">
        <f>VLOOKUP(טבלה1[[#This Row],[level_id]],Level_id!$A$2:$B$5,2)</f>
        <v>Beginner Level</v>
      </c>
      <c r="O1993" t="str">
        <f>LOWER(טבלה1[[#This Row],[level_desc]])</f>
        <v>beginner level</v>
      </c>
      <c r="P1993" s="3" t="str">
        <f>UPPER(טבלה1[[#This Row],[small letters]])</f>
        <v>BEGINNER LEVEL</v>
      </c>
      <c r="Q1993">
        <f>LEN(טבלה1[[#This Row],[no spaces]])</f>
        <v>14</v>
      </c>
      <c r="R1993" t="str">
        <f>TRIM(טבלה1[[#This Row],[small letters]])</f>
        <v>beginner level</v>
      </c>
      <c r="S1993" s="6">
        <v>2</v>
      </c>
      <c r="T1993" s="12">
        <v>42421</v>
      </c>
      <c r="U1993" s="6">
        <f>DAY(טבלה1[[#This Row],[published_date]])</f>
        <v>21</v>
      </c>
      <c r="V1993" s="6">
        <f>MONTH(טבלה1[[#This Row],[published_date]])</f>
        <v>2</v>
      </c>
      <c r="W1993" s="6">
        <f>YEAR(טבלה1[[#This Row],[published_date]])</f>
        <v>2016</v>
      </c>
      <c r="X1993">
        <v>3</v>
      </c>
      <c r="Y1993" t="str">
        <f>VLOOKUP(טבלה1[[#This Row],[subject_id]],Subject_id!$A$2:$B$5,2)</f>
        <v>Musical Instruments</v>
      </c>
      <c r="Z1993" s="7">
        <v>43465</v>
      </c>
      <c r="AA1993">
        <f>_xlfn.DAYS(טבלה1[[#This Row],[Removal_date]],טבלה1[[#This Row],[published_date]])</f>
        <v>1044</v>
      </c>
      <c r="AB1993" s="4">
        <f>טבלה1[[#This Row],[price]]*טבלה1[[#This Row],[num_subscribers]]</f>
        <v>19000</v>
      </c>
    </row>
    <row r="1994" spans="1:28" x14ac:dyDescent="0.3">
      <c r="A1994">
        <v>760452</v>
      </c>
      <c r="B1994" t="s">
        <v>4662</v>
      </c>
      <c r="C1994" t="str">
        <f>LEFT(טבלה1[[#This Row],[course_title]],10)</f>
        <v>CastaÃ±uel</v>
      </c>
      <c r="D1994" t="str">
        <f>RIGHT(טבלה1[[#This Row],[course_title]],10)</f>
        <v>staÃ±uelas</v>
      </c>
      <c r="E1994" t="str">
        <f>MID(טבלה1[[#This Row],[course_title]],2,10)</f>
        <v>astaÃ±uela</v>
      </c>
      <c r="F1994" t="s">
        <v>4663</v>
      </c>
      <c r="G1994" t="str">
        <f>REPLACE(טבלה1[[#This Row],[url]],19,3,"com")</f>
        <v>https://www.udemy.com/castanuelas-por-sevillanas/</v>
      </c>
      <c r="H1994" t="b">
        <v>1</v>
      </c>
      <c r="I1994" s="4">
        <v>40</v>
      </c>
      <c r="J1994" s="5">
        <v>22</v>
      </c>
      <c r="K1994" s="5">
        <v>2</v>
      </c>
      <c r="L1994" s="5">
        <v>17</v>
      </c>
      <c r="M1994">
        <v>1</v>
      </c>
      <c r="N1994" t="str">
        <f>VLOOKUP(טבלה1[[#This Row],[level_id]],Level_id!$A$2:$B$5,2)</f>
        <v>All levels</v>
      </c>
      <c r="O1994" t="str">
        <f>LOWER(טבלה1[[#This Row],[level_desc]])</f>
        <v>all levels</v>
      </c>
      <c r="P1994" s="3" t="str">
        <f>UPPER(טבלה1[[#This Row],[small letters]])</f>
        <v>ALL LEVELS</v>
      </c>
      <c r="Q1994">
        <f>LEN(טבלה1[[#This Row],[no spaces]])</f>
        <v>10</v>
      </c>
      <c r="R1994" t="str">
        <f>TRIM(טבלה1[[#This Row],[small letters]])</f>
        <v>all levels</v>
      </c>
      <c r="S1994" s="6">
        <v>0.71666666700000003</v>
      </c>
      <c r="T1994" s="12">
        <v>42412</v>
      </c>
      <c r="U1994" s="6">
        <f>DAY(טבלה1[[#This Row],[published_date]])</f>
        <v>12</v>
      </c>
      <c r="V1994" s="6">
        <f>MONTH(טבלה1[[#This Row],[published_date]])</f>
        <v>2</v>
      </c>
      <c r="W1994" s="6">
        <f>YEAR(טבלה1[[#This Row],[published_date]])</f>
        <v>2016</v>
      </c>
      <c r="X1994">
        <v>3</v>
      </c>
      <c r="Y1994" t="str">
        <f>VLOOKUP(טבלה1[[#This Row],[subject_id]],Subject_id!$A$2:$B$5,2)</f>
        <v>Musical Instruments</v>
      </c>
      <c r="Z1994" s="7">
        <v>43734</v>
      </c>
      <c r="AA1994">
        <f>_xlfn.DAYS(טבלה1[[#This Row],[Removal_date]],טבלה1[[#This Row],[published_date]])</f>
        <v>1322</v>
      </c>
      <c r="AB1994" s="4">
        <f>טבלה1[[#This Row],[price]]*טבלה1[[#This Row],[num_subscribers]]</f>
        <v>880</v>
      </c>
    </row>
    <row r="1995" spans="1:28" x14ac:dyDescent="0.3">
      <c r="A1995">
        <v>764010</v>
      </c>
      <c r="B1995" t="s">
        <v>2314</v>
      </c>
      <c r="C1995" t="str">
        <f>LEFT(טבלה1[[#This Row],[course_title]],10)</f>
        <v>Learn to T</v>
      </c>
      <c r="D1995" t="str">
        <f>RIGHT(טבלה1[[#This Row],[course_title]],10)</f>
        <v>mmie Trade</v>
      </c>
      <c r="E1995" t="str">
        <f>MID(טבלה1[[#This Row],[course_title]],2,10)</f>
        <v>earn to Tr</v>
      </c>
      <c r="F1995" t="s">
        <v>2315</v>
      </c>
      <c r="G1995" t="str">
        <f>REPLACE(טבלה1[[#This Row],[url]],19,3,"com")</f>
        <v>https://www.udemy.com/learn-to-trade-forex-naked-price-action-wammie-trade/</v>
      </c>
      <c r="H1995" t="b">
        <v>1</v>
      </c>
      <c r="I1995" s="4">
        <v>40</v>
      </c>
      <c r="J1995" s="5">
        <v>159</v>
      </c>
      <c r="K1995" s="5">
        <v>16</v>
      </c>
      <c r="L1995" s="5">
        <v>13</v>
      </c>
      <c r="M1995">
        <v>1</v>
      </c>
      <c r="N1995" t="str">
        <f>VLOOKUP(טבלה1[[#This Row],[level_id]],Level_id!$A$2:$B$5,2)</f>
        <v>All levels</v>
      </c>
      <c r="O1995" t="str">
        <f>LOWER(טבלה1[[#This Row],[level_desc]])</f>
        <v>all levels</v>
      </c>
      <c r="P1995" s="3" t="str">
        <f>UPPER(טבלה1[[#This Row],[small letters]])</f>
        <v>ALL LEVELS</v>
      </c>
      <c r="Q1995">
        <f>LEN(טבלה1[[#This Row],[no spaces]])</f>
        <v>10</v>
      </c>
      <c r="R1995" t="str">
        <f>TRIM(טבלה1[[#This Row],[small letters]])</f>
        <v>all levels</v>
      </c>
      <c r="S1995" s="6">
        <v>1</v>
      </c>
      <c r="T1995" s="12">
        <v>42417</v>
      </c>
      <c r="U1995" s="6">
        <f>DAY(טבלה1[[#This Row],[published_date]])</f>
        <v>17</v>
      </c>
      <c r="V1995" s="6">
        <f>MONTH(טבלה1[[#This Row],[published_date]])</f>
        <v>2</v>
      </c>
      <c r="W1995" s="6">
        <f>YEAR(טבלה1[[#This Row],[published_date]])</f>
        <v>2016</v>
      </c>
      <c r="X1995">
        <v>1</v>
      </c>
      <c r="Y1995" t="str">
        <f>VLOOKUP(טבלה1[[#This Row],[subject_id]],Subject_id!$A$2:$B$5,2)</f>
        <v>Business Finance</v>
      </c>
      <c r="Z1995" s="7">
        <v>43734</v>
      </c>
      <c r="AA1995">
        <f>_xlfn.DAYS(טבלה1[[#This Row],[Removal_date]],טבלה1[[#This Row],[published_date]])</f>
        <v>1317</v>
      </c>
      <c r="AB1995" s="4">
        <f>טבלה1[[#This Row],[price]]*טבלה1[[#This Row],[num_subscribers]]</f>
        <v>6360</v>
      </c>
    </row>
    <row r="1996" spans="1:28" x14ac:dyDescent="0.3">
      <c r="A1996">
        <v>767400</v>
      </c>
      <c r="B1996" t="s">
        <v>4654</v>
      </c>
      <c r="C1996" t="str">
        <f>LEFT(טבלה1[[#This Row],[course_title]],10)</f>
        <v>Sevillanas</v>
      </c>
      <c r="D1996" t="str">
        <f>RIGHT(טבלה1[[#This Row],[course_title]],10)</f>
        <v>smo tiempo</v>
      </c>
      <c r="E1996" t="str">
        <f>MID(טבלה1[[#This Row],[course_title]],2,10)</f>
        <v xml:space="preserve">evillanas </v>
      </c>
      <c r="F1996" t="s">
        <v>4655</v>
      </c>
      <c r="G1996" t="str">
        <f>REPLACE(טבלה1[[#This Row],[url]],19,3,"com")</f>
        <v>https://www.udemy.com/sevillanas-con-castanuelas/</v>
      </c>
      <c r="H1996" t="b">
        <v>1</v>
      </c>
      <c r="I1996" s="4">
        <v>40</v>
      </c>
      <c r="J1996" s="5">
        <v>20</v>
      </c>
      <c r="K1996" s="5">
        <v>4</v>
      </c>
      <c r="L1996" s="5">
        <v>24</v>
      </c>
      <c r="M1996">
        <v>1</v>
      </c>
      <c r="N1996" t="str">
        <f>VLOOKUP(טבלה1[[#This Row],[level_id]],Level_id!$A$2:$B$5,2)</f>
        <v>All levels</v>
      </c>
      <c r="O1996" t="str">
        <f>LOWER(טבלה1[[#This Row],[level_desc]])</f>
        <v>all levels</v>
      </c>
      <c r="P1996" s="3" t="str">
        <f>UPPER(טבלה1[[#This Row],[small letters]])</f>
        <v>ALL LEVELS</v>
      </c>
      <c r="Q1996">
        <f>LEN(טבלה1[[#This Row],[no spaces]])</f>
        <v>10</v>
      </c>
      <c r="R1996" t="str">
        <f>TRIM(טבלה1[[#This Row],[small letters]])</f>
        <v>all levels</v>
      </c>
      <c r="S1996" s="6">
        <v>1.5</v>
      </c>
      <c r="T1996" s="12">
        <v>42423</v>
      </c>
      <c r="U1996" s="6">
        <f>DAY(טבלה1[[#This Row],[published_date]])</f>
        <v>23</v>
      </c>
      <c r="V1996" s="6">
        <f>MONTH(טבלה1[[#This Row],[published_date]])</f>
        <v>2</v>
      </c>
      <c r="W1996" s="6">
        <f>YEAR(טבלה1[[#This Row],[published_date]])</f>
        <v>2016</v>
      </c>
      <c r="X1996">
        <v>3</v>
      </c>
      <c r="Y1996" t="str">
        <f>VLOOKUP(טבלה1[[#This Row],[subject_id]],Subject_id!$A$2:$B$5,2)</f>
        <v>Musical Instruments</v>
      </c>
      <c r="Z1996" s="7">
        <v>43734</v>
      </c>
      <c r="AA1996">
        <f>_xlfn.DAYS(טבלה1[[#This Row],[Removal_date]],טבלה1[[#This Row],[published_date]])</f>
        <v>1311</v>
      </c>
      <c r="AB1996" s="4">
        <f>טבלה1[[#This Row],[price]]*טבלה1[[#This Row],[num_subscribers]]</f>
        <v>800</v>
      </c>
    </row>
    <row r="1997" spans="1:28" x14ac:dyDescent="0.3">
      <c r="A1997">
        <v>770526</v>
      </c>
      <c r="B1997" t="s">
        <v>6262</v>
      </c>
      <c r="C1997" t="str">
        <f>LEFT(טבלה1[[#This Row],[course_title]],10)</f>
        <v>Sending em</v>
      </c>
      <c r="D1997" t="str">
        <f>RIGHT(טבלה1[[#This Row],[course_title]],10)</f>
        <v>o Advanced</v>
      </c>
      <c r="E1997" t="str">
        <f>MID(טבלה1[[#This Row],[course_title]],2,10)</f>
        <v>ending ema</v>
      </c>
      <c r="F1997" t="s">
        <v>6263</v>
      </c>
      <c r="G1997" t="str">
        <f>REPLACE(טבלה1[[#This Row],[url]],19,3,"com")</f>
        <v>https://www.udemy.com/php-email/</v>
      </c>
      <c r="H1997" t="b">
        <v>1</v>
      </c>
      <c r="I1997" s="4">
        <v>40</v>
      </c>
      <c r="J1997" s="5">
        <v>379</v>
      </c>
      <c r="K1997" s="5">
        <v>58</v>
      </c>
      <c r="L1997" s="5">
        <v>45</v>
      </c>
      <c r="M1997">
        <v>1</v>
      </c>
      <c r="N1997" t="str">
        <f>VLOOKUP(טבלה1[[#This Row],[level_id]],Level_id!$A$2:$B$5,2)</f>
        <v>All levels</v>
      </c>
      <c r="O1997" t="str">
        <f>LOWER(טבלה1[[#This Row],[level_desc]])</f>
        <v>all levels</v>
      </c>
      <c r="P1997" s="3" t="str">
        <f>UPPER(טבלה1[[#This Row],[small letters]])</f>
        <v>ALL LEVELS</v>
      </c>
      <c r="Q1997">
        <f>LEN(טבלה1[[#This Row],[no spaces]])</f>
        <v>10</v>
      </c>
      <c r="R1997" t="str">
        <f>TRIM(טבלה1[[#This Row],[small letters]])</f>
        <v>all levels</v>
      </c>
      <c r="S1997" s="6">
        <v>2</v>
      </c>
      <c r="T1997" s="12">
        <v>42531</v>
      </c>
      <c r="U1997" s="6">
        <f>DAY(טבלה1[[#This Row],[published_date]])</f>
        <v>10</v>
      </c>
      <c r="V1997" s="6">
        <f>MONTH(טבלה1[[#This Row],[published_date]])</f>
        <v>6</v>
      </c>
      <c r="W1997" s="6">
        <f>YEAR(טבלה1[[#This Row],[published_date]])</f>
        <v>2016</v>
      </c>
      <c r="X1997">
        <v>4</v>
      </c>
      <c r="Y1997" t="str">
        <f>VLOOKUP(טבלה1[[#This Row],[subject_id]],Subject_id!$A$2:$B$5,2)</f>
        <v>Web Development</v>
      </c>
      <c r="Z1997" s="7">
        <v>43734</v>
      </c>
      <c r="AA1997">
        <f>_xlfn.DAYS(טבלה1[[#This Row],[Removal_date]],טבלה1[[#This Row],[published_date]])</f>
        <v>1203</v>
      </c>
      <c r="AB1997" s="4">
        <f>טבלה1[[#This Row],[price]]*טבלה1[[#This Row],[num_subscribers]]</f>
        <v>15160</v>
      </c>
    </row>
    <row r="1998" spans="1:28" x14ac:dyDescent="0.3">
      <c r="A1998">
        <v>773016</v>
      </c>
      <c r="B1998" t="s">
        <v>3880</v>
      </c>
      <c r="C1998" t="str">
        <f>LEFT(טבלה1[[#This Row],[course_title]],10)</f>
        <v>Piano With</v>
      </c>
      <c r="D1998" t="str">
        <f>RIGHT(טבלה1[[#This Row],[course_title]],10)</f>
        <v>les Vol. 1</v>
      </c>
      <c r="E1998" t="str">
        <f>MID(טבלה1[[#This Row],[course_title]],2,10)</f>
        <v xml:space="preserve">iano With </v>
      </c>
      <c r="F1998" t="s">
        <v>3881</v>
      </c>
      <c r="G1998" t="str">
        <f>REPLACE(טבלה1[[#This Row],[url]],19,3,"com")</f>
        <v>https://www.udemy.com/piano-with-willie-technique-builder-vol-1/</v>
      </c>
      <c r="H1998" t="b">
        <v>1</v>
      </c>
      <c r="I1998" s="4">
        <v>40</v>
      </c>
      <c r="J1998" s="5">
        <v>111</v>
      </c>
      <c r="K1998" s="5">
        <v>15</v>
      </c>
      <c r="L1998" s="5">
        <v>12</v>
      </c>
      <c r="M1998">
        <v>1</v>
      </c>
      <c r="N1998" t="str">
        <f>VLOOKUP(טבלה1[[#This Row],[level_id]],Level_id!$A$2:$B$5,2)</f>
        <v>All levels</v>
      </c>
      <c r="O1998" t="str">
        <f>LOWER(טבלה1[[#This Row],[level_desc]])</f>
        <v>all levels</v>
      </c>
      <c r="P1998" s="3" t="str">
        <f>UPPER(טבלה1[[#This Row],[small letters]])</f>
        <v>ALL LEVELS</v>
      </c>
      <c r="Q1998">
        <f>LEN(טבלה1[[#This Row],[no spaces]])</f>
        <v>10</v>
      </c>
      <c r="R1998" t="str">
        <f>TRIM(טבלה1[[#This Row],[small letters]])</f>
        <v>all levels</v>
      </c>
      <c r="S1998" s="6">
        <v>1.5</v>
      </c>
      <c r="T1998" s="12">
        <v>42473</v>
      </c>
      <c r="U1998" s="6">
        <f>DAY(טבלה1[[#This Row],[published_date]])</f>
        <v>13</v>
      </c>
      <c r="V1998" s="6">
        <f>MONTH(טבלה1[[#This Row],[published_date]])</f>
        <v>4</v>
      </c>
      <c r="W1998" s="6">
        <f>YEAR(טבלה1[[#This Row],[published_date]])</f>
        <v>2016</v>
      </c>
      <c r="X1998">
        <v>3</v>
      </c>
      <c r="Y1998" t="str">
        <f>VLOOKUP(טבלה1[[#This Row],[subject_id]],Subject_id!$A$2:$B$5,2)</f>
        <v>Musical Instruments</v>
      </c>
      <c r="Z1998" s="7">
        <v>43734</v>
      </c>
      <c r="AA1998">
        <f>_xlfn.DAYS(טבלה1[[#This Row],[Removal_date]],טבלה1[[#This Row],[published_date]])</f>
        <v>1261</v>
      </c>
      <c r="AB1998" s="4">
        <f>טבלה1[[#This Row],[price]]*טבלה1[[#This Row],[num_subscribers]]</f>
        <v>4440</v>
      </c>
    </row>
    <row r="1999" spans="1:28" x14ac:dyDescent="0.3">
      <c r="A1999">
        <v>773144</v>
      </c>
      <c r="B1999" t="s">
        <v>4330</v>
      </c>
      <c r="C1999" t="str">
        <f>LEFT(טבלה1[[#This Row],[course_title]],10)</f>
        <v>Piano With</v>
      </c>
      <c r="D1999" t="str">
        <f>RIGHT(טבלה1[[#This Row],[course_title]],10)</f>
        <v>les Vol. 2</v>
      </c>
      <c r="E1999" t="str">
        <f>MID(טבלה1[[#This Row],[course_title]],2,10)</f>
        <v xml:space="preserve">iano With </v>
      </c>
      <c r="F1999" t="s">
        <v>4331</v>
      </c>
      <c r="G1999" t="str">
        <f>REPLACE(טבלה1[[#This Row],[url]],19,3,"com")</f>
        <v>https://www.udemy.com/piano-with-willie-technique-builder-vol-2/</v>
      </c>
      <c r="H1999" t="b">
        <v>1</v>
      </c>
      <c r="I1999" s="4">
        <v>40</v>
      </c>
      <c r="J1999" s="5">
        <v>61</v>
      </c>
      <c r="K1999" s="5">
        <v>3</v>
      </c>
      <c r="L1999" s="5">
        <v>9</v>
      </c>
      <c r="M1999">
        <v>1</v>
      </c>
      <c r="N1999" t="str">
        <f>VLOOKUP(טבלה1[[#This Row],[level_id]],Level_id!$A$2:$B$5,2)</f>
        <v>All levels</v>
      </c>
      <c r="O1999" t="str">
        <f>LOWER(טבלה1[[#This Row],[level_desc]])</f>
        <v>all levels</v>
      </c>
      <c r="P1999" s="3" t="str">
        <f>UPPER(טבלה1[[#This Row],[small letters]])</f>
        <v>ALL LEVELS</v>
      </c>
      <c r="Q1999">
        <f>LEN(טבלה1[[#This Row],[no spaces]])</f>
        <v>10</v>
      </c>
      <c r="R1999" t="str">
        <f>TRIM(טבלה1[[#This Row],[small letters]])</f>
        <v>all levels</v>
      </c>
      <c r="S1999" s="6">
        <v>1.5</v>
      </c>
      <c r="T1999" s="12">
        <v>42473</v>
      </c>
      <c r="U1999" s="6">
        <f>DAY(טבלה1[[#This Row],[published_date]])</f>
        <v>13</v>
      </c>
      <c r="V1999" s="6">
        <f>MONTH(טבלה1[[#This Row],[published_date]])</f>
        <v>4</v>
      </c>
      <c r="W1999" s="6">
        <f>YEAR(טבלה1[[#This Row],[published_date]])</f>
        <v>2016</v>
      </c>
      <c r="X1999">
        <v>3</v>
      </c>
      <c r="Y1999" t="str">
        <f>VLOOKUP(טבלה1[[#This Row],[subject_id]],Subject_id!$A$2:$B$5,2)</f>
        <v>Musical Instruments</v>
      </c>
      <c r="Z1999" s="7">
        <v>43734</v>
      </c>
      <c r="AA1999">
        <f>_xlfn.DAYS(טבלה1[[#This Row],[Removal_date]],טבלה1[[#This Row],[published_date]])</f>
        <v>1261</v>
      </c>
      <c r="AB1999" s="4">
        <f>טבלה1[[#This Row],[price]]*טבלה1[[#This Row],[num_subscribers]]</f>
        <v>2440</v>
      </c>
    </row>
    <row r="2000" spans="1:28" x14ac:dyDescent="0.3">
      <c r="A2000">
        <v>773156</v>
      </c>
      <c r="B2000" t="s">
        <v>4446</v>
      </c>
      <c r="C2000" t="str">
        <f>LEFT(טבלה1[[#This Row],[course_title]],10)</f>
        <v>Piano With</v>
      </c>
      <c r="D2000" t="str">
        <f>RIGHT(טבלה1[[#This Row],[course_title]],10)</f>
        <v>les Vol. 3</v>
      </c>
      <c r="E2000" t="str">
        <f>MID(טבלה1[[#This Row],[course_title]],2,10)</f>
        <v xml:space="preserve">iano With </v>
      </c>
      <c r="F2000" t="s">
        <v>4447</v>
      </c>
      <c r="G2000" t="str">
        <f>REPLACE(טבלה1[[#This Row],[url]],19,3,"com")</f>
        <v>https://www.udemy.com/piano-with-willie-technique-builder-vol-3/</v>
      </c>
      <c r="H2000" t="b">
        <v>1</v>
      </c>
      <c r="I2000" s="4">
        <v>40</v>
      </c>
      <c r="J2000" s="5">
        <v>42</v>
      </c>
      <c r="K2000" s="5">
        <v>1</v>
      </c>
      <c r="L2000" s="5">
        <v>11</v>
      </c>
      <c r="M2000">
        <v>1</v>
      </c>
      <c r="N2000" t="str">
        <f>VLOOKUP(טבלה1[[#This Row],[level_id]],Level_id!$A$2:$B$5,2)</f>
        <v>All levels</v>
      </c>
      <c r="O2000" t="str">
        <f>LOWER(טבלה1[[#This Row],[level_desc]])</f>
        <v>all levels</v>
      </c>
      <c r="P2000" s="3" t="str">
        <f>UPPER(טבלה1[[#This Row],[small letters]])</f>
        <v>ALL LEVELS</v>
      </c>
      <c r="Q2000">
        <f>LEN(טבלה1[[#This Row],[no spaces]])</f>
        <v>10</v>
      </c>
      <c r="R2000" t="str">
        <f>TRIM(טבלה1[[#This Row],[small letters]])</f>
        <v>all levels</v>
      </c>
      <c r="S2000" s="6">
        <v>1.5</v>
      </c>
      <c r="T2000" s="12">
        <v>42473</v>
      </c>
      <c r="U2000" s="6">
        <f>DAY(טבלה1[[#This Row],[published_date]])</f>
        <v>13</v>
      </c>
      <c r="V2000" s="6">
        <f>MONTH(טבלה1[[#This Row],[published_date]])</f>
        <v>4</v>
      </c>
      <c r="W2000" s="6">
        <f>YEAR(טבלה1[[#This Row],[published_date]])</f>
        <v>2016</v>
      </c>
      <c r="X2000">
        <v>3</v>
      </c>
      <c r="Y2000" t="str">
        <f>VLOOKUP(טבלה1[[#This Row],[subject_id]],Subject_id!$A$2:$B$5,2)</f>
        <v>Musical Instruments</v>
      </c>
      <c r="Z2000" s="7">
        <v>43734</v>
      </c>
      <c r="AA2000">
        <f>_xlfn.DAYS(טבלה1[[#This Row],[Removal_date]],טבלה1[[#This Row],[published_date]])</f>
        <v>1261</v>
      </c>
      <c r="AB2000" s="4">
        <f>טבלה1[[#This Row],[price]]*טבלה1[[#This Row],[num_subscribers]]</f>
        <v>1680</v>
      </c>
    </row>
    <row r="2001" spans="1:28" x14ac:dyDescent="0.3">
      <c r="A2001">
        <v>773174</v>
      </c>
      <c r="B2001" t="s">
        <v>4526</v>
      </c>
      <c r="C2001" t="str">
        <f>LEFT(טבלה1[[#This Row],[course_title]],10)</f>
        <v>Piano With</v>
      </c>
      <c r="D2001" t="str">
        <f>RIGHT(טבלה1[[#This Row],[course_title]],10)</f>
        <v>les Vol. 4</v>
      </c>
      <c r="E2001" t="str">
        <f>MID(טבלה1[[#This Row],[course_title]],2,10)</f>
        <v xml:space="preserve">iano With </v>
      </c>
      <c r="F2001" t="s">
        <v>4527</v>
      </c>
      <c r="G2001" t="str">
        <f>REPLACE(טבלה1[[#This Row],[url]],19,3,"com")</f>
        <v>https://www.udemy.com/piano-with-willie-technique-builder-vol-4/</v>
      </c>
      <c r="H2001" t="b">
        <v>1</v>
      </c>
      <c r="I2001" s="4">
        <v>40</v>
      </c>
      <c r="J2001" s="5">
        <v>44</v>
      </c>
      <c r="K2001" s="5">
        <v>0</v>
      </c>
      <c r="L2001" s="5">
        <v>11</v>
      </c>
      <c r="M2001">
        <v>1</v>
      </c>
      <c r="N2001" t="str">
        <f>VLOOKUP(טבלה1[[#This Row],[level_id]],Level_id!$A$2:$B$5,2)</f>
        <v>All levels</v>
      </c>
      <c r="O2001" t="str">
        <f>LOWER(טבלה1[[#This Row],[level_desc]])</f>
        <v>all levels</v>
      </c>
      <c r="P2001" s="3" t="str">
        <f>UPPER(טבלה1[[#This Row],[small letters]])</f>
        <v>ALL LEVELS</v>
      </c>
      <c r="Q2001">
        <f>LEN(טבלה1[[#This Row],[no spaces]])</f>
        <v>10</v>
      </c>
      <c r="R2001" t="str">
        <f>TRIM(טבלה1[[#This Row],[small letters]])</f>
        <v>all levels</v>
      </c>
      <c r="S2001" s="6">
        <v>1.5</v>
      </c>
      <c r="T2001" s="12">
        <v>42472</v>
      </c>
      <c r="U2001" s="6">
        <f>DAY(טבלה1[[#This Row],[published_date]])</f>
        <v>12</v>
      </c>
      <c r="V2001" s="6">
        <f>MONTH(טבלה1[[#This Row],[published_date]])</f>
        <v>4</v>
      </c>
      <c r="W2001" s="6">
        <f>YEAR(טבלה1[[#This Row],[published_date]])</f>
        <v>2016</v>
      </c>
      <c r="X2001">
        <v>3</v>
      </c>
      <c r="Y2001" t="str">
        <f>VLOOKUP(טבלה1[[#This Row],[subject_id]],Subject_id!$A$2:$B$5,2)</f>
        <v>Musical Instruments</v>
      </c>
      <c r="Z2001" s="7">
        <v>43734</v>
      </c>
      <c r="AA2001">
        <f>_xlfn.DAYS(טבלה1[[#This Row],[Removal_date]],טבלה1[[#This Row],[published_date]])</f>
        <v>1262</v>
      </c>
      <c r="AB2001" s="4">
        <f>טבלה1[[#This Row],[price]]*טבלה1[[#This Row],[num_subscribers]]</f>
        <v>1760</v>
      </c>
    </row>
    <row r="2002" spans="1:28" x14ac:dyDescent="0.3">
      <c r="A2002">
        <v>783158</v>
      </c>
      <c r="B2002" t="s">
        <v>6120</v>
      </c>
      <c r="C2002" t="str">
        <f>LEFT(טבלה1[[#This Row],[course_title]],10)</f>
        <v>Getting St</v>
      </c>
      <c r="D2002" t="str">
        <f>RIGHT(טבלה1[[#This Row],[course_title]],10)</f>
        <v xml:space="preserve"> with HTML</v>
      </c>
      <c r="E2002" t="str">
        <f>MID(טבלה1[[#This Row],[course_title]],2,10)</f>
        <v>etting Sta</v>
      </c>
      <c r="F2002" t="s">
        <v>6121</v>
      </c>
      <c r="G2002" t="str">
        <f>REPLACE(טבלה1[[#This Row],[url]],19,3,"com")</f>
        <v>https://www.udemy.com/html-basics-course/</v>
      </c>
      <c r="H2002" t="b">
        <v>1</v>
      </c>
      <c r="I2002" s="4">
        <v>40</v>
      </c>
      <c r="J2002" s="5">
        <v>7375</v>
      </c>
      <c r="K2002" s="5">
        <v>52</v>
      </c>
      <c r="L2002" s="5">
        <v>17</v>
      </c>
      <c r="M2002">
        <v>2</v>
      </c>
      <c r="N2002" t="str">
        <f>VLOOKUP(טבלה1[[#This Row],[level_id]],Level_id!$A$2:$B$5,2)</f>
        <v>Beginner Level</v>
      </c>
      <c r="O2002" t="str">
        <f>LOWER(טבלה1[[#This Row],[level_desc]])</f>
        <v>beginner level</v>
      </c>
      <c r="P2002" s="3" t="str">
        <f>UPPER(טבלה1[[#This Row],[small letters]])</f>
        <v>BEGINNER LEVEL</v>
      </c>
      <c r="Q2002">
        <f>LEN(טבלה1[[#This Row],[no spaces]])</f>
        <v>14</v>
      </c>
      <c r="R2002" t="str">
        <f>TRIM(טבלה1[[#This Row],[small letters]])</f>
        <v>beginner level</v>
      </c>
      <c r="S2002" s="6">
        <v>1.5</v>
      </c>
      <c r="T2002" s="12">
        <v>42436</v>
      </c>
      <c r="U2002" s="6">
        <f>DAY(טבלה1[[#This Row],[published_date]])</f>
        <v>7</v>
      </c>
      <c r="V2002" s="6">
        <f>MONTH(טבלה1[[#This Row],[published_date]])</f>
        <v>3</v>
      </c>
      <c r="W2002" s="6">
        <f>YEAR(טבלה1[[#This Row],[published_date]])</f>
        <v>2016</v>
      </c>
      <c r="X2002">
        <v>4</v>
      </c>
      <c r="Y2002" t="str">
        <f>VLOOKUP(טבלה1[[#This Row],[subject_id]],Subject_id!$A$2:$B$5,2)</f>
        <v>Web Development</v>
      </c>
      <c r="Z2002" s="7">
        <v>43465</v>
      </c>
      <c r="AA2002">
        <f>_xlfn.DAYS(טבלה1[[#This Row],[Removal_date]],טבלה1[[#This Row],[published_date]])</f>
        <v>1029</v>
      </c>
      <c r="AB2002" s="4">
        <f>טבלה1[[#This Row],[price]]*טבלה1[[#This Row],[num_subscribers]]</f>
        <v>295000</v>
      </c>
    </row>
    <row r="2003" spans="1:28" x14ac:dyDescent="0.3">
      <c r="A2003">
        <v>789820</v>
      </c>
      <c r="B2003" t="s">
        <v>4179</v>
      </c>
      <c r="C2003" t="str">
        <f>LEFT(טבלה1[[#This Row],[course_title]],10)</f>
        <v>Instant Ha</v>
      </c>
      <c r="D2003" t="str">
        <f>RIGHT(טבלה1[[#This Row],[course_title]],10)</f>
        <v>songs now!</v>
      </c>
      <c r="E2003" t="str">
        <f>MID(טבלה1[[#This Row],[course_title]],2,10)</f>
        <v>nstant Har</v>
      </c>
      <c r="F2003" t="s">
        <v>4180</v>
      </c>
      <c r="G2003" t="str">
        <f>REPLACE(טבלה1[[#This Row],[url]],19,3,"com")</f>
        <v>https://www.udemy.com/instant-harmonica-play-christmas-and-birthday-songs-now/</v>
      </c>
      <c r="H2003" t="b">
        <v>1</v>
      </c>
      <c r="I2003" s="4">
        <v>40</v>
      </c>
      <c r="J2003" s="5">
        <v>236</v>
      </c>
      <c r="K2003" s="5">
        <v>0</v>
      </c>
      <c r="L2003" s="5">
        <v>18</v>
      </c>
      <c r="M2003">
        <v>1</v>
      </c>
      <c r="N2003" t="str">
        <f>VLOOKUP(טבלה1[[#This Row],[level_id]],Level_id!$A$2:$B$5,2)</f>
        <v>All levels</v>
      </c>
      <c r="O2003" t="str">
        <f>LOWER(טבלה1[[#This Row],[level_desc]])</f>
        <v>all levels</v>
      </c>
      <c r="P2003" s="3" t="str">
        <f>UPPER(טבלה1[[#This Row],[small letters]])</f>
        <v>ALL LEVELS</v>
      </c>
      <c r="Q2003">
        <f>LEN(טבלה1[[#This Row],[no spaces]])</f>
        <v>10</v>
      </c>
      <c r="R2003" t="str">
        <f>TRIM(טבלה1[[#This Row],[small letters]])</f>
        <v>all levels</v>
      </c>
      <c r="S2003" s="6">
        <v>1.5</v>
      </c>
      <c r="T2003" s="12">
        <v>42508</v>
      </c>
      <c r="U2003" s="6">
        <f>DAY(טבלה1[[#This Row],[published_date]])</f>
        <v>18</v>
      </c>
      <c r="V2003" s="6">
        <f>MONTH(טבלה1[[#This Row],[published_date]])</f>
        <v>5</v>
      </c>
      <c r="W2003" s="6">
        <f>YEAR(טבלה1[[#This Row],[published_date]])</f>
        <v>2016</v>
      </c>
      <c r="X2003">
        <v>3</v>
      </c>
      <c r="Y2003" t="str">
        <f>VLOOKUP(טבלה1[[#This Row],[subject_id]],Subject_id!$A$2:$B$5,2)</f>
        <v>Musical Instruments</v>
      </c>
      <c r="Z2003" s="7">
        <v>43734</v>
      </c>
      <c r="AA2003">
        <f>_xlfn.DAYS(טבלה1[[#This Row],[Removal_date]],טבלה1[[#This Row],[published_date]])</f>
        <v>1226</v>
      </c>
      <c r="AB2003" s="4">
        <f>טבלה1[[#This Row],[price]]*טבלה1[[#This Row],[num_subscribers]]</f>
        <v>9440</v>
      </c>
    </row>
    <row r="2004" spans="1:28" x14ac:dyDescent="0.3">
      <c r="A2004">
        <v>801186</v>
      </c>
      <c r="B2004" t="s">
        <v>3000</v>
      </c>
      <c r="C2004" t="str">
        <f>LEFT(טבלה1[[#This Row],[course_title]],10)</f>
        <v>Lettering</v>
      </c>
      <c r="D2004" t="str">
        <f>RIGHT(טבלה1[[#This Row],[course_title]],10)</f>
        <v>Lettering</v>
      </c>
      <c r="E2004" t="str">
        <f>MID(טבלה1[[#This Row],[course_title]],2,10)</f>
        <v>ettering</v>
      </c>
      <c r="F2004" t="s">
        <v>3001</v>
      </c>
      <c r="G2004" t="str">
        <f>REPLACE(טבלה1[[#This Row],[url]],19,3,"com")</f>
        <v>https://www.udemy.com/saibala-lettering/</v>
      </c>
      <c r="H2004" t="b">
        <v>1</v>
      </c>
      <c r="I2004" s="4">
        <v>40</v>
      </c>
      <c r="J2004" s="5">
        <v>135</v>
      </c>
      <c r="K2004" s="5">
        <v>33</v>
      </c>
      <c r="L2004" s="5">
        <v>14</v>
      </c>
      <c r="M2004">
        <v>1</v>
      </c>
      <c r="N2004" t="str">
        <f>VLOOKUP(טבלה1[[#This Row],[level_id]],Level_id!$A$2:$B$5,2)</f>
        <v>All levels</v>
      </c>
      <c r="O2004" t="str">
        <f>LOWER(טבלה1[[#This Row],[level_desc]])</f>
        <v>all levels</v>
      </c>
      <c r="P2004" s="3" t="str">
        <f>UPPER(טבלה1[[#This Row],[small letters]])</f>
        <v>ALL LEVELS</v>
      </c>
      <c r="Q2004">
        <f>LEN(טבלה1[[#This Row],[no spaces]])</f>
        <v>10</v>
      </c>
      <c r="R2004" t="str">
        <f>TRIM(טבלה1[[#This Row],[small letters]])</f>
        <v>all levels</v>
      </c>
      <c r="S2004" s="6">
        <v>1.5</v>
      </c>
      <c r="T2004" s="12">
        <v>42453</v>
      </c>
      <c r="U2004" s="6">
        <f>DAY(טבלה1[[#This Row],[published_date]])</f>
        <v>24</v>
      </c>
      <c r="V2004" s="6">
        <f>MONTH(טבלה1[[#This Row],[published_date]])</f>
        <v>3</v>
      </c>
      <c r="W2004" s="6">
        <f>YEAR(טבלה1[[#This Row],[published_date]])</f>
        <v>2016</v>
      </c>
      <c r="X2004">
        <v>2</v>
      </c>
      <c r="Y2004" t="str">
        <f>VLOOKUP(טבלה1[[#This Row],[subject_id]],Subject_id!$A$2:$B$5,2)</f>
        <v>Graphic Design</v>
      </c>
      <c r="Z2004" s="7">
        <v>43734</v>
      </c>
      <c r="AA2004">
        <f>_xlfn.DAYS(טבלה1[[#This Row],[Removal_date]],טבלה1[[#This Row],[published_date]])</f>
        <v>1281</v>
      </c>
      <c r="AB2004" s="4">
        <f>טבלה1[[#This Row],[price]]*טבלה1[[#This Row],[num_subscribers]]</f>
        <v>5400</v>
      </c>
    </row>
    <row r="2005" spans="1:28" x14ac:dyDescent="0.3">
      <c r="A2005">
        <v>808292</v>
      </c>
      <c r="B2005" t="s">
        <v>3734</v>
      </c>
      <c r="C2005" t="str">
        <f>LEFT(טבלה1[[#This Row],[course_title]],10)</f>
        <v xml:space="preserve">Take your </v>
      </c>
      <c r="D2005" t="str">
        <f>RIGHT(טבלה1[[#This Row],[course_title]],10)</f>
        <v>next level</v>
      </c>
      <c r="E2005" t="str">
        <f>MID(טבלה1[[#This Row],[course_title]],2,10)</f>
        <v>ake your d</v>
      </c>
      <c r="F2005" t="s">
        <v>3735</v>
      </c>
      <c r="G2005" t="str">
        <f>REPLACE(טבלה1[[#This Row],[url]],19,3,"com")</f>
        <v>https://www.udemy.com/take-your-double-bass-drum-technique-to-the-next-level/</v>
      </c>
      <c r="H2005" t="b">
        <v>1</v>
      </c>
      <c r="I2005" s="4">
        <v>40</v>
      </c>
      <c r="J2005" s="5">
        <v>584</v>
      </c>
      <c r="K2005" s="5">
        <v>7</v>
      </c>
      <c r="L2005" s="5">
        <v>196</v>
      </c>
      <c r="M2005">
        <v>4</v>
      </c>
      <c r="N2005" t="str">
        <f>VLOOKUP(טבלה1[[#This Row],[level_id]],Level_id!$A$2:$B$5,2)</f>
        <v>Intermediate Level</v>
      </c>
      <c r="O2005" t="str">
        <f>LOWER(טבלה1[[#This Row],[level_desc]])</f>
        <v>intermediate level</v>
      </c>
      <c r="P2005" s="3" t="str">
        <f>UPPER(טבלה1[[#This Row],[small letters]])</f>
        <v>INTERMEDIATE LEVEL</v>
      </c>
      <c r="Q2005">
        <f>LEN(טבלה1[[#This Row],[no spaces]])</f>
        <v>18</v>
      </c>
      <c r="R2005" t="str">
        <f>TRIM(טבלה1[[#This Row],[small letters]])</f>
        <v>intermediate level</v>
      </c>
      <c r="S2005" s="6">
        <v>5.5</v>
      </c>
      <c r="T2005" s="12">
        <v>42506</v>
      </c>
      <c r="U2005" s="6">
        <f>DAY(טבלה1[[#This Row],[published_date]])</f>
        <v>16</v>
      </c>
      <c r="V2005" s="6">
        <f>MONTH(טבלה1[[#This Row],[published_date]])</f>
        <v>5</v>
      </c>
      <c r="W2005" s="6">
        <f>YEAR(טבלה1[[#This Row],[published_date]])</f>
        <v>2016</v>
      </c>
      <c r="X2005">
        <v>3</v>
      </c>
      <c r="Y2005" t="str">
        <f>VLOOKUP(טבלה1[[#This Row],[subject_id]],Subject_id!$A$2:$B$5,2)</f>
        <v>Musical Instruments</v>
      </c>
      <c r="Z2005" s="7">
        <v>44114</v>
      </c>
      <c r="AA2005">
        <f>_xlfn.DAYS(טבלה1[[#This Row],[Removal_date]],טבלה1[[#This Row],[published_date]])</f>
        <v>1608</v>
      </c>
      <c r="AB2005" s="4">
        <f>טבלה1[[#This Row],[price]]*טבלה1[[#This Row],[num_subscribers]]</f>
        <v>23360</v>
      </c>
    </row>
    <row r="2006" spans="1:28" x14ac:dyDescent="0.3">
      <c r="A2006">
        <v>821788</v>
      </c>
      <c r="B2006" t="s">
        <v>6841</v>
      </c>
      <c r="C2006" t="str">
        <f>LEFT(טבלה1[[#This Row],[course_title]],10)</f>
        <v xml:space="preserve">Angular 2 </v>
      </c>
      <c r="D2006" t="str">
        <f>RIGHT(טבלה1[[#This Row],[course_title]],10)</f>
        <v>Developers</v>
      </c>
      <c r="E2006" t="str">
        <f>MID(טבלה1[[#This Row],[course_title]],2,10)</f>
        <v>ngular 2 F</v>
      </c>
      <c r="F2006" t="s">
        <v>6842</v>
      </c>
      <c r="G2006" t="str">
        <f>REPLACE(טבלה1[[#This Row],[url]],19,3,"com")</f>
        <v>https://www.udemy.com/angular-2-fundamentals-for-web-developers/</v>
      </c>
      <c r="H2006" t="b">
        <v>1</v>
      </c>
      <c r="I2006" s="4">
        <v>40</v>
      </c>
      <c r="J2006" s="5">
        <v>450</v>
      </c>
      <c r="K2006" s="5">
        <v>61</v>
      </c>
      <c r="L2006" s="5">
        <v>41</v>
      </c>
      <c r="M2006">
        <v>1</v>
      </c>
      <c r="N2006" t="str">
        <f>VLOOKUP(טבלה1[[#This Row],[level_id]],Level_id!$A$2:$B$5,2)</f>
        <v>All levels</v>
      </c>
      <c r="O2006" t="str">
        <f>LOWER(טבלה1[[#This Row],[level_desc]])</f>
        <v>all levels</v>
      </c>
      <c r="P2006" s="3" t="str">
        <f>UPPER(טבלה1[[#This Row],[small letters]])</f>
        <v>ALL LEVELS</v>
      </c>
      <c r="Q2006">
        <f>LEN(טבלה1[[#This Row],[no spaces]])</f>
        <v>10</v>
      </c>
      <c r="R2006" t="str">
        <f>TRIM(טבלה1[[#This Row],[small letters]])</f>
        <v>all levels</v>
      </c>
      <c r="S2006" s="6">
        <v>6</v>
      </c>
      <c r="T2006" s="12">
        <v>42474</v>
      </c>
      <c r="U2006" s="6">
        <f>DAY(טבלה1[[#This Row],[published_date]])</f>
        <v>14</v>
      </c>
      <c r="V2006" s="6">
        <f>MONTH(טבלה1[[#This Row],[published_date]])</f>
        <v>4</v>
      </c>
      <c r="W2006" s="6">
        <f>YEAR(טבלה1[[#This Row],[published_date]])</f>
        <v>2016</v>
      </c>
      <c r="X2006">
        <v>4</v>
      </c>
      <c r="Y2006" t="str">
        <f>VLOOKUP(טבלה1[[#This Row],[subject_id]],Subject_id!$A$2:$B$5,2)</f>
        <v>Web Development</v>
      </c>
      <c r="Z2006" s="7">
        <v>43734</v>
      </c>
      <c r="AA2006">
        <f>_xlfn.DAYS(טבלה1[[#This Row],[Removal_date]],טבלה1[[#This Row],[published_date]])</f>
        <v>1260</v>
      </c>
      <c r="AB2006" s="4">
        <f>טבלה1[[#This Row],[price]]*טבלה1[[#This Row],[num_subscribers]]</f>
        <v>18000</v>
      </c>
    </row>
    <row r="2007" spans="1:28" x14ac:dyDescent="0.3">
      <c r="A2007">
        <v>834422</v>
      </c>
      <c r="B2007" t="s">
        <v>4518</v>
      </c>
      <c r="C2007" t="str">
        <f>LEFT(טבלה1[[#This Row],[course_title]],10)</f>
        <v>Curso de T</v>
      </c>
      <c r="D2007" t="str">
        <f>RIGHT(טבלה1[[#This Row],[course_title]],10)</f>
        <v>de Teclado</v>
      </c>
      <c r="E2007" t="str">
        <f>MID(טבלה1[[#This Row],[course_title]],2,10)</f>
        <v>urso de Te</v>
      </c>
      <c r="F2007" t="s">
        <v>4519</v>
      </c>
      <c r="G2007" t="str">
        <f>REPLACE(טבלה1[[#This Row],[url]],19,3,"com")</f>
        <v>https://www.udemy.com/curso-de-teclado-gospel-modulo-1/</v>
      </c>
      <c r="H2007" t="b">
        <v>1</v>
      </c>
      <c r="I2007" s="4">
        <v>40</v>
      </c>
      <c r="J2007" s="5">
        <v>1</v>
      </c>
      <c r="K2007" s="5">
        <v>0</v>
      </c>
      <c r="L2007" s="5">
        <v>26</v>
      </c>
      <c r="M2007">
        <v>2</v>
      </c>
      <c r="N2007" t="str">
        <f>VLOOKUP(טבלה1[[#This Row],[level_id]],Level_id!$A$2:$B$5,2)</f>
        <v>Beginner Level</v>
      </c>
      <c r="O2007" t="str">
        <f>LOWER(טבלה1[[#This Row],[level_desc]])</f>
        <v>beginner level</v>
      </c>
      <c r="P2007" s="3" t="str">
        <f>UPPER(טבלה1[[#This Row],[small letters]])</f>
        <v>BEGINNER LEVEL</v>
      </c>
      <c r="Q2007">
        <f>LEN(טבלה1[[#This Row],[no spaces]])</f>
        <v>14</v>
      </c>
      <c r="R2007" t="str">
        <f>TRIM(טבלה1[[#This Row],[small letters]])</f>
        <v>beginner level</v>
      </c>
      <c r="S2007" s="6">
        <v>1.5</v>
      </c>
      <c r="T2007" s="12">
        <v>42506</v>
      </c>
      <c r="U2007" s="6">
        <f>DAY(טבלה1[[#This Row],[published_date]])</f>
        <v>16</v>
      </c>
      <c r="V2007" s="6">
        <f>MONTH(טבלה1[[#This Row],[published_date]])</f>
        <v>5</v>
      </c>
      <c r="W2007" s="6">
        <f>YEAR(טבלה1[[#This Row],[published_date]])</f>
        <v>2016</v>
      </c>
      <c r="X2007">
        <v>3</v>
      </c>
      <c r="Y2007" t="str">
        <f>VLOOKUP(טבלה1[[#This Row],[subject_id]],Subject_id!$A$2:$B$5,2)</f>
        <v>Musical Instruments</v>
      </c>
      <c r="Z2007" s="7">
        <v>43465</v>
      </c>
      <c r="AA2007">
        <f>_xlfn.DAYS(טבלה1[[#This Row],[Removal_date]],טבלה1[[#This Row],[published_date]])</f>
        <v>959</v>
      </c>
      <c r="AB2007" s="4">
        <f>טבלה1[[#This Row],[price]]*טבלה1[[#This Row],[num_subscribers]]</f>
        <v>40</v>
      </c>
    </row>
    <row r="2008" spans="1:28" x14ac:dyDescent="0.3">
      <c r="A2008">
        <v>835082</v>
      </c>
      <c r="B2008" t="s">
        <v>3580</v>
      </c>
      <c r="C2008" t="str">
        <f>LEFT(טבלה1[[#This Row],[course_title]],10)</f>
        <v>Corel Pain</v>
      </c>
      <c r="D2008" t="str">
        <f>RIGHT(טבלה1[[#This Row],[course_title]],10)</f>
        <v>inter 2016</v>
      </c>
      <c r="E2008" t="str">
        <f>MID(טבלה1[[#This Row],[course_title]],2,10)</f>
        <v>orel Paint</v>
      </c>
      <c r="F2008" t="s">
        <v>3581</v>
      </c>
      <c r="G2008" t="str">
        <f>REPLACE(טבלה1[[#This Row],[url]],19,3,"com")</f>
        <v>https://www.udemy.com/corel-painter-2016/</v>
      </c>
      <c r="H2008" t="b">
        <v>1</v>
      </c>
      <c r="I2008" s="4">
        <v>40</v>
      </c>
      <c r="J2008" s="5">
        <v>41</v>
      </c>
      <c r="K2008" s="5">
        <v>9</v>
      </c>
      <c r="L2008" s="5">
        <v>86</v>
      </c>
      <c r="M2008">
        <v>1</v>
      </c>
      <c r="N2008" t="str">
        <f>VLOOKUP(טבלה1[[#This Row],[level_id]],Level_id!$A$2:$B$5,2)</f>
        <v>All levels</v>
      </c>
      <c r="O2008" t="str">
        <f>LOWER(טבלה1[[#This Row],[level_desc]])</f>
        <v>all levels</v>
      </c>
      <c r="P2008" s="3" t="str">
        <f>UPPER(טבלה1[[#This Row],[small letters]])</f>
        <v>ALL LEVELS</v>
      </c>
      <c r="Q2008">
        <f>LEN(טבלה1[[#This Row],[no spaces]])</f>
        <v>10</v>
      </c>
      <c r="R2008" t="str">
        <f>TRIM(טבלה1[[#This Row],[small letters]])</f>
        <v>all levels</v>
      </c>
      <c r="S2008" s="6">
        <v>8</v>
      </c>
      <c r="T2008" s="12">
        <v>42501</v>
      </c>
      <c r="U2008" s="6">
        <f>DAY(טבלה1[[#This Row],[published_date]])</f>
        <v>11</v>
      </c>
      <c r="V2008" s="6">
        <f>MONTH(טבלה1[[#This Row],[published_date]])</f>
        <v>5</v>
      </c>
      <c r="W2008" s="6">
        <f>YEAR(טבלה1[[#This Row],[published_date]])</f>
        <v>2016</v>
      </c>
      <c r="X2008">
        <v>2</v>
      </c>
      <c r="Y2008" t="str">
        <f>VLOOKUP(טבלה1[[#This Row],[subject_id]],Subject_id!$A$2:$B$5,2)</f>
        <v>Graphic Design</v>
      </c>
      <c r="Z2008" s="7">
        <v>43734</v>
      </c>
      <c r="AA2008">
        <f>_xlfn.DAYS(טבלה1[[#This Row],[Removal_date]],טבלה1[[#This Row],[published_date]])</f>
        <v>1233</v>
      </c>
      <c r="AB2008" s="4">
        <f>טבלה1[[#This Row],[price]]*טבלה1[[#This Row],[num_subscribers]]</f>
        <v>1640</v>
      </c>
    </row>
    <row r="2009" spans="1:28" x14ac:dyDescent="0.3">
      <c r="A2009">
        <v>835212</v>
      </c>
      <c r="B2009" t="s">
        <v>1510</v>
      </c>
      <c r="C2009" t="str">
        <f>LEFT(טבלה1[[#This Row],[course_title]],10)</f>
        <v>The Fundam</v>
      </c>
      <c r="D2009" t="str">
        <f>RIGHT(טבלה1[[#This Row],[course_title]],10)</f>
        <v>fessionals</v>
      </c>
      <c r="E2009" t="str">
        <f>MID(טבלה1[[#This Row],[course_title]],2,10)</f>
        <v>he Fundame</v>
      </c>
      <c r="F2009" t="s">
        <v>1511</v>
      </c>
      <c r="G2009" t="str">
        <f>REPLACE(טבלה1[[#This Row],[url]],19,3,"com")</f>
        <v>https://www.udemy.com/finance-for-nonfinance/</v>
      </c>
      <c r="H2009" t="b">
        <v>1</v>
      </c>
      <c r="I2009" s="4">
        <v>40</v>
      </c>
      <c r="J2009" s="5">
        <v>206</v>
      </c>
      <c r="K2009" s="5">
        <v>3</v>
      </c>
      <c r="L2009" s="5">
        <v>7</v>
      </c>
      <c r="M2009">
        <v>1</v>
      </c>
      <c r="N2009" t="str">
        <f>VLOOKUP(טבלה1[[#This Row],[level_id]],Level_id!$A$2:$B$5,2)</f>
        <v>All levels</v>
      </c>
      <c r="O2009" t="str">
        <f>LOWER(טבלה1[[#This Row],[level_desc]])</f>
        <v>all levels</v>
      </c>
      <c r="P2009" s="3" t="str">
        <f>UPPER(טבלה1[[#This Row],[small letters]])</f>
        <v>ALL LEVELS</v>
      </c>
      <c r="Q2009">
        <f>LEN(טבלה1[[#This Row],[no spaces]])</f>
        <v>10</v>
      </c>
      <c r="R2009" t="str">
        <f>TRIM(טבלה1[[#This Row],[small letters]])</f>
        <v>all levels</v>
      </c>
      <c r="S2009" s="6">
        <v>1.5</v>
      </c>
      <c r="T2009" s="12">
        <v>42508</v>
      </c>
      <c r="U2009" s="6">
        <f>DAY(טבלה1[[#This Row],[published_date]])</f>
        <v>18</v>
      </c>
      <c r="V2009" s="6">
        <f>MONTH(טבלה1[[#This Row],[published_date]])</f>
        <v>5</v>
      </c>
      <c r="W2009" s="6">
        <f>YEAR(טבלה1[[#This Row],[published_date]])</f>
        <v>2016</v>
      </c>
      <c r="X2009">
        <v>1</v>
      </c>
      <c r="Y2009" t="str">
        <f>VLOOKUP(טבלה1[[#This Row],[subject_id]],Subject_id!$A$2:$B$5,2)</f>
        <v>Business Finance</v>
      </c>
      <c r="Z2009" s="7">
        <v>43318</v>
      </c>
      <c r="AA2009">
        <f>_xlfn.DAYS(טבלה1[[#This Row],[Removal_date]],טבלה1[[#This Row],[published_date]])</f>
        <v>810</v>
      </c>
      <c r="AB2009" s="4">
        <f>טבלה1[[#This Row],[price]]*טבלה1[[#This Row],[num_subscribers]]</f>
        <v>8240</v>
      </c>
    </row>
    <row r="2010" spans="1:28" x14ac:dyDescent="0.3">
      <c r="A2010">
        <v>838418</v>
      </c>
      <c r="B2010" t="s">
        <v>5527</v>
      </c>
      <c r="C2010" t="str">
        <f>LEFT(טבלה1[[#This Row],[course_title]],10)</f>
        <v>PHP Date a</v>
      </c>
      <c r="D2010" t="str">
        <f>RIGHT(טבלה1[[#This Row],[course_title]],10)</f>
        <v>Edwin Diaz</v>
      </c>
      <c r="E2010" t="str">
        <f>MID(טבלה1[[#This Row],[course_title]],2,10)</f>
        <v>HP Date an</v>
      </c>
      <c r="F2010" t="s">
        <v>5528</v>
      </c>
      <c r="G2010" t="str">
        <f>REPLACE(טבלה1[[#This Row],[url]],19,3,"com")</f>
        <v>https://www.udemy.com/crash-course-learn-to-create-date-and-time-in-php-easily/</v>
      </c>
      <c r="H2010" t="b">
        <v>1</v>
      </c>
      <c r="I2010" s="4">
        <v>40</v>
      </c>
      <c r="J2010" s="5">
        <v>1653</v>
      </c>
      <c r="K2010" s="5">
        <v>53</v>
      </c>
      <c r="L2010" s="5">
        <v>14</v>
      </c>
      <c r="M2010">
        <v>1</v>
      </c>
      <c r="N2010" t="str">
        <f>VLOOKUP(טבלה1[[#This Row],[level_id]],Level_id!$A$2:$B$5,2)</f>
        <v>All levels</v>
      </c>
      <c r="O2010" t="str">
        <f>LOWER(טבלה1[[#This Row],[level_desc]])</f>
        <v>all levels</v>
      </c>
      <c r="P2010" s="3" t="str">
        <f>UPPER(טבלה1[[#This Row],[small letters]])</f>
        <v>ALL LEVELS</v>
      </c>
      <c r="Q2010">
        <f>LEN(טבלה1[[#This Row],[no spaces]])</f>
        <v>10</v>
      </c>
      <c r="R2010" t="str">
        <f>TRIM(טבלה1[[#This Row],[small letters]])</f>
        <v>all levels</v>
      </c>
      <c r="S2010" s="6">
        <v>1.5</v>
      </c>
      <c r="T2010" s="12">
        <v>42493</v>
      </c>
      <c r="U2010" s="6">
        <f>DAY(טבלה1[[#This Row],[published_date]])</f>
        <v>3</v>
      </c>
      <c r="V2010" s="6">
        <f>MONTH(טבלה1[[#This Row],[published_date]])</f>
        <v>5</v>
      </c>
      <c r="W2010" s="6">
        <f>YEAR(טבלה1[[#This Row],[published_date]])</f>
        <v>2016</v>
      </c>
      <c r="X2010">
        <v>4</v>
      </c>
      <c r="Y2010" t="str">
        <f>VLOOKUP(טבלה1[[#This Row],[subject_id]],Subject_id!$A$2:$B$5,2)</f>
        <v>Web Development</v>
      </c>
      <c r="Z2010" s="7">
        <v>43734</v>
      </c>
      <c r="AA2010">
        <f>_xlfn.DAYS(טבלה1[[#This Row],[Removal_date]],טבלה1[[#This Row],[published_date]])</f>
        <v>1241</v>
      </c>
      <c r="AB2010" s="4">
        <f>טבלה1[[#This Row],[price]]*טבלה1[[#This Row],[num_subscribers]]</f>
        <v>66120</v>
      </c>
    </row>
    <row r="2011" spans="1:28" x14ac:dyDescent="0.3">
      <c r="A2011">
        <v>843620</v>
      </c>
      <c r="B2011" t="s">
        <v>3298</v>
      </c>
      <c r="C2011" t="str">
        <f>LEFT(טבלה1[[#This Row],[course_title]],10)</f>
        <v>Learn Adob</v>
      </c>
      <c r="D2011" t="str">
        <f>RIGHT(טבלה1[[#This Row],[course_title]],10)</f>
        <v>om Scratch</v>
      </c>
      <c r="E2011" t="str">
        <f>MID(טבלה1[[#This Row],[course_title]],2,10)</f>
        <v>earn Adobe</v>
      </c>
      <c r="F2011" t="s">
        <v>3299</v>
      </c>
      <c r="G2011" t="str">
        <f>REPLACE(טבלה1[[#This Row],[url]],19,3,"com")</f>
        <v>https://www.udemy.com/learn-adobe-indesign-from-scratch/</v>
      </c>
      <c r="H2011" t="b">
        <v>1</v>
      </c>
      <c r="I2011" s="4">
        <v>40</v>
      </c>
      <c r="J2011" s="5">
        <v>6</v>
      </c>
      <c r="K2011" s="5">
        <v>2</v>
      </c>
      <c r="L2011" s="5">
        <v>46</v>
      </c>
      <c r="M2011">
        <v>2</v>
      </c>
      <c r="N2011" t="str">
        <f>VLOOKUP(טבלה1[[#This Row],[level_id]],Level_id!$A$2:$B$5,2)</f>
        <v>Beginner Level</v>
      </c>
      <c r="O2011" t="str">
        <f>LOWER(טבלה1[[#This Row],[level_desc]])</f>
        <v>beginner level</v>
      </c>
      <c r="P2011" s="3" t="str">
        <f>UPPER(טבלה1[[#This Row],[small letters]])</f>
        <v>BEGINNER LEVEL</v>
      </c>
      <c r="Q2011">
        <f>LEN(טבלה1[[#This Row],[no spaces]])</f>
        <v>14</v>
      </c>
      <c r="R2011" t="str">
        <f>TRIM(טבלה1[[#This Row],[small letters]])</f>
        <v>beginner level</v>
      </c>
      <c r="S2011" s="6">
        <v>4.5</v>
      </c>
      <c r="T2011" s="12">
        <v>42541</v>
      </c>
      <c r="U2011" s="6">
        <f>DAY(טבלה1[[#This Row],[published_date]])</f>
        <v>20</v>
      </c>
      <c r="V2011" s="6">
        <f>MONTH(טבלה1[[#This Row],[published_date]])</f>
        <v>6</v>
      </c>
      <c r="W2011" s="6">
        <f>YEAR(טבלה1[[#This Row],[published_date]])</f>
        <v>2016</v>
      </c>
      <c r="X2011">
        <v>2</v>
      </c>
      <c r="Y2011" t="str">
        <f>VLOOKUP(טבלה1[[#This Row],[subject_id]],Subject_id!$A$2:$B$5,2)</f>
        <v>Graphic Design</v>
      </c>
      <c r="Z2011" s="7">
        <v>43465</v>
      </c>
      <c r="AA2011">
        <f>_xlfn.DAYS(טבלה1[[#This Row],[Removal_date]],טבלה1[[#This Row],[published_date]])</f>
        <v>924</v>
      </c>
      <c r="AB2011" s="4">
        <f>טבלה1[[#This Row],[price]]*טבלה1[[#This Row],[num_subscribers]]</f>
        <v>240</v>
      </c>
    </row>
    <row r="2012" spans="1:28" x14ac:dyDescent="0.3">
      <c r="A2012">
        <v>845794</v>
      </c>
      <c r="B2012" t="s">
        <v>7225</v>
      </c>
      <c r="C2012" t="str">
        <f>LEFT(טבלה1[[#This Row],[course_title]],10)</f>
        <v>Advance Ja</v>
      </c>
      <c r="D2012" t="str">
        <f>RIGHT(טבלה1[[#This Row],[course_title]],10)</f>
        <v>JavaScript</v>
      </c>
      <c r="E2012" t="str">
        <f>MID(טבלה1[[#This Row],[course_title]],2,10)</f>
        <v>dvance Jav</v>
      </c>
      <c r="F2012" t="s">
        <v>7226</v>
      </c>
      <c r="G2012" t="str">
        <f>REPLACE(טבלה1[[#This Row],[url]],19,3,"com")</f>
        <v>https://www.udemy.com/advance-javascript-for-coders-learn-oop-in-javascript/</v>
      </c>
      <c r="H2012" t="b">
        <v>1</v>
      </c>
      <c r="I2012" s="4">
        <v>40</v>
      </c>
      <c r="J2012" s="5">
        <v>334</v>
      </c>
      <c r="K2012" s="5">
        <v>41</v>
      </c>
      <c r="L2012" s="5">
        <v>54</v>
      </c>
      <c r="M2012">
        <v>4</v>
      </c>
      <c r="N2012" t="str">
        <f>VLOOKUP(טבלה1[[#This Row],[level_id]],Level_id!$A$2:$B$5,2)</f>
        <v>Intermediate Level</v>
      </c>
      <c r="O2012" t="str">
        <f>LOWER(טבלה1[[#This Row],[level_desc]])</f>
        <v>intermediate level</v>
      </c>
      <c r="P2012" s="3" t="str">
        <f>UPPER(טבלה1[[#This Row],[small letters]])</f>
        <v>INTERMEDIATE LEVEL</v>
      </c>
      <c r="Q2012">
        <f>LEN(טבלה1[[#This Row],[no spaces]])</f>
        <v>18</v>
      </c>
      <c r="R2012" t="str">
        <f>TRIM(טבלה1[[#This Row],[small letters]])</f>
        <v>intermediate level</v>
      </c>
      <c r="S2012" s="6">
        <v>11.5</v>
      </c>
      <c r="T2012" s="12">
        <v>42503</v>
      </c>
      <c r="U2012" s="6">
        <f>DAY(טבלה1[[#This Row],[published_date]])</f>
        <v>13</v>
      </c>
      <c r="V2012" s="6">
        <f>MONTH(טבלה1[[#This Row],[published_date]])</f>
        <v>5</v>
      </c>
      <c r="W2012" s="6">
        <f>YEAR(טבלה1[[#This Row],[published_date]])</f>
        <v>2016</v>
      </c>
      <c r="X2012">
        <v>4</v>
      </c>
      <c r="Y2012" t="str">
        <f>VLOOKUP(טבלה1[[#This Row],[subject_id]],Subject_id!$A$2:$B$5,2)</f>
        <v>Web Development</v>
      </c>
      <c r="Z2012" s="7">
        <v>44114</v>
      </c>
      <c r="AA2012">
        <f>_xlfn.DAYS(טבלה1[[#This Row],[Removal_date]],טבלה1[[#This Row],[published_date]])</f>
        <v>1611</v>
      </c>
      <c r="AB2012" s="4">
        <f>טבלה1[[#This Row],[price]]*טבלה1[[#This Row],[num_subscribers]]</f>
        <v>13360</v>
      </c>
    </row>
    <row r="2013" spans="1:28" x14ac:dyDescent="0.3">
      <c r="A2013">
        <v>851560</v>
      </c>
      <c r="B2013" t="s">
        <v>6951</v>
      </c>
      <c r="C2013" t="str">
        <f>LEFT(טבלה1[[#This Row],[course_title]],10)</f>
        <v>Learn To B</v>
      </c>
      <c r="D2013" t="str">
        <f>RIGHT(טבלה1[[#This Row],[course_title]],10)</f>
        <v xml:space="preserve"> Framework</v>
      </c>
      <c r="E2013" t="str">
        <f>MID(טבלה1[[#This Row],[course_title]],2,10)</f>
        <v>earn To Bu</v>
      </c>
      <c r="F2013" t="s">
        <v>6952</v>
      </c>
      <c r="G2013" t="str">
        <f>REPLACE(טבלה1[[#This Row],[url]],19,3,"com")</f>
        <v>https://www.udemy.com/learn-to-build-apps-using-play-framework/</v>
      </c>
      <c r="H2013" t="b">
        <v>1</v>
      </c>
      <c r="I2013" s="4">
        <v>40</v>
      </c>
      <c r="J2013" s="5">
        <v>434</v>
      </c>
      <c r="K2013" s="5">
        <v>69</v>
      </c>
      <c r="L2013" s="5">
        <v>23</v>
      </c>
      <c r="M2013">
        <v>1</v>
      </c>
      <c r="N2013" t="str">
        <f>VLOOKUP(טבלה1[[#This Row],[level_id]],Level_id!$A$2:$B$5,2)</f>
        <v>All levels</v>
      </c>
      <c r="O2013" t="str">
        <f>LOWER(טבלה1[[#This Row],[level_desc]])</f>
        <v>all levels</v>
      </c>
      <c r="P2013" s="3" t="str">
        <f>UPPER(טבלה1[[#This Row],[small letters]])</f>
        <v>ALL LEVELS</v>
      </c>
      <c r="Q2013">
        <f>LEN(טבלה1[[#This Row],[no spaces]])</f>
        <v>10</v>
      </c>
      <c r="R2013" t="str">
        <f>TRIM(טבלה1[[#This Row],[small letters]])</f>
        <v>all levels</v>
      </c>
      <c r="S2013" s="6">
        <v>5.5</v>
      </c>
      <c r="T2013" s="12">
        <v>42528</v>
      </c>
      <c r="U2013" s="6">
        <f>DAY(טבלה1[[#This Row],[published_date]])</f>
        <v>7</v>
      </c>
      <c r="V2013" s="6">
        <f>MONTH(טבלה1[[#This Row],[published_date]])</f>
        <v>6</v>
      </c>
      <c r="W2013" s="6">
        <f>YEAR(טבלה1[[#This Row],[published_date]])</f>
        <v>2016</v>
      </c>
      <c r="X2013">
        <v>4</v>
      </c>
      <c r="Y2013" t="str">
        <f>VLOOKUP(טבלה1[[#This Row],[subject_id]],Subject_id!$A$2:$B$5,2)</f>
        <v>Web Development</v>
      </c>
      <c r="Z2013" s="7">
        <v>43734</v>
      </c>
      <c r="AA2013">
        <f>_xlfn.DAYS(טבלה1[[#This Row],[Removal_date]],טבלה1[[#This Row],[published_date]])</f>
        <v>1206</v>
      </c>
      <c r="AB2013" s="4">
        <f>טבלה1[[#This Row],[price]]*טבלה1[[#This Row],[num_subscribers]]</f>
        <v>17360</v>
      </c>
    </row>
    <row r="2014" spans="1:28" x14ac:dyDescent="0.3">
      <c r="A2014">
        <v>854690</v>
      </c>
      <c r="B2014" t="s">
        <v>4883</v>
      </c>
      <c r="C2014" t="str">
        <f>LEFT(טבלה1[[#This Row],[course_title]],10)</f>
        <v>Instant Ha</v>
      </c>
      <c r="D2014" t="str">
        <f>RIGHT(טבלה1[[#This Row],[course_title]],10)</f>
        <v>ailor now!</v>
      </c>
      <c r="E2014" t="str">
        <f>MID(טבלה1[[#This Row],[course_title]],2,10)</f>
        <v>nstant Har</v>
      </c>
      <c r="F2014" t="s">
        <v>4884</v>
      </c>
      <c r="G2014" t="str">
        <f>REPLACE(טבלה1[[#This Row],[url]],19,3,"com")</f>
        <v>https://www.udemy.com/instant-harmonica-play-summertime-and-drunken-sailor-now/</v>
      </c>
      <c r="H2014" t="b">
        <v>1</v>
      </c>
      <c r="I2014" s="4">
        <v>40</v>
      </c>
      <c r="J2014" s="5">
        <v>26</v>
      </c>
      <c r="K2014" s="5">
        <v>2</v>
      </c>
      <c r="L2014" s="5">
        <v>20</v>
      </c>
      <c r="M2014">
        <v>1</v>
      </c>
      <c r="N2014" t="str">
        <f>VLOOKUP(טבלה1[[#This Row],[level_id]],Level_id!$A$2:$B$5,2)</f>
        <v>All levels</v>
      </c>
      <c r="O2014" t="str">
        <f>LOWER(טבלה1[[#This Row],[level_desc]])</f>
        <v>all levels</v>
      </c>
      <c r="P2014" s="3" t="str">
        <f>UPPER(טבלה1[[#This Row],[small letters]])</f>
        <v>ALL LEVELS</v>
      </c>
      <c r="Q2014">
        <f>LEN(טבלה1[[#This Row],[no spaces]])</f>
        <v>10</v>
      </c>
      <c r="R2014" t="str">
        <f>TRIM(טבלה1[[#This Row],[small letters]])</f>
        <v>all levels</v>
      </c>
      <c r="S2014" s="6">
        <v>1.5</v>
      </c>
      <c r="T2014" s="12">
        <v>42575</v>
      </c>
      <c r="U2014" s="6">
        <f>DAY(טבלה1[[#This Row],[published_date]])</f>
        <v>24</v>
      </c>
      <c r="V2014" s="6">
        <f>MONTH(טבלה1[[#This Row],[published_date]])</f>
        <v>7</v>
      </c>
      <c r="W2014" s="6">
        <f>YEAR(טבלה1[[#This Row],[published_date]])</f>
        <v>2016</v>
      </c>
      <c r="X2014">
        <v>3</v>
      </c>
      <c r="Y2014" t="str">
        <f>VLOOKUP(טבלה1[[#This Row],[subject_id]],Subject_id!$A$2:$B$5,2)</f>
        <v>Musical Instruments</v>
      </c>
      <c r="Z2014" s="7">
        <v>43734</v>
      </c>
      <c r="AA2014">
        <f>_xlfn.DAYS(טבלה1[[#This Row],[Removal_date]],טבלה1[[#This Row],[published_date]])</f>
        <v>1159</v>
      </c>
      <c r="AB2014" s="4">
        <f>טבלה1[[#This Row],[price]]*טבלה1[[#This Row],[num_subscribers]]</f>
        <v>1040</v>
      </c>
    </row>
    <row r="2015" spans="1:28" x14ac:dyDescent="0.3">
      <c r="A2015">
        <v>854692</v>
      </c>
      <c r="B2015" t="s">
        <v>4673</v>
      </c>
      <c r="C2015" t="str">
        <f>LEFT(טבלה1[[#This Row],[course_title]],10)</f>
        <v>Instant Ha</v>
      </c>
      <c r="D2015" t="str">
        <f>RIGHT(טבלה1[[#This Row],[course_title]],10)</f>
        <v xml:space="preserve"> Boat now!</v>
      </c>
      <c r="E2015" t="str">
        <f>MID(טבלה1[[#This Row],[course_title]],2,10)</f>
        <v>nstant Har</v>
      </c>
      <c r="F2015" t="s">
        <v>4674</v>
      </c>
      <c r="G2015" t="str">
        <f>REPLACE(טבלה1[[#This Row],[url]],19,3,"com")</f>
        <v>https://www.udemy.com/instant-harmonica-play-over-the-rainbow-skye-boat-now/</v>
      </c>
      <c r="H2015" t="b">
        <v>1</v>
      </c>
      <c r="I2015" s="4">
        <v>40</v>
      </c>
      <c r="J2015" s="5">
        <v>29</v>
      </c>
      <c r="K2015" s="5">
        <v>4</v>
      </c>
      <c r="L2015" s="5">
        <v>22</v>
      </c>
      <c r="M2015">
        <v>1</v>
      </c>
      <c r="N2015" t="str">
        <f>VLOOKUP(טבלה1[[#This Row],[level_id]],Level_id!$A$2:$B$5,2)</f>
        <v>All levels</v>
      </c>
      <c r="O2015" t="str">
        <f>LOWER(טבלה1[[#This Row],[level_desc]])</f>
        <v>all levels</v>
      </c>
      <c r="P2015" s="3" t="str">
        <f>UPPER(טבלה1[[#This Row],[small letters]])</f>
        <v>ALL LEVELS</v>
      </c>
      <c r="Q2015">
        <f>LEN(טבלה1[[#This Row],[no spaces]])</f>
        <v>10</v>
      </c>
      <c r="R2015" t="str">
        <f>TRIM(טבלה1[[#This Row],[small letters]])</f>
        <v>all levels</v>
      </c>
      <c r="S2015" s="6">
        <v>1.5</v>
      </c>
      <c r="T2015" s="12">
        <v>42569</v>
      </c>
      <c r="U2015" s="6">
        <f>DAY(טבלה1[[#This Row],[published_date]])</f>
        <v>18</v>
      </c>
      <c r="V2015" s="6">
        <f>MONTH(טבלה1[[#This Row],[published_date]])</f>
        <v>7</v>
      </c>
      <c r="W2015" s="6">
        <f>YEAR(טבלה1[[#This Row],[published_date]])</f>
        <v>2016</v>
      </c>
      <c r="X2015">
        <v>3</v>
      </c>
      <c r="Y2015" t="str">
        <f>VLOOKUP(טבלה1[[#This Row],[subject_id]],Subject_id!$A$2:$B$5,2)</f>
        <v>Musical Instruments</v>
      </c>
      <c r="Z2015" s="7">
        <v>43734</v>
      </c>
      <c r="AA2015">
        <f>_xlfn.DAYS(טבלה1[[#This Row],[Removal_date]],טבלה1[[#This Row],[published_date]])</f>
        <v>1165</v>
      </c>
      <c r="AB2015" s="4">
        <f>טבלה1[[#This Row],[price]]*טבלה1[[#This Row],[num_subscribers]]</f>
        <v>1160</v>
      </c>
    </row>
    <row r="2016" spans="1:28" x14ac:dyDescent="0.3">
      <c r="A2016">
        <v>854694</v>
      </c>
      <c r="B2016" t="s">
        <v>4554</v>
      </c>
      <c r="C2016" t="str">
        <f>LEFT(טבלה1[[#This Row],[course_title]],10)</f>
        <v>Instant Ha</v>
      </c>
      <c r="D2016" t="str">
        <f>RIGHT(טבלה1[[#This Row],[course_title]],10)</f>
        <v>leeps now!</v>
      </c>
      <c r="E2016" t="str">
        <f>MID(טבלה1[[#This Row],[course_title]],2,10)</f>
        <v>nstant Har</v>
      </c>
      <c r="F2016" t="s">
        <v>4555</v>
      </c>
      <c r="G2016" t="str">
        <f>REPLACE(טבלה1[[#This Row],[url]],19,3,"com")</f>
        <v>https://www.udemy.com/instant-harmonica-play-star-wars-and-the-lion-sleeps-now/</v>
      </c>
      <c r="H2016" t="b">
        <v>1</v>
      </c>
      <c r="I2016" s="4">
        <v>40</v>
      </c>
      <c r="J2016" s="5">
        <v>33</v>
      </c>
      <c r="K2016" s="5">
        <v>3</v>
      </c>
      <c r="L2016" s="5">
        <v>20</v>
      </c>
      <c r="M2016">
        <v>1</v>
      </c>
      <c r="N2016" t="str">
        <f>VLOOKUP(טבלה1[[#This Row],[level_id]],Level_id!$A$2:$B$5,2)</f>
        <v>All levels</v>
      </c>
      <c r="O2016" t="str">
        <f>LOWER(טבלה1[[#This Row],[level_desc]])</f>
        <v>all levels</v>
      </c>
      <c r="P2016" s="3" t="str">
        <f>UPPER(טבלה1[[#This Row],[small letters]])</f>
        <v>ALL LEVELS</v>
      </c>
      <c r="Q2016">
        <f>LEN(טבלה1[[#This Row],[no spaces]])</f>
        <v>10</v>
      </c>
      <c r="R2016" t="str">
        <f>TRIM(טבלה1[[#This Row],[small letters]])</f>
        <v>all levels</v>
      </c>
      <c r="S2016" s="6">
        <v>1.5</v>
      </c>
      <c r="T2016" s="12">
        <v>42595</v>
      </c>
      <c r="U2016" s="6">
        <f>DAY(טבלה1[[#This Row],[published_date]])</f>
        <v>13</v>
      </c>
      <c r="V2016" s="6">
        <f>MONTH(טבלה1[[#This Row],[published_date]])</f>
        <v>8</v>
      </c>
      <c r="W2016" s="6">
        <f>YEAR(טבלה1[[#This Row],[published_date]])</f>
        <v>2016</v>
      </c>
      <c r="X2016">
        <v>3</v>
      </c>
      <c r="Y2016" t="str">
        <f>VLOOKUP(טבלה1[[#This Row],[subject_id]],Subject_id!$A$2:$B$5,2)</f>
        <v>Musical Instruments</v>
      </c>
      <c r="Z2016" s="7">
        <v>43734</v>
      </c>
      <c r="AA2016">
        <f>_xlfn.DAYS(טבלה1[[#This Row],[Removal_date]],טבלה1[[#This Row],[published_date]])</f>
        <v>1139</v>
      </c>
      <c r="AB2016" s="4">
        <f>טבלה1[[#This Row],[price]]*טבלה1[[#This Row],[num_subscribers]]</f>
        <v>1320</v>
      </c>
    </row>
    <row r="2017" spans="1:28" x14ac:dyDescent="0.3">
      <c r="A2017">
        <v>854696</v>
      </c>
      <c r="B2017" t="s">
        <v>3774</v>
      </c>
      <c r="C2017" t="str">
        <f>LEFT(טבלה1[[#This Row],[course_title]],10)</f>
        <v>Instant Ha</v>
      </c>
      <c r="D2017" t="str">
        <f>RIGHT(טבלה1[[#This Row],[course_title]],10)</f>
        <v>o Joy now!</v>
      </c>
      <c r="E2017" t="str">
        <f>MID(טבלה1[[#This Row],[course_title]],2,10)</f>
        <v>nstant Har</v>
      </c>
      <c r="F2017" t="s">
        <v>3775</v>
      </c>
      <c r="G2017" t="str">
        <f>REPLACE(טבלה1[[#This Row],[url]],19,3,"com")</f>
        <v>https://www.udemy.com/instant-harmonica-play-amazing-grace-ode-to-joy-now/</v>
      </c>
      <c r="H2017" t="b">
        <v>1</v>
      </c>
      <c r="I2017" s="4">
        <v>40</v>
      </c>
      <c r="J2017" s="5">
        <v>341</v>
      </c>
      <c r="K2017" s="5">
        <v>7</v>
      </c>
      <c r="L2017" s="5">
        <v>23</v>
      </c>
      <c r="M2017">
        <v>1</v>
      </c>
      <c r="N2017" t="str">
        <f>VLOOKUP(טבלה1[[#This Row],[level_id]],Level_id!$A$2:$B$5,2)</f>
        <v>All levels</v>
      </c>
      <c r="O2017" t="str">
        <f>LOWER(טבלה1[[#This Row],[level_desc]])</f>
        <v>all levels</v>
      </c>
      <c r="P2017" s="3" t="str">
        <f>UPPER(טבלה1[[#This Row],[small letters]])</f>
        <v>ALL LEVELS</v>
      </c>
      <c r="Q2017">
        <f>LEN(טבלה1[[#This Row],[no spaces]])</f>
        <v>10</v>
      </c>
      <c r="R2017" t="str">
        <f>TRIM(טבלה1[[#This Row],[small letters]])</f>
        <v>all levels</v>
      </c>
      <c r="S2017" s="6">
        <v>1.5</v>
      </c>
      <c r="T2017" s="12">
        <v>42538</v>
      </c>
      <c r="U2017" s="6">
        <f>DAY(טבלה1[[#This Row],[published_date]])</f>
        <v>17</v>
      </c>
      <c r="V2017" s="6">
        <f>MONTH(טבלה1[[#This Row],[published_date]])</f>
        <v>6</v>
      </c>
      <c r="W2017" s="6">
        <f>YEAR(טבלה1[[#This Row],[published_date]])</f>
        <v>2016</v>
      </c>
      <c r="X2017">
        <v>3</v>
      </c>
      <c r="Y2017" t="str">
        <f>VLOOKUP(טבלה1[[#This Row],[subject_id]],Subject_id!$A$2:$B$5,2)</f>
        <v>Musical Instruments</v>
      </c>
      <c r="Z2017" s="7">
        <v>43734</v>
      </c>
      <c r="AA2017">
        <f>_xlfn.DAYS(טבלה1[[#This Row],[Removal_date]],טבלה1[[#This Row],[published_date]])</f>
        <v>1196</v>
      </c>
      <c r="AB2017" s="4">
        <f>טבלה1[[#This Row],[price]]*טבלה1[[#This Row],[num_subscribers]]</f>
        <v>13640</v>
      </c>
    </row>
    <row r="2018" spans="1:28" x14ac:dyDescent="0.3">
      <c r="A2018">
        <v>855764</v>
      </c>
      <c r="B2018" t="s">
        <v>2672</v>
      </c>
      <c r="C2018" t="str">
        <f>LEFT(טבלה1[[#This Row],[course_title]],10)</f>
        <v>Advance Le</v>
      </c>
      <c r="D2018" t="str">
        <f>RIGHT(טבלה1[[#This Row],[course_title]],10)</f>
        <v>ics Design</v>
      </c>
      <c r="E2018" t="str">
        <f>MID(טבלה1[[#This Row],[course_title]],2,10)</f>
        <v>dvance Lea</v>
      </c>
      <c r="F2018" t="s">
        <v>2673</v>
      </c>
      <c r="G2018" t="str">
        <f>REPLACE(טבלה1[[#This Row],[url]],19,3,"com")</f>
        <v>https://www.udemy.com/advance-learning-tools-corel-draw-graphics-design/</v>
      </c>
      <c r="H2018" t="b">
        <v>1</v>
      </c>
      <c r="I2018" s="4">
        <v>40</v>
      </c>
      <c r="J2018" s="5">
        <v>797</v>
      </c>
      <c r="K2018" s="5">
        <v>13</v>
      </c>
      <c r="L2018" s="5">
        <v>70</v>
      </c>
      <c r="M2018">
        <v>2</v>
      </c>
      <c r="N2018" t="str">
        <f>VLOOKUP(טבלה1[[#This Row],[level_id]],Level_id!$A$2:$B$5,2)</f>
        <v>Beginner Level</v>
      </c>
      <c r="O2018" t="str">
        <f>LOWER(טבלה1[[#This Row],[level_desc]])</f>
        <v>beginner level</v>
      </c>
      <c r="P2018" s="3" t="str">
        <f>UPPER(טבלה1[[#This Row],[small letters]])</f>
        <v>BEGINNER LEVEL</v>
      </c>
      <c r="Q2018">
        <f>LEN(טבלה1[[#This Row],[no spaces]])</f>
        <v>14</v>
      </c>
      <c r="R2018" t="str">
        <f>TRIM(טבלה1[[#This Row],[small letters]])</f>
        <v>beginner level</v>
      </c>
      <c r="S2018" s="6">
        <v>14</v>
      </c>
      <c r="T2018" s="12">
        <v>42521</v>
      </c>
      <c r="U2018" s="6">
        <f>DAY(טבלה1[[#This Row],[published_date]])</f>
        <v>31</v>
      </c>
      <c r="V2018" s="6">
        <f>MONTH(טבלה1[[#This Row],[published_date]])</f>
        <v>5</v>
      </c>
      <c r="W2018" s="6">
        <f>YEAR(טבלה1[[#This Row],[published_date]])</f>
        <v>2016</v>
      </c>
      <c r="X2018">
        <v>2</v>
      </c>
      <c r="Y2018" t="str">
        <f>VLOOKUP(טבלה1[[#This Row],[subject_id]],Subject_id!$A$2:$B$5,2)</f>
        <v>Graphic Design</v>
      </c>
      <c r="Z2018" s="7">
        <v>43465</v>
      </c>
      <c r="AA2018">
        <f>_xlfn.DAYS(טבלה1[[#This Row],[Removal_date]],טבלה1[[#This Row],[published_date]])</f>
        <v>944</v>
      </c>
      <c r="AB2018" s="4">
        <f>טבלה1[[#This Row],[price]]*טבלה1[[#This Row],[num_subscribers]]</f>
        <v>31880</v>
      </c>
    </row>
    <row r="2019" spans="1:28" x14ac:dyDescent="0.3">
      <c r="A2019">
        <v>856526</v>
      </c>
      <c r="B2019" t="s">
        <v>6224</v>
      </c>
      <c r="C2019" t="str">
        <f>LEFT(טבלה1[[#This Row],[course_title]],10)</f>
        <v xml:space="preserve">The Build </v>
      </c>
      <c r="D2019" t="str">
        <f>RIGHT(טבלה1[[#This Row],[course_title]],10)</f>
        <v>ask Course</v>
      </c>
      <c r="E2019" t="str">
        <f>MID(טבלה1[[#This Row],[course_title]],2,10)</f>
        <v>he Build a</v>
      </c>
      <c r="F2019" t="s">
        <v>6225</v>
      </c>
      <c r="G2019" t="str">
        <f>REPLACE(טבלה1[[#This Row],[url]],19,3,"com")</f>
        <v>https://www.udemy.com/the-build-a-saas-app-with-flask-course/</v>
      </c>
      <c r="H2019" t="b">
        <v>1</v>
      </c>
      <c r="I2019" s="4">
        <v>40</v>
      </c>
      <c r="J2019" s="5">
        <v>2244</v>
      </c>
      <c r="K2019" s="5">
        <v>365</v>
      </c>
      <c r="L2019" s="5">
        <v>168</v>
      </c>
      <c r="M2019">
        <v>1</v>
      </c>
      <c r="N2019" t="str">
        <f>VLOOKUP(טבלה1[[#This Row],[level_id]],Level_id!$A$2:$B$5,2)</f>
        <v>All levels</v>
      </c>
      <c r="O2019" t="str">
        <f>LOWER(טבלה1[[#This Row],[level_desc]])</f>
        <v>all levels</v>
      </c>
      <c r="P2019" s="3" t="str">
        <f>UPPER(טבלה1[[#This Row],[small letters]])</f>
        <v>ALL LEVELS</v>
      </c>
      <c r="Q2019">
        <f>LEN(טבלה1[[#This Row],[no spaces]])</f>
        <v>10</v>
      </c>
      <c r="R2019" t="str">
        <f>TRIM(טבלה1[[#This Row],[small letters]])</f>
        <v>all levels</v>
      </c>
      <c r="S2019" s="6">
        <v>10</v>
      </c>
      <c r="T2019" s="12">
        <v>42523</v>
      </c>
      <c r="U2019" s="6">
        <f>DAY(טבלה1[[#This Row],[published_date]])</f>
        <v>2</v>
      </c>
      <c r="V2019" s="6">
        <f>MONTH(טבלה1[[#This Row],[published_date]])</f>
        <v>6</v>
      </c>
      <c r="W2019" s="6">
        <f>YEAR(טבלה1[[#This Row],[published_date]])</f>
        <v>2016</v>
      </c>
      <c r="X2019">
        <v>4</v>
      </c>
      <c r="Y2019" t="str">
        <f>VLOOKUP(טבלה1[[#This Row],[subject_id]],Subject_id!$A$2:$B$5,2)</f>
        <v>Web Development</v>
      </c>
      <c r="Z2019" s="7">
        <v>43734</v>
      </c>
      <c r="AA2019">
        <f>_xlfn.DAYS(טבלה1[[#This Row],[Removal_date]],טבלה1[[#This Row],[published_date]])</f>
        <v>1211</v>
      </c>
      <c r="AB2019" s="4">
        <f>טבלה1[[#This Row],[price]]*טבלה1[[#This Row],[num_subscribers]]</f>
        <v>89760</v>
      </c>
    </row>
    <row r="2020" spans="1:28" x14ac:dyDescent="0.3">
      <c r="A2020">
        <v>859422</v>
      </c>
      <c r="B2020" t="s">
        <v>6374</v>
      </c>
      <c r="C2020" t="str">
        <f>LEFT(טבלה1[[#This Row],[course_title]],10)</f>
        <v xml:space="preserve">Bootstrap </v>
      </c>
      <c r="D2020" t="str">
        <f>RIGHT(טבלה1[[#This Row],[course_title]],10)</f>
        <v>ve Website</v>
      </c>
      <c r="E2020" t="str">
        <f>MID(טבלה1[[#This Row],[course_title]],2,10)</f>
        <v>ootstrap 4</v>
      </c>
      <c r="F2020" t="s">
        <v>6375</v>
      </c>
      <c r="G2020" t="str">
        <f>REPLACE(טבלה1[[#This Row],[url]],19,3,"com")</f>
        <v>https://www.udemy.com/bootstrap4-new-features/</v>
      </c>
      <c r="H2020" t="b">
        <v>1</v>
      </c>
      <c r="I2020" s="4">
        <v>40</v>
      </c>
      <c r="J2020" s="5">
        <v>2296</v>
      </c>
      <c r="K2020" s="5">
        <v>28</v>
      </c>
      <c r="L2020" s="5">
        <v>14</v>
      </c>
      <c r="M2020">
        <v>1</v>
      </c>
      <c r="N2020" t="str">
        <f>VLOOKUP(טבלה1[[#This Row],[level_id]],Level_id!$A$2:$B$5,2)</f>
        <v>All levels</v>
      </c>
      <c r="O2020" t="str">
        <f>LOWER(טבלה1[[#This Row],[level_desc]])</f>
        <v>all levels</v>
      </c>
      <c r="P2020" s="3" t="str">
        <f>UPPER(טבלה1[[#This Row],[small letters]])</f>
        <v>ALL LEVELS</v>
      </c>
      <c r="Q2020">
        <f>LEN(טבלה1[[#This Row],[no spaces]])</f>
        <v>10</v>
      </c>
      <c r="R2020" t="str">
        <f>TRIM(טבלה1[[#This Row],[small letters]])</f>
        <v>all levels</v>
      </c>
      <c r="S2020" s="6">
        <v>1.5</v>
      </c>
      <c r="T2020" s="12">
        <v>42537</v>
      </c>
      <c r="U2020" s="6">
        <f>DAY(טבלה1[[#This Row],[published_date]])</f>
        <v>16</v>
      </c>
      <c r="V2020" s="6">
        <f>MONTH(טבלה1[[#This Row],[published_date]])</f>
        <v>6</v>
      </c>
      <c r="W2020" s="6">
        <f>YEAR(טבלה1[[#This Row],[published_date]])</f>
        <v>2016</v>
      </c>
      <c r="X2020">
        <v>4</v>
      </c>
      <c r="Y2020" t="str">
        <f>VLOOKUP(טבלה1[[#This Row],[subject_id]],Subject_id!$A$2:$B$5,2)</f>
        <v>Web Development</v>
      </c>
      <c r="Z2020" s="7">
        <v>43734</v>
      </c>
      <c r="AA2020">
        <f>_xlfn.DAYS(טבלה1[[#This Row],[Removal_date]],טבלה1[[#This Row],[published_date]])</f>
        <v>1197</v>
      </c>
      <c r="AB2020" s="4">
        <f>טבלה1[[#This Row],[price]]*טבלה1[[#This Row],[num_subscribers]]</f>
        <v>91840</v>
      </c>
    </row>
    <row r="2021" spans="1:28" x14ac:dyDescent="0.3">
      <c r="A2021">
        <v>864482</v>
      </c>
      <c r="B2021" t="s">
        <v>6915</v>
      </c>
      <c r="C2021" t="str">
        <f>LEFT(טבלה1[[#This Row],[course_title]],10)</f>
        <v>Coding Mad</v>
      </c>
      <c r="D2021" t="str">
        <f>RIGHT(טבלה1[[#This Row],[course_title]],10)</f>
        <v xml:space="preserve"> Beginners</v>
      </c>
      <c r="E2021" t="str">
        <f>MID(טבלה1[[#This Row],[course_title]],2,10)</f>
        <v>oding Made</v>
      </c>
      <c r="F2021" t="s">
        <v>6916</v>
      </c>
      <c r="G2021" t="str">
        <f>REPLACE(טבלה1[[#This Row],[url]],19,3,"com")</f>
        <v>https://www.udemy.com/coding-made-easy-html-css-for-beginners/</v>
      </c>
      <c r="H2021" t="b">
        <v>1</v>
      </c>
      <c r="I2021" s="4">
        <v>40</v>
      </c>
      <c r="J2021" s="5">
        <v>3254</v>
      </c>
      <c r="K2021" s="5">
        <v>92</v>
      </c>
      <c r="L2021" s="5">
        <v>16</v>
      </c>
      <c r="M2021">
        <v>2</v>
      </c>
      <c r="N2021" t="str">
        <f>VLOOKUP(טבלה1[[#This Row],[level_id]],Level_id!$A$2:$B$5,2)</f>
        <v>Beginner Level</v>
      </c>
      <c r="O2021" t="str">
        <f>LOWER(טבלה1[[#This Row],[level_desc]])</f>
        <v>beginner level</v>
      </c>
      <c r="P2021" s="3" t="str">
        <f>UPPER(טבלה1[[#This Row],[small letters]])</f>
        <v>BEGINNER LEVEL</v>
      </c>
      <c r="Q2021">
        <f>LEN(טבלה1[[#This Row],[no spaces]])</f>
        <v>14</v>
      </c>
      <c r="R2021" t="str">
        <f>TRIM(טבלה1[[#This Row],[small letters]])</f>
        <v>beginner level</v>
      </c>
      <c r="S2021" s="6">
        <v>1.5</v>
      </c>
      <c r="T2021" s="12">
        <v>42528</v>
      </c>
      <c r="U2021" s="6">
        <f>DAY(טבלה1[[#This Row],[published_date]])</f>
        <v>7</v>
      </c>
      <c r="V2021" s="6">
        <f>MONTH(טבלה1[[#This Row],[published_date]])</f>
        <v>6</v>
      </c>
      <c r="W2021" s="6">
        <f>YEAR(טבלה1[[#This Row],[published_date]])</f>
        <v>2016</v>
      </c>
      <c r="X2021">
        <v>4</v>
      </c>
      <c r="Y2021" t="str">
        <f>VLOOKUP(טבלה1[[#This Row],[subject_id]],Subject_id!$A$2:$B$5,2)</f>
        <v>Web Development</v>
      </c>
      <c r="Z2021" s="7">
        <v>43465</v>
      </c>
      <c r="AA2021">
        <f>_xlfn.DAYS(טבלה1[[#This Row],[Removal_date]],טבלה1[[#This Row],[published_date]])</f>
        <v>937</v>
      </c>
      <c r="AB2021" s="4">
        <f>טבלה1[[#This Row],[price]]*טבלה1[[#This Row],[num_subscribers]]</f>
        <v>130160</v>
      </c>
    </row>
    <row r="2022" spans="1:28" x14ac:dyDescent="0.3">
      <c r="A2022">
        <v>865634</v>
      </c>
      <c r="B2022" t="s">
        <v>3046</v>
      </c>
      <c r="C2022" t="str">
        <f>LEFT(טבלה1[[#This Row],[course_title]],10)</f>
        <v>Learn to D</v>
      </c>
      <c r="D2022" t="str">
        <f>RIGHT(טבלה1[[#This Row],[course_title]],10)</f>
        <v>omic Books</v>
      </c>
      <c r="E2022" t="str">
        <f>MID(טבלה1[[#This Row],[course_title]],2,10)</f>
        <v>earn to Dr</v>
      </c>
      <c r="F2022" t="s">
        <v>3047</v>
      </c>
      <c r="G2022" t="str">
        <f>REPLACE(טבלה1[[#This Row],[url]],19,3,"com")</f>
        <v>https://www.udemy.com/learn-to-draw-pretty-faces-for-comic-books/</v>
      </c>
      <c r="H2022" t="b">
        <v>1</v>
      </c>
      <c r="I2022" s="4">
        <v>40</v>
      </c>
      <c r="J2022" s="5">
        <v>1522</v>
      </c>
      <c r="K2022" s="5">
        <v>145</v>
      </c>
      <c r="L2022" s="5">
        <v>37</v>
      </c>
      <c r="M2022">
        <v>2</v>
      </c>
      <c r="N2022" t="str">
        <f>VLOOKUP(טבלה1[[#This Row],[level_id]],Level_id!$A$2:$B$5,2)</f>
        <v>Beginner Level</v>
      </c>
      <c r="O2022" t="str">
        <f>LOWER(טבלה1[[#This Row],[level_desc]])</f>
        <v>beginner level</v>
      </c>
      <c r="P2022" s="3" t="str">
        <f>UPPER(טבלה1[[#This Row],[small letters]])</f>
        <v>BEGINNER LEVEL</v>
      </c>
      <c r="Q2022">
        <f>LEN(טבלה1[[#This Row],[no spaces]])</f>
        <v>14</v>
      </c>
      <c r="R2022" t="str">
        <f>TRIM(טבלה1[[#This Row],[small letters]])</f>
        <v>beginner level</v>
      </c>
      <c r="S2022" s="6">
        <v>5</v>
      </c>
      <c r="T2022" s="12">
        <v>42590</v>
      </c>
      <c r="U2022" s="6">
        <f>DAY(טבלה1[[#This Row],[published_date]])</f>
        <v>8</v>
      </c>
      <c r="V2022" s="6">
        <f>MONTH(טבלה1[[#This Row],[published_date]])</f>
        <v>8</v>
      </c>
      <c r="W2022" s="6">
        <f>YEAR(טבלה1[[#This Row],[published_date]])</f>
        <v>2016</v>
      </c>
      <c r="X2022">
        <v>2</v>
      </c>
      <c r="Y2022" t="str">
        <f>VLOOKUP(טבלה1[[#This Row],[subject_id]],Subject_id!$A$2:$B$5,2)</f>
        <v>Graphic Design</v>
      </c>
      <c r="Z2022" s="7">
        <v>43465</v>
      </c>
      <c r="AA2022">
        <f>_xlfn.DAYS(טבלה1[[#This Row],[Removal_date]],טבלה1[[#This Row],[published_date]])</f>
        <v>875</v>
      </c>
      <c r="AB2022" s="4">
        <f>טבלה1[[#This Row],[price]]*טבלה1[[#This Row],[num_subscribers]]</f>
        <v>60880</v>
      </c>
    </row>
    <row r="2023" spans="1:28" x14ac:dyDescent="0.3">
      <c r="A2023">
        <v>869652</v>
      </c>
      <c r="B2023" t="s">
        <v>1022</v>
      </c>
      <c r="C2023" t="str">
        <f>LEFT(טבלה1[[#This Row],[course_title]],10)</f>
        <v>Ethereum C</v>
      </c>
      <c r="D2023" t="str">
        <f>RIGHT(טבלה1[[#This Row],[course_title]],10)</f>
        <v xml:space="preserve"> Investors</v>
      </c>
      <c r="E2023" t="str">
        <f>MID(טבלה1[[#This Row],[course_title]],2,10)</f>
        <v>thereum Co</v>
      </c>
      <c r="F2023" t="s">
        <v>1023</v>
      </c>
      <c r="G2023" t="str">
        <f>REPLACE(טבלה1[[#This Row],[url]],19,3,"com")</f>
        <v>https://www.udemy.com/how-to-purchase-store-and-profit-from-ethereuem/</v>
      </c>
      <c r="H2023" t="b">
        <v>1</v>
      </c>
      <c r="I2023" s="4">
        <v>40</v>
      </c>
      <c r="J2023" s="5">
        <v>111</v>
      </c>
      <c r="K2023" s="5">
        <v>20</v>
      </c>
      <c r="L2023" s="5">
        <v>11</v>
      </c>
      <c r="M2023">
        <v>1</v>
      </c>
      <c r="N2023" t="str">
        <f>VLOOKUP(טבלה1[[#This Row],[level_id]],Level_id!$A$2:$B$5,2)</f>
        <v>All levels</v>
      </c>
      <c r="O2023" t="str">
        <f>LOWER(טבלה1[[#This Row],[level_desc]])</f>
        <v>all levels</v>
      </c>
      <c r="P2023" s="3" t="str">
        <f>UPPER(טבלה1[[#This Row],[small letters]])</f>
        <v>ALL LEVELS</v>
      </c>
      <c r="Q2023">
        <f>LEN(טבלה1[[#This Row],[no spaces]])</f>
        <v>10</v>
      </c>
      <c r="R2023" t="str">
        <f>TRIM(טבלה1[[#This Row],[small letters]])</f>
        <v>all levels</v>
      </c>
      <c r="S2023" s="6">
        <v>1</v>
      </c>
      <c r="T2023" s="12">
        <v>42530</v>
      </c>
      <c r="U2023" s="6">
        <f>DAY(טבלה1[[#This Row],[published_date]])</f>
        <v>9</v>
      </c>
      <c r="V2023" s="6">
        <f>MONTH(טבלה1[[#This Row],[published_date]])</f>
        <v>6</v>
      </c>
      <c r="W2023" s="6">
        <f>YEAR(טבלה1[[#This Row],[published_date]])</f>
        <v>2016</v>
      </c>
      <c r="X2023">
        <v>1</v>
      </c>
      <c r="Y2023" t="str">
        <f>VLOOKUP(טבלה1[[#This Row],[subject_id]],Subject_id!$A$2:$B$5,2)</f>
        <v>Business Finance</v>
      </c>
      <c r="Z2023" s="7">
        <v>43318</v>
      </c>
      <c r="AA2023">
        <f>_xlfn.DAYS(טבלה1[[#This Row],[Removal_date]],טבלה1[[#This Row],[published_date]])</f>
        <v>788</v>
      </c>
      <c r="AB2023" s="4">
        <f>טבלה1[[#This Row],[price]]*טבלה1[[#This Row],[num_subscribers]]</f>
        <v>4440</v>
      </c>
    </row>
    <row r="2024" spans="1:28" x14ac:dyDescent="0.3">
      <c r="A2024">
        <v>885413</v>
      </c>
      <c r="B2024" t="s">
        <v>942</v>
      </c>
      <c r="C2024" t="str">
        <f>LEFT(טבלה1[[#This Row],[course_title]],10)</f>
        <v>Foundation</v>
      </c>
      <c r="D2024" t="str">
        <f>RIGHT(טבלה1[[#This Row],[course_title]],10)</f>
        <v xml:space="preserve"> Investing</v>
      </c>
      <c r="E2024" t="str">
        <f>MID(טבלה1[[#This Row],[course_title]],2,10)</f>
        <v>oundations</v>
      </c>
      <c r="F2024" t="s">
        <v>943</v>
      </c>
      <c r="G2024" t="str">
        <f>REPLACE(טבלה1[[#This Row],[url]],19,3,"com")</f>
        <v>https://www.udemy.com/foundations-of-investing/</v>
      </c>
      <c r="H2024" t="b">
        <v>1</v>
      </c>
      <c r="I2024" s="4">
        <v>40</v>
      </c>
      <c r="J2024" s="5">
        <v>0</v>
      </c>
      <c r="K2024" s="5">
        <v>0</v>
      </c>
      <c r="L2024" s="5">
        <v>18</v>
      </c>
      <c r="M2024">
        <v>2</v>
      </c>
      <c r="N2024" t="str">
        <f>VLOOKUP(טבלה1[[#This Row],[level_id]],Level_id!$A$2:$B$5,2)</f>
        <v>Beginner Level</v>
      </c>
      <c r="O2024" t="str">
        <f>LOWER(טבלה1[[#This Row],[level_desc]])</f>
        <v>beginner level</v>
      </c>
      <c r="P2024" s="3" t="str">
        <f>UPPER(טבלה1[[#This Row],[small letters]])</f>
        <v>BEGINNER LEVEL</v>
      </c>
      <c r="Q2024">
        <f>LEN(טבלה1[[#This Row],[no spaces]])</f>
        <v>14</v>
      </c>
      <c r="R2024" t="str">
        <f>TRIM(טבלה1[[#This Row],[small letters]])</f>
        <v>beginner level</v>
      </c>
      <c r="S2024" s="6">
        <v>2</v>
      </c>
      <c r="T2024" s="12">
        <v>42578</v>
      </c>
      <c r="U2024" s="6">
        <f>DAY(טבלה1[[#This Row],[published_date]])</f>
        <v>27</v>
      </c>
      <c r="V2024" s="6">
        <f>MONTH(טבלה1[[#This Row],[published_date]])</f>
        <v>7</v>
      </c>
      <c r="W2024" s="6">
        <f>YEAR(טבלה1[[#This Row],[published_date]])</f>
        <v>2016</v>
      </c>
      <c r="X2024">
        <v>1</v>
      </c>
      <c r="Y2024" t="str">
        <f>VLOOKUP(טבלה1[[#This Row],[subject_id]],Subject_id!$A$2:$B$5,2)</f>
        <v>Business Finance</v>
      </c>
      <c r="Z2024" s="7">
        <v>43465</v>
      </c>
      <c r="AA2024">
        <f>_xlfn.DAYS(טבלה1[[#This Row],[Removal_date]],טבלה1[[#This Row],[published_date]])</f>
        <v>887</v>
      </c>
      <c r="AB2024" s="4">
        <f>טבלה1[[#This Row],[price]]*טבלה1[[#This Row],[num_subscribers]]</f>
        <v>0</v>
      </c>
    </row>
    <row r="2025" spans="1:28" x14ac:dyDescent="0.3">
      <c r="A2025">
        <v>888698</v>
      </c>
      <c r="B2025" t="s">
        <v>4012</v>
      </c>
      <c r="C2025" t="str">
        <f>LEFT(טבלה1[[#This Row],[course_title]],10)</f>
        <v>Piano Play</v>
      </c>
      <c r="D2025" t="str">
        <f>RIGHT(טבלה1[[#This Row],[course_title]],10)</f>
        <v>nes Vol.II</v>
      </c>
      <c r="E2025" t="str">
        <f>MID(טבלה1[[#This Row],[course_title]],2,10)</f>
        <v>iano Playi</v>
      </c>
      <c r="F2025" t="s">
        <v>4013</v>
      </c>
      <c r="G2025" t="str">
        <f>REPLACE(טבלה1[[#This Row],[url]],19,3,"com")</f>
        <v>https://www.udemy.com/piano-playing-reading-and-playing-classical-tunes-volii/</v>
      </c>
      <c r="H2025" t="b">
        <v>1</v>
      </c>
      <c r="I2025" s="4">
        <v>40</v>
      </c>
      <c r="J2025" s="5">
        <v>1638</v>
      </c>
      <c r="K2025" s="5">
        <v>3</v>
      </c>
      <c r="L2025" s="5">
        <v>17</v>
      </c>
      <c r="M2025">
        <v>2</v>
      </c>
      <c r="N2025" t="str">
        <f>VLOOKUP(טבלה1[[#This Row],[level_id]],Level_id!$A$2:$B$5,2)</f>
        <v>Beginner Level</v>
      </c>
      <c r="O2025" t="str">
        <f>LOWER(טבלה1[[#This Row],[level_desc]])</f>
        <v>beginner level</v>
      </c>
      <c r="P2025" s="3" t="str">
        <f>UPPER(טבלה1[[#This Row],[small letters]])</f>
        <v>BEGINNER LEVEL</v>
      </c>
      <c r="Q2025">
        <f>LEN(טבלה1[[#This Row],[no spaces]])</f>
        <v>14</v>
      </c>
      <c r="R2025" t="str">
        <f>TRIM(טבלה1[[#This Row],[small letters]])</f>
        <v>beginner level</v>
      </c>
      <c r="S2025" s="6">
        <v>1.5</v>
      </c>
      <c r="T2025" s="12">
        <v>42549</v>
      </c>
      <c r="U2025" s="6">
        <f>DAY(טבלה1[[#This Row],[published_date]])</f>
        <v>28</v>
      </c>
      <c r="V2025" s="6">
        <f>MONTH(טבלה1[[#This Row],[published_date]])</f>
        <v>6</v>
      </c>
      <c r="W2025" s="6">
        <f>YEAR(טבלה1[[#This Row],[published_date]])</f>
        <v>2016</v>
      </c>
      <c r="X2025">
        <v>3</v>
      </c>
      <c r="Y2025" t="str">
        <f>VLOOKUP(טבלה1[[#This Row],[subject_id]],Subject_id!$A$2:$B$5,2)</f>
        <v>Musical Instruments</v>
      </c>
      <c r="Z2025" s="7">
        <v>43465</v>
      </c>
      <c r="AA2025">
        <f>_xlfn.DAYS(טבלה1[[#This Row],[Removal_date]],טבלה1[[#This Row],[published_date]])</f>
        <v>916</v>
      </c>
      <c r="AB2025" s="4">
        <f>טבלה1[[#This Row],[price]]*טבלה1[[#This Row],[num_subscribers]]</f>
        <v>65520</v>
      </c>
    </row>
    <row r="2026" spans="1:28" x14ac:dyDescent="0.3">
      <c r="A2026">
        <v>888852</v>
      </c>
      <c r="B2026" t="s">
        <v>4370</v>
      </c>
      <c r="C2026" t="str">
        <f>LEFT(טבלה1[[#This Row],[course_title]],10)</f>
        <v>Aprendiend</v>
      </c>
      <c r="D2026" t="str">
        <f>RIGHT(טבלה1[[#This Row],[course_title]],10)</f>
        <v>cas Vol.II</v>
      </c>
      <c r="E2026" t="str">
        <f>MID(טבלה1[[#This Row],[course_title]],2,10)</f>
        <v>prendiendo</v>
      </c>
      <c r="F2026" t="s">
        <v>4371</v>
      </c>
      <c r="G2026" t="str">
        <f>REPLACE(טבלה1[[#This Row],[url]],19,3,"com")</f>
        <v>https://www.udemy.com/aprendiendo-piano-lectura-de-piezas-clasicas-volii/</v>
      </c>
      <c r="H2026" t="b">
        <v>1</v>
      </c>
      <c r="I2026" s="4">
        <v>40</v>
      </c>
      <c r="J2026" s="5">
        <v>113</v>
      </c>
      <c r="K2026" s="5">
        <v>4</v>
      </c>
      <c r="L2026" s="5">
        <v>18</v>
      </c>
      <c r="M2026">
        <v>2</v>
      </c>
      <c r="N2026" t="str">
        <f>VLOOKUP(טבלה1[[#This Row],[level_id]],Level_id!$A$2:$B$5,2)</f>
        <v>Beginner Level</v>
      </c>
      <c r="O2026" t="str">
        <f>LOWER(טבלה1[[#This Row],[level_desc]])</f>
        <v>beginner level</v>
      </c>
      <c r="P2026" s="3" t="str">
        <f>UPPER(טבלה1[[#This Row],[small letters]])</f>
        <v>BEGINNER LEVEL</v>
      </c>
      <c r="Q2026">
        <f>LEN(טבלה1[[#This Row],[no spaces]])</f>
        <v>14</v>
      </c>
      <c r="R2026" t="str">
        <f>TRIM(טבלה1[[#This Row],[small letters]])</f>
        <v>beginner level</v>
      </c>
      <c r="S2026" s="6">
        <v>1.5</v>
      </c>
      <c r="T2026" s="12">
        <v>42550</v>
      </c>
      <c r="U2026" s="6">
        <f>DAY(טבלה1[[#This Row],[published_date]])</f>
        <v>29</v>
      </c>
      <c r="V2026" s="6">
        <f>MONTH(טבלה1[[#This Row],[published_date]])</f>
        <v>6</v>
      </c>
      <c r="W2026" s="6">
        <f>YEAR(טבלה1[[#This Row],[published_date]])</f>
        <v>2016</v>
      </c>
      <c r="X2026">
        <v>3</v>
      </c>
      <c r="Y2026" t="str">
        <f>VLOOKUP(טבלה1[[#This Row],[subject_id]],Subject_id!$A$2:$B$5,2)</f>
        <v>Musical Instruments</v>
      </c>
      <c r="Z2026" s="7">
        <v>43465</v>
      </c>
      <c r="AA2026">
        <f>_xlfn.DAYS(טבלה1[[#This Row],[Removal_date]],טבלה1[[#This Row],[published_date]])</f>
        <v>915</v>
      </c>
      <c r="AB2026" s="4">
        <f>טבלה1[[#This Row],[price]]*טבלה1[[#This Row],[num_subscribers]]</f>
        <v>4520</v>
      </c>
    </row>
    <row r="2027" spans="1:28" x14ac:dyDescent="0.3">
      <c r="A2027">
        <v>892446</v>
      </c>
      <c r="B2027" t="s">
        <v>970</v>
      </c>
      <c r="C2027" t="str">
        <f>LEFT(טבלה1[[#This Row],[course_title]],10)</f>
        <v>Visualizin</v>
      </c>
      <c r="D2027" t="str">
        <f>RIGHT(טבלה1[[#This Row],[course_title]],10)</f>
        <v>izing Data</v>
      </c>
      <c r="E2027" t="str">
        <f>MID(טבלה1[[#This Row],[course_title]],2,10)</f>
        <v>isualizing</v>
      </c>
      <c r="F2027" t="s">
        <v>971</v>
      </c>
      <c r="G2027" t="str">
        <f>REPLACE(טבלה1[[#This Row],[url]],19,3,"com")</f>
        <v>https://www.udemy.com/visualizing-data/</v>
      </c>
      <c r="H2027" t="b">
        <v>1</v>
      </c>
      <c r="I2027" s="4">
        <v>40</v>
      </c>
      <c r="J2027" s="5">
        <v>149</v>
      </c>
      <c r="K2027" s="5">
        <v>2</v>
      </c>
      <c r="L2027" s="5">
        <v>63</v>
      </c>
      <c r="M2027">
        <v>4</v>
      </c>
      <c r="N2027" t="str">
        <f>VLOOKUP(טבלה1[[#This Row],[level_id]],Level_id!$A$2:$B$5,2)</f>
        <v>Intermediate Level</v>
      </c>
      <c r="O2027" t="str">
        <f>LOWER(טבלה1[[#This Row],[level_desc]])</f>
        <v>intermediate level</v>
      </c>
      <c r="P2027" s="3" t="str">
        <f>UPPER(טבלה1[[#This Row],[small letters]])</f>
        <v>INTERMEDIATE LEVEL</v>
      </c>
      <c r="Q2027">
        <f>LEN(טבלה1[[#This Row],[no spaces]])</f>
        <v>18</v>
      </c>
      <c r="R2027" t="str">
        <f>TRIM(טבלה1[[#This Row],[small letters]])</f>
        <v>intermediate level</v>
      </c>
      <c r="S2027" s="6">
        <v>6.5</v>
      </c>
      <c r="T2027" s="12">
        <v>42573</v>
      </c>
      <c r="U2027" s="6">
        <f>DAY(טבלה1[[#This Row],[published_date]])</f>
        <v>22</v>
      </c>
      <c r="V2027" s="6">
        <f>MONTH(טבלה1[[#This Row],[published_date]])</f>
        <v>7</v>
      </c>
      <c r="W2027" s="6">
        <f>YEAR(טבלה1[[#This Row],[published_date]])</f>
        <v>2016</v>
      </c>
      <c r="X2027">
        <v>1</v>
      </c>
      <c r="Y2027" t="str">
        <f>VLOOKUP(טבלה1[[#This Row],[subject_id]],Subject_id!$A$2:$B$5,2)</f>
        <v>Business Finance</v>
      </c>
      <c r="Z2027" s="7">
        <v>44114</v>
      </c>
      <c r="AA2027">
        <f>_xlfn.DAYS(טבלה1[[#This Row],[Removal_date]],טבלה1[[#This Row],[published_date]])</f>
        <v>1541</v>
      </c>
      <c r="AB2027" s="4">
        <f>טבלה1[[#This Row],[price]]*טבלה1[[#This Row],[num_subscribers]]</f>
        <v>5960</v>
      </c>
    </row>
    <row r="2028" spans="1:28" x14ac:dyDescent="0.3">
      <c r="A2028">
        <v>897162</v>
      </c>
      <c r="B2028" t="s">
        <v>3796</v>
      </c>
      <c r="C2028" t="str">
        <f>LEFT(טבלה1[[#This Row],[course_title]],10)</f>
        <v>101 Awesom</v>
      </c>
      <c r="D2028" t="str">
        <f>RIGHT(טבלה1[[#This Row],[course_title]],10)</f>
        <v>itar Licks</v>
      </c>
      <c r="E2028" t="str">
        <f>MID(טבלה1[[#This Row],[course_title]],2,10)</f>
        <v>01 Awesome</v>
      </c>
      <c r="F2028" t="s">
        <v>3797</v>
      </c>
      <c r="G2028" t="str">
        <f>REPLACE(טבלה1[[#This Row],[url]],19,3,"com")</f>
        <v>https://www.udemy.com/101-awesome-rockabilly-guitar-licks/</v>
      </c>
      <c r="H2028" t="b">
        <v>1</v>
      </c>
      <c r="I2028" s="4">
        <v>40</v>
      </c>
      <c r="J2028" s="5">
        <v>407</v>
      </c>
      <c r="K2028" s="5">
        <v>64</v>
      </c>
      <c r="L2028" s="5">
        <v>33</v>
      </c>
      <c r="M2028">
        <v>4</v>
      </c>
      <c r="N2028" t="str">
        <f>VLOOKUP(טבלה1[[#This Row],[level_id]],Level_id!$A$2:$B$5,2)</f>
        <v>Intermediate Level</v>
      </c>
      <c r="O2028" t="str">
        <f>LOWER(טבלה1[[#This Row],[level_desc]])</f>
        <v>intermediate level</v>
      </c>
      <c r="P2028" s="3" t="str">
        <f>UPPER(טבלה1[[#This Row],[small letters]])</f>
        <v>INTERMEDIATE LEVEL</v>
      </c>
      <c r="Q2028">
        <f>LEN(טבלה1[[#This Row],[no spaces]])</f>
        <v>18</v>
      </c>
      <c r="R2028" t="str">
        <f>TRIM(טבלה1[[#This Row],[small letters]])</f>
        <v>intermediate level</v>
      </c>
      <c r="S2028" s="6">
        <v>2.5</v>
      </c>
      <c r="T2028" s="12">
        <v>42592</v>
      </c>
      <c r="U2028" s="6">
        <f>DAY(טבלה1[[#This Row],[published_date]])</f>
        <v>10</v>
      </c>
      <c r="V2028" s="6">
        <f>MONTH(טבלה1[[#This Row],[published_date]])</f>
        <v>8</v>
      </c>
      <c r="W2028" s="6">
        <f>YEAR(טבלה1[[#This Row],[published_date]])</f>
        <v>2016</v>
      </c>
      <c r="X2028">
        <v>3</v>
      </c>
      <c r="Y2028" t="str">
        <f>VLOOKUP(טבלה1[[#This Row],[subject_id]],Subject_id!$A$2:$B$5,2)</f>
        <v>Musical Instruments</v>
      </c>
      <c r="Z2028" s="7">
        <v>44114</v>
      </c>
      <c r="AA2028">
        <f>_xlfn.DAYS(טבלה1[[#This Row],[Removal_date]],טבלה1[[#This Row],[published_date]])</f>
        <v>1522</v>
      </c>
      <c r="AB2028" s="4">
        <f>טבלה1[[#This Row],[price]]*טבלה1[[#This Row],[num_subscribers]]</f>
        <v>16280</v>
      </c>
    </row>
    <row r="2029" spans="1:28" x14ac:dyDescent="0.3">
      <c r="A2029">
        <v>899534</v>
      </c>
      <c r="B2029" t="s">
        <v>5970</v>
      </c>
      <c r="C2029" t="str">
        <f>LEFT(טבלה1[[#This Row],[course_title]],10)</f>
        <v>Learn Redi</v>
      </c>
      <c r="D2029" t="str">
        <f>RIGHT(טבלה1[[#This Row],[course_title]],10)</f>
        <v>om Scratch</v>
      </c>
      <c r="E2029" t="str">
        <f>MID(טבלה1[[#This Row],[course_title]],2,10)</f>
        <v>earn Redis</v>
      </c>
      <c r="F2029" t="s">
        <v>5971</v>
      </c>
      <c r="G2029" t="str">
        <f>REPLACE(טבלה1[[#This Row],[url]],19,3,"com")</f>
        <v>https://www.udemy.com/learn-redis-from-scratch/</v>
      </c>
      <c r="H2029" t="b">
        <v>1</v>
      </c>
      <c r="I2029" s="4">
        <v>40</v>
      </c>
      <c r="J2029" s="5">
        <v>553</v>
      </c>
      <c r="K2029" s="5">
        <v>84</v>
      </c>
      <c r="L2029" s="5">
        <v>31</v>
      </c>
      <c r="M2029">
        <v>4</v>
      </c>
      <c r="N2029" t="str">
        <f>VLOOKUP(טבלה1[[#This Row],[level_id]],Level_id!$A$2:$B$5,2)</f>
        <v>Intermediate Level</v>
      </c>
      <c r="O2029" t="str">
        <f>LOWER(טבלה1[[#This Row],[level_desc]])</f>
        <v>intermediate level</v>
      </c>
      <c r="P2029" s="3" t="str">
        <f>UPPER(טבלה1[[#This Row],[small letters]])</f>
        <v>INTERMEDIATE LEVEL</v>
      </c>
      <c r="Q2029">
        <f>LEN(טבלה1[[#This Row],[no spaces]])</f>
        <v>18</v>
      </c>
      <c r="R2029" t="str">
        <f>TRIM(טבלה1[[#This Row],[small letters]])</f>
        <v>intermediate level</v>
      </c>
      <c r="S2029" s="6">
        <v>3</v>
      </c>
      <c r="T2029" s="12">
        <v>42564</v>
      </c>
      <c r="U2029" s="6">
        <f>DAY(טבלה1[[#This Row],[published_date]])</f>
        <v>13</v>
      </c>
      <c r="V2029" s="6">
        <f>MONTH(טבלה1[[#This Row],[published_date]])</f>
        <v>7</v>
      </c>
      <c r="W2029" s="6">
        <f>YEAR(טבלה1[[#This Row],[published_date]])</f>
        <v>2016</v>
      </c>
      <c r="X2029">
        <v>4</v>
      </c>
      <c r="Y2029" t="str">
        <f>VLOOKUP(טבלה1[[#This Row],[subject_id]],Subject_id!$A$2:$B$5,2)</f>
        <v>Web Development</v>
      </c>
      <c r="Z2029" s="7">
        <v>44114</v>
      </c>
      <c r="AA2029">
        <f>_xlfn.DAYS(טבלה1[[#This Row],[Removal_date]],טבלה1[[#This Row],[published_date]])</f>
        <v>1550</v>
      </c>
      <c r="AB2029" s="4">
        <f>טבלה1[[#This Row],[price]]*טבלה1[[#This Row],[num_subscribers]]</f>
        <v>22120</v>
      </c>
    </row>
    <row r="2030" spans="1:28" x14ac:dyDescent="0.3">
      <c r="A2030">
        <v>904144</v>
      </c>
      <c r="B2030" t="s">
        <v>3500</v>
      </c>
      <c r="C2030" t="str">
        <f>LEFT(טבלה1[[#This Row],[course_title]],10)</f>
        <v>Design You</v>
      </c>
      <c r="D2030" t="str">
        <f>RIGHT(טבלה1[[#This Row],[course_title]],10)</f>
        <v>y Secrets.</v>
      </c>
      <c r="E2030" t="str">
        <f>MID(טבלה1[[#This Row],[course_title]],2,10)</f>
        <v>esign Your</v>
      </c>
      <c r="F2030" t="s">
        <v>3501</v>
      </c>
      <c r="G2030" t="str">
        <f>REPLACE(טבלה1[[#This Row],[url]],19,3,"com")</f>
        <v>https://www.udemy.com/design-your-own-fonts/</v>
      </c>
      <c r="H2030" t="b">
        <v>1</v>
      </c>
      <c r="I2030" s="4">
        <v>40</v>
      </c>
      <c r="J2030" s="5">
        <v>67</v>
      </c>
      <c r="K2030" s="5">
        <v>8</v>
      </c>
      <c r="L2030" s="5">
        <v>25</v>
      </c>
      <c r="M2030">
        <v>1</v>
      </c>
      <c r="N2030" t="str">
        <f>VLOOKUP(טבלה1[[#This Row],[level_id]],Level_id!$A$2:$B$5,2)</f>
        <v>All levels</v>
      </c>
      <c r="O2030" t="str">
        <f>LOWER(טבלה1[[#This Row],[level_desc]])</f>
        <v>all levels</v>
      </c>
      <c r="P2030" s="3" t="str">
        <f>UPPER(טבלה1[[#This Row],[small letters]])</f>
        <v>ALL LEVELS</v>
      </c>
      <c r="Q2030">
        <f>LEN(טבלה1[[#This Row],[no spaces]])</f>
        <v>10</v>
      </c>
      <c r="R2030" t="str">
        <f>TRIM(טבלה1[[#This Row],[small letters]])</f>
        <v>all levels</v>
      </c>
      <c r="S2030" s="6">
        <v>1</v>
      </c>
      <c r="T2030" s="12">
        <v>42565</v>
      </c>
      <c r="U2030" s="6">
        <f>DAY(טבלה1[[#This Row],[published_date]])</f>
        <v>14</v>
      </c>
      <c r="V2030" s="6">
        <f>MONTH(טבלה1[[#This Row],[published_date]])</f>
        <v>7</v>
      </c>
      <c r="W2030" s="6">
        <f>YEAR(טבלה1[[#This Row],[published_date]])</f>
        <v>2016</v>
      </c>
      <c r="X2030">
        <v>2</v>
      </c>
      <c r="Y2030" t="str">
        <f>VLOOKUP(טבלה1[[#This Row],[subject_id]],Subject_id!$A$2:$B$5,2)</f>
        <v>Graphic Design</v>
      </c>
      <c r="Z2030" s="7">
        <v>43734</v>
      </c>
      <c r="AA2030">
        <f>_xlfn.DAYS(טבלה1[[#This Row],[Removal_date]],טבלה1[[#This Row],[published_date]])</f>
        <v>1169</v>
      </c>
      <c r="AB2030" s="4">
        <f>טבלה1[[#This Row],[price]]*טבלה1[[#This Row],[num_subscribers]]</f>
        <v>2680</v>
      </c>
    </row>
    <row r="2031" spans="1:28" x14ac:dyDescent="0.3">
      <c r="A2031">
        <v>906700</v>
      </c>
      <c r="B2031" t="s">
        <v>5475</v>
      </c>
      <c r="C2031" t="str">
        <f>LEFT(טבלה1[[#This Row],[course_title]],10)</f>
        <v>Sass: From</v>
      </c>
      <c r="D2031" t="str">
        <f>RIGHT(טבלה1[[#This Row],[course_title]],10)</f>
        <v>o Advanced</v>
      </c>
      <c r="E2031" t="str">
        <f>MID(טבלה1[[#This Row],[course_title]],2,10)</f>
        <v xml:space="preserve">ass: From </v>
      </c>
      <c r="F2031" t="s">
        <v>5476</v>
      </c>
      <c r="G2031" t="str">
        <f>REPLACE(טבלה1[[#This Row],[url]],19,3,"com")</f>
        <v>https://www.udemy.com/sass-from-beginner-to-advanced/</v>
      </c>
      <c r="H2031" t="b">
        <v>1</v>
      </c>
      <c r="I2031" s="4">
        <v>40</v>
      </c>
      <c r="J2031" s="5">
        <v>8059</v>
      </c>
      <c r="K2031" s="5">
        <v>231</v>
      </c>
      <c r="L2031" s="5">
        <v>39</v>
      </c>
      <c r="M2031">
        <v>1</v>
      </c>
      <c r="N2031" t="str">
        <f>VLOOKUP(טבלה1[[#This Row],[level_id]],Level_id!$A$2:$B$5,2)</f>
        <v>All levels</v>
      </c>
      <c r="O2031" t="str">
        <f>LOWER(טבלה1[[#This Row],[level_desc]])</f>
        <v>all levels</v>
      </c>
      <c r="P2031" s="3" t="str">
        <f>UPPER(טבלה1[[#This Row],[small letters]])</f>
        <v>ALL LEVELS</v>
      </c>
      <c r="Q2031">
        <f>LEN(טבלה1[[#This Row],[no spaces]])</f>
        <v>10</v>
      </c>
      <c r="R2031" t="str">
        <f>TRIM(טבלה1[[#This Row],[small letters]])</f>
        <v>all levels</v>
      </c>
      <c r="S2031" s="6">
        <v>2</v>
      </c>
      <c r="T2031" s="12">
        <v>42572</v>
      </c>
      <c r="U2031" s="6">
        <f>DAY(טבלה1[[#This Row],[published_date]])</f>
        <v>21</v>
      </c>
      <c r="V2031" s="6">
        <f>MONTH(טבלה1[[#This Row],[published_date]])</f>
        <v>7</v>
      </c>
      <c r="W2031" s="6">
        <f>YEAR(טבלה1[[#This Row],[published_date]])</f>
        <v>2016</v>
      </c>
      <c r="X2031">
        <v>4</v>
      </c>
      <c r="Y2031" t="str">
        <f>VLOOKUP(טבלה1[[#This Row],[subject_id]],Subject_id!$A$2:$B$5,2)</f>
        <v>Web Development</v>
      </c>
      <c r="Z2031" s="7">
        <v>43734</v>
      </c>
      <c r="AA2031">
        <f>_xlfn.DAYS(טבלה1[[#This Row],[Removal_date]],טבלה1[[#This Row],[published_date]])</f>
        <v>1162</v>
      </c>
      <c r="AB2031" s="4">
        <f>טבלה1[[#This Row],[price]]*טבלה1[[#This Row],[num_subscribers]]</f>
        <v>322360</v>
      </c>
    </row>
    <row r="2032" spans="1:28" x14ac:dyDescent="0.3">
      <c r="A2032">
        <v>907386</v>
      </c>
      <c r="B2032" t="s">
        <v>5417</v>
      </c>
      <c r="C2032" t="str">
        <f>LEFT(טבלה1[[#This Row],[course_title]],10)</f>
        <v>How To Cre</v>
      </c>
      <c r="D2032" t="str">
        <f>RIGHT(טבלה1[[#This Row],[course_title]],10)</f>
        <v>Theme 3.0!</v>
      </c>
      <c r="E2032" t="str">
        <f>MID(טבלה1[[#This Row],[course_title]],2,10)</f>
        <v>ow To Crea</v>
      </c>
      <c r="F2032" t="s">
        <v>5418</v>
      </c>
      <c r="G2032" t="str">
        <f>REPLACE(טבלה1[[#This Row],[url]],19,3,"com")</f>
        <v>https://www.udemy.com/how-to-create-a-wordpress-website-2016-new-divi-theme-30/</v>
      </c>
      <c r="H2032" t="b">
        <v>1</v>
      </c>
      <c r="I2032" s="4">
        <v>40</v>
      </c>
      <c r="J2032" s="5">
        <v>4144</v>
      </c>
      <c r="K2032" s="5">
        <v>383</v>
      </c>
      <c r="L2032" s="5">
        <v>43</v>
      </c>
      <c r="M2032">
        <v>2</v>
      </c>
      <c r="N2032" t="str">
        <f>VLOOKUP(טבלה1[[#This Row],[level_id]],Level_id!$A$2:$B$5,2)</f>
        <v>Beginner Level</v>
      </c>
      <c r="O2032" t="str">
        <f>LOWER(טבלה1[[#This Row],[level_desc]])</f>
        <v>beginner level</v>
      </c>
      <c r="P2032" s="3" t="str">
        <f>UPPER(טבלה1[[#This Row],[small letters]])</f>
        <v>BEGINNER LEVEL</v>
      </c>
      <c r="Q2032">
        <f>LEN(טבלה1[[#This Row],[no spaces]])</f>
        <v>14</v>
      </c>
      <c r="R2032" t="str">
        <f>TRIM(טבלה1[[#This Row],[small letters]])</f>
        <v>beginner level</v>
      </c>
      <c r="S2032" s="6">
        <v>5.5</v>
      </c>
      <c r="T2032" s="12">
        <v>42656</v>
      </c>
      <c r="U2032" s="6">
        <f>DAY(טבלה1[[#This Row],[published_date]])</f>
        <v>13</v>
      </c>
      <c r="V2032" s="6">
        <f>MONTH(טבלה1[[#This Row],[published_date]])</f>
        <v>10</v>
      </c>
      <c r="W2032" s="6">
        <f>YEAR(טבלה1[[#This Row],[published_date]])</f>
        <v>2016</v>
      </c>
      <c r="X2032">
        <v>4</v>
      </c>
      <c r="Y2032" t="str">
        <f>VLOOKUP(טבלה1[[#This Row],[subject_id]],Subject_id!$A$2:$B$5,2)</f>
        <v>Web Development</v>
      </c>
      <c r="Z2032" s="7">
        <v>43465</v>
      </c>
      <c r="AA2032">
        <f>_xlfn.DAYS(טבלה1[[#This Row],[Removal_date]],טבלה1[[#This Row],[published_date]])</f>
        <v>809</v>
      </c>
      <c r="AB2032" s="4">
        <f>טבלה1[[#This Row],[price]]*טבלה1[[#This Row],[num_subscribers]]</f>
        <v>165760</v>
      </c>
    </row>
    <row r="2033" spans="1:28" x14ac:dyDescent="0.3">
      <c r="A2033">
        <v>910838</v>
      </c>
      <c r="B2033" t="s">
        <v>5162</v>
      </c>
      <c r="C2033" t="str">
        <f>LEFT(טבלה1[[#This Row],[course_title]],10)</f>
        <v>The Comple</v>
      </c>
      <c r="D2033" t="str">
        <f>RIGHT(טבלה1[[#This Row],[course_title]],10)</f>
        <v xml:space="preserve"> and Redux</v>
      </c>
      <c r="E2033" t="str">
        <f>MID(טבלה1[[#This Row],[course_title]],2,10)</f>
        <v>he Complet</v>
      </c>
      <c r="F2033" t="s">
        <v>5163</v>
      </c>
      <c r="G2033" t="str">
        <f>REPLACE(טבלה1[[#This Row],[url]],19,3,"com")</f>
        <v>https://www.udemy.com/the-complete-web-development-tutorial-using-react-and-redux/</v>
      </c>
      <c r="H2033" t="b">
        <v>1</v>
      </c>
      <c r="I2033" s="4">
        <v>40</v>
      </c>
      <c r="J2033" s="5">
        <v>796</v>
      </c>
      <c r="K2033" s="5">
        <v>43</v>
      </c>
      <c r="L2033" s="5">
        <v>29</v>
      </c>
      <c r="M2033">
        <v>4</v>
      </c>
      <c r="N2033" t="str">
        <f>VLOOKUP(טבלה1[[#This Row],[level_id]],Level_id!$A$2:$B$5,2)</f>
        <v>Intermediate Level</v>
      </c>
      <c r="O2033" t="str">
        <f>LOWER(טבלה1[[#This Row],[level_desc]])</f>
        <v>intermediate level</v>
      </c>
      <c r="P2033" s="3" t="str">
        <f>UPPER(טבלה1[[#This Row],[small letters]])</f>
        <v>INTERMEDIATE LEVEL</v>
      </c>
      <c r="Q2033">
        <f>LEN(טבלה1[[#This Row],[no spaces]])</f>
        <v>18</v>
      </c>
      <c r="R2033" t="str">
        <f>TRIM(טבלה1[[#This Row],[small letters]])</f>
        <v>intermediate level</v>
      </c>
      <c r="S2033" s="6">
        <v>4</v>
      </c>
      <c r="T2033" s="12">
        <v>42576</v>
      </c>
      <c r="U2033" s="6">
        <f>DAY(טבלה1[[#This Row],[published_date]])</f>
        <v>25</v>
      </c>
      <c r="V2033" s="6">
        <f>MONTH(טבלה1[[#This Row],[published_date]])</f>
        <v>7</v>
      </c>
      <c r="W2033" s="6">
        <f>YEAR(טבלה1[[#This Row],[published_date]])</f>
        <v>2016</v>
      </c>
      <c r="X2033">
        <v>4</v>
      </c>
      <c r="Y2033" t="str">
        <f>VLOOKUP(טבלה1[[#This Row],[subject_id]],Subject_id!$A$2:$B$5,2)</f>
        <v>Web Development</v>
      </c>
      <c r="Z2033" s="7">
        <v>44114</v>
      </c>
      <c r="AA2033">
        <f>_xlfn.DAYS(טבלה1[[#This Row],[Removal_date]],טבלה1[[#This Row],[published_date]])</f>
        <v>1538</v>
      </c>
      <c r="AB2033" s="4">
        <f>טבלה1[[#This Row],[price]]*טבלה1[[#This Row],[num_subscribers]]</f>
        <v>31840</v>
      </c>
    </row>
    <row r="2034" spans="1:28" x14ac:dyDescent="0.3">
      <c r="A2034">
        <v>912946</v>
      </c>
      <c r="B2034" t="s">
        <v>5461</v>
      </c>
      <c r="C2034" t="str">
        <f>LEFT(טבלה1[[#This Row],[course_title]],10)</f>
        <v>Profession</v>
      </c>
      <c r="D2034" t="str">
        <f>RIGHT(טבלה1[[#This Row],[course_title]],10)</f>
        <v>Code Along</v>
      </c>
      <c r="E2034" t="str">
        <f>MID(טבלה1[[#This Row],[course_title]],2,10)</f>
        <v>rofessiona</v>
      </c>
      <c r="F2034" t="s">
        <v>5462</v>
      </c>
      <c r="G2034" t="str">
        <f>REPLACE(טבלה1[[#This Row],[url]],19,3,"com")</f>
        <v>https://www.udemy.com/professional-ruby-on-rails-coding-course/</v>
      </c>
      <c r="H2034" t="b">
        <v>1</v>
      </c>
      <c r="I2034" s="4">
        <v>40</v>
      </c>
      <c r="J2034" s="5">
        <v>1469</v>
      </c>
      <c r="K2034" s="5">
        <v>237</v>
      </c>
      <c r="L2034" s="5">
        <v>120</v>
      </c>
      <c r="M2034">
        <v>4</v>
      </c>
      <c r="N2034" t="str">
        <f>VLOOKUP(טבלה1[[#This Row],[level_id]],Level_id!$A$2:$B$5,2)</f>
        <v>Intermediate Level</v>
      </c>
      <c r="O2034" t="str">
        <f>LOWER(טבלה1[[#This Row],[level_desc]])</f>
        <v>intermediate level</v>
      </c>
      <c r="P2034" s="3" t="str">
        <f>UPPER(טבלה1[[#This Row],[small letters]])</f>
        <v>INTERMEDIATE LEVEL</v>
      </c>
      <c r="Q2034">
        <f>LEN(טבלה1[[#This Row],[no spaces]])</f>
        <v>18</v>
      </c>
      <c r="R2034" t="str">
        <f>TRIM(טבלה1[[#This Row],[small letters]])</f>
        <v>intermediate level</v>
      </c>
      <c r="S2034" s="6">
        <v>19</v>
      </c>
      <c r="T2034" s="12">
        <v>42586</v>
      </c>
      <c r="U2034" s="6">
        <f>DAY(טבלה1[[#This Row],[published_date]])</f>
        <v>4</v>
      </c>
      <c r="V2034" s="6">
        <f>MONTH(טבלה1[[#This Row],[published_date]])</f>
        <v>8</v>
      </c>
      <c r="W2034" s="6">
        <f>YEAR(טבלה1[[#This Row],[published_date]])</f>
        <v>2016</v>
      </c>
      <c r="X2034">
        <v>4</v>
      </c>
      <c r="Y2034" t="str">
        <f>VLOOKUP(טבלה1[[#This Row],[subject_id]],Subject_id!$A$2:$B$5,2)</f>
        <v>Web Development</v>
      </c>
      <c r="Z2034" s="7">
        <v>44114</v>
      </c>
      <c r="AA2034">
        <f>_xlfn.DAYS(טבלה1[[#This Row],[Removal_date]],טבלה1[[#This Row],[published_date]])</f>
        <v>1528</v>
      </c>
      <c r="AB2034" s="4">
        <f>טבלה1[[#This Row],[price]]*טבלה1[[#This Row],[num_subscribers]]</f>
        <v>58760</v>
      </c>
    </row>
    <row r="2035" spans="1:28" x14ac:dyDescent="0.3">
      <c r="A2035">
        <v>931152</v>
      </c>
      <c r="B2035" t="s">
        <v>4448</v>
      </c>
      <c r="C2035" t="str">
        <f>LEFT(טבלה1[[#This Row],[course_title]],10)</f>
        <v>Instant Bo</v>
      </c>
      <c r="D2035" t="str">
        <f>RIGHT(טבלה1[[#This Row],[course_title]],10)</f>
        <v>ing skills</v>
      </c>
      <c r="E2035" t="str">
        <f>MID(טבלה1[[#This Row],[course_title]],2,10)</f>
        <v>nstant Bod</v>
      </c>
      <c r="F2035" t="s">
        <v>4449</v>
      </c>
      <c r="G2035" t="str">
        <f>REPLACE(טבלה1[[#This Row],[url]],19,3,"com")</f>
        <v>https://www.udemy.com/instant-bodhran-part-two-learning-further-drumming-skills/</v>
      </c>
      <c r="H2035" t="b">
        <v>1</v>
      </c>
      <c r="I2035" s="4">
        <v>40</v>
      </c>
      <c r="J2035" s="5">
        <v>28</v>
      </c>
      <c r="K2035" s="5">
        <v>1</v>
      </c>
      <c r="L2035" s="5">
        <v>10</v>
      </c>
      <c r="M2035">
        <v>2</v>
      </c>
      <c r="N2035" t="str">
        <f>VLOOKUP(טבלה1[[#This Row],[level_id]],Level_id!$A$2:$B$5,2)</f>
        <v>Beginner Level</v>
      </c>
      <c r="O2035" t="str">
        <f>LOWER(טבלה1[[#This Row],[level_desc]])</f>
        <v>beginner level</v>
      </c>
      <c r="P2035" s="3" t="str">
        <f>UPPER(טבלה1[[#This Row],[small letters]])</f>
        <v>BEGINNER LEVEL</v>
      </c>
      <c r="Q2035">
        <f>LEN(טבלה1[[#This Row],[no spaces]])</f>
        <v>14</v>
      </c>
      <c r="R2035" t="str">
        <f>TRIM(טבלה1[[#This Row],[small letters]])</f>
        <v>beginner level</v>
      </c>
      <c r="S2035" s="6">
        <v>1</v>
      </c>
      <c r="T2035" s="12">
        <v>42600</v>
      </c>
      <c r="U2035" s="6">
        <f>DAY(טבלה1[[#This Row],[published_date]])</f>
        <v>18</v>
      </c>
      <c r="V2035" s="6">
        <f>MONTH(טבלה1[[#This Row],[published_date]])</f>
        <v>8</v>
      </c>
      <c r="W2035" s="6">
        <f>YEAR(טבלה1[[#This Row],[published_date]])</f>
        <v>2016</v>
      </c>
      <c r="X2035">
        <v>3</v>
      </c>
      <c r="Y2035" t="str">
        <f>VLOOKUP(טבלה1[[#This Row],[subject_id]],Subject_id!$A$2:$B$5,2)</f>
        <v>Musical Instruments</v>
      </c>
      <c r="Z2035" s="7">
        <v>43465</v>
      </c>
      <c r="AA2035">
        <f>_xlfn.DAYS(טבלה1[[#This Row],[Removal_date]],טבלה1[[#This Row],[published_date]])</f>
        <v>865</v>
      </c>
      <c r="AB2035" s="4">
        <f>טבלה1[[#This Row],[price]]*טבלה1[[#This Row],[num_subscribers]]</f>
        <v>1120</v>
      </c>
    </row>
    <row r="2036" spans="1:28" x14ac:dyDescent="0.3">
      <c r="A2036">
        <v>932454</v>
      </c>
      <c r="B2036" t="s">
        <v>2358</v>
      </c>
      <c r="C2036" t="str">
        <f>LEFT(טבלה1[[#This Row],[course_title]],10)</f>
        <v>Contabilid</v>
      </c>
      <c r="D2036" t="str">
        <f>RIGHT(טבלה1[[#This Row],[course_title]],10)</f>
        <v>a y eficaz</v>
      </c>
      <c r="E2036" t="str">
        <f>MID(טבלה1[[#This Row],[course_title]],2,10)</f>
        <v>ontabilida</v>
      </c>
      <c r="F2036" t="s">
        <v>2359</v>
      </c>
      <c r="G2036" t="str">
        <f>REPLACE(טבלה1[[#This Row],[url]],19,3,"com")</f>
        <v>https://www.udemy.com/contabilidad11/</v>
      </c>
      <c r="H2036" t="b">
        <v>1</v>
      </c>
      <c r="I2036" s="4">
        <v>40</v>
      </c>
      <c r="J2036" s="5">
        <v>379</v>
      </c>
      <c r="K2036" s="5">
        <v>60</v>
      </c>
      <c r="L2036" s="5">
        <v>60</v>
      </c>
      <c r="M2036">
        <v>1</v>
      </c>
      <c r="N2036" t="str">
        <f>VLOOKUP(טבלה1[[#This Row],[level_id]],Level_id!$A$2:$B$5,2)</f>
        <v>All levels</v>
      </c>
      <c r="O2036" t="str">
        <f>LOWER(טבלה1[[#This Row],[level_desc]])</f>
        <v>all levels</v>
      </c>
      <c r="P2036" s="3" t="str">
        <f>UPPER(טבלה1[[#This Row],[small letters]])</f>
        <v>ALL LEVELS</v>
      </c>
      <c r="Q2036">
        <f>LEN(טבלה1[[#This Row],[no spaces]])</f>
        <v>10</v>
      </c>
      <c r="R2036" t="str">
        <f>TRIM(טבלה1[[#This Row],[small letters]])</f>
        <v>all levels</v>
      </c>
      <c r="S2036" s="6">
        <v>2</v>
      </c>
      <c r="T2036" s="12">
        <v>42600</v>
      </c>
      <c r="U2036" s="6">
        <f>DAY(טבלה1[[#This Row],[published_date]])</f>
        <v>18</v>
      </c>
      <c r="V2036" s="6">
        <f>MONTH(טבלה1[[#This Row],[published_date]])</f>
        <v>8</v>
      </c>
      <c r="W2036" s="6">
        <f>YEAR(טבלה1[[#This Row],[published_date]])</f>
        <v>2016</v>
      </c>
      <c r="X2036">
        <v>1</v>
      </c>
      <c r="Y2036" t="str">
        <f>VLOOKUP(טבלה1[[#This Row],[subject_id]],Subject_id!$A$2:$B$5,2)</f>
        <v>Business Finance</v>
      </c>
      <c r="Z2036" s="7">
        <v>43734</v>
      </c>
      <c r="AA2036">
        <f>_xlfn.DAYS(טבלה1[[#This Row],[Removal_date]],טבלה1[[#This Row],[published_date]])</f>
        <v>1134</v>
      </c>
      <c r="AB2036" s="4">
        <f>טבלה1[[#This Row],[price]]*טבלה1[[#This Row],[num_subscribers]]</f>
        <v>15160</v>
      </c>
    </row>
    <row r="2037" spans="1:28" x14ac:dyDescent="0.3">
      <c r="A2037">
        <v>932804</v>
      </c>
      <c r="B2037" t="s">
        <v>3658</v>
      </c>
      <c r="C2037" t="str">
        <f>LEFT(טבלה1[[#This Row],[course_title]],10)</f>
        <v xml:space="preserve">Improvise </v>
      </c>
      <c r="D2037" t="str">
        <f>RIGHT(טבלה1[[#This Row],[course_title]],10)</f>
        <v>30 Minutes</v>
      </c>
      <c r="E2037" t="str">
        <f>MID(טבלה1[[#This Row],[course_title]],2,10)</f>
        <v>mprovise O</v>
      </c>
      <c r="F2037" t="s">
        <v>3659</v>
      </c>
      <c r="G2037" t="str">
        <f>REPLACE(טבלה1[[#This Row],[url]],19,3,"com")</f>
        <v>https://www.udemy.com/improvise-on-the-piano-in-30-minutes/</v>
      </c>
      <c r="H2037" t="b">
        <v>1</v>
      </c>
      <c r="I2037" s="4">
        <v>40</v>
      </c>
      <c r="J2037" s="5">
        <v>85</v>
      </c>
      <c r="K2037" s="5">
        <v>8</v>
      </c>
      <c r="L2037" s="5">
        <v>19</v>
      </c>
      <c r="M2037">
        <v>2</v>
      </c>
      <c r="N2037" t="str">
        <f>VLOOKUP(טבלה1[[#This Row],[level_id]],Level_id!$A$2:$B$5,2)</f>
        <v>Beginner Level</v>
      </c>
      <c r="O2037" t="str">
        <f>LOWER(טבלה1[[#This Row],[level_desc]])</f>
        <v>beginner level</v>
      </c>
      <c r="P2037" s="3" t="str">
        <f>UPPER(טבלה1[[#This Row],[small letters]])</f>
        <v>BEGINNER LEVEL</v>
      </c>
      <c r="Q2037">
        <f>LEN(טבלה1[[#This Row],[no spaces]])</f>
        <v>14</v>
      </c>
      <c r="R2037" t="str">
        <f>TRIM(טבלה1[[#This Row],[small letters]])</f>
        <v>beginner level</v>
      </c>
      <c r="S2037" s="6">
        <v>1.5</v>
      </c>
      <c r="T2037" s="12">
        <v>42600</v>
      </c>
      <c r="U2037" s="6">
        <f>DAY(טבלה1[[#This Row],[published_date]])</f>
        <v>18</v>
      </c>
      <c r="V2037" s="6">
        <f>MONTH(טבלה1[[#This Row],[published_date]])</f>
        <v>8</v>
      </c>
      <c r="W2037" s="6">
        <f>YEAR(טבלה1[[#This Row],[published_date]])</f>
        <v>2016</v>
      </c>
      <c r="X2037">
        <v>3</v>
      </c>
      <c r="Y2037" t="str">
        <f>VLOOKUP(טבלה1[[#This Row],[subject_id]],Subject_id!$A$2:$B$5,2)</f>
        <v>Musical Instruments</v>
      </c>
      <c r="Z2037" s="7">
        <v>43465</v>
      </c>
      <c r="AA2037">
        <f>_xlfn.DAYS(טבלה1[[#This Row],[Removal_date]],טבלה1[[#This Row],[published_date]])</f>
        <v>865</v>
      </c>
      <c r="AB2037" s="4">
        <f>טבלה1[[#This Row],[price]]*טבלה1[[#This Row],[num_subscribers]]</f>
        <v>3400</v>
      </c>
    </row>
    <row r="2038" spans="1:28" x14ac:dyDescent="0.3">
      <c r="A2038">
        <v>932842</v>
      </c>
      <c r="B2038" t="s">
        <v>4687</v>
      </c>
      <c r="C2038" t="str">
        <f>LEFT(טבלה1[[#This Row],[course_title]],10)</f>
        <v>Piano Less</v>
      </c>
      <c r="D2038" t="str">
        <f>RIGHT(טבלה1[[#This Row],[course_title]],10)</f>
        <v>on Variety</v>
      </c>
      <c r="E2038" t="str">
        <f>MID(טבלה1[[#This Row],[course_title]],2,10)</f>
        <v>iano Lesso</v>
      </c>
      <c r="F2038" t="s">
        <v>4688</v>
      </c>
      <c r="G2038" t="str">
        <f>REPLACE(טבלה1[[#This Row],[url]],19,3,"com")</f>
        <v>https://www.udemy.com/piano-lesson-variety/</v>
      </c>
      <c r="H2038" t="b">
        <v>1</v>
      </c>
      <c r="I2038" s="4">
        <v>40</v>
      </c>
      <c r="J2038" s="5">
        <v>59</v>
      </c>
      <c r="K2038" s="5">
        <v>1</v>
      </c>
      <c r="L2038" s="5">
        <v>28</v>
      </c>
      <c r="M2038">
        <v>4</v>
      </c>
      <c r="N2038" t="str">
        <f>VLOOKUP(טבלה1[[#This Row],[level_id]],Level_id!$A$2:$B$5,2)</f>
        <v>Intermediate Level</v>
      </c>
      <c r="O2038" t="str">
        <f>LOWER(טבלה1[[#This Row],[level_desc]])</f>
        <v>intermediate level</v>
      </c>
      <c r="P2038" s="3" t="str">
        <f>UPPER(טבלה1[[#This Row],[small letters]])</f>
        <v>INTERMEDIATE LEVEL</v>
      </c>
      <c r="Q2038">
        <f>LEN(טבלה1[[#This Row],[no spaces]])</f>
        <v>18</v>
      </c>
      <c r="R2038" t="str">
        <f>TRIM(טבלה1[[#This Row],[small letters]])</f>
        <v>intermediate level</v>
      </c>
      <c r="S2038" s="6">
        <v>4</v>
      </c>
      <c r="T2038" s="12">
        <v>42600</v>
      </c>
      <c r="U2038" s="6">
        <f>DAY(טבלה1[[#This Row],[published_date]])</f>
        <v>18</v>
      </c>
      <c r="V2038" s="6">
        <f>MONTH(טבלה1[[#This Row],[published_date]])</f>
        <v>8</v>
      </c>
      <c r="W2038" s="6">
        <f>YEAR(טבלה1[[#This Row],[published_date]])</f>
        <v>2016</v>
      </c>
      <c r="X2038">
        <v>3</v>
      </c>
      <c r="Y2038" t="str">
        <f>VLOOKUP(טבלה1[[#This Row],[subject_id]],Subject_id!$A$2:$B$5,2)</f>
        <v>Musical Instruments</v>
      </c>
      <c r="Z2038" s="7">
        <v>44114</v>
      </c>
      <c r="AA2038">
        <f>_xlfn.DAYS(טבלה1[[#This Row],[Removal_date]],טבלה1[[#This Row],[published_date]])</f>
        <v>1514</v>
      </c>
      <c r="AB2038" s="4">
        <f>טבלה1[[#This Row],[price]]*טבלה1[[#This Row],[num_subscribers]]</f>
        <v>2360</v>
      </c>
    </row>
    <row r="2039" spans="1:28" x14ac:dyDescent="0.3">
      <c r="A2039">
        <v>933666</v>
      </c>
      <c r="B2039" t="s">
        <v>3786</v>
      </c>
      <c r="C2039" t="str">
        <f>LEFT(טבלה1[[#This Row],[course_title]],10)</f>
        <v>How to pla</v>
      </c>
      <c r="D2039" t="str">
        <f>RIGHT(טבלה1[[#This Row],[course_title]],10)</f>
        <v>confidence</v>
      </c>
      <c r="E2039" t="str">
        <f>MID(טבלה1[[#This Row],[course_title]],2,10)</f>
        <v>ow to play</v>
      </c>
      <c r="F2039" t="s">
        <v>3787</v>
      </c>
      <c r="G2039" t="str">
        <f>REPLACE(טבלה1[[#This Row],[url]],19,3,"com")</f>
        <v>https://www.udemy.com/how-to-get-into-an-irish-music-session-with-confidence/</v>
      </c>
      <c r="H2039" t="b">
        <v>1</v>
      </c>
      <c r="I2039" s="4">
        <v>40</v>
      </c>
      <c r="J2039" s="5">
        <v>193</v>
      </c>
      <c r="K2039" s="5">
        <v>5</v>
      </c>
      <c r="L2039" s="5">
        <v>8</v>
      </c>
      <c r="M2039">
        <v>1</v>
      </c>
      <c r="N2039" t="str">
        <f>VLOOKUP(טבלה1[[#This Row],[level_id]],Level_id!$A$2:$B$5,2)</f>
        <v>All levels</v>
      </c>
      <c r="O2039" t="str">
        <f>LOWER(טבלה1[[#This Row],[level_desc]])</f>
        <v>all levels</v>
      </c>
      <c r="P2039" s="3" t="str">
        <f>UPPER(טבלה1[[#This Row],[small letters]])</f>
        <v>ALL LEVELS</v>
      </c>
      <c r="Q2039">
        <f>LEN(טבלה1[[#This Row],[no spaces]])</f>
        <v>10</v>
      </c>
      <c r="R2039" t="str">
        <f>TRIM(טבלה1[[#This Row],[small letters]])</f>
        <v>all levels</v>
      </c>
      <c r="S2039" s="6">
        <v>1</v>
      </c>
      <c r="T2039" s="12">
        <v>42600</v>
      </c>
      <c r="U2039" s="6">
        <f>DAY(טבלה1[[#This Row],[published_date]])</f>
        <v>18</v>
      </c>
      <c r="V2039" s="6">
        <f>MONTH(טבלה1[[#This Row],[published_date]])</f>
        <v>8</v>
      </c>
      <c r="W2039" s="6">
        <f>YEAR(טבלה1[[#This Row],[published_date]])</f>
        <v>2016</v>
      </c>
      <c r="X2039">
        <v>3</v>
      </c>
      <c r="Y2039" t="str">
        <f>VLOOKUP(טבלה1[[#This Row],[subject_id]],Subject_id!$A$2:$B$5,2)</f>
        <v>Musical Instruments</v>
      </c>
      <c r="Z2039" s="7">
        <v>43734</v>
      </c>
      <c r="AA2039">
        <f>_xlfn.DAYS(טבלה1[[#This Row],[Removal_date]],טבלה1[[#This Row],[published_date]])</f>
        <v>1134</v>
      </c>
      <c r="AB2039" s="4">
        <f>טבלה1[[#This Row],[price]]*טבלה1[[#This Row],[num_subscribers]]</f>
        <v>7720</v>
      </c>
    </row>
    <row r="2040" spans="1:28" x14ac:dyDescent="0.3">
      <c r="A2040">
        <v>933812</v>
      </c>
      <c r="B2040" t="s">
        <v>4464</v>
      </c>
      <c r="C2040" t="str">
        <f>LEFT(טבלה1[[#This Row],[course_title]],10)</f>
        <v>Instant Ha</v>
      </c>
      <c r="D2040" t="str">
        <f>RIGHT(טבלה1[[#This Row],[course_title]],10)</f>
        <v>ly Malone!</v>
      </c>
      <c r="E2040" t="str">
        <f>MID(טבלה1[[#This Row],[course_title]],2,10)</f>
        <v>nstant Har</v>
      </c>
      <c r="F2040" t="s">
        <v>4465</v>
      </c>
      <c r="G2040" t="str">
        <f>REPLACE(טבלה1[[#This Row],[url]],19,3,"com")</f>
        <v>https://www.udemy.com/instant-harmonica-play-whiskey-in-the-jar-molly-malone/</v>
      </c>
      <c r="H2040" t="b">
        <v>1</v>
      </c>
      <c r="I2040" s="4">
        <v>40</v>
      </c>
      <c r="J2040" s="5">
        <v>21</v>
      </c>
      <c r="K2040" s="5">
        <v>3</v>
      </c>
      <c r="L2040" s="5">
        <v>27</v>
      </c>
      <c r="M2040">
        <v>1</v>
      </c>
      <c r="N2040" t="str">
        <f>VLOOKUP(טבלה1[[#This Row],[level_id]],Level_id!$A$2:$B$5,2)</f>
        <v>All levels</v>
      </c>
      <c r="O2040" t="str">
        <f>LOWER(טבלה1[[#This Row],[level_desc]])</f>
        <v>all levels</v>
      </c>
      <c r="P2040" s="3" t="str">
        <f>UPPER(טבלה1[[#This Row],[small letters]])</f>
        <v>ALL LEVELS</v>
      </c>
      <c r="Q2040">
        <f>LEN(טבלה1[[#This Row],[no spaces]])</f>
        <v>10</v>
      </c>
      <c r="R2040" t="str">
        <f>TRIM(טבלה1[[#This Row],[small letters]])</f>
        <v>all levels</v>
      </c>
      <c r="S2040" s="6">
        <v>2</v>
      </c>
      <c r="T2040" s="12">
        <v>42633</v>
      </c>
      <c r="U2040" s="6">
        <f>DAY(טבלה1[[#This Row],[published_date]])</f>
        <v>20</v>
      </c>
      <c r="V2040" s="6">
        <f>MONTH(טבלה1[[#This Row],[published_date]])</f>
        <v>9</v>
      </c>
      <c r="W2040" s="6">
        <f>YEAR(טבלה1[[#This Row],[published_date]])</f>
        <v>2016</v>
      </c>
      <c r="X2040">
        <v>3</v>
      </c>
      <c r="Y2040" t="str">
        <f>VLOOKUP(טבלה1[[#This Row],[subject_id]],Subject_id!$A$2:$B$5,2)</f>
        <v>Musical Instruments</v>
      </c>
      <c r="Z2040" s="7">
        <v>43734</v>
      </c>
      <c r="AA2040">
        <f>_xlfn.DAYS(טבלה1[[#This Row],[Removal_date]],טבלה1[[#This Row],[published_date]])</f>
        <v>1101</v>
      </c>
      <c r="AB2040" s="4">
        <f>טבלה1[[#This Row],[price]]*טבלה1[[#This Row],[num_subscribers]]</f>
        <v>840</v>
      </c>
    </row>
    <row r="2041" spans="1:28" x14ac:dyDescent="0.3">
      <c r="A2041">
        <v>933814</v>
      </c>
      <c r="B2041" t="s">
        <v>4859</v>
      </c>
      <c r="C2041" t="str">
        <f>LEFT(טבלה1[[#This Row],[course_title]],10)</f>
        <v>Instant Ha</v>
      </c>
      <c r="D2041" t="str">
        <f>RIGHT(טבלה1[[#This Row],[course_title]],10)</f>
        <v>eye theme!</v>
      </c>
      <c r="E2041" t="str">
        <f>MID(טבלה1[[#This Row],[course_title]],2,10)</f>
        <v>nstant Har</v>
      </c>
      <c r="F2041" t="s">
        <v>4860</v>
      </c>
      <c r="G2041" t="str">
        <f>REPLACE(טבלה1[[#This Row],[url]],19,3,"com")</f>
        <v>https://www.udemy.com/instant-harmonica-play-blowing-in-the-wind-popeye-theme/</v>
      </c>
      <c r="H2041" t="b">
        <v>1</v>
      </c>
      <c r="I2041" s="4">
        <v>40</v>
      </c>
      <c r="J2041" s="5">
        <v>13</v>
      </c>
      <c r="K2041" s="5">
        <v>1</v>
      </c>
      <c r="L2041" s="5">
        <v>24</v>
      </c>
      <c r="M2041">
        <v>1</v>
      </c>
      <c r="N2041" t="str">
        <f>VLOOKUP(טבלה1[[#This Row],[level_id]],Level_id!$A$2:$B$5,2)</f>
        <v>All levels</v>
      </c>
      <c r="O2041" t="str">
        <f>LOWER(טבלה1[[#This Row],[level_desc]])</f>
        <v>all levels</v>
      </c>
      <c r="P2041" s="3" t="str">
        <f>UPPER(טבלה1[[#This Row],[small letters]])</f>
        <v>ALL LEVELS</v>
      </c>
      <c r="Q2041">
        <f>LEN(טבלה1[[#This Row],[no spaces]])</f>
        <v>10</v>
      </c>
      <c r="R2041" t="str">
        <f>TRIM(טבלה1[[#This Row],[small letters]])</f>
        <v>all levels</v>
      </c>
      <c r="S2041" s="6">
        <v>1.5</v>
      </c>
      <c r="T2041" s="12">
        <v>42636</v>
      </c>
      <c r="U2041" s="6">
        <f>DAY(טבלה1[[#This Row],[published_date]])</f>
        <v>23</v>
      </c>
      <c r="V2041" s="6">
        <f>MONTH(טבלה1[[#This Row],[published_date]])</f>
        <v>9</v>
      </c>
      <c r="W2041" s="6">
        <f>YEAR(טבלה1[[#This Row],[published_date]])</f>
        <v>2016</v>
      </c>
      <c r="X2041">
        <v>3</v>
      </c>
      <c r="Y2041" t="str">
        <f>VLOOKUP(טבלה1[[#This Row],[subject_id]],Subject_id!$A$2:$B$5,2)</f>
        <v>Musical Instruments</v>
      </c>
      <c r="Z2041" s="7">
        <v>43734</v>
      </c>
      <c r="AA2041">
        <f>_xlfn.DAYS(טבלה1[[#This Row],[Removal_date]],טבלה1[[#This Row],[published_date]])</f>
        <v>1098</v>
      </c>
      <c r="AB2041" s="4">
        <f>טבלה1[[#This Row],[price]]*טבלה1[[#This Row],[num_subscribers]]</f>
        <v>520</v>
      </c>
    </row>
    <row r="2042" spans="1:28" x14ac:dyDescent="0.3">
      <c r="A2042">
        <v>933816</v>
      </c>
      <c r="B2042" t="s">
        <v>4896</v>
      </c>
      <c r="C2042" t="str">
        <f>LEFT(טבלה1[[#This Row],[course_title]],10)</f>
        <v>Instant Ha</v>
      </c>
      <c r="D2042" t="str">
        <f>RIGHT(טבלה1[[#This Row],[course_title]],10)</f>
        <v>air today!</v>
      </c>
      <c r="E2042" t="str">
        <f>MID(טבלה1[[#This Row],[course_title]],2,10)</f>
        <v>nstant Har</v>
      </c>
      <c r="F2042" t="s">
        <v>4897</v>
      </c>
      <c r="G2042" t="str">
        <f>REPLACE(טבלה1[[#This Row],[url]],19,3,"com")</f>
        <v>https://www.udemy.com/instant-harmonica-play-yesterday-scarborough-fair-today/</v>
      </c>
      <c r="H2042" t="b">
        <v>1</v>
      </c>
      <c r="I2042" s="4">
        <v>40</v>
      </c>
      <c r="J2042" s="5">
        <v>33</v>
      </c>
      <c r="K2042" s="5">
        <v>5</v>
      </c>
      <c r="L2042" s="5">
        <v>26</v>
      </c>
      <c r="M2042">
        <v>1</v>
      </c>
      <c r="N2042" t="str">
        <f>VLOOKUP(טבלה1[[#This Row],[level_id]],Level_id!$A$2:$B$5,2)</f>
        <v>All levels</v>
      </c>
      <c r="O2042" t="str">
        <f>LOWER(טבלה1[[#This Row],[level_desc]])</f>
        <v>all levels</v>
      </c>
      <c r="P2042" s="3" t="str">
        <f>UPPER(טבלה1[[#This Row],[small letters]])</f>
        <v>ALL LEVELS</v>
      </c>
      <c r="Q2042">
        <f>LEN(טבלה1[[#This Row],[no spaces]])</f>
        <v>10</v>
      </c>
      <c r="R2042" t="str">
        <f>TRIM(טבלה1[[#This Row],[small letters]])</f>
        <v>all levels</v>
      </c>
      <c r="S2042" s="6">
        <v>2</v>
      </c>
      <c r="T2042" s="12">
        <v>42608</v>
      </c>
      <c r="U2042" s="6">
        <f>DAY(טבלה1[[#This Row],[published_date]])</f>
        <v>26</v>
      </c>
      <c r="V2042" s="6">
        <f>MONTH(טבלה1[[#This Row],[published_date]])</f>
        <v>8</v>
      </c>
      <c r="W2042" s="6">
        <f>YEAR(טבלה1[[#This Row],[published_date]])</f>
        <v>2016</v>
      </c>
      <c r="X2042">
        <v>3</v>
      </c>
      <c r="Y2042" t="str">
        <f>VLOOKUP(טבלה1[[#This Row],[subject_id]],Subject_id!$A$2:$B$5,2)</f>
        <v>Musical Instruments</v>
      </c>
      <c r="Z2042" s="7">
        <v>43734</v>
      </c>
      <c r="AA2042">
        <f>_xlfn.DAYS(טבלה1[[#This Row],[Removal_date]],טבלה1[[#This Row],[published_date]])</f>
        <v>1126</v>
      </c>
      <c r="AB2042" s="4">
        <f>טבלה1[[#This Row],[price]]*טבלה1[[#This Row],[num_subscribers]]</f>
        <v>1320</v>
      </c>
    </row>
    <row r="2043" spans="1:28" x14ac:dyDescent="0.3">
      <c r="A2043">
        <v>933818</v>
      </c>
      <c r="B2043" t="s">
        <v>3748</v>
      </c>
      <c r="C2043" t="str">
        <f>LEFT(טבלה1[[#This Row],[course_title]],10)</f>
        <v>Instant Ha</v>
      </c>
      <c r="D2043" t="str">
        <f>RIGHT(טבלה1[[#This Row],[course_title]],10)</f>
        <v>woman now!</v>
      </c>
      <c r="E2043" t="str">
        <f>MID(טבלה1[[#This Row],[course_title]],2,10)</f>
        <v>nstant Har</v>
      </c>
      <c r="F2043" t="s">
        <v>3749</v>
      </c>
      <c r="G2043" t="str">
        <f>REPLACE(טבלה1[[#This Row],[url]],19,3,"com")</f>
        <v>https://www.udemy.com/instant-harmonica-play-the-groovy-irish-washerwoman-now/</v>
      </c>
      <c r="H2043" t="b">
        <v>1</v>
      </c>
      <c r="I2043" s="4">
        <v>40</v>
      </c>
      <c r="J2043" s="5">
        <v>55</v>
      </c>
      <c r="K2043" s="5">
        <v>8</v>
      </c>
      <c r="L2043" s="5">
        <v>13</v>
      </c>
      <c r="M2043">
        <v>2</v>
      </c>
      <c r="N2043" t="str">
        <f>VLOOKUP(טבלה1[[#This Row],[level_id]],Level_id!$A$2:$B$5,2)</f>
        <v>Beginner Level</v>
      </c>
      <c r="O2043" t="str">
        <f>LOWER(טבלה1[[#This Row],[level_desc]])</f>
        <v>beginner level</v>
      </c>
      <c r="P2043" s="3" t="str">
        <f>UPPER(טבלה1[[#This Row],[small letters]])</f>
        <v>BEGINNER LEVEL</v>
      </c>
      <c r="Q2043">
        <f>LEN(טבלה1[[#This Row],[no spaces]])</f>
        <v>14</v>
      </c>
      <c r="R2043" t="str">
        <f>TRIM(טבלה1[[#This Row],[small letters]])</f>
        <v>beginner level</v>
      </c>
      <c r="S2043" s="6">
        <v>1</v>
      </c>
      <c r="T2043" s="12">
        <v>42759</v>
      </c>
      <c r="U2043" s="6">
        <f>DAY(טבלה1[[#This Row],[published_date]])</f>
        <v>24</v>
      </c>
      <c r="V2043" s="6">
        <f>MONTH(טבלה1[[#This Row],[published_date]])</f>
        <v>1</v>
      </c>
      <c r="W2043" s="6">
        <f>YEAR(טבלה1[[#This Row],[published_date]])</f>
        <v>2017</v>
      </c>
      <c r="X2043">
        <v>3</v>
      </c>
      <c r="Y2043" t="str">
        <f>VLOOKUP(טבלה1[[#This Row],[subject_id]],Subject_id!$A$2:$B$5,2)</f>
        <v>Musical Instruments</v>
      </c>
      <c r="Z2043" s="7">
        <v>43465</v>
      </c>
      <c r="AA2043">
        <f>_xlfn.DAYS(טבלה1[[#This Row],[Removal_date]],טבלה1[[#This Row],[published_date]])</f>
        <v>706</v>
      </c>
      <c r="AB2043" s="4">
        <f>טבלה1[[#This Row],[price]]*טבלה1[[#This Row],[num_subscribers]]</f>
        <v>2200</v>
      </c>
    </row>
    <row r="2044" spans="1:28" x14ac:dyDescent="0.3">
      <c r="A2044">
        <v>936504</v>
      </c>
      <c r="B2044" t="s">
        <v>5188</v>
      </c>
      <c r="C2044" t="str">
        <f>LEFT(טבלה1[[#This Row],[course_title]],10)</f>
        <v>The Comple</v>
      </c>
      <c r="D2044" t="str">
        <f>RIGHT(טבלה1[[#This Row],[course_title]],10)</f>
        <v>SS3 Course</v>
      </c>
      <c r="E2044" t="str">
        <f>MID(טבלה1[[#This Row],[course_title]],2,10)</f>
        <v>he Complet</v>
      </c>
      <c r="F2044" t="s">
        <v>5189</v>
      </c>
      <c r="G2044" t="str">
        <f>REPLACE(טבלה1[[#This Row],[url]],19,3,"com")</f>
        <v>https://www.udemy.com/the-complete-html5-and-css3-course/</v>
      </c>
      <c r="H2044" t="b">
        <v>1</v>
      </c>
      <c r="I2044" s="4">
        <v>40</v>
      </c>
      <c r="J2044" s="5">
        <v>1548</v>
      </c>
      <c r="K2044" s="5">
        <v>30</v>
      </c>
      <c r="L2044" s="5">
        <v>126</v>
      </c>
      <c r="M2044">
        <v>1</v>
      </c>
      <c r="N2044" t="str">
        <f>VLOOKUP(טבלה1[[#This Row],[level_id]],Level_id!$A$2:$B$5,2)</f>
        <v>All levels</v>
      </c>
      <c r="O2044" t="str">
        <f>LOWER(טבלה1[[#This Row],[level_desc]])</f>
        <v>all levels</v>
      </c>
      <c r="P2044" s="3" t="str">
        <f>UPPER(טבלה1[[#This Row],[small letters]])</f>
        <v>ALL LEVELS</v>
      </c>
      <c r="Q2044">
        <f>LEN(טבלה1[[#This Row],[no spaces]])</f>
        <v>10</v>
      </c>
      <c r="R2044" t="str">
        <f>TRIM(טבלה1[[#This Row],[small letters]])</f>
        <v>all levels</v>
      </c>
      <c r="S2044" s="6">
        <v>15</v>
      </c>
      <c r="T2044" s="12">
        <v>42605</v>
      </c>
      <c r="U2044" s="6">
        <f>DAY(טבלה1[[#This Row],[published_date]])</f>
        <v>23</v>
      </c>
      <c r="V2044" s="6">
        <f>MONTH(טבלה1[[#This Row],[published_date]])</f>
        <v>8</v>
      </c>
      <c r="W2044" s="6">
        <f>YEAR(טבלה1[[#This Row],[published_date]])</f>
        <v>2016</v>
      </c>
      <c r="X2044">
        <v>4</v>
      </c>
      <c r="Y2044" t="str">
        <f>VLOOKUP(טבלה1[[#This Row],[subject_id]],Subject_id!$A$2:$B$5,2)</f>
        <v>Web Development</v>
      </c>
      <c r="Z2044" s="7">
        <v>43734</v>
      </c>
      <c r="AA2044">
        <f>_xlfn.DAYS(טבלה1[[#This Row],[Removal_date]],טבלה1[[#This Row],[published_date]])</f>
        <v>1129</v>
      </c>
      <c r="AB2044" s="4">
        <f>טבלה1[[#This Row],[price]]*טבלה1[[#This Row],[num_subscribers]]</f>
        <v>61920</v>
      </c>
    </row>
    <row r="2045" spans="1:28" x14ac:dyDescent="0.3">
      <c r="A2045">
        <v>943724</v>
      </c>
      <c r="B2045" t="s">
        <v>3528</v>
      </c>
      <c r="C2045" t="str">
        <f>LEFT(טבלה1[[#This Row],[course_title]],10)</f>
        <v>Car Sketch</v>
      </c>
      <c r="D2045" t="str">
        <f>RIGHT(טבלה1[[#This Row],[course_title]],10)</f>
        <v>alog Tools</v>
      </c>
      <c r="E2045" t="str">
        <f>MID(טבלה1[[#This Row],[course_title]],2,10)</f>
        <v>ar Sketchi</v>
      </c>
      <c r="F2045" t="s">
        <v>3529</v>
      </c>
      <c r="G2045" t="str">
        <f>REPLACE(טבלה1[[#This Row],[url]],19,3,"com")</f>
        <v>https://www.udemy.com/car-sketching-with-markers/</v>
      </c>
      <c r="H2045" t="b">
        <v>1</v>
      </c>
      <c r="I2045" s="4">
        <v>40</v>
      </c>
      <c r="J2045" s="5">
        <v>23</v>
      </c>
      <c r="K2045" s="5">
        <v>5</v>
      </c>
      <c r="L2045" s="5">
        <v>10</v>
      </c>
      <c r="M2045">
        <v>1</v>
      </c>
      <c r="N2045" t="str">
        <f>VLOOKUP(טבלה1[[#This Row],[level_id]],Level_id!$A$2:$B$5,2)</f>
        <v>All levels</v>
      </c>
      <c r="O2045" t="str">
        <f>LOWER(טבלה1[[#This Row],[level_desc]])</f>
        <v>all levels</v>
      </c>
      <c r="P2045" s="3" t="str">
        <f>UPPER(טבלה1[[#This Row],[small letters]])</f>
        <v>ALL LEVELS</v>
      </c>
      <c r="Q2045">
        <f>LEN(טבלה1[[#This Row],[no spaces]])</f>
        <v>10</v>
      </c>
      <c r="R2045" t="str">
        <f>TRIM(טבלה1[[#This Row],[small letters]])</f>
        <v>all levels</v>
      </c>
      <c r="S2045" s="6">
        <v>0.61666666699999995</v>
      </c>
      <c r="T2045" s="12">
        <v>42611</v>
      </c>
      <c r="U2045" s="6">
        <f>DAY(טבלה1[[#This Row],[published_date]])</f>
        <v>29</v>
      </c>
      <c r="V2045" s="6">
        <f>MONTH(טבלה1[[#This Row],[published_date]])</f>
        <v>8</v>
      </c>
      <c r="W2045" s="6">
        <f>YEAR(טבלה1[[#This Row],[published_date]])</f>
        <v>2016</v>
      </c>
      <c r="X2045">
        <v>2</v>
      </c>
      <c r="Y2045" t="str">
        <f>VLOOKUP(טבלה1[[#This Row],[subject_id]],Subject_id!$A$2:$B$5,2)</f>
        <v>Graphic Design</v>
      </c>
      <c r="Z2045" s="7">
        <v>43734</v>
      </c>
      <c r="AA2045">
        <f>_xlfn.DAYS(טבלה1[[#This Row],[Removal_date]],טבלה1[[#This Row],[published_date]])</f>
        <v>1123</v>
      </c>
      <c r="AB2045" s="4">
        <f>טבלה1[[#This Row],[price]]*טבלה1[[#This Row],[num_subscribers]]</f>
        <v>920</v>
      </c>
    </row>
    <row r="2046" spans="1:28" x14ac:dyDescent="0.3">
      <c r="A2046">
        <v>944906</v>
      </c>
      <c r="B2046" t="s">
        <v>5822</v>
      </c>
      <c r="C2046" t="str">
        <f>LEFT(טבלה1[[#This Row],[course_title]],10)</f>
        <v xml:space="preserve">WordPress </v>
      </c>
      <c r="D2046" t="str">
        <f>RIGHT(טבלה1[[#This Row],[course_title]],10)</f>
        <v>nd Widgets</v>
      </c>
      <c r="E2046" t="str">
        <f>MID(טבלה1[[#This Row],[course_title]],2,10)</f>
        <v>ordPress P</v>
      </c>
      <c r="F2046" t="s">
        <v>5823</v>
      </c>
      <c r="G2046" t="str">
        <f>REPLACE(טבלה1[[#This Row],[url]],19,3,"com")</f>
        <v>https://www.udemy.com/wordpress-plugins-and-widgets/</v>
      </c>
      <c r="H2046" t="b">
        <v>1</v>
      </c>
      <c r="I2046" s="4">
        <v>40</v>
      </c>
      <c r="J2046" s="5">
        <v>8711</v>
      </c>
      <c r="K2046" s="5">
        <v>29</v>
      </c>
      <c r="L2046" s="5">
        <v>12</v>
      </c>
      <c r="M2046">
        <v>2</v>
      </c>
      <c r="N2046" t="str">
        <f>VLOOKUP(טבלה1[[#This Row],[level_id]],Level_id!$A$2:$B$5,2)</f>
        <v>Beginner Level</v>
      </c>
      <c r="O2046" t="str">
        <f>LOWER(טבלה1[[#This Row],[level_desc]])</f>
        <v>beginner level</v>
      </c>
      <c r="P2046" s="3" t="str">
        <f>UPPER(טבלה1[[#This Row],[small letters]])</f>
        <v>BEGINNER LEVEL</v>
      </c>
      <c r="Q2046">
        <f>LEN(טבלה1[[#This Row],[no spaces]])</f>
        <v>14</v>
      </c>
      <c r="R2046" t="str">
        <f>TRIM(טבלה1[[#This Row],[small letters]])</f>
        <v>beginner level</v>
      </c>
      <c r="S2046" s="6">
        <v>1</v>
      </c>
      <c r="T2046" s="12">
        <v>42622</v>
      </c>
      <c r="U2046" s="6">
        <f>DAY(טבלה1[[#This Row],[published_date]])</f>
        <v>9</v>
      </c>
      <c r="V2046" s="6">
        <f>MONTH(טבלה1[[#This Row],[published_date]])</f>
        <v>9</v>
      </c>
      <c r="W2046" s="6">
        <f>YEAR(טבלה1[[#This Row],[published_date]])</f>
        <v>2016</v>
      </c>
      <c r="X2046">
        <v>4</v>
      </c>
      <c r="Y2046" t="str">
        <f>VLOOKUP(טבלה1[[#This Row],[subject_id]],Subject_id!$A$2:$B$5,2)</f>
        <v>Web Development</v>
      </c>
      <c r="Z2046" s="7">
        <v>43465</v>
      </c>
      <c r="AA2046">
        <f>_xlfn.DAYS(טבלה1[[#This Row],[Removal_date]],טבלה1[[#This Row],[published_date]])</f>
        <v>843</v>
      </c>
      <c r="AB2046" s="4">
        <f>טבלה1[[#This Row],[price]]*טבלה1[[#This Row],[num_subscribers]]</f>
        <v>348440</v>
      </c>
    </row>
    <row r="2047" spans="1:28" x14ac:dyDescent="0.3">
      <c r="A2047">
        <v>946326</v>
      </c>
      <c r="B2047" t="s">
        <v>3404</v>
      </c>
      <c r="C2047" t="str">
        <f>LEFT(טבלה1[[#This Row],[course_title]],10)</f>
        <v>Learn Call</v>
      </c>
      <c r="D2047" t="str">
        <f>RIGHT(טבלה1[[#This Row],[course_title]],10)</f>
        <v>er Effects</v>
      </c>
      <c r="E2047" t="str">
        <f>MID(טבלה1[[#This Row],[course_title]],2,10)</f>
        <v>earn Calli</v>
      </c>
      <c r="F2047" t="s">
        <v>3405</v>
      </c>
      <c r="G2047" t="str">
        <f>REPLACE(טבלה1[[#This Row],[url]],19,3,"com")</f>
        <v>https://www.udemy.com/animate_calligraphy_art/</v>
      </c>
      <c r="H2047" t="b">
        <v>1</v>
      </c>
      <c r="I2047" s="4">
        <v>40</v>
      </c>
      <c r="J2047" s="5">
        <v>116</v>
      </c>
      <c r="K2047" s="5">
        <v>1</v>
      </c>
      <c r="L2047" s="5">
        <v>18</v>
      </c>
      <c r="M2047">
        <v>1</v>
      </c>
      <c r="N2047" t="str">
        <f>VLOOKUP(טבלה1[[#This Row],[level_id]],Level_id!$A$2:$B$5,2)</f>
        <v>All levels</v>
      </c>
      <c r="O2047" t="str">
        <f>LOWER(טבלה1[[#This Row],[level_desc]])</f>
        <v>all levels</v>
      </c>
      <c r="P2047" s="3" t="str">
        <f>UPPER(טבלה1[[#This Row],[small letters]])</f>
        <v>ALL LEVELS</v>
      </c>
      <c r="Q2047">
        <f>LEN(טבלה1[[#This Row],[no spaces]])</f>
        <v>10</v>
      </c>
      <c r="R2047" t="str">
        <f>TRIM(טבלה1[[#This Row],[small letters]])</f>
        <v>all levels</v>
      </c>
      <c r="S2047" s="6">
        <v>2.5</v>
      </c>
      <c r="T2047" s="12">
        <v>42677</v>
      </c>
      <c r="U2047" s="6">
        <f>DAY(טבלה1[[#This Row],[published_date]])</f>
        <v>3</v>
      </c>
      <c r="V2047" s="6">
        <f>MONTH(טבלה1[[#This Row],[published_date]])</f>
        <v>11</v>
      </c>
      <c r="W2047" s="6">
        <f>YEAR(טבלה1[[#This Row],[published_date]])</f>
        <v>2016</v>
      </c>
      <c r="X2047">
        <v>2</v>
      </c>
      <c r="Y2047" t="str">
        <f>VLOOKUP(טבלה1[[#This Row],[subject_id]],Subject_id!$A$2:$B$5,2)</f>
        <v>Graphic Design</v>
      </c>
      <c r="Z2047" s="7">
        <v>43734</v>
      </c>
      <c r="AA2047">
        <f>_xlfn.DAYS(טבלה1[[#This Row],[Removal_date]],טבלה1[[#This Row],[published_date]])</f>
        <v>1057</v>
      </c>
      <c r="AB2047" s="4">
        <f>טבלה1[[#This Row],[price]]*טבלה1[[#This Row],[num_subscribers]]</f>
        <v>4640</v>
      </c>
    </row>
    <row r="2048" spans="1:28" x14ac:dyDescent="0.3">
      <c r="A2048">
        <v>948440</v>
      </c>
      <c r="B2048" t="s">
        <v>4996</v>
      </c>
      <c r="C2048" t="str">
        <f>LEFT(טבלה1[[#This Row],[course_title]],10)</f>
        <v>PSD to Res</v>
      </c>
      <c r="D2048" t="str">
        <f>RIGHT(טבלה1[[#This Row],[course_title]],10)</f>
        <v>o Advanced</v>
      </c>
      <c r="E2048" t="str">
        <f>MID(טבלה1[[#This Row],[course_title]],2,10)</f>
        <v>SD to Resp</v>
      </c>
      <c r="F2048" t="s">
        <v>4997</v>
      </c>
      <c r="G2048" t="str">
        <f>REPLACE(טבלה1[[#This Row],[url]],19,3,"com")</f>
        <v>https://www.udemy.com/psd-to-html5-beginner-to-advanced/</v>
      </c>
      <c r="H2048" t="b">
        <v>1</v>
      </c>
      <c r="I2048" s="4">
        <v>40</v>
      </c>
      <c r="J2048" s="5">
        <v>1502</v>
      </c>
      <c r="K2048" s="5">
        <v>218</v>
      </c>
      <c r="L2048" s="5">
        <v>49</v>
      </c>
      <c r="M2048">
        <v>1</v>
      </c>
      <c r="N2048" t="str">
        <f>VLOOKUP(טבלה1[[#This Row],[level_id]],Level_id!$A$2:$B$5,2)</f>
        <v>All levels</v>
      </c>
      <c r="O2048" t="str">
        <f>LOWER(טבלה1[[#This Row],[level_desc]])</f>
        <v>all levels</v>
      </c>
      <c r="P2048" s="3" t="str">
        <f>UPPER(טבלה1[[#This Row],[small letters]])</f>
        <v>ALL LEVELS</v>
      </c>
      <c r="Q2048">
        <f>LEN(טבלה1[[#This Row],[no spaces]])</f>
        <v>10</v>
      </c>
      <c r="R2048" t="str">
        <f>TRIM(טבלה1[[#This Row],[small letters]])</f>
        <v>all levels</v>
      </c>
      <c r="S2048" s="6">
        <v>6</v>
      </c>
      <c r="T2048" s="12">
        <v>42646</v>
      </c>
      <c r="U2048" s="6">
        <f>DAY(טבלה1[[#This Row],[published_date]])</f>
        <v>3</v>
      </c>
      <c r="V2048" s="6">
        <f>MONTH(טבלה1[[#This Row],[published_date]])</f>
        <v>10</v>
      </c>
      <c r="W2048" s="6">
        <f>YEAR(טבלה1[[#This Row],[published_date]])</f>
        <v>2016</v>
      </c>
      <c r="X2048">
        <v>4</v>
      </c>
      <c r="Y2048" t="str">
        <f>VLOOKUP(טבלה1[[#This Row],[subject_id]],Subject_id!$A$2:$B$5,2)</f>
        <v>Web Development</v>
      </c>
      <c r="Z2048" s="7">
        <v>43734</v>
      </c>
      <c r="AA2048">
        <f>_xlfn.DAYS(טבלה1[[#This Row],[Removal_date]],טבלה1[[#This Row],[published_date]])</f>
        <v>1088</v>
      </c>
      <c r="AB2048" s="4">
        <f>טבלה1[[#This Row],[price]]*טבלה1[[#This Row],[num_subscribers]]</f>
        <v>60080</v>
      </c>
    </row>
    <row r="2049" spans="1:28" x14ac:dyDescent="0.3">
      <c r="A2049">
        <v>954710</v>
      </c>
      <c r="B2049" t="s">
        <v>7235</v>
      </c>
      <c r="C2049" t="str">
        <f>LEFT(טבלה1[[#This Row],[course_title]],10)</f>
        <v>HTML/CSS B</v>
      </c>
      <c r="D2049" t="str">
        <f>RIGHT(טבלה1[[#This Row],[course_title]],10)</f>
        <v>S Bootcamp</v>
      </c>
      <c r="E2049" t="str">
        <f>MID(טבלה1[[#This Row],[course_title]],2,10)</f>
        <v>TML/CSS Bo</v>
      </c>
      <c r="F2049" t="s">
        <v>7236</v>
      </c>
      <c r="G2049" t="str">
        <f>REPLACE(טבלה1[[#This Row],[url]],19,3,"com")</f>
        <v>https://www.udemy.com/html-css-code-bootcamp/</v>
      </c>
      <c r="H2049" t="b">
        <v>1</v>
      </c>
      <c r="I2049" s="4">
        <v>40</v>
      </c>
      <c r="J2049" s="5">
        <v>194</v>
      </c>
      <c r="K2049" s="5">
        <v>26</v>
      </c>
      <c r="L2049" s="5">
        <v>87</v>
      </c>
      <c r="M2049">
        <v>2</v>
      </c>
      <c r="N2049" t="str">
        <f>VLOOKUP(טבלה1[[#This Row],[level_id]],Level_id!$A$2:$B$5,2)</f>
        <v>Beginner Level</v>
      </c>
      <c r="O2049" t="str">
        <f>LOWER(טבלה1[[#This Row],[level_desc]])</f>
        <v>beginner level</v>
      </c>
      <c r="P2049" s="3" t="str">
        <f>UPPER(טבלה1[[#This Row],[small letters]])</f>
        <v>BEGINNER LEVEL</v>
      </c>
      <c r="Q2049">
        <f>LEN(טבלה1[[#This Row],[no spaces]])</f>
        <v>14</v>
      </c>
      <c r="R2049" t="str">
        <f>TRIM(טבלה1[[#This Row],[small letters]])</f>
        <v>beginner level</v>
      </c>
      <c r="S2049" s="6">
        <v>10</v>
      </c>
      <c r="T2049" s="12">
        <v>42661</v>
      </c>
      <c r="U2049" s="6">
        <f>DAY(טבלה1[[#This Row],[published_date]])</f>
        <v>18</v>
      </c>
      <c r="V2049" s="6">
        <f>MONTH(טבלה1[[#This Row],[published_date]])</f>
        <v>10</v>
      </c>
      <c r="W2049" s="6">
        <f>YEAR(טבלה1[[#This Row],[published_date]])</f>
        <v>2016</v>
      </c>
      <c r="X2049">
        <v>4</v>
      </c>
      <c r="Y2049" t="str">
        <f>VLOOKUP(טבלה1[[#This Row],[subject_id]],Subject_id!$A$2:$B$5,2)</f>
        <v>Web Development</v>
      </c>
      <c r="Z2049" s="7">
        <v>43465</v>
      </c>
      <c r="AA2049">
        <f>_xlfn.DAYS(טבלה1[[#This Row],[Removal_date]],טבלה1[[#This Row],[published_date]])</f>
        <v>804</v>
      </c>
      <c r="AB2049" s="4">
        <f>טבלה1[[#This Row],[price]]*טבלה1[[#This Row],[num_subscribers]]</f>
        <v>7760</v>
      </c>
    </row>
    <row r="2050" spans="1:28" x14ac:dyDescent="0.3">
      <c r="A2050">
        <v>955194</v>
      </c>
      <c r="B2050" t="s">
        <v>6436</v>
      </c>
      <c r="C2050" t="str">
        <f>LEFT(טבלה1[[#This Row],[course_title]],10)</f>
        <v>Coding Mad</v>
      </c>
      <c r="D2050" t="str">
        <f>RIGHT(טבלה1[[#This Row],[course_title]],10)</f>
        <v>JavaScript</v>
      </c>
      <c r="E2050" t="str">
        <f>MID(טבלה1[[#This Row],[course_title]],2,10)</f>
        <v>oding Made</v>
      </c>
      <c r="F2050" t="s">
        <v>6437</v>
      </c>
      <c r="G2050" t="str">
        <f>REPLACE(טבלה1[[#This Row],[url]],19,3,"com")</f>
        <v>https://www.udemy.com/coding-made-easy-a-beginners-guide-to-javascript/</v>
      </c>
      <c r="H2050" t="b">
        <v>1</v>
      </c>
      <c r="I2050" s="4">
        <v>40</v>
      </c>
      <c r="J2050" s="5">
        <v>1950</v>
      </c>
      <c r="K2050" s="5">
        <v>33</v>
      </c>
      <c r="L2050" s="5">
        <v>16</v>
      </c>
      <c r="M2050">
        <v>2</v>
      </c>
      <c r="N2050" t="str">
        <f>VLOOKUP(טבלה1[[#This Row],[level_id]],Level_id!$A$2:$B$5,2)</f>
        <v>Beginner Level</v>
      </c>
      <c r="O2050" t="str">
        <f>LOWER(טבלה1[[#This Row],[level_desc]])</f>
        <v>beginner level</v>
      </c>
      <c r="P2050" s="3" t="str">
        <f>UPPER(טבלה1[[#This Row],[small letters]])</f>
        <v>BEGINNER LEVEL</v>
      </c>
      <c r="Q2050">
        <f>LEN(טבלה1[[#This Row],[no spaces]])</f>
        <v>14</v>
      </c>
      <c r="R2050" t="str">
        <f>TRIM(טבלה1[[#This Row],[small letters]])</f>
        <v>beginner level</v>
      </c>
      <c r="S2050" s="6">
        <v>1</v>
      </c>
      <c r="T2050" s="12">
        <v>42631</v>
      </c>
      <c r="U2050" s="6">
        <f>DAY(טבלה1[[#This Row],[published_date]])</f>
        <v>18</v>
      </c>
      <c r="V2050" s="6">
        <f>MONTH(טבלה1[[#This Row],[published_date]])</f>
        <v>9</v>
      </c>
      <c r="W2050" s="6">
        <f>YEAR(טבלה1[[#This Row],[published_date]])</f>
        <v>2016</v>
      </c>
      <c r="X2050">
        <v>4</v>
      </c>
      <c r="Y2050" t="str">
        <f>VLOOKUP(טבלה1[[#This Row],[subject_id]],Subject_id!$A$2:$B$5,2)</f>
        <v>Web Development</v>
      </c>
      <c r="Z2050" s="7">
        <v>43465</v>
      </c>
      <c r="AA2050">
        <f>_xlfn.DAYS(טבלה1[[#This Row],[Removal_date]],טבלה1[[#This Row],[published_date]])</f>
        <v>834</v>
      </c>
      <c r="AB2050" s="4">
        <f>טבלה1[[#This Row],[price]]*טבלה1[[#This Row],[num_subscribers]]</f>
        <v>78000</v>
      </c>
    </row>
    <row r="2051" spans="1:28" x14ac:dyDescent="0.3">
      <c r="A2051">
        <v>961996</v>
      </c>
      <c r="B2051" t="s">
        <v>6326</v>
      </c>
      <c r="C2051" t="str">
        <f>LEFT(טבלה1[[#This Row],[course_title]],10)</f>
        <v>Learn Reac</v>
      </c>
      <c r="D2051" t="str">
        <f>RIGHT(טבלה1[[#This Row],[course_title]],10)</f>
        <v xml:space="preserve"> Ground Up</v>
      </c>
      <c r="E2051" t="str">
        <f>MID(טבלה1[[#This Row],[course_title]],2,10)</f>
        <v>earn React</v>
      </c>
      <c r="F2051" t="s">
        <v>6327</v>
      </c>
      <c r="G2051" t="str">
        <f>REPLACE(טבלה1[[#This Row],[url]],19,3,"com")</f>
        <v>https://www.udemy.com/learn-reactivex-from-ground-up/</v>
      </c>
      <c r="H2051" t="b">
        <v>1</v>
      </c>
      <c r="I2051" s="4">
        <v>40</v>
      </c>
      <c r="J2051" s="5">
        <v>207</v>
      </c>
      <c r="K2051" s="5">
        <v>32</v>
      </c>
      <c r="L2051" s="5">
        <v>32</v>
      </c>
      <c r="M2051">
        <v>4</v>
      </c>
      <c r="N2051" t="str">
        <f>VLOOKUP(טבלה1[[#This Row],[level_id]],Level_id!$A$2:$B$5,2)</f>
        <v>Intermediate Level</v>
      </c>
      <c r="O2051" t="str">
        <f>LOWER(טבלה1[[#This Row],[level_desc]])</f>
        <v>intermediate level</v>
      </c>
      <c r="P2051" s="3" t="str">
        <f>UPPER(טבלה1[[#This Row],[small letters]])</f>
        <v>INTERMEDIATE LEVEL</v>
      </c>
      <c r="Q2051">
        <f>LEN(טבלה1[[#This Row],[no spaces]])</f>
        <v>18</v>
      </c>
      <c r="R2051" t="str">
        <f>TRIM(טבלה1[[#This Row],[small letters]])</f>
        <v>intermediate level</v>
      </c>
      <c r="S2051" s="6">
        <v>5</v>
      </c>
      <c r="T2051" s="12">
        <v>42635</v>
      </c>
      <c r="U2051" s="6">
        <f>DAY(טבלה1[[#This Row],[published_date]])</f>
        <v>22</v>
      </c>
      <c r="V2051" s="6">
        <f>MONTH(טבלה1[[#This Row],[published_date]])</f>
        <v>9</v>
      </c>
      <c r="W2051" s="6">
        <f>YEAR(טבלה1[[#This Row],[published_date]])</f>
        <v>2016</v>
      </c>
      <c r="X2051">
        <v>4</v>
      </c>
      <c r="Y2051" t="str">
        <f>VLOOKUP(טבלה1[[#This Row],[subject_id]],Subject_id!$A$2:$B$5,2)</f>
        <v>Web Development</v>
      </c>
      <c r="Z2051" s="7">
        <v>44114</v>
      </c>
      <c r="AA2051">
        <f>_xlfn.DAYS(טבלה1[[#This Row],[Removal_date]],טבלה1[[#This Row],[published_date]])</f>
        <v>1479</v>
      </c>
      <c r="AB2051" s="4">
        <f>טבלה1[[#This Row],[price]]*טבלה1[[#This Row],[num_subscribers]]</f>
        <v>8280</v>
      </c>
    </row>
    <row r="2052" spans="1:28" x14ac:dyDescent="0.3">
      <c r="A2052">
        <v>963094</v>
      </c>
      <c r="B2052" t="s">
        <v>4622</v>
      </c>
      <c r="C2052" t="str">
        <f>LEFT(טבלה1[[#This Row],[course_title]],10)</f>
        <v>Instant Ha</v>
      </c>
      <c r="D2052" t="str">
        <f>RIGHT(טבלה1[[#This Row],[course_title]],10)</f>
        <v xml:space="preserve"> Town now!</v>
      </c>
      <c r="E2052" t="str">
        <f>MID(טבלה1[[#This Row],[course_title]],2,10)</f>
        <v>nstant Har</v>
      </c>
      <c r="F2052" t="s">
        <v>4623</v>
      </c>
      <c r="G2052" t="str">
        <f>REPLACE(טבלה1[[#This Row],[url]],19,3,"com")</f>
        <v>https://www.udemy.com/instant-harmonica-play-the-cool-celtic-tune-dirty-old-town/</v>
      </c>
      <c r="H2052" t="b">
        <v>1</v>
      </c>
      <c r="I2052" s="4">
        <v>40</v>
      </c>
      <c r="J2052" s="5">
        <v>42</v>
      </c>
      <c r="K2052" s="5">
        <v>8</v>
      </c>
      <c r="L2052" s="5">
        <v>17</v>
      </c>
      <c r="M2052">
        <v>1</v>
      </c>
      <c r="N2052" t="str">
        <f>VLOOKUP(טבלה1[[#This Row],[level_id]],Level_id!$A$2:$B$5,2)</f>
        <v>All levels</v>
      </c>
      <c r="O2052" t="str">
        <f>LOWER(טבלה1[[#This Row],[level_desc]])</f>
        <v>all levels</v>
      </c>
      <c r="P2052" s="3" t="str">
        <f>UPPER(טבלה1[[#This Row],[small letters]])</f>
        <v>ALL LEVELS</v>
      </c>
      <c r="Q2052">
        <f>LEN(טבלה1[[#This Row],[no spaces]])</f>
        <v>10</v>
      </c>
      <c r="R2052" t="str">
        <f>TRIM(טבלה1[[#This Row],[small letters]])</f>
        <v>all levels</v>
      </c>
      <c r="S2052" s="6">
        <v>1.5</v>
      </c>
      <c r="T2052" s="12">
        <v>42655</v>
      </c>
      <c r="U2052" s="6">
        <f>DAY(טבלה1[[#This Row],[published_date]])</f>
        <v>12</v>
      </c>
      <c r="V2052" s="6">
        <f>MONTH(טבלה1[[#This Row],[published_date]])</f>
        <v>10</v>
      </c>
      <c r="W2052" s="6">
        <f>YEAR(טבלה1[[#This Row],[published_date]])</f>
        <v>2016</v>
      </c>
      <c r="X2052">
        <v>3</v>
      </c>
      <c r="Y2052" t="str">
        <f>VLOOKUP(טבלה1[[#This Row],[subject_id]],Subject_id!$A$2:$B$5,2)</f>
        <v>Musical Instruments</v>
      </c>
      <c r="Z2052" s="7">
        <v>43734</v>
      </c>
      <c r="AA2052">
        <f>_xlfn.DAYS(טבלה1[[#This Row],[Removal_date]],טבלה1[[#This Row],[published_date]])</f>
        <v>1079</v>
      </c>
      <c r="AB2052" s="4">
        <f>טבלה1[[#This Row],[price]]*טבלה1[[#This Row],[num_subscribers]]</f>
        <v>1680</v>
      </c>
    </row>
    <row r="2053" spans="1:28" x14ac:dyDescent="0.3">
      <c r="A2053">
        <v>964118</v>
      </c>
      <c r="B2053" t="s">
        <v>5922</v>
      </c>
      <c r="C2053" t="str">
        <f>LEFT(טבלה1[[#This Row],[course_title]],10)</f>
        <v xml:space="preserve">Bootstrap </v>
      </c>
      <c r="D2053" t="str">
        <f>RIGHT(טבלה1[[#This Row],[course_title]],10)</f>
        <v xml:space="preserve"> beginners</v>
      </c>
      <c r="E2053" t="str">
        <f>MID(טבלה1[[#This Row],[course_title]],2,10)</f>
        <v>ootstrap :</v>
      </c>
      <c r="F2053" t="s">
        <v>5923</v>
      </c>
      <c r="G2053" t="str">
        <f>REPLACE(טבלה1[[#This Row],[url]],19,3,"com")</f>
        <v>https://www.udemy.com/bootstrap-basics-for-beginners/</v>
      </c>
      <c r="H2053" t="b">
        <v>1</v>
      </c>
      <c r="I2053" s="4">
        <v>40</v>
      </c>
      <c r="J2053" s="5">
        <v>1152</v>
      </c>
      <c r="K2053" s="5">
        <v>20</v>
      </c>
      <c r="L2053" s="5">
        <v>14</v>
      </c>
      <c r="M2053">
        <v>1</v>
      </c>
      <c r="N2053" t="str">
        <f>VLOOKUP(טבלה1[[#This Row],[level_id]],Level_id!$A$2:$B$5,2)</f>
        <v>All levels</v>
      </c>
      <c r="O2053" t="str">
        <f>LOWER(טבלה1[[#This Row],[level_desc]])</f>
        <v>all levels</v>
      </c>
      <c r="P2053" s="3" t="str">
        <f>UPPER(טבלה1[[#This Row],[small letters]])</f>
        <v>ALL LEVELS</v>
      </c>
      <c r="Q2053">
        <f>LEN(טבלה1[[#This Row],[no spaces]])</f>
        <v>10</v>
      </c>
      <c r="R2053" t="str">
        <f>TRIM(טבלה1[[#This Row],[small letters]])</f>
        <v>all levels</v>
      </c>
      <c r="S2053" s="6">
        <v>1</v>
      </c>
      <c r="T2053" s="12">
        <v>42634</v>
      </c>
      <c r="U2053" s="6">
        <f>DAY(טבלה1[[#This Row],[published_date]])</f>
        <v>21</v>
      </c>
      <c r="V2053" s="6">
        <f>MONTH(טבלה1[[#This Row],[published_date]])</f>
        <v>9</v>
      </c>
      <c r="W2053" s="6">
        <f>YEAR(טבלה1[[#This Row],[published_date]])</f>
        <v>2016</v>
      </c>
      <c r="X2053">
        <v>4</v>
      </c>
      <c r="Y2053" t="str">
        <f>VLOOKUP(טבלה1[[#This Row],[subject_id]],Subject_id!$A$2:$B$5,2)</f>
        <v>Web Development</v>
      </c>
      <c r="Z2053" s="7">
        <v>43734</v>
      </c>
      <c r="AA2053">
        <f>_xlfn.DAYS(טבלה1[[#This Row],[Removal_date]],טבלה1[[#This Row],[published_date]])</f>
        <v>1100</v>
      </c>
      <c r="AB2053" s="4">
        <f>טבלה1[[#This Row],[price]]*טבלה1[[#This Row],[num_subscribers]]</f>
        <v>46080</v>
      </c>
    </row>
    <row r="2054" spans="1:28" x14ac:dyDescent="0.3">
      <c r="A2054">
        <v>967410</v>
      </c>
      <c r="B2054" t="s">
        <v>6999</v>
      </c>
      <c r="C2054" t="str">
        <f>LEFT(טבלה1[[#This Row],[course_title]],10)</f>
        <v>XML :basic</v>
      </c>
      <c r="D2054" t="str">
        <f>RIGHT(טבלה1[[#This Row],[course_title]],10)</f>
        <v xml:space="preserve"> beginners</v>
      </c>
      <c r="E2054" t="str">
        <f>MID(טבלה1[[#This Row],[course_title]],2,10)</f>
        <v>ML :basics</v>
      </c>
      <c r="F2054" t="s">
        <v>7000</v>
      </c>
      <c r="G2054" t="str">
        <f>REPLACE(טבלה1[[#This Row],[url]],19,3,"com")</f>
        <v>https://www.udemy.com/xml-basics-for-beginners/</v>
      </c>
      <c r="H2054" t="b">
        <v>1</v>
      </c>
      <c r="I2054" s="4">
        <v>40</v>
      </c>
      <c r="J2054" s="5">
        <v>1062</v>
      </c>
      <c r="K2054" s="5">
        <v>12</v>
      </c>
      <c r="L2054" s="5">
        <v>11</v>
      </c>
      <c r="M2054">
        <v>1</v>
      </c>
      <c r="N2054" t="str">
        <f>VLOOKUP(טבלה1[[#This Row],[level_id]],Level_id!$A$2:$B$5,2)</f>
        <v>All levels</v>
      </c>
      <c r="O2054" t="str">
        <f>LOWER(טבלה1[[#This Row],[level_desc]])</f>
        <v>all levels</v>
      </c>
      <c r="P2054" s="3" t="str">
        <f>UPPER(טבלה1[[#This Row],[small letters]])</f>
        <v>ALL LEVELS</v>
      </c>
      <c r="Q2054">
        <f>LEN(טבלה1[[#This Row],[no spaces]])</f>
        <v>10</v>
      </c>
      <c r="R2054" t="str">
        <f>TRIM(טבלה1[[#This Row],[small letters]])</f>
        <v>all levels</v>
      </c>
      <c r="S2054" s="6">
        <v>0.65</v>
      </c>
      <c r="T2054" s="12">
        <v>42639</v>
      </c>
      <c r="U2054" s="6">
        <f>DAY(טבלה1[[#This Row],[published_date]])</f>
        <v>26</v>
      </c>
      <c r="V2054" s="6">
        <f>MONTH(טבלה1[[#This Row],[published_date]])</f>
        <v>9</v>
      </c>
      <c r="W2054" s="6">
        <f>YEAR(טבלה1[[#This Row],[published_date]])</f>
        <v>2016</v>
      </c>
      <c r="X2054">
        <v>4</v>
      </c>
      <c r="Y2054" t="str">
        <f>VLOOKUP(טבלה1[[#This Row],[subject_id]],Subject_id!$A$2:$B$5,2)</f>
        <v>Web Development</v>
      </c>
      <c r="Z2054" s="7">
        <v>43734</v>
      </c>
      <c r="AA2054">
        <f>_xlfn.DAYS(טבלה1[[#This Row],[Removal_date]],טבלה1[[#This Row],[published_date]])</f>
        <v>1095</v>
      </c>
      <c r="AB2054" s="4">
        <f>טבלה1[[#This Row],[price]]*טבלה1[[#This Row],[num_subscribers]]</f>
        <v>42480</v>
      </c>
    </row>
    <row r="2055" spans="1:28" x14ac:dyDescent="0.3">
      <c r="A2055">
        <v>968292</v>
      </c>
      <c r="B2055" t="s">
        <v>7325</v>
      </c>
      <c r="C2055" t="str">
        <f>LEFT(טבלה1[[#This Row],[course_title]],10)</f>
        <v>XPATH :bas</v>
      </c>
      <c r="D2055" t="str">
        <f>RIGHT(טבלה1[[#This Row],[course_title]],10)</f>
        <v xml:space="preserve"> beginners</v>
      </c>
      <c r="E2055" t="str">
        <f>MID(טבלה1[[#This Row],[course_title]],2,10)</f>
        <v>PATH :basi</v>
      </c>
      <c r="F2055" t="s">
        <v>7326</v>
      </c>
      <c r="G2055" t="str">
        <f>REPLACE(טבלה1[[#This Row],[url]],19,3,"com")</f>
        <v>https://www.udemy.com/xpath-basics-for-beginners/</v>
      </c>
      <c r="H2055" t="b">
        <v>1</v>
      </c>
      <c r="I2055" s="4">
        <v>40</v>
      </c>
      <c r="J2055" s="5">
        <v>878</v>
      </c>
      <c r="K2055" s="5">
        <v>6</v>
      </c>
      <c r="L2055" s="5">
        <v>8</v>
      </c>
      <c r="M2055">
        <v>1</v>
      </c>
      <c r="N2055" t="str">
        <f>VLOOKUP(טבלה1[[#This Row],[level_id]],Level_id!$A$2:$B$5,2)</f>
        <v>All levels</v>
      </c>
      <c r="O2055" t="str">
        <f>LOWER(טבלה1[[#This Row],[level_desc]])</f>
        <v>all levels</v>
      </c>
      <c r="P2055" s="3" t="str">
        <f>UPPER(טבלה1[[#This Row],[small letters]])</f>
        <v>ALL LEVELS</v>
      </c>
      <c r="Q2055">
        <f>LEN(טבלה1[[#This Row],[no spaces]])</f>
        <v>10</v>
      </c>
      <c r="R2055" t="str">
        <f>TRIM(טבלה1[[#This Row],[small letters]])</f>
        <v>all levels</v>
      </c>
      <c r="S2055" s="6">
        <v>0.61666666699999995</v>
      </c>
      <c r="T2055" s="12">
        <v>42640</v>
      </c>
      <c r="U2055" s="6">
        <f>DAY(טבלה1[[#This Row],[published_date]])</f>
        <v>27</v>
      </c>
      <c r="V2055" s="6">
        <f>MONTH(טבלה1[[#This Row],[published_date]])</f>
        <v>9</v>
      </c>
      <c r="W2055" s="6">
        <f>YEAR(טבלה1[[#This Row],[published_date]])</f>
        <v>2016</v>
      </c>
      <c r="X2055">
        <v>4</v>
      </c>
      <c r="Y2055" t="str">
        <f>VLOOKUP(טבלה1[[#This Row],[subject_id]],Subject_id!$A$2:$B$5,2)</f>
        <v>Web Development</v>
      </c>
      <c r="Z2055" s="7">
        <v>43734</v>
      </c>
      <c r="AA2055">
        <f>_xlfn.DAYS(טבלה1[[#This Row],[Removal_date]],טבלה1[[#This Row],[published_date]])</f>
        <v>1094</v>
      </c>
      <c r="AB2055" s="4">
        <f>טבלה1[[#This Row],[price]]*טבלה1[[#This Row],[num_subscribers]]</f>
        <v>35120</v>
      </c>
    </row>
    <row r="2056" spans="1:28" x14ac:dyDescent="0.3">
      <c r="A2056">
        <v>968304</v>
      </c>
      <c r="B2056" t="s">
        <v>6084</v>
      </c>
      <c r="C2056" t="str">
        <f>LEFT(טבלה1[[#This Row],[course_title]],10)</f>
        <v>XQUERY :ba</v>
      </c>
      <c r="D2056" t="str">
        <f>RIGHT(טבלה1[[#This Row],[course_title]],10)</f>
        <v xml:space="preserve"> beginners</v>
      </c>
      <c r="E2056" t="str">
        <f>MID(טבלה1[[#This Row],[course_title]],2,10)</f>
        <v>QUERY :bas</v>
      </c>
      <c r="F2056" t="s">
        <v>6085</v>
      </c>
      <c r="G2056" t="str">
        <f>REPLACE(טבלה1[[#This Row],[url]],19,3,"com")</f>
        <v>https://www.udemy.com/xquery-basics-for-beginners/</v>
      </c>
      <c r="H2056" t="b">
        <v>1</v>
      </c>
      <c r="I2056" s="4">
        <v>40</v>
      </c>
      <c r="J2056" s="5">
        <v>937</v>
      </c>
      <c r="K2056" s="5">
        <v>2</v>
      </c>
      <c r="L2056" s="5">
        <v>6</v>
      </c>
      <c r="M2056">
        <v>1</v>
      </c>
      <c r="N2056" t="str">
        <f>VLOOKUP(טבלה1[[#This Row],[level_id]],Level_id!$A$2:$B$5,2)</f>
        <v>All levels</v>
      </c>
      <c r="O2056" t="str">
        <f>LOWER(טבלה1[[#This Row],[level_desc]])</f>
        <v>all levels</v>
      </c>
      <c r="P2056" s="3" t="str">
        <f>UPPER(טבלה1[[#This Row],[small letters]])</f>
        <v>ALL LEVELS</v>
      </c>
      <c r="Q2056">
        <f>LEN(טבלה1[[#This Row],[no spaces]])</f>
        <v>10</v>
      </c>
      <c r="R2056" t="str">
        <f>TRIM(טבלה1[[#This Row],[small letters]])</f>
        <v>all levels</v>
      </c>
      <c r="S2056" s="6">
        <v>0.63333333300000005</v>
      </c>
      <c r="T2056" s="12">
        <v>42640</v>
      </c>
      <c r="U2056" s="6">
        <f>DAY(טבלה1[[#This Row],[published_date]])</f>
        <v>27</v>
      </c>
      <c r="V2056" s="6">
        <f>MONTH(טבלה1[[#This Row],[published_date]])</f>
        <v>9</v>
      </c>
      <c r="W2056" s="6">
        <f>YEAR(טבלה1[[#This Row],[published_date]])</f>
        <v>2016</v>
      </c>
      <c r="X2056">
        <v>4</v>
      </c>
      <c r="Y2056" t="str">
        <f>VLOOKUP(טבלה1[[#This Row],[subject_id]],Subject_id!$A$2:$B$5,2)</f>
        <v>Web Development</v>
      </c>
      <c r="Z2056" s="7">
        <v>43734</v>
      </c>
      <c r="AA2056">
        <f>_xlfn.DAYS(טבלה1[[#This Row],[Removal_date]],טבלה1[[#This Row],[published_date]])</f>
        <v>1094</v>
      </c>
      <c r="AB2056" s="4">
        <f>טבלה1[[#This Row],[price]]*טבלה1[[#This Row],[num_subscribers]]</f>
        <v>37480</v>
      </c>
    </row>
    <row r="2057" spans="1:28" x14ac:dyDescent="0.3">
      <c r="A2057">
        <v>975626</v>
      </c>
      <c r="B2057" t="s">
        <v>4695</v>
      </c>
      <c r="C2057" t="str">
        <f>LEFT(טבלה1[[#This Row],[course_title]],10)</f>
        <v>Learn to P</v>
      </c>
      <c r="D2057" t="str">
        <f>RIGHT(טבלה1[[#This Row],[course_title]],10)</f>
        <v xml:space="preserve"> on Piano"</v>
      </c>
      <c r="E2057" t="str">
        <f>MID(טבלה1[[#This Row],[course_title]],2,10)</f>
        <v>earn to Pl</v>
      </c>
      <c r="F2057" t="s">
        <v>4696</v>
      </c>
      <c r="G2057" t="str">
        <f>REPLACE(טבלה1[[#This Row],[url]],19,3,"com")</f>
        <v>https://www.udemy.com/learn-to-play-let-it-snow-on-piano/</v>
      </c>
      <c r="H2057" t="b">
        <v>1</v>
      </c>
      <c r="I2057" s="4">
        <v>40</v>
      </c>
      <c r="J2057" s="5">
        <v>36</v>
      </c>
      <c r="K2057" s="5">
        <v>4</v>
      </c>
      <c r="L2057" s="5">
        <v>8</v>
      </c>
      <c r="M2057">
        <v>4</v>
      </c>
      <c r="N2057" t="str">
        <f>VLOOKUP(טבלה1[[#This Row],[level_id]],Level_id!$A$2:$B$5,2)</f>
        <v>Intermediate Level</v>
      </c>
      <c r="O2057" t="str">
        <f>LOWER(טבלה1[[#This Row],[level_desc]])</f>
        <v>intermediate level</v>
      </c>
      <c r="P2057" s="3" t="str">
        <f>UPPER(טבלה1[[#This Row],[small letters]])</f>
        <v>INTERMEDIATE LEVEL</v>
      </c>
      <c r="Q2057">
        <f>LEN(טבלה1[[#This Row],[no spaces]])</f>
        <v>18</v>
      </c>
      <c r="R2057" t="str">
        <f>TRIM(טבלה1[[#This Row],[small letters]])</f>
        <v>intermediate level</v>
      </c>
      <c r="S2057" s="6">
        <v>1</v>
      </c>
      <c r="T2057" s="12">
        <v>42647</v>
      </c>
      <c r="U2057" s="6">
        <f>DAY(טבלה1[[#This Row],[published_date]])</f>
        <v>4</v>
      </c>
      <c r="V2057" s="6">
        <f>MONTH(טבלה1[[#This Row],[published_date]])</f>
        <v>10</v>
      </c>
      <c r="W2057" s="6">
        <f>YEAR(טבלה1[[#This Row],[published_date]])</f>
        <v>2016</v>
      </c>
      <c r="X2057">
        <v>3</v>
      </c>
      <c r="Y2057" t="str">
        <f>VLOOKUP(טבלה1[[#This Row],[subject_id]],Subject_id!$A$2:$B$5,2)</f>
        <v>Musical Instruments</v>
      </c>
      <c r="Z2057" s="7">
        <v>44114</v>
      </c>
      <c r="AA2057">
        <f>_xlfn.DAYS(טבלה1[[#This Row],[Removal_date]],טבלה1[[#This Row],[published_date]])</f>
        <v>1467</v>
      </c>
      <c r="AB2057" s="4">
        <f>טבלה1[[#This Row],[price]]*טבלה1[[#This Row],[num_subscribers]]</f>
        <v>1440</v>
      </c>
    </row>
    <row r="2058" spans="1:28" x14ac:dyDescent="0.3">
      <c r="A2058">
        <v>980114</v>
      </c>
      <c r="B2058" t="s">
        <v>5699</v>
      </c>
      <c r="C2058" t="str">
        <f>LEFT(טבלה1[[#This Row],[course_title]],10)</f>
        <v>The Comple</v>
      </c>
      <c r="D2058" t="str">
        <f>RIGHT(טבלה1[[#This Row],[course_title]],10)</f>
        <v>Developers</v>
      </c>
      <c r="E2058" t="str">
        <f>MID(טבלה1[[#This Row],[course_title]],2,10)</f>
        <v>he Complet</v>
      </c>
      <c r="F2058" t="s">
        <v>5700</v>
      </c>
      <c r="G2058" t="str">
        <f>REPLACE(טבלה1[[#This Row],[url]],19,3,"com")</f>
        <v>https://www.udemy.com/typescript-programming/</v>
      </c>
      <c r="H2058" t="b">
        <v>1</v>
      </c>
      <c r="I2058" s="4">
        <v>40</v>
      </c>
      <c r="J2058" s="5">
        <v>236</v>
      </c>
      <c r="K2058" s="5">
        <v>31</v>
      </c>
      <c r="L2058" s="5">
        <v>35</v>
      </c>
      <c r="M2058">
        <v>4</v>
      </c>
      <c r="N2058" t="str">
        <f>VLOOKUP(טבלה1[[#This Row],[level_id]],Level_id!$A$2:$B$5,2)</f>
        <v>Intermediate Level</v>
      </c>
      <c r="O2058" t="str">
        <f>LOWER(טבלה1[[#This Row],[level_desc]])</f>
        <v>intermediate level</v>
      </c>
      <c r="P2058" s="3" t="str">
        <f>UPPER(טבלה1[[#This Row],[small letters]])</f>
        <v>INTERMEDIATE LEVEL</v>
      </c>
      <c r="Q2058">
        <f>LEN(טבלה1[[#This Row],[no spaces]])</f>
        <v>18</v>
      </c>
      <c r="R2058" t="str">
        <f>TRIM(טבלה1[[#This Row],[small letters]])</f>
        <v>intermediate level</v>
      </c>
      <c r="S2058" s="6">
        <v>4</v>
      </c>
      <c r="T2058" s="12">
        <v>42655</v>
      </c>
      <c r="U2058" s="6">
        <f>DAY(טבלה1[[#This Row],[published_date]])</f>
        <v>12</v>
      </c>
      <c r="V2058" s="6">
        <f>MONTH(טבלה1[[#This Row],[published_date]])</f>
        <v>10</v>
      </c>
      <c r="W2058" s="6">
        <f>YEAR(טבלה1[[#This Row],[published_date]])</f>
        <v>2016</v>
      </c>
      <c r="X2058">
        <v>4</v>
      </c>
      <c r="Y2058" t="str">
        <f>VLOOKUP(טבלה1[[#This Row],[subject_id]],Subject_id!$A$2:$B$5,2)</f>
        <v>Web Development</v>
      </c>
      <c r="Z2058" s="7">
        <v>44114</v>
      </c>
      <c r="AA2058">
        <f>_xlfn.DAYS(טבלה1[[#This Row],[Removal_date]],טבלה1[[#This Row],[published_date]])</f>
        <v>1459</v>
      </c>
      <c r="AB2058" s="4">
        <f>טבלה1[[#This Row],[price]]*טבלה1[[#This Row],[num_subscribers]]</f>
        <v>9440</v>
      </c>
    </row>
    <row r="2059" spans="1:28" x14ac:dyDescent="0.3">
      <c r="A2059">
        <v>994050</v>
      </c>
      <c r="B2059" t="s">
        <v>4741</v>
      </c>
      <c r="C2059" t="str">
        <f>LEFT(טבלה1[[#This Row],[course_title]],10)</f>
        <v>Instant Ha</v>
      </c>
      <c r="D2059" t="str">
        <f>RIGHT(טבלה1[[#This Row],[course_title]],10)</f>
        <v>Stone now!</v>
      </c>
      <c r="E2059" t="str">
        <f>MID(טבלה1[[#This Row],[course_title]],2,10)</f>
        <v>nstant Har</v>
      </c>
      <c r="F2059" t="s">
        <v>4742</v>
      </c>
      <c r="G2059" t="str">
        <f>REPLACE(טבלה1[[#This Row],[url]],19,3,"com")</f>
        <v>https://www.udemy.com/instant-harmonica-play-dylans-like-a-rolling-stone-now/</v>
      </c>
      <c r="H2059" t="b">
        <v>1</v>
      </c>
      <c r="I2059" s="4">
        <v>40</v>
      </c>
      <c r="J2059" s="5">
        <v>28</v>
      </c>
      <c r="K2059" s="5">
        <v>2</v>
      </c>
      <c r="L2059" s="5">
        <v>11</v>
      </c>
      <c r="M2059">
        <v>1</v>
      </c>
      <c r="N2059" t="str">
        <f>VLOOKUP(טבלה1[[#This Row],[level_id]],Level_id!$A$2:$B$5,2)</f>
        <v>All levels</v>
      </c>
      <c r="O2059" t="str">
        <f>LOWER(טבלה1[[#This Row],[level_desc]])</f>
        <v>all levels</v>
      </c>
      <c r="P2059" s="3" t="str">
        <f>UPPER(טבלה1[[#This Row],[small letters]])</f>
        <v>ALL LEVELS</v>
      </c>
      <c r="Q2059">
        <f>LEN(טבלה1[[#This Row],[no spaces]])</f>
        <v>10</v>
      </c>
      <c r="R2059" t="str">
        <f>TRIM(טבלה1[[#This Row],[small letters]])</f>
        <v>all levels</v>
      </c>
      <c r="S2059" s="6">
        <v>1.5</v>
      </c>
      <c r="T2059" s="12">
        <v>42670</v>
      </c>
      <c r="U2059" s="6">
        <f>DAY(טבלה1[[#This Row],[published_date]])</f>
        <v>27</v>
      </c>
      <c r="V2059" s="6">
        <f>MONTH(טבלה1[[#This Row],[published_date]])</f>
        <v>10</v>
      </c>
      <c r="W2059" s="6">
        <f>YEAR(טבלה1[[#This Row],[published_date]])</f>
        <v>2016</v>
      </c>
      <c r="X2059">
        <v>3</v>
      </c>
      <c r="Y2059" t="str">
        <f>VLOOKUP(טבלה1[[#This Row],[subject_id]],Subject_id!$A$2:$B$5,2)</f>
        <v>Musical Instruments</v>
      </c>
      <c r="Z2059" s="7">
        <v>43734</v>
      </c>
      <c r="AA2059">
        <f>_xlfn.DAYS(טבלה1[[#This Row],[Removal_date]],טבלה1[[#This Row],[published_date]])</f>
        <v>1064</v>
      </c>
      <c r="AB2059" s="4">
        <f>טבלה1[[#This Row],[price]]*טבלה1[[#This Row],[num_subscribers]]</f>
        <v>1120</v>
      </c>
    </row>
    <row r="2060" spans="1:28" x14ac:dyDescent="0.3">
      <c r="A2060">
        <v>996542</v>
      </c>
      <c r="B2060" t="s">
        <v>640</v>
      </c>
      <c r="C2060" t="str">
        <f>LEFT(טבלה1[[#This Row],[course_title]],10)</f>
        <v xml:space="preserve">Mastering </v>
      </c>
      <c r="D2060" t="str">
        <f>RIGHT(טבלה1[[#This Row],[course_title]],10)</f>
        <v>ng Pattern</v>
      </c>
      <c r="E2060" t="str">
        <f>MID(טבלה1[[#This Row],[course_title]],2,10)</f>
        <v>astering C</v>
      </c>
      <c r="F2060" t="s">
        <v>641</v>
      </c>
      <c r="G2060" t="str">
        <f>REPLACE(טבלה1[[#This Row],[url]],19,3,"com")</f>
        <v>https://www.udemy.com/mastering-countertrend-trading/</v>
      </c>
      <c r="H2060" t="b">
        <v>1</v>
      </c>
      <c r="I2060" s="4">
        <v>40</v>
      </c>
      <c r="J2060" s="5">
        <v>14</v>
      </c>
      <c r="K2060" s="5">
        <v>5</v>
      </c>
      <c r="L2060" s="5">
        <v>11</v>
      </c>
      <c r="M2060">
        <v>1</v>
      </c>
      <c r="N2060" t="str">
        <f>VLOOKUP(טבלה1[[#This Row],[level_id]],Level_id!$A$2:$B$5,2)</f>
        <v>All levels</v>
      </c>
      <c r="O2060" t="str">
        <f>LOWER(טבלה1[[#This Row],[level_desc]])</f>
        <v>all levels</v>
      </c>
      <c r="P2060" s="3" t="str">
        <f>UPPER(טבלה1[[#This Row],[small letters]])</f>
        <v>ALL LEVELS</v>
      </c>
      <c r="Q2060">
        <f>LEN(טבלה1[[#This Row],[no spaces]])</f>
        <v>10</v>
      </c>
      <c r="R2060" t="str">
        <f>TRIM(טבלה1[[#This Row],[small letters]])</f>
        <v>all levels</v>
      </c>
      <c r="S2060" s="6">
        <v>1</v>
      </c>
      <c r="T2060" s="12">
        <v>42672</v>
      </c>
      <c r="U2060" s="6">
        <f>DAY(טבלה1[[#This Row],[published_date]])</f>
        <v>29</v>
      </c>
      <c r="V2060" s="6">
        <f>MONTH(טבלה1[[#This Row],[published_date]])</f>
        <v>10</v>
      </c>
      <c r="W2060" s="6">
        <f>YEAR(טבלה1[[#This Row],[published_date]])</f>
        <v>2016</v>
      </c>
      <c r="X2060">
        <v>1</v>
      </c>
      <c r="Y2060" t="str">
        <f>VLOOKUP(טבלה1[[#This Row],[subject_id]],Subject_id!$A$2:$B$5,2)</f>
        <v>Business Finance</v>
      </c>
      <c r="Z2060" s="7">
        <v>43318</v>
      </c>
      <c r="AA2060">
        <f>_xlfn.DAYS(טבלה1[[#This Row],[Removal_date]],טבלה1[[#This Row],[published_date]])</f>
        <v>646</v>
      </c>
      <c r="AB2060" s="4">
        <f>טבלה1[[#This Row],[price]]*טבלה1[[#This Row],[num_subscribers]]</f>
        <v>560</v>
      </c>
    </row>
    <row r="2061" spans="1:28" x14ac:dyDescent="0.3">
      <c r="A2061">
        <v>1003250</v>
      </c>
      <c r="B2061" t="s">
        <v>4313</v>
      </c>
      <c r="C2061" t="str">
        <f>LEFT(טבלה1[[#This Row],[course_title]],10)</f>
        <v>World Perc</v>
      </c>
      <c r="D2061" t="str">
        <f>RIGHT(טבלה1[[#This Row],[course_title]],10)</f>
        <v>r Everyone</v>
      </c>
      <c r="E2061" t="str">
        <f>MID(טבלה1[[#This Row],[course_title]],2,10)</f>
        <v>orld Percu</v>
      </c>
      <c r="F2061" t="s">
        <v>4314</v>
      </c>
      <c r="G2061" t="str">
        <f>REPLACE(טבלה1[[#This Row],[url]],19,3,"com")</f>
        <v>https://www.udemy.com/world-percussion-lessons-for-everyone/</v>
      </c>
      <c r="H2061" t="b">
        <v>1</v>
      </c>
      <c r="I2061" s="4">
        <v>40</v>
      </c>
      <c r="J2061" s="5">
        <v>68</v>
      </c>
      <c r="K2061" s="5">
        <v>9</v>
      </c>
      <c r="L2061" s="5">
        <v>56</v>
      </c>
      <c r="M2061">
        <v>1</v>
      </c>
      <c r="N2061" t="str">
        <f>VLOOKUP(טבלה1[[#This Row],[level_id]],Level_id!$A$2:$B$5,2)</f>
        <v>All levels</v>
      </c>
      <c r="O2061" t="str">
        <f>LOWER(טבלה1[[#This Row],[level_desc]])</f>
        <v>all levels</v>
      </c>
      <c r="P2061" s="3" t="str">
        <f>UPPER(טבלה1[[#This Row],[small letters]])</f>
        <v>ALL LEVELS</v>
      </c>
      <c r="Q2061">
        <f>LEN(טבלה1[[#This Row],[no spaces]])</f>
        <v>10</v>
      </c>
      <c r="R2061" t="str">
        <f>TRIM(טבלה1[[#This Row],[small letters]])</f>
        <v>all levels</v>
      </c>
      <c r="S2061" s="6">
        <v>4</v>
      </c>
      <c r="T2061" s="12">
        <v>42688</v>
      </c>
      <c r="U2061" s="6">
        <f>DAY(טבלה1[[#This Row],[published_date]])</f>
        <v>14</v>
      </c>
      <c r="V2061" s="6">
        <f>MONTH(טבלה1[[#This Row],[published_date]])</f>
        <v>11</v>
      </c>
      <c r="W2061" s="6">
        <f>YEAR(טבלה1[[#This Row],[published_date]])</f>
        <v>2016</v>
      </c>
      <c r="X2061">
        <v>3</v>
      </c>
      <c r="Y2061" t="str">
        <f>VLOOKUP(טבלה1[[#This Row],[subject_id]],Subject_id!$A$2:$B$5,2)</f>
        <v>Musical Instruments</v>
      </c>
      <c r="Z2061" s="7">
        <v>43734</v>
      </c>
      <c r="AA2061">
        <f>_xlfn.DAYS(טבלה1[[#This Row],[Removal_date]],טבלה1[[#This Row],[published_date]])</f>
        <v>1046</v>
      </c>
      <c r="AB2061" s="4">
        <f>טבלה1[[#This Row],[price]]*טבלה1[[#This Row],[num_subscribers]]</f>
        <v>2720</v>
      </c>
    </row>
    <row r="2062" spans="1:28" x14ac:dyDescent="0.3">
      <c r="A2062">
        <v>1008654</v>
      </c>
      <c r="B2062" t="s">
        <v>3440</v>
      </c>
      <c r="C2062" t="str">
        <f>LEFT(טבלה1[[#This Row],[course_title]],10)</f>
        <v>Learn Phot</v>
      </c>
      <c r="D2062" t="str">
        <f>RIGHT(טבלה1[[#This Row],[course_title]],10)</f>
        <v>3 projects</v>
      </c>
      <c r="E2062" t="str">
        <f>MID(טבלה1[[#This Row],[course_title]],2,10)</f>
        <v>earn Photo</v>
      </c>
      <c r="F2062" t="s">
        <v>3441</v>
      </c>
      <c r="G2062" t="str">
        <f>REPLACE(טבלה1[[#This Row],[url]],19,3,"com")</f>
        <v>https://www.udemy.com/learn-photo-manipulation-build-3-projects/</v>
      </c>
      <c r="H2062" t="b">
        <v>1</v>
      </c>
      <c r="I2062" s="4">
        <v>40</v>
      </c>
      <c r="J2062" s="5">
        <v>10</v>
      </c>
      <c r="K2062" s="5">
        <v>1</v>
      </c>
      <c r="L2062" s="5">
        <v>18</v>
      </c>
      <c r="M2062">
        <v>1</v>
      </c>
      <c r="N2062" t="str">
        <f>VLOOKUP(טבלה1[[#This Row],[level_id]],Level_id!$A$2:$B$5,2)</f>
        <v>All levels</v>
      </c>
      <c r="O2062" t="str">
        <f>LOWER(טבלה1[[#This Row],[level_desc]])</f>
        <v>all levels</v>
      </c>
      <c r="P2062" s="3" t="str">
        <f>UPPER(טבלה1[[#This Row],[small letters]])</f>
        <v>ALL LEVELS</v>
      </c>
      <c r="Q2062">
        <f>LEN(טבלה1[[#This Row],[no spaces]])</f>
        <v>10</v>
      </c>
      <c r="R2062" t="str">
        <f>TRIM(טבלה1[[#This Row],[small letters]])</f>
        <v>all levels</v>
      </c>
      <c r="S2062" s="6">
        <v>2.5</v>
      </c>
      <c r="T2062" s="12">
        <v>42701</v>
      </c>
      <c r="U2062" s="6">
        <f>DAY(טבלה1[[#This Row],[published_date]])</f>
        <v>27</v>
      </c>
      <c r="V2062" s="6">
        <f>MONTH(טבלה1[[#This Row],[published_date]])</f>
        <v>11</v>
      </c>
      <c r="W2062" s="6">
        <f>YEAR(טבלה1[[#This Row],[published_date]])</f>
        <v>2016</v>
      </c>
      <c r="X2062">
        <v>2</v>
      </c>
      <c r="Y2062" t="str">
        <f>VLOOKUP(טבלה1[[#This Row],[subject_id]],Subject_id!$A$2:$B$5,2)</f>
        <v>Graphic Design</v>
      </c>
      <c r="Z2062" s="7">
        <v>43734</v>
      </c>
      <c r="AA2062">
        <f>_xlfn.DAYS(טבלה1[[#This Row],[Removal_date]],טבלה1[[#This Row],[published_date]])</f>
        <v>1033</v>
      </c>
      <c r="AB2062" s="4">
        <f>טבלה1[[#This Row],[price]]*טבלה1[[#This Row],[num_subscribers]]</f>
        <v>400</v>
      </c>
    </row>
    <row r="2063" spans="1:28" x14ac:dyDescent="0.3">
      <c r="A2063">
        <v>1013762</v>
      </c>
      <c r="B2063" t="s">
        <v>3918</v>
      </c>
      <c r="C2063" t="str">
        <f>LEFT(טבלה1[[#This Row],[course_title]],10)</f>
        <v>Instant Ha</v>
      </c>
      <c r="D2063" t="str">
        <f>RIGHT(טבלה1[[#This Row],[course_title]],10)</f>
        <v>lujah now!</v>
      </c>
      <c r="E2063" t="str">
        <f>MID(טבלה1[[#This Row],[course_title]],2,10)</f>
        <v>nstant Har</v>
      </c>
      <c r="F2063" t="s">
        <v>3919</v>
      </c>
      <c r="G2063" t="str">
        <f>REPLACE(טבלה1[[#This Row],[url]],19,3,"com")</f>
        <v>https://www.udemy.com/instant-harmonica-play-leonard-cohens-hallelujah-now/</v>
      </c>
      <c r="H2063" t="b">
        <v>1</v>
      </c>
      <c r="I2063" s="4">
        <v>40</v>
      </c>
      <c r="J2063" s="5">
        <v>100</v>
      </c>
      <c r="K2063" s="5">
        <v>15</v>
      </c>
      <c r="L2063" s="5">
        <v>14</v>
      </c>
      <c r="M2063">
        <v>1</v>
      </c>
      <c r="N2063" t="str">
        <f>VLOOKUP(טבלה1[[#This Row],[level_id]],Level_id!$A$2:$B$5,2)</f>
        <v>All levels</v>
      </c>
      <c r="O2063" t="str">
        <f>LOWER(טבלה1[[#This Row],[level_desc]])</f>
        <v>all levels</v>
      </c>
      <c r="P2063" s="3" t="str">
        <f>UPPER(טבלה1[[#This Row],[small letters]])</f>
        <v>ALL LEVELS</v>
      </c>
      <c r="Q2063">
        <f>LEN(טבלה1[[#This Row],[no spaces]])</f>
        <v>10</v>
      </c>
      <c r="R2063" t="str">
        <f>TRIM(טבלה1[[#This Row],[small letters]])</f>
        <v>all levels</v>
      </c>
      <c r="S2063" s="6">
        <v>1.5</v>
      </c>
      <c r="T2063" s="12">
        <v>42694</v>
      </c>
      <c r="U2063" s="6">
        <f>DAY(טבלה1[[#This Row],[published_date]])</f>
        <v>20</v>
      </c>
      <c r="V2063" s="6">
        <f>MONTH(טבלה1[[#This Row],[published_date]])</f>
        <v>11</v>
      </c>
      <c r="W2063" s="6">
        <f>YEAR(טבלה1[[#This Row],[published_date]])</f>
        <v>2016</v>
      </c>
      <c r="X2063">
        <v>3</v>
      </c>
      <c r="Y2063" t="str">
        <f>VLOOKUP(טבלה1[[#This Row],[subject_id]],Subject_id!$A$2:$B$5,2)</f>
        <v>Musical Instruments</v>
      </c>
      <c r="Z2063" s="7">
        <v>43734</v>
      </c>
      <c r="AA2063">
        <f>_xlfn.DAYS(טבלה1[[#This Row],[Removal_date]],טבלה1[[#This Row],[published_date]])</f>
        <v>1040</v>
      </c>
      <c r="AB2063" s="4">
        <f>טבלה1[[#This Row],[price]]*טבלה1[[#This Row],[num_subscribers]]</f>
        <v>4000</v>
      </c>
    </row>
    <row r="2064" spans="1:28" x14ac:dyDescent="0.3">
      <c r="A2064">
        <v>1016650</v>
      </c>
      <c r="B2064" t="s">
        <v>6551</v>
      </c>
      <c r="C2064" t="str">
        <f>LEFT(טבלה1[[#This Row],[course_title]],10)</f>
        <v>PHP CodeIg</v>
      </c>
      <c r="D2064" t="str">
        <f>RIGHT(טבלה1[[#This Row],[course_title]],10)</f>
        <v>pts in MVC</v>
      </c>
      <c r="E2064" t="str">
        <f>MID(טבלה1[[#This Row],[course_title]],2,10)</f>
        <v>HP CodeIgn</v>
      </c>
      <c r="F2064" t="s">
        <v>6552</v>
      </c>
      <c r="G2064" t="str">
        <f>REPLACE(טבלה1[[#This Row],[url]],19,3,"com")</f>
        <v>https://www.udemy.com/codeignitercrud-concepts-in-mvc/</v>
      </c>
      <c r="H2064" t="b">
        <v>1</v>
      </c>
      <c r="I2064" s="4">
        <v>40</v>
      </c>
      <c r="J2064" s="5">
        <v>601</v>
      </c>
      <c r="K2064" s="5">
        <v>4</v>
      </c>
      <c r="L2064" s="5">
        <v>6</v>
      </c>
      <c r="M2064">
        <v>1</v>
      </c>
      <c r="N2064" t="str">
        <f>VLOOKUP(טבלה1[[#This Row],[level_id]],Level_id!$A$2:$B$5,2)</f>
        <v>All levels</v>
      </c>
      <c r="O2064" t="str">
        <f>LOWER(טבלה1[[#This Row],[level_desc]])</f>
        <v>all levels</v>
      </c>
      <c r="P2064" s="3" t="str">
        <f>UPPER(טבלה1[[#This Row],[small letters]])</f>
        <v>ALL LEVELS</v>
      </c>
      <c r="Q2064">
        <f>LEN(טבלה1[[#This Row],[no spaces]])</f>
        <v>10</v>
      </c>
      <c r="R2064" t="str">
        <f>TRIM(טבלה1[[#This Row],[small letters]])</f>
        <v>all levels</v>
      </c>
      <c r="S2064" s="6">
        <v>0.58333333300000001</v>
      </c>
      <c r="T2064" s="12">
        <v>42701</v>
      </c>
      <c r="U2064" s="6">
        <f>DAY(טבלה1[[#This Row],[published_date]])</f>
        <v>27</v>
      </c>
      <c r="V2064" s="6">
        <f>MONTH(טבלה1[[#This Row],[published_date]])</f>
        <v>11</v>
      </c>
      <c r="W2064" s="6">
        <f>YEAR(טבלה1[[#This Row],[published_date]])</f>
        <v>2016</v>
      </c>
      <c r="X2064">
        <v>4</v>
      </c>
      <c r="Y2064" t="str">
        <f>VLOOKUP(טבלה1[[#This Row],[subject_id]],Subject_id!$A$2:$B$5,2)</f>
        <v>Web Development</v>
      </c>
      <c r="Z2064" s="7">
        <v>43734</v>
      </c>
      <c r="AA2064">
        <f>_xlfn.DAYS(טבלה1[[#This Row],[Removal_date]],טבלה1[[#This Row],[published_date]])</f>
        <v>1033</v>
      </c>
      <c r="AB2064" s="4">
        <f>טבלה1[[#This Row],[price]]*טבלה1[[#This Row],[num_subscribers]]</f>
        <v>24040</v>
      </c>
    </row>
    <row r="2065" spans="1:28" x14ac:dyDescent="0.3">
      <c r="A2065">
        <v>1018530</v>
      </c>
      <c r="B2065" t="s">
        <v>7291</v>
      </c>
      <c r="C2065" t="str">
        <f>LEFT(טבלה1[[#This Row],[course_title]],10)</f>
        <v>Cakephp:Cr</v>
      </c>
      <c r="D2065" t="str">
        <f>RIGHT(טבלה1[[#This Row],[course_title]],10)</f>
        <v>pplication</v>
      </c>
      <c r="E2065" t="str">
        <f>MID(טבלה1[[#This Row],[course_title]],2,10)</f>
        <v>akephp:Cre</v>
      </c>
      <c r="F2065" t="s">
        <v>7292</v>
      </c>
      <c r="G2065" t="str">
        <f>REPLACE(טבלה1[[#This Row],[url]],19,3,"com")</f>
        <v>https://www.udemy.com/cakephpcreating-a-crud-application/</v>
      </c>
      <c r="H2065" t="b">
        <v>1</v>
      </c>
      <c r="I2065" s="4">
        <v>40</v>
      </c>
      <c r="J2065" s="5">
        <v>803</v>
      </c>
      <c r="K2065" s="5">
        <v>2</v>
      </c>
      <c r="L2065" s="5">
        <v>7</v>
      </c>
      <c r="M2065">
        <v>1</v>
      </c>
      <c r="N2065" t="str">
        <f>VLOOKUP(טבלה1[[#This Row],[level_id]],Level_id!$A$2:$B$5,2)</f>
        <v>All levels</v>
      </c>
      <c r="O2065" t="str">
        <f>LOWER(טבלה1[[#This Row],[level_desc]])</f>
        <v>all levels</v>
      </c>
      <c r="P2065" s="3" t="str">
        <f>UPPER(טבלה1[[#This Row],[small letters]])</f>
        <v>ALL LEVELS</v>
      </c>
      <c r="Q2065">
        <f>LEN(טבלה1[[#This Row],[no spaces]])</f>
        <v>10</v>
      </c>
      <c r="R2065" t="str">
        <f>TRIM(טבלה1[[#This Row],[small letters]])</f>
        <v>all levels</v>
      </c>
      <c r="S2065" s="6">
        <v>0.51666666699999997</v>
      </c>
      <c r="T2065" s="12">
        <v>42696</v>
      </c>
      <c r="U2065" s="6">
        <f>DAY(טבלה1[[#This Row],[published_date]])</f>
        <v>22</v>
      </c>
      <c r="V2065" s="6">
        <f>MONTH(טבלה1[[#This Row],[published_date]])</f>
        <v>11</v>
      </c>
      <c r="W2065" s="6">
        <f>YEAR(טבלה1[[#This Row],[published_date]])</f>
        <v>2016</v>
      </c>
      <c r="X2065">
        <v>4</v>
      </c>
      <c r="Y2065" t="str">
        <f>VLOOKUP(טבלה1[[#This Row],[subject_id]],Subject_id!$A$2:$B$5,2)</f>
        <v>Web Development</v>
      </c>
      <c r="Z2065" s="7">
        <v>43734</v>
      </c>
      <c r="AA2065">
        <f>_xlfn.DAYS(טבלה1[[#This Row],[Removal_date]],טבלה1[[#This Row],[published_date]])</f>
        <v>1038</v>
      </c>
      <c r="AB2065" s="4">
        <f>טבלה1[[#This Row],[price]]*טבלה1[[#This Row],[num_subscribers]]</f>
        <v>32120</v>
      </c>
    </row>
    <row r="2066" spans="1:28" x14ac:dyDescent="0.3">
      <c r="A2066">
        <v>1020722</v>
      </c>
      <c r="B2066" t="s">
        <v>6937</v>
      </c>
      <c r="C2066" t="str">
        <f>LEFT(טבלה1[[#This Row],[course_title]],10)</f>
        <v>PHP Zend F</v>
      </c>
      <c r="D2066" t="str">
        <f>RIGHT(טבלה1[[#This Row],[course_title]],10)</f>
        <v>pplication</v>
      </c>
      <c r="E2066" t="str">
        <f>MID(טבלה1[[#This Row],[course_title]],2,10)</f>
        <v>HP Zend Fr</v>
      </c>
      <c r="F2066" t="s">
        <v>6938</v>
      </c>
      <c r="G2066" t="str">
        <f>REPLACE(טבלה1[[#This Row],[url]],19,3,"com")</f>
        <v>https://www.udemy.com/zend-framework-111creating-a-crud-application/</v>
      </c>
      <c r="H2066" t="b">
        <v>1</v>
      </c>
      <c r="I2066" s="4">
        <v>40</v>
      </c>
      <c r="J2066" s="5">
        <v>1122</v>
      </c>
      <c r="K2066" s="5">
        <v>5</v>
      </c>
      <c r="L2066" s="5">
        <v>7</v>
      </c>
      <c r="M2066">
        <v>1</v>
      </c>
      <c r="N2066" t="str">
        <f>VLOOKUP(טבלה1[[#This Row],[level_id]],Level_id!$A$2:$B$5,2)</f>
        <v>All levels</v>
      </c>
      <c r="O2066" t="str">
        <f>LOWER(טבלה1[[#This Row],[level_desc]])</f>
        <v>all levels</v>
      </c>
      <c r="P2066" s="3" t="str">
        <f>UPPER(טבלה1[[#This Row],[small letters]])</f>
        <v>ALL LEVELS</v>
      </c>
      <c r="Q2066">
        <f>LEN(טבלה1[[#This Row],[no spaces]])</f>
        <v>10</v>
      </c>
      <c r="R2066" t="str">
        <f>TRIM(טבלה1[[#This Row],[small letters]])</f>
        <v>all levels</v>
      </c>
      <c r="S2066" s="6">
        <v>0.58333333300000001</v>
      </c>
      <c r="T2066" s="12">
        <v>42698</v>
      </c>
      <c r="U2066" s="6">
        <f>DAY(טבלה1[[#This Row],[published_date]])</f>
        <v>24</v>
      </c>
      <c r="V2066" s="6">
        <f>MONTH(טבלה1[[#This Row],[published_date]])</f>
        <v>11</v>
      </c>
      <c r="W2066" s="6">
        <f>YEAR(טבלה1[[#This Row],[published_date]])</f>
        <v>2016</v>
      </c>
      <c r="X2066">
        <v>4</v>
      </c>
      <c r="Y2066" t="str">
        <f>VLOOKUP(טבלה1[[#This Row],[subject_id]],Subject_id!$A$2:$B$5,2)</f>
        <v>Web Development</v>
      </c>
      <c r="Z2066" s="7">
        <v>43734</v>
      </c>
      <c r="AA2066">
        <f>_xlfn.DAYS(טבלה1[[#This Row],[Removal_date]],טבלה1[[#This Row],[published_date]])</f>
        <v>1036</v>
      </c>
      <c r="AB2066" s="4">
        <f>טבלה1[[#This Row],[price]]*טבלה1[[#This Row],[num_subscribers]]</f>
        <v>44880</v>
      </c>
    </row>
    <row r="2067" spans="1:28" x14ac:dyDescent="0.3">
      <c r="A2067">
        <v>1021594</v>
      </c>
      <c r="B2067" t="s">
        <v>6532</v>
      </c>
      <c r="C2067" t="str">
        <f>LEFT(טבלה1[[#This Row],[course_title]],10)</f>
        <v>PHP Zend F</v>
      </c>
      <c r="D2067" t="str">
        <f>RIGHT(טבלה1[[#This Row],[course_title]],10)</f>
        <v>pplication</v>
      </c>
      <c r="E2067" t="str">
        <f>MID(טבלה1[[#This Row],[course_title]],2,10)</f>
        <v>HP Zend Fr</v>
      </c>
      <c r="F2067" t="s">
        <v>6533</v>
      </c>
      <c r="G2067" t="str">
        <f>REPLACE(טבלה1[[#This Row],[url]],19,3,"com")</f>
        <v>https://www.udemy.com/zend-framework-2creating-a-crud-application/</v>
      </c>
      <c r="H2067" t="b">
        <v>1</v>
      </c>
      <c r="I2067" s="4">
        <v>40</v>
      </c>
      <c r="J2067" s="5">
        <v>802</v>
      </c>
      <c r="K2067" s="5">
        <v>6</v>
      </c>
      <c r="L2067" s="5">
        <v>9</v>
      </c>
      <c r="M2067">
        <v>1</v>
      </c>
      <c r="N2067" t="str">
        <f>VLOOKUP(טבלה1[[#This Row],[level_id]],Level_id!$A$2:$B$5,2)</f>
        <v>All levels</v>
      </c>
      <c r="O2067" t="str">
        <f>LOWER(טבלה1[[#This Row],[level_desc]])</f>
        <v>all levels</v>
      </c>
      <c r="P2067" s="3" t="str">
        <f>UPPER(טבלה1[[#This Row],[small letters]])</f>
        <v>ALL LEVELS</v>
      </c>
      <c r="Q2067">
        <f>LEN(טבלה1[[#This Row],[no spaces]])</f>
        <v>10</v>
      </c>
      <c r="R2067" t="str">
        <f>TRIM(טבלה1[[#This Row],[small letters]])</f>
        <v>all levels</v>
      </c>
      <c r="S2067" s="6">
        <v>0.63333333300000005</v>
      </c>
      <c r="T2067" s="12">
        <v>42699</v>
      </c>
      <c r="U2067" s="6">
        <f>DAY(טבלה1[[#This Row],[published_date]])</f>
        <v>25</v>
      </c>
      <c r="V2067" s="6">
        <f>MONTH(טבלה1[[#This Row],[published_date]])</f>
        <v>11</v>
      </c>
      <c r="W2067" s="6">
        <f>YEAR(טבלה1[[#This Row],[published_date]])</f>
        <v>2016</v>
      </c>
      <c r="X2067">
        <v>4</v>
      </c>
      <c r="Y2067" t="str">
        <f>VLOOKUP(טבלה1[[#This Row],[subject_id]],Subject_id!$A$2:$B$5,2)</f>
        <v>Web Development</v>
      </c>
      <c r="Z2067" s="7">
        <v>43734</v>
      </c>
      <c r="AA2067">
        <f>_xlfn.DAYS(טבלה1[[#This Row],[Removal_date]],טבלה1[[#This Row],[published_date]])</f>
        <v>1035</v>
      </c>
      <c r="AB2067" s="4">
        <f>טבלה1[[#This Row],[price]]*טבלה1[[#This Row],[num_subscribers]]</f>
        <v>32080</v>
      </c>
    </row>
    <row r="2068" spans="1:28" x14ac:dyDescent="0.3">
      <c r="A2068">
        <v>1036338</v>
      </c>
      <c r="B2068" t="s">
        <v>4616</v>
      </c>
      <c r="C2068" t="str">
        <f>LEFT(טבלה1[[#This Row],[course_title]],10)</f>
        <v>Instant ha</v>
      </c>
      <c r="D2068" t="str">
        <f>RIGHT(טבלה1[[#This Row],[course_title]],10)</f>
        <v>t tonight!</v>
      </c>
      <c r="E2068" t="str">
        <f>MID(טבלה1[[#This Row],[course_title]],2,10)</f>
        <v>nstant har</v>
      </c>
      <c r="F2068" t="s">
        <v>4617</v>
      </c>
      <c r="G2068" t="str">
        <f>REPLACE(טבלה1[[#This Row],[url]],19,3,"com")</f>
        <v>https://www.udemy.com/instant-harmonica-enjoy-playing-silent-night-tonight/</v>
      </c>
      <c r="H2068" t="b">
        <v>1</v>
      </c>
      <c r="I2068" s="4">
        <v>40</v>
      </c>
      <c r="J2068" s="5">
        <v>16</v>
      </c>
      <c r="K2068" s="5">
        <v>3</v>
      </c>
      <c r="L2068" s="5">
        <v>12</v>
      </c>
      <c r="M2068">
        <v>1</v>
      </c>
      <c r="N2068" t="str">
        <f>VLOOKUP(טבלה1[[#This Row],[level_id]],Level_id!$A$2:$B$5,2)</f>
        <v>All levels</v>
      </c>
      <c r="O2068" t="str">
        <f>LOWER(טבלה1[[#This Row],[level_desc]])</f>
        <v>all levels</v>
      </c>
      <c r="P2068" s="3" t="str">
        <f>UPPER(טבלה1[[#This Row],[small letters]])</f>
        <v>ALL LEVELS</v>
      </c>
      <c r="Q2068">
        <f>LEN(טבלה1[[#This Row],[no spaces]])</f>
        <v>10</v>
      </c>
      <c r="R2068" t="str">
        <f>TRIM(טבלה1[[#This Row],[small letters]])</f>
        <v>all levels</v>
      </c>
      <c r="S2068" s="6">
        <v>0.63333333300000005</v>
      </c>
      <c r="T2068" s="12">
        <v>42718</v>
      </c>
      <c r="U2068" s="6">
        <f>DAY(טבלה1[[#This Row],[published_date]])</f>
        <v>14</v>
      </c>
      <c r="V2068" s="6">
        <f>MONTH(טבלה1[[#This Row],[published_date]])</f>
        <v>12</v>
      </c>
      <c r="W2068" s="6">
        <f>YEAR(טבלה1[[#This Row],[published_date]])</f>
        <v>2016</v>
      </c>
      <c r="X2068">
        <v>3</v>
      </c>
      <c r="Y2068" t="str">
        <f>VLOOKUP(טבלה1[[#This Row],[subject_id]],Subject_id!$A$2:$B$5,2)</f>
        <v>Musical Instruments</v>
      </c>
      <c r="Z2068" s="7">
        <v>43734</v>
      </c>
      <c r="AA2068">
        <f>_xlfn.DAYS(טבלה1[[#This Row],[Removal_date]],טבלה1[[#This Row],[published_date]])</f>
        <v>1016</v>
      </c>
      <c r="AB2068" s="4">
        <f>טבלה1[[#This Row],[price]]*טבלה1[[#This Row],[num_subscribers]]</f>
        <v>640</v>
      </c>
    </row>
    <row r="2069" spans="1:28" x14ac:dyDescent="0.3">
      <c r="A2069">
        <v>1037666</v>
      </c>
      <c r="B2069" t="s">
        <v>7065</v>
      </c>
      <c r="C2069" t="str">
        <f>LEFT(טבלה1[[#This Row],[course_title]],10)</f>
        <v xml:space="preserve">Webpack 1 </v>
      </c>
      <c r="D2069" t="str">
        <f>RIGHT(טבלה1[[#This Row],[course_title]],10)</f>
        <v>lete Guide</v>
      </c>
      <c r="E2069" t="str">
        <f>MID(טבלה1[[#This Row],[course_title]],2,10)</f>
        <v>ebpack 1 &amp;</v>
      </c>
      <c r="F2069" t="s">
        <v>7066</v>
      </c>
      <c r="G2069" t="str">
        <f>REPLACE(טבלה1[[#This Row],[url]],19,3,"com")</f>
        <v>https://www.udemy.com/webpack-complete-guide/</v>
      </c>
      <c r="H2069" t="b">
        <v>1</v>
      </c>
      <c r="I2069" s="4">
        <v>40</v>
      </c>
      <c r="J2069" s="5">
        <v>252</v>
      </c>
      <c r="K2069" s="5">
        <v>46</v>
      </c>
      <c r="L2069" s="5">
        <v>79</v>
      </c>
      <c r="M2069">
        <v>1</v>
      </c>
      <c r="N2069" t="str">
        <f>VLOOKUP(טבלה1[[#This Row],[level_id]],Level_id!$A$2:$B$5,2)</f>
        <v>All levels</v>
      </c>
      <c r="O2069" t="str">
        <f>LOWER(טבלה1[[#This Row],[level_desc]])</f>
        <v>all levels</v>
      </c>
      <c r="P2069" s="3" t="str">
        <f>UPPER(טבלה1[[#This Row],[small letters]])</f>
        <v>ALL LEVELS</v>
      </c>
      <c r="Q2069">
        <f>LEN(טבלה1[[#This Row],[no spaces]])</f>
        <v>10</v>
      </c>
      <c r="R2069" t="str">
        <f>TRIM(טבלה1[[#This Row],[small letters]])</f>
        <v>all levels</v>
      </c>
      <c r="S2069" s="6">
        <v>6.5</v>
      </c>
      <c r="T2069" s="12">
        <v>42804</v>
      </c>
      <c r="U2069" s="6">
        <f>DAY(טבלה1[[#This Row],[published_date]])</f>
        <v>10</v>
      </c>
      <c r="V2069" s="6">
        <f>MONTH(טבלה1[[#This Row],[published_date]])</f>
        <v>3</v>
      </c>
      <c r="W2069" s="6">
        <f>YEAR(טבלה1[[#This Row],[published_date]])</f>
        <v>2017</v>
      </c>
      <c r="X2069">
        <v>4</v>
      </c>
      <c r="Y2069" t="str">
        <f>VLOOKUP(טבלה1[[#This Row],[subject_id]],Subject_id!$A$2:$B$5,2)</f>
        <v>Web Development</v>
      </c>
      <c r="Z2069" s="7">
        <v>43734</v>
      </c>
      <c r="AA2069">
        <f>_xlfn.DAYS(טבלה1[[#This Row],[Removal_date]],טבלה1[[#This Row],[published_date]])</f>
        <v>930</v>
      </c>
      <c r="AB2069" s="4">
        <f>טבלה1[[#This Row],[price]]*טבלה1[[#This Row],[num_subscribers]]</f>
        <v>10080</v>
      </c>
    </row>
    <row r="2070" spans="1:28" x14ac:dyDescent="0.3">
      <c r="A2070">
        <v>1045886</v>
      </c>
      <c r="B2070" t="s">
        <v>3742</v>
      </c>
      <c r="C2070" t="str">
        <f>LEFT(טבלה1[[#This Row],[course_title]],10)</f>
        <v>Learn Acou</v>
      </c>
      <c r="D2070" t="str">
        <f>RIGHT(טבלה1[[#This Row],[course_title]],10)</f>
        <v>or Worship</v>
      </c>
      <c r="E2070" t="str">
        <f>MID(טבלה1[[#This Row],[course_title]],2,10)</f>
        <v>earn Acous</v>
      </c>
      <c r="F2070" t="s">
        <v>3743</v>
      </c>
      <c r="G2070" t="str">
        <f>REPLACE(טבלה1[[#This Row],[url]],19,3,"com")</f>
        <v>https://www.udemy.com/learn-acoustic-guitar-for-worship/</v>
      </c>
      <c r="H2070" t="b">
        <v>1</v>
      </c>
      <c r="I2070" s="4">
        <v>40</v>
      </c>
      <c r="J2070" s="5">
        <v>86</v>
      </c>
      <c r="K2070" s="5">
        <v>18</v>
      </c>
      <c r="L2070" s="5">
        <v>26</v>
      </c>
      <c r="M2070">
        <v>2</v>
      </c>
      <c r="N2070" t="str">
        <f>VLOOKUP(טבלה1[[#This Row],[level_id]],Level_id!$A$2:$B$5,2)</f>
        <v>Beginner Level</v>
      </c>
      <c r="O2070" t="str">
        <f>LOWER(טבלה1[[#This Row],[level_desc]])</f>
        <v>beginner level</v>
      </c>
      <c r="P2070" s="3" t="str">
        <f>UPPER(טבלה1[[#This Row],[small letters]])</f>
        <v>BEGINNER LEVEL</v>
      </c>
      <c r="Q2070">
        <f>LEN(טבלה1[[#This Row],[no spaces]])</f>
        <v>14</v>
      </c>
      <c r="R2070" t="str">
        <f>TRIM(טבלה1[[#This Row],[small letters]])</f>
        <v>beginner level</v>
      </c>
      <c r="S2070" s="6">
        <v>2</v>
      </c>
      <c r="T2070" s="12">
        <v>42758</v>
      </c>
      <c r="U2070" s="6">
        <f>DAY(טבלה1[[#This Row],[published_date]])</f>
        <v>23</v>
      </c>
      <c r="V2070" s="6">
        <f>MONTH(טבלה1[[#This Row],[published_date]])</f>
        <v>1</v>
      </c>
      <c r="W2070" s="6">
        <f>YEAR(טבלה1[[#This Row],[published_date]])</f>
        <v>2017</v>
      </c>
      <c r="X2070">
        <v>3</v>
      </c>
      <c r="Y2070" t="str">
        <f>VLOOKUP(טבלה1[[#This Row],[subject_id]],Subject_id!$A$2:$B$5,2)</f>
        <v>Musical Instruments</v>
      </c>
      <c r="Z2070" s="7">
        <v>43465</v>
      </c>
      <c r="AA2070">
        <f>_xlfn.DAYS(טבלה1[[#This Row],[Removal_date]],טבלה1[[#This Row],[published_date]])</f>
        <v>707</v>
      </c>
      <c r="AB2070" s="4">
        <f>טבלה1[[#This Row],[price]]*טבלה1[[#This Row],[num_subscribers]]</f>
        <v>3440</v>
      </c>
    </row>
    <row r="2071" spans="1:28" x14ac:dyDescent="0.3">
      <c r="A2071">
        <v>1046768</v>
      </c>
      <c r="B2071" t="s">
        <v>4480</v>
      </c>
      <c r="C2071" t="str">
        <f>LEFT(טבלה1[[#This Row],[course_title]],10)</f>
        <v>Instant ha</v>
      </c>
      <c r="D2071" t="str">
        <f>RIGHT(טבלה1[[#This Row],[course_title]],10)</f>
        <v>(tonight)!</v>
      </c>
      <c r="E2071" t="str">
        <f>MID(טבלה1[[#This Row],[course_title]],2,10)</f>
        <v>nstant har</v>
      </c>
      <c r="F2071" t="s">
        <v>4481</v>
      </c>
      <c r="G2071" t="str">
        <f>REPLACE(טבלה1[[#This Row],[url]],19,3,"com")</f>
        <v>https://www.udemy.com/instant-harmonica-play-auld-lang-syne-the-neet-tonight/</v>
      </c>
      <c r="H2071" t="b">
        <v>1</v>
      </c>
      <c r="I2071" s="4">
        <v>40</v>
      </c>
      <c r="J2071" s="5">
        <v>28</v>
      </c>
      <c r="K2071" s="5">
        <v>1</v>
      </c>
      <c r="L2071" s="5">
        <v>13</v>
      </c>
      <c r="M2071">
        <v>1</v>
      </c>
      <c r="N2071" t="str">
        <f>VLOOKUP(טבלה1[[#This Row],[level_id]],Level_id!$A$2:$B$5,2)</f>
        <v>All levels</v>
      </c>
      <c r="O2071" t="str">
        <f>LOWER(טבלה1[[#This Row],[level_desc]])</f>
        <v>all levels</v>
      </c>
      <c r="P2071" s="3" t="str">
        <f>UPPER(טבלה1[[#This Row],[small letters]])</f>
        <v>ALL LEVELS</v>
      </c>
      <c r="Q2071">
        <f>LEN(טבלה1[[#This Row],[no spaces]])</f>
        <v>10</v>
      </c>
      <c r="R2071" t="str">
        <f>TRIM(טבלה1[[#This Row],[small letters]])</f>
        <v>all levels</v>
      </c>
      <c r="S2071" s="6">
        <v>1</v>
      </c>
      <c r="T2071" s="12">
        <v>42726</v>
      </c>
      <c r="U2071" s="6">
        <f>DAY(טבלה1[[#This Row],[published_date]])</f>
        <v>22</v>
      </c>
      <c r="V2071" s="6">
        <f>MONTH(טבלה1[[#This Row],[published_date]])</f>
        <v>12</v>
      </c>
      <c r="W2071" s="6">
        <f>YEAR(טבלה1[[#This Row],[published_date]])</f>
        <v>2016</v>
      </c>
      <c r="X2071">
        <v>3</v>
      </c>
      <c r="Y2071" t="str">
        <f>VLOOKUP(טבלה1[[#This Row],[subject_id]],Subject_id!$A$2:$B$5,2)</f>
        <v>Musical Instruments</v>
      </c>
      <c r="Z2071" s="7">
        <v>43734</v>
      </c>
      <c r="AA2071">
        <f>_xlfn.DAYS(טבלה1[[#This Row],[Removal_date]],טבלה1[[#This Row],[published_date]])</f>
        <v>1008</v>
      </c>
      <c r="AB2071" s="4">
        <f>טבלה1[[#This Row],[price]]*טבלה1[[#This Row],[num_subscribers]]</f>
        <v>1120</v>
      </c>
    </row>
    <row r="2072" spans="1:28" x14ac:dyDescent="0.3">
      <c r="A2072">
        <v>1048302</v>
      </c>
      <c r="B2072" t="s">
        <v>3618</v>
      </c>
      <c r="C2072" t="str">
        <f>LEFT(טבלה1[[#This Row],[course_title]],10)</f>
        <v>Learn Trav</v>
      </c>
      <c r="D2072" t="str">
        <f>RIGHT(טבלה1[[#This Row],[course_title]],10)</f>
        <v>om Scratch</v>
      </c>
      <c r="E2072" t="str">
        <f>MID(טבלה1[[#This Row],[course_title]],2,10)</f>
        <v>earn Travi</v>
      </c>
      <c r="F2072" t="s">
        <v>3619</v>
      </c>
      <c r="G2072" t="str">
        <f>REPLACE(טבלה1[[#This Row],[url]],19,3,"com")</f>
        <v>https://www.udemy.com/learn-travis-picking-from-scratch/</v>
      </c>
      <c r="H2072" t="b">
        <v>1</v>
      </c>
      <c r="I2072" s="4">
        <v>40</v>
      </c>
      <c r="J2072" s="5">
        <v>219</v>
      </c>
      <c r="K2072" s="5">
        <v>30</v>
      </c>
      <c r="L2072" s="5">
        <v>25</v>
      </c>
      <c r="M2072">
        <v>4</v>
      </c>
      <c r="N2072" t="str">
        <f>VLOOKUP(טבלה1[[#This Row],[level_id]],Level_id!$A$2:$B$5,2)</f>
        <v>Intermediate Level</v>
      </c>
      <c r="O2072" t="str">
        <f>LOWER(טבלה1[[#This Row],[level_desc]])</f>
        <v>intermediate level</v>
      </c>
      <c r="P2072" s="3" t="str">
        <f>UPPER(טבלה1[[#This Row],[small letters]])</f>
        <v>INTERMEDIATE LEVEL</v>
      </c>
      <c r="Q2072">
        <f>LEN(טבלה1[[#This Row],[no spaces]])</f>
        <v>18</v>
      </c>
      <c r="R2072" t="str">
        <f>TRIM(טבלה1[[#This Row],[small letters]])</f>
        <v>intermediate level</v>
      </c>
      <c r="S2072" s="6">
        <v>1.5</v>
      </c>
      <c r="T2072" s="12">
        <v>42736</v>
      </c>
      <c r="U2072" s="6">
        <f>DAY(טבלה1[[#This Row],[published_date]])</f>
        <v>1</v>
      </c>
      <c r="V2072" s="6">
        <f>MONTH(טבלה1[[#This Row],[published_date]])</f>
        <v>1</v>
      </c>
      <c r="W2072" s="6">
        <f>YEAR(טבלה1[[#This Row],[published_date]])</f>
        <v>2017</v>
      </c>
      <c r="X2072">
        <v>3</v>
      </c>
      <c r="Y2072" t="str">
        <f>VLOOKUP(טבלה1[[#This Row],[subject_id]],Subject_id!$A$2:$B$5,2)</f>
        <v>Musical Instruments</v>
      </c>
      <c r="Z2072" s="7">
        <v>44114</v>
      </c>
      <c r="AA2072">
        <f>_xlfn.DAYS(טבלה1[[#This Row],[Removal_date]],טבלה1[[#This Row],[published_date]])</f>
        <v>1378</v>
      </c>
      <c r="AB2072" s="4">
        <f>טבלה1[[#This Row],[price]]*טבלה1[[#This Row],[num_subscribers]]</f>
        <v>8760</v>
      </c>
    </row>
    <row r="2073" spans="1:28" x14ac:dyDescent="0.3">
      <c r="A2073">
        <v>1066002</v>
      </c>
      <c r="B2073" t="s">
        <v>4652</v>
      </c>
      <c r="C2073" t="str">
        <f>LEFT(טבלה1[[#This Row],[course_title]],10)</f>
        <v>Leve a sua</v>
      </c>
      <c r="D2073" t="str">
        <f>RIGHT(טבלה1[[#This Row],[course_title]],10)</f>
        <v>vo patamar</v>
      </c>
      <c r="E2073" t="str">
        <f>MID(טבלה1[[#This Row],[course_title]],2,10)</f>
        <v xml:space="preserve">eve a sua </v>
      </c>
      <c r="F2073" t="s">
        <v>4653</v>
      </c>
      <c r="G2073" t="str">
        <f>REPLACE(טבלה1[[#This Row],[url]],19,3,"com")</f>
        <v>https://www.udemy.com/leve-a-sua-tecnica-de-pedal-duplo-para-um-novo-patamar/</v>
      </c>
      <c r="H2073" t="b">
        <v>1</v>
      </c>
      <c r="I2073" s="4">
        <v>40</v>
      </c>
      <c r="J2073" s="5">
        <v>42</v>
      </c>
      <c r="K2073" s="5">
        <v>4</v>
      </c>
      <c r="L2073" s="5">
        <v>196</v>
      </c>
      <c r="M2073">
        <v>4</v>
      </c>
      <c r="N2073" t="str">
        <f>VLOOKUP(טבלה1[[#This Row],[level_id]],Level_id!$A$2:$B$5,2)</f>
        <v>Intermediate Level</v>
      </c>
      <c r="O2073" t="str">
        <f>LOWER(טבלה1[[#This Row],[level_desc]])</f>
        <v>intermediate level</v>
      </c>
      <c r="P2073" s="3" t="str">
        <f>UPPER(טבלה1[[#This Row],[small letters]])</f>
        <v>INTERMEDIATE LEVEL</v>
      </c>
      <c r="Q2073">
        <f>LEN(טבלה1[[#This Row],[no spaces]])</f>
        <v>18</v>
      </c>
      <c r="R2073" t="str">
        <f>TRIM(טבלה1[[#This Row],[small letters]])</f>
        <v>intermediate level</v>
      </c>
      <c r="S2073" s="6">
        <v>5.5</v>
      </c>
      <c r="T2073" s="12">
        <v>42751</v>
      </c>
      <c r="U2073" s="6">
        <f>DAY(טבלה1[[#This Row],[published_date]])</f>
        <v>16</v>
      </c>
      <c r="V2073" s="6">
        <f>MONTH(טבלה1[[#This Row],[published_date]])</f>
        <v>1</v>
      </c>
      <c r="W2073" s="6">
        <f>YEAR(טבלה1[[#This Row],[published_date]])</f>
        <v>2017</v>
      </c>
      <c r="X2073">
        <v>3</v>
      </c>
      <c r="Y2073" t="str">
        <f>VLOOKUP(טבלה1[[#This Row],[subject_id]],Subject_id!$A$2:$B$5,2)</f>
        <v>Musical Instruments</v>
      </c>
      <c r="Z2073" s="7">
        <v>44114</v>
      </c>
      <c r="AA2073">
        <f>_xlfn.DAYS(טבלה1[[#This Row],[Removal_date]],טבלה1[[#This Row],[published_date]])</f>
        <v>1363</v>
      </c>
      <c r="AB2073" s="4">
        <f>טבלה1[[#This Row],[price]]*טבלה1[[#This Row],[num_subscribers]]</f>
        <v>1680</v>
      </c>
    </row>
    <row r="2074" spans="1:28" x14ac:dyDescent="0.3">
      <c r="A2074">
        <v>1069866</v>
      </c>
      <c r="B2074" t="s">
        <v>868</v>
      </c>
      <c r="C2074" t="str">
        <f>LEFT(טבלה1[[#This Row],[course_title]],10)</f>
        <v>High-Frequ</v>
      </c>
      <c r="D2074" t="str">
        <f>RIGHT(טבלה1[[#This Row],[course_title]],10)</f>
        <v>Dark Pools</v>
      </c>
      <c r="E2074" t="str">
        <f>MID(טבלה1[[#This Row],[course_title]],2,10)</f>
        <v>igh-Freque</v>
      </c>
      <c r="F2074" t="s">
        <v>869</v>
      </c>
      <c r="G2074" t="str">
        <f>REPLACE(טבלה1[[#This Row],[url]],19,3,"com")</f>
        <v>https://www.udemy.com/high-frequency-trading-dark-pools/</v>
      </c>
      <c r="H2074" t="b">
        <v>1</v>
      </c>
      <c r="I2074" s="4">
        <v>40</v>
      </c>
      <c r="J2074" s="5">
        <v>19</v>
      </c>
      <c r="K2074" s="5">
        <v>11</v>
      </c>
      <c r="L2074" s="5">
        <v>22</v>
      </c>
      <c r="M2074">
        <v>2</v>
      </c>
      <c r="N2074" t="str">
        <f>VLOOKUP(טבלה1[[#This Row],[level_id]],Level_id!$A$2:$B$5,2)</f>
        <v>Beginner Level</v>
      </c>
      <c r="O2074" t="str">
        <f>LOWER(טבלה1[[#This Row],[level_desc]])</f>
        <v>beginner level</v>
      </c>
      <c r="P2074" s="3" t="str">
        <f>UPPER(טבלה1[[#This Row],[small letters]])</f>
        <v>BEGINNER LEVEL</v>
      </c>
      <c r="Q2074">
        <f>LEN(טבלה1[[#This Row],[no spaces]])</f>
        <v>14</v>
      </c>
      <c r="R2074" t="str">
        <f>TRIM(טבלה1[[#This Row],[small letters]])</f>
        <v>beginner level</v>
      </c>
      <c r="S2074" s="6">
        <v>2</v>
      </c>
      <c r="T2074" s="12">
        <v>42843</v>
      </c>
      <c r="U2074" s="6">
        <f>DAY(טבלה1[[#This Row],[published_date]])</f>
        <v>18</v>
      </c>
      <c r="V2074" s="6">
        <f>MONTH(טבלה1[[#This Row],[published_date]])</f>
        <v>4</v>
      </c>
      <c r="W2074" s="6">
        <f>YEAR(טבלה1[[#This Row],[published_date]])</f>
        <v>2017</v>
      </c>
      <c r="X2074">
        <v>1</v>
      </c>
      <c r="Y2074" t="str">
        <f>VLOOKUP(טבלה1[[#This Row],[subject_id]],Subject_id!$A$2:$B$5,2)</f>
        <v>Business Finance</v>
      </c>
      <c r="Z2074" s="7">
        <v>43465</v>
      </c>
      <c r="AA2074">
        <f>_xlfn.DAYS(טבלה1[[#This Row],[Removal_date]],טבלה1[[#This Row],[published_date]])</f>
        <v>622</v>
      </c>
      <c r="AB2074" s="4">
        <f>טבלה1[[#This Row],[price]]*טבלה1[[#This Row],[num_subscribers]]</f>
        <v>760</v>
      </c>
    </row>
    <row r="2075" spans="1:28" x14ac:dyDescent="0.3">
      <c r="A2075">
        <v>1078208</v>
      </c>
      <c r="B2075" t="s">
        <v>4972</v>
      </c>
      <c r="C2075" t="str">
        <f>LEFT(טבלה1[[#This Row],[course_title]],10)</f>
        <v>Spring Boo</v>
      </c>
      <c r="D2075" t="str">
        <f>RIGHT(טבלה1[[#This Row],[course_title]],10)</f>
        <v xml:space="preserve"> Beginners</v>
      </c>
      <c r="E2075" t="str">
        <f>MID(טבלה1[[#This Row],[course_title]],2,10)</f>
        <v>pring Boot</v>
      </c>
      <c r="F2075" t="s">
        <v>4973</v>
      </c>
      <c r="G2075" t="str">
        <f>REPLACE(טבלה1[[#This Row],[url]],19,3,"com")</f>
        <v>https://www.udemy.com/spring-boot-tutorial-for-beginners/</v>
      </c>
      <c r="H2075" t="b">
        <v>1</v>
      </c>
      <c r="I2075" s="4">
        <v>40</v>
      </c>
      <c r="J2075" s="5">
        <v>2578</v>
      </c>
      <c r="K2075" s="5">
        <v>210</v>
      </c>
      <c r="L2075" s="5">
        <v>39</v>
      </c>
      <c r="M2075">
        <v>2</v>
      </c>
      <c r="N2075" t="str">
        <f>VLOOKUP(טבלה1[[#This Row],[level_id]],Level_id!$A$2:$B$5,2)</f>
        <v>Beginner Level</v>
      </c>
      <c r="O2075" t="str">
        <f>LOWER(טבלה1[[#This Row],[level_desc]])</f>
        <v>beginner level</v>
      </c>
      <c r="P2075" s="3" t="str">
        <f>UPPER(טבלה1[[#This Row],[small letters]])</f>
        <v>BEGINNER LEVEL</v>
      </c>
      <c r="Q2075">
        <f>LEN(טבלה1[[#This Row],[no spaces]])</f>
        <v>14</v>
      </c>
      <c r="R2075" t="str">
        <f>TRIM(טבלה1[[#This Row],[small letters]])</f>
        <v>beginner level</v>
      </c>
      <c r="S2075" s="6">
        <v>5.5</v>
      </c>
      <c r="T2075" s="12">
        <v>42758</v>
      </c>
      <c r="U2075" s="6">
        <f>DAY(טבלה1[[#This Row],[published_date]])</f>
        <v>23</v>
      </c>
      <c r="V2075" s="6">
        <f>MONTH(טבלה1[[#This Row],[published_date]])</f>
        <v>1</v>
      </c>
      <c r="W2075" s="6">
        <f>YEAR(טבלה1[[#This Row],[published_date]])</f>
        <v>2017</v>
      </c>
      <c r="X2075">
        <v>4</v>
      </c>
      <c r="Y2075" t="str">
        <f>VLOOKUP(טבלה1[[#This Row],[subject_id]],Subject_id!$A$2:$B$5,2)</f>
        <v>Web Development</v>
      </c>
      <c r="Z2075" s="7">
        <v>43465</v>
      </c>
      <c r="AA2075">
        <f>_xlfn.DAYS(טבלה1[[#This Row],[Removal_date]],טבלה1[[#This Row],[published_date]])</f>
        <v>707</v>
      </c>
      <c r="AB2075" s="4">
        <f>טבלה1[[#This Row],[price]]*טבלה1[[#This Row],[num_subscribers]]</f>
        <v>103120</v>
      </c>
    </row>
    <row r="2076" spans="1:28" x14ac:dyDescent="0.3">
      <c r="A2076">
        <v>1084454</v>
      </c>
      <c r="B2076" t="s">
        <v>940</v>
      </c>
      <c r="C2076" t="str">
        <f>LEFT(טבלה1[[#This Row],[course_title]],10)</f>
        <v xml:space="preserve">CFA Level </v>
      </c>
      <c r="D2076" t="str">
        <f>RIGHT(טבלה1[[#This Row],[course_title]],10)</f>
        <v>ve Methods</v>
      </c>
      <c r="E2076" t="str">
        <f>MID(טבלה1[[#This Row],[course_title]],2,10)</f>
        <v>FA Level 2</v>
      </c>
      <c r="F2076" t="s">
        <v>941</v>
      </c>
      <c r="G2076" t="str">
        <f>REPLACE(טבלה1[[#This Row],[url]],19,3,"com")</f>
        <v>https://www.udemy.com/cfa-level-2-quantitative-methods/</v>
      </c>
      <c r="H2076" t="b">
        <v>1</v>
      </c>
      <c r="I2076" s="4">
        <v>40</v>
      </c>
      <c r="J2076" s="5">
        <v>0</v>
      </c>
      <c r="K2076" s="5">
        <v>0</v>
      </c>
      <c r="L2076" s="5">
        <v>35</v>
      </c>
      <c r="M2076">
        <v>1</v>
      </c>
      <c r="N2076" t="str">
        <f>VLOOKUP(טבלה1[[#This Row],[level_id]],Level_id!$A$2:$B$5,2)</f>
        <v>All levels</v>
      </c>
      <c r="O2076" t="str">
        <f>LOWER(טבלה1[[#This Row],[level_desc]])</f>
        <v>all levels</v>
      </c>
      <c r="P2076" s="3" t="str">
        <f>UPPER(טבלה1[[#This Row],[small letters]])</f>
        <v>ALL LEVELS</v>
      </c>
      <c r="Q2076">
        <f>LEN(טבלה1[[#This Row],[no spaces]])</f>
        <v>10</v>
      </c>
      <c r="R2076" t="str">
        <f>TRIM(טבלה1[[#This Row],[small letters]])</f>
        <v>all levels</v>
      </c>
      <c r="S2076" s="6">
        <v>5.5</v>
      </c>
      <c r="T2076" s="12">
        <v>42918</v>
      </c>
      <c r="U2076" s="6">
        <f>DAY(טבלה1[[#This Row],[published_date]])</f>
        <v>2</v>
      </c>
      <c r="V2076" s="6">
        <f>MONTH(טבלה1[[#This Row],[published_date]])</f>
        <v>7</v>
      </c>
      <c r="W2076" s="6">
        <f>YEAR(טבלה1[[#This Row],[published_date]])</f>
        <v>2017</v>
      </c>
      <c r="X2076">
        <v>1</v>
      </c>
      <c r="Y2076" t="str">
        <f>VLOOKUP(טבלה1[[#This Row],[subject_id]],Subject_id!$A$2:$B$5,2)</f>
        <v>Business Finance</v>
      </c>
      <c r="Z2076" s="7">
        <v>43318</v>
      </c>
      <c r="AA2076">
        <f>_xlfn.DAYS(טבלה1[[#This Row],[Removal_date]],טבלה1[[#This Row],[published_date]])</f>
        <v>400</v>
      </c>
      <c r="AB2076" s="4">
        <f>טבלה1[[#This Row],[price]]*טבלה1[[#This Row],[num_subscribers]]</f>
        <v>0</v>
      </c>
    </row>
    <row r="2077" spans="1:28" x14ac:dyDescent="0.3">
      <c r="A2077">
        <v>1086834</v>
      </c>
      <c r="B2077" t="s">
        <v>4964</v>
      </c>
      <c r="C2077" t="str">
        <f>LEFT(טבלה1[[#This Row],[course_title]],10)</f>
        <v>How To Mak</v>
      </c>
      <c r="D2077" t="str">
        <f>RIGHT(טבלה1[[#This Row],[course_title]],10)</f>
        <v>e Tutorial</v>
      </c>
      <c r="E2077" t="str">
        <f>MID(טבלה1[[#This Row],[course_title]],2,10)</f>
        <v>ow To Make</v>
      </c>
      <c r="F2077" t="s">
        <v>4965</v>
      </c>
      <c r="G2077" t="str">
        <f>REPLACE(טבלה1[[#This Row],[url]],19,3,"com")</f>
        <v>https://www.udemy.com/how-to-make-a-wordpress-website-2017-divi-theme-tutorial/</v>
      </c>
      <c r="H2077" t="b">
        <v>1</v>
      </c>
      <c r="I2077" s="4">
        <v>40</v>
      </c>
      <c r="J2077" s="5">
        <v>3541</v>
      </c>
      <c r="K2077" s="5">
        <v>202</v>
      </c>
      <c r="L2077" s="5">
        <v>37</v>
      </c>
      <c r="M2077">
        <v>2</v>
      </c>
      <c r="N2077" t="str">
        <f>VLOOKUP(טבלה1[[#This Row],[level_id]],Level_id!$A$2:$B$5,2)</f>
        <v>Beginner Level</v>
      </c>
      <c r="O2077" t="str">
        <f>LOWER(טבלה1[[#This Row],[level_desc]])</f>
        <v>beginner level</v>
      </c>
      <c r="P2077" s="3" t="str">
        <f>UPPER(טבלה1[[#This Row],[small letters]])</f>
        <v>BEGINNER LEVEL</v>
      </c>
      <c r="Q2077">
        <f>LEN(טבלה1[[#This Row],[no spaces]])</f>
        <v>14</v>
      </c>
      <c r="R2077" t="str">
        <f>TRIM(טבלה1[[#This Row],[small letters]])</f>
        <v>beginner level</v>
      </c>
      <c r="S2077" s="6">
        <v>4</v>
      </c>
      <c r="T2077" s="12">
        <v>42761</v>
      </c>
      <c r="U2077" s="6">
        <f>DAY(טבלה1[[#This Row],[published_date]])</f>
        <v>26</v>
      </c>
      <c r="V2077" s="6">
        <f>MONTH(טבלה1[[#This Row],[published_date]])</f>
        <v>1</v>
      </c>
      <c r="W2077" s="6">
        <f>YEAR(טבלה1[[#This Row],[published_date]])</f>
        <v>2017</v>
      </c>
      <c r="X2077">
        <v>4</v>
      </c>
      <c r="Y2077" t="str">
        <f>VLOOKUP(טבלה1[[#This Row],[subject_id]],Subject_id!$A$2:$B$5,2)</f>
        <v>Web Development</v>
      </c>
      <c r="Z2077" s="7">
        <v>43465</v>
      </c>
      <c r="AA2077">
        <f>_xlfn.DAYS(טבלה1[[#This Row],[Removal_date]],טבלה1[[#This Row],[published_date]])</f>
        <v>704</v>
      </c>
      <c r="AB2077" s="4">
        <f>טבלה1[[#This Row],[price]]*טבלה1[[#This Row],[num_subscribers]]</f>
        <v>141640</v>
      </c>
    </row>
    <row r="2078" spans="1:28" x14ac:dyDescent="0.3">
      <c r="A2078">
        <v>1089744</v>
      </c>
      <c r="B2078" t="s">
        <v>4990</v>
      </c>
      <c r="C2078" t="str">
        <f>LEFT(טבלה1[[#This Row],[course_title]],10)</f>
        <v>How To Mak</v>
      </c>
      <c r="D2078" t="str">
        <f>RIGHT(טבלה1[[#This Row],[course_title]],10)</f>
        <v>e Tutorial</v>
      </c>
      <c r="E2078" t="str">
        <f>MID(טבלה1[[#This Row],[course_title]],2,10)</f>
        <v>ow To Make</v>
      </c>
      <c r="F2078" t="s">
        <v>4991</v>
      </c>
      <c r="G2078" t="str">
        <f>REPLACE(טבלה1[[#This Row],[url]],19,3,"com")</f>
        <v>https://www.udemy.com/how-to-make-a-wordpress-website-2017-divi-theme-tutorial-for-beginners/</v>
      </c>
      <c r="H2078" t="b">
        <v>1</v>
      </c>
      <c r="I2078" s="4">
        <v>40</v>
      </c>
      <c r="J2078" s="5">
        <v>2780</v>
      </c>
      <c r="K2078" s="5">
        <v>94</v>
      </c>
      <c r="L2078" s="5">
        <v>29</v>
      </c>
      <c r="M2078">
        <v>2</v>
      </c>
      <c r="N2078" t="str">
        <f>VLOOKUP(טבלה1[[#This Row],[level_id]],Level_id!$A$2:$B$5,2)</f>
        <v>Beginner Level</v>
      </c>
      <c r="O2078" t="str">
        <f>LOWER(טבלה1[[#This Row],[level_desc]])</f>
        <v>beginner level</v>
      </c>
      <c r="P2078" s="3" t="str">
        <f>UPPER(טבלה1[[#This Row],[small letters]])</f>
        <v>BEGINNER LEVEL</v>
      </c>
      <c r="Q2078">
        <f>LEN(טבלה1[[#This Row],[no spaces]])</f>
        <v>14</v>
      </c>
      <c r="R2078" t="str">
        <f>TRIM(טבלה1[[#This Row],[small letters]])</f>
        <v>beginner level</v>
      </c>
      <c r="S2078" s="6">
        <v>3</v>
      </c>
      <c r="T2078" s="12">
        <v>42761</v>
      </c>
      <c r="U2078" s="6">
        <f>DAY(טבלה1[[#This Row],[published_date]])</f>
        <v>26</v>
      </c>
      <c r="V2078" s="6">
        <f>MONTH(טבלה1[[#This Row],[published_date]])</f>
        <v>1</v>
      </c>
      <c r="W2078" s="6">
        <f>YEAR(טבלה1[[#This Row],[published_date]])</f>
        <v>2017</v>
      </c>
      <c r="X2078">
        <v>4</v>
      </c>
      <c r="Y2078" t="str">
        <f>VLOOKUP(טבלה1[[#This Row],[subject_id]],Subject_id!$A$2:$B$5,2)</f>
        <v>Web Development</v>
      </c>
      <c r="Z2078" s="7">
        <v>43465</v>
      </c>
      <c r="AA2078">
        <f>_xlfn.DAYS(טבלה1[[#This Row],[Removal_date]],טבלה1[[#This Row],[published_date]])</f>
        <v>704</v>
      </c>
      <c r="AB2078" s="4">
        <f>טבלה1[[#This Row],[price]]*טבלה1[[#This Row],[num_subscribers]]</f>
        <v>111200</v>
      </c>
    </row>
    <row r="2079" spans="1:28" x14ac:dyDescent="0.3">
      <c r="A2079">
        <v>1090788</v>
      </c>
      <c r="B2079" t="s">
        <v>6352</v>
      </c>
      <c r="C2079" t="str">
        <f>LEFT(טבלה1[[#This Row],[course_title]],10)</f>
        <v xml:space="preserve">First Web </v>
      </c>
      <c r="D2079" t="str">
        <f>RIGHT(טבלה1[[#This Row],[course_title]],10)</f>
        <v>pring Boot</v>
      </c>
      <c r="E2079" t="str">
        <f>MID(טבלה1[[#This Row],[course_title]],2,10)</f>
        <v>irst Web A</v>
      </c>
      <c r="F2079" t="s">
        <v>6353</v>
      </c>
      <c r="G2079" t="str">
        <f>REPLACE(טבלה1[[#This Row],[url]],19,3,"com")</f>
        <v>https://www.udemy.com/spring-boot-first-web-application/</v>
      </c>
      <c r="H2079" t="b">
        <v>1</v>
      </c>
      <c r="I2079" s="4">
        <v>40</v>
      </c>
      <c r="J2079" s="5">
        <v>2865</v>
      </c>
      <c r="K2079" s="5">
        <v>95</v>
      </c>
      <c r="L2079" s="5">
        <v>32</v>
      </c>
      <c r="M2079">
        <v>2</v>
      </c>
      <c r="N2079" t="str">
        <f>VLOOKUP(טבלה1[[#This Row],[level_id]],Level_id!$A$2:$B$5,2)</f>
        <v>Beginner Level</v>
      </c>
      <c r="O2079" t="str">
        <f>LOWER(טבלה1[[#This Row],[level_desc]])</f>
        <v>beginner level</v>
      </c>
      <c r="P2079" s="3" t="str">
        <f>UPPER(טבלה1[[#This Row],[small letters]])</f>
        <v>BEGINNER LEVEL</v>
      </c>
      <c r="Q2079">
        <f>LEN(טבלה1[[#This Row],[no spaces]])</f>
        <v>14</v>
      </c>
      <c r="R2079" t="str">
        <f>TRIM(טבלה1[[#This Row],[small letters]])</f>
        <v>beginner level</v>
      </c>
      <c r="S2079" s="6">
        <v>4</v>
      </c>
      <c r="T2079" s="12">
        <v>42762</v>
      </c>
      <c r="U2079" s="6">
        <f>DAY(טבלה1[[#This Row],[published_date]])</f>
        <v>27</v>
      </c>
      <c r="V2079" s="6">
        <f>MONTH(טבלה1[[#This Row],[published_date]])</f>
        <v>1</v>
      </c>
      <c r="W2079" s="6">
        <f>YEAR(טבלה1[[#This Row],[published_date]])</f>
        <v>2017</v>
      </c>
      <c r="X2079">
        <v>4</v>
      </c>
      <c r="Y2079" t="str">
        <f>VLOOKUP(טבלה1[[#This Row],[subject_id]],Subject_id!$A$2:$B$5,2)</f>
        <v>Web Development</v>
      </c>
      <c r="Z2079" s="7">
        <v>43465</v>
      </c>
      <c r="AA2079">
        <f>_xlfn.DAYS(טבלה1[[#This Row],[Removal_date]],טבלה1[[#This Row],[published_date]])</f>
        <v>703</v>
      </c>
      <c r="AB2079" s="4">
        <f>טבלה1[[#This Row],[price]]*טבלה1[[#This Row],[num_subscribers]]</f>
        <v>114600</v>
      </c>
    </row>
    <row r="2080" spans="1:28" x14ac:dyDescent="0.3">
      <c r="A2080">
        <v>1102396</v>
      </c>
      <c r="B2080" t="s">
        <v>4303</v>
      </c>
      <c r="C2080" t="str">
        <f>LEFT(טבלה1[[#This Row],[course_title]],10)</f>
        <v>Instant Ha</v>
      </c>
      <c r="D2080" t="str">
        <f>RIGHT(טבלה1[[#This Row],[course_title]],10)</f>
        <v>Love' now!</v>
      </c>
      <c r="E2080" t="str">
        <f>MID(טבלה1[[#This Row],[course_title]],2,10)</f>
        <v>nstant Har</v>
      </c>
      <c r="F2080" t="s">
        <v>4304</v>
      </c>
      <c r="G2080" t="str">
        <f>REPLACE(טבלה1[[#This Row],[url]],19,3,"com")</f>
        <v>https://www.udemy.com/instant-harmonica-play-cant-help-falling-in-love-now/</v>
      </c>
      <c r="H2080" t="b">
        <v>1</v>
      </c>
      <c r="I2080" s="4">
        <v>40</v>
      </c>
      <c r="J2080" s="5">
        <v>32</v>
      </c>
      <c r="K2080" s="5">
        <v>3</v>
      </c>
      <c r="L2080" s="5">
        <v>11</v>
      </c>
      <c r="M2080">
        <v>1</v>
      </c>
      <c r="N2080" t="str">
        <f>VLOOKUP(טבלה1[[#This Row],[level_id]],Level_id!$A$2:$B$5,2)</f>
        <v>All levels</v>
      </c>
      <c r="O2080" t="str">
        <f>LOWER(טבלה1[[#This Row],[level_desc]])</f>
        <v>all levels</v>
      </c>
      <c r="P2080" s="3" t="str">
        <f>UPPER(טבלה1[[#This Row],[small letters]])</f>
        <v>ALL LEVELS</v>
      </c>
      <c r="Q2080">
        <f>LEN(טבלה1[[#This Row],[no spaces]])</f>
        <v>10</v>
      </c>
      <c r="R2080" t="str">
        <f>TRIM(טבלה1[[#This Row],[small letters]])</f>
        <v>all levels</v>
      </c>
      <c r="S2080" s="6">
        <v>1</v>
      </c>
      <c r="T2080" s="12">
        <v>42773</v>
      </c>
      <c r="U2080" s="6">
        <f>DAY(טבלה1[[#This Row],[published_date]])</f>
        <v>7</v>
      </c>
      <c r="V2080" s="6">
        <f>MONTH(טבלה1[[#This Row],[published_date]])</f>
        <v>2</v>
      </c>
      <c r="W2080" s="6">
        <f>YEAR(טבלה1[[#This Row],[published_date]])</f>
        <v>2017</v>
      </c>
      <c r="X2080">
        <v>3</v>
      </c>
      <c r="Y2080" t="str">
        <f>VLOOKUP(טבלה1[[#This Row],[subject_id]],Subject_id!$A$2:$B$5,2)</f>
        <v>Musical Instruments</v>
      </c>
      <c r="Z2080" s="7">
        <v>43734</v>
      </c>
      <c r="AA2080">
        <f>_xlfn.DAYS(טבלה1[[#This Row],[Removal_date]],טבלה1[[#This Row],[published_date]])</f>
        <v>961</v>
      </c>
      <c r="AB2080" s="4">
        <f>טבלה1[[#This Row],[price]]*טבלה1[[#This Row],[num_subscribers]]</f>
        <v>1280</v>
      </c>
    </row>
    <row r="2081" spans="1:28" x14ac:dyDescent="0.3">
      <c r="A2081">
        <v>1104492</v>
      </c>
      <c r="B2081" t="s">
        <v>4697</v>
      </c>
      <c r="C2081" t="str">
        <f>LEFT(טבלה1[[#This Row],[course_title]],10)</f>
        <v>Instant Ha</v>
      </c>
      <c r="D2081" t="str">
        <f>RIGHT(טבלה1[[#This Row],[course_title]],10)</f>
        <v>Boy today!</v>
      </c>
      <c r="E2081" t="str">
        <f>MID(טבלה1[[#This Row],[course_title]],2,10)</f>
        <v>nstant Har</v>
      </c>
      <c r="F2081" t="s">
        <v>4698</v>
      </c>
      <c r="G2081" t="str">
        <f>REPLACE(טבלה1[[#This Row],[url]],19,3,"com")</f>
        <v>https://www.udemy.com/instant-harmonica-play-the-irish-anthem-danny-boy-today/</v>
      </c>
      <c r="H2081" t="b">
        <v>1</v>
      </c>
      <c r="I2081" s="4">
        <v>40</v>
      </c>
      <c r="J2081" s="5">
        <v>8</v>
      </c>
      <c r="K2081" s="5">
        <v>1</v>
      </c>
      <c r="L2081" s="5">
        <v>15</v>
      </c>
      <c r="M2081">
        <v>1</v>
      </c>
      <c r="N2081" t="str">
        <f>VLOOKUP(טבלה1[[#This Row],[level_id]],Level_id!$A$2:$B$5,2)</f>
        <v>All levels</v>
      </c>
      <c r="O2081" t="str">
        <f>LOWER(טבלה1[[#This Row],[level_desc]])</f>
        <v>all levels</v>
      </c>
      <c r="P2081" s="3" t="str">
        <f>UPPER(טבלה1[[#This Row],[small letters]])</f>
        <v>ALL LEVELS</v>
      </c>
      <c r="Q2081">
        <f>LEN(טבלה1[[#This Row],[no spaces]])</f>
        <v>10</v>
      </c>
      <c r="R2081" t="str">
        <f>TRIM(טבלה1[[#This Row],[small letters]])</f>
        <v>all levels</v>
      </c>
      <c r="S2081" s="6">
        <v>1</v>
      </c>
      <c r="T2081" s="12">
        <v>42815</v>
      </c>
      <c r="U2081" s="6">
        <f>DAY(טבלה1[[#This Row],[published_date]])</f>
        <v>21</v>
      </c>
      <c r="V2081" s="6">
        <f>MONTH(טבלה1[[#This Row],[published_date]])</f>
        <v>3</v>
      </c>
      <c r="W2081" s="6">
        <f>YEAR(טבלה1[[#This Row],[published_date]])</f>
        <v>2017</v>
      </c>
      <c r="X2081">
        <v>3</v>
      </c>
      <c r="Y2081" t="str">
        <f>VLOOKUP(טבלה1[[#This Row],[subject_id]],Subject_id!$A$2:$B$5,2)</f>
        <v>Musical Instruments</v>
      </c>
      <c r="Z2081" s="7">
        <v>43734</v>
      </c>
      <c r="AA2081">
        <f>_xlfn.DAYS(טבלה1[[#This Row],[Removal_date]],טבלה1[[#This Row],[published_date]])</f>
        <v>919</v>
      </c>
      <c r="AB2081" s="4">
        <f>טבלה1[[#This Row],[price]]*טבלה1[[#This Row],[num_subscribers]]</f>
        <v>320</v>
      </c>
    </row>
    <row r="2082" spans="1:28" x14ac:dyDescent="0.3">
      <c r="A2082">
        <v>1104494</v>
      </c>
      <c r="B2082" t="s">
        <v>3730</v>
      </c>
      <c r="C2082" t="str">
        <f>LEFT(טבלה1[[#This Row],[course_title]],10)</f>
        <v>Instant Ha</v>
      </c>
      <c r="D2082" t="str">
        <f>RIGHT(טבלה1[[#This Row],[course_title]],10)</f>
        <v>lues tune!</v>
      </c>
      <c r="E2082" t="str">
        <f>MID(טבלה1[[#This Row],[course_title]],2,10)</f>
        <v>nstant Har</v>
      </c>
      <c r="F2082" t="s">
        <v>3731</v>
      </c>
      <c r="G2082" t="str">
        <f>REPLACE(טבלה1[[#This Row],[url]],19,3,"com")</f>
        <v>https://www.udemy.com/instant-harmonica-play-trouble-in-mind-basic-8-bar-blues/</v>
      </c>
      <c r="H2082" t="b">
        <v>1</v>
      </c>
      <c r="I2082" s="4">
        <v>40</v>
      </c>
      <c r="J2082" s="5">
        <v>43</v>
      </c>
      <c r="K2082" s="5">
        <v>4</v>
      </c>
      <c r="L2082" s="5">
        <v>13</v>
      </c>
      <c r="M2082">
        <v>1</v>
      </c>
      <c r="N2082" t="str">
        <f>VLOOKUP(טבלה1[[#This Row],[level_id]],Level_id!$A$2:$B$5,2)</f>
        <v>All levels</v>
      </c>
      <c r="O2082" t="str">
        <f>LOWER(טבלה1[[#This Row],[level_desc]])</f>
        <v>all levels</v>
      </c>
      <c r="P2082" s="3" t="str">
        <f>UPPER(טבלה1[[#This Row],[small letters]])</f>
        <v>ALL LEVELS</v>
      </c>
      <c r="Q2082">
        <f>LEN(טבלה1[[#This Row],[no spaces]])</f>
        <v>10</v>
      </c>
      <c r="R2082" t="str">
        <f>TRIM(טבלה1[[#This Row],[small letters]])</f>
        <v>all levels</v>
      </c>
      <c r="S2082" s="6">
        <v>1</v>
      </c>
      <c r="T2082" s="12">
        <v>42848</v>
      </c>
      <c r="U2082" s="6">
        <f>DAY(טבלה1[[#This Row],[published_date]])</f>
        <v>23</v>
      </c>
      <c r="V2082" s="6">
        <f>MONTH(טבלה1[[#This Row],[published_date]])</f>
        <v>4</v>
      </c>
      <c r="W2082" s="6">
        <f>YEAR(טבלה1[[#This Row],[published_date]])</f>
        <v>2017</v>
      </c>
      <c r="X2082">
        <v>3</v>
      </c>
      <c r="Y2082" t="str">
        <f>VLOOKUP(טבלה1[[#This Row],[subject_id]],Subject_id!$A$2:$B$5,2)</f>
        <v>Musical Instruments</v>
      </c>
      <c r="Z2082" s="7">
        <v>43734</v>
      </c>
      <c r="AA2082">
        <f>_xlfn.DAYS(טבלה1[[#This Row],[Removal_date]],טבלה1[[#This Row],[published_date]])</f>
        <v>886</v>
      </c>
      <c r="AB2082" s="4">
        <f>טבלה1[[#This Row],[price]]*טבלה1[[#This Row],[num_subscribers]]</f>
        <v>1720</v>
      </c>
    </row>
    <row r="2083" spans="1:28" x14ac:dyDescent="0.3">
      <c r="A2083">
        <v>1104496</v>
      </c>
      <c r="B2083" t="s">
        <v>4490</v>
      </c>
      <c r="C2083" t="str">
        <f>LEFT(טבלה1[[#This Row],[course_title]],10)</f>
        <v>Instant Ha</v>
      </c>
      <c r="D2083" t="str">
        <f>RIGHT(טבלה1[[#This Row],[course_title]],10)</f>
        <v>NES theme!</v>
      </c>
      <c r="E2083" t="str">
        <f>MID(טבלה1[[#This Row],[course_title]],2,10)</f>
        <v>nstant Har</v>
      </c>
      <c r="F2083" t="s">
        <v>4491</v>
      </c>
      <c r="G2083" t="str">
        <f>REPLACE(טבלה1[[#This Row],[url]],19,3,"com")</f>
        <v>https://www.udemy.com/instant-harmonica-play-this-classic-game-of-thrones-theme/</v>
      </c>
      <c r="H2083" t="b">
        <v>1</v>
      </c>
      <c r="I2083" s="4">
        <v>40</v>
      </c>
      <c r="J2083" s="5">
        <v>21</v>
      </c>
      <c r="K2083" s="5">
        <v>2</v>
      </c>
      <c r="L2083" s="5">
        <v>13</v>
      </c>
      <c r="M2083">
        <v>2</v>
      </c>
      <c r="N2083" t="str">
        <f>VLOOKUP(טבלה1[[#This Row],[level_id]],Level_id!$A$2:$B$5,2)</f>
        <v>Beginner Level</v>
      </c>
      <c r="O2083" t="str">
        <f>LOWER(טבלה1[[#This Row],[level_desc]])</f>
        <v>beginner level</v>
      </c>
      <c r="P2083" s="3" t="str">
        <f>UPPER(טבלה1[[#This Row],[small letters]])</f>
        <v>BEGINNER LEVEL</v>
      </c>
      <c r="Q2083">
        <f>LEN(טבלה1[[#This Row],[no spaces]])</f>
        <v>14</v>
      </c>
      <c r="R2083" t="str">
        <f>TRIM(טבלה1[[#This Row],[small letters]])</f>
        <v>beginner level</v>
      </c>
      <c r="S2083" s="6">
        <v>1</v>
      </c>
      <c r="T2083" s="12">
        <v>42885</v>
      </c>
      <c r="U2083" s="6">
        <f>DAY(טבלה1[[#This Row],[published_date]])</f>
        <v>30</v>
      </c>
      <c r="V2083" s="6">
        <f>MONTH(טבלה1[[#This Row],[published_date]])</f>
        <v>5</v>
      </c>
      <c r="W2083" s="6">
        <f>YEAR(טבלה1[[#This Row],[published_date]])</f>
        <v>2017</v>
      </c>
      <c r="X2083">
        <v>3</v>
      </c>
      <c r="Y2083" t="str">
        <f>VLOOKUP(טבלה1[[#This Row],[subject_id]],Subject_id!$A$2:$B$5,2)</f>
        <v>Musical Instruments</v>
      </c>
      <c r="Z2083" s="7">
        <v>43465</v>
      </c>
      <c r="AA2083">
        <f>_xlfn.DAYS(טבלה1[[#This Row],[Removal_date]],טבלה1[[#This Row],[published_date]])</f>
        <v>580</v>
      </c>
      <c r="AB2083" s="4">
        <f>טבלה1[[#This Row],[price]]*טבלה1[[#This Row],[num_subscribers]]</f>
        <v>840</v>
      </c>
    </row>
    <row r="2084" spans="1:28" x14ac:dyDescent="0.3">
      <c r="A2084">
        <v>1104500</v>
      </c>
      <c r="B2084" t="s">
        <v>4811</v>
      </c>
      <c r="C2084" t="str">
        <f>LEFT(טבלה1[[#This Row],[course_title]],10)</f>
        <v>Instant Ha</v>
      </c>
      <c r="D2084" t="str">
        <f>RIGHT(טבלה1[[#This Row],[course_title]],10)</f>
        <v>style now!</v>
      </c>
      <c r="E2084" t="str">
        <f>MID(טבלה1[[#This Row],[course_title]],2,10)</f>
        <v>nstant Har</v>
      </c>
      <c r="F2084" t="s">
        <v>4812</v>
      </c>
      <c r="G2084" t="str">
        <f>REPLACE(טבלה1[[#This Row],[url]],19,3,"com")</f>
        <v>https://www.udemy.com/instant-harmonica-play-12-bar-blues-big-walter-style-now/</v>
      </c>
      <c r="H2084" t="b">
        <v>1</v>
      </c>
      <c r="I2084" s="4">
        <v>40</v>
      </c>
      <c r="J2084" s="5">
        <v>31</v>
      </c>
      <c r="K2084" s="5">
        <v>2</v>
      </c>
      <c r="L2084" s="5">
        <v>14</v>
      </c>
      <c r="M2084">
        <v>1</v>
      </c>
      <c r="N2084" t="str">
        <f>VLOOKUP(טבלה1[[#This Row],[level_id]],Level_id!$A$2:$B$5,2)</f>
        <v>All levels</v>
      </c>
      <c r="O2084" t="str">
        <f>LOWER(טבלה1[[#This Row],[level_desc]])</f>
        <v>all levels</v>
      </c>
      <c r="P2084" s="3" t="str">
        <f>UPPER(טבלה1[[#This Row],[small letters]])</f>
        <v>ALL LEVELS</v>
      </c>
      <c r="Q2084">
        <f>LEN(טבלה1[[#This Row],[no spaces]])</f>
        <v>10</v>
      </c>
      <c r="R2084" t="str">
        <f>TRIM(טבלה1[[#This Row],[small letters]])</f>
        <v>all levels</v>
      </c>
      <c r="S2084" s="6">
        <v>1</v>
      </c>
      <c r="T2084" s="12">
        <v>42874</v>
      </c>
      <c r="U2084" s="6">
        <f>DAY(טבלה1[[#This Row],[published_date]])</f>
        <v>19</v>
      </c>
      <c r="V2084" s="6">
        <f>MONTH(טבלה1[[#This Row],[published_date]])</f>
        <v>5</v>
      </c>
      <c r="W2084" s="6">
        <f>YEAR(טבלה1[[#This Row],[published_date]])</f>
        <v>2017</v>
      </c>
      <c r="X2084">
        <v>3</v>
      </c>
      <c r="Y2084" t="str">
        <f>VLOOKUP(טבלה1[[#This Row],[subject_id]],Subject_id!$A$2:$B$5,2)</f>
        <v>Musical Instruments</v>
      </c>
      <c r="Z2084" s="7">
        <v>43734</v>
      </c>
      <c r="AA2084">
        <f>_xlfn.DAYS(טבלה1[[#This Row],[Removal_date]],טבלה1[[#This Row],[published_date]])</f>
        <v>860</v>
      </c>
      <c r="AB2084" s="4">
        <f>טבלה1[[#This Row],[price]]*טבלה1[[#This Row],[num_subscribers]]</f>
        <v>1240</v>
      </c>
    </row>
    <row r="2085" spans="1:28" x14ac:dyDescent="0.3">
      <c r="A2085">
        <v>1105778</v>
      </c>
      <c r="B2085" t="s">
        <v>5866</v>
      </c>
      <c r="C2085" t="str">
        <f>LEFT(טבלה1[[#This Row],[course_title]],10)</f>
        <v>A-Frame We</v>
      </c>
      <c r="D2085" t="str">
        <f>RIGHT(טבלה1[[#This Row],[course_title]],10)</f>
        <v>l Reality)</v>
      </c>
      <c r="E2085" t="str">
        <f>MID(טבלה1[[#This Row],[course_title]],2,10)</f>
        <v>-Frame Web</v>
      </c>
      <c r="F2085" t="s">
        <v>5867</v>
      </c>
      <c r="G2085" t="str">
        <f>REPLACE(טבלה1[[#This Row],[url]],19,3,"com")</f>
        <v>https://www.udemy.com/a-frame-webvr/</v>
      </c>
      <c r="H2085" t="b">
        <v>1</v>
      </c>
      <c r="I2085" s="4">
        <v>40</v>
      </c>
      <c r="J2085" s="5">
        <v>6648</v>
      </c>
      <c r="K2085" s="5">
        <v>16</v>
      </c>
      <c r="L2085" s="5">
        <v>22</v>
      </c>
      <c r="M2085">
        <v>2</v>
      </c>
      <c r="N2085" t="str">
        <f>VLOOKUP(טבלה1[[#This Row],[level_id]],Level_id!$A$2:$B$5,2)</f>
        <v>Beginner Level</v>
      </c>
      <c r="O2085" t="str">
        <f>LOWER(טבלה1[[#This Row],[level_desc]])</f>
        <v>beginner level</v>
      </c>
      <c r="P2085" s="3" t="str">
        <f>UPPER(טבלה1[[#This Row],[small letters]])</f>
        <v>BEGINNER LEVEL</v>
      </c>
      <c r="Q2085">
        <f>LEN(טבלה1[[#This Row],[no spaces]])</f>
        <v>14</v>
      </c>
      <c r="R2085" t="str">
        <f>TRIM(טבלה1[[#This Row],[small letters]])</f>
        <v>beginner level</v>
      </c>
      <c r="S2085" s="6">
        <v>1.5</v>
      </c>
      <c r="T2085" s="12">
        <v>42879</v>
      </c>
      <c r="U2085" s="6">
        <f>DAY(טבלה1[[#This Row],[published_date]])</f>
        <v>24</v>
      </c>
      <c r="V2085" s="6">
        <f>MONTH(טבלה1[[#This Row],[published_date]])</f>
        <v>5</v>
      </c>
      <c r="W2085" s="6">
        <f>YEAR(טבלה1[[#This Row],[published_date]])</f>
        <v>2017</v>
      </c>
      <c r="X2085">
        <v>4</v>
      </c>
      <c r="Y2085" t="str">
        <f>VLOOKUP(טבלה1[[#This Row],[subject_id]],Subject_id!$A$2:$B$5,2)</f>
        <v>Web Development</v>
      </c>
      <c r="Z2085" s="7">
        <v>43465</v>
      </c>
      <c r="AA2085">
        <f>_xlfn.DAYS(טבלה1[[#This Row],[Removal_date]],טבלה1[[#This Row],[published_date]])</f>
        <v>586</v>
      </c>
      <c r="AB2085" s="4">
        <f>טבלה1[[#This Row],[price]]*טבלה1[[#This Row],[num_subscribers]]</f>
        <v>265920</v>
      </c>
    </row>
    <row r="2086" spans="1:28" x14ac:dyDescent="0.3">
      <c r="A2086">
        <v>1111562</v>
      </c>
      <c r="B2086" t="s">
        <v>4745</v>
      </c>
      <c r="C2086" t="str">
        <f>LEFT(טבלה1[[#This Row],[course_title]],10)</f>
        <v>Instant Ha</v>
      </c>
      <c r="D2086" t="str">
        <f>RIGHT(טבלה1[[#This Row],[course_title]],10)</f>
        <v xml:space="preserve"> love you'</v>
      </c>
      <c r="E2086" t="str">
        <f>MID(טבלה1[[#This Row],[course_title]],2,10)</f>
        <v>nstant Har</v>
      </c>
      <c r="F2086" t="s">
        <v>4746</v>
      </c>
      <c r="G2086" t="str">
        <f>REPLACE(טבלה1[[#This Row],[url]],19,3,"com")</f>
        <v>https://www.udemy.com/instant-harmonica-play-i-just-called-to-say-i-love-you/</v>
      </c>
      <c r="H2086" t="b">
        <v>1</v>
      </c>
      <c r="I2086" s="4">
        <v>40</v>
      </c>
      <c r="J2086" s="5">
        <v>15</v>
      </c>
      <c r="K2086" s="5">
        <v>0</v>
      </c>
      <c r="L2086" s="5">
        <v>11</v>
      </c>
      <c r="M2086">
        <v>1</v>
      </c>
      <c r="N2086" t="str">
        <f>VLOOKUP(טבלה1[[#This Row],[level_id]],Level_id!$A$2:$B$5,2)</f>
        <v>All levels</v>
      </c>
      <c r="O2086" t="str">
        <f>LOWER(טבלה1[[#This Row],[level_desc]])</f>
        <v>all levels</v>
      </c>
      <c r="P2086" s="3" t="str">
        <f>UPPER(טבלה1[[#This Row],[small letters]])</f>
        <v>ALL LEVELS</v>
      </c>
      <c r="Q2086">
        <f>LEN(טבלה1[[#This Row],[no spaces]])</f>
        <v>10</v>
      </c>
      <c r="R2086" t="str">
        <f>TRIM(טבלה1[[#This Row],[small letters]])</f>
        <v>all levels</v>
      </c>
      <c r="S2086" s="6">
        <v>1</v>
      </c>
      <c r="T2086" s="12">
        <v>42781</v>
      </c>
      <c r="U2086" s="6">
        <f>DAY(טבלה1[[#This Row],[published_date]])</f>
        <v>15</v>
      </c>
      <c r="V2086" s="6">
        <f>MONTH(טבלה1[[#This Row],[published_date]])</f>
        <v>2</v>
      </c>
      <c r="W2086" s="6">
        <f>YEAR(טבלה1[[#This Row],[published_date]])</f>
        <v>2017</v>
      </c>
      <c r="X2086">
        <v>3</v>
      </c>
      <c r="Y2086" t="str">
        <f>VLOOKUP(טבלה1[[#This Row],[subject_id]],Subject_id!$A$2:$B$5,2)</f>
        <v>Musical Instruments</v>
      </c>
      <c r="Z2086" s="7">
        <v>43734</v>
      </c>
      <c r="AA2086">
        <f>_xlfn.DAYS(טבלה1[[#This Row],[Removal_date]],טבלה1[[#This Row],[published_date]])</f>
        <v>953</v>
      </c>
      <c r="AB2086" s="4">
        <f>טבלה1[[#This Row],[price]]*טבלה1[[#This Row],[num_subscribers]]</f>
        <v>600</v>
      </c>
    </row>
    <row r="2087" spans="1:28" x14ac:dyDescent="0.3">
      <c r="A2087">
        <v>1114470</v>
      </c>
      <c r="B2087" t="s">
        <v>3190</v>
      </c>
      <c r="C2087" t="str">
        <f>LEFT(טבלה1[[#This Row],[course_title]],10)</f>
        <v>Adobe Phot</v>
      </c>
      <c r="D2087" t="str">
        <f>RIGHT(טבלה1[[#This Row],[course_title]],10)</f>
        <v>Iniciantes</v>
      </c>
      <c r="E2087" t="str">
        <f>MID(טבלה1[[#This Row],[course_title]],2,10)</f>
        <v>dobe Photo</v>
      </c>
      <c r="F2087" t="s">
        <v>3191</v>
      </c>
      <c r="G2087" t="str">
        <f>REPLACE(טבלה1[[#This Row],[url]],19,3,"com")</f>
        <v>https://www.udemy.com/adobe-photoshop-cs6-para-iniciantes/</v>
      </c>
      <c r="H2087" t="b">
        <v>1</v>
      </c>
      <c r="I2087" s="4">
        <v>40</v>
      </c>
      <c r="J2087" s="5">
        <v>5</v>
      </c>
      <c r="K2087" s="5">
        <v>0</v>
      </c>
      <c r="L2087" s="5">
        <v>63</v>
      </c>
      <c r="M2087">
        <v>2</v>
      </c>
      <c r="N2087" t="str">
        <f>VLOOKUP(טבלה1[[#This Row],[level_id]],Level_id!$A$2:$B$5,2)</f>
        <v>Beginner Level</v>
      </c>
      <c r="O2087" t="str">
        <f>LOWER(טבלה1[[#This Row],[level_desc]])</f>
        <v>beginner level</v>
      </c>
      <c r="P2087" s="3" t="str">
        <f>UPPER(טבלה1[[#This Row],[small letters]])</f>
        <v>BEGINNER LEVEL</v>
      </c>
      <c r="Q2087">
        <f>LEN(טבלה1[[#This Row],[no spaces]])</f>
        <v>14</v>
      </c>
      <c r="R2087" t="str">
        <f>TRIM(טבלה1[[#This Row],[small letters]])</f>
        <v>beginner level</v>
      </c>
      <c r="S2087" s="6">
        <v>7</v>
      </c>
      <c r="T2087" s="12">
        <v>42783</v>
      </c>
      <c r="U2087" s="6">
        <f>DAY(טבלה1[[#This Row],[published_date]])</f>
        <v>17</v>
      </c>
      <c r="V2087" s="6">
        <f>MONTH(טבלה1[[#This Row],[published_date]])</f>
        <v>2</v>
      </c>
      <c r="W2087" s="6">
        <f>YEAR(טבלה1[[#This Row],[published_date]])</f>
        <v>2017</v>
      </c>
      <c r="X2087">
        <v>2</v>
      </c>
      <c r="Y2087" t="str">
        <f>VLOOKUP(טבלה1[[#This Row],[subject_id]],Subject_id!$A$2:$B$5,2)</f>
        <v>Graphic Design</v>
      </c>
      <c r="Z2087" s="7">
        <v>43465</v>
      </c>
      <c r="AA2087">
        <f>_xlfn.DAYS(טבלה1[[#This Row],[Removal_date]],טבלה1[[#This Row],[published_date]])</f>
        <v>682</v>
      </c>
      <c r="AB2087" s="4">
        <f>טבלה1[[#This Row],[price]]*טבלה1[[#This Row],[num_subscribers]]</f>
        <v>200</v>
      </c>
    </row>
    <row r="2088" spans="1:28" x14ac:dyDescent="0.3">
      <c r="A2088">
        <v>1114722</v>
      </c>
      <c r="B2088" t="s">
        <v>4380</v>
      </c>
      <c r="C2088" t="str">
        <f>LEFT(טבלה1[[#This Row],[course_title]],10)</f>
        <v>Complete B</v>
      </c>
      <c r="D2088" t="str">
        <f>RIGHT(טבלה1[[#This Row],[course_title]],10)</f>
        <v xml:space="preserve"> to Guitar</v>
      </c>
      <c r="E2088" t="str">
        <f>MID(טבלה1[[#This Row],[course_title]],2,10)</f>
        <v>omplete Be</v>
      </c>
      <c r="F2088" t="s">
        <v>4381</v>
      </c>
      <c r="G2088" t="str">
        <f>REPLACE(טבלה1[[#This Row],[url]],19,3,"com")</f>
        <v>https://www.udemy.com/complete-beginners-introduction-to-guitar/</v>
      </c>
      <c r="H2088" t="b">
        <v>1</v>
      </c>
      <c r="I2088" s="4">
        <v>40</v>
      </c>
      <c r="J2088" s="5">
        <v>10</v>
      </c>
      <c r="K2088" s="5">
        <v>4</v>
      </c>
      <c r="L2088" s="5">
        <v>35</v>
      </c>
      <c r="M2088">
        <v>2</v>
      </c>
      <c r="N2088" t="str">
        <f>VLOOKUP(טבלה1[[#This Row],[level_id]],Level_id!$A$2:$B$5,2)</f>
        <v>Beginner Level</v>
      </c>
      <c r="O2088" t="str">
        <f>LOWER(טבלה1[[#This Row],[level_desc]])</f>
        <v>beginner level</v>
      </c>
      <c r="P2088" s="3" t="str">
        <f>UPPER(טבלה1[[#This Row],[small letters]])</f>
        <v>BEGINNER LEVEL</v>
      </c>
      <c r="Q2088">
        <f>LEN(טבלה1[[#This Row],[no spaces]])</f>
        <v>14</v>
      </c>
      <c r="R2088" t="str">
        <f>TRIM(טבלה1[[#This Row],[small letters]])</f>
        <v>beginner level</v>
      </c>
      <c r="S2088" s="6">
        <v>1.5</v>
      </c>
      <c r="T2088" s="12">
        <v>42793</v>
      </c>
      <c r="U2088" s="6">
        <f>DAY(טבלה1[[#This Row],[published_date]])</f>
        <v>27</v>
      </c>
      <c r="V2088" s="6">
        <f>MONTH(טבלה1[[#This Row],[published_date]])</f>
        <v>2</v>
      </c>
      <c r="W2088" s="6">
        <f>YEAR(טבלה1[[#This Row],[published_date]])</f>
        <v>2017</v>
      </c>
      <c r="X2088">
        <v>3</v>
      </c>
      <c r="Y2088" t="str">
        <f>VLOOKUP(טבלה1[[#This Row],[subject_id]],Subject_id!$A$2:$B$5,2)</f>
        <v>Musical Instruments</v>
      </c>
      <c r="Z2088" s="7">
        <v>43465</v>
      </c>
      <c r="AA2088">
        <f>_xlfn.DAYS(טבלה1[[#This Row],[Removal_date]],טבלה1[[#This Row],[published_date]])</f>
        <v>672</v>
      </c>
      <c r="AB2088" s="4">
        <f>טבלה1[[#This Row],[price]]*טבלה1[[#This Row],[num_subscribers]]</f>
        <v>400</v>
      </c>
    </row>
    <row r="2089" spans="1:28" x14ac:dyDescent="0.3">
      <c r="A2089">
        <v>1149334</v>
      </c>
      <c r="B2089" t="s">
        <v>5629</v>
      </c>
      <c r="C2089" t="str">
        <f>LEFT(טבלה1[[#This Row],[course_title]],10)</f>
        <v xml:space="preserve">Learn the </v>
      </c>
      <c r="D2089" t="str">
        <f>RIGHT(טבלה1[[#This Row],[course_title]],10)</f>
        <v>ng Tactics</v>
      </c>
      <c r="E2089" t="str">
        <f>MID(טבלה1[[#This Row],[course_title]],2,10)</f>
        <v>earn the b</v>
      </c>
      <c r="F2089" t="s">
        <v>5630</v>
      </c>
      <c r="G2089" t="str">
        <f>REPLACE(טבלה1[[#This Row],[url]],19,3,"com")</f>
        <v>https://www.udemy.com/learn-the-basics-of-the-web-development-in-2-hours/</v>
      </c>
      <c r="H2089" t="b">
        <v>1</v>
      </c>
      <c r="I2089" s="4">
        <v>40</v>
      </c>
      <c r="J2089" s="5">
        <v>2965</v>
      </c>
      <c r="K2089" s="5">
        <v>17</v>
      </c>
      <c r="L2089" s="5">
        <v>30</v>
      </c>
      <c r="M2089">
        <v>2</v>
      </c>
      <c r="N2089" t="str">
        <f>VLOOKUP(טבלה1[[#This Row],[level_id]],Level_id!$A$2:$B$5,2)</f>
        <v>Beginner Level</v>
      </c>
      <c r="O2089" t="str">
        <f>LOWER(טבלה1[[#This Row],[level_desc]])</f>
        <v>beginner level</v>
      </c>
      <c r="P2089" s="3" t="str">
        <f>UPPER(טבלה1[[#This Row],[small letters]])</f>
        <v>BEGINNER LEVEL</v>
      </c>
      <c r="Q2089">
        <f>LEN(טבלה1[[#This Row],[no spaces]])</f>
        <v>14</v>
      </c>
      <c r="R2089" t="str">
        <f>TRIM(טבלה1[[#This Row],[small letters]])</f>
        <v>beginner level</v>
      </c>
      <c r="S2089" s="6">
        <v>2</v>
      </c>
      <c r="T2089" s="12">
        <v>42854</v>
      </c>
      <c r="U2089" s="6">
        <f>DAY(טבלה1[[#This Row],[published_date]])</f>
        <v>29</v>
      </c>
      <c r="V2089" s="6">
        <f>MONTH(טבלה1[[#This Row],[published_date]])</f>
        <v>4</v>
      </c>
      <c r="W2089" s="6">
        <f>YEAR(טבלה1[[#This Row],[published_date]])</f>
        <v>2017</v>
      </c>
      <c r="X2089">
        <v>4</v>
      </c>
      <c r="Y2089" t="str">
        <f>VLOOKUP(טבלה1[[#This Row],[subject_id]],Subject_id!$A$2:$B$5,2)</f>
        <v>Web Development</v>
      </c>
      <c r="Z2089" s="7">
        <v>43465</v>
      </c>
      <c r="AA2089">
        <f>_xlfn.DAYS(טבלה1[[#This Row],[Removal_date]],טבלה1[[#This Row],[published_date]])</f>
        <v>611</v>
      </c>
      <c r="AB2089" s="4">
        <f>טבלה1[[#This Row],[price]]*טבלה1[[#This Row],[num_subscribers]]</f>
        <v>118600</v>
      </c>
    </row>
    <row r="2090" spans="1:28" x14ac:dyDescent="0.3">
      <c r="A2090">
        <v>1153326</v>
      </c>
      <c r="B2090" t="s">
        <v>3300</v>
      </c>
      <c r="C2090" t="str">
        <f>LEFT(טבלה1[[#This Row],[course_title]],10)</f>
        <v>Getting th</v>
      </c>
      <c r="D2090" t="str">
        <f>RIGHT(טבלה1[[#This Row],[course_title]],10)</f>
        <v>l Designer</v>
      </c>
      <c r="E2090" t="str">
        <f>MID(טבלה1[[#This Row],[course_title]],2,10)</f>
        <v>etting the</v>
      </c>
      <c r="F2090" t="s">
        <v>3301</v>
      </c>
      <c r="G2090" t="str">
        <f>REPLACE(טבלה1[[#This Row],[url]],19,3,"com")</f>
        <v>https://www.udemy.com/getting-the-life-of-an-instructional-designer/</v>
      </c>
      <c r="H2090" t="b">
        <v>1</v>
      </c>
      <c r="I2090" s="4">
        <v>40</v>
      </c>
      <c r="J2090" s="5">
        <v>5</v>
      </c>
      <c r="K2090" s="5">
        <v>0</v>
      </c>
      <c r="L2090" s="5">
        <v>16</v>
      </c>
      <c r="M2090">
        <v>1</v>
      </c>
      <c r="N2090" t="str">
        <f>VLOOKUP(טבלה1[[#This Row],[level_id]],Level_id!$A$2:$B$5,2)</f>
        <v>All levels</v>
      </c>
      <c r="O2090" t="str">
        <f>LOWER(טבלה1[[#This Row],[level_desc]])</f>
        <v>all levels</v>
      </c>
      <c r="P2090" s="3" t="str">
        <f>UPPER(טבלה1[[#This Row],[small letters]])</f>
        <v>ALL LEVELS</v>
      </c>
      <c r="Q2090">
        <f>LEN(טבלה1[[#This Row],[no spaces]])</f>
        <v>10</v>
      </c>
      <c r="R2090" t="str">
        <f>TRIM(טבלה1[[#This Row],[small letters]])</f>
        <v>all levels</v>
      </c>
      <c r="S2090" s="6">
        <v>1.5</v>
      </c>
      <c r="T2090" s="12">
        <v>42856</v>
      </c>
      <c r="U2090" s="6">
        <f>DAY(טבלה1[[#This Row],[published_date]])</f>
        <v>1</v>
      </c>
      <c r="V2090" s="6">
        <f>MONTH(טבלה1[[#This Row],[published_date]])</f>
        <v>5</v>
      </c>
      <c r="W2090" s="6">
        <f>YEAR(טבלה1[[#This Row],[published_date]])</f>
        <v>2017</v>
      </c>
      <c r="X2090">
        <v>2</v>
      </c>
      <c r="Y2090" t="str">
        <f>VLOOKUP(טבלה1[[#This Row],[subject_id]],Subject_id!$A$2:$B$5,2)</f>
        <v>Graphic Design</v>
      </c>
      <c r="Z2090" s="7">
        <v>43734</v>
      </c>
      <c r="AA2090">
        <f>_xlfn.DAYS(טבלה1[[#This Row],[Removal_date]],טבלה1[[#This Row],[published_date]])</f>
        <v>878</v>
      </c>
      <c r="AB2090" s="4">
        <f>טבלה1[[#This Row],[price]]*טבלה1[[#This Row],[num_subscribers]]</f>
        <v>200</v>
      </c>
    </row>
    <row r="2091" spans="1:28" x14ac:dyDescent="0.3">
      <c r="A2091">
        <v>1158690</v>
      </c>
      <c r="B2091" t="s">
        <v>3800</v>
      </c>
      <c r="C2091" t="str">
        <f>LEFT(טבלה1[[#This Row],[course_title]],10)</f>
        <v>Instant Ha</v>
      </c>
      <c r="D2091" t="str">
        <f>RIGHT(טבלה1[[#This Row],[course_title]],10)</f>
        <v>y and fun!</v>
      </c>
      <c r="E2091" t="str">
        <f>MID(טבלה1[[#This Row],[course_title]],2,10)</f>
        <v>nstant Har</v>
      </c>
      <c r="F2091" t="s">
        <v>3801</v>
      </c>
      <c r="G2091" t="str">
        <f>REPLACE(טבלה1[[#This Row],[url]],19,3,"com")</f>
        <v>https://www.udemy.com/instant-harmonica-basic-12-bar-blues-course-easy-and-fun/</v>
      </c>
      <c r="H2091" t="b">
        <v>1</v>
      </c>
      <c r="I2091" s="4">
        <v>40</v>
      </c>
      <c r="J2091" s="5">
        <v>124</v>
      </c>
      <c r="K2091" s="5">
        <v>8</v>
      </c>
      <c r="L2091" s="5">
        <v>14</v>
      </c>
      <c r="M2091">
        <v>2</v>
      </c>
      <c r="N2091" t="str">
        <f>VLOOKUP(טבלה1[[#This Row],[level_id]],Level_id!$A$2:$B$5,2)</f>
        <v>Beginner Level</v>
      </c>
      <c r="O2091" t="str">
        <f>LOWER(טבלה1[[#This Row],[level_desc]])</f>
        <v>beginner level</v>
      </c>
      <c r="P2091" s="3" t="str">
        <f>UPPER(טבלה1[[#This Row],[small letters]])</f>
        <v>BEGINNER LEVEL</v>
      </c>
      <c r="Q2091">
        <f>LEN(טבלה1[[#This Row],[no spaces]])</f>
        <v>14</v>
      </c>
      <c r="R2091" t="str">
        <f>TRIM(טבלה1[[#This Row],[small letters]])</f>
        <v>beginner level</v>
      </c>
      <c r="S2091" s="6">
        <v>1</v>
      </c>
      <c r="T2091" s="12">
        <v>42823</v>
      </c>
      <c r="U2091" s="6">
        <f>DAY(טבלה1[[#This Row],[published_date]])</f>
        <v>29</v>
      </c>
      <c r="V2091" s="6">
        <f>MONTH(טבלה1[[#This Row],[published_date]])</f>
        <v>3</v>
      </c>
      <c r="W2091" s="6">
        <f>YEAR(טבלה1[[#This Row],[published_date]])</f>
        <v>2017</v>
      </c>
      <c r="X2091">
        <v>3</v>
      </c>
      <c r="Y2091" t="str">
        <f>VLOOKUP(טבלה1[[#This Row],[subject_id]],Subject_id!$A$2:$B$5,2)</f>
        <v>Musical Instruments</v>
      </c>
      <c r="Z2091" s="7">
        <v>43465</v>
      </c>
      <c r="AA2091">
        <f>_xlfn.DAYS(טבלה1[[#This Row],[Removal_date]],טבלה1[[#This Row],[published_date]])</f>
        <v>642</v>
      </c>
      <c r="AB2091" s="4">
        <f>טבלה1[[#This Row],[price]]*טבלה1[[#This Row],[num_subscribers]]</f>
        <v>4960</v>
      </c>
    </row>
    <row r="2092" spans="1:28" x14ac:dyDescent="0.3">
      <c r="A2092">
        <v>1159988</v>
      </c>
      <c r="B2092" t="s">
        <v>4020</v>
      </c>
      <c r="C2092" t="str">
        <f>LEFT(טבלה1[[#This Row],[course_title]],10)</f>
        <v>Electric G</v>
      </c>
      <c r="D2092" t="str">
        <f>RIGHT(טבלה1[[#This Row],[course_title]],10)</f>
        <v>er Level 1</v>
      </c>
      <c r="E2092" t="str">
        <f>MID(טבלה1[[#This Row],[course_title]],2,10)</f>
        <v>lectric Gu</v>
      </c>
      <c r="F2092" t="s">
        <v>4021</v>
      </c>
      <c r="G2092" t="str">
        <f>REPLACE(טבלה1[[#This Row],[url]],19,3,"com")</f>
        <v>https://www.udemy.com/electric-guitar-for-beginners-rockstarter-level-1/</v>
      </c>
      <c r="H2092" t="b">
        <v>1</v>
      </c>
      <c r="I2092" s="4">
        <v>40</v>
      </c>
      <c r="J2092" s="5">
        <v>491</v>
      </c>
      <c r="K2092" s="5">
        <v>5</v>
      </c>
      <c r="L2092" s="5">
        <v>29</v>
      </c>
      <c r="M2092">
        <v>2</v>
      </c>
      <c r="N2092" t="str">
        <f>VLOOKUP(טבלה1[[#This Row],[level_id]],Level_id!$A$2:$B$5,2)</f>
        <v>Beginner Level</v>
      </c>
      <c r="O2092" t="str">
        <f>LOWER(טבלה1[[#This Row],[level_desc]])</f>
        <v>beginner level</v>
      </c>
      <c r="P2092" s="3" t="str">
        <f>UPPER(טבלה1[[#This Row],[small letters]])</f>
        <v>BEGINNER LEVEL</v>
      </c>
      <c r="Q2092">
        <f>LEN(טבלה1[[#This Row],[no spaces]])</f>
        <v>14</v>
      </c>
      <c r="R2092" t="str">
        <f>TRIM(טבלה1[[#This Row],[small letters]])</f>
        <v>beginner level</v>
      </c>
      <c r="S2092" s="6">
        <v>2.5</v>
      </c>
      <c r="T2092" s="12">
        <v>42824</v>
      </c>
      <c r="U2092" s="6">
        <f>DAY(טבלה1[[#This Row],[published_date]])</f>
        <v>30</v>
      </c>
      <c r="V2092" s="6">
        <f>MONTH(טבלה1[[#This Row],[published_date]])</f>
        <v>3</v>
      </c>
      <c r="W2092" s="6">
        <f>YEAR(טבלה1[[#This Row],[published_date]])</f>
        <v>2017</v>
      </c>
      <c r="X2092">
        <v>3</v>
      </c>
      <c r="Y2092" t="str">
        <f>VLOOKUP(טבלה1[[#This Row],[subject_id]],Subject_id!$A$2:$B$5,2)</f>
        <v>Musical Instruments</v>
      </c>
      <c r="Z2092" s="7">
        <v>43465</v>
      </c>
      <c r="AA2092">
        <f>_xlfn.DAYS(טבלה1[[#This Row],[Removal_date]],טבלה1[[#This Row],[published_date]])</f>
        <v>641</v>
      </c>
      <c r="AB2092" s="4">
        <f>טבלה1[[#This Row],[price]]*טבלה1[[#This Row],[num_subscribers]]</f>
        <v>19640</v>
      </c>
    </row>
    <row r="2093" spans="1:28" x14ac:dyDescent="0.3">
      <c r="A2093">
        <v>1165016</v>
      </c>
      <c r="B2093" t="s">
        <v>2570</v>
      </c>
      <c r="C2093" t="str">
        <f>LEFT(טבלה1[[#This Row],[course_title]],10)</f>
        <v>Surface Pa</v>
      </c>
      <c r="D2093" t="str">
        <f>RIGHT(טבלה1[[#This Row],[course_title]],10)</f>
        <v>n Patterns</v>
      </c>
      <c r="E2093" t="str">
        <f>MID(טבלה1[[#This Row],[course_title]],2,10)</f>
        <v>urface Pat</v>
      </c>
      <c r="F2093" t="s">
        <v>2571</v>
      </c>
      <c r="G2093" t="str">
        <f>REPLACE(טבלה1[[#This Row],[url]],19,3,"com")</f>
        <v>https://www.udemy.com/surface-pattern-design-scandinavian-art-research-to-finished-design/</v>
      </c>
      <c r="H2093" t="b">
        <v>1</v>
      </c>
      <c r="I2093" s="4">
        <v>40</v>
      </c>
      <c r="J2093" s="5">
        <v>390</v>
      </c>
      <c r="K2093" s="5">
        <v>6</v>
      </c>
      <c r="L2093" s="5">
        <v>8</v>
      </c>
      <c r="M2093">
        <v>1</v>
      </c>
      <c r="N2093" t="str">
        <f>VLOOKUP(טבלה1[[#This Row],[level_id]],Level_id!$A$2:$B$5,2)</f>
        <v>All levels</v>
      </c>
      <c r="O2093" t="str">
        <f>LOWER(טבלה1[[#This Row],[level_desc]])</f>
        <v>all levels</v>
      </c>
      <c r="P2093" s="3" t="str">
        <f>UPPER(טבלה1[[#This Row],[small letters]])</f>
        <v>ALL LEVELS</v>
      </c>
      <c r="Q2093">
        <f>LEN(טבלה1[[#This Row],[no spaces]])</f>
        <v>10</v>
      </c>
      <c r="R2093" t="str">
        <f>TRIM(טבלה1[[#This Row],[small letters]])</f>
        <v>all levels</v>
      </c>
      <c r="S2093" s="6">
        <v>0.7</v>
      </c>
      <c r="T2093" s="12">
        <v>42829</v>
      </c>
      <c r="U2093" s="6">
        <f>DAY(טבלה1[[#This Row],[published_date]])</f>
        <v>4</v>
      </c>
      <c r="V2093" s="6">
        <f>MONTH(טבלה1[[#This Row],[published_date]])</f>
        <v>4</v>
      </c>
      <c r="W2093" s="6">
        <f>YEAR(טבלה1[[#This Row],[published_date]])</f>
        <v>2017</v>
      </c>
      <c r="X2093">
        <v>2</v>
      </c>
      <c r="Y2093" t="str">
        <f>VLOOKUP(טבלה1[[#This Row],[subject_id]],Subject_id!$A$2:$B$5,2)</f>
        <v>Graphic Design</v>
      </c>
      <c r="Z2093" s="7">
        <v>43734</v>
      </c>
      <c r="AA2093">
        <f>_xlfn.DAYS(טבלה1[[#This Row],[Removal_date]],טבלה1[[#This Row],[published_date]])</f>
        <v>905</v>
      </c>
      <c r="AB2093" s="4">
        <f>טבלה1[[#This Row],[price]]*טבלה1[[#This Row],[num_subscribers]]</f>
        <v>15600</v>
      </c>
    </row>
    <row r="2094" spans="1:28" x14ac:dyDescent="0.3">
      <c r="A2094">
        <v>1189508</v>
      </c>
      <c r="B2094" t="s">
        <v>6909</v>
      </c>
      <c r="C2094" t="str">
        <f>LEFT(טבלה1[[#This Row],[course_title]],10)</f>
        <v>Create a s</v>
      </c>
      <c r="D2094" t="str">
        <f>RIGHT(טבלה1[[#This Row],[course_title]],10)</f>
        <v>and JQuery</v>
      </c>
      <c r="E2094" t="str">
        <f>MID(טבלה1[[#This Row],[course_title]],2,10)</f>
        <v>reate a so</v>
      </c>
      <c r="F2094" t="s">
        <v>6910</v>
      </c>
      <c r="G2094" t="str">
        <f>REPLACE(טבלה1[[#This Row],[url]],19,3,"com")</f>
        <v>https://www.udemy.com/create-a-social-network-using-php-mysqli-html-css-and-jquery/</v>
      </c>
      <c r="H2094" t="b">
        <v>1</v>
      </c>
      <c r="I2094" s="4">
        <v>40</v>
      </c>
      <c r="J2094" s="5">
        <v>1477</v>
      </c>
      <c r="K2094" s="5">
        <v>17</v>
      </c>
      <c r="L2094" s="5">
        <v>27</v>
      </c>
      <c r="M2094">
        <v>4</v>
      </c>
      <c r="N2094" t="str">
        <f>VLOOKUP(טבלה1[[#This Row],[level_id]],Level_id!$A$2:$B$5,2)</f>
        <v>Intermediate Level</v>
      </c>
      <c r="O2094" t="str">
        <f>LOWER(טבלה1[[#This Row],[level_desc]])</f>
        <v>intermediate level</v>
      </c>
      <c r="P2094" s="3" t="str">
        <f>UPPER(טבלה1[[#This Row],[small letters]])</f>
        <v>INTERMEDIATE LEVEL</v>
      </c>
      <c r="Q2094">
        <f>LEN(טבלה1[[#This Row],[no spaces]])</f>
        <v>18</v>
      </c>
      <c r="R2094" t="str">
        <f>TRIM(טבלה1[[#This Row],[small letters]])</f>
        <v>intermediate level</v>
      </c>
      <c r="S2094" s="6">
        <v>6</v>
      </c>
      <c r="T2094" s="12">
        <v>42849</v>
      </c>
      <c r="U2094" s="6">
        <f>DAY(טבלה1[[#This Row],[published_date]])</f>
        <v>24</v>
      </c>
      <c r="V2094" s="6">
        <f>MONTH(טבלה1[[#This Row],[published_date]])</f>
        <v>4</v>
      </c>
      <c r="W2094" s="6">
        <f>YEAR(טבלה1[[#This Row],[published_date]])</f>
        <v>2017</v>
      </c>
      <c r="X2094">
        <v>4</v>
      </c>
      <c r="Y2094" t="str">
        <f>VLOOKUP(טבלה1[[#This Row],[subject_id]],Subject_id!$A$2:$B$5,2)</f>
        <v>Web Development</v>
      </c>
      <c r="Z2094" s="7">
        <v>44114</v>
      </c>
      <c r="AA2094">
        <f>_xlfn.DAYS(טבלה1[[#This Row],[Removal_date]],טבלה1[[#This Row],[published_date]])</f>
        <v>1265</v>
      </c>
      <c r="AB2094" s="4">
        <f>טבלה1[[#This Row],[price]]*טבלה1[[#This Row],[num_subscribers]]</f>
        <v>59080</v>
      </c>
    </row>
    <row r="2095" spans="1:28" x14ac:dyDescent="0.3">
      <c r="A2095">
        <v>1200856</v>
      </c>
      <c r="B2095" t="s">
        <v>3254</v>
      </c>
      <c r="C2095" t="str">
        <f>LEFT(טבלה1[[#This Row],[course_title]],10)</f>
        <v>Hand Lette</v>
      </c>
      <c r="D2095" t="str">
        <f>RIGHT(טבלה1[[#This Row],[course_title]],10)</f>
        <v>Iniciantes</v>
      </c>
      <c r="E2095" t="str">
        <f>MID(טבלה1[[#This Row],[course_title]],2,10)</f>
        <v>and Letter</v>
      </c>
      <c r="F2095" t="s">
        <v>3255</v>
      </c>
      <c r="G2095" t="str">
        <f>REPLACE(טבלה1[[#This Row],[url]],19,3,"com")</f>
        <v>https://www.udemy.com/hand-lettering-para-iniciantes/</v>
      </c>
      <c r="H2095" t="b">
        <v>1</v>
      </c>
      <c r="I2095" s="4">
        <v>40</v>
      </c>
      <c r="J2095" s="5">
        <v>384</v>
      </c>
      <c r="K2095" s="5">
        <v>92</v>
      </c>
      <c r="L2095" s="5">
        <v>18</v>
      </c>
      <c r="M2095">
        <v>1</v>
      </c>
      <c r="N2095" t="str">
        <f>VLOOKUP(טבלה1[[#This Row],[level_id]],Level_id!$A$2:$B$5,2)</f>
        <v>All levels</v>
      </c>
      <c r="O2095" t="str">
        <f>LOWER(טבלה1[[#This Row],[level_desc]])</f>
        <v>all levels</v>
      </c>
      <c r="P2095" s="3" t="str">
        <f>UPPER(טבלה1[[#This Row],[small letters]])</f>
        <v>ALL LEVELS</v>
      </c>
      <c r="Q2095">
        <f>LEN(טבלה1[[#This Row],[no spaces]])</f>
        <v>10</v>
      </c>
      <c r="R2095" t="str">
        <f>TRIM(טבלה1[[#This Row],[small letters]])</f>
        <v>all levels</v>
      </c>
      <c r="S2095" s="6">
        <v>0.71666666700000003</v>
      </c>
      <c r="T2095" s="12">
        <v>42901</v>
      </c>
      <c r="U2095" s="6">
        <f>DAY(טבלה1[[#This Row],[published_date]])</f>
        <v>15</v>
      </c>
      <c r="V2095" s="6">
        <f>MONTH(טבלה1[[#This Row],[published_date]])</f>
        <v>6</v>
      </c>
      <c r="W2095" s="6">
        <f>YEAR(טבלה1[[#This Row],[published_date]])</f>
        <v>2017</v>
      </c>
      <c r="X2095">
        <v>2</v>
      </c>
      <c r="Y2095" t="str">
        <f>VLOOKUP(טבלה1[[#This Row],[subject_id]],Subject_id!$A$2:$B$5,2)</f>
        <v>Graphic Design</v>
      </c>
      <c r="Z2095" s="7">
        <v>43734</v>
      </c>
      <c r="AA2095">
        <f>_xlfn.DAYS(טבלה1[[#This Row],[Removal_date]],טבלה1[[#This Row],[published_date]])</f>
        <v>833</v>
      </c>
      <c r="AB2095" s="4">
        <f>טבלה1[[#This Row],[price]]*טבלה1[[#This Row],[num_subscribers]]</f>
        <v>15360</v>
      </c>
    </row>
    <row r="2096" spans="1:28" x14ac:dyDescent="0.3">
      <c r="A2096">
        <v>1201118</v>
      </c>
      <c r="B2096" t="s">
        <v>3546</v>
      </c>
      <c r="C2096" t="str">
        <f>LEFT(טבלה1[[#This Row],[course_title]],10)</f>
        <v>Icon Desig</v>
      </c>
      <c r="D2096" t="str">
        <f>RIGHT(טבלה1[[#This Row],[course_title]],10)</f>
        <v>Principles</v>
      </c>
      <c r="E2096" t="str">
        <f>MID(טבלה1[[#This Row],[course_title]],2,10)</f>
        <v>con Design</v>
      </c>
      <c r="F2096" t="s">
        <v>3547</v>
      </c>
      <c r="G2096" t="str">
        <f>REPLACE(טבלה1[[#This Row],[url]],19,3,"com")</f>
        <v>https://www.udemy.com/icon-design-masterclass-learn-icon-design-principles/</v>
      </c>
      <c r="H2096" t="b">
        <v>1</v>
      </c>
      <c r="I2096" s="4">
        <v>40</v>
      </c>
      <c r="J2096" s="5">
        <v>6</v>
      </c>
      <c r="K2096" s="5">
        <v>0</v>
      </c>
      <c r="L2096" s="5">
        <v>15</v>
      </c>
      <c r="M2096">
        <v>2</v>
      </c>
      <c r="N2096" t="str">
        <f>VLOOKUP(טבלה1[[#This Row],[level_id]],Level_id!$A$2:$B$5,2)</f>
        <v>Beginner Level</v>
      </c>
      <c r="O2096" t="str">
        <f>LOWER(טבלה1[[#This Row],[level_desc]])</f>
        <v>beginner level</v>
      </c>
      <c r="P2096" s="3" t="str">
        <f>UPPER(טבלה1[[#This Row],[small letters]])</f>
        <v>BEGINNER LEVEL</v>
      </c>
      <c r="Q2096">
        <f>LEN(טבלה1[[#This Row],[no spaces]])</f>
        <v>14</v>
      </c>
      <c r="R2096" t="str">
        <f>TRIM(טבלה1[[#This Row],[small letters]])</f>
        <v>beginner level</v>
      </c>
      <c r="S2096" s="6">
        <v>2.5</v>
      </c>
      <c r="T2096" s="12">
        <v>42860</v>
      </c>
      <c r="U2096" s="6">
        <f>DAY(טבלה1[[#This Row],[published_date]])</f>
        <v>5</v>
      </c>
      <c r="V2096" s="6">
        <f>MONTH(טבלה1[[#This Row],[published_date]])</f>
        <v>5</v>
      </c>
      <c r="W2096" s="6">
        <f>YEAR(טבלה1[[#This Row],[published_date]])</f>
        <v>2017</v>
      </c>
      <c r="X2096">
        <v>2</v>
      </c>
      <c r="Y2096" t="str">
        <f>VLOOKUP(טבלה1[[#This Row],[subject_id]],Subject_id!$A$2:$B$5,2)</f>
        <v>Graphic Design</v>
      </c>
      <c r="Z2096" s="7">
        <v>43465</v>
      </c>
      <c r="AA2096">
        <f>_xlfn.DAYS(טבלה1[[#This Row],[Removal_date]],טבלה1[[#This Row],[published_date]])</f>
        <v>605</v>
      </c>
      <c r="AB2096" s="4">
        <f>טבלה1[[#This Row],[price]]*טבלה1[[#This Row],[num_subscribers]]</f>
        <v>240</v>
      </c>
    </row>
    <row r="2097" spans="1:28" x14ac:dyDescent="0.3">
      <c r="A2097">
        <v>1211198</v>
      </c>
      <c r="B2097" t="s">
        <v>2604</v>
      </c>
      <c r="C2097" t="str">
        <f>LEFT(טבלה1[[#This Row],[course_title]],10)</f>
        <v>Illustrati</v>
      </c>
      <c r="D2097" t="str">
        <f>RIGHT(טבלה1[[#This Row],[course_title]],10)</f>
        <v>o Products</v>
      </c>
      <c r="E2097" t="str">
        <f>MID(טבלה1[[#This Row],[course_title]],2,10)</f>
        <v>llustrativ</v>
      </c>
      <c r="F2097" t="s">
        <v>2605</v>
      </c>
      <c r="G2097" t="str">
        <f>REPLACE(טבלה1[[#This Row],[url]],19,3,"com")</f>
        <v>https://www.udemy.com/illustrative-surface-patterns-design-from-life-moments-to-products/</v>
      </c>
      <c r="H2097" t="b">
        <v>1</v>
      </c>
      <c r="I2097" s="4">
        <v>40</v>
      </c>
      <c r="J2097" s="5">
        <v>253</v>
      </c>
      <c r="K2097" s="5">
        <v>1</v>
      </c>
      <c r="L2097" s="5">
        <v>14</v>
      </c>
      <c r="M2097">
        <v>1</v>
      </c>
      <c r="N2097" t="str">
        <f>VLOOKUP(טבלה1[[#This Row],[level_id]],Level_id!$A$2:$B$5,2)</f>
        <v>All levels</v>
      </c>
      <c r="O2097" t="str">
        <f>LOWER(טבלה1[[#This Row],[level_desc]])</f>
        <v>all levels</v>
      </c>
      <c r="P2097" s="3" t="str">
        <f>UPPER(טבלה1[[#This Row],[small letters]])</f>
        <v>ALL LEVELS</v>
      </c>
      <c r="Q2097">
        <f>LEN(טבלה1[[#This Row],[no spaces]])</f>
        <v>10</v>
      </c>
      <c r="R2097" t="str">
        <f>TRIM(טבלה1[[#This Row],[small letters]])</f>
        <v>all levels</v>
      </c>
      <c r="S2097" s="6">
        <v>1</v>
      </c>
      <c r="T2097" s="12">
        <v>42878</v>
      </c>
      <c r="U2097" s="6">
        <f>DAY(טבלה1[[#This Row],[published_date]])</f>
        <v>23</v>
      </c>
      <c r="V2097" s="6">
        <f>MONTH(טבלה1[[#This Row],[published_date]])</f>
        <v>5</v>
      </c>
      <c r="W2097" s="6">
        <f>YEAR(טבלה1[[#This Row],[published_date]])</f>
        <v>2017</v>
      </c>
      <c r="X2097">
        <v>2</v>
      </c>
      <c r="Y2097" t="str">
        <f>VLOOKUP(טבלה1[[#This Row],[subject_id]],Subject_id!$A$2:$B$5,2)</f>
        <v>Graphic Design</v>
      </c>
      <c r="Z2097" s="7">
        <v>43734</v>
      </c>
      <c r="AA2097">
        <f>_xlfn.DAYS(טבלה1[[#This Row],[Removal_date]],טבלה1[[#This Row],[published_date]])</f>
        <v>856</v>
      </c>
      <c r="AB2097" s="4">
        <f>טבלה1[[#This Row],[price]]*טבלה1[[#This Row],[num_subscribers]]</f>
        <v>10120</v>
      </c>
    </row>
    <row r="2098" spans="1:28" x14ac:dyDescent="0.3">
      <c r="A2098">
        <v>1236576</v>
      </c>
      <c r="B2098" t="s">
        <v>4454</v>
      </c>
      <c r="C2098" t="str">
        <f>LEFT(טבלה1[[#This Row],[course_title]],10)</f>
        <v>Learn to p</v>
      </c>
      <c r="D2098" t="str">
        <f>RIGHT(טבלה1[[#This Row],[course_title]],10)</f>
        <v>nica solos</v>
      </c>
      <c r="E2098" t="str">
        <f>MID(טבלה1[[#This Row],[course_title]],2,10)</f>
        <v>earn to pl</v>
      </c>
      <c r="F2098" t="s">
        <v>4455</v>
      </c>
      <c r="G2098" t="str">
        <f>REPLACE(טבלה1[[#This Row],[url]],19,3,"com")</f>
        <v>https://www.udemy.com/learn-to-play-and-improve-12-bar-blues-harmonica-solos/</v>
      </c>
      <c r="H2098" t="b">
        <v>1</v>
      </c>
      <c r="I2098" s="4">
        <v>40</v>
      </c>
      <c r="J2098" s="5">
        <v>4</v>
      </c>
      <c r="K2098" s="5">
        <v>1</v>
      </c>
      <c r="L2098" s="5">
        <v>27</v>
      </c>
      <c r="M2098">
        <v>2</v>
      </c>
      <c r="N2098" t="str">
        <f>VLOOKUP(טבלה1[[#This Row],[level_id]],Level_id!$A$2:$B$5,2)</f>
        <v>Beginner Level</v>
      </c>
      <c r="O2098" t="str">
        <f>LOWER(טבלה1[[#This Row],[level_desc]])</f>
        <v>beginner level</v>
      </c>
      <c r="P2098" s="3" t="str">
        <f>UPPER(טבלה1[[#This Row],[small letters]])</f>
        <v>BEGINNER LEVEL</v>
      </c>
      <c r="Q2098">
        <f>LEN(טבלה1[[#This Row],[no spaces]])</f>
        <v>14</v>
      </c>
      <c r="R2098" t="str">
        <f>TRIM(טבלה1[[#This Row],[small letters]])</f>
        <v>beginner level</v>
      </c>
      <c r="S2098" s="6">
        <v>1</v>
      </c>
      <c r="T2098" s="12">
        <v>42915</v>
      </c>
      <c r="U2098" s="6">
        <f>DAY(טבלה1[[#This Row],[published_date]])</f>
        <v>29</v>
      </c>
      <c r="V2098" s="6">
        <f>MONTH(טבלה1[[#This Row],[published_date]])</f>
        <v>6</v>
      </c>
      <c r="W2098" s="6">
        <f>YEAR(טבלה1[[#This Row],[published_date]])</f>
        <v>2017</v>
      </c>
      <c r="X2098">
        <v>3</v>
      </c>
      <c r="Y2098" t="str">
        <f>VLOOKUP(טבלה1[[#This Row],[subject_id]],Subject_id!$A$2:$B$5,2)</f>
        <v>Musical Instruments</v>
      </c>
      <c r="Z2098" s="7">
        <v>43465</v>
      </c>
      <c r="AA2098">
        <f>_xlfn.DAYS(טבלה1[[#This Row],[Removal_date]],טבלה1[[#This Row],[published_date]])</f>
        <v>550</v>
      </c>
      <c r="AB2098" s="4">
        <f>טבלה1[[#This Row],[price]]*טבלה1[[#This Row],[num_subscribers]]</f>
        <v>160</v>
      </c>
    </row>
    <row r="2099" spans="1:28" x14ac:dyDescent="0.3">
      <c r="A2099">
        <v>1255114</v>
      </c>
      <c r="B2099" t="s">
        <v>4062</v>
      </c>
      <c r="C2099" t="str">
        <f>LEFT(טבלה1[[#This Row],[course_title]],10)</f>
        <v>Instant Ha</v>
      </c>
      <c r="D2099" t="str">
        <f>RIGHT(טבלה1[[#This Row],[course_title]],10)</f>
        <v>s Bassline</v>
      </c>
      <c r="E2099" t="str">
        <f>MID(טבלה1[[#This Row],[course_title]],2,10)</f>
        <v>nstant Har</v>
      </c>
      <c r="F2099" t="s">
        <v>4063</v>
      </c>
      <c r="G2099" t="str">
        <f>REPLACE(טבלה1[[#This Row],[url]],19,3,"com")</f>
        <v>https://www.udemy.com/instant-harmonica-learning-the-basic-12-bar-blues-bassline/</v>
      </c>
      <c r="H2099" t="b">
        <v>1</v>
      </c>
      <c r="I2099" s="4">
        <v>40</v>
      </c>
      <c r="J2099" s="5">
        <v>54</v>
      </c>
      <c r="K2099" s="5">
        <v>6</v>
      </c>
      <c r="L2099" s="5">
        <v>10</v>
      </c>
      <c r="M2099">
        <v>1</v>
      </c>
      <c r="N2099" t="str">
        <f>VLOOKUP(טבלה1[[#This Row],[level_id]],Level_id!$A$2:$B$5,2)</f>
        <v>All levels</v>
      </c>
      <c r="O2099" t="str">
        <f>LOWER(טבלה1[[#This Row],[level_desc]])</f>
        <v>all levels</v>
      </c>
      <c r="P2099" s="3" t="str">
        <f>UPPER(טבלה1[[#This Row],[small letters]])</f>
        <v>ALL LEVELS</v>
      </c>
      <c r="Q2099">
        <f>LEN(טבלה1[[#This Row],[no spaces]])</f>
        <v>10</v>
      </c>
      <c r="R2099" t="str">
        <f>TRIM(טבלה1[[#This Row],[small letters]])</f>
        <v>all levels</v>
      </c>
      <c r="S2099" s="6">
        <v>1</v>
      </c>
      <c r="T2099" s="12">
        <v>42902</v>
      </c>
      <c r="U2099" s="6">
        <f>DAY(טבלה1[[#This Row],[published_date]])</f>
        <v>16</v>
      </c>
      <c r="V2099" s="6">
        <f>MONTH(טבלה1[[#This Row],[published_date]])</f>
        <v>6</v>
      </c>
      <c r="W2099" s="6">
        <f>YEAR(טבלה1[[#This Row],[published_date]])</f>
        <v>2017</v>
      </c>
      <c r="X2099">
        <v>3</v>
      </c>
      <c r="Y2099" t="str">
        <f>VLOOKUP(טבלה1[[#This Row],[subject_id]],Subject_id!$A$2:$B$5,2)</f>
        <v>Musical Instruments</v>
      </c>
      <c r="Z2099" s="7">
        <v>43734</v>
      </c>
      <c r="AA2099">
        <f>_xlfn.DAYS(טבלה1[[#This Row],[Removal_date]],טבלה1[[#This Row],[published_date]])</f>
        <v>832</v>
      </c>
      <c r="AB2099" s="4">
        <f>טבלה1[[#This Row],[price]]*טבלה1[[#This Row],[num_subscribers]]</f>
        <v>2160</v>
      </c>
    </row>
    <row r="2100" spans="1:28" x14ac:dyDescent="0.3">
      <c r="A2100">
        <v>1269590</v>
      </c>
      <c r="B2100" t="s">
        <v>1486</v>
      </c>
      <c r="C2100" t="str">
        <f>LEFT(טבלה1[[#This Row],[course_title]],10)</f>
        <v>Advanced O</v>
      </c>
      <c r="D2100" t="str">
        <f>RIGHT(טבלה1[[#This Row],[course_title]],10)</f>
        <v>ing Course</v>
      </c>
      <c r="E2100" t="str">
        <f>MID(טבלה1[[#This Row],[course_title]],2,10)</f>
        <v>dvanced Op</v>
      </c>
      <c r="F2100" t="s">
        <v>1487</v>
      </c>
      <c r="G2100" t="str">
        <f>REPLACE(טבלה1[[#This Row],[url]],19,3,"com")</f>
        <v>https://www.udemy.com/advanced-option-trading-course/</v>
      </c>
      <c r="H2100" t="b">
        <v>1</v>
      </c>
      <c r="I2100" s="4">
        <v>40</v>
      </c>
      <c r="J2100" s="5">
        <v>1252</v>
      </c>
      <c r="K2100" s="5">
        <v>2</v>
      </c>
      <c r="L2100" s="5">
        <v>6</v>
      </c>
      <c r="M2100">
        <v>4</v>
      </c>
      <c r="N2100" t="str">
        <f>VLOOKUP(טבלה1[[#This Row],[level_id]],Level_id!$A$2:$B$5,2)</f>
        <v>Intermediate Level</v>
      </c>
      <c r="O2100" t="str">
        <f>LOWER(טבלה1[[#This Row],[level_desc]])</f>
        <v>intermediate level</v>
      </c>
      <c r="P2100" s="3" t="str">
        <f>UPPER(טבלה1[[#This Row],[small letters]])</f>
        <v>INTERMEDIATE LEVEL</v>
      </c>
      <c r="Q2100">
        <f>LEN(טבלה1[[#This Row],[no spaces]])</f>
        <v>18</v>
      </c>
      <c r="R2100" t="str">
        <f>TRIM(טבלה1[[#This Row],[small letters]])</f>
        <v>intermediate level</v>
      </c>
      <c r="S2100" s="6">
        <v>0.53333333299999997</v>
      </c>
      <c r="T2100" s="12">
        <v>42915</v>
      </c>
      <c r="U2100" s="6">
        <f>DAY(טבלה1[[#This Row],[published_date]])</f>
        <v>29</v>
      </c>
      <c r="V2100" s="6">
        <f>MONTH(טבלה1[[#This Row],[published_date]])</f>
        <v>6</v>
      </c>
      <c r="W2100" s="6">
        <f>YEAR(טבלה1[[#This Row],[published_date]])</f>
        <v>2017</v>
      </c>
      <c r="X2100">
        <v>1</v>
      </c>
      <c r="Y2100" t="str">
        <f>VLOOKUP(טבלה1[[#This Row],[subject_id]],Subject_id!$A$2:$B$5,2)</f>
        <v>Business Finance</v>
      </c>
      <c r="Z2100" s="7">
        <v>44114</v>
      </c>
      <c r="AA2100">
        <f>_xlfn.DAYS(טבלה1[[#This Row],[Removal_date]],טבלה1[[#This Row],[published_date]])</f>
        <v>1199</v>
      </c>
      <c r="AB2100" s="4">
        <f>טבלה1[[#This Row],[price]]*טבלה1[[#This Row],[num_subscribers]]</f>
        <v>50080</v>
      </c>
    </row>
    <row r="2101" spans="1:28" x14ac:dyDescent="0.3">
      <c r="A2101">
        <v>1277924</v>
      </c>
      <c r="B2101" t="s">
        <v>5286</v>
      </c>
      <c r="C2101" t="str">
        <f>LEFT(טבלה1[[#This Row],[course_title]],10)</f>
        <v xml:space="preserve">Angular 4 </v>
      </c>
      <c r="D2101" t="str">
        <f>RIGHT(טבלה1[[#This Row],[course_title]],10)</f>
        <v>nt To Back</v>
      </c>
      <c r="E2101" t="str">
        <f>MID(טבלה1[[#This Row],[course_title]],2,10)</f>
        <v>ngular 4 F</v>
      </c>
      <c r="F2101" t="s">
        <v>5287</v>
      </c>
      <c r="G2101" t="str">
        <f>REPLACE(טבלה1[[#This Row],[url]],19,3,"com")</f>
        <v>https://www.udemy.com/angular-4-front-to-back/</v>
      </c>
      <c r="H2101" t="b">
        <v>1</v>
      </c>
      <c r="I2101" s="4">
        <v>40</v>
      </c>
      <c r="J2101" s="5">
        <v>44</v>
      </c>
      <c r="K2101" s="5">
        <v>0</v>
      </c>
      <c r="L2101" s="5">
        <v>68</v>
      </c>
      <c r="M2101">
        <v>1</v>
      </c>
      <c r="N2101" t="str">
        <f>VLOOKUP(טבלה1[[#This Row],[level_id]],Level_id!$A$2:$B$5,2)</f>
        <v>All levels</v>
      </c>
      <c r="O2101" t="str">
        <f>LOWER(טבלה1[[#This Row],[level_desc]])</f>
        <v>all levels</v>
      </c>
      <c r="P2101" s="3" t="str">
        <f>UPPER(טבלה1[[#This Row],[small letters]])</f>
        <v>ALL LEVELS</v>
      </c>
      <c r="Q2101">
        <f>LEN(טבלה1[[#This Row],[no spaces]])</f>
        <v>10</v>
      </c>
      <c r="R2101" t="str">
        <f>TRIM(טבלה1[[#This Row],[small letters]])</f>
        <v>all levels</v>
      </c>
      <c r="S2101" s="6">
        <v>8.5</v>
      </c>
      <c r="T2101" s="12">
        <v>42922</v>
      </c>
      <c r="U2101" s="6">
        <f>DAY(טבלה1[[#This Row],[published_date]])</f>
        <v>6</v>
      </c>
      <c r="V2101" s="6">
        <f>MONTH(טבלה1[[#This Row],[published_date]])</f>
        <v>7</v>
      </c>
      <c r="W2101" s="6">
        <f>YEAR(טבלה1[[#This Row],[published_date]])</f>
        <v>2017</v>
      </c>
      <c r="X2101">
        <v>4</v>
      </c>
      <c r="Y2101" t="str">
        <f>VLOOKUP(טבלה1[[#This Row],[subject_id]],Subject_id!$A$2:$B$5,2)</f>
        <v>Web Development</v>
      </c>
      <c r="Z2101" s="7">
        <v>43734</v>
      </c>
      <c r="AA2101">
        <f>_xlfn.DAYS(טבלה1[[#This Row],[Removal_date]],טבלה1[[#This Row],[published_date]])</f>
        <v>812</v>
      </c>
      <c r="AB2101" s="4">
        <f>טבלה1[[#This Row],[price]]*טבלה1[[#This Row],[num_subscribers]]</f>
        <v>1760</v>
      </c>
    </row>
    <row r="2102" spans="1:28" x14ac:dyDescent="0.3">
      <c r="A2102">
        <v>13216</v>
      </c>
      <c r="B2102" t="s">
        <v>4660</v>
      </c>
      <c r="C2102" t="str">
        <f>LEFT(טבלה1[[#This Row],[course_title]],10)</f>
        <v xml:space="preserve">Aprende a </v>
      </c>
      <c r="D2102" t="str">
        <f>RIGHT(טבלה1[[#This Row],[course_title]],10)</f>
        <v>do - Piano</v>
      </c>
      <c r="E2102" t="str">
        <f>MID(טבלה1[[#This Row],[course_title]],2,10)</f>
        <v>prende a T</v>
      </c>
      <c r="F2102" t="s">
        <v>4661</v>
      </c>
      <c r="G2102" t="str">
        <f>REPLACE(טבלה1[[#This Row],[url]],19,3,"com")</f>
        <v>https://www.udemy.com/solfeo-musical/</v>
      </c>
      <c r="H2102" t="b">
        <v>1</v>
      </c>
      <c r="I2102" s="4">
        <v>35</v>
      </c>
      <c r="J2102" s="5">
        <v>119</v>
      </c>
      <c r="K2102" s="5">
        <v>8</v>
      </c>
      <c r="L2102" s="5">
        <v>52</v>
      </c>
      <c r="M2102">
        <v>1</v>
      </c>
      <c r="N2102" t="str">
        <f>VLOOKUP(טבלה1[[#This Row],[level_id]],Level_id!$A$2:$B$5,2)</f>
        <v>All levels</v>
      </c>
      <c r="O2102" t="str">
        <f>LOWER(טבלה1[[#This Row],[level_desc]])</f>
        <v>all levels</v>
      </c>
      <c r="P2102" s="3" t="str">
        <f>UPPER(טבלה1[[#This Row],[small letters]])</f>
        <v>ALL LEVELS</v>
      </c>
      <c r="Q2102">
        <f>LEN(טבלה1[[#This Row],[no spaces]])</f>
        <v>10</v>
      </c>
      <c r="R2102" t="str">
        <f>TRIM(טבלה1[[#This Row],[small letters]])</f>
        <v>all levels</v>
      </c>
      <c r="S2102" s="6">
        <v>3.5</v>
      </c>
      <c r="T2102" s="12">
        <v>40934</v>
      </c>
      <c r="U2102" s="6">
        <f>DAY(טבלה1[[#This Row],[published_date]])</f>
        <v>26</v>
      </c>
      <c r="V2102" s="6">
        <f>MONTH(טבלה1[[#This Row],[published_date]])</f>
        <v>1</v>
      </c>
      <c r="W2102" s="6">
        <f>YEAR(טבלה1[[#This Row],[published_date]])</f>
        <v>2012</v>
      </c>
      <c r="X2102">
        <v>3</v>
      </c>
      <c r="Y2102" t="str">
        <f>VLOOKUP(טבלה1[[#This Row],[subject_id]],Subject_id!$A$2:$B$5,2)</f>
        <v>Musical Instruments</v>
      </c>
      <c r="Z2102" s="7">
        <v>43734</v>
      </c>
      <c r="AA2102">
        <f>_xlfn.DAYS(טבלה1[[#This Row],[Removal_date]],טבלה1[[#This Row],[published_date]])</f>
        <v>2800</v>
      </c>
      <c r="AB2102" s="4">
        <f>טבלה1[[#This Row],[price]]*טבלה1[[#This Row],[num_subscribers]]</f>
        <v>4165</v>
      </c>
    </row>
    <row r="2103" spans="1:28" x14ac:dyDescent="0.3">
      <c r="A2103">
        <v>19422</v>
      </c>
      <c r="B2103" t="s">
        <v>6336</v>
      </c>
      <c r="C2103" t="str">
        <f>LEFT(טבלה1[[#This Row],[course_title]],10)</f>
        <v>Drupal 7 f</v>
      </c>
      <c r="D2103" t="str">
        <f>RIGHT(טבלה1[[#This Row],[course_title]],10)</f>
        <v xml:space="preserve"> Beginners</v>
      </c>
      <c r="E2103" t="str">
        <f>MID(טבלה1[[#This Row],[course_title]],2,10)</f>
        <v>rupal 7 fo</v>
      </c>
      <c r="F2103" t="s">
        <v>6337</v>
      </c>
      <c r="G2103" t="str">
        <f>REPLACE(טבלה1[[#This Row],[url]],19,3,"com")</f>
        <v>https://www.udemy.com/drupal-for-beginners/</v>
      </c>
      <c r="H2103" t="b">
        <v>1</v>
      </c>
      <c r="I2103" s="4">
        <v>35</v>
      </c>
      <c r="J2103" s="5">
        <v>926</v>
      </c>
      <c r="K2103" s="5">
        <v>102</v>
      </c>
      <c r="L2103" s="5">
        <v>37</v>
      </c>
      <c r="M2103">
        <v>1</v>
      </c>
      <c r="N2103" t="str">
        <f>VLOOKUP(טבלה1[[#This Row],[level_id]],Level_id!$A$2:$B$5,2)</f>
        <v>All levels</v>
      </c>
      <c r="O2103" t="str">
        <f>LOWER(טבלה1[[#This Row],[level_desc]])</f>
        <v>all levels</v>
      </c>
      <c r="P2103" s="3" t="str">
        <f>UPPER(טבלה1[[#This Row],[small letters]])</f>
        <v>ALL LEVELS</v>
      </c>
      <c r="Q2103">
        <f>LEN(טבלה1[[#This Row],[no spaces]])</f>
        <v>10</v>
      </c>
      <c r="R2103" t="str">
        <f>TRIM(טבלה1[[#This Row],[small letters]])</f>
        <v>all levels</v>
      </c>
      <c r="S2103" s="6">
        <v>2.5</v>
      </c>
      <c r="T2103" s="12">
        <v>41074</v>
      </c>
      <c r="U2103" s="6">
        <f>DAY(טבלה1[[#This Row],[published_date]])</f>
        <v>14</v>
      </c>
      <c r="V2103" s="6">
        <f>MONTH(טבלה1[[#This Row],[published_date]])</f>
        <v>6</v>
      </c>
      <c r="W2103" s="6">
        <f>YEAR(טבלה1[[#This Row],[published_date]])</f>
        <v>2012</v>
      </c>
      <c r="X2103">
        <v>4</v>
      </c>
      <c r="Y2103" t="str">
        <f>VLOOKUP(טבלה1[[#This Row],[subject_id]],Subject_id!$A$2:$B$5,2)</f>
        <v>Web Development</v>
      </c>
      <c r="Z2103" s="7">
        <v>43734</v>
      </c>
      <c r="AA2103">
        <f>_xlfn.DAYS(טבלה1[[#This Row],[Removal_date]],טבלה1[[#This Row],[published_date]])</f>
        <v>2660</v>
      </c>
      <c r="AB2103" s="4">
        <f>טבלה1[[#This Row],[price]]*טבלה1[[#This Row],[num_subscribers]]</f>
        <v>32410</v>
      </c>
    </row>
    <row r="2104" spans="1:28" x14ac:dyDescent="0.3">
      <c r="A2104">
        <v>23742</v>
      </c>
      <c r="B2104" t="s">
        <v>5264</v>
      </c>
      <c r="C2104" t="str">
        <f>LEFT(טבלה1[[#This Row],[course_title]],10)</f>
        <v>Servlets a</v>
      </c>
      <c r="D2104" t="str">
        <f>RIGHT(טבלה1[[#This Row],[course_title]],10)</f>
        <v xml:space="preserve"> With Java</v>
      </c>
      <c r="E2104" t="str">
        <f>MID(טבלה1[[#This Row],[course_title]],2,10)</f>
        <v>ervlets an</v>
      </c>
      <c r="F2104" t="s">
        <v>5265</v>
      </c>
      <c r="G2104" t="str">
        <f>REPLACE(טבלה1[[#This Row],[url]],19,3,"com")</f>
        <v>https://www.udemy.com/javawebtut/</v>
      </c>
      <c r="H2104" t="b">
        <v>1</v>
      </c>
      <c r="I2104" s="4">
        <v>35</v>
      </c>
      <c r="J2104" s="5">
        <v>15187</v>
      </c>
      <c r="K2104" s="5">
        <v>970</v>
      </c>
      <c r="L2104" s="5">
        <v>64</v>
      </c>
      <c r="M2104">
        <v>1</v>
      </c>
      <c r="N2104" t="str">
        <f>VLOOKUP(טבלה1[[#This Row],[level_id]],Level_id!$A$2:$B$5,2)</f>
        <v>All levels</v>
      </c>
      <c r="O2104" t="str">
        <f>LOWER(טבלה1[[#This Row],[level_desc]])</f>
        <v>all levels</v>
      </c>
      <c r="P2104" s="3" t="str">
        <f>UPPER(טבלה1[[#This Row],[small letters]])</f>
        <v>ALL LEVELS</v>
      </c>
      <c r="Q2104">
        <f>LEN(טבלה1[[#This Row],[no spaces]])</f>
        <v>10</v>
      </c>
      <c r="R2104" t="str">
        <f>TRIM(טבלה1[[#This Row],[small letters]])</f>
        <v>all levels</v>
      </c>
      <c r="S2104" s="6">
        <v>10</v>
      </c>
      <c r="T2104" s="12">
        <v>41162</v>
      </c>
      <c r="U2104" s="6">
        <f>DAY(טבלה1[[#This Row],[published_date]])</f>
        <v>10</v>
      </c>
      <c r="V2104" s="6">
        <f>MONTH(טבלה1[[#This Row],[published_date]])</f>
        <v>9</v>
      </c>
      <c r="W2104" s="6">
        <f>YEAR(טבלה1[[#This Row],[published_date]])</f>
        <v>2012</v>
      </c>
      <c r="X2104">
        <v>4</v>
      </c>
      <c r="Y2104" t="str">
        <f>VLOOKUP(טבלה1[[#This Row],[subject_id]],Subject_id!$A$2:$B$5,2)</f>
        <v>Web Development</v>
      </c>
      <c r="Z2104" s="7">
        <v>43734</v>
      </c>
      <c r="AA2104">
        <f>_xlfn.DAYS(טבלה1[[#This Row],[Removal_date]],טבלה1[[#This Row],[published_date]])</f>
        <v>2572</v>
      </c>
      <c r="AB2104" s="4">
        <f>טבלה1[[#This Row],[price]]*טבלה1[[#This Row],[num_subscribers]]</f>
        <v>531545</v>
      </c>
    </row>
    <row r="2105" spans="1:28" x14ac:dyDescent="0.3">
      <c r="A2105">
        <v>63712</v>
      </c>
      <c r="B2105" t="s">
        <v>3294</v>
      </c>
      <c r="C2105" t="str">
        <f>LEFT(טבלה1[[#This Row],[course_title]],10)</f>
        <v>create 9 p</v>
      </c>
      <c r="D2105" t="str">
        <f>RIGHT(טבלה1[[#This Row],[course_title]],10)</f>
        <v>ll version</v>
      </c>
      <c r="E2105" t="str">
        <f>MID(טבלה1[[#This Row],[course_title]],2,10)</f>
        <v>reate 9 pr</v>
      </c>
      <c r="F2105" t="s">
        <v>3295</v>
      </c>
      <c r="G2105" t="str">
        <f>REPLACE(טבלה1[[#This Row],[url]],19,3,"com")</f>
        <v>https://www.udemy.com/create-9-professional-logo-design-full-version-beginner/</v>
      </c>
      <c r="H2105" t="b">
        <v>1</v>
      </c>
      <c r="I2105" s="4">
        <v>35</v>
      </c>
      <c r="J2105" s="5">
        <v>91</v>
      </c>
      <c r="K2105" s="5">
        <v>3</v>
      </c>
      <c r="L2105" s="5">
        <v>34</v>
      </c>
      <c r="M2105">
        <v>1</v>
      </c>
      <c r="N2105" t="str">
        <f>VLOOKUP(טבלה1[[#This Row],[level_id]],Level_id!$A$2:$B$5,2)</f>
        <v>All levels</v>
      </c>
      <c r="O2105" t="str">
        <f>LOWER(טבלה1[[#This Row],[level_desc]])</f>
        <v>all levels</v>
      </c>
      <c r="P2105" s="3" t="str">
        <f>UPPER(טבלה1[[#This Row],[small letters]])</f>
        <v>ALL LEVELS</v>
      </c>
      <c r="Q2105">
        <f>LEN(טבלה1[[#This Row],[no spaces]])</f>
        <v>10</v>
      </c>
      <c r="R2105" t="str">
        <f>TRIM(טבלה1[[#This Row],[small letters]])</f>
        <v>all levels</v>
      </c>
      <c r="S2105" s="6">
        <v>2</v>
      </c>
      <c r="T2105" s="12">
        <v>41478</v>
      </c>
      <c r="U2105" s="6">
        <f>DAY(טבלה1[[#This Row],[published_date]])</f>
        <v>23</v>
      </c>
      <c r="V2105" s="6">
        <f>MONTH(טבלה1[[#This Row],[published_date]])</f>
        <v>7</v>
      </c>
      <c r="W2105" s="6">
        <f>YEAR(טבלה1[[#This Row],[published_date]])</f>
        <v>2013</v>
      </c>
      <c r="X2105">
        <v>2</v>
      </c>
      <c r="Y2105" t="str">
        <f>VLOOKUP(טבלה1[[#This Row],[subject_id]],Subject_id!$A$2:$B$5,2)</f>
        <v>Graphic Design</v>
      </c>
      <c r="Z2105" s="7">
        <v>43734</v>
      </c>
      <c r="AA2105">
        <f>_xlfn.DAYS(טבלה1[[#This Row],[Removal_date]],טבלה1[[#This Row],[published_date]])</f>
        <v>2256</v>
      </c>
      <c r="AB2105" s="4">
        <f>טבלה1[[#This Row],[price]]*טבלה1[[#This Row],[num_subscribers]]</f>
        <v>3185</v>
      </c>
    </row>
    <row r="2106" spans="1:28" x14ac:dyDescent="0.3">
      <c r="A2106">
        <v>68876</v>
      </c>
      <c r="B2106" t="s">
        <v>3374</v>
      </c>
      <c r="C2106" t="str">
        <f>LEFT(טבלה1[[#This Row],[course_title]],10)</f>
        <v>How to Cre</v>
      </c>
      <c r="D2106" t="str">
        <f>RIGHT(טבלה1[[#This Row],[course_title]],10)</f>
        <v>OS Edition</v>
      </c>
      <c r="E2106" t="str">
        <f>MID(טבלה1[[#This Row],[course_title]],2,10)</f>
        <v>ow to Crea</v>
      </c>
      <c r="F2106" t="s">
        <v>3375</v>
      </c>
      <c r="G2106" t="str">
        <f>REPLACE(טבלה1[[#This Row],[url]],19,3,"com")</f>
        <v>https://www.udemy.com/appicondesigner/</v>
      </c>
      <c r="H2106" t="b">
        <v>1</v>
      </c>
      <c r="I2106" s="4">
        <v>35</v>
      </c>
      <c r="J2106" s="5">
        <v>130</v>
      </c>
      <c r="K2106" s="5">
        <v>6</v>
      </c>
      <c r="L2106" s="5">
        <v>13</v>
      </c>
      <c r="M2106">
        <v>1</v>
      </c>
      <c r="N2106" t="str">
        <f>VLOOKUP(טבלה1[[#This Row],[level_id]],Level_id!$A$2:$B$5,2)</f>
        <v>All levels</v>
      </c>
      <c r="O2106" t="str">
        <f>LOWER(טבלה1[[#This Row],[level_desc]])</f>
        <v>all levels</v>
      </c>
      <c r="P2106" s="3" t="str">
        <f>UPPER(טבלה1[[#This Row],[small letters]])</f>
        <v>ALL LEVELS</v>
      </c>
      <c r="Q2106">
        <f>LEN(טבלה1[[#This Row],[no spaces]])</f>
        <v>10</v>
      </c>
      <c r="R2106" t="str">
        <f>TRIM(טבלה1[[#This Row],[small letters]])</f>
        <v>all levels</v>
      </c>
      <c r="S2106" s="6">
        <v>1</v>
      </c>
      <c r="T2106" s="12">
        <v>41485</v>
      </c>
      <c r="U2106" s="6">
        <f>DAY(טבלה1[[#This Row],[published_date]])</f>
        <v>30</v>
      </c>
      <c r="V2106" s="6">
        <f>MONTH(טבלה1[[#This Row],[published_date]])</f>
        <v>7</v>
      </c>
      <c r="W2106" s="6">
        <f>YEAR(טבלה1[[#This Row],[published_date]])</f>
        <v>2013</v>
      </c>
      <c r="X2106">
        <v>2</v>
      </c>
      <c r="Y2106" t="str">
        <f>VLOOKUP(טבלה1[[#This Row],[subject_id]],Subject_id!$A$2:$B$5,2)</f>
        <v>Graphic Design</v>
      </c>
      <c r="Z2106" s="7">
        <v>43734</v>
      </c>
      <c r="AA2106">
        <f>_xlfn.DAYS(טבלה1[[#This Row],[Removal_date]],טבלה1[[#This Row],[published_date]])</f>
        <v>2249</v>
      </c>
      <c r="AB2106" s="4">
        <f>טבלה1[[#This Row],[price]]*טבלה1[[#This Row],[num_subscribers]]</f>
        <v>4550</v>
      </c>
    </row>
    <row r="2107" spans="1:28" x14ac:dyDescent="0.3">
      <c r="A2107">
        <v>90132</v>
      </c>
      <c r="B2107" t="s">
        <v>4582</v>
      </c>
      <c r="C2107" t="str">
        <f>LEFT(טבלה1[[#This Row],[course_title]],10)</f>
        <v>Didgeridoo</v>
      </c>
      <c r="D2107" t="str">
        <f>RIGHT(טבלה1[[#This Row],[course_title]],10)</f>
        <v>ced level.</v>
      </c>
      <c r="E2107" t="str">
        <f>MID(טבלה1[[#This Row],[course_title]],2,10)</f>
        <v xml:space="preserve">idgeridoo </v>
      </c>
      <c r="F2107" t="s">
        <v>4583</v>
      </c>
      <c r="G2107" t="str">
        <f>REPLACE(טבלה1[[#This Row],[url]],19,3,"com")</f>
        <v>https://www.udemy.com/didgeridoo-from-beginner-to-advanced-in-easy-stages/</v>
      </c>
      <c r="H2107" t="b">
        <v>1</v>
      </c>
      <c r="I2107" s="4">
        <v>35</v>
      </c>
      <c r="J2107" s="5">
        <v>209</v>
      </c>
      <c r="K2107" s="5">
        <v>5</v>
      </c>
      <c r="L2107" s="5">
        <v>19</v>
      </c>
      <c r="M2107">
        <v>3</v>
      </c>
      <c r="N2107" t="str">
        <f>VLOOKUP(טבלה1[[#This Row],[level_id]],Level_id!$A$2:$B$5,2)</f>
        <v>Expert Level</v>
      </c>
      <c r="O2107" t="str">
        <f>LOWER(טבלה1[[#This Row],[level_desc]])</f>
        <v>expert level</v>
      </c>
      <c r="P2107" s="3" t="str">
        <f>UPPER(טבלה1[[#This Row],[small letters]])</f>
        <v>EXPERT LEVEL</v>
      </c>
      <c r="Q2107">
        <f>LEN(טבלה1[[#This Row],[no spaces]])</f>
        <v>12</v>
      </c>
      <c r="R2107" t="str">
        <f>TRIM(טבלה1[[#This Row],[small letters]])</f>
        <v>expert level</v>
      </c>
      <c r="S2107" s="6">
        <v>1.5</v>
      </c>
      <c r="T2107" s="12">
        <v>41922</v>
      </c>
      <c r="U2107" s="6">
        <f>DAY(טבלה1[[#This Row],[published_date]])</f>
        <v>10</v>
      </c>
      <c r="V2107" s="6">
        <f>MONTH(טבלה1[[#This Row],[published_date]])</f>
        <v>10</v>
      </c>
      <c r="W2107" s="6">
        <f>YEAR(טבלה1[[#This Row],[published_date]])</f>
        <v>2014</v>
      </c>
      <c r="X2107">
        <v>3</v>
      </c>
      <c r="Y2107" t="str">
        <f>VLOOKUP(טבלה1[[#This Row],[subject_id]],Subject_id!$A$2:$B$5,2)</f>
        <v>Musical Instruments</v>
      </c>
      <c r="Z2107" s="7">
        <v>43701</v>
      </c>
      <c r="AA2107">
        <f>_xlfn.DAYS(טבלה1[[#This Row],[Removal_date]],טבלה1[[#This Row],[published_date]])</f>
        <v>1779</v>
      </c>
      <c r="AB2107" s="4">
        <f>טבלה1[[#This Row],[price]]*טבלה1[[#This Row],[num_subscribers]]</f>
        <v>7315</v>
      </c>
    </row>
    <row r="2108" spans="1:28" x14ac:dyDescent="0.3">
      <c r="A2108">
        <v>98706</v>
      </c>
      <c r="B2108" t="s">
        <v>1388</v>
      </c>
      <c r="C2108" t="str">
        <f>LEFT(טבלה1[[#This Row],[course_title]],10)</f>
        <v>Stock Mark</v>
      </c>
      <c r="D2108" t="str">
        <f>RIGHT(טבלה1[[#This Row],[course_title]],10)</f>
        <v>n to trade</v>
      </c>
      <c r="E2108" t="str">
        <f>MID(טבלה1[[#This Row],[course_title]],2,10)</f>
        <v>tock Marke</v>
      </c>
      <c r="F2108" t="s">
        <v>1389</v>
      </c>
      <c r="G2108" t="str">
        <f>REPLACE(טבלה1[[#This Row],[url]],19,3,"com")</f>
        <v>https://www.udemy.com/stock-market-for-dummies-learn-to-trade/</v>
      </c>
      <c r="H2108" t="b">
        <v>1</v>
      </c>
      <c r="I2108" s="4">
        <v>35</v>
      </c>
      <c r="J2108" s="5">
        <v>143</v>
      </c>
      <c r="K2108" s="5">
        <v>15</v>
      </c>
      <c r="L2108" s="5">
        <v>42</v>
      </c>
      <c r="M2108">
        <v>1</v>
      </c>
      <c r="N2108" t="str">
        <f>VLOOKUP(טבלה1[[#This Row],[level_id]],Level_id!$A$2:$B$5,2)</f>
        <v>All levels</v>
      </c>
      <c r="O2108" t="str">
        <f>LOWER(טבלה1[[#This Row],[level_desc]])</f>
        <v>all levels</v>
      </c>
      <c r="P2108" s="3" t="str">
        <f>UPPER(טבלה1[[#This Row],[small letters]])</f>
        <v>ALL LEVELS</v>
      </c>
      <c r="Q2108">
        <f>LEN(טבלה1[[#This Row],[no spaces]])</f>
        <v>10</v>
      </c>
      <c r="R2108" t="str">
        <f>TRIM(טבלה1[[#This Row],[small letters]])</f>
        <v>all levels</v>
      </c>
      <c r="S2108" s="6">
        <v>3.5</v>
      </c>
      <c r="T2108" s="12">
        <v>41550</v>
      </c>
      <c r="U2108" s="6">
        <f>DAY(טבלה1[[#This Row],[published_date]])</f>
        <v>3</v>
      </c>
      <c r="V2108" s="6">
        <f>MONTH(טבלה1[[#This Row],[published_date]])</f>
        <v>10</v>
      </c>
      <c r="W2108" s="6">
        <f>YEAR(טבלה1[[#This Row],[published_date]])</f>
        <v>2013</v>
      </c>
      <c r="X2108">
        <v>1</v>
      </c>
      <c r="Y2108" t="str">
        <f>VLOOKUP(טבלה1[[#This Row],[subject_id]],Subject_id!$A$2:$B$5,2)</f>
        <v>Business Finance</v>
      </c>
      <c r="Z2108" s="7">
        <v>43318</v>
      </c>
      <c r="AA2108">
        <f>_xlfn.DAYS(טבלה1[[#This Row],[Removal_date]],טבלה1[[#This Row],[published_date]])</f>
        <v>1768</v>
      </c>
      <c r="AB2108" s="4">
        <f>טבלה1[[#This Row],[price]]*טבלה1[[#This Row],[num_subscribers]]</f>
        <v>5005</v>
      </c>
    </row>
    <row r="2109" spans="1:28" x14ac:dyDescent="0.3">
      <c r="A2109">
        <v>113706</v>
      </c>
      <c r="B2109" t="s">
        <v>5477</v>
      </c>
      <c r="C2109" t="str">
        <f>LEFT(טבלה1[[#This Row],[course_title]],10)</f>
        <v>Build Flat</v>
      </c>
      <c r="D2109" t="str">
        <f>RIGHT(טבלה1[[#This Row],[course_title]],10)</f>
        <v>ete Course</v>
      </c>
      <c r="E2109" t="str">
        <f>MID(טבלה1[[#This Row],[course_title]],2,10)</f>
        <v xml:space="preserve">uild Flat </v>
      </c>
      <c r="F2109" t="s">
        <v>5478</v>
      </c>
      <c r="G2109" t="str">
        <f>REPLACE(טבלה1[[#This Row],[url]],19,3,"com")</f>
        <v>https://www.udemy.com/build-flat-responsive-website-from-scratch-complete-course/</v>
      </c>
      <c r="H2109" t="b">
        <v>1</v>
      </c>
      <c r="I2109" s="4">
        <v>35</v>
      </c>
      <c r="J2109" s="5">
        <v>12105</v>
      </c>
      <c r="K2109" s="5">
        <v>144</v>
      </c>
      <c r="L2109" s="5">
        <v>54</v>
      </c>
      <c r="M2109">
        <v>1</v>
      </c>
      <c r="N2109" t="str">
        <f>VLOOKUP(טבלה1[[#This Row],[level_id]],Level_id!$A$2:$B$5,2)</f>
        <v>All levels</v>
      </c>
      <c r="O2109" t="str">
        <f>LOWER(טבלה1[[#This Row],[level_desc]])</f>
        <v>all levels</v>
      </c>
      <c r="P2109" s="3" t="str">
        <f>UPPER(טבלה1[[#This Row],[small letters]])</f>
        <v>ALL LEVELS</v>
      </c>
      <c r="Q2109">
        <f>LEN(טבלה1[[#This Row],[no spaces]])</f>
        <v>10</v>
      </c>
      <c r="R2109" t="str">
        <f>TRIM(טבלה1[[#This Row],[small letters]])</f>
        <v>all levels</v>
      </c>
      <c r="S2109" s="6">
        <v>7.5</v>
      </c>
      <c r="T2109" s="12">
        <v>41612</v>
      </c>
      <c r="U2109" s="6">
        <f>DAY(טבלה1[[#This Row],[published_date]])</f>
        <v>4</v>
      </c>
      <c r="V2109" s="6">
        <f>MONTH(טבלה1[[#This Row],[published_date]])</f>
        <v>12</v>
      </c>
      <c r="W2109" s="6">
        <f>YEAR(טבלה1[[#This Row],[published_date]])</f>
        <v>2013</v>
      </c>
      <c r="X2109">
        <v>4</v>
      </c>
      <c r="Y2109" t="str">
        <f>VLOOKUP(טבלה1[[#This Row],[subject_id]],Subject_id!$A$2:$B$5,2)</f>
        <v>Web Development</v>
      </c>
      <c r="Z2109" s="7">
        <v>43734</v>
      </c>
      <c r="AA2109">
        <f>_xlfn.DAYS(טבלה1[[#This Row],[Removal_date]],טבלה1[[#This Row],[published_date]])</f>
        <v>2122</v>
      </c>
      <c r="AB2109" s="4">
        <f>טבלה1[[#This Row],[price]]*טבלה1[[#This Row],[num_subscribers]]</f>
        <v>423675</v>
      </c>
    </row>
    <row r="2110" spans="1:28" x14ac:dyDescent="0.3">
      <c r="A2110">
        <v>138228</v>
      </c>
      <c r="B2110" t="s">
        <v>3896</v>
      </c>
      <c r="C2110" t="str">
        <f>LEFT(טבלה1[[#This Row],[course_title]],10)</f>
        <v xml:space="preserve">Get great </v>
      </c>
      <c r="D2110" t="str">
        <f>RIGHT(טבלה1[[#This Row],[course_title]],10)</f>
        <v>me hobby !</v>
      </c>
      <c r="E2110" t="str">
        <f>MID(טבלה1[[#This Row],[course_title]],2,10)</f>
        <v>et great p</v>
      </c>
      <c r="F2110" t="s">
        <v>3897</v>
      </c>
      <c r="G2110" t="str">
        <f>REPLACE(טבלה1[[#This Row],[url]],19,3,"com")</f>
        <v>https://www.udemy.com/benhewlettharmonicatuitionb1/</v>
      </c>
      <c r="H2110" t="b">
        <v>1</v>
      </c>
      <c r="I2110" s="4">
        <v>35</v>
      </c>
      <c r="J2110" s="5">
        <v>2543</v>
      </c>
      <c r="K2110" s="5">
        <v>44</v>
      </c>
      <c r="L2110" s="5">
        <v>17</v>
      </c>
      <c r="M2110">
        <v>1</v>
      </c>
      <c r="N2110" t="str">
        <f>VLOOKUP(טבלה1[[#This Row],[level_id]],Level_id!$A$2:$B$5,2)</f>
        <v>All levels</v>
      </c>
      <c r="O2110" t="str">
        <f>LOWER(טבלה1[[#This Row],[level_desc]])</f>
        <v>all levels</v>
      </c>
      <c r="P2110" s="3" t="str">
        <f>UPPER(טבלה1[[#This Row],[small letters]])</f>
        <v>ALL LEVELS</v>
      </c>
      <c r="Q2110">
        <f>LEN(טבלה1[[#This Row],[no spaces]])</f>
        <v>10</v>
      </c>
      <c r="R2110" t="str">
        <f>TRIM(טבלה1[[#This Row],[small letters]])</f>
        <v>all levels</v>
      </c>
      <c r="S2110" s="6">
        <v>2</v>
      </c>
      <c r="T2110" s="12">
        <v>41682</v>
      </c>
      <c r="U2110" s="6">
        <f>DAY(טבלה1[[#This Row],[published_date]])</f>
        <v>12</v>
      </c>
      <c r="V2110" s="6">
        <f>MONTH(טבלה1[[#This Row],[published_date]])</f>
        <v>2</v>
      </c>
      <c r="W2110" s="6">
        <f>YEAR(טבלה1[[#This Row],[published_date]])</f>
        <v>2014</v>
      </c>
      <c r="X2110">
        <v>3</v>
      </c>
      <c r="Y2110" t="str">
        <f>VLOOKUP(טבלה1[[#This Row],[subject_id]],Subject_id!$A$2:$B$5,2)</f>
        <v>Musical Instruments</v>
      </c>
      <c r="Z2110" s="7">
        <v>43734</v>
      </c>
      <c r="AA2110">
        <f>_xlfn.DAYS(טבלה1[[#This Row],[Removal_date]],טבלה1[[#This Row],[published_date]])</f>
        <v>2052</v>
      </c>
      <c r="AB2110" s="4">
        <f>טבלה1[[#This Row],[price]]*טבלה1[[#This Row],[num_subscribers]]</f>
        <v>89005</v>
      </c>
    </row>
    <row r="2111" spans="1:28" x14ac:dyDescent="0.3">
      <c r="A2111">
        <v>139772</v>
      </c>
      <c r="B2111" t="s">
        <v>4669</v>
      </c>
      <c r="C2111" t="str">
        <f>LEFT(טבלה1[[#This Row],[course_title]],10)</f>
        <v>How to pla</v>
      </c>
      <c r="D2111" t="str">
        <f>RIGHT(טבלה1[[#This Row],[course_title]],10)</f>
        <v>the basics</v>
      </c>
      <c r="E2111" t="str">
        <f>MID(טבלה1[[#This Row],[course_title]],2,10)</f>
        <v>ow to play</v>
      </c>
      <c r="F2111" t="s">
        <v>4670</v>
      </c>
      <c r="G2111" t="str">
        <f>REPLACE(טבלה1[[#This Row],[url]],19,3,"com")</f>
        <v>https://www.udemy.com/benhewlett-phb2/</v>
      </c>
      <c r="H2111" t="b">
        <v>1</v>
      </c>
      <c r="I2111" s="4">
        <v>35</v>
      </c>
      <c r="J2111" s="5">
        <v>79</v>
      </c>
      <c r="K2111" s="5">
        <v>3</v>
      </c>
      <c r="L2111" s="5">
        <v>15</v>
      </c>
      <c r="M2111">
        <v>2</v>
      </c>
      <c r="N2111" t="str">
        <f>VLOOKUP(טבלה1[[#This Row],[level_id]],Level_id!$A$2:$B$5,2)</f>
        <v>Beginner Level</v>
      </c>
      <c r="O2111" t="str">
        <f>LOWER(טבלה1[[#This Row],[level_desc]])</f>
        <v>beginner level</v>
      </c>
      <c r="P2111" s="3" t="str">
        <f>UPPER(טבלה1[[#This Row],[small letters]])</f>
        <v>BEGINNER LEVEL</v>
      </c>
      <c r="Q2111">
        <f>LEN(טבלה1[[#This Row],[no spaces]])</f>
        <v>14</v>
      </c>
      <c r="R2111" t="str">
        <f>TRIM(טבלה1[[#This Row],[small letters]])</f>
        <v>beginner level</v>
      </c>
      <c r="S2111" s="6">
        <v>1.5</v>
      </c>
      <c r="T2111" s="12">
        <v>41695</v>
      </c>
      <c r="U2111" s="6">
        <f>DAY(טבלה1[[#This Row],[published_date]])</f>
        <v>25</v>
      </c>
      <c r="V2111" s="6">
        <f>MONTH(טבלה1[[#This Row],[published_date]])</f>
        <v>2</v>
      </c>
      <c r="W2111" s="6">
        <f>YEAR(טבלה1[[#This Row],[published_date]])</f>
        <v>2014</v>
      </c>
      <c r="X2111">
        <v>3</v>
      </c>
      <c r="Y2111" t="str">
        <f>VLOOKUP(טבלה1[[#This Row],[subject_id]],Subject_id!$A$2:$B$5,2)</f>
        <v>Musical Instruments</v>
      </c>
      <c r="Z2111" s="7">
        <v>43465</v>
      </c>
      <c r="AA2111">
        <f>_xlfn.DAYS(טבלה1[[#This Row],[Removal_date]],טבלה1[[#This Row],[published_date]])</f>
        <v>1770</v>
      </c>
      <c r="AB2111" s="4">
        <f>טבלה1[[#This Row],[price]]*טבלה1[[#This Row],[num_subscribers]]</f>
        <v>2765</v>
      </c>
    </row>
    <row r="2112" spans="1:28" x14ac:dyDescent="0.3">
      <c r="A2112">
        <v>139778</v>
      </c>
      <c r="B2112" t="s">
        <v>4894</v>
      </c>
      <c r="C2112" t="str">
        <f>LEFT(טבלה1[[#This Row],[course_title]],10)</f>
        <v>Play tunes</v>
      </c>
      <c r="D2112" t="str">
        <f>RIGHT(טבלה1[[#This Row],[course_title]],10)</f>
        <v>some notes</v>
      </c>
      <c r="E2112" t="str">
        <f>MID(טבלה1[[#This Row],[course_title]],2,10)</f>
        <v xml:space="preserve">lay tunes </v>
      </c>
      <c r="F2112" t="s">
        <v>4895</v>
      </c>
      <c r="G2112" t="str">
        <f>REPLACE(טבלה1[[#This Row],[url]],19,3,"com")</f>
        <v>https://www.udemy.com/benhewlettharmonicatuitionb3/</v>
      </c>
      <c r="H2112" t="b">
        <v>1</v>
      </c>
      <c r="I2112" s="4">
        <v>35</v>
      </c>
      <c r="J2112" s="5">
        <v>73</v>
      </c>
      <c r="K2112" s="5">
        <v>2</v>
      </c>
      <c r="L2112" s="5">
        <v>16</v>
      </c>
      <c r="M2112">
        <v>2</v>
      </c>
      <c r="N2112" t="str">
        <f>VLOOKUP(טבלה1[[#This Row],[level_id]],Level_id!$A$2:$B$5,2)</f>
        <v>Beginner Level</v>
      </c>
      <c r="O2112" t="str">
        <f>LOWER(טבלה1[[#This Row],[level_desc]])</f>
        <v>beginner level</v>
      </c>
      <c r="P2112" s="3" t="str">
        <f>UPPER(טבלה1[[#This Row],[small letters]])</f>
        <v>BEGINNER LEVEL</v>
      </c>
      <c r="Q2112">
        <f>LEN(טבלה1[[#This Row],[no spaces]])</f>
        <v>14</v>
      </c>
      <c r="R2112" t="str">
        <f>TRIM(טבלה1[[#This Row],[small letters]])</f>
        <v>beginner level</v>
      </c>
      <c r="S2112" s="6">
        <v>2</v>
      </c>
      <c r="T2112" s="12">
        <v>41707</v>
      </c>
      <c r="U2112" s="6">
        <f>DAY(טבלה1[[#This Row],[published_date]])</f>
        <v>9</v>
      </c>
      <c r="V2112" s="6">
        <f>MONTH(טבלה1[[#This Row],[published_date]])</f>
        <v>3</v>
      </c>
      <c r="W2112" s="6">
        <f>YEAR(טבלה1[[#This Row],[published_date]])</f>
        <v>2014</v>
      </c>
      <c r="X2112">
        <v>3</v>
      </c>
      <c r="Y2112" t="str">
        <f>VLOOKUP(טבלה1[[#This Row],[subject_id]],Subject_id!$A$2:$B$5,2)</f>
        <v>Musical Instruments</v>
      </c>
      <c r="Z2112" s="7">
        <v>43465</v>
      </c>
      <c r="AA2112">
        <f>_xlfn.DAYS(טבלה1[[#This Row],[Removal_date]],טבלה1[[#This Row],[published_date]])</f>
        <v>1758</v>
      </c>
      <c r="AB2112" s="4">
        <f>טבלה1[[#This Row],[price]]*טבלה1[[#This Row],[num_subscribers]]</f>
        <v>2555</v>
      </c>
    </row>
    <row r="2113" spans="1:28" x14ac:dyDescent="0.3">
      <c r="A2113">
        <v>139784</v>
      </c>
      <c r="B2113" t="s">
        <v>4456</v>
      </c>
      <c r="C2113" t="str">
        <f>LEFT(טבלה1[[#This Row],[course_title]],10)</f>
        <v>Learn to i</v>
      </c>
      <c r="D2113" t="str">
        <f>RIGHT(טבלה1[[#This Row],[course_title]],10)</f>
        <v>easy steps</v>
      </c>
      <c r="E2113" t="str">
        <f>MID(טבלה1[[#This Row],[course_title]],2,10)</f>
        <v>earn to im</v>
      </c>
      <c r="F2113" t="s">
        <v>4457</v>
      </c>
      <c r="G2113" t="str">
        <f>REPLACE(טבלה1[[#This Row],[url]],19,3,"com")</f>
        <v>https://www.udemy.com/benhewlettharmonicatuitionb4/</v>
      </c>
      <c r="H2113" t="b">
        <v>1</v>
      </c>
      <c r="I2113" s="4">
        <v>35</v>
      </c>
      <c r="J2113" s="5">
        <v>98</v>
      </c>
      <c r="K2113" s="5">
        <v>1</v>
      </c>
      <c r="L2113" s="5">
        <v>15</v>
      </c>
      <c r="M2113">
        <v>2</v>
      </c>
      <c r="N2113" t="str">
        <f>VLOOKUP(טבלה1[[#This Row],[level_id]],Level_id!$A$2:$B$5,2)</f>
        <v>Beginner Level</v>
      </c>
      <c r="O2113" t="str">
        <f>LOWER(טבלה1[[#This Row],[level_desc]])</f>
        <v>beginner level</v>
      </c>
      <c r="P2113" s="3" t="str">
        <f>UPPER(טבלה1[[#This Row],[small letters]])</f>
        <v>BEGINNER LEVEL</v>
      </c>
      <c r="Q2113">
        <f>LEN(טבלה1[[#This Row],[no spaces]])</f>
        <v>14</v>
      </c>
      <c r="R2113" t="str">
        <f>TRIM(טבלה1[[#This Row],[small letters]])</f>
        <v>beginner level</v>
      </c>
      <c r="S2113" s="6">
        <v>2</v>
      </c>
      <c r="T2113" s="12">
        <v>41714</v>
      </c>
      <c r="U2113" s="6">
        <f>DAY(טבלה1[[#This Row],[published_date]])</f>
        <v>16</v>
      </c>
      <c r="V2113" s="6">
        <f>MONTH(טבלה1[[#This Row],[published_date]])</f>
        <v>3</v>
      </c>
      <c r="W2113" s="6">
        <f>YEAR(טבלה1[[#This Row],[published_date]])</f>
        <v>2014</v>
      </c>
      <c r="X2113">
        <v>3</v>
      </c>
      <c r="Y2113" t="str">
        <f>VLOOKUP(טבלה1[[#This Row],[subject_id]],Subject_id!$A$2:$B$5,2)</f>
        <v>Musical Instruments</v>
      </c>
      <c r="Z2113" s="7">
        <v>43465</v>
      </c>
      <c r="AA2113">
        <f>_xlfn.DAYS(טבלה1[[#This Row],[Removal_date]],טבלה1[[#This Row],[published_date]])</f>
        <v>1751</v>
      </c>
      <c r="AB2113" s="4">
        <f>טבלה1[[#This Row],[price]]*טבלה1[[#This Row],[num_subscribers]]</f>
        <v>3430</v>
      </c>
    </row>
    <row r="2114" spans="1:28" x14ac:dyDescent="0.3">
      <c r="A2114">
        <v>139788</v>
      </c>
      <c r="B2114" t="s">
        <v>4691</v>
      </c>
      <c r="C2114" t="str">
        <f>LEFT(טבלה1[[#This Row],[course_title]],10)</f>
        <v>Starting t</v>
      </c>
      <c r="D2114" t="str">
        <f>RIGHT(טבלה1[[#This Row],[course_title]],10)</f>
        <v xml:space="preserve">asy steps </v>
      </c>
      <c r="E2114" t="str">
        <f>MID(טבלה1[[#This Row],[course_title]],2,10)</f>
        <v>tarting to</v>
      </c>
      <c r="F2114" t="s">
        <v>4692</v>
      </c>
      <c r="G2114" t="str">
        <f>REPLACE(טבלה1[[#This Row],[url]],19,3,"com")</f>
        <v>https://www.udemy.com/benhewlettharmonicatuitionint1/</v>
      </c>
      <c r="H2114" t="b">
        <v>1</v>
      </c>
      <c r="I2114" s="4">
        <v>35</v>
      </c>
      <c r="J2114" s="5">
        <v>71</v>
      </c>
      <c r="K2114" s="5">
        <v>3</v>
      </c>
      <c r="L2114" s="5">
        <v>16</v>
      </c>
      <c r="M2114">
        <v>4</v>
      </c>
      <c r="N2114" t="str">
        <f>VLOOKUP(טבלה1[[#This Row],[level_id]],Level_id!$A$2:$B$5,2)</f>
        <v>Intermediate Level</v>
      </c>
      <c r="O2114" t="str">
        <f>LOWER(טבלה1[[#This Row],[level_desc]])</f>
        <v>intermediate level</v>
      </c>
      <c r="P2114" s="3" t="str">
        <f>UPPER(טבלה1[[#This Row],[small letters]])</f>
        <v>INTERMEDIATE LEVEL</v>
      </c>
      <c r="Q2114">
        <f>LEN(טבלה1[[#This Row],[no spaces]])</f>
        <v>18</v>
      </c>
      <c r="R2114" t="str">
        <f>TRIM(טבלה1[[#This Row],[small letters]])</f>
        <v>intermediate level</v>
      </c>
      <c r="S2114" s="6">
        <v>2</v>
      </c>
      <c r="T2114" s="12">
        <v>41699</v>
      </c>
      <c r="U2114" s="6">
        <f>DAY(טבלה1[[#This Row],[published_date]])</f>
        <v>1</v>
      </c>
      <c r="V2114" s="6">
        <f>MONTH(טבלה1[[#This Row],[published_date]])</f>
        <v>3</v>
      </c>
      <c r="W2114" s="6">
        <f>YEAR(טבלה1[[#This Row],[published_date]])</f>
        <v>2014</v>
      </c>
      <c r="X2114">
        <v>3</v>
      </c>
      <c r="Y2114" t="str">
        <f>VLOOKUP(טבלה1[[#This Row],[subject_id]],Subject_id!$A$2:$B$5,2)</f>
        <v>Musical Instruments</v>
      </c>
      <c r="Z2114" s="7">
        <v>44114</v>
      </c>
      <c r="AA2114">
        <f>_xlfn.DAYS(טבלה1[[#This Row],[Removal_date]],טבלה1[[#This Row],[published_date]])</f>
        <v>2415</v>
      </c>
      <c r="AB2114" s="4">
        <f>טבלה1[[#This Row],[price]]*טבלה1[[#This Row],[num_subscribers]]</f>
        <v>2485</v>
      </c>
    </row>
    <row r="2115" spans="1:28" x14ac:dyDescent="0.3">
      <c r="A2115">
        <v>139790</v>
      </c>
      <c r="B2115" t="s">
        <v>4440</v>
      </c>
      <c r="C2115" t="str">
        <f>LEFT(טבלה1[[#This Row],[course_title]],10)</f>
        <v>Bending th</v>
      </c>
      <c r="D2115" t="str">
        <f>RIGHT(טבלה1[[#This Row],[course_title]],10)</f>
        <v xml:space="preserve"> harmonica</v>
      </c>
      <c r="E2115" t="str">
        <f>MID(טבלה1[[#This Row],[course_title]],2,10)</f>
        <v>ending the</v>
      </c>
      <c r="F2115" t="s">
        <v>4441</v>
      </c>
      <c r="G2115" t="str">
        <f>REPLACE(טבלה1[[#This Row],[url]],19,3,"com")</f>
        <v>https://www.udemy.com/benhewlettharmonicatuitionint2/</v>
      </c>
      <c r="H2115" t="b">
        <v>1</v>
      </c>
      <c r="I2115" s="4">
        <v>35</v>
      </c>
      <c r="J2115" s="5">
        <v>162</v>
      </c>
      <c r="K2115" s="5">
        <v>3</v>
      </c>
      <c r="L2115" s="5">
        <v>14</v>
      </c>
      <c r="M2115">
        <v>4</v>
      </c>
      <c r="N2115" t="str">
        <f>VLOOKUP(טבלה1[[#This Row],[level_id]],Level_id!$A$2:$B$5,2)</f>
        <v>Intermediate Level</v>
      </c>
      <c r="O2115" t="str">
        <f>LOWER(טבלה1[[#This Row],[level_desc]])</f>
        <v>intermediate level</v>
      </c>
      <c r="P2115" s="3" t="str">
        <f>UPPER(טבלה1[[#This Row],[small letters]])</f>
        <v>INTERMEDIATE LEVEL</v>
      </c>
      <c r="Q2115">
        <f>LEN(טבלה1[[#This Row],[no spaces]])</f>
        <v>18</v>
      </c>
      <c r="R2115" t="str">
        <f>TRIM(טבלה1[[#This Row],[small letters]])</f>
        <v>intermediate level</v>
      </c>
      <c r="S2115" s="6">
        <v>2</v>
      </c>
      <c r="T2115" s="12">
        <v>41700</v>
      </c>
      <c r="U2115" s="6">
        <f>DAY(טבלה1[[#This Row],[published_date]])</f>
        <v>2</v>
      </c>
      <c r="V2115" s="6">
        <f>MONTH(טבלה1[[#This Row],[published_date]])</f>
        <v>3</v>
      </c>
      <c r="W2115" s="6">
        <f>YEAR(טבלה1[[#This Row],[published_date]])</f>
        <v>2014</v>
      </c>
      <c r="X2115">
        <v>3</v>
      </c>
      <c r="Y2115" t="str">
        <f>VLOOKUP(טבלה1[[#This Row],[subject_id]],Subject_id!$A$2:$B$5,2)</f>
        <v>Musical Instruments</v>
      </c>
      <c r="Z2115" s="7">
        <v>44114</v>
      </c>
      <c r="AA2115">
        <f>_xlfn.DAYS(טבלה1[[#This Row],[Removal_date]],טבלה1[[#This Row],[published_date]])</f>
        <v>2414</v>
      </c>
      <c r="AB2115" s="4">
        <f>טבלה1[[#This Row],[price]]*טבלה1[[#This Row],[num_subscribers]]</f>
        <v>5670</v>
      </c>
    </row>
    <row r="2116" spans="1:28" x14ac:dyDescent="0.3">
      <c r="A2116">
        <v>139792</v>
      </c>
      <c r="B2116" t="s">
        <v>4197</v>
      </c>
      <c r="C2116" t="str">
        <f>LEFT(טבלה1[[#This Row],[course_title]],10)</f>
        <v>Learn to p</v>
      </c>
      <c r="D2116" t="str">
        <f>RIGHT(טבלה1[[#This Row],[course_title]],10)</f>
        <v>tten music</v>
      </c>
      <c r="E2116" t="str">
        <f>MID(טבלה1[[#This Row],[course_title]],2,10)</f>
        <v>earn to pl</v>
      </c>
      <c r="F2116" t="s">
        <v>4198</v>
      </c>
      <c r="G2116" t="str">
        <f>REPLACE(טבלה1[[#This Row],[url]],19,3,"com")</f>
        <v>https://www.udemy.com/benhewlettharmonicatuitionint4/</v>
      </c>
      <c r="H2116" t="b">
        <v>1</v>
      </c>
      <c r="I2116" s="4">
        <v>35</v>
      </c>
      <c r="J2116" s="5">
        <v>73</v>
      </c>
      <c r="K2116" s="5">
        <v>3</v>
      </c>
      <c r="L2116" s="5">
        <v>15</v>
      </c>
      <c r="M2116">
        <v>4</v>
      </c>
      <c r="N2116" t="str">
        <f>VLOOKUP(טבלה1[[#This Row],[level_id]],Level_id!$A$2:$B$5,2)</f>
        <v>Intermediate Level</v>
      </c>
      <c r="O2116" t="str">
        <f>LOWER(טבלה1[[#This Row],[level_desc]])</f>
        <v>intermediate level</v>
      </c>
      <c r="P2116" s="3" t="str">
        <f>UPPER(טבלה1[[#This Row],[small letters]])</f>
        <v>INTERMEDIATE LEVEL</v>
      </c>
      <c r="Q2116">
        <f>LEN(טבלה1[[#This Row],[no spaces]])</f>
        <v>18</v>
      </c>
      <c r="R2116" t="str">
        <f>TRIM(טבלה1[[#This Row],[small letters]])</f>
        <v>intermediate level</v>
      </c>
      <c r="S2116" s="6">
        <v>2</v>
      </c>
      <c r="T2116" s="12">
        <v>41721</v>
      </c>
      <c r="U2116" s="6">
        <f>DAY(טבלה1[[#This Row],[published_date]])</f>
        <v>23</v>
      </c>
      <c r="V2116" s="6">
        <f>MONTH(טבלה1[[#This Row],[published_date]])</f>
        <v>3</v>
      </c>
      <c r="W2116" s="6">
        <f>YEAR(טבלה1[[#This Row],[published_date]])</f>
        <v>2014</v>
      </c>
      <c r="X2116">
        <v>3</v>
      </c>
      <c r="Y2116" t="str">
        <f>VLOOKUP(טבלה1[[#This Row],[subject_id]],Subject_id!$A$2:$B$5,2)</f>
        <v>Musical Instruments</v>
      </c>
      <c r="Z2116" s="7">
        <v>44114</v>
      </c>
      <c r="AA2116">
        <f>_xlfn.DAYS(טבלה1[[#This Row],[Removal_date]],טבלה1[[#This Row],[published_date]])</f>
        <v>2393</v>
      </c>
      <c r="AB2116" s="4">
        <f>טבלה1[[#This Row],[price]]*טבלה1[[#This Row],[num_subscribers]]</f>
        <v>2555</v>
      </c>
    </row>
    <row r="2117" spans="1:28" x14ac:dyDescent="0.3">
      <c r="A2117">
        <v>139794</v>
      </c>
      <c r="B2117" t="s">
        <v>4703</v>
      </c>
      <c r="C2117" t="str">
        <f>LEFT(טבלה1[[#This Row],[course_title]],10)</f>
        <v>Killer Har</v>
      </c>
      <c r="D2117" t="str">
        <f>RIGHT(טבלה1[[#This Row],[course_title]],10)</f>
        <v xml:space="preserve">ing notes </v>
      </c>
      <c r="E2117" t="str">
        <f>MID(טבלה1[[#This Row],[course_title]],2,10)</f>
        <v>iller Harm</v>
      </c>
      <c r="F2117" t="s">
        <v>4704</v>
      </c>
      <c r="G2117" t="str">
        <f>REPLACE(טבלה1[[#This Row],[url]],19,3,"com")</f>
        <v>https://www.udemy.com/benhewlettharmonicatuitionint3/</v>
      </c>
      <c r="H2117" t="b">
        <v>1</v>
      </c>
      <c r="I2117" s="4">
        <v>35</v>
      </c>
      <c r="J2117" s="5">
        <v>80</v>
      </c>
      <c r="K2117" s="5">
        <v>2</v>
      </c>
      <c r="L2117" s="5">
        <v>16</v>
      </c>
      <c r="M2117">
        <v>4</v>
      </c>
      <c r="N2117" t="str">
        <f>VLOOKUP(טבלה1[[#This Row],[level_id]],Level_id!$A$2:$B$5,2)</f>
        <v>Intermediate Level</v>
      </c>
      <c r="O2117" t="str">
        <f>LOWER(טבלה1[[#This Row],[level_desc]])</f>
        <v>intermediate level</v>
      </c>
      <c r="P2117" s="3" t="str">
        <f>UPPER(טבלה1[[#This Row],[small letters]])</f>
        <v>INTERMEDIATE LEVEL</v>
      </c>
      <c r="Q2117">
        <f>LEN(טבלה1[[#This Row],[no spaces]])</f>
        <v>18</v>
      </c>
      <c r="R2117" t="str">
        <f>TRIM(טבלה1[[#This Row],[small letters]])</f>
        <v>intermediate level</v>
      </c>
      <c r="S2117" s="6">
        <v>2</v>
      </c>
      <c r="T2117" s="12">
        <v>41715</v>
      </c>
      <c r="U2117" s="6">
        <f>DAY(טבלה1[[#This Row],[published_date]])</f>
        <v>17</v>
      </c>
      <c r="V2117" s="6">
        <f>MONTH(טבלה1[[#This Row],[published_date]])</f>
        <v>3</v>
      </c>
      <c r="W2117" s="6">
        <f>YEAR(טבלה1[[#This Row],[published_date]])</f>
        <v>2014</v>
      </c>
      <c r="X2117">
        <v>3</v>
      </c>
      <c r="Y2117" t="str">
        <f>VLOOKUP(טבלה1[[#This Row],[subject_id]],Subject_id!$A$2:$B$5,2)</f>
        <v>Musical Instruments</v>
      </c>
      <c r="Z2117" s="7">
        <v>44114</v>
      </c>
      <c r="AA2117">
        <f>_xlfn.DAYS(טבלה1[[#This Row],[Removal_date]],טבלה1[[#This Row],[published_date]])</f>
        <v>2399</v>
      </c>
      <c r="AB2117" s="4">
        <f>טבלה1[[#This Row],[price]]*טבלה1[[#This Row],[num_subscribers]]</f>
        <v>2800</v>
      </c>
    </row>
    <row r="2118" spans="1:28" x14ac:dyDescent="0.3">
      <c r="A2118">
        <v>152244</v>
      </c>
      <c r="B2118" t="s">
        <v>7149</v>
      </c>
      <c r="C2118" t="str">
        <f>LEFT(טבלה1[[#This Row],[course_title]],10)</f>
        <v>Responsive</v>
      </c>
      <c r="D2118" t="str">
        <f>RIGHT(טבלה1[[#This Row],[course_title]],10)</f>
        <v>troduction</v>
      </c>
      <c r="E2118" t="str">
        <f>MID(טבלה1[[#This Row],[course_title]],2,10)</f>
        <v xml:space="preserve">esponsive </v>
      </c>
      <c r="F2118" t="s">
        <v>7150</v>
      </c>
      <c r="G2118" t="str">
        <f>REPLACE(טבלה1[[#This Row],[url]],19,3,"com")</f>
        <v>https://www.udemy.com/responsive-web-design-with-html5-and-css3-introduction/</v>
      </c>
      <c r="H2118" t="b">
        <v>1</v>
      </c>
      <c r="I2118" s="4">
        <v>35</v>
      </c>
      <c r="J2118" s="5">
        <v>770</v>
      </c>
      <c r="K2118" s="5">
        <v>65</v>
      </c>
      <c r="L2118" s="5">
        <v>84</v>
      </c>
      <c r="M2118">
        <v>2</v>
      </c>
      <c r="N2118" t="str">
        <f>VLOOKUP(טבלה1[[#This Row],[level_id]],Level_id!$A$2:$B$5,2)</f>
        <v>Beginner Level</v>
      </c>
      <c r="O2118" t="str">
        <f>LOWER(טבלה1[[#This Row],[level_desc]])</f>
        <v>beginner level</v>
      </c>
      <c r="P2118" s="3" t="str">
        <f>UPPER(טבלה1[[#This Row],[small letters]])</f>
        <v>BEGINNER LEVEL</v>
      </c>
      <c r="Q2118">
        <f>LEN(טבלה1[[#This Row],[no spaces]])</f>
        <v>14</v>
      </c>
      <c r="R2118" t="str">
        <f>TRIM(טבלה1[[#This Row],[small letters]])</f>
        <v>beginner level</v>
      </c>
      <c r="S2118" s="6">
        <v>8</v>
      </c>
      <c r="T2118" s="12">
        <v>41667</v>
      </c>
      <c r="U2118" s="6">
        <f>DAY(טבלה1[[#This Row],[published_date]])</f>
        <v>28</v>
      </c>
      <c r="V2118" s="6">
        <f>MONTH(טבלה1[[#This Row],[published_date]])</f>
        <v>1</v>
      </c>
      <c r="W2118" s="6">
        <f>YEAR(טבלה1[[#This Row],[published_date]])</f>
        <v>2014</v>
      </c>
      <c r="X2118">
        <v>4</v>
      </c>
      <c r="Y2118" t="str">
        <f>VLOOKUP(טבלה1[[#This Row],[subject_id]],Subject_id!$A$2:$B$5,2)</f>
        <v>Web Development</v>
      </c>
      <c r="Z2118" s="7">
        <v>43465</v>
      </c>
      <c r="AA2118">
        <f>_xlfn.DAYS(טבלה1[[#This Row],[Removal_date]],טבלה1[[#This Row],[published_date]])</f>
        <v>1798</v>
      </c>
      <c r="AB2118" s="4">
        <f>טבלה1[[#This Row],[price]]*טבלה1[[#This Row],[num_subscribers]]</f>
        <v>26950</v>
      </c>
    </row>
    <row r="2119" spans="1:28" x14ac:dyDescent="0.3">
      <c r="A2119">
        <v>177472</v>
      </c>
      <c r="B2119" t="s">
        <v>2950</v>
      </c>
      <c r="C2119" t="str">
        <f>LEFT(טבלה1[[#This Row],[course_title]],10)</f>
        <v>Nuke X: Ap</v>
      </c>
      <c r="D2119" t="str">
        <f>RIGHT(טבלה1[[#This Row],[course_title]],10)</f>
        <v>³n digital</v>
      </c>
      <c r="E2119" t="str">
        <f>MID(טבלה1[[#This Row],[course_title]],2,10)</f>
        <v>uke X: Apr</v>
      </c>
      <c r="F2119" t="s">
        <v>2951</v>
      </c>
      <c r="G2119" t="str">
        <f>REPLACE(טבלה1[[#This Row],[url]],19,3,"com")</f>
        <v>https://www.udemy.com/nuke-x-aprende-composicion-digital/</v>
      </c>
      <c r="H2119" t="b">
        <v>1</v>
      </c>
      <c r="I2119" s="4">
        <v>35</v>
      </c>
      <c r="J2119" s="5">
        <v>3</v>
      </c>
      <c r="K2119" s="5">
        <v>1</v>
      </c>
      <c r="L2119" s="5">
        <v>21</v>
      </c>
      <c r="M2119">
        <v>2</v>
      </c>
      <c r="N2119" t="str">
        <f>VLOOKUP(טבלה1[[#This Row],[level_id]],Level_id!$A$2:$B$5,2)</f>
        <v>Beginner Level</v>
      </c>
      <c r="O2119" t="str">
        <f>LOWER(טבלה1[[#This Row],[level_desc]])</f>
        <v>beginner level</v>
      </c>
      <c r="P2119" s="3" t="str">
        <f>UPPER(טבלה1[[#This Row],[small letters]])</f>
        <v>BEGINNER LEVEL</v>
      </c>
      <c r="Q2119">
        <f>LEN(טבלה1[[#This Row],[no spaces]])</f>
        <v>14</v>
      </c>
      <c r="R2119" t="str">
        <f>TRIM(טבלה1[[#This Row],[small letters]])</f>
        <v>beginner level</v>
      </c>
      <c r="S2119" s="6">
        <v>2.5</v>
      </c>
      <c r="T2119" s="12">
        <v>41730</v>
      </c>
      <c r="U2119" s="6">
        <f>DAY(טבלה1[[#This Row],[published_date]])</f>
        <v>1</v>
      </c>
      <c r="V2119" s="6">
        <f>MONTH(טבלה1[[#This Row],[published_date]])</f>
        <v>4</v>
      </c>
      <c r="W2119" s="6">
        <f>YEAR(טבלה1[[#This Row],[published_date]])</f>
        <v>2014</v>
      </c>
      <c r="X2119">
        <v>2</v>
      </c>
      <c r="Y2119" t="str">
        <f>VLOOKUP(טבלה1[[#This Row],[subject_id]],Subject_id!$A$2:$B$5,2)</f>
        <v>Graphic Design</v>
      </c>
      <c r="Z2119" s="7">
        <v>43465</v>
      </c>
      <c r="AA2119">
        <f>_xlfn.DAYS(טבלה1[[#This Row],[Removal_date]],טבלה1[[#This Row],[published_date]])</f>
        <v>1735</v>
      </c>
      <c r="AB2119" s="4">
        <f>טבלה1[[#This Row],[price]]*טבלה1[[#This Row],[num_subscribers]]</f>
        <v>105</v>
      </c>
    </row>
    <row r="2120" spans="1:28" x14ac:dyDescent="0.3">
      <c r="A2120">
        <v>190906</v>
      </c>
      <c r="B2120" t="s">
        <v>4233</v>
      </c>
      <c r="C2120" t="str">
        <f>LEFT(טבלה1[[#This Row],[course_title]],10)</f>
        <v>The Theory</v>
      </c>
      <c r="D2120" t="str">
        <f>RIGHT(טבלה1[[#This Row],[course_title]],10)</f>
        <v>the Guitar</v>
      </c>
      <c r="E2120" t="str">
        <f>MID(טבלה1[[#This Row],[course_title]],2,10)</f>
        <v xml:space="preserve">he Theory </v>
      </c>
      <c r="F2120" t="s">
        <v>4234</v>
      </c>
      <c r="G2120" t="str">
        <f>REPLACE(טבלה1[[#This Row],[url]],19,3,"com")</f>
        <v>https://www.udemy.com/thefretbuzzmodes/</v>
      </c>
      <c r="H2120" t="b">
        <v>1</v>
      </c>
      <c r="I2120" s="4">
        <v>35</v>
      </c>
      <c r="J2120" s="5">
        <v>17</v>
      </c>
      <c r="K2120" s="5">
        <v>0</v>
      </c>
      <c r="L2120" s="5">
        <v>7</v>
      </c>
      <c r="M2120">
        <v>4</v>
      </c>
      <c r="N2120" t="str">
        <f>VLOOKUP(טבלה1[[#This Row],[level_id]],Level_id!$A$2:$B$5,2)</f>
        <v>Intermediate Level</v>
      </c>
      <c r="O2120" t="str">
        <f>LOWER(טבלה1[[#This Row],[level_desc]])</f>
        <v>intermediate level</v>
      </c>
      <c r="P2120" s="3" t="str">
        <f>UPPER(טבלה1[[#This Row],[small letters]])</f>
        <v>INTERMEDIATE LEVEL</v>
      </c>
      <c r="Q2120">
        <f>LEN(טבלה1[[#This Row],[no spaces]])</f>
        <v>18</v>
      </c>
      <c r="R2120" t="str">
        <f>TRIM(טבלה1[[#This Row],[small letters]])</f>
        <v>intermediate level</v>
      </c>
      <c r="S2120" s="6">
        <v>1.5</v>
      </c>
      <c r="T2120" s="12">
        <v>41733</v>
      </c>
      <c r="U2120" s="6">
        <f>DAY(טבלה1[[#This Row],[published_date]])</f>
        <v>4</v>
      </c>
      <c r="V2120" s="6">
        <f>MONTH(טבלה1[[#This Row],[published_date]])</f>
        <v>4</v>
      </c>
      <c r="W2120" s="6">
        <f>YEAR(טבלה1[[#This Row],[published_date]])</f>
        <v>2014</v>
      </c>
      <c r="X2120">
        <v>3</v>
      </c>
      <c r="Y2120" t="str">
        <f>VLOOKUP(טבלה1[[#This Row],[subject_id]],Subject_id!$A$2:$B$5,2)</f>
        <v>Musical Instruments</v>
      </c>
      <c r="Z2120" s="7">
        <v>44114</v>
      </c>
      <c r="AA2120">
        <f>_xlfn.DAYS(טבלה1[[#This Row],[Removal_date]],טבלה1[[#This Row],[published_date]])</f>
        <v>2381</v>
      </c>
      <c r="AB2120" s="4">
        <f>טבלה1[[#This Row],[price]]*טבלה1[[#This Row],[num_subscribers]]</f>
        <v>595</v>
      </c>
    </row>
    <row r="2121" spans="1:28" x14ac:dyDescent="0.3">
      <c r="A2121">
        <v>228268</v>
      </c>
      <c r="B2121" t="s">
        <v>4221</v>
      </c>
      <c r="C2121" t="str">
        <f>LEFT(טבלה1[[#This Row],[course_title]],10)</f>
        <v>Play music</v>
      </c>
      <c r="D2121" t="str">
        <f>RIGHT(טבלה1[[#This Row],[course_title]],10)</f>
        <v>asy tunes!</v>
      </c>
      <c r="E2121" t="str">
        <f>MID(טבלה1[[#This Row],[course_title]],2,10)</f>
        <v xml:space="preserve">lay music </v>
      </c>
      <c r="F2121" t="s">
        <v>4222</v>
      </c>
      <c r="G2121" t="str">
        <f>REPLACE(טבלה1[[#This Row],[url]],19,3,"com")</f>
        <v>https://www.udemy.com/benhewlettharmonicatuitionfunkynursery/</v>
      </c>
      <c r="H2121" t="b">
        <v>1</v>
      </c>
      <c r="I2121" s="4">
        <v>35</v>
      </c>
      <c r="J2121" s="5">
        <v>29</v>
      </c>
      <c r="K2121" s="5">
        <v>0</v>
      </c>
      <c r="L2121" s="5">
        <v>14</v>
      </c>
      <c r="M2121">
        <v>2</v>
      </c>
      <c r="N2121" t="str">
        <f>VLOOKUP(טבלה1[[#This Row],[level_id]],Level_id!$A$2:$B$5,2)</f>
        <v>Beginner Level</v>
      </c>
      <c r="O2121" t="str">
        <f>LOWER(טבלה1[[#This Row],[level_desc]])</f>
        <v>beginner level</v>
      </c>
      <c r="P2121" s="3" t="str">
        <f>UPPER(טבלה1[[#This Row],[small letters]])</f>
        <v>BEGINNER LEVEL</v>
      </c>
      <c r="Q2121">
        <f>LEN(טבלה1[[#This Row],[no spaces]])</f>
        <v>14</v>
      </c>
      <c r="R2121" t="str">
        <f>TRIM(טבלה1[[#This Row],[small letters]])</f>
        <v>beginner level</v>
      </c>
      <c r="S2121" s="6">
        <v>1</v>
      </c>
      <c r="T2121" s="12">
        <v>41785</v>
      </c>
      <c r="U2121" s="6">
        <f>DAY(טבלה1[[#This Row],[published_date]])</f>
        <v>26</v>
      </c>
      <c r="V2121" s="6">
        <f>MONTH(טבלה1[[#This Row],[published_date]])</f>
        <v>5</v>
      </c>
      <c r="W2121" s="6">
        <f>YEAR(טבלה1[[#This Row],[published_date]])</f>
        <v>2014</v>
      </c>
      <c r="X2121">
        <v>3</v>
      </c>
      <c r="Y2121" t="str">
        <f>VLOOKUP(טבלה1[[#This Row],[subject_id]],Subject_id!$A$2:$B$5,2)</f>
        <v>Musical Instruments</v>
      </c>
      <c r="Z2121" s="7">
        <v>43465</v>
      </c>
      <c r="AA2121">
        <f>_xlfn.DAYS(טבלה1[[#This Row],[Removal_date]],טבלה1[[#This Row],[published_date]])</f>
        <v>1680</v>
      </c>
      <c r="AB2121" s="4">
        <f>טבלה1[[#This Row],[price]]*טבלה1[[#This Row],[num_subscribers]]</f>
        <v>1015</v>
      </c>
    </row>
    <row r="2122" spans="1:28" x14ac:dyDescent="0.3">
      <c r="A2122">
        <v>235990</v>
      </c>
      <c r="B2122" t="s">
        <v>5733</v>
      </c>
      <c r="C2122" t="str">
        <f>LEFT(טבלה1[[#This Row],[course_title]],10)</f>
        <v>Build A Gr</v>
      </c>
      <c r="D2122" t="str">
        <f>RIGHT(טבלה1[[#This Row],[course_title]],10)</f>
        <v>in 2 Hours</v>
      </c>
      <c r="E2122" t="str">
        <f>MID(טבלה1[[#This Row],[course_title]],2,10)</f>
        <v>uild A Gre</v>
      </c>
      <c r="F2122" t="s">
        <v>5734</v>
      </c>
      <c r="G2122" t="str">
        <f>REPLACE(טבלה1[[#This Row],[url]],19,3,"com")</f>
        <v>https://www.udemy.com/build-a-great-wordpress-website-for-your-business-in-2-hours/</v>
      </c>
      <c r="H2122" t="b">
        <v>1</v>
      </c>
      <c r="I2122" s="4">
        <v>35</v>
      </c>
      <c r="J2122" s="5">
        <v>1054</v>
      </c>
      <c r="K2122" s="5">
        <v>4</v>
      </c>
      <c r="L2122" s="5">
        <v>26</v>
      </c>
      <c r="M2122">
        <v>1</v>
      </c>
      <c r="N2122" t="str">
        <f>VLOOKUP(טבלה1[[#This Row],[level_id]],Level_id!$A$2:$B$5,2)</f>
        <v>All levels</v>
      </c>
      <c r="O2122" t="str">
        <f>LOWER(טבלה1[[#This Row],[level_desc]])</f>
        <v>all levels</v>
      </c>
      <c r="P2122" s="3" t="str">
        <f>UPPER(טבלה1[[#This Row],[small letters]])</f>
        <v>ALL LEVELS</v>
      </c>
      <c r="Q2122">
        <f>LEN(טבלה1[[#This Row],[no spaces]])</f>
        <v>10</v>
      </c>
      <c r="R2122" t="str">
        <f>TRIM(טבלה1[[#This Row],[small letters]])</f>
        <v>all levels</v>
      </c>
      <c r="S2122" s="6">
        <v>2</v>
      </c>
      <c r="T2122" s="12">
        <v>41800</v>
      </c>
      <c r="U2122" s="6">
        <f>DAY(טבלה1[[#This Row],[published_date]])</f>
        <v>10</v>
      </c>
      <c r="V2122" s="6">
        <f>MONTH(טבלה1[[#This Row],[published_date]])</f>
        <v>6</v>
      </c>
      <c r="W2122" s="6">
        <f>YEAR(טבלה1[[#This Row],[published_date]])</f>
        <v>2014</v>
      </c>
      <c r="X2122">
        <v>4</v>
      </c>
      <c r="Y2122" t="str">
        <f>VLOOKUP(טבלה1[[#This Row],[subject_id]],Subject_id!$A$2:$B$5,2)</f>
        <v>Web Development</v>
      </c>
      <c r="Z2122" s="7">
        <v>43734</v>
      </c>
      <c r="AA2122">
        <f>_xlfn.DAYS(טבלה1[[#This Row],[Removal_date]],טבלה1[[#This Row],[published_date]])</f>
        <v>1934</v>
      </c>
      <c r="AB2122" s="4">
        <f>טבלה1[[#This Row],[price]]*טבלה1[[#This Row],[num_subscribers]]</f>
        <v>36890</v>
      </c>
    </row>
    <row r="2123" spans="1:28" x14ac:dyDescent="0.3">
      <c r="A2123">
        <v>247940</v>
      </c>
      <c r="B2123" t="s">
        <v>2292</v>
      </c>
      <c r="C2123" t="str">
        <f>LEFT(טבלה1[[#This Row],[course_title]],10)</f>
        <v>Monetizing</v>
      </c>
      <c r="D2123" t="str">
        <f>RIGHT(טבלה1[[#This Row],[course_title]],10)</f>
        <v xml:space="preserve">ion (CPA) </v>
      </c>
      <c r="E2123" t="str">
        <f>MID(טבלה1[[#This Row],[course_title]],2,10)</f>
        <v xml:space="preserve">onetizing </v>
      </c>
      <c r="F2123" t="s">
        <v>2293</v>
      </c>
      <c r="G2123" t="str">
        <f>REPLACE(טבלה1[[#This Row],[url]],19,3,"com")</f>
        <v>https://www.udemy.com/monetizing-your-website-how-to-add-cost-per-action-cpa/</v>
      </c>
      <c r="H2123" t="b">
        <v>1</v>
      </c>
      <c r="I2123" s="4">
        <v>35</v>
      </c>
      <c r="J2123" s="5">
        <v>142</v>
      </c>
      <c r="K2123" s="5">
        <v>4</v>
      </c>
      <c r="L2123" s="5">
        <v>18</v>
      </c>
      <c r="M2123">
        <v>1</v>
      </c>
      <c r="N2123" t="str">
        <f>VLOOKUP(טבלה1[[#This Row],[level_id]],Level_id!$A$2:$B$5,2)</f>
        <v>All levels</v>
      </c>
      <c r="O2123" t="str">
        <f>LOWER(טבלה1[[#This Row],[level_desc]])</f>
        <v>all levels</v>
      </c>
      <c r="P2123" s="3" t="str">
        <f>UPPER(טבלה1[[#This Row],[small letters]])</f>
        <v>ALL LEVELS</v>
      </c>
      <c r="Q2123">
        <f>LEN(טבלה1[[#This Row],[no spaces]])</f>
        <v>10</v>
      </c>
      <c r="R2123" t="str">
        <f>TRIM(טבלה1[[#This Row],[small letters]])</f>
        <v>all levels</v>
      </c>
      <c r="S2123" s="6">
        <v>1</v>
      </c>
      <c r="T2123" s="12">
        <v>41820</v>
      </c>
      <c r="U2123" s="6">
        <f>DAY(טבלה1[[#This Row],[published_date]])</f>
        <v>30</v>
      </c>
      <c r="V2123" s="6">
        <f>MONTH(טבלה1[[#This Row],[published_date]])</f>
        <v>6</v>
      </c>
      <c r="W2123" s="6">
        <f>YEAR(טבלה1[[#This Row],[published_date]])</f>
        <v>2014</v>
      </c>
      <c r="X2123">
        <v>1</v>
      </c>
      <c r="Y2123" t="str">
        <f>VLOOKUP(טבלה1[[#This Row],[subject_id]],Subject_id!$A$2:$B$5,2)</f>
        <v>Business Finance</v>
      </c>
      <c r="Z2123" s="7">
        <v>43734</v>
      </c>
      <c r="AA2123">
        <f>_xlfn.DAYS(טבלה1[[#This Row],[Removal_date]],טבלה1[[#This Row],[published_date]])</f>
        <v>1914</v>
      </c>
      <c r="AB2123" s="4">
        <f>טבלה1[[#This Row],[price]]*טבלה1[[#This Row],[num_subscribers]]</f>
        <v>4970</v>
      </c>
    </row>
    <row r="2124" spans="1:28" x14ac:dyDescent="0.3">
      <c r="A2124">
        <v>262818</v>
      </c>
      <c r="B2124" t="s">
        <v>1982</v>
      </c>
      <c r="C2124" t="str">
        <f>LEFT(טבלה1[[#This Row],[course_title]],10)</f>
        <v>Simple Opt</v>
      </c>
      <c r="D2124" t="str">
        <f>RIGHT(טבלה1[[#This Row],[course_title]],10)</f>
        <v>ing System</v>
      </c>
      <c r="E2124" t="str">
        <f>MID(טבלה1[[#This Row],[course_title]],2,10)</f>
        <v>imple Opti</v>
      </c>
      <c r="F2124" t="s">
        <v>1983</v>
      </c>
      <c r="G2124" t="str">
        <f>REPLACE(טבלה1[[#This Row],[url]],19,3,"com")</f>
        <v>https://www.udemy.com/safe-and-easy-options-trading/</v>
      </c>
      <c r="H2124" t="b">
        <v>1</v>
      </c>
      <c r="I2124" s="4">
        <v>35</v>
      </c>
      <c r="J2124" s="5">
        <v>104</v>
      </c>
      <c r="K2124" s="5">
        <v>2</v>
      </c>
      <c r="L2124" s="5">
        <v>16</v>
      </c>
      <c r="M2124">
        <v>4</v>
      </c>
      <c r="N2124" t="str">
        <f>VLOOKUP(טבלה1[[#This Row],[level_id]],Level_id!$A$2:$B$5,2)</f>
        <v>Intermediate Level</v>
      </c>
      <c r="O2124" t="str">
        <f>LOWER(טבלה1[[#This Row],[level_desc]])</f>
        <v>intermediate level</v>
      </c>
      <c r="P2124" s="3" t="str">
        <f>UPPER(טבלה1[[#This Row],[small letters]])</f>
        <v>INTERMEDIATE LEVEL</v>
      </c>
      <c r="Q2124">
        <f>LEN(טבלה1[[#This Row],[no spaces]])</f>
        <v>18</v>
      </c>
      <c r="R2124" t="str">
        <f>TRIM(טבלה1[[#This Row],[small letters]])</f>
        <v>intermediate level</v>
      </c>
      <c r="S2124" s="6">
        <v>1.5</v>
      </c>
      <c r="T2124" s="12">
        <v>41851</v>
      </c>
      <c r="U2124" s="6">
        <f>DAY(טבלה1[[#This Row],[published_date]])</f>
        <v>31</v>
      </c>
      <c r="V2124" s="6">
        <f>MONTH(טבלה1[[#This Row],[published_date]])</f>
        <v>7</v>
      </c>
      <c r="W2124" s="6">
        <f>YEAR(טבלה1[[#This Row],[published_date]])</f>
        <v>2014</v>
      </c>
      <c r="X2124">
        <v>1</v>
      </c>
      <c r="Y2124" t="str">
        <f>VLOOKUP(טבלה1[[#This Row],[subject_id]],Subject_id!$A$2:$B$5,2)</f>
        <v>Business Finance</v>
      </c>
      <c r="Z2124" s="7">
        <v>44114</v>
      </c>
      <c r="AA2124">
        <f>_xlfn.DAYS(טבלה1[[#This Row],[Removal_date]],טבלה1[[#This Row],[published_date]])</f>
        <v>2263</v>
      </c>
      <c r="AB2124" s="4">
        <f>טבלה1[[#This Row],[price]]*טבלה1[[#This Row],[num_subscribers]]</f>
        <v>3640</v>
      </c>
    </row>
    <row r="2125" spans="1:28" x14ac:dyDescent="0.3">
      <c r="A2125">
        <v>266682</v>
      </c>
      <c r="B2125" t="s">
        <v>4618</v>
      </c>
      <c r="C2125" t="str">
        <f>LEFT(טבלה1[[#This Row],[course_title]],10)</f>
        <v xml:space="preserve">HARP&amp;SOUL </v>
      </c>
      <c r="D2125" t="str">
        <f>RIGHT(טבלה1[[#This Row],[course_title]],10)</f>
        <v xml:space="preserve"> Harmonica</v>
      </c>
      <c r="E2125" t="str">
        <f>MID(טבלה1[[#This Row],[course_title]],2,10)</f>
        <v xml:space="preserve">ARP&amp;SOUL  </v>
      </c>
      <c r="F2125" t="s">
        <v>4619</v>
      </c>
      <c r="G2125" t="str">
        <f>REPLACE(טבלה1[[#This Row],[url]],19,3,"com")</f>
        <v>https://www.udemy.com/harp-and-soul-learn-the-secrets-of-the-harmonica/</v>
      </c>
      <c r="H2125" t="b">
        <v>1</v>
      </c>
      <c r="I2125" s="4">
        <v>35</v>
      </c>
      <c r="J2125" s="5">
        <v>114</v>
      </c>
      <c r="K2125" s="5">
        <v>8</v>
      </c>
      <c r="L2125" s="5">
        <v>59</v>
      </c>
      <c r="M2125">
        <v>1</v>
      </c>
      <c r="N2125" t="str">
        <f>VLOOKUP(טבלה1[[#This Row],[level_id]],Level_id!$A$2:$B$5,2)</f>
        <v>All levels</v>
      </c>
      <c r="O2125" t="str">
        <f>LOWER(טבלה1[[#This Row],[level_desc]])</f>
        <v>all levels</v>
      </c>
      <c r="P2125" s="3" t="str">
        <f>UPPER(טבלה1[[#This Row],[small letters]])</f>
        <v>ALL LEVELS</v>
      </c>
      <c r="Q2125">
        <f>LEN(טבלה1[[#This Row],[no spaces]])</f>
        <v>10</v>
      </c>
      <c r="R2125" t="str">
        <f>TRIM(טבלה1[[#This Row],[small letters]])</f>
        <v>all levels</v>
      </c>
      <c r="S2125" s="6">
        <v>2</v>
      </c>
      <c r="T2125" s="12">
        <v>41913</v>
      </c>
      <c r="U2125" s="6">
        <f>DAY(טבלה1[[#This Row],[published_date]])</f>
        <v>1</v>
      </c>
      <c r="V2125" s="6">
        <f>MONTH(טבלה1[[#This Row],[published_date]])</f>
        <v>10</v>
      </c>
      <c r="W2125" s="6">
        <f>YEAR(טבלה1[[#This Row],[published_date]])</f>
        <v>2014</v>
      </c>
      <c r="X2125">
        <v>3</v>
      </c>
      <c r="Y2125" t="str">
        <f>VLOOKUP(טבלה1[[#This Row],[subject_id]],Subject_id!$A$2:$B$5,2)</f>
        <v>Musical Instruments</v>
      </c>
      <c r="Z2125" s="7">
        <v>43734</v>
      </c>
      <c r="AA2125">
        <f>_xlfn.DAYS(טבלה1[[#This Row],[Removal_date]],טבלה1[[#This Row],[published_date]])</f>
        <v>1821</v>
      </c>
      <c r="AB2125" s="4">
        <f>טבלה1[[#This Row],[price]]*טבלה1[[#This Row],[num_subscribers]]</f>
        <v>3990</v>
      </c>
    </row>
    <row r="2126" spans="1:28" x14ac:dyDescent="0.3">
      <c r="A2126">
        <v>267286</v>
      </c>
      <c r="B2126" t="s">
        <v>6482</v>
      </c>
      <c r="C2126" t="str">
        <f>LEFT(טבלה1[[#This Row],[course_title]],10)</f>
        <v>Basic Conc</v>
      </c>
      <c r="D2126" t="str">
        <f>RIGHT(טבלה1[[#This Row],[course_title]],10)</f>
        <v>a Servlets</v>
      </c>
      <c r="E2126" t="str">
        <f>MID(טבלה1[[#This Row],[course_title]],2,10)</f>
        <v>asic Conce</v>
      </c>
      <c r="F2126" t="s">
        <v>6483</v>
      </c>
      <c r="G2126" t="str">
        <f>REPLACE(טבלה1[[#This Row],[url]],19,3,"com")</f>
        <v>https://www.udemy.com/web-application-and-java-servlet-concepts/</v>
      </c>
      <c r="H2126" t="b">
        <v>1</v>
      </c>
      <c r="I2126" s="4">
        <v>35</v>
      </c>
      <c r="J2126" s="5">
        <v>2797</v>
      </c>
      <c r="K2126" s="5">
        <v>59</v>
      </c>
      <c r="L2126" s="5">
        <v>10</v>
      </c>
      <c r="M2126">
        <v>2</v>
      </c>
      <c r="N2126" t="str">
        <f>VLOOKUP(טבלה1[[#This Row],[level_id]],Level_id!$A$2:$B$5,2)</f>
        <v>Beginner Level</v>
      </c>
      <c r="O2126" t="str">
        <f>LOWER(טבלה1[[#This Row],[level_desc]])</f>
        <v>beginner level</v>
      </c>
      <c r="P2126" s="3" t="str">
        <f>UPPER(טבלה1[[#This Row],[small letters]])</f>
        <v>BEGINNER LEVEL</v>
      </c>
      <c r="Q2126">
        <f>LEN(טבלה1[[#This Row],[no spaces]])</f>
        <v>14</v>
      </c>
      <c r="R2126" t="str">
        <f>TRIM(טבלה1[[#This Row],[small letters]])</f>
        <v>beginner level</v>
      </c>
      <c r="S2126" s="6">
        <v>1</v>
      </c>
      <c r="T2126" s="12">
        <v>41878</v>
      </c>
      <c r="U2126" s="6">
        <f>DAY(טבלה1[[#This Row],[published_date]])</f>
        <v>27</v>
      </c>
      <c r="V2126" s="6">
        <f>MONTH(טבלה1[[#This Row],[published_date]])</f>
        <v>8</v>
      </c>
      <c r="W2126" s="6">
        <f>YEAR(טבלה1[[#This Row],[published_date]])</f>
        <v>2014</v>
      </c>
      <c r="X2126">
        <v>4</v>
      </c>
      <c r="Y2126" t="str">
        <f>VLOOKUP(טבלה1[[#This Row],[subject_id]],Subject_id!$A$2:$B$5,2)</f>
        <v>Web Development</v>
      </c>
      <c r="Z2126" s="7">
        <v>43465</v>
      </c>
      <c r="AA2126">
        <f>_xlfn.DAYS(טבלה1[[#This Row],[Removal_date]],טבלה1[[#This Row],[published_date]])</f>
        <v>1587</v>
      </c>
      <c r="AB2126" s="4">
        <f>טבלה1[[#This Row],[price]]*טבלה1[[#This Row],[num_subscribers]]</f>
        <v>97895</v>
      </c>
    </row>
    <row r="2127" spans="1:28" x14ac:dyDescent="0.3">
      <c r="A2127">
        <v>278948</v>
      </c>
      <c r="B2127" t="s">
        <v>3278</v>
      </c>
      <c r="C2127" t="str">
        <f>LEFT(טבלה1[[#This Row],[course_title]],10)</f>
        <v>Become a P</v>
      </c>
      <c r="D2127" t="str">
        <f>RIGHT(טבלה1[[#This Row],[course_title]],10)</f>
        <v>c Designer</v>
      </c>
      <c r="E2127" t="str">
        <f>MID(טבלה1[[#This Row],[course_title]],2,10)</f>
        <v>ecome a Pr</v>
      </c>
      <c r="F2127" t="s">
        <v>3279</v>
      </c>
      <c r="G2127" t="str">
        <f>REPLACE(טבלה1[[#This Row],[url]],19,3,"com")</f>
        <v>https://www.udemy.com/become-a-professional-graphic-designer-udemy/</v>
      </c>
      <c r="H2127" t="b">
        <v>1</v>
      </c>
      <c r="I2127" s="4">
        <v>35</v>
      </c>
      <c r="J2127" s="5">
        <v>3618</v>
      </c>
      <c r="K2127" s="5">
        <v>345</v>
      </c>
      <c r="L2127" s="5">
        <v>207</v>
      </c>
      <c r="M2127">
        <v>1</v>
      </c>
      <c r="N2127" t="str">
        <f>VLOOKUP(טבלה1[[#This Row],[level_id]],Level_id!$A$2:$B$5,2)</f>
        <v>All levels</v>
      </c>
      <c r="O2127" t="str">
        <f>LOWER(טבלה1[[#This Row],[level_desc]])</f>
        <v>all levels</v>
      </c>
      <c r="P2127" s="3" t="str">
        <f>UPPER(טבלה1[[#This Row],[small letters]])</f>
        <v>ALL LEVELS</v>
      </c>
      <c r="Q2127">
        <f>LEN(טבלה1[[#This Row],[no spaces]])</f>
        <v>10</v>
      </c>
      <c r="R2127" t="str">
        <f>TRIM(טבלה1[[#This Row],[small letters]])</f>
        <v>all levels</v>
      </c>
      <c r="S2127" s="6">
        <v>20.5</v>
      </c>
      <c r="T2127" s="12">
        <v>41864</v>
      </c>
      <c r="U2127" s="6">
        <f>DAY(טבלה1[[#This Row],[published_date]])</f>
        <v>13</v>
      </c>
      <c r="V2127" s="6">
        <f>MONTH(טבלה1[[#This Row],[published_date]])</f>
        <v>8</v>
      </c>
      <c r="W2127" s="6">
        <f>YEAR(טבלה1[[#This Row],[published_date]])</f>
        <v>2014</v>
      </c>
      <c r="X2127">
        <v>2</v>
      </c>
      <c r="Y2127" t="str">
        <f>VLOOKUP(טבלה1[[#This Row],[subject_id]],Subject_id!$A$2:$B$5,2)</f>
        <v>Graphic Design</v>
      </c>
      <c r="Z2127" s="7">
        <v>43734</v>
      </c>
      <c r="AA2127">
        <f>_xlfn.DAYS(טבלה1[[#This Row],[Removal_date]],טבלה1[[#This Row],[published_date]])</f>
        <v>1870</v>
      </c>
      <c r="AB2127" s="4">
        <f>טבלה1[[#This Row],[price]]*טבלה1[[#This Row],[num_subscribers]]</f>
        <v>126630</v>
      </c>
    </row>
    <row r="2128" spans="1:28" x14ac:dyDescent="0.3">
      <c r="A2128">
        <v>280194</v>
      </c>
      <c r="B2128" t="s">
        <v>2885</v>
      </c>
      <c r="C2128" t="str">
        <f>LEFT(טבלה1[[#This Row],[course_title]],10)</f>
        <v>Become a G</v>
      </c>
      <c r="D2128" t="str">
        <f>RIGHT(טבלה1[[#This Row],[course_title]],10)</f>
        <v>ng from it</v>
      </c>
      <c r="E2128" t="str">
        <f>MID(טבלה1[[#This Row],[course_title]],2,10)</f>
        <v>ecome a Gr</v>
      </c>
      <c r="F2128" t="s">
        <v>2886</v>
      </c>
      <c r="G2128" t="str">
        <f>REPLACE(טבלה1[[#This Row],[url]],19,3,"com")</f>
        <v>https://www.udemy.com/become-a-graphic-designer-and-earn-a-living-from-it/</v>
      </c>
      <c r="H2128" t="b">
        <v>1</v>
      </c>
      <c r="I2128" s="4">
        <v>35</v>
      </c>
      <c r="J2128" s="5">
        <v>2354</v>
      </c>
      <c r="K2128" s="5">
        <v>12</v>
      </c>
      <c r="L2128" s="5">
        <v>37</v>
      </c>
      <c r="M2128">
        <v>1</v>
      </c>
      <c r="N2128" t="str">
        <f>VLOOKUP(טבלה1[[#This Row],[level_id]],Level_id!$A$2:$B$5,2)</f>
        <v>All levels</v>
      </c>
      <c r="O2128" t="str">
        <f>LOWER(טבלה1[[#This Row],[level_desc]])</f>
        <v>all levels</v>
      </c>
      <c r="P2128" s="3" t="str">
        <f>UPPER(טבלה1[[#This Row],[small letters]])</f>
        <v>ALL LEVELS</v>
      </c>
      <c r="Q2128">
        <f>LEN(טבלה1[[#This Row],[no spaces]])</f>
        <v>10</v>
      </c>
      <c r="R2128" t="str">
        <f>TRIM(טבלה1[[#This Row],[small letters]])</f>
        <v>all levels</v>
      </c>
      <c r="S2128" s="6">
        <v>3</v>
      </c>
      <c r="T2128" s="12">
        <v>41899</v>
      </c>
      <c r="U2128" s="6">
        <f>DAY(טבלה1[[#This Row],[published_date]])</f>
        <v>17</v>
      </c>
      <c r="V2128" s="6">
        <f>MONTH(טבלה1[[#This Row],[published_date]])</f>
        <v>9</v>
      </c>
      <c r="W2128" s="6">
        <f>YEAR(טבלה1[[#This Row],[published_date]])</f>
        <v>2014</v>
      </c>
      <c r="X2128">
        <v>2</v>
      </c>
      <c r="Y2128" t="str">
        <f>VLOOKUP(טבלה1[[#This Row],[subject_id]],Subject_id!$A$2:$B$5,2)</f>
        <v>Graphic Design</v>
      </c>
      <c r="Z2128" s="7">
        <v>43734</v>
      </c>
      <c r="AA2128">
        <f>_xlfn.DAYS(טבלה1[[#This Row],[Removal_date]],טבלה1[[#This Row],[published_date]])</f>
        <v>1835</v>
      </c>
      <c r="AB2128" s="4">
        <f>טבלה1[[#This Row],[price]]*טבלה1[[#This Row],[num_subscribers]]</f>
        <v>82390</v>
      </c>
    </row>
    <row r="2129" spans="1:28" x14ac:dyDescent="0.3">
      <c r="A2129">
        <v>283038</v>
      </c>
      <c r="B2129" t="s">
        <v>3462</v>
      </c>
      <c r="C2129" t="str">
        <f>LEFT(טבלה1[[#This Row],[course_title]],10)</f>
        <v>Adobe Illu</v>
      </c>
      <c r="D2129" t="str">
        <f>RIGHT(טבלה1[[#This Row],[course_title]],10)</f>
        <v>Ø¹Ø±Ø¨ÙŠØ©</v>
      </c>
      <c r="E2129" t="str">
        <f>MID(טבלה1[[#This Row],[course_title]],2,10)</f>
        <v>dobe Illus</v>
      </c>
      <c r="F2129" t="s">
        <v>3463</v>
      </c>
      <c r="G2129" t="str">
        <f>REPLACE(טבלה1[[#This Row],[url]],19,3,"com")</f>
        <v>https://www.udemy.com/adobe-illustrator-cs6-kottab/</v>
      </c>
      <c r="H2129" t="b">
        <v>1</v>
      </c>
      <c r="I2129" s="4">
        <v>35</v>
      </c>
      <c r="J2129" s="5">
        <v>48</v>
      </c>
      <c r="K2129" s="5">
        <v>15</v>
      </c>
      <c r="L2129" s="5">
        <v>74</v>
      </c>
      <c r="M2129">
        <v>1</v>
      </c>
      <c r="N2129" t="str">
        <f>VLOOKUP(טבלה1[[#This Row],[level_id]],Level_id!$A$2:$B$5,2)</f>
        <v>All levels</v>
      </c>
      <c r="O2129" t="str">
        <f>LOWER(טבלה1[[#This Row],[level_desc]])</f>
        <v>all levels</v>
      </c>
      <c r="P2129" s="3" t="str">
        <f>UPPER(טבלה1[[#This Row],[small letters]])</f>
        <v>ALL LEVELS</v>
      </c>
      <c r="Q2129">
        <f>LEN(טבלה1[[#This Row],[no spaces]])</f>
        <v>10</v>
      </c>
      <c r="R2129" t="str">
        <f>TRIM(טבלה1[[#This Row],[small letters]])</f>
        <v>all levels</v>
      </c>
      <c r="S2129" s="6">
        <v>8</v>
      </c>
      <c r="T2129" s="12">
        <v>41896</v>
      </c>
      <c r="U2129" s="6">
        <f>DAY(טבלה1[[#This Row],[published_date]])</f>
        <v>14</v>
      </c>
      <c r="V2129" s="6">
        <f>MONTH(טבלה1[[#This Row],[published_date]])</f>
        <v>9</v>
      </c>
      <c r="W2129" s="6">
        <f>YEAR(טבלה1[[#This Row],[published_date]])</f>
        <v>2014</v>
      </c>
      <c r="X2129">
        <v>2</v>
      </c>
      <c r="Y2129" t="str">
        <f>VLOOKUP(טבלה1[[#This Row],[subject_id]],Subject_id!$A$2:$B$5,2)</f>
        <v>Graphic Design</v>
      </c>
      <c r="Z2129" s="7">
        <v>43734</v>
      </c>
      <c r="AA2129">
        <f>_xlfn.DAYS(טבלה1[[#This Row],[Removal_date]],טבלה1[[#This Row],[published_date]])</f>
        <v>1838</v>
      </c>
      <c r="AB2129" s="4">
        <f>טבלה1[[#This Row],[price]]*טבלה1[[#This Row],[num_subscribers]]</f>
        <v>1680</v>
      </c>
    </row>
    <row r="2130" spans="1:28" x14ac:dyDescent="0.3">
      <c r="A2130">
        <v>288942</v>
      </c>
      <c r="B2130" t="s">
        <v>3836</v>
      </c>
      <c r="C2130" t="str">
        <f>LEFT(טבלה1[[#This Row],[course_title]],10)</f>
        <v>#1 Piano H</v>
      </c>
      <c r="D2130" t="str">
        <f>RIGHT(טבלה1[[#This Row],[course_title]],10)</f>
        <v xml:space="preserve"> Key songs</v>
      </c>
      <c r="E2130" t="str">
        <f>MID(טבלה1[[#This Row],[course_title]],2,10)</f>
        <v>1 Piano Ha</v>
      </c>
      <c r="F2130" t="s">
        <v>3837</v>
      </c>
      <c r="G2130" t="str">
        <f>REPLACE(טבלה1[[#This Row],[url]],19,3,"com")</f>
        <v>https://www.udemy.com/magic-of-eb-key-12-piano-tips-to-play-open-10-ballad-feel/</v>
      </c>
      <c r="H2130" t="b">
        <v>1</v>
      </c>
      <c r="I2130" s="4">
        <v>35</v>
      </c>
      <c r="J2130" s="5">
        <v>3137</v>
      </c>
      <c r="K2130" s="5">
        <v>18</v>
      </c>
      <c r="L2130" s="5">
        <v>68</v>
      </c>
      <c r="M2130">
        <v>1</v>
      </c>
      <c r="N2130" t="str">
        <f>VLOOKUP(טבלה1[[#This Row],[level_id]],Level_id!$A$2:$B$5,2)</f>
        <v>All levels</v>
      </c>
      <c r="O2130" t="str">
        <f>LOWER(טבלה1[[#This Row],[level_desc]])</f>
        <v>all levels</v>
      </c>
      <c r="P2130" s="3" t="str">
        <f>UPPER(טבלה1[[#This Row],[small letters]])</f>
        <v>ALL LEVELS</v>
      </c>
      <c r="Q2130">
        <f>LEN(טבלה1[[#This Row],[no spaces]])</f>
        <v>10</v>
      </c>
      <c r="R2130" t="str">
        <f>TRIM(טבלה1[[#This Row],[small letters]])</f>
        <v>all levels</v>
      </c>
      <c r="S2130" s="6">
        <v>1.5</v>
      </c>
      <c r="T2130" s="12">
        <v>41900</v>
      </c>
      <c r="U2130" s="6">
        <f>DAY(טבלה1[[#This Row],[published_date]])</f>
        <v>18</v>
      </c>
      <c r="V2130" s="6">
        <f>MONTH(טבלה1[[#This Row],[published_date]])</f>
        <v>9</v>
      </c>
      <c r="W2130" s="6">
        <f>YEAR(טבלה1[[#This Row],[published_date]])</f>
        <v>2014</v>
      </c>
      <c r="X2130">
        <v>3</v>
      </c>
      <c r="Y2130" t="str">
        <f>VLOOKUP(טבלה1[[#This Row],[subject_id]],Subject_id!$A$2:$B$5,2)</f>
        <v>Musical Instruments</v>
      </c>
      <c r="Z2130" s="7">
        <v>43734</v>
      </c>
      <c r="AA2130">
        <f>_xlfn.DAYS(טבלה1[[#This Row],[Removal_date]],טבלה1[[#This Row],[published_date]])</f>
        <v>1834</v>
      </c>
      <c r="AB2130" s="4">
        <f>טבלה1[[#This Row],[price]]*טבלה1[[#This Row],[num_subscribers]]</f>
        <v>109795</v>
      </c>
    </row>
    <row r="2131" spans="1:28" x14ac:dyDescent="0.3">
      <c r="A2131">
        <v>298044</v>
      </c>
      <c r="B2131" t="s">
        <v>1876</v>
      </c>
      <c r="C2131" t="str">
        <f>LEFT(טבלה1[[#This Row],[course_title]],10)</f>
        <v>Accounting</v>
      </c>
      <c r="D2131" t="str">
        <f>RIGHT(טבלה1[[#This Row],[course_title]],10)</f>
        <v xml:space="preserve">everyone! </v>
      </c>
      <c r="E2131" t="str">
        <f>MID(טבלה1[[#This Row],[course_title]],2,10)</f>
        <v xml:space="preserve">ccounting </v>
      </c>
      <c r="F2131" t="s">
        <v>1877</v>
      </c>
      <c r="G2131" t="str">
        <f>REPLACE(טבלה1[[#This Row],[url]],19,3,"com")</f>
        <v>https://www.udemy.com/accounting-for-everyone/</v>
      </c>
      <c r="H2131" t="b">
        <v>1</v>
      </c>
      <c r="I2131" s="4">
        <v>35</v>
      </c>
      <c r="J2131" s="5">
        <v>420</v>
      </c>
      <c r="K2131" s="5">
        <v>2</v>
      </c>
      <c r="L2131" s="5">
        <v>14</v>
      </c>
      <c r="M2131">
        <v>2</v>
      </c>
      <c r="N2131" t="str">
        <f>VLOOKUP(טבלה1[[#This Row],[level_id]],Level_id!$A$2:$B$5,2)</f>
        <v>Beginner Level</v>
      </c>
      <c r="O2131" t="str">
        <f>LOWER(טבלה1[[#This Row],[level_desc]])</f>
        <v>beginner level</v>
      </c>
      <c r="P2131" s="3" t="str">
        <f>UPPER(טבלה1[[#This Row],[small letters]])</f>
        <v>BEGINNER LEVEL</v>
      </c>
      <c r="Q2131">
        <f>LEN(טבלה1[[#This Row],[no spaces]])</f>
        <v>14</v>
      </c>
      <c r="R2131" t="str">
        <f>TRIM(טבלה1[[#This Row],[small letters]])</f>
        <v>beginner level</v>
      </c>
      <c r="S2131" s="6">
        <v>1</v>
      </c>
      <c r="T2131" s="12">
        <v>41962</v>
      </c>
      <c r="U2131" s="6">
        <f>DAY(טבלה1[[#This Row],[published_date]])</f>
        <v>19</v>
      </c>
      <c r="V2131" s="6">
        <f>MONTH(טבלה1[[#This Row],[published_date]])</f>
        <v>11</v>
      </c>
      <c r="W2131" s="6">
        <f>YEAR(טבלה1[[#This Row],[published_date]])</f>
        <v>2014</v>
      </c>
      <c r="X2131">
        <v>1</v>
      </c>
      <c r="Y2131" t="str">
        <f>VLOOKUP(טבלה1[[#This Row],[subject_id]],Subject_id!$A$2:$B$5,2)</f>
        <v>Business Finance</v>
      </c>
      <c r="Z2131" s="7">
        <v>43465</v>
      </c>
      <c r="AA2131">
        <f>_xlfn.DAYS(טבלה1[[#This Row],[Removal_date]],טבלה1[[#This Row],[published_date]])</f>
        <v>1503</v>
      </c>
      <c r="AB2131" s="4">
        <f>טבלה1[[#This Row],[price]]*טבלה1[[#This Row],[num_subscribers]]</f>
        <v>14700</v>
      </c>
    </row>
    <row r="2132" spans="1:28" x14ac:dyDescent="0.3">
      <c r="A2132">
        <v>302484</v>
      </c>
      <c r="B2132" t="s">
        <v>2058</v>
      </c>
      <c r="C2132" t="str">
        <f>LEFT(טבלה1[[#This Row],[course_title]],10)</f>
        <v>A Practica</v>
      </c>
      <c r="D2132" t="str">
        <f>RIGHT(טבלה1[[#This Row],[course_title]],10)</f>
        <v>h Creation</v>
      </c>
      <c r="E2132" t="str">
        <f>MID(טבלה1[[#This Row],[course_title]],2,10)</f>
        <v xml:space="preserve"> Practical</v>
      </c>
      <c r="F2132" t="s">
        <v>2059</v>
      </c>
      <c r="G2132" t="str">
        <f>REPLACE(טבלה1[[#This Row],[url]],19,3,"com")</f>
        <v>https://www.udemy.com/wealth-creation/</v>
      </c>
      <c r="H2132" t="b">
        <v>1</v>
      </c>
      <c r="I2132" s="4">
        <v>35</v>
      </c>
      <c r="J2132" s="5">
        <v>6</v>
      </c>
      <c r="K2132" s="5">
        <v>0</v>
      </c>
      <c r="L2132" s="5">
        <v>7</v>
      </c>
      <c r="M2132">
        <v>1</v>
      </c>
      <c r="N2132" t="str">
        <f>VLOOKUP(טבלה1[[#This Row],[level_id]],Level_id!$A$2:$B$5,2)</f>
        <v>All levels</v>
      </c>
      <c r="O2132" t="str">
        <f>LOWER(טבלה1[[#This Row],[level_desc]])</f>
        <v>all levels</v>
      </c>
      <c r="P2132" s="3" t="str">
        <f>UPPER(טבלה1[[#This Row],[small letters]])</f>
        <v>ALL LEVELS</v>
      </c>
      <c r="Q2132">
        <f>LEN(טבלה1[[#This Row],[no spaces]])</f>
        <v>10</v>
      </c>
      <c r="R2132" t="str">
        <f>TRIM(טבלה1[[#This Row],[small letters]])</f>
        <v>all levels</v>
      </c>
      <c r="S2132" s="6">
        <v>1</v>
      </c>
      <c r="T2132" s="12">
        <v>42692</v>
      </c>
      <c r="U2132" s="6">
        <f>DAY(טבלה1[[#This Row],[published_date]])</f>
        <v>18</v>
      </c>
      <c r="V2132" s="6">
        <f>MONTH(טבלה1[[#This Row],[published_date]])</f>
        <v>11</v>
      </c>
      <c r="W2132" s="6">
        <f>YEAR(טבלה1[[#This Row],[published_date]])</f>
        <v>2016</v>
      </c>
      <c r="X2132">
        <v>1</v>
      </c>
      <c r="Y2132" t="str">
        <f>VLOOKUP(טבלה1[[#This Row],[subject_id]],Subject_id!$A$2:$B$5,2)</f>
        <v>Business Finance</v>
      </c>
      <c r="Z2132" s="7">
        <v>43734</v>
      </c>
      <c r="AA2132">
        <f>_xlfn.DAYS(טבלה1[[#This Row],[Removal_date]],טבלה1[[#This Row],[published_date]])</f>
        <v>1042</v>
      </c>
      <c r="AB2132" s="4">
        <f>טבלה1[[#This Row],[price]]*טבלה1[[#This Row],[num_subscribers]]</f>
        <v>210</v>
      </c>
    </row>
    <row r="2133" spans="1:28" x14ac:dyDescent="0.3">
      <c r="A2133">
        <v>304490</v>
      </c>
      <c r="B2133" t="s">
        <v>5353</v>
      </c>
      <c r="C2133" t="str">
        <f>LEFT(טבלה1[[#This Row],[course_title]],10)</f>
        <v xml:space="preserve">A 13 Hour </v>
      </c>
      <c r="D2133" t="str">
        <f>RIGHT(טבלה1[[#This Row],[course_title]],10)</f>
        <v>ery Course</v>
      </c>
      <c r="E2133" t="str">
        <f>MID(טבלה1[[#This Row],[course_title]],2,10)</f>
        <v xml:space="preserve"> 13 Hour S</v>
      </c>
      <c r="F2133" t="s">
        <v>5354</v>
      </c>
      <c r="G2133" t="str">
        <f>REPLACE(טבלה1[[#This Row],[url]],19,3,"com")</f>
        <v>https://www.udemy.com/learnsqlwithsqlserver2014/</v>
      </c>
      <c r="H2133" t="b">
        <v>1</v>
      </c>
      <c r="I2133" s="4">
        <v>35</v>
      </c>
      <c r="J2133" s="5">
        <v>4183</v>
      </c>
      <c r="K2133" s="5">
        <v>231</v>
      </c>
      <c r="L2133" s="5">
        <v>86</v>
      </c>
      <c r="M2133">
        <v>4</v>
      </c>
      <c r="N2133" t="str">
        <f>VLOOKUP(טבלה1[[#This Row],[level_id]],Level_id!$A$2:$B$5,2)</f>
        <v>Intermediate Level</v>
      </c>
      <c r="O2133" t="str">
        <f>LOWER(טבלה1[[#This Row],[level_desc]])</f>
        <v>intermediate level</v>
      </c>
      <c r="P2133" s="3" t="str">
        <f>UPPER(טבלה1[[#This Row],[small letters]])</f>
        <v>INTERMEDIATE LEVEL</v>
      </c>
      <c r="Q2133">
        <f>LEN(טבלה1[[#This Row],[no spaces]])</f>
        <v>18</v>
      </c>
      <c r="R2133" t="str">
        <f>TRIM(טבלה1[[#This Row],[small letters]])</f>
        <v>intermediate level</v>
      </c>
      <c r="S2133" s="6">
        <v>14</v>
      </c>
      <c r="T2133" s="12">
        <v>41924</v>
      </c>
      <c r="U2133" s="6">
        <f>DAY(טבלה1[[#This Row],[published_date]])</f>
        <v>12</v>
      </c>
      <c r="V2133" s="6">
        <f>MONTH(טבלה1[[#This Row],[published_date]])</f>
        <v>10</v>
      </c>
      <c r="W2133" s="6">
        <f>YEAR(טבלה1[[#This Row],[published_date]])</f>
        <v>2014</v>
      </c>
      <c r="X2133">
        <v>4</v>
      </c>
      <c r="Y2133" t="str">
        <f>VLOOKUP(טבלה1[[#This Row],[subject_id]],Subject_id!$A$2:$B$5,2)</f>
        <v>Web Development</v>
      </c>
      <c r="Z2133" s="7">
        <v>44114</v>
      </c>
      <c r="AA2133">
        <f>_xlfn.DAYS(טבלה1[[#This Row],[Removal_date]],טבלה1[[#This Row],[published_date]])</f>
        <v>2190</v>
      </c>
      <c r="AB2133" s="4">
        <f>טבלה1[[#This Row],[price]]*טבלה1[[#This Row],[num_subscribers]]</f>
        <v>146405</v>
      </c>
    </row>
    <row r="2134" spans="1:28" x14ac:dyDescent="0.3">
      <c r="A2134">
        <v>311638</v>
      </c>
      <c r="B2134" t="s">
        <v>6268</v>
      </c>
      <c r="C2134" t="str">
        <f>LEFT(טבלה1[[#This Row],[course_title]],10)</f>
        <v>Joomla 3 :</v>
      </c>
      <c r="D2134" t="str">
        <f>RIGHT(טבלה1[[#This Row],[course_title]],10)</f>
        <v>ple Steps!</v>
      </c>
      <c r="E2134" t="str">
        <f>MID(טבלה1[[#This Row],[course_title]],2,10)</f>
        <v xml:space="preserve">oomla 3 : </v>
      </c>
      <c r="F2134" t="s">
        <v>6269</v>
      </c>
      <c r="G2134" t="str">
        <f>REPLACE(טבלה1[[#This Row],[url]],19,3,"com")</f>
        <v>https://www.udemy.com/develop-a-professional-hotel-website-using-joomla-3x/</v>
      </c>
      <c r="H2134" t="b">
        <v>1</v>
      </c>
      <c r="I2134" s="4">
        <v>35</v>
      </c>
      <c r="J2134" s="5">
        <v>1309</v>
      </c>
      <c r="K2134" s="5">
        <v>74</v>
      </c>
      <c r="L2134" s="5">
        <v>43</v>
      </c>
      <c r="M2134">
        <v>1</v>
      </c>
      <c r="N2134" t="str">
        <f>VLOOKUP(טבלה1[[#This Row],[level_id]],Level_id!$A$2:$B$5,2)</f>
        <v>All levels</v>
      </c>
      <c r="O2134" t="str">
        <f>LOWER(טבלה1[[#This Row],[level_desc]])</f>
        <v>all levels</v>
      </c>
      <c r="P2134" s="3" t="str">
        <f>UPPER(טבלה1[[#This Row],[small letters]])</f>
        <v>ALL LEVELS</v>
      </c>
      <c r="Q2134">
        <f>LEN(טבלה1[[#This Row],[no spaces]])</f>
        <v>10</v>
      </c>
      <c r="R2134" t="str">
        <f>TRIM(טבלה1[[#This Row],[small letters]])</f>
        <v>all levels</v>
      </c>
      <c r="S2134" s="6">
        <v>5</v>
      </c>
      <c r="T2134" s="12">
        <v>42076</v>
      </c>
      <c r="U2134" s="6">
        <f>DAY(טבלה1[[#This Row],[published_date]])</f>
        <v>13</v>
      </c>
      <c r="V2134" s="6">
        <f>MONTH(טבלה1[[#This Row],[published_date]])</f>
        <v>3</v>
      </c>
      <c r="W2134" s="6">
        <f>YEAR(טבלה1[[#This Row],[published_date]])</f>
        <v>2015</v>
      </c>
      <c r="X2134">
        <v>4</v>
      </c>
      <c r="Y2134" t="str">
        <f>VLOOKUP(טבלה1[[#This Row],[subject_id]],Subject_id!$A$2:$B$5,2)</f>
        <v>Web Development</v>
      </c>
      <c r="Z2134" s="7">
        <v>43734</v>
      </c>
      <c r="AA2134">
        <f>_xlfn.DAYS(טבלה1[[#This Row],[Removal_date]],טבלה1[[#This Row],[published_date]])</f>
        <v>1658</v>
      </c>
      <c r="AB2134" s="4">
        <f>טבלה1[[#This Row],[price]]*טבלה1[[#This Row],[num_subscribers]]</f>
        <v>45815</v>
      </c>
    </row>
    <row r="2135" spans="1:28" x14ac:dyDescent="0.3">
      <c r="A2135">
        <v>375830</v>
      </c>
      <c r="B2135" t="s">
        <v>4374</v>
      </c>
      <c r="C2135" t="str">
        <f>LEFT(טבלה1[[#This Row],[course_title]],10)</f>
        <v>Guitarra D</v>
      </c>
      <c r="D2135" t="str">
        <f>RIGHT(טבלה1[[#This Row],[course_title]],10)</f>
        <v xml:space="preserve"> - PARTE 1</v>
      </c>
      <c r="E2135" t="str">
        <f>MID(טבלה1[[#This Row],[course_title]],2,10)</f>
        <v>uitarra De</v>
      </c>
      <c r="F2135" t="s">
        <v>4375</v>
      </c>
      <c r="G2135" t="str">
        <f>REPLACE(טבלה1[[#This Row],[url]],19,3,"com")</f>
        <v>https://www.udemy.com/guitarra-desde-cero-parte-1-curso-de-guitarra-principiantes/</v>
      </c>
      <c r="H2135" t="b">
        <v>1</v>
      </c>
      <c r="I2135" s="4">
        <v>35</v>
      </c>
      <c r="J2135" s="5">
        <v>480</v>
      </c>
      <c r="K2135" s="5">
        <v>12</v>
      </c>
      <c r="L2135" s="5">
        <v>123</v>
      </c>
      <c r="M2135">
        <v>2</v>
      </c>
      <c r="N2135" t="str">
        <f>VLOOKUP(טבלה1[[#This Row],[level_id]],Level_id!$A$2:$B$5,2)</f>
        <v>Beginner Level</v>
      </c>
      <c r="O2135" t="str">
        <f>LOWER(טבלה1[[#This Row],[level_desc]])</f>
        <v>beginner level</v>
      </c>
      <c r="P2135" s="3" t="str">
        <f>UPPER(טבלה1[[#This Row],[small letters]])</f>
        <v>BEGINNER LEVEL</v>
      </c>
      <c r="Q2135">
        <f>LEN(טבלה1[[#This Row],[no spaces]])</f>
        <v>14</v>
      </c>
      <c r="R2135" t="str">
        <f>TRIM(טבלה1[[#This Row],[small letters]])</f>
        <v>beginner level</v>
      </c>
      <c r="S2135" s="6">
        <v>7</v>
      </c>
      <c r="T2135" s="12">
        <v>42000</v>
      </c>
      <c r="U2135" s="6">
        <f>DAY(טבלה1[[#This Row],[published_date]])</f>
        <v>27</v>
      </c>
      <c r="V2135" s="6">
        <f>MONTH(טבלה1[[#This Row],[published_date]])</f>
        <v>12</v>
      </c>
      <c r="W2135" s="6">
        <f>YEAR(טבלה1[[#This Row],[published_date]])</f>
        <v>2014</v>
      </c>
      <c r="X2135">
        <v>3</v>
      </c>
      <c r="Y2135" t="str">
        <f>VLOOKUP(טבלה1[[#This Row],[subject_id]],Subject_id!$A$2:$B$5,2)</f>
        <v>Musical Instruments</v>
      </c>
      <c r="Z2135" s="7">
        <v>43465</v>
      </c>
      <c r="AA2135">
        <f>_xlfn.DAYS(טבלה1[[#This Row],[Removal_date]],טבלה1[[#This Row],[published_date]])</f>
        <v>1465</v>
      </c>
      <c r="AB2135" s="4">
        <f>טבלה1[[#This Row],[price]]*טבלה1[[#This Row],[num_subscribers]]</f>
        <v>16800</v>
      </c>
    </row>
    <row r="2136" spans="1:28" x14ac:dyDescent="0.3">
      <c r="A2136">
        <v>385662</v>
      </c>
      <c r="B2136" t="s">
        <v>3562</v>
      </c>
      <c r="C2136" t="str">
        <f>LEFT(טבלה1[[#This Row],[course_title]],10)</f>
        <v>Learn prin</v>
      </c>
      <c r="D2136" t="str">
        <f>RIGHT(טבלה1[[#This Row],[course_title]],10)</f>
        <v xml:space="preserve"> to finish</v>
      </c>
      <c r="E2136" t="str">
        <f>MID(טבלה1[[#This Row],[course_title]],2,10)</f>
        <v>earn print</v>
      </c>
      <c r="F2136" t="s">
        <v>3563</v>
      </c>
      <c r="G2136" t="str">
        <f>REPLACE(טבלה1[[#This Row],[url]],19,3,"com")</f>
        <v>https://www.udemy.com/print-production/</v>
      </c>
      <c r="H2136" t="b">
        <v>1</v>
      </c>
      <c r="I2136" s="4">
        <v>35</v>
      </c>
      <c r="J2136" s="5">
        <v>494</v>
      </c>
      <c r="K2136" s="5">
        <v>6</v>
      </c>
      <c r="L2136" s="5">
        <v>16</v>
      </c>
      <c r="M2136">
        <v>1</v>
      </c>
      <c r="N2136" t="str">
        <f>VLOOKUP(טבלה1[[#This Row],[level_id]],Level_id!$A$2:$B$5,2)</f>
        <v>All levels</v>
      </c>
      <c r="O2136" t="str">
        <f>LOWER(טבלה1[[#This Row],[level_desc]])</f>
        <v>all levels</v>
      </c>
      <c r="P2136" s="3" t="str">
        <f>UPPER(טבלה1[[#This Row],[small letters]])</f>
        <v>ALL LEVELS</v>
      </c>
      <c r="Q2136">
        <f>LEN(טבלה1[[#This Row],[no spaces]])</f>
        <v>10</v>
      </c>
      <c r="R2136" t="str">
        <f>TRIM(טבלה1[[#This Row],[small letters]])</f>
        <v>all levels</v>
      </c>
      <c r="S2136" s="6">
        <v>1</v>
      </c>
      <c r="T2136" s="12">
        <v>42128</v>
      </c>
      <c r="U2136" s="6">
        <f>DAY(טבלה1[[#This Row],[published_date]])</f>
        <v>4</v>
      </c>
      <c r="V2136" s="6">
        <f>MONTH(טבלה1[[#This Row],[published_date]])</f>
        <v>5</v>
      </c>
      <c r="W2136" s="6">
        <f>YEAR(טבלה1[[#This Row],[published_date]])</f>
        <v>2015</v>
      </c>
      <c r="X2136">
        <v>2</v>
      </c>
      <c r="Y2136" t="str">
        <f>VLOOKUP(טבלה1[[#This Row],[subject_id]],Subject_id!$A$2:$B$5,2)</f>
        <v>Graphic Design</v>
      </c>
      <c r="Z2136" s="7">
        <v>43734</v>
      </c>
      <c r="AA2136">
        <f>_xlfn.DAYS(טבלה1[[#This Row],[Removal_date]],טבלה1[[#This Row],[published_date]])</f>
        <v>1606</v>
      </c>
      <c r="AB2136" s="4">
        <f>טבלה1[[#This Row],[price]]*טבלה1[[#This Row],[num_subscribers]]</f>
        <v>17290</v>
      </c>
    </row>
    <row r="2137" spans="1:28" x14ac:dyDescent="0.3">
      <c r="A2137">
        <v>416738</v>
      </c>
      <c r="B2137" t="s">
        <v>6957</v>
      </c>
      <c r="C2137" t="str">
        <f>LEFT(טבלה1[[#This Row],[course_title]],10)</f>
        <v>Create a C</v>
      </c>
      <c r="D2137" t="str">
        <f>RIGHT(טבלה1[[#This Row],[course_title]],10)</f>
        <v>ress Sites</v>
      </c>
      <c r="E2137" t="str">
        <f>MID(טבלה1[[#This Row],[course_title]],2,10)</f>
        <v>reate a Cl</v>
      </c>
      <c r="F2137" t="s">
        <v>6958</v>
      </c>
      <c r="G2137" t="str">
        <f>REPLACE(טבלה1[[#This Row],[url]],19,3,"com")</f>
        <v>https://www.udemy.com/create-a-client-network-by-hosting-wordpress-sites/</v>
      </c>
      <c r="H2137" t="b">
        <v>1</v>
      </c>
      <c r="I2137" s="4">
        <v>35</v>
      </c>
      <c r="J2137" s="5">
        <v>1061</v>
      </c>
      <c r="K2137" s="5">
        <v>8</v>
      </c>
      <c r="L2137" s="5">
        <v>17</v>
      </c>
      <c r="M2137">
        <v>4</v>
      </c>
      <c r="N2137" t="str">
        <f>VLOOKUP(טבלה1[[#This Row],[level_id]],Level_id!$A$2:$B$5,2)</f>
        <v>Intermediate Level</v>
      </c>
      <c r="O2137" t="str">
        <f>LOWER(טבלה1[[#This Row],[level_desc]])</f>
        <v>intermediate level</v>
      </c>
      <c r="P2137" s="3" t="str">
        <f>UPPER(טבלה1[[#This Row],[small letters]])</f>
        <v>INTERMEDIATE LEVEL</v>
      </c>
      <c r="Q2137">
        <f>LEN(טבלה1[[#This Row],[no spaces]])</f>
        <v>18</v>
      </c>
      <c r="R2137" t="str">
        <f>TRIM(טבלה1[[#This Row],[small letters]])</f>
        <v>intermediate level</v>
      </c>
      <c r="S2137" s="6">
        <v>1</v>
      </c>
      <c r="T2137" s="12">
        <v>42065</v>
      </c>
      <c r="U2137" s="6">
        <f>DAY(טבלה1[[#This Row],[published_date]])</f>
        <v>2</v>
      </c>
      <c r="V2137" s="6">
        <f>MONTH(טבלה1[[#This Row],[published_date]])</f>
        <v>3</v>
      </c>
      <c r="W2137" s="6">
        <f>YEAR(טבלה1[[#This Row],[published_date]])</f>
        <v>2015</v>
      </c>
      <c r="X2137">
        <v>4</v>
      </c>
      <c r="Y2137" t="str">
        <f>VLOOKUP(טבלה1[[#This Row],[subject_id]],Subject_id!$A$2:$B$5,2)</f>
        <v>Web Development</v>
      </c>
      <c r="Z2137" s="7">
        <v>44114</v>
      </c>
      <c r="AA2137">
        <f>_xlfn.DAYS(טבלה1[[#This Row],[Removal_date]],טבלה1[[#This Row],[published_date]])</f>
        <v>2049</v>
      </c>
      <c r="AB2137" s="4">
        <f>טבלה1[[#This Row],[price]]*טבלה1[[#This Row],[num_subscribers]]</f>
        <v>37135</v>
      </c>
    </row>
    <row r="2138" spans="1:28" x14ac:dyDescent="0.3">
      <c r="A2138">
        <v>417088</v>
      </c>
      <c r="B2138" t="s">
        <v>1872</v>
      </c>
      <c r="C2138" t="str">
        <f>LEFT(טבלה1[[#This Row],[course_title]],10)</f>
        <v>Do Your Ow</v>
      </c>
      <c r="D2138" t="str">
        <f>RIGHT(טבלה1[[#This Row],[course_title]],10)</f>
        <v>n Accounts</v>
      </c>
      <c r="E2138" t="str">
        <f>MID(טבלה1[[#This Row],[course_title]],2,10)</f>
        <v>o Your Own</v>
      </c>
      <c r="F2138" t="s">
        <v>1873</v>
      </c>
      <c r="G2138" t="str">
        <f>REPLACE(טבלה1[[#This Row],[url]],19,3,"com")</f>
        <v>https://www.udemy.com/doyourownaccounts/</v>
      </c>
      <c r="H2138" t="b">
        <v>1</v>
      </c>
      <c r="I2138" s="4">
        <v>35</v>
      </c>
      <c r="J2138" s="5">
        <v>42</v>
      </c>
      <c r="K2138" s="5">
        <v>2</v>
      </c>
      <c r="L2138" s="5">
        <v>13</v>
      </c>
      <c r="M2138">
        <v>1</v>
      </c>
      <c r="N2138" t="str">
        <f>VLOOKUP(טבלה1[[#This Row],[level_id]],Level_id!$A$2:$B$5,2)</f>
        <v>All levels</v>
      </c>
      <c r="O2138" t="str">
        <f>LOWER(טבלה1[[#This Row],[level_desc]])</f>
        <v>all levels</v>
      </c>
      <c r="P2138" s="3" t="str">
        <f>UPPER(טבלה1[[#This Row],[small letters]])</f>
        <v>ALL LEVELS</v>
      </c>
      <c r="Q2138">
        <f>LEN(טבלה1[[#This Row],[no spaces]])</f>
        <v>10</v>
      </c>
      <c r="R2138" t="str">
        <f>TRIM(טבלה1[[#This Row],[small letters]])</f>
        <v>all levels</v>
      </c>
      <c r="S2138" s="6">
        <v>1.5</v>
      </c>
      <c r="T2138" s="12">
        <v>42048</v>
      </c>
      <c r="U2138" s="6">
        <f>DAY(טבלה1[[#This Row],[published_date]])</f>
        <v>13</v>
      </c>
      <c r="V2138" s="6">
        <f>MONTH(טבלה1[[#This Row],[published_date]])</f>
        <v>2</v>
      </c>
      <c r="W2138" s="6">
        <f>YEAR(טבלה1[[#This Row],[published_date]])</f>
        <v>2015</v>
      </c>
      <c r="X2138">
        <v>1</v>
      </c>
      <c r="Y2138" t="str">
        <f>VLOOKUP(טבלה1[[#This Row],[subject_id]],Subject_id!$A$2:$B$5,2)</f>
        <v>Business Finance</v>
      </c>
      <c r="Z2138" s="7">
        <v>43318</v>
      </c>
      <c r="AA2138">
        <f>_xlfn.DAYS(טבלה1[[#This Row],[Removal_date]],טבלה1[[#This Row],[published_date]])</f>
        <v>1270</v>
      </c>
      <c r="AB2138" s="4">
        <f>טבלה1[[#This Row],[price]]*טבלה1[[#This Row],[num_subscribers]]</f>
        <v>1470</v>
      </c>
    </row>
    <row r="2139" spans="1:28" x14ac:dyDescent="0.3">
      <c r="A2139">
        <v>429366</v>
      </c>
      <c r="B2139" t="s">
        <v>3520</v>
      </c>
      <c r="C2139" t="str">
        <f>LEFT(טבלה1[[#This Row],[course_title]],10)</f>
        <v>Become a L</v>
      </c>
      <c r="D2139" t="str">
        <f>RIGHT(טבלה1[[#This Row],[course_title]],10)</f>
        <v>o Software</v>
      </c>
      <c r="E2139" t="str">
        <f>MID(טבלה1[[#This Row],[course_title]],2,10)</f>
        <v>ecome a Lo</v>
      </c>
      <c r="F2139" t="s">
        <v>3521</v>
      </c>
      <c r="G2139" t="str">
        <f>REPLACE(טבלה1[[#This Row],[url]],19,3,"com")</f>
        <v>https://www.udemy.com/become-a-logo-designer-guide-to-complimentary-logo-software/</v>
      </c>
      <c r="H2139" t="b">
        <v>1</v>
      </c>
      <c r="I2139" s="4">
        <v>35</v>
      </c>
      <c r="J2139" s="5">
        <v>485</v>
      </c>
      <c r="K2139" s="5">
        <v>9</v>
      </c>
      <c r="L2139" s="5">
        <v>21</v>
      </c>
      <c r="M2139">
        <v>1</v>
      </c>
      <c r="N2139" t="str">
        <f>VLOOKUP(טבלה1[[#This Row],[level_id]],Level_id!$A$2:$B$5,2)</f>
        <v>All levels</v>
      </c>
      <c r="O2139" t="str">
        <f>LOWER(טבלה1[[#This Row],[level_desc]])</f>
        <v>all levels</v>
      </c>
      <c r="P2139" s="3" t="str">
        <f>UPPER(טבלה1[[#This Row],[small letters]])</f>
        <v>ALL LEVELS</v>
      </c>
      <c r="Q2139">
        <f>LEN(טבלה1[[#This Row],[no spaces]])</f>
        <v>10</v>
      </c>
      <c r="R2139" t="str">
        <f>TRIM(טבלה1[[#This Row],[small letters]])</f>
        <v>all levels</v>
      </c>
      <c r="S2139" s="6">
        <v>2.5</v>
      </c>
      <c r="T2139" s="12">
        <v>42082</v>
      </c>
      <c r="U2139" s="6">
        <f>DAY(טבלה1[[#This Row],[published_date]])</f>
        <v>19</v>
      </c>
      <c r="V2139" s="6">
        <f>MONTH(טבלה1[[#This Row],[published_date]])</f>
        <v>3</v>
      </c>
      <c r="W2139" s="6">
        <f>YEAR(טבלה1[[#This Row],[published_date]])</f>
        <v>2015</v>
      </c>
      <c r="X2139">
        <v>2</v>
      </c>
      <c r="Y2139" t="str">
        <f>VLOOKUP(טבלה1[[#This Row],[subject_id]],Subject_id!$A$2:$B$5,2)</f>
        <v>Graphic Design</v>
      </c>
      <c r="Z2139" s="7">
        <v>43734</v>
      </c>
      <c r="AA2139">
        <f>_xlfn.DAYS(טבלה1[[#This Row],[Removal_date]],טבלה1[[#This Row],[published_date]])</f>
        <v>1652</v>
      </c>
      <c r="AB2139" s="4">
        <f>טבלה1[[#This Row],[price]]*טבלה1[[#This Row],[num_subscribers]]</f>
        <v>16975</v>
      </c>
    </row>
    <row r="2140" spans="1:28" x14ac:dyDescent="0.3">
      <c r="A2140">
        <v>429482</v>
      </c>
      <c r="B2140" t="s">
        <v>524</v>
      </c>
      <c r="C2140" t="str">
        <f>LEFT(טבלה1[[#This Row],[course_title]],10)</f>
        <v xml:space="preserve">Fundraise </v>
      </c>
      <c r="D2140" t="str">
        <f>RIGHT(טבלה1[[#This Row],[course_title]],10)</f>
        <v xml:space="preserve"> Blueprint</v>
      </c>
      <c r="E2140" t="str">
        <f>MID(טבלה1[[#This Row],[course_title]],2,10)</f>
        <v>undraise t</v>
      </c>
      <c r="F2140" t="s">
        <v>525</v>
      </c>
      <c r="G2140" t="str">
        <f>REPLACE(טבלה1[[#This Row],[url]],19,3,"com")</f>
        <v>https://www.udemy.com/fundraise-the-simplified-way-a-crowdfunding-blueprint/</v>
      </c>
      <c r="H2140" t="b">
        <v>1</v>
      </c>
      <c r="I2140" s="4">
        <v>35</v>
      </c>
      <c r="J2140" s="5">
        <v>7</v>
      </c>
      <c r="K2140" s="5">
        <v>1</v>
      </c>
      <c r="L2140" s="5">
        <v>19</v>
      </c>
      <c r="M2140">
        <v>1</v>
      </c>
      <c r="N2140" t="str">
        <f>VLOOKUP(טבלה1[[#This Row],[level_id]],Level_id!$A$2:$B$5,2)</f>
        <v>All levels</v>
      </c>
      <c r="O2140" t="str">
        <f>LOWER(טבלה1[[#This Row],[level_desc]])</f>
        <v>all levels</v>
      </c>
      <c r="P2140" s="3" t="str">
        <f>UPPER(טבלה1[[#This Row],[small letters]])</f>
        <v>ALL LEVELS</v>
      </c>
      <c r="Q2140">
        <f>LEN(טבלה1[[#This Row],[no spaces]])</f>
        <v>10</v>
      </c>
      <c r="R2140" t="str">
        <f>TRIM(טבלה1[[#This Row],[small letters]])</f>
        <v>all levels</v>
      </c>
      <c r="S2140" s="6">
        <v>1</v>
      </c>
      <c r="T2140" s="12">
        <v>42058</v>
      </c>
      <c r="U2140" s="6">
        <f>DAY(טבלה1[[#This Row],[published_date]])</f>
        <v>23</v>
      </c>
      <c r="V2140" s="6">
        <f>MONTH(טבלה1[[#This Row],[published_date]])</f>
        <v>2</v>
      </c>
      <c r="W2140" s="6">
        <f>YEAR(טבלה1[[#This Row],[published_date]])</f>
        <v>2015</v>
      </c>
      <c r="X2140">
        <v>1</v>
      </c>
      <c r="Y2140" t="str">
        <f>VLOOKUP(טבלה1[[#This Row],[subject_id]],Subject_id!$A$2:$B$5,2)</f>
        <v>Business Finance</v>
      </c>
      <c r="Z2140" s="7">
        <v>43318</v>
      </c>
      <c r="AA2140">
        <f>_xlfn.DAYS(טבלה1[[#This Row],[Removal_date]],טבלה1[[#This Row],[published_date]])</f>
        <v>1260</v>
      </c>
      <c r="AB2140" s="4">
        <f>טבלה1[[#This Row],[price]]*טבלה1[[#This Row],[num_subscribers]]</f>
        <v>245</v>
      </c>
    </row>
    <row r="2141" spans="1:28" x14ac:dyDescent="0.3">
      <c r="A2141">
        <v>445118</v>
      </c>
      <c r="B2141" t="s">
        <v>4289</v>
      </c>
      <c r="C2141" t="str">
        <f>LEFT(טבלה1[[#This Row],[course_title]],10)</f>
        <v>Guitar Les</v>
      </c>
      <c r="D2141" t="str">
        <f>RIGHT(טבלה1[[#This Row],[course_title]],10)</f>
        <v>rre Chords</v>
      </c>
      <c r="E2141" t="str">
        <f>MID(טבלה1[[#This Row],[course_title]],2,10)</f>
        <v>uitar Less</v>
      </c>
      <c r="F2141" t="s">
        <v>4290</v>
      </c>
      <c r="G2141" t="str">
        <f>REPLACE(טבלה1[[#This Row],[url]],19,3,"com")</f>
        <v>https://www.udemy.com/five-steps-to-learn-barre-chords/</v>
      </c>
      <c r="H2141" t="b">
        <v>1</v>
      </c>
      <c r="I2141" s="4">
        <v>35</v>
      </c>
      <c r="J2141" s="5">
        <v>57</v>
      </c>
      <c r="K2141" s="5">
        <v>9</v>
      </c>
      <c r="L2141" s="5">
        <v>9</v>
      </c>
      <c r="M2141">
        <v>1</v>
      </c>
      <c r="N2141" t="str">
        <f>VLOOKUP(טבלה1[[#This Row],[level_id]],Level_id!$A$2:$B$5,2)</f>
        <v>All levels</v>
      </c>
      <c r="O2141" t="str">
        <f>LOWER(טבלה1[[#This Row],[level_desc]])</f>
        <v>all levels</v>
      </c>
      <c r="P2141" s="3" t="str">
        <f>UPPER(טבלה1[[#This Row],[small letters]])</f>
        <v>ALL LEVELS</v>
      </c>
      <c r="Q2141">
        <f>LEN(טבלה1[[#This Row],[no spaces]])</f>
        <v>10</v>
      </c>
      <c r="R2141" t="str">
        <f>TRIM(טבלה1[[#This Row],[small letters]])</f>
        <v>all levels</v>
      </c>
      <c r="S2141" s="6">
        <v>0.55000000000000004</v>
      </c>
      <c r="T2141" s="12">
        <v>42078</v>
      </c>
      <c r="U2141" s="6">
        <f>DAY(טבלה1[[#This Row],[published_date]])</f>
        <v>15</v>
      </c>
      <c r="V2141" s="6">
        <f>MONTH(טבלה1[[#This Row],[published_date]])</f>
        <v>3</v>
      </c>
      <c r="W2141" s="6">
        <f>YEAR(טבלה1[[#This Row],[published_date]])</f>
        <v>2015</v>
      </c>
      <c r="X2141">
        <v>3</v>
      </c>
      <c r="Y2141" t="str">
        <f>VLOOKUP(טבלה1[[#This Row],[subject_id]],Subject_id!$A$2:$B$5,2)</f>
        <v>Musical Instruments</v>
      </c>
      <c r="Z2141" s="7">
        <v>43734</v>
      </c>
      <c r="AA2141">
        <f>_xlfn.DAYS(טבלה1[[#This Row],[Removal_date]],טבלה1[[#This Row],[published_date]])</f>
        <v>1656</v>
      </c>
      <c r="AB2141" s="4">
        <f>טבלה1[[#This Row],[price]]*טבלה1[[#This Row],[num_subscribers]]</f>
        <v>1995</v>
      </c>
    </row>
    <row r="2142" spans="1:28" x14ac:dyDescent="0.3">
      <c r="A2142">
        <v>446022</v>
      </c>
      <c r="B2142" t="s">
        <v>3088</v>
      </c>
      <c r="C2142" t="str">
        <f>LEFT(טבלה1[[#This Row],[course_title]],10)</f>
        <v>InDesign B</v>
      </c>
      <c r="D2142" t="str">
        <f>RIGHT(טבלה1[[#This Row],[course_title]],10)</f>
        <v>gn Quickly</v>
      </c>
      <c r="E2142" t="str">
        <f>MID(טבלה1[[#This Row],[course_title]],2,10)</f>
        <v>nDesign Ba</v>
      </c>
      <c r="F2142" t="s">
        <v>3089</v>
      </c>
      <c r="G2142" t="str">
        <f>REPLACE(טבלה1[[#This Row],[url]],19,3,"com")</f>
        <v>https://www.udemy.com/indesign-basics-how-to-use-indesign-like-a-pro/</v>
      </c>
      <c r="H2142" t="b">
        <v>1</v>
      </c>
      <c r="I2142" s="4">
        <v>35</v>
      </c>
      <c r="J2142" s="5">
        <v>177</v>
      </c>
      <c r="K2142" s="5">
        <v>8</v>
      </c>
      <c r="L2142" s="5">
        <v>24</v>
      </c>
      <c r="M2142">
        <v>2</v>
      </c>
      <c r="N2142" t="str">
        <f>VLOOKUP(טבלה1[[#This Row],[level_id]],Level_id!$A$2:$B$5,2)</f>
        <v>Beginner Level</v>
      </c>
      <c r="O2142" t="str">
        <f>LOWER(טבלה1[[#This Row],[level_desc]])</f>
        <v>beginner level</v>
      </c>
      <c r="P2142" s="3" t="str">
        <f>UPPER(טבלה1[[#This Row],[small letters]])</f>
        <v>BEGINNER LEVEL</v>
      </c>
      <c r="Q2142">
        <f>LEN(טבלה1[[#This Row],[no spaces]])</f>
        <v>14</v>
      </c>
      <c r="R2142" t="str">
        <f>TRIM(טבלה1[[#This Row],[small letters]])</f>
        <v>beginner level</v>
      </c>
      <c r="S2142" s="6">
        <v>1.5</v>
      </c>
      <c r="T2142" s="12">
        <v>42229</v>
      </c>
      <c r="U2142" s="6">
        <f>DAY(טבלה1[[#This Row],[published_date]])</f>
        <v>13</v>
      </c>
      <c r="V2142" s="6">
        <f>MONTH(טבלה1[[#This Row],[published_date]])</f>
        <v>8</v>
      </c>
      <c r="W2142" s="6">
        <f>YEAR(טבלה1[[#This Row],[published_date]])</f>
        <v>2015</v>
      </c>
      <c r="X2142">
        <v>2</v>
      </c>
      <c r="Y2142" t="str">
        <f>VLOOKUP(טבלה1[[#This Row],[subject_id]],Subject_id!$A$2:$B$5,2)</f>
        <v>Graphic Design</v>
      </c>
      <c r="Z2142" s="7">
        <v>43465</v>
      </c>
      <c r="AA2142">
        <f>_xlfn.DAYS(טבלה1[[#This Row],[Removal_date]],טבלה1[[#This Row],[published_date]])</f>
        <v>1236</v>
      </c>
      <c r="AB2142" s="4">
        <f>טבלה1[[#This Row],[price]]*טבלה1[[#This Row],[num_subscribers]]</f>
        <v>6195</v>
      </c>
    </row>
    <row r="2143" spans="1:28" x14ac:dyDescent="0.3">
      <c r="A2143">
        <v>475912</v>
      </c>
      <c r="B2143" t="s">
        <v>874</v>
      </c>
      <c r="C2143" t="str">
        <f>LEFT(טבלה1[[#This Row],[course_title]],10)</f>
        <v>Master The</v>
      </c>
      <c r="D2143" t="str">
        <f>RIGHT(טבלה1[[#This Row],[course_title]],10)</f>
        <v>h practice</v>
      </c>
      <c r="E2143" t="str">
        <f>MID(טבלה1[[#This Row],[course_title]],2,10)</f>
        <v xml:space="preserve">aster The </v>
      </c>
      <c r="F2143" t="s">
        <v>875</v>
      </c>
      <c r="G2143" t="str">
        <f>REPLACE(טבלה1[[#This Row],[url]],19,3,"com")</f>
        <v>https://www.udemy.com/master-the-stock-market-with-practice/</v>
      </c>
      <c r="H2143" t="b">
        <v>1</v>
      </c>
      <c r="I2143" s="4">
        <v>35</v>
      </c>
      <c r="J2143" s="5">
        <v>49</v>
      </c>
      <c r="K2143" s="5">
        <v>10</v>
      </c>
      <c r="L2143" s="5">
        <v>42</v>
      </c>
      <c r="M2143">
        <v>1</v>
      </c>
      <c r="N2143" t="str">
        <f>VLOOKUP(טבלה1[[#This Row],[level_id]],Level_id!$A$2:$B$5,2)</f>
        <v>All levels</v>
      </c>
      <c r="O2143" t="str">
        <f>LOWER(טבלה1[[#This Row],[level_desc]])</f>
        <v>all levels</v>
      </c>
      <c r="P2143" s="3" t="str">
        <f>UPPER(טבלה1[[#This Row],[small letters]])</f>
        <v>ALL LEVELS</v>
      </c>
      <c r="Q2143">
        <f>LEN(טבלה1[[#This Row],[no spaces]])</f>
        <v>10</v>
      </c>
      <c r="R2143" t="str">
        <f>TRIM(טבלה1[[#This Row],[small letters]])</f>
        <v>all levels</v>
      </c>
      <c r="S2143" s="6">
        <v>2</v>
      </c>
      <c r="T2143" s="12">
        <v>42139</v>
      </c>
      <c r="U2143" s="6">
        <f>DAY(טבלה1[[#This Row],[published_date]])</f>
        <v>15</v>
      </c>
      <c r="V2143" s="6">
        <f>MONTH(טבלה1[[#This Row],[published_date]])</f>
        <v>5</v>
      </c>
      <c r="W2143" s="6">
        <f>YEAR(טבלה1[[#This Row],[published_date]])</f>
        <v>2015</v>
      </c>
      <c r="X2143">
        <v>1</v>
      </c>
      <c r="Y2143" t="str">
        <f>VLOOKUP(טבלה1[[#This Row],[subject_id]],Subject_id!$A$2:$B$5,2)</f>
        <v>Business Finance</v>
      </c>
      <c r="Z2143" s="7">
        <v>43318</v>
      </c>
      <c r="AA2143">
        <f>_xlfn.DAYS(טבלה1[[#This Row],[Removal_date]],טבלה1[[#This Row],[published_date]])</f>
        <v>1179</v>
      </c>
      <c r="AB2143" s="4">
        <f>טבלה1[[#This Row],[price]]*טבלה1[[#This Row],[num_subscribers]]</f>
        <v>1715</v>
      </c>
    </row>
    <row r="2144" spans="1:28" x14ac:dyDescent="0.3">
      <c r="A2144">
        <v>486412</v>
      </c>
      <c r="B2144" t="s">
        <v>4458</v>
      </c>
      <c r="C2144" t="str">
        <f>LEFT(טבלה1[[#This Row],[course_title]],10)</f>
        <v>Learning E</v>
      </c>
      <c r="D2144" t="str">
        <f>RIGHT(טבלה1[[#This Row],[course_title]],10)</f>
        <v xml:space="preserve"> Beginners</v>
      </c>
      <c r="E2144" t="str">
        <f>MID(טבלה1[[#This Row],[course_title]],2,10)</f>
        <v>earning El</v>
      </c>
      <c r="F2144" t="s">
        <v>4459</v>
      </c>
      <c r="G2144" t="str">
        <f>REPLACE(טבלה1[[#This Row],[url]],19,3,"com")</f>
        <v>https://www.udemy.com/electricguitarforabsolutebeginners/</v>
      </c>
      <c r="H2144" t="b">
        <v>1</v>
      </c>
      <c r="I2144" s="4">
        <v>35</v>
      </c>
      <c r="J2144" s="5">
        <v>19</v>
      </c>
      <c r="K2144" s="5">
        <v>2</v>
      </c>
      <c r="L2144" s="5">
        <v>12</v>
      </c>
      <c r="M2144">
        <v>2</v>
      </c>
      <c r="N2144" t="str">
        <f>VLOOKUP(טבלה1[[#This Row],[level_id]],Level_id!$A$2:$B$5,2)</f>
        <v>Beginner Level</v>
      </c>
      <c r="O2144" t="str">
        <f>LOWER(טבלה1[[#This Row],[level_desc]])</f>
        <v>beginner level</v>
      </c>
      <c r="P2144" s="3" t="str">
        <f>UPPER(טבלה1[[#This Row],[small letters]])</f>
        <v>BEGINNER LEVEL</v>
      </c>
      <c r="Q2144">
        <f>LEN(טבלה1[[#This Row],[no spaces]])</f>
        <v>14</v>
      </c>
      <c r="R2144" t="str">
        <f>TRIM(טבלה1[[#This Row],[small letters]])</f>
        <v>beginner level</v>
      </c>
      <c r="S2144" s="6">
        <v>1.5</v>
      </c>
      <c r="T2144" s="12">
        <v>42128</v>
      </c>
      <c r="U2144" s="6">
        <f>DAY(טבלה1[[#This Row],[published_date]])</f>
        <v>4</v>
      </c>
      <c r="V2144" s="6">
        <f>MONTH(טבלה1[[#This Row],[published_date]])</f>
        <v>5</v>
      </c>
      <c r="W2144" s="6">
        <f>YEAR(טבלה1[[#This Row],[published_date]])</f>
        <v>2015</v>
      </c>
      <c r="X2144">
        <v>3</v>
      </c>
      <c r="Y2144" t="str">
        <f>VLOOKUP(טבלה1[[#This Row],[subject_id]],Subject_id!$A$2:$B$5,2)</f>
        <v>Musical Instruments</v>
      </c>
      <c r="Z2144" s="7">
        <v>43465</v>
      </c>
      <c r="AA2144">
        <f>_xlfn.DAYS(טבלה1[[#This Row],[Removal_date]],טבלה1[[#This Row],[published_date]])</f>
        <v>1337</v>
      </c>
      <c r="AB2144" s="4">
        <f>טבלה1[[#This Row],[price]]*טבלה1[[#This Row],[num_subscribers]]</f>
        <v>665</v>
      </c>
    </row>
    <row r="2145" spans="1:28" x14ac:dyDescent="0.3">
      <c r="A2145">
        <v>501996</v>
      </c>
      <c r="B2145" t="s">
        <v>564</v>
      </c>
      <c r="C2145" t="str">
        <f>LEFT(טבלה1[[#This Row],[course_title]],10)</f>
        <v xml:space="preserve">Aprende a </v>
      </c>
      <c r="D2145" t="str">
        <f>RIGHT(טבלה1[[#This Row],[course_title]],10)</f>
        <v>racticando</v>
      </c>
      <c r="E2145" t="str">
        <f>MID(טבלה1[[#This Row],[course_title]],2,10)</f>
        <v>prende a i</v>
      </c>
      <c r="F2145" t="s">
        <v>565</v>
      </c>
      <c r="G2145" t="str">
        <f>REPLACE(טבלה1[[#This Row],[url]],19,3,"com")</f>
        <v>https://www.udemy.com/aprende-a-invertir-practicando/</v>
      </c>
      <c r="H2145" t="b">
        <v>1</v>
      </c>
      <c r="I2145" s="4">
        <v>35</v>
      </c>
      <c r="J2145" s="5">
        <v>26</v>
      </c>
      <c r="K2145" s="5">
        <v>9</v>
      </c>
      <c r="L2145" s="5">
        <v>42</v>
      </c>
      <c r="M2145">
        <v>1</v>
      </c>
      <c r="N2145" t="str">
        <f>VLOOKUP(טבלה1[[#This Row],[level_id]],Level_id!$A$2:$B$5,2)</f>
        <v>All levels</v>
      </c>
      <c r="O2145" t="str">
        <f>LOWER(טבלה1[[#This Row],[level_desc]])</f>
        <v>all levels</v>
      </c>
      <c r="P2145" s="3" t="str">
        <f>UPPER(טבלה1[[#This Row],[small letters]])</f>
        <v>ALL LEVELS</v>
      </c>
      <c r="Q2145">
        <f>LEN(טבלה1[[#This Row],[no spaces]])</f>
        <v>10</v>
      </c>
      <c r="R2145" t="str">
        <f>TRIM(טבלה1[[#This Row],[small letters]])</f>
        <v>all levels</v>
      </c>
      <c r="S2145" s="6">
        <v>2</v>
      </c>
      <c r="T2145" s="12">
        <v>42152</v>
      </c>
      <c r="U2145" s="6">
        <f>DAY(טבלה1[[#This Row],[published_date]])</f>
        <v>28</v>
      </c>
      <c r="V2145" s="6">
        <f>MONTH(טבלה1[[#This Row],[published_date]])</f>
        <v>5</v>
      </c>
      <c r="W2145" s="6">
        <f>YEAR(טבלה1[[#This Row],[published_date]])</f>
        <v>2015</v>
      </c>
      <c r="X2145">
        <v>1</v>
      </c>
      <c r="Y2145" t="str">
        <f>VLOOKUP(טבלה1[[#This Row],[subject_id]],Subject_id!$A$2:$B$5,2)</f>
        <v>Business Finance</v>
      </c>
      <c r="Z2145" s="7">
        <v>43318</v>
      </c>
      <c r="AA2145">
        <f>_xlfn.DAYS(טבלה1[[#This Row],[Removal_date]],טבלה1[[#This Row],[published_date]])</f>
        <v>1166</v>
      </c>
      <c r="AB2145" s="4">
        <f>טבלה1[[#This Row],[price]]*טבלה1[[#This Row],[num_subscribers]]</f>
        <v>910</v>
      </c>
    </row>
    <row r="2146" spans="1:28" x14ac:dyDescent="0.3">
      <c r="A2146">
        <v>507726</v>
      </c>
      <c r="B2146" t="s">
        <v>3326</v>
      </c>
      <c r="C2146" t="str">
        <f>LEFT(טבלה1[[#This Row],[course_title]],10)</f>
        <v>Typography</v>
      </c>
      <c r="D2146" t="str">
        <f>RIGHT(טבלה1[[#This Row],[course_title]],10)</f>
        <v>Foundation</v>
      </c>
      <c r="E2146" t="str">
        <f>MID(טבלה1[[#This Row],[course_title]],2,10)</f>
        <v>ypography:</v>
      </c>
      <c r="F2146" t="s">
        <v>3327</v>
      </c>
      <c r="G2146" t="str">
        <f>REPLACE(טבלה1[[#This Row],[url]],19,3,"com")</f>
        <v>https://www.udemy.com/typography-elements-course-a-beginner-guidelines-class/</v>
      </c>
      <c r="H2146" t="b">
        <v>1</v>
      </c>
      <c r="I2146" s="4">
        <v>35</v>
      </c>
      <c r="J2146" s="5">
        <v>5850</v>
      </c>
      <c r="K2146" s="5">
        <v>19</v>
      </c>
      <c r="L2146" s="5">
        <v>34</v>
      </c>
      <c r="M2146">
        <v>2</v>
      </c>
      <c r="N2146" t="str">
        <f>VLOOKUP(טבלה1[[#This Row],[level_id]],Level_id!$A$2:$B$5,2)</f>
        <v>Beginner Level</v>
      </c>
      <c r="O2146" t="str">
        <f>LOWER(טבלה1[[#This Row],[level_desc]])</f>
        <v>beginner level</v>
      </c>
      <c r="P2146" s="3" t="str">
        <f>UPPER(טבלה1[[#This Row],[small letters]])</f>
        <v>BEGINNER LEVEL</v>
      </c>
      <c r="Q2146">
        <f>LEN(טבלה1[[#This Row],[no spaces]])</f>
        <v>14</v>
      </c>
      <c r="R2146" t="str">
        <f>TRIM(טבלה1[[#This Row],[small letters]])</f>
        <v>beginner level</v>
      </c>
      <c r="S2146" s="6">
        <v>1</v>
      </c>
      <c r="T2146" s="12">
        <v>42150</v>
      </c>
      <c r="U2146" s="6">
        <f>DAY(טבלה1[[#This Row],[published_date]])</f>
        <v>26</v>
      </c>
      <c r="V2146" s="6">
        <f>MONTH(טבלה1[[#This Row],[published_date]])</f>
        <v>5</v>
      </c>
      <c r="W2146" s="6">
        <f>YEAR(טבלה1[[#This Row],[published_date]])</f>
        <v>2015</v>
      </c>
      <c r="X2146">
        <v>2</v>
      </c>
      <c r="Y2146" t="str">
        <f>VLOOKUP(טבלה1[[#This Row],[subject_id]],Subject_id!$A$2:$B$5,2)</f>
        <v>Graphic Design</v>
      </c>
      <c r="Z2146" s="7">
        <v>43465</v>
      </c>
      <c r="AA2146">
        <f>_xlfn.DAYS(טבלה1[[#This Row],[Removal_date]],טבלה1[[#This Row],[published_date]])</f>
        <v>1315</v>
      </c>
      <c r="AB2146" s="4">
        <f>טבלה1[[#This Row],[price]]*טבלה1[[#This Row],[num_subscribers]]</f>
        <v>204750</v>
      </c>
    </row>
    <row r="2147" spans="1:28" x14ac:dyDescent="0.3">
      <c r="A2147">
        <v>520876</v>
      </c>
      <c r="B2147" t="s">
        <v>3470</v>
      </c>
      <c r="C2147" t="str">
        <f>LEFT(טבלה1[[#This Row],[course_title]],10)</f>
        <v>Plantillas</v>
      </c>
      <c r="D2147" t="str">
        <f>RIGHT(טבלה1[[#This Row],[course_title]],10)</f>
        <v>bre y Ebay</v>
      </c>
      <c r="E2147" t="str">
        <f>MID(טבלה1[[#This Row],[course_title]],2,10)</f>
        <v xml:space="preserve">lantillas </v>
      </c>
      <c r="F2147" t="s">
        <v>3471</v>
      </c>
      <c r="G2147" t="str">
        <f>REPLACE(טבלה1[[#This Row],[url]],19,3,"com")</f>
        <v>https://www.udemy.com/publicacion-rapida-y-profesional-en-mercadolibre/</v>
      </c>
      <c r="H2147" t="b">
        <v>1</v>
      </c>
      <c r="I2147" s="4">
        <v>35</v>
      </c>
      <c r="J2147" s="5">
        <v>15</v>
      </c>
      <c r="K2147" s="5">
        <v>5</v>
      </c>
      <c r="L2147" s="5">
        <v>32</v>
      </c>
      <c r="M2147">
        <v>1</v>
      </c>
      <c r="N2147" t="str">
        <f>VLOOKUP(טבלה1[[#This Row],[level_id]],Level_id!$A$2:$B$5,2)</f>
        <v>All levels</v>
      </c>
      <c r="O2147" t="str">
        <f>LOWER(טבלה1[[#This Row],[level_desc]])</f>
        <v>all levels</v>
      </c>
      <c r="P2147" s="3" t="str">
        <f>UPPER(טבלה1[[#This Row],[small letters]])</f>
        <v>ALL LEVELS</v>
      </c>
      <c r="Q2147">
        <f>LEN(טבלה1[[#This Row],[no spaces]])</f>
        <v>10</v>
      </c>
      <c r="R2147" t="str">
        <f>TRIM(טבלה1[[#This Row],[small letters]])</f>
        <v>all levels</v>
      </c>
      <c r="S2147" s="6">
        <v>2</v>
      </c>
      <c r="T2147" s="12">
        <v>42163</v>
      </c>
      <c r="U2147" s="6">
        <f>DAY(טבלה1[[#This Row],[published_date]])</f>
        <v>8</v>
      </c>
      <c r="V2147" s="6">
        <f>MONTH(טבלה1[[#This Row],[published_date]])</f>
        <v>6</v>
      </c>
      <c r="W2147" s="6">
        <f>YEAR(טבלה1[[#This Row],[published_date]])</f>
        <v>2015</v>
      </c>
      <c r="X2147">
        <v>2</v>
      </c>
      <c r="Y2147" t="str">
        <f>VLOOKUP(טבלה1[[#This Row],[subject_id]],Subject_id!$A$2:$B$5,2)</f>
        <v>Graphic Design</v>
      </c>
      <c r="Z2147" s="7">
        <v>43734</v>
      </c>
      <c r="AA2147">
        <f>_xlfn.DAYS(טבלה1[[#This Row],[Removal_date]],טבלה1[[#This Row],[published_date]])</f>
        <v>1571</v>
      </c>
      <c r="AB2147" s="4">
        <f>טבלה1[[#This Row],[price]]*טבלה1[[#This Row],[num_subscribers]]</f>
        <v>525</v>
      </c>
    </row>
    <row r="2148" spans="1:28" x14ac:dyDescent="0.3">
      <c r="A2148">
        <v>544234</v>
      </c>
      <c r="B2148" t="s">
        <v>3634</v>
      </c>
      <c r="C2148" t="str">
        <f>LEFT(טבלה1[[#This Row],[course_title]],10)</f>
        <v>Mike G's B</v>
      </c>
      <c r="D2148" t="str">
        <f>RIGHT(טבלה1[[#This Row],[course_title]],10)</f>
        <v>se: Part 1</v>
      </c>
      <c r="E2148" t="str">
        <f>MID(טבלה1[[#This Row],[course_title]],2,10)</f>
        <v>ike G's Be</v>
      </c>
      <c r="F2148" t="s">
        <v>3635</v>
      </c>
      <c r="G2148" t="str">
        <f>REPLACE(טבלה1[[#This Row],[url]],19,3,"com")</f>
        <v>https://www.udemy.com/drumlessons/</v>
      </c>
      <c r="H2148" t="b">
        <v>1</v>
      </c>
      <c r="I2148" s="4">
        <v>35</v>
      </c>
      <c r="J2148" s="5">
        <v>515</v>
      </c>
      <c r="K2148" s="5">
        <v>14</v>
      </c>
      <c r="L2148" s="5">
        <v>20</v>
      </c>
      <c r="M2148">
        <v>2</v>
      </c>
      <c r="N2148" t="str">
        <f>VLOOKUP(טבלה1[[#This Row],[level_id]],Level_id!$A$2:$B$5,2)</f>
        <v>Beginner Level</v>
      </c>
      <c r="O2148" t="str">
        <f>LOWER(טבלה1[[#This Row],[level_desc]])</f>
        <v>beginner level</v>
      </c>
      <c r="P2148" s="3" t="str">
        <f>UPPER(טבלה1[[#This Row],[small letters]])</f>
        <v>BEGINNER LEVEL</v>
      </c>
      <c r="Q2148">
        <f>LEN(טבלה1[[#This Row],[no spaces]])</f>
        <v>14</v>
      </c>
      <c r="R2148" t="str">
        <f>TRIM(טבלה1[[#This Row],[small letters]])</f>
        <v>beginner level</v>
      </c>
      <c r="S2148" s="6">
        <v>3</v>
      </c>
      <c r="T2148" s="12">
        <v>42309</v>
      </c>
      <c r="U2148" s="6">
        <f>DAY(טבלה1[[#This Row],[published_date]])</f>
        <v>1</v>
      </c>
      <c r="V2148" s="6">
        <f>MONTH(טבלה1[[#This Row],[published_date]])</f>
        <v>11</v>
      </c>
      <c r="W2148" s="6">
        <f>YEAR(טבלה1[[#This Row],[published_date]])</f>
        <v>2015</v>
      </c>
      <c r="X2148">
        <v>3</v>
      </c>
      <c r="Y2148" t="str">
        <f>VLOOKUP(טבלה1[[#This Row],[subject_id]],Subject_id!$A$2:$B$5,2)</f>
        <v>Musical Instruments</v>
      </c>
      <c r="Z2148" s="7">
        <v>43465</v>
      </c>
      <c r="AA2148">
        <f>_xlfn.DAYS(טבלה1[[#This Row],[Removal_date]],טבלה1[[#This Row],[published_date]])</f>
        <v>1156</v>
      </c>
      <c r="AB2148" s="4">
        <f>טבלה1[[#This Row],[price]]*טבלה1[[#This Row],[num_subscribers]]</f>
        <v>18025</v>
      </c>
    </row>
    <row r="2149" spans="1:28" x14ac:dyDescent="0.3">
      <c r="A2149">
        <v>551962</v>
      </c>
      <c r="B2149" t="s">
        <v>6328</v>
      </c>
      <c r="C2149" t="str">
        <f>LEFT(טבלה1[[#This Row],[course_title]],10)</f>
        <v>Learn HTML</v>
      </c>
      <c r="D2149" t="str">
        <f>RIGHT(טבלה1[[#This Row],[course_title]],10)</f>
        <v>nt-end dev</v>
      </c>
      <c r="E2149" t="str">
        <f>MID(טבלה1[[#This Row],[course_title]],2,10)</f>
        <v xml:space="preserve">earn HTML </v>
      </c>
      <c r="F2149" t="s">
        <v>6329</v>
      </c>
      <c r="G2149" t="str">
        <f>REPLACE(טבלה1[[#This Row],[url]],19,3,"com")</f>
        <v>https://www.udemy.com/learn-html-in-59-minutes/</v>
      </c>
      <c r="H2149" t="b">
        <v>1</v>
      </c>
      <c r="I2149" s="4">
        <v>35</v>
      </c>
      <c r="J2149" s="5">
        <v>333</v>
      </c>
      <c r="K2149" s="5">
        <v>15</v>
      </c>
      <c r="L2149" s="5">
        <v>14</v>
      </c>
      <c r="M2149">
        <v>2</v>
      </c>
      <c r="N2149" t="str">
        <f>VLOOKUP(טבלה1[[#This Row],[level_id]],Level_id!$A$2:$B$5,2)</f>
        <v>Beginner Level</v>
      </c>
      <c r="O2149" t="str">
        <f>LOWER(טבלה1[[#This Row],[level_desc]])</f>
        <v>beginner level</v>
      </c>
      <c r="P2149" s="3" t="str">
        <f>UPPER(טבלה1[[#This Row],[small letters]])</f>
        <v>BEGINNER LEVEL</v>
      </c>
      <c r="Q2149">
        <f>LEN(טבלה1[[#This Row],[no spaces]])</f>
        <v>14</v>
      </c>
      <c r="R2149" t="str">
        <f>TRIM(טבלה1[[#This Row],[small letters]])</f>
        <v>beginner level</v>
      </c>
      <c r="S2149" s="6">
        <v>1</v>
      </c>
      <c r="T2149" s="12">
        <v>42199</v>
      </c>
      <c r="U2149" s="6">
        <f>DAY(טבלה1[[#This Row],[published_date]])</f>
        <v>14</v>
      </c>
      <c r="V2149" s="6">
        <f>MONTH(טבלה1[[#This Row],[published_date]])</f>
        <v>7</v>
      </c>
      <c r="W2149" s="6">
        <f>YEAR(טבלה1[[#This Row],[published_date]])</f>
        <v>2015</v>
      </c>
      <c r="X2149">
        <v>4</v>
      </c>
      <c r="Y2149" t="str">
        <f>VLOOKUP(טבלה1[[#This Row],[subject_id]],Subject_id!$A$2:$B$5,2)</f>
        <v>Web Development</v>
      </c>
      <c r="Z2149" s="7">
        <v>43465</v>
      </c>
      <c r="AA2149">
        <f>_xlfn.DAYS(טבלה1[[#This Row],[Removal_date]],טבלה1[[#This Row],[published_date]])</f>
        <v>1266</v>
      </c>
      <c r="AB2149" s="4">
        <f>טבלה1[[#This Row],[price]]*טבלה1[[#This Row],[num_subscribers]]</f>
        <v>11655</v>
      </c>
    </row>
    <row r="2150" spans="1:28" x14ac:dyDescent="0.3">
      <c r="A2150">
        <v>573716</v>
      </c>
      <c r="B2150" t="s">
        <v>6897</v>
      </c>
      <c r="C2150" t="str">
        <f>LEFT(טבלה1[[#This Row],[course_title]],10)</f>
        <v xml:space="preserve">Learn PHP </v>
      </c>
      <c r="D2150" t="str">
        <f>RIGHT(טבלה1[[#This Row],[course_title]],10)</f>
        <v xml:space="preserve"> Beginners</v>
      </c>
      <c r="E2150" t="str">
        <f>MID(טבלה1[[#This Row],[course_title]],2,10)</f>
        <v>earn PHP P</v>
      </c>
      <c r="F2150" t="s">
        <v>6898</v>
      </c>
      <c r="G2150" t="str">
        <f>REPLACE(טבלה1[[#This Row],[url]],19,3,"com")</f>
        <v>https://www.udemy.com/learn-php-programming-for-absolute-beginners/</v>
      </c>
      <c r="H2150" t="b">
        <v>1</v>
      </c>
      <c r="I2150" s="4">
        <v>35</v>
      </c>
      <c r="J2150" s="5">
        <v>5368</v>
      </c>
      <c r="K2150" s="5">
        <v>78</v>
      </c>
      <c r="L2150" s="5">
        <v>20</v>
      </c>
      <c r="M2150">
        <v>1</v>
      </c>
      <c r="N2150" t="str">
        <f>VLOOKUP(טבלה1[[#This Row],[level_id]],Level_id!$A$2:$B$5,2)</f>
        <v>All levels</v>
      </c>
      <c r="O2150" t="str">
        <f>LOWER(טבלה1[[#This Row],[level_desc]])</f>
        <v>all levels</v>
      </c>
      <c r="P2150" s="3" t="str">
        <f>UPPER(טבלה1[[#This Row],[small letters]])</f>
        <v>ALL LEVELS</v>
      </c>
      <c r="Q2150">
        <f>LEN(טבלה1[[#This Row],[no spaces]])</f>
        <v>10</v>
      </c>
      <c r="R2150" t="str">
        <f>TRIM(טבלה1[[#This Row],[small letters]])</f>
        <v>all levels</v>
      </c>
      <c r="S2150" s="6">
        <v>2</v>
      </c>
      <c r="T2150" s="12">
        <v>42221</v>
      </c>
      <c r="U2150" s="6">
        <f>DAY(טבלה1[[#This Row],[published_date]])</f>
        <v>5</v>
      </c>
      <c r="V2150" s="6">
        <f>MONTH(טבלה1[[#This Row],[published_date]])</f>
        <v>8</v>
      </c>
      <c r="W2150" s="6">
        <f>YEAR(טבלה1[[#This Row],[published_date]])</f>
        <v>2015</v>
      </c>
      <c r="X2150">
        <v>4</v>
      </c>
      <c r="Y2150" t="str">
        <f>VLOOKUP(טבלה1[[#This Row],[subject_id]],Subject_id!$A$2:$B$5,2)</f>
        <v>Web Development</v>
      </c>
      <c r="Z2150" s="7">
        <v>43734</v>
      </c>
      <c r="AA2150">
        <f>_xlfn.DAYS(טבלה1[[#This Row],[Removal_date]],טבלה1[[#This Row],[published_date]])</f>
        <v>1513</v>
      </c>
      <c r="AB2150" s="4">
        <f>טבלה1[[#This Row],[price]]*טבלה1[[#This Row],[num_subscribers]]</f>
        <v>187880</v>
      </c>
    </row>
    <row r="2151" spans="1:28" x14ac:dyDescent="0.3">
      <c r="A2151">
        <v>576946</v>
      </c>
      <c r="B2151" t="s">
        <v>332</v>
      </c>
      <c r="C2151" t="str">
        <f>LEFT(טבלה1[[#This Row],[course_title]],10)</f>
        <v>Introducti</v>
      </c>
      <c r="D2151" t="str">
        <f>RIGHT(טבלה1[[#This Row],[course_title]],10)</f>
        <v>Accounting</v>
      </c>
      <c r="E2151" t="str">
        <f>MID(טבלה1[[#This Row],[course_title]],2,10)</f>
        <v>ntroductio</v>
      </c>
      <c r="F2151" t="s">
        <v>333</v>
      </c>
      <c r="G2151" t="str">
        <f>REPLACE(טבלה1[[#This Row],[url]],19,3,"com")</f>
        <v>https://www.udemy.com/introduction-to-bookkeeping-and-accounting/</v>
      </c>
      <c r="H2151" t="b">
        <v>1</v>
      </c>
      <c r="I2151" s="4">
        <v>35</v>
      </c>
      <c r="J2151" s="5">
        <v>2623</v>
      </c>
      <c r="K2151" s="5">
        <v>158</v>
      </c>
      <c r="L2151" s="5">
        <v>20</v>
      </c>
      <c r="M2151">
        <v>2</v>
      </c>
      <c r="N2151" t="str">
        <f>VLOOKUP(טבלה1[[#This Row],[level_id]],Level_id!$A$2:$B$5,2)</f>
        <v>Beginner Level</v>
      </c>
      <c r="O2151" t="str">
        <f>LOWER(טבלה1[[#This Row],[level_desc]])</f>
        <v>beginner level</v>
      </c>
      <c r="P2151" s="3" t="str">
        <f>UPPER(טבלה1[[#This Row],[small letters]])</f>
        <v>BEGINNER LEVEL</v>
      </c>
      <c r="Q2151">
        <f>LEN(טבלה1[[#This Row],[no spaces]])</f>
        <v>14</v>
      </c>
      <c r="R2151" t="str">
        <f>TRIM(טבלה1[[#This Row],[small letters]])</f>
        <v>beginner level</v>
      </c>
      <c r="S2151" s="6">
        <v>1</v>
      </c>
      <c r="T2151" s="12">
        <v>42237</v>
      </c>
      <c r="U2151" s="6">
        <f>DAY(טבלה1[[#This Row],[published_date]])</f>
        <v>21</v>
      </c>
      <c r="V2151" s="6">
        <f>MONTH(טבלה1[[#This Row],[published_date]])</f>
        <v>8</v>
      </c>
      <c r="W2151" s="6">
        <f>YEAR(טבלה1[[#This Row],[published_date]])</f>
        <v>2015</v>
      </c>
      <c r="X2151">
        <v>1</v>
      </c>
      <c r="Y2151" t="str">
        <f>VLOOKUP(טבלה1[[#This Row],[subject_id]],Subject_id!$A$2:$B$5,2)</f>
        <v>Business Finance</v>
      </c>
      <c r="Z2151" s="7">
        <v>43245</v>
      </c>
      <c r="AA2151">
        <f>_xlfn.DAYS(טבלה1[[#This Row],[Removal_date]],טבלה1[[#This Row],[published_date]])</f>
        <v>1008</v>
      </c>
      <c r="AB2151" s="4">
        <f>טבלה1[[#This Row],[price]]*טבלה1[[#This Row],[num_subscribers]]</f>
        <v>91805</v>
      </c>
    </row>
    <row r="2152" spans="1:28" x14ac:dyDescent="0.3">
      <c r="A2152">
        <v>578750</v>
      </c>
      <c r="B2152" t="s">
        <v>4494</v>
      </c>
      <c r="C2152" t="str">
        <f>LEFT(טבלה1[[#This Row],[course_title]],10)</f>
        <v>Learn 4 Vi</v>
      </c>
      <c r="D2152" t="str">
        <f>RIGHT(טבלה1[[#This Row],[course_title]],10)</f>
        <v>ING EASIER</v>
      </c>
      <c r="E2152" t="str">
        <f>MID(טבלה1[[#This Row],[course_title]],2,10)</f>
        <v>earn 4 Vit</v>
      </c>
      <c r="F2152" t="s">
        <v>4495</v>
      </c>
      <c r="G2152" t="str">
        <f>REPLACE(טבלה1[[#This Row],[url]],19,3,"com")</f>
        <v>https://www.udemy.com/etidrumminggbc/</v>
      </c>
      <c r="H2152" t="b">
        <v>1</v>
      </c>
      <c r="I2152" s="4">
        <v>35</v>
      </c>
      <c r="J2152" s="5">
        <v>510</v>
      </c>
      <c r="K2152" s="5">
        <v>1</v>
      </c>
      <c r="L2152" s="5">
        <v>8</v>
      </c>
      <c r="M2152">
        <v>1</v>
      </c>
      <c r="N2152" t="str">
        <f>VLOOKUP(טבלה1[[#This Row],[level_id]],Level_id!$A$2:$B$5,2)</f>
        <v>All levels</v>
      </c>
      <c r="O2152" t="str">
        <f>LOWER(טבלה1[[#This Row],[level_desc]])</f>
        <v>all levels</v>
      </c>
      <c r="P2152" s="3" t="str">
        <f>UPPER(טבלה1[[#This Row],[small letters]])</f>
        <v>ALL LEVELS</v>
      </c>
      <c r="Q2152">
        <f>LEN(טבלה1[[#This Row],[no spaces]])</f>
        <v>10</v>
      </c>
      <c r="R2152" t="str">
        <f>TRIM(טבלה1[[#This Row],[small letters]])</f>
        <v>all levels</v>
      </c>
      <c r="S2152" s="6">
        <v>0.61666666699999995</v>
      </c>
      <c r="T2152" s="12">
        <v>42229</v>
      </c>
      <c r="U2152" s="6">
        <f>DAY(טבלה1[[#This Row],[published_date]])</f>
        <v>13</v>
      </c>
      <c r="V2152" s="6">
        <f>MONTH(טבלה1[[#This Row],[published_date]])</f>
        <v>8</v>
      </c>
      <c r="W2152" s="6">
        <f>YEAR(טבלה1[[#This Row],[published_date]])</f>
        <v>2015</v>
      </c>
      <c r="X2152">
        <v>3</v>
      </c>
      <c r="Y2152" t="str">
        <f>VLOOKUP(טבלה1[[#This Row],[subject_id]],Subject_id!$A$2:$B$5,2)</f>
        <v>Musical Instruments</v>
      </c>
      <c r="Z2152" s="7">
        <v>43734</v>
      </c>
      <c r="AA2152">
        <f>_xlfn.DAYS(טבלה1[[#This Row],[Removal_date]],טבלה1[[#This Row],[published_date]])</f>
        <v>1505</v>
      </c>
      <c r="AB2152" s="4">
        <f>טבלה1[[#This Row],[price]]*טבלה1[[#This Row],[num_subscribers]]</f>
        <v>17850</v>
      </c>
    </row>
    <row r="2153" spans="1:28" x14ac:dyDescent="0.3">
      <c r="A2153">
        <v>597256</v>
      </c>
      <c r="B2153" t="s">
        <v>6418</v>
      </c>
      <c r="C2153" t="str">
        <f>LEFT(טבלה1[[#This Row],[course_title]],10)</f>
        <v>Learn Ruby</v>
      </c>
      <c r="D2153" t="str">
        <f>RIGHT(טבלה1[[#This Row],[course_title]],10)</f>
        <v>e Easy Way</v>
      </c>
      <c r="E2153" t="str">
        <f>MID(טבלה1[[#This Row],[course_title]],2,10)</f>
        <v xml:space="preserve">earn Ruby </v>
      </c>
      <c r="F2153" t="s">
        <v>6419</v>
      </c>
      <c r="G2153" t="str">
        <f>REPLACE(טבלה1[[#This Row],[url]],19,3,"com")</f>
        <v>https://www.udemy.com/learn-ruby-programming-the-easy-way/</v>
      </c>
      <c r="H2153" t="b">
        <v>1</v>
      </c>
      <c r="I2153" s="4">
        <v>35</v>
      </c>
      <c r="J2153" s="5">
        <v>3485</v>
      </c>
      <c r="K2153" s="5">
        <v>22</v>
      </c>
      <c r="L2153" s="5">
        <v>19</v>
      </c>
      <c r="M2153">
        <v>1</v>
      </c>
      <c r="N2153" t="str">
        <f>VLOOKUP(טבלה1[[#This Row],[level_id]],Level_id!$A$2:$B$5,2)</f>
        <v>All levels</v>
      </c>
      <c r="O2153" t="str">
        <f>LOWER(טבלה1[[#This Row],[level_desc]])</f>
        <v>all levels</v>
      </c>
      <c r="P2153" s="3" t="str">
        <f>UPPER(טבלה1[[#This Row],[small letters]])</f>
        <v>ALL LEVELS</v>
      </c>
      <c r="Q2153">
        <f>LEN(טבלה1[[#This Row],[no spaces]])</f>
        <v>10</v>
      </c>
      <c r="R2153" t="str">
        <f>TRIM(טבלה1[[#This Row],[small letters]])</f>
        <v>all levels</v>
      </c>
      <c r="S2153" s="6">
        <v>2</v>
      </c>
      <c r="T2153" s="12">
        <v>42262</v>
      </c>
      <c r="U2153" s="6">
        <f>DAY(טבלה1[[#This Row],[published_date]])</f>
        <v>15</v>
      </c>
      <c r="V2153" s="6">
        <f>MONTH(טבלה1[[#This Row],[published_date]])</f>
        <v>9</v>
      </c>
      <c r="W2153" s="6">
        <f>YEAR(טבלה1[[#This Row],[published_date]])</f>
        <v>2015</v>
      </c>
      <c r="X2153">
        <v>4</v>
      </c>
      <c r="Y2153" t="str">
        <f>VLOOKUP(טבלה1[[#This Row],[subject_id]],Subject_id!$A$2:$B$5,2)</f>
        <v>Web Development</v>
      </c>
      <c r="Z2153" s="7">
        <v>43734</v>
      </c>
      <c r="AA2153">
        <f>_xlfn.DAYS(טבלה1[[#This Row],[Removal_date]],טבלה1[[#This Row],[published_date]])</f>
        <v>1472</v>
      </c>
      <c r="AB2153" s="4">
        <f>טבלה1[[#This Row],[price]]*טבלה1[[#This Row],[num_subscribers]]</f>
        <v>121975</v>
      </c>
    </row>
    <row r="2154" spans="1:28" x14ac:dyDescent="0.3">
      <c r="A2154">
        <v>602450</v>
      </c>
      <c r="B2154" t="s">
        <v>3816</v>
      </c>
      <c r="C2154" t="str">
        <f>LEFT(טבלה1[[#This Row],[course_title]],10)</f>
        <v>6 Must Kno</v>
      </c>
      <c r="D2154" t="str">
        <f>RIGHT(טבלה1[[#This Row],[course_title]],10)</f>
        <v>sful Solos</v>
      </c>
      <c r="E2154" t="str">
        <f>MID(טבלה1[[#This Row],[course_title]],2,10)</f>
        <v xml:space="preserve"> Must Know</v>
      </c>
      <c r="F2154" t="s">
        <v>3817</v>
      </c>
      <c r="G2154" t="str">
        <f>REPLACE(טבלה1[[#This Row],[url]],19,3,"com")</f>
        <v>https://www.udemy.com/6-secrets-to-successful-solos/</v>
      </c>
      <c r="H2154" t="b">
        <v>1</v>
      </c>
      <c r="I2154" s="4">
        <v>35</v>
      </c>
      <c r="J2154" s="5">
        <v>469</v>
      </c>
      <c r="K2154" s="5">
        <v>38</v>
      </c>
      <c r="L2154" s="5">
        <v>30</v>
      </c>
      <c r="M2154">
        <v>1</v>
      </c>
      <c r="N2154" t="str">
        <f>VLOOKUP(טבלה1[[#This Row],[level_id]],Level_id!$A$2:$B$5,2)</f>
        <v>All levels</v>
      </c>
      <c r="O2154" t="str">
        <f>LOWER(טבלה1[[#This Row],[level_desc]])</f>
        <v>all levels</v>
      </c>
      <c r="P2154" s="3" t="str">
        <f>UPPER(טבלה1[[#This Row],[small letters]])</f>
        <v>ALL LEVELS</v>
      </c>
      <c r="Q2154">
        <f>LEN(טבלה1[[#This Row],[no spaces]])</f>
        <v>10</v>
      </c>
      <c r="R2154" t="str">
        <f>TRIM(טבלה1[[#This Row],[small letters]])</f>
        <v>all levels</v>
      </c>
      <c r="S2154" s="6">
        <v>4</v>
      </c>
      <c r="T2154" s="12">
        <v>42275</v>
      </c>
      <c r="U2154" s="6">
        <f>DAY(טבלה1[[#This Row],[published_date]])</f>
        <v>28</v>
      </c>
      <c r="V2154" s="6">
        <f>MONTH(טבלה1[[#This Row],[published_date]])</f>
        <v>9</v>
      </c>
      <c r="W2154" s="6">
        <f>YEAR(טבלה1[[#This Row],[published_date]])</f>
        <v>2015</v>
      </c>
      <c r="X2154">
        <v>3</v>
      </c>
      <c r="Y2154" t="str">
        <f>VLOOKUP(טבלה1[[#This Row],[subject_id]],Subject_id!$A$2:$B$5,2)</f>
        <v>Musical Instruments</v>
      </c>
      <c r="Z2154" s="7">
        <v>43734</v>
      </c>
      <c r="AA2154">
        <f>_xlfn.DAYS(טבלה1[[#This Row],[Removal_date]],טבלה1[[#This Row],[published_date]])</f>
        <v>1459</v>
      </c>
      <c r="AB2154" s="4">
        <f>טבלה1[[#This Row],[price]]*טבלה1[[#This Row],[num_subscribers]]</f>
        <v>16415</v>
      </c>
    </row>
    <row r="2155" spans="1:28" x14ac:dyDescent="0.3">
      <c r="A2155">
        <v>615204</v>
      </c>
      <c r="B2155" t="s">
        <v>892</v>
      </c>
      <c r="C2155" t="str">
        <f>LEFT(טבלה1[[#This Row],[course_title]],10)</f>
        <v>Profession</v>
      </c>
      <c r="D2155" t="str">
        <f>RIGHT(טבלה1[[#This Row],[course_title]],10)</f>
        <v>nk Daybook</v>
      </c>
      <c r="E2155" t="str">
        <f>MID(טבלה1[[#This Row],[course_title]],2,10)</f>
        <v>rofessiona</v>
      </c>
      <c r="F2155" t="s">
        <v>893</v>
      </c>
      <c r="G2155" t="str">
        <f>REPLACE(טבלה1[[#This Row],[url]],19,3,"com")</f>
        <v>https://www.udemy.com/professional-bookkeeping-accounting-2-petty-cash-bank/</v>
      </c>
      <c r="H2155" t="b">
        <v>1</v>
      </c>
      <c r="I2155" s="4">
        <v>35</v>
      </c>
      <c r="J2155" s="5">
        <v>91</v>
      </c>
      <c r="K2155" s="5">
        <v>6</v>
      </c>
      <c r="L2155" s="5">
        <v>36</v>
      </c>
      <c r="M2155">
        <v>1</v>
      </c>
      <c r="N2155" t="str">
        <f>VLOOKUP(טבלה1[[#This Row],[level_id]],Level_id!$A$2:$B$5,2)</f>
        <v>All levels</v>
      </c>
      <c r="O2155" t="str">
        <f>LOWER(טבלה1[[#This Row],[level_desc]])</f>
        <v>all levels</v>
      </c>
      <c r="P2155" s="3" t="str">
        <f>UPPER(טבלה1[[#This Row],[small letters]])</f>
        <v>ALL LEVELS</v>
      </c>
      <c r="Q2155">
        <f>LEN(טבלה1[[#This Row],[no spaces]])</f>
        <v>10</v>
      </c>
      <c r="R2155" t="str">
        <f>TRIM(טבלה1[[#This Row],[small letters]])</f>
        <v>all levels</v>
      </c>
      <c r="S2155" s="6">
        <v>2</v>
      </c>
      <c r="T2155" s="12">
        <v>42309</v>
      </c>
      <c r="U2155" s="6">
        <f>DAY(טבלה1[[#This Row],[published_date]])</f>
        <v>1</v>
      </c>
      <c r="V2155" s="6">
        <f>MONTH(טבלה1[[#This Row],[published_date]])</f>
        <v>11</v>
      </c>
      <c r="W2155" s="6">
        <f>YEAR(טבלה1[[#This Row],[published_date]])</f>
        <v>2015</v>
      </c>
      <c r="X2155">
        <v>1</v>
      </c>
      <c r="Y2155" t="str">
        <f>VLOOKUP(טבלה1[[#This Row],[subject_id]],Subject_id!$A$2:$B$5,2)</f>
        <v>Business Finance</v>
      </c>
      <c r="Z2155" s="7">
        <v>43318</v>
      </c>
      <c r="AA2155">
        <f>_xlfn.DAYS(טבלה1[[#This Row],[Removal_date]],טבלה1[[#This Row],[published_date]])</f>
        <v>1009</v>
      </c>
      <c r="AB2155" s="4">
        <f>טבלה1[[#This Row],[price]]*טבלה1[[#This Row],[num_subscribers]]</f>
        <v>3185</v>
      </c>
    </row>
    <row r="2156" spans="1:28" x14ac:dyDescent="0.3">
      <c r="A2156">
        <v>615206</v>
      </c>
      <c r="B2156" t="s">
        <v>2374</v>
      </c>
      <c r="C2156" t="str">
        <f>LEFT(טבלה1[[#This Row],[course_title]],10)</f>
        <v>Profession</v>
      </c>
      <c r="D2156" t="str">
        <f>RIGHT(טבלה1[[#This Row],[course_title]],10)</f>
        <v xml:space="preserve"> Purchases</v>
      </c>
      <c r="E2156" t="str">
        <f>MID(טבלה1[[#This Row],[course_title]],2,10)</f>
        <v>rofessiona</v>
      </c>
      <c r="F2156" t="s">
        <v>2375</v>
      </c>
      <c r="G2156" t="str">
        <f>REPLACE(טבלה1[[#This Row],[url]],19,3,"com")</f>
        <v>https://www.udemy.com/professional-bookkeeping-and-accounting-1/</v>
      </c>
      <c r="H2156" t="b">
        <v>1</v>
      </c>
      <c r="I2156" s="4">
        <v>35</v>
      </c>
      <c r="J2156" s="5">
        <v>551</v>
      </c>
      <c r="K2156" s="5">
        <v>22</v>
      </c>
      <c r="L2156" s="5">
        <v>34</v>
      </c>
      <c r="M2156">
        <v>1</v>
      </c>
      <c r="N2156" t="str">
        <f>VLOOKUP(טבלה1[[#This Row],[level_id]],Level_id!$A$2:$B$5,2)</f>
        <v>All levels</v>
      </c>
      <c r="O2156" t="str">
        <f>LOWER(טבלה1[[#This Row],[level_desc]])</f>
        <v>all levels</v>
      </c>
      <c r="P2156" s="3" t="str">
        <f>UPPER(טבלה1[[#This Row],[small letters]])</f>
        <v>ALL LEVELS</v>
      </c>
      <c r="Q2156">
        <f>LEN(טבלה1[[#This Row],[no spaces]])</f>
        <v>10</v>
      </c>
      <c r="R2156" t="str">
        <f>TRIM(טבלה1[[#This Row],[small letters]])</f>
        <v>all levels</v>
      </c>
      <c r="S2156" s="6">
        <v>1.5</v>
      </c>
      <c r="T2156" s="12">
        <v>42274</v>
      </c>
      <c r="U2156" s="6">
        <f>DAY(טבלה1[[#This Row],[published_date]])</f>
        <v>27</v>
      </c>
      <c r="V2156" s="6">
        <f>MONTH(טבלה1[[#This Row],[published_date]])</f>
        <v>9</v>
      </c>
      <c r="W2156" s="6">
        <f>YEAR(טבלה1[[#This Row],[published_date]])</f>
        <v>2015</v>
      </c>
      <c r="X2156">
        <v>1</v>
      </c>
      <c r="Y2156" t="str">
        <f>VLOOKUP(טבלה1[[#This Row],[subject_id]],Subject_id!$A$2:$B$5,2)</f>
        <v>Business Finance</v>
      </c>
      <c r="Z2156" s="7">
        <v>43734</v>
      </c>
      <c r="AA2156">
        <f>_xlfn.DAYS(טבלה1[[#This Row],[Removal_date]],טבלה1[[#This Row],[published_date]])</f>
        <v>1460</v>
      </c>
      <c r="AB2156" s="4">
        <f>טבלה1[[#This Row],[price]]*טבלה1[[#This Row],[num_subscribers]]</f>
        <v>19285</v>
      </c>
    </row>
    <row r="2157" spans="1:28" x14ac:dyDescent="0.3">
      <c r="A2157">
        <v>617886</v>
      </c>
      <c r="B2157" t="s">
        <v>6783</v>
      </c>
      <c r="C2157" t="str">
        <f>LEFT(טבלה1[[#This Row],[course_title]],10)</f>
        <v>Learn Rail</v>
      </c>
      <c r="D2157" t="str">
        <f>RIGHT(טבלה1[[#This Row],[course_title]],10)</f>
        <v>an 2 Hours</v>
      </c>
      <c r="E2157" t="str">
        <f>MID(טבלה1[[#This Row],[course_title]],2,10)</f>
        <v>earn Rails</v>
      </c>
      <c r="F2157" t="s">
        <v>6784</v>
      </c>
      <c r="G2157" t="str">
        <f>REPLACE(טבלה1[[#This Row],[url]],19,3,"com")</f>
        <v>https://www.udemy.com/learn-rails-programming-in-less-than-2-hours/</v>
      </c>
      <c r="H2157" t="b">
        <v>1</v>
      </c>
      <c r="I2157" s="4">
        <v>35</v>
      </c>
      <c r="J2157" s="5">
        <v>2470</v>
      </c>
      <c r="K2157" s="5">
        <v>24</v>
      </c>
      <c r="L2157" s="5">
        <v>19</v>
      </c>
      <c r="M2157">
        <v>1</v>
      </c>
      <c r="N2157" t="str">
        <f>VLOOKUP(טבלה1[[#This Row],[level_id]],Level_id!$A$2:$B$5,2)</f>
        <v>All levels</v>
      </c>
      <c r="O2157" t="str">
        <f>LOWER(טבלה1[[#This Row],[level_desc]])</f>
        <v>all levels</v>
      </c>
      <c r="P2157" s="3" t="str">
        <f>UPPER(טבלה1[[#This Row],[small letters]])</f>
        <v>ALL LEVELS</v>
      </c>
      <c r="Q2157">
        <f>LEN(טבלה1[[#This Row],[no spaces]])</f>
        <v>10</v>
      </c>
      <c r="R2157" t="str">
        <f>TRIM(טבלה1[[#This Row],[small letters]])</f>
        <v>all levels</v>
      </c>
      <c r="S2157" s="6">
        <v>2.5</v>
      </c>
      <c r="T2157" s="12">
        <v>42270</v>
      </c>
      <c r="U2157" s="6">
        <f>DAY(טבלה1[[#This Row],[published_date]])</f>
        <v>23</v>
      </c>
      <c r="V2157" s="6">
        <f>MONTH(טבלה1[[#This Row],[published_date]])</f>
        <v>9</v>
      </c>
      <c r="W2157" s="6">
        <f>YEAR(טבלה1[[#This Row],[published_date]])</f>
        <v>2015</v>
      </c>
      <c r="X2157">
        <v>4</v>
      </c>
      <c r="Y2157" t="str">
        <f>VLOOKUP(טבלה1[[#This Row],[subject_id]],Subject_id!$A$2:$B$5,2)</f>
        <v>Web Development</v>
      </c>
      <c r="Z2157" s="7">
        <v>43734</v>
      </c>
      <c r="AA2157">
        <f>_xlfn.DAYS(טבלה1[[#This Row],[Removal_date]],טבלה1[[#This Row],[published_date]])</f>
        <v>1464</v>
      </c>
      <c r="AB2157" s="4">
        <f>טבלה1[[#This Row],[price]]*טבלה1[[#This Row],[num_subscribers]]</f>
        <v>86450</v>
      </c>
    </row>
    <row r="2158" spans="1:28" x14ac:dyDescent="0.3">
      <c r="A2158">
        <v>627706</v>
      </c>
      <c r="B2158" t="s">
        <v>618</v>
      </c>
      <c r="C2158" t="str">
        <f>LEFT(טבלה1[[#This Row],[course_title]],10)</f>
        <v>Awaken the</v>
      </c>
      <c r="D2158" t="str">
        <f>RIGHT(טבלה1[[#This Row],[course_title]],10)</f>
        <v>ing Basics</v>
      </c>
      <c r="E2158" t="str">
        <f>MID(טבלה1[[#This Row],[course_title]],2,10)</f>
        <v xml:space="preserve">waken the </v>
      </c>
      <c r="F2158" t="s">
        <v>619</v>
      </c>
      <c r="G2158" t="str">
        <f>REPLACE(טבלה1[[#This Row],[url]],19,3,"com")</f>
        <v>https://www.udemy.com/enlightened-accountant-master-accounting-basics-in-no-time/</v>
      </c>
      <c r="H2158" t="b">
        <v>1</v>
      </c>
      <c r="I2158" s="4">
        <v>35</v>
      </c>
      <c r="J2158" s="5">
        <v>1135</v>
      </c>
      <c r="K2158" s="5">
        <v>10</v>
      </c>
      <c r="L2158" s="5">
        <v>16</v>
      </c>
      <c r="M2158">
        <v>2</v>
      </c>
      <c r="N2158" t="str">
        <f>VLOOKUP(טבלה1[[#This Row],[level_id]],Level_id!$A$2:$B$5,2)</f>
        <v>Beginner Level</v>
      </c>
      <c r="O2158" t="str">
        <f>LOWER(טבלה1[[#This Row],[level_desc]])</f>
        <v>beginner level</v>
      </c>
      <c r="P2158" s="3" t="str">
        <f>UPPER(טבלה1[[#This Row],[small letters]])</f>
        <v>BEGINNER LEVEL</v>
      </c>
      <c r="Q2158">
        <f>LEN(טבלה1[[#This Row],[no spaces]])</f>
        <v>14</v>
      </c>
      <c r="R2158" t="str">
        <f>TRIM(טבלה1[[#This Row],[small letters]])</f>
        <v>beginner level</v>
      </c>
      <c r="S2158" s="6">
        <v>1.5</v>
      </c>
      <c r="T2158" s="12">
        <v>42332</v>
      </c>
      <c r="U2158" s="6">
        <f>DAY(טבלה1[[#This Row],[published_date]])</f>
        <v>24</v>
      </c>
      <c r="V2158" s="6">
        <f>MONTH(טבלה1[[#This Row],[published_date]])</f>
        <v>11</v>
      </c>
      <c r="W2158" s="6">
        <f>YEAR(טבלה1[[#This Row],[published_date]])</f>
        <v>2015</v>
      </c>
      <c r="X2158">
        <v>1</v>
      </c>
      <c r="Y2158" t="str">
        <f>VLOOKUP(טבלה1[[#This Row],[subject_id]],Subject_id!$A$2:$B$5,2)</f>
        <v>Business Finance</v>
      </c>
      <c r="Z2158" s="7">
        <v>43245</v>
      </c>
      <c r="AA2158">
        <f>_xlfn.DAYS(טבלה1[[#This Row],[Removal_date]],טבלה1[[#This Row],[published_date]])</f>
        <v>913</v>
      </c>
      <c r="AB2158" s="4">
        <f>טבלה1[[#This Row],[price]]*טבלה1[[#This Row],[num_subscribers]]</f>
        <v>39725</v>
      </c>
    </row>
    <row r="2159" spans="1:28" x14ac:dyDescent="0.3">
      <c r="A2159">
        <v>629704</v>
      </c>
      <c r="B2159" t="s">
        <v>4753</v>
      </c>
      <c r="C2159" t="str">
        <f>LEFT(טבלה1[[#This Row],[course_title]],10)</f>
        <v>Quick Pian</v>
      </c>
      <c r="D2159" t="str">
        <f>RIGHT(טבלה1[[#This Row],[course_title]],10)</f>
        <v>atest Hits</v>
      </c>
      <c r="E2159" t="str">
        <f>MID(טבלה1[[#This Row],[course_title]],2,10)</f>
        <v>uick Piano</v>
      </c>
      <c r="F2159" t="s">
        <v>4754</v>
      </c>
      <c r="G2159" t="str">
        <f>REPLACE(טבלה1[[#This Row],[url]],19,3,"com")</f>
        <v>https://www.udemy.com/quick-piano-lessons-tutorials-for-drakes-greatest-hits/</v>
      </c>
      <c r="H2159" t="b">
        <v>1</v>
      </c>
      <c r="I2159" s="4">
        <v>35</v>
      </c>
      <c r="J2159" s="5">
        <v>19</v>
      </c>
      <c r="K2159" s="5">
        <v>1</v>
      </c>
      <c r="L2159" s="5">
        <v>4</v>
      </c>
      <c r="M2159">
        <v>1</v>
      </c>
      <c r="N2159" t="str">
        <f>VLOOKUP(טבלה1[[#This Row],[level_id]],Level_id!$A$2:$B$5,2)</f>
        <v>All levels</v>
      </c>
      <c r="O2159" t="str">
        <f>LOWER(טבלה1[[#This Row],[level_desc]])</f>
        <v>all levels</v>
      </c>
      <c r="P2159" s="3" t="str">
        <f>UPPER(טבלה1[[#This Row],[small letters]])</f>
        <v>ALL LEVELS</v>
      </c>
      <c r="Q2159">
        <f>LEN(טבלה1[[#This Row],[no spaces]])</f>
        <v>10</v>
      </c>
      <c r="R2159" t="str">
        <f>TRIM(טבלה1[[#This Row],[small letters]])</f>
        <v>all levels</v>
      </c>
      <c r="S2159" s="6">
        <v>0.55000000000000004</v>
      </c>
      <c r="T2159" s="12">
        <v>42281</v>
      </c>
      <c r="U2159" s="6">
        <f>DAY(טבלה1[[#This Row],[published_date]])</f>
        <v>4</v>
      </c>
      <c r="V2159" s="6">
        <f>MONTH(טבלה1[[#This Row],[published_date]])</f>
        <v>10</v>
      </c>
      <c r="W2159" s="6">
        <f>YEAR(טבלה1[[#This Row],[published_date]])</f>
        <v>2015</v>
      </c>
      <c r="X2159">
        <v>3</v>
      </c>
      <c r="Y2159" t="str">
        <f>VLOOKUP(טבלה1[[#This Row],[subject_id]],Subject_id!$A$2:$B$5,2)</f>
        <v>Musical Instruments</v>
      </c>
      <c r="Z2159" s="7">
        <v>43734</v>
      </c>
      <c r="AA2159">
        <f>_xlfn.DAYS(טבלה1[[#This Row],[Removal_date]],טבלה1[[#This Row],[published_date]])</f>
        <v>1453</v>
      </c>
      <c r="AB2159" s="4">
        <f>טבלה1[[#This Row],[price]]*טבלה1[[#This Row],[num_subscribers]]</f>
        <v>665</v>
      </c>
    </row>
    <row r="2160" spans="1:28" x14ac:dyDescent="0.3">
      <c r="A2160">
        <v>639126</v>
      </c>
      <c r="B2160" t="s">
        <v>1358</v>
      </c>
      <c r="C2160" t="str">
        <f>LEFT(טבלה1[[#This Row],[course_title]],10)</f>
        <v>ï¼–æ™‚é–“ã</v>
      </c>
      <c r="D2160" t="str">
        <f>RIGHT(טבלה1[[#This Row],[course_title]],10)</f>
        <v>‰åŸºç¤ŽåŠ›</v>
      </c>
      <c r="E2160" t="str">
        <f>MID(טבלה1[[#This Row],[course_title]],2,10)</f>
        <v>¼–æ™‚é–“ã</v>
      </c>
      <c r="F2160" t="s">
        <v>1359</v>
      </c>
      <c r="G2160" t="str">
        <f>REPLACE(טבלה1[[#This Row],[url]],19,3,"com")</f>
        <v>https://www.udemy.com/startforex/</v>
      </c>
      <c r="H2160" t="b">
        <v>1</v>
      </c>
      <c r="I2160" s="4">
        <v>35</v>
      </c>
      <c r="J2160" s="5">
        <v>280</v>
      </c>
      <c r="K2160" s="5">
        <v>40</v>
      </c>
      <c r="L2160" s="5">
        <v>54</v>
      </c>
      <c r="M2160">
        <v>1</v>
      </c>
      <c r="N2160" t="str">
        <f>VLOOKUP(טבלה1[[#This Row],[level_id]],Level_id!$A$2:$B$5,2)</f>
        <v>All levels</v>
      </c>
      <c r="O2160" t="str">
        <f>LOWER(טבלה1[[#This Row],[level_desc]])</f>
        <v>all levels</v>
      </c>
      <c r="P2160" s="3" t="str">
        <f>UPPER(טבלה1[[#This Row],[small letters]])</f>
        <v>ALL LEVELS</v>
      </c>
      <c r="Q2160">
        <f>LEN(טבלה1[[#This Row],[no spaces]])</f>
        <v>10</v>
      </c>
      <c r="R2160" t="str">
        <f>TRIM(טבלה1[[#This Row],[small letters]])</f>
        <v>all levels</v>
      </c>
      <c r="S2160" s="6">
        <v>4</v>
      </c>
      <c r="T2160" s="12">
        <v>42318</v>
      </c>
      <c r="U2160" s="6">
        <f>DAY(טבלה1[[#This Row],[published_date]])</f>
        <v>10</v>
      </c>
      <c r="V2160" s="6">
        <f>MONTH(טבלה1[[#This Row],[published_date]])</f>
        <v>11</v>
      </c>
      <c r="W2160" s="6">
        <f>YEAR(טבלה1[[#This Row],[published_date]])</f>
        <v>2015</v>
      </c>
      <c r="X2160">
        <v>1</v>
      </c>
      <c r="Y2160" t="str">
        <f>VLOOKUP(טבלה1[[#This Row],[subject_id]],Subject_id!$A$2:$B$5,2)</f>
        <v>Business Finance</v>
      </c>
      <c r="Z2160" s="7">
        <v>43318</v>
      </c>
      <c r="AA2160">
        <f>_xlfn.DAYS(טבלה1[[#This Row],[Removal_date]],טבלה1[[#This Row],[published_date]])</f>
        <v>1000</v>
      </c>
      <c r="AB2160" s="4">
        <f>טבלה1[[#This Row],[price]]*טבלה1[[#This Row],[num_subscribers]]</f>
        <v>9800</v>
      </c>
    </row>
    <row r="2161" spans="1:28" x14ac:dyDescent="0.3">
      <c r="A2161">
        <v>657710</v>
      </c>
      <c r="B2161" t="s">
        <v>5577</v>
      </c>
      <c r="C2161" t="str">
        <f>LEFT(טבלה1[[#This Row],[course_title]],10)</f>
        <v>Ruby on Ra</v>
      </c>
      <c r="D2161" t="str">
        <f>RIGHT(טבלה1[[#This Row],[course_title]],10)</f>
        <v xml:space="preserve"> Beginners</v>
      </c>
      <c r="E2161" t="str">
        <f>MID(טבלה1[[#This Row],[course_title]],2,10)</f>
        <v>uby on Rai</v>
      </c>
      <c r="F2161" t="s">
        <v>5578</v>
      </c>
      <c r="G2161" t="str">
        <f>REPLACE(טבלה1[[#This Row],[url]],19,3,"com")</f>
        <v>https://www.udemy.com/ruby-on-rails-tutorial-for-complete-beginners/</v>
      </c>
      <c r="H2161" t="b">
        <v>1</v>
      </c>
      <c r="I2161" s="4">
        <v>35</v>
      </c>
      <c r="J2161" s="5">
        <v>4839</v>
      </c>
      <c r="K2161" s="5">
        <v>129</v>
      </c>
      <c r="L2161" s="5">
        <v>84</v>
      </c>
      <c r="M2161">
        <v>2</v>
      </c>
      <c r="N2161" t="str">
        <f>VLOOKUP(טבלה1[[#This Row],[level_id]],Level_id!$A$2:$B$5,2)</f>
        <v>Beginner Level</v>
      </c>
      <c r="O2161" t="str">
        <f>LOWER(טבלה1[[#This Row],[level_desc]])</f>
        <v>beginner level</v>
      </c>
      <c r="P2161" s="3" t="str">
        <f>UPPER(טבלה1[[#This Row],[small letters]])</f>
        <v>BEGINNER LEVEL</v>
      </c>
      <c r="Q2161">
        <f>LEN(טבלה1[[#This Row],[no spaces]])</f>
        <v>14</v>
      </c>
      <c r="R2161" t="str">
        <f>TRIM(טבלה1[[#This Row],[small letters]])</f>
        <v>beginner level</v>
      </c>
      <c r="S2161" s="6">
        <v>4</v>
      </c>
      <c r="T2161" s="12">
        <v>42310</v>
      </c>
      <c r="U2161" s="6">
        <f>DAY(טבלה1[[#This Row],[published_date]])</f>
        <v>2</v>
      </c>
      <c r="V2161" s="6">
        <f>MONTH(טבלה1[[#This Row],[published_date]])</f>
        <v>11</v>
      </c>
      <c r="W2161" s="6">
        <f>YEAR(טבלה1[[#This Row],[published_date]])</f>
        <v>2015</v>
      </c>
      <c r="X2161">
        <v>4</v>
      </c>
      <c r="Y2161" t="str">
        <f>VLOOKUP(טבלה1[[#This Row],[subject_id]],Subject_id!$A$2:$B$5,2)</f>
        <v>Web Development</v>
      </c>
      <c r="Z2161" s="7">
        <v>43465</v>
      </c>
      <c r="AA2161">
        <f>_xlfn.DAYS(טבלה1[[#This Row],[Removal_date]],טבלה1[[#This Row],[published_date]])</f>
        <v>1155</v>
      </c>
      <c r="AB2161" s="4">
        <f>טבלה1[[#This Row],[price]]*טבלה1[[#This Row],[num_subscribers]]</f>
        <v>169365</v>
      </c>
    </row>
    <row r="2162" spans="1:28" x14ac:dyDescent="0.3">
      <c r="A2162">
        <v>687642</v>
      </c>
      <c r="B2162" t="s">
        <v>5741</v>
      </c>
      <c r="C2162" t="str">
        <f>LEFT(טבלה1[[#This Row],[course_title]],10)</f>
        <v>Custom The</v>
      </c>
      <c r="D2162" t="str">
        <f>RIGHT(טבלה1[[#This Row],[course_title]],10)</f>
        <v>5 and CSS3</v>
      </c>
      <c r="E2162" t="str">
        <f>MID(טבלה1[[#This Row],[course_title]],2,10)</f>
        <v>ustom Them</v>
      </c>
      <c r="F2162" t="s">
        <v>5742</v>
      </c>
      <c r="G2162" t="str">
        <f>REPLACE(טבלה1[[#This Row],[url]],19,3,"com")</f>
        <v>https://www.udemy.com/custom-theme-creation-for-wordpress/</v>
      </c>
      <c r="H2162" t="b">
        <v>1</v>
      </c>
      <c r="I2162" s="4">
        <v>35</v>
      </c>
      <c r="J2162" s="5">
        <v>298</v>
      </c>
      <c r="K2162" s="5">
        <v>20</v>
      </c>
      <c r="L2162" s="5">
        <v>24</v>
      </c>
      <c r="M2162">
        <v>2</v>
      </c>
      <c r="N2162" t="str">
        <f>VLOOKUP(טבלה1[[#This Row],[level_id]],Level_id!$A$2:$B$5,2)</f>
        <v>Beginner Level</v>
      </c>
      <c r="O2162" t="str">
        <f>LOWER(טבלה1[[#This Row],[level_desc]])</f>
        <v>beginner level</v>
      </c>
      <c r="P2162" s="3" t="str">
        <f>UPPER(טבלה1[[#This Row],[small letters]])</f>
        <v>BEGINNER LEVEL</v>
      </c>
      <c r="Q2162">
        <f>LEN(טבלה1[[#This Row],[no spaces]])</f>
        <v>14</v>
      </c>
      <c r="R2162" t="str">
        <f>TRIM(טבלה1[[#This Row],[small letters]])</f>
        <v>beginner level</v>
      </c>
      <c r="S2162" s="6">
        <v>1.5</v>
      </c>
      <c r="T2162" s="12">
        <v>42344</v>
      </c>
      <c r="U2162" s="6">
        <f>DAY(טבלה1[[#This Row],[published_date]])</f>
        <v>6</v>
      </c>
      <c r="V2162" s="6">
        <f>MONTH(טבלה1[[#This Row],[published_date]])</f>
        <v>12</v>
      </c>
      <c r="W2162" s="6">
        <f>YEAR(טבלה1[[#This Row],[published_date]])</f>
        <v>2015</v>
      </c>
      <c r="X2162">
        <v>4</v>
      </c>
      <c r="Y2162" t="str">
        <f>VLOOKUP(טבלה1[[#This Row],[subject_id]],Subject_id!$A$2:$B$5,2)</f>
        <v>Web Development</v>
      </c>
      <c r="Z2162" s="7">
        <v>43465</v>
      </c>
      <c r="AA2162">
        <f>_xlfn.DAYS(טבלה1[[#This Row],[Removal_date]],טבלה1[[#This Row],[published_date]])</f>
        <v>1121</v>
      </c>
      <c r="AB2162" s="4">
        <f>טבלה1[[#This Row],[price]]*טבלה1[[#This Row],[num_subscribers]]</f>
        <v>10430</v>
      </c>
    </row>
    <row r="2163" spans="1:28" x14ac:dyDescent="0.3">
      <c r="A2163">
        <v>713492</v>
      </c>
      <c r="B2163" t="s">
        <v>4267</v>
      </c>
      <c r="C2163" t="str">
        <f>LEFT(טבלה1[[#This Row],[course_title]],10)</f>
        <v>Mantenimie</v>
      </c>
      <c r="D2163" t="str">
        <f>RIGHT(טבלה1[[#This Row],[course_title]],10)</f>
        <v>lÃ©ctricas</v>
      </c>
      <c r="E2163" t="str">
        <f>MID(טבלה1[[#This Row],[course_title]],2,10)</f>
        <v>antenimien</v>
      </c>
      <c r="F2163" t="s">
        <v>4268</v>
      </c>
      <c r="G2163" t="str">
        <f>REPLACE(טבלה1[[#This Row],[url]],19,3,"com")</f>
        <v>https://www.udemy.com/mantenimiento-y-octavacion-para-guitarras-electricas/</v>
      </c>
      <c r="H2163" t="b">
        <v>1</v>
      </c>
      <c r="I2163" s="4">
        <v>35</v>
      </c>
      <c r="J2163" s="5">
        <v>12</v>
      </c>
      <c r="K2163" s="5">
        <v>3</v>
      </c>
      <c r="L2163" s="5">
        <v>14</v>
      </c>
      <c r="M2163">
        <v>1</v>
      </c>
      <c r="N2163" t="str">
        <f>VLOOKUP(טבלה1[[#This Row],[level_id]],Level_id!$A$2:$B$5,2)</f>
        <v>All levels</v>
      </c>
      <c r="O2163" t="str">
        <f>LOWER(טבלה1[[#This Row],[level_desc]])</f>
        <v>all levels</v>
      </c>
      <c r="P2163" s="3" t="str">
        <f>UPPER(טבלה1[[#This Row],[small letters]])</f>
        <v>ALL LEVELS</v>
      </c>
      <c r="Q2163">
        <f>LEN(טבלה1[[#This Row],[no spaces]])</f>
        <v>10</v>
      </c>
      <c r="R2163" t="str">
        <f>TRIM(טבלה1[[#This Row],[small letters]])</f>
        <v>all levels</v>
      </c>
      <c r="S2163" s="6">
        <v>1</v>
      </c>
      <c r="T2163" s="12">
        <v>42487</v>
      </c>
      <c r="U2163" s="6">
        <f>DAY(טבלה1[[#This Row],[published_date]])</f>
        <v>27</v>
      </c>
      <c r="V2163" s="6">
        <f>MONTH(טבלה1[[#This Row],[published_date]])</f>
        <v>4</v>
      </c>
      <c r="W2163" s="6">
        <f>YEAR(טבלה1[[#This Row],[published_date]])</f>
        <v>2016</v>
      </c>
      <c r="X2163">
        <v>3</v>
      </c>
      <c r="Y2163" t="str">
        <f>VLOOKUP(טבלה1[[#This Row],[subject_id]],Subject_id!$A$2:$B$5,2)</f>
        <v>Musical Instruments</v>
      </c>
      <c r="Z2163" s="7">
        <v>43734</v>
      </c>
      <c r="AA2163">
        <f>_xlfn.DAYS(טבלה1[[#This Row],[Removal_date]],טבלה1[[#This Row],[published_date]])</f>
        <v>1247</v>
      </c>
      <c r="AB2163" s="4">
        <f>טבלה1[[#This Row],[price]]*טבלה1[[#This Row],[num_subscribers]]</f>
        <v>420</v>
      </c>
    </row>
    <row r="2164" spans="1:28" x14ac:dyDescent="0.3">
      <c r="A2164">
        <v>720814</v>
      </c>
      <c r="B2164" t="s">
        <v>506</v>
      </c>
      <c r="C2164" t="str">
        <f>LEFT(טבלה1[[#This Row],[course_title]],10)</f>
        <v>First Step</v>
      </c>
      <c r="D2164" t="str">
        <f>RIGHT(טבלה1[[#This Row],[course_title]],10)</f>
        <v>l Analysis</v>
      </c>
      <c r="E2164" t="str">
        <f>MID(טבלה1[[#This Row],[course_title]],2,10)</f>
        <v>irst Steps</v>
      </c>
      <c r="F2164" t="s">
        <v>507</v>
      </c>
      <c r="G2164" t="str">
        <f>REPLACE(טבלה1[[#This Row],[url]],19,3,"com")</f>
        <v>https://www.udemy.com/first-steps-to-trading-the-forexmarkets-technical-analysis/</v>
      </c>
      <c r="H2164" t="b">
        <v>1</v>
      </c>
      <c r="I2164" s="4">
        <v>35</v>
      </c>
      <c r="J2164" s="5">
        <v>1772</v>
      </c>
      <c r="K2164" s="5">
        <v>19</v>
      </c>
      <c r="L2164" s="5">
        <v>15</v>
      </c>
      <c r="M2164">
        <v>2</v>
      </c>
      <c r="N2164" t="str">
        <f>VLOOKUP(טבלה1[[#This Row],[level_id]],Level_id!$A$2:$B$5,2)</f>
        <v>Beginner Level</v>
      </c>
      <c r="O2164" t="str">
        <f>LOWER(טבלה1[[#This Row],[level_desc]])</f>
        <v>beginner level</v>
      </c>
      <c r="P2164" s="3" t="str">
        <f>UPPER(טבלה1[[#This Row],[small letters]])</f>
        <v>BEGINNER LEVEL</v>
      </c>
      <c r="Q2164">
        <f>LEN(טבלה1[[#This Row],[no spaces]])</f>
        <v>14</v>
      </c>
      <c r="R2164" t="str">
        <f>TRIM(טבלה1[[#This Row],[small letters]])</f>
        <v>beginner level</v>
      </c>
      <c r="S2164" s="6">
        <v>3.5</v>
      </c>
      <c r="T2164" s="12">
        <v>42377</v>
      </c>
      <c r="U2164" s="6">
        <f>DAY(טבלה1[[#This Row],[published_date]])</f>
        <v>8</v>
      </c>
      <c r="V2164" s="6">
        <f>MONTH(טבלה1[[#This Row],[published_date]])</f>
        <v>1</v>
      </c>
      <c r="W2164" s="6">
        <f>YEAR(טבלה1[[#This Row],[published_date]])</f>
        <v>2016</v>
      </c>
      <c r="X2164">
        <v>1</v>
      </c>
      <c r="Y2164" t="str">
        <f>VLOOKUP(טבלה1[[#This Row],[subject_id]],Subject_id!$A$2:$B$5,2)</f>
        <v>Business Finance</v>
      </c>
      <c r="Z2164" s="7">
        <v>43245</v>
      </c>
      <c r="AA2164">
        <f>_xlfn.DAYS(טבלה1[[#This Row],[Removal_date]],טבלה1[[#This Row],[published_date]])</f>
        <v>868</v>
      </c>
      <c r="AB2164" s="4">
        <f>טבלה1[[#This Row],[price]]*טבלה1[[#This Row],[num_subscribers]]</f>
        <v>62020</v>
      </c>
    </row>
    <row r="2165" spans="1:28" x14ac:dyDescent="0.3">
      <c r="A2165">
        <v>729128</v>
      </c>
      <c r="B2165" t="s">
        <v>1740</v>
      </c>
      <c r="C2165" t="str">
        <f>LEFT(טבלה1[[#This Row],[course_title]],10)</f>
        <v>Profession</v>
      </c>
      <c r="D2165" t="str">
        <f>RIGHT(טבלה1[[#This Row],[course_title]],10)</f>
        <v xml:space="preserve">ble Entry </v>
      </c>
      <c r="E2165" t="str">
        <f>MID(טבלה1[[#This Row],[course_title]],2,10)</f>
        <v>rofessiona</v>
      </c>
      <c r="F2165" t="s">
        <v>1741</v>
      </c>
      <c r="G2165" t="str">
        <f>REPLACE(טבלה1[[#This Row],[url]],19,3,"com")</f>
        <v>https://www.udemy.com/professional-bookkeeping-and-accounting-3-double-entry/</v>
      </c>
      <c r="H2165" t="b">
        <v>1</v>
      </c>
      <c r="I2165" s="4">
        <v>35</v>
      </c>
      <c r="J2165" s="5">
        <v>81</v>
      </c>
      <c r="K2165" s="5">
        <v>8</v>
      </c>
      <c r="L2165" s="5">
        <v>33</v>
      </c>
      <c r="M2165">
        <v>1</v>
      </c>
      <c r="N2165" t="str">
        <f>VLOOKUP(טבלה1[[#This Row],[level_id]],Level_id!$A$2:$B$5,2)</f>
        <v>All levels</v>
      </c>
      <c r="O2165" t="str">
        <f>LOWER(טבלה1[[#This Row],[level_desc]])</f>
        <v>all levels</v>
      </c>
      <c r="P2165" s="3" t="str">
        <f>UPPER(טבלה1[[#This Row],[small letters]])</f>
        <v>ALL LEVELS</v>
      </c>
      <c r="Q2165">
        <f>LEN(טבלה1[[#This Row],[no spaces]])</f>
        <v>10</v>
      </c>
      <c r="R2165" t="str">
        <f>TRIM(טבלה1[[#This Row],[small letters]])</f>
        <v>all levels</v>
      </c>
      <c r="S2165" s="6">
        <v>1</v>
      </c>
      <c r="T2165" s="12">
        <v>42390</v>
      </c>
      <c r="U2165" s="6">
        <f>DAY(טבלה1[[#This Row],[published_date]])</f>
        <v>21</v>
      </c>
      <c r="V2165" s="6">
        <f>MONTH(טבלה1[[#This Row],[published_date]])</f>
        <v>1</v>
      </c>
      <c r="W2165" s="6">
        <f>YEAR(טבלה1[[#This Row],[published_date]])</f>
        <v>2016</v>
      </c>
      <c r="X2165">
        <v>1</v>
      </c>
      <c r="Y2165" t="str">
        <f>VLOOKUP(טבלה1[[#This Row],[subject_id]],Subject_id!$A$2:$B$5,2)</f>
        <v>Business Finance</v>
      </c>
      <c r="Z2165" s="7">
        <v>43318</v>
      </c>
      <c r="AA2165">
        <f>_xlfn.DAYS(טבלה1[[#This Row],[Removal_date]],טבלה1[[#This Row],[published_date]])</f>
        <v>928</v>
      </c>
      <c r="AB2165" s="4">
        <f>טבלה1[[#This Row],[price]]*טבלה1[[#This Row],[num_subscribers]]</f>
        <v>2835</v>
      </c>
    </row>
    <row r="2166" spans="1:28" x14ac:dyDescent="0.3">
      <c r="A2166">
        <v>742712</v>
      </c>
      <c r="B2166" t="s">
        <v>6522</v>
      </c>
      <c r="C2166" t="str">
        <f>LEFT(טבלה1[[#This Row],[course_title]],10)</f>
        <v>CSS Tutori</v>
      </c>
      <c r="D2166" t="str">
        <f>RIGHT(טבלה1[[#This Row],[course_title]],10)</f>
        <v xml:space="preserve"> Templates</v>
      </c>
      <c r="E2166" t="str">
        <f>MID(טבלה1[[#This Row],[course_title]],2,10)</f>
        <v>SS Tutoria</v>
      </c>
      <c r="F2166" t="s">
        <v>6523</v>
      </c>
      <c r="G2166" t="str">
        <f>REPLACE(טבלה1[[#This Row],[url]],19,3,"com")</f>
        <v>https://www.udemy.com/css-tutorial-for-beginners-style-your-wordpress-templates/</v>
      </c>
      <c r="H2166" t="b">
        <v>1</v>
      </c>
      <c r="I2166" s="4">
        <v>35</v>
      </c>
      <c r="J2166" s="5">
        <v>1049</v>
      </c>
      <c r="K2166" s="5">
        <v>22</v>
      </c>
      <c r="L2166" s="5">
        <v>47</v>
      </c>
      <c r="M2166">
        <v>2</v>
      </c>
      <c r="N2166" t="str">
        <f>VLOOKUP(טבלה1[[#This Row],[level_id]],Level_id!$A$2:$B$5,2)</f>
        <v>Beginner Level</v>
      </c>
      <c r="O2166" t="str">
        <f>LOWER(טבלה1[[#This Row],[level_desc]])</f>
        <v>beginner level</v>
      </c>
      <c r="P2166" s="3" t="str">
        <f>UPPER(טבלה1[[#This Row],[small letters]])</f>
        <v>BEGINNER LEVEL</v>
      </c>
      <c r="Q2166">
        <f>LEN(טבלה1[[#This Row],[no spaces]])</f>
        <v>14</v>
      </c>
      <c r="R2166" t="str">
        <f>TRIM(טבלה1[[#This Row],[small letters]])</f>
        <v>beginner level</v>
      </c>
      <c r="S2166" s="6">
        <v>3.5</v>
      </c>
      <c r="T2166" s="12">
        <v>42396</v>
      </c>
      <c r="U2166" s="6">
        <f>DAY(טבלה1[[#This Row],[published_date]])</f>
        <v>27</v>
      </c>
      <c r="V2166" s="6">
        <f>MONTH(טבלה1[[#This Row],[published_date]])</f>
        <v>1</v>
      </c>
      <c r="W2166" s="6">
        <f>YEAR(טבלה1[[#This Row],[published_date]])</f>
        <v>2016</v>
      </c>
      <c r="X2166">
        <v>4</v>
      </c>
      <c r="Y2166" t="str">
        <f>VLOOKUP(טבלה1[[#This Row],[subject_id]],Subject_id!$A$2:$B$5,2)</f>
        <v>Web Development</v>
      </c>
      <c r="Z2166" s="7">
        <v>43465</v>
      </c>
      <c r="AA2166">
        <f>_xlfn.DAYS(טבלה1[[#This Row],[Removal_date]],טבלה1[[#This Row],[published_date]])</f>
        <v>1069</v>
      </c>
      <c r="AB2166" s="4">
        <f>טבלה1[[#This Row],[price]]*טבלה1[[#This Row],[num_subscribers]]</f>
        <v>36715</v>
      </c>
    </row>
    <row r="2167" spans="1:28" x14ac:dyDescent="0.3">
      <c r="A2167">
        <v>753940</v>
      </c>
      <c r="B2167" t="s">
        <v>5906</v>
      </c>
      <c r="C2167" t="str">
        <f>LEFT(טבלה1[[#This Row],[course_title]],10)</f>
        <v>Become a B</v>
      </c>
      <c r="D2167" t="str">
        <f>RIGHT(טבלה1[[#This Row],[course_title]],10)</f>
        <v>0 Layouts!</v>
      </c>
      <c r="E2167" t="str">
        <f>MID(טבלה1[[#This Row],[course_title]],2,10)</f>
        <v>ecome a Bo</v>
      </c>
      <c r="F2167" t="s">
        <v>5907</v>
      </c>
      <c r="G2167" t="str">
        <f>REPLACE(טבלה1[[#This Row],[url]],19,3,"com")</f>
        <v>https://www.udemy.com/become-a-bootstrap-expert-build-20-layouts/</v>
      </c>
      <c r="H2167" t="b">
        <v>1</v>
      </c>
      <c r="I2167" s="4">
        <v>35</v>
      </c>
      <c r="J2167" s="5">
        <v>2755</v>
      </c>
      <c r="K2167" s="5">
        <v>57</v>
      </c>
      <c r="L2167" s="5">
        <v>179</v>
      </c>
      <c r="M2167">
        <v>1</v>
      </c>
      <c r="N2167" t="str">
        <f>VLOOKUP(טבלה1[[#This Row],[level_id]],Level_id!$A$2:$B$5,2)</f>
        <v>All levels</v>
      </c>
      <c r="O2167" t="str">
        <f>LOWER(טבלה1[[#This Row],[level_desc]])</f>
        <v>all levels</v>
      </c>
      <c r="P2167" s="3" t="str">
        <f>UPPER(טבלה1[[#This Row],[small letters]])</f>
        <v>ALL LEVELS</v>
      </c>
      <c r="Q2167">
        <f>LEN(טבלה1[[#This Row],[no spaces]])</f>
        <v>10</v>
      </c>
      <c r="R2167" t="str">
        <f>TRIM(טבלה1[[#This Row],[small letters]])</f>
        <v>all levels</v>
      </c>
      <c r="S2167" s="6">
        <v>17.5</v>
      </c>
      <c r="T2167" s="12">
        <v>42408</v>
      </c>
      <c r="U2167" s="6">
        <f>DAY(טבלה1[[#This Row],[published_date]])</f>
        <v>8</v>
      </c>
      <c r="V2167" s="6">
        <f>MONTH(טבלה1[[#This Row],[published_date]])</f>
        <v>2</v>
      </c>
      <c r="W2167" s="6">
        <f>YEAR(טבלה1[[#This Row],[published_date]])</f>
        <v>2016</v>
      </c>
      <c r="X2167">
        <v>4</v>
      </c>
      <c r="Y2167" t="str">
        <f>VLOOKUP(טבלה1[[#This Row],[subject_id]],Subject_id!$A$2:$B$5,2)</f>
        <v>Web Development</v>
      </c>
      <c r="Z2167" s="7">
        <v>43734</v>
      </c>
      <c r="AA2167">
        <f>_xlfn.DAYS(טבלה1[[#This Row],[Removal_date]],טבלה1[[#This Row],[published_date]])</f>
        <v>1326</v>
      </c>
      <c r="AB2167" s="4">
        <f>טבלה1[[#This Row],[price]]*טבלה1[[#This Row],[num_subscribers]]</f>
        <v>96425</v>
      </c>
    </row>
    <row r="2168" spans="1:28" x14ac:dyDescent="0.3">
      <c r="A2168">
        <v>760698</v>
      </c>
      <c r="B2168" t="s">
        <v>4823</v>
      </c>
      <c r="C2168" t="str">
        <f>LEFT(טבלה1[[#This Row],[course_title]],10)</f>
        <v>Funk Rhyth</v>
      </c>
      <c r="D2168" t="str">
        <f>RIGHT(טבלה1[[#This Row],[course_title]],10)</f>
        <v>Techniques</v>
      </c>
      <c r="E2168" t="str">
        <f>MID(טבלה1[[#This Row],[course_title]],2,10)</f>
        <v>unk Rhythm</v>
      </c>
      <c r="F2168" t="s">
        <v>4824</v>
      </c>
      <c r="G2168" t="str">
        <f>REPLACE(טבלה1[[#This Row],[url]],19,3,"com")</f>
        <v>https://www.udemy.com/funk-rhythm-guitar-techniques/</v>
      </c>
      <c r="H2168" t="b">
        <v>1</v>
      </c>
      <c r="I2168" s="4">
        <v>35</v>
      </c>
      <c r="J2168" s="5">
        <v>82</v>
      </c>
      <c r="K2168" s="5">
        <v>6</v>
      </c>
      <c r="L2168" s="5">
        <v>7</v>
      </c>
      <c r="M2168">
        <v>1</v>
      </c>
      <c r="N2168" t="str">
        <f>VLOOKUP(טבלה1[[#This Row],[level_id]],Level_id!$A$2:$B$5,2)</f>
        <v>All levels</v>
      </c>
      <c r="O2168" t="str">
        <f>LOWER(טבלה1[[#This Row],[level_desc]])</f>
        <v>all levels</v>
      </c>
      <c r="P2168" s="3" t="str">
        <f>UPPER(טבלה1[[#This Row],[small letters]])</f>
        <v>ALL LEVELS</v>
      </c>
      <c r="Q2168">
        <f>LEN(טבלה1[[#This Row],[no spaces]])</f>
        <v>10</v>
      </c>
      <c r="R2168" t="str">
        <f>TRIM(טבלה1[[#This Row],[small letters]])</f>
        <v>all levels</v>
      </c>
      <c r="S2168" s="6">
        <v>1.5</v>
      </c>
      <c r="T2168" s="12">
        <v>42417</v>
      </c>
      <c r="U2168" s="6">
        <f>DAY(טבלה1[[#This Row],[published_date]])</f>
        <v>17</v>
      </c>
      <c r="V2168" s="6">
        <f>MONTH(טבלה1[[#This Row],[published_date]])</f>
        <v>2</v>
      </c>
      <c r="W2168" s="6">
        <f>YEAR(טבלה1[[#This Row],[published_date]])</f>
        <v>2016</v>
      </c>
      <c r="X2168">
        <v>3</v>
      </c>
      <c r="Y2168" t="str">
        <f>VLOOKUP(טבלה1[[#This Row],[subject_id]],Subject_id!$A$2:$B$5,2)</f>
        <v>Musical Instruments</v>
      </c>
      <c r="Z2168" s="7">
        <v>43734</v>
      </c>
      <c r="AA2168">
        <f>_xlfn.DAYS(טבלה1[[#This Row],[Removal_date]],טבלה1[[#This Row],[published_date]])</f>
        <v>1317</v>
      </c>
      <c r="AB2168" s="4">
        <f>טבלה1[[#This Row],[price]]*טבלה1[[#This Row],[num_subscribers]]</f>
        <v>2870</v>
      </c>
    </row>
    <row r="2169" spans="1:28" x14ac:dyDescent="0.3">
      <c r="A2169">
        <v>760990</v>
      </c>
      <c r="B2169" t="s">
        <v>1472</v>
      </c>
      <c r="C2169" t="str">
        <f>LEFT(טבלה1[[#This Row],[course_title]],10)</f>
        <v>Excel 4 Ac</v>
      </c>
      <c r="D2169" t="str">
        <f>RIGHT(טבלה1[[#This Row],[course_title]],10)</f>
        <v xml:space="preserve"> Functions</v>
      </c>
      <c r="E2169" t="str">
        <f>MID(טבלה1[[#This Row],[course_title]],2,10)</f>
        <v>xcel 4 Acc</v>
      </c>
      <c r="F2169" t="s">
        <v>1473</v>
      </c>
      <c r="G2169" t="str">
        <f>REPLACE(טבלה1[[#This Row],[url]],19,3,"com")</f>
        <v>https://www.udemy.com/excel-4-accountants-bookkeepers-master-lookup-fuctions/</v>
      </c>
      <c r="H2169" t="b">
        <v>1</v>
      </c>
      <c r="I2169" s="4">
        <v>35</v>
      </c>
      <c r="J2169" s="5">
        <v>2638</v>
      </c>
      <c r="K2169" s="5">
        <v>140</v>
      </c>
      <c r="L2169" s="5">
        <v>12</v>
      </c>
      <c r="M2169">
        <v>1</v>
      </c>
      <c r="N2169" t="str">
        <f>VLOOKUP(טבלה1[[#This Row],[level_id]],Level_id!$A$2:$B$5,2)</f>
        <v>All levels</v>
      </c>
      <c r="O2169" t="str">
        <f>LOWER(טבלה1[[#This Row],[level_desc]])</f>
        <v>all levels</v>
      </c>
      <c r="P2169" s="3" t="str">
        <f>UPPER(טבלה1[[#This Row],[small letters]])</f>
        <v>ALL LEVELS</v>
      </c>
      <c r="Q2169">
        <f>LEN(טבלה1[[#This Row],[no spaces]])</f>
        <v>10</v>
      </c>
      <c r="R2169" t="str">
        <f>TRIM(טבלה1[[#This Row],[small letters]])</f>
        <v>all levels</v>
      </c>
      <c r="S2169" s="6">
        <v>1</v>
      </c>
      <c r="T2169" s="12">
        <v>42413</v>
      </c>
      <c r="U2169" s="6">
        <f>DAY(טבלה1[[#This Row],[published_date]])</f>
        <v>13</v>
      </c>
      <c r="V2169" s="6">
        <f>MONTH(טבלה1[[#This Row],[published_date]])</f>
        <v>2</v>
      </c>
      <c r="W2169" s="6">
        <f>YEAR(טבלה1[[#This Row],[published_date]])</f>
        <v>2016</v>
      </c>
      <c r="X2169">
        <v>1</v>
      </c>
      <c r="Y2169" t="str">
        <f>VLOOKUP(טבלה1[[#This Row],[subject_id]],Subject_id!$A$2:$B$5,2)</f>
        <v>Business Finance</v>
      </c>
      <c r="Z2169" s="7">
        <v>43318</v>
      </c>
      <c r="AA2169">
        <f>_xlfn.DAYS(טבלה1[[#This Row],[Removal_date]],טבלה1[[#This Row],[published_date]])</f>
        <v>905</v>
      </c>
      <c r="AB2169" s="4">
        <f>טבלה1[[#This Row],[price]]*טבלה1[[#This Row],[num_subscribers]]</f>
        <v>92330</v>
      </c>
    </row>
    <row r="2170" spans="1:28" x14ac:dyDescent="0.3">
      <c r="A2170">
        <v>762240</v>
      </c>
      <c r="B2170" t="s">
        <v>4588</v>
      </c>
      <c r="C2170" t="str">
        <f>LEFT(טבלה1[[#This Row],[course_title]],10)</f>
        <v>Guitar Les</v>
      </c>
      <c r="D2170" t="str">
        <f>RIGHT(טבלה1[[#This Row],[course_title]],10)</f>
        <v>Essentials</v>
      </c>
      <c r="E2170" t="str">
        <f>MID(טבלה1[[#This Row],[course_title]],2,10)</f>
        <v>uitar Less</v>
      </c>
      <c r="F2170" t="s">
        <v>4589</v>
      </c>
      <c r="G2170" t="str">
        <f>REPLACE(טבלה1[[#This Row],[url]],19,3,"com")</f>
        <v>https://www.udemy.com/guitar-lessons-two-handed-tapping-essentials/</v>
      </c>
      <c r="H2170" t="b">
        <v>1</v>
      </c>
      <c r="I2170" s="4">
        <v>35</v>
      </c>
      <c r="J2170" s="5">
        <v>41</v>
      </c>
      <c r="K2170" s="5">
        <v>2</v>
      </c>
      <c r="L2170" s="5">
        <v>11</v>
      </c>
      <c r="M2170">
        <v>4</v>
      </c>
      <c r="N2170" t="str">
        <f>VLOOKUP(טבלה1[[#This Row],[level_id]],Level_id!$A$2:$B$5,2)</f>
        <v>Intermediate Level</v>
      </c>
      <c r="O2170" t="str">
        <f>LOWER(טבלה1[[#This Row],[level_desc]])</f>
        <v>intermediate level</v>
      </c>
      <c r="P2170" s="3" t="str">
        <f>UPPER(טבלה1[[#This Row],[small letters]])</f>
        <v>INTERMEDIATE LEVEL</v>
      </c>
      <c r="Q2170">
        <f>LEN(טבלה1[[#This Row],[no spaces]])</f>
        <v>18</v>
      </c>
      <c r="R2170" t="str">
        <f>TRIM(טבלה1[[#This Row],[small letters]])</f>
        <v>intermediate level</v>
      </c>
      <c r="S2170" s="6">
        <v>1.5</v>
      </c>
      <c r="T2170" s="12">
        <v>42414</v>
      </c>
      <c r="U2170" s="6">
        <f>DAY(טבלה1[[#This Row],[published_date]])</f>
        <v>14</v>
      </c>
      <c r="V2170" s="6">
        <f>MONTH(טבלה1[[#This Row],[published_date]])</f>
        <v>2</v>
      </c>
      <c r="W2170" s="6">
        <f>YEAR(טבלה1[[#This Row],[published_date]])</f>
        <v>2016</v>
      </c>
      <c r="X2170">
        <v>3</v>
      </c>
      <c r="Y2170" t="str">
        <f>VLOOKUP(טבלה1[[#This Row],[subject_id]],Subject_id!$A$2:$B$5,2)</f>
        <v>Musical Instruments</v>
      </c>
      <c r="Z2170" s="7">
        <v>44114</v>
      </c>
      <c r="AA2170">
        <f>_xlfn.DAYS(טבלה1[[#This Row],[Removal_date]],טבלה1[[#This Row],[published_date]])</f>
        <v>1700</v>
      </c>
      <c r="AB2170" s="4">
        <f>טבלה1[[#This Row],[price]]*טבלה1[[#This Row],[num_subscribers]]</f>
        <v>1435</v>
      </c>
    </row>
    <row r="2171" spans="1:28" x14ac:dyDescent="0.3">
      <c r="A2171">
        <v>762482</v>
      </c>
      <c r="B2171" t="s">
        <v>4564</v>
      </c>
      <c r="C2171" t="str">
        <f>LEFT(טבלה1[[#This Row],[course_title]],10)</f>
        <v>Guitar Les</v>
      </c>
      <c r="D2171" t="str">
        <f>RIGHT(טבלה1[[#This Row],[course_title]],10)</f>
        <v>Essentials</v>
      </c>
      <c r="E2171" t="str">
        <f>MID(טבלה1[[#This Row],[course_title]],2,10)</f>
        <v>uitar Less</v>
      </c>
      <c r="F2171" t="s">
        <v>4565</v>
      </c>
      <c r="G2171" t="str">
        <f>REPLACE(טבלה1[[#This Row],[url]],19,3,"com")</f>
        <v>https://www.udemy.com/guitar-lessons-economy-picking-essentials/</v>
      </c>
      <c r="H2171" t="b">
        <v>1</v>
      </c>
      <c r="I2171" s="4">
        <v>35</v>
      </c>
      <c r="J2171" s="5">
        <v>45</v>
      </c>
      <c r="K2171" s="5">
        <v>5</v>
      </c>
      <c r="L2171" s="5">
        <v>15</v>
      </c>
      <c r="M2171">
        <v>4</v>
      </c>
      <c r="N2171" t="str">
        <f>VLOOKUP(טבלה1[[#This Row],[level_id]],Level_id!$A$2:$B$5,2)</f>
        <v>Intermediate Level</v>
      </c>
      <c r="O2171" t="str">
        <f>LOWER(טבלה1[[#This Row],[level_desc]])</f>
        <v>intermediate level</v>
      </c>
      <c r="P2171" s="3" t="str">
        <f>UPPER(טבלה1[[#This Row],[small letters]])</f>
        <v>INTERMEDIATE LEVEL</v>
      </c>
      <c r="Q2171">
        <f>LEN(טבלה1[[#This Row],[no spaces]])</f>
        <v>18</v>
      </c>
      <c r="R2171" t="str">
        <f>TRIM(טבלה1[[#This Row],[small letters]])</f>
        <v>intermediate level</v>
      </c>
      <c r="S2171" s="6">
        <v>1.5</v>
      </c>
      <c r="T2171" s="12">
        <v>42415</v>
      </c>
      <c r="U2171" s="6">
        <f>DAY(טבלה1[[#This Row],[published_date]])</f>
        <v>15</v>
      </c>
      <c r="V2171" s="6">
        <f>MONTH(טבלה1[[#This Row],[published_date]])</f>
        <v>2</v>
      </c>
      <c r="W2171" s="6">
        <f>YEAR(טבלה1[[#This Row],[published_date]])</f>
        <v>2016</v>
      </c>
      <c r="X2171">
        <v>3</v>
      </c>
      <c r="Y2171" t="str">
        <f>VLOOKUP(טבלה1[[#This Row],[subject_id]],Subject_id!$A$2:$B$5,2)</f>
        <v>Musical Instruments</v>
      </c>
      <c r="Z2171" s="7">
        <v>44114</v>
      </c>
      <c r="AA2171">
        <f>_xlfn.DAYS(טבלה1[[#This Row],[Removal_date]],טבלה1[[#This Row],[published_date]])</f>
        <v>1699</v>
      </c>
      <c r="AB2171" s="4">
        <f>טבלה1[[#This Row],[price]]*טבלה1[[#This Row],[num_subscribers]]</f>
        <v>1575</v>
      </c>
    </row>
    <row r="2172" spans="1:28" x14ac:dyDescent="0.3">
      <c r="A2172">
        <v>762648</v>
      </c>
      <c r="B2172" t="s">
        <v>4681</v>
      </c>
      <c r="C2172" t="str">
        <f>LEFT(טבלה1[[#This Row],[course_title]],10)</f>
        <v>Guitar Les</v>
      </c>
      <c r="D2172" t="str">
        <f>RIGHT(טבלה1[[#This Row],[course_title]],10)</f>
        <v>Essentials</v>
      </c>
      <c r="E2172" t="str">
        <f>MID(טבלה1[[#This Row],[course_title]],2,10)</f>
        <v>uitar Less</v>
      </c>
      <c r="F2172" t="s">
        <v>4682</v>
      </c>
      <c r="G2172" t="str">
        <f>REPLACE(טבלה1[[#This Row],[url]],19,3,"com")</f>
        <v>https://www.udemy.com/guitar-lessons-sweep-picking-arpeggio-essentials/</v>
      </c>
      <c r="H2172" t="b">
        <v>1</v>
      </c>
      <c r="I2172" s="4">
        <v>35</v>
      </c>
      <c r="J2172" s="5">
        <v>74</v>
      </c>
      <c r="K2172" s="5">
        <v>6</v>
      </c>
      <c r="L2172" s="5">
        <v>13</v>
      </c>
      <c r="M2172">
        <v>4</v>
      </c>
      <c r="N2172" t="str">
        <f>VLOOKUP(טבלה1[[#This Row],[level_id]],Level_id!$A$2:$B$5,2)</f>
        <v>Intermediate Level</v>
      </c>
      <c r="O2172" t="str">
        <f>LOWER(טבלה1[[#This Row],[level_desc]])</f>
        <v>intermediate level</v>
      </c>
      <c r="P2172" s="3" t="str">
        <f>UPPER(טבלה1[[#This Row],[small letters]])</f>
        <v>INTERMEDIATE LEVEL</v>
      </c>
      <c r="Q2172">
        <f>LEN(טבלה1[[#This Row],[no spaces]])</f>
        <v>18</v>
      </c>
      <c r="R2172" t="str">
        <f>TRIM(טבלה1[[#This Row],[small letters]])</f>
        <v>intermediate level</v>
      </c>
      <c r="S2172" s="6">
        <v>1.5</v>
      </c>
      <c r="T2172" s="12">
        <v>42415</v>
      </c>
      <c r="U2172" s="6">
        <f>DAY(טבלה1[[#This Row],[published_date]])</f>
        <v>15</v>
      </c>
      <c r="V2172" s="6">
        <f>MONTH(טבלה1[[#This Row],[published_date]])</f>
        <v>2</v>
      </c>
      <c r="W2172" s="6">
        <f>YEAR(טבלה1[[#This Row],[published_date]])</f>
        <v>2016</v>
      </c>
      <c r="X2172">
        <v>3</v>
      </c>
      <c r="Y2172" t="str">
        <f>VLOOKUP(טבלה1[[#This Row],[subject_id]],Subject_id!$A$2:$B$5,2)</f>
        <v>Musical Instruments</v>
      </c>
      <c r="Z2172" s="7">
        <v>44114</v>
      </c>
      <c r="AA2172">
        <f>_xlfn.DAYS(טבלה1[[#This Row],[Removal_date]],טבלה1[[#This Row],[published_date]])</f>
        <v>1699</v>
      </c>
      <c r="AB2172" s="4">
        <f>טבלה1[[#This Row],[price]]*טבלה1[[#This Row],[num_subscribers]]</f>
        <v>2590</v>
      </c>
    </row>
    <row r="2173" spans="1:28" x14ac:dyDescent="0.3">
      <c r="A2173">
        <v>763100</v>
      </c>
      <c r="B2173" t="s">
        <v>4356</v>
      </c>
      <c r="C2173" t="str">
        <f>LEFT(טבלה1[[#This Row],[course_title]],10)</f>
        <v>Guitar Les</v>
      </c>
      <c r="D2173" t="str">
        <f>RIGHT(טבלה1[[#This Row],[course_title]],10)</f>
        <v>gato Licks</v>
      </c>
      <c r="E2173" t="str">
        <f>MID(טבלה1[[#This Row],[course_title]],2,10)</f>
        <v>uitar Less</v>
      </c>
      <c r="F2173" t="s">
        <v>4357</v>
      </c>
      <c r="G2173" t="str">
        <f>REPLACE(טבלה1[[#This Row],[url]],19,3,"com")</f>
        <v>https://www.udemy.com/guitar-lessons-50-essential-fast-legato-licks/</v>
      </c>
      <c r="H2173" t="b">
        <v>1</v>
      </c>
      <c r="I2173" s="4">
        <v>35</v>
      </c>
      <c r="J2173" s="5">
        <v>105</v>
      </c>
      <c r="K2173" s="5">
        <v>9</v>
      </c>
      <c r="L2173" s="5">
        <v>23</v>
      </c>
      <c r="M2173">
        <v>4</v>
      </c>
      <c r="N2173" t="str">
        <f>VLOOKUP(טבלה1[[#This Row],[level_id]],Level_id!$A$2:$B$5,2)</f>
        <v>Intermediate Level</v>
      </c>
      <c r="O2173" t="str">
        <f>LOWER(טבלה1[[#This Row],[level_desc]])</f>
        <v>intermediate level</v>
      </c>
      <c r="P2173" s="3" t="str">
        <f>UPPER(טבלה1[[#This Row],[small letters]])</f>
        <v>INTERMEDIATE LEVEL</v>
      </c>
      <c r="Q2173">
        <f>LEN(טבלה1[[#This Row],[no spaces]])</f>
        <v>18</v>
      </c>
      <c r="R2173" t="str">
        <f>TRIM(טבלה1[[#This Row],[small letters]])</f>
        <v>intermediate level</v>
      </c>
      <c r="S2173" s="6">
        <v>3</v>
      </c>
      <c r="T2173" s="12">
        <v>42415</v>
      </c>
      <c r="U2173" s="6">
        <f>DAY(טבלה1[[#This Row],[published_date]])</f>
        <v>15</v>
      </c>
      <c r="V2173" s="6">
        <f>MONTH(טבלה1[[#This Row],[published_date]])</f>
        <v>2</v>
      </c>
      <c r="W2173" s="6">
        <f>YEAR(טבלה1[[#This Row],[published_date]])</f>
        <v>2016</v>
      </c>
      <c r="X2173">
        <v>3</v>
      </c>
      <c r="Y2173" t="str">
        <f>VLOOKUP(טבלה1[[#This Row],[subject_id]],Subject_id!$A$2:$B$5,2)</f>
        <v>Musical Instruments</v>
      </c>
      <c r="Z2173" s="7">
        <v>44114</v>
      </c>
      <c r="AA2173">
        <f>_xlfn.DAYS(טבלה1[[#This Row],[Removal_date]],טבלה1[[#This Row],[published_date]])</f>
        <v>1699</v>
      </c>
      <c r="AB2173" s="4">
        <f>טבלה1[[#This Row],[price]]*טבלה1[[#This Row],[num_subscribers]]</f>
        <v>3675</v>
      </c>
    </row>
    <row r="2174" spans="1:28" x14ac:dyDescent="0.3">
      <c r="A2174">
        <v>772224</v>
      </c>
      <c r="B2174" t="s">
        <v>6997</v>
      </c>
      <c r="C2174" t="str">
        <f>LEFT(טבלה1[[#This Row],[course_title]],10)</f>
        <v>Profession</v>
      </c>
      <c r="D2174" t="str">
        <f>RIGHT(טבלה1[[#This Row],[course_title]],10)</f>
        <v>SS Flexbox</v>
      </c>
      <c r="E2174" t="str">
        <f>MID(טבלה1[[#This Row],[course_title]],2,10)</f>
        <v>rofessiona</v>
      </c>
      <c r="F2174" t="s">
        <v>6998</v>
      </c>
      <c r="G2174" t="str">
        <f>REPLACE(טבלה1[[#This Row],[url]],19,3,"com")</f>
        <v>https://www.udemy.com/css-flexbox/</v>
      </c>
      <c r="H2174" t="b">
        <v>1</v>
      </c>
      <c r="I2174" s="4">
        <v>35</v>
      </c>
      <c r="J2174" s="5">
        <v>396</v>
      </c>
      <c r="K2174" s="5">
        <v>130</v>
      </c>
      <c r="L2174" s="5">
        <v>21</v>
      </c>
      <c r="M2174">
        <v>4</v>
      </c>
      <c r="N2174" t="str">
        <f>VLOOKUP(טבלה1[[#This Row],[level_id]],Level_id!$A$2:$B$5,2)</f>
        <v>Intermediate Level</v>
      </c>
      <c r="O2174" t="str">
        <f>LOWER(טבלה1[[#This Row],[level_desc]])</f>
        <v>intermediate level</v>
      </c>
      <c r="P2174" s="3" t="str">
        <f>UPPER(טבלה1[[#This Row],[small letters]])</f>
        <v>INTERMEDIATE LEVEL</v>
      </c>
      <c r="Q2174">
        <f>LEN(טבלה1[[#This Row],[no spaces]])</f>
        <v>18</v>
      </c>
      <c r="R2174" t="str">
        <f>TRIM(טבלה1[[#This Row],[small letters]])</f>
        <v>intermediate level</v>
      </c>
      <c r="S2174" s="6">
        <v>0.71666666700000003</v>
      </c>
      <c r="T2174" s="12">
        <v>42467</v>
      </c>
      <c r="U2174" s="6">
        <f>DAY(טבלה1[[#This Row],[published_date]])</f>
        <v>7</v>
      </c>
      <c r="V2174" s="6">
        <f>MONTH(טבלה1[[#This Row],[published_date]])</f>
        <v>4</v>
      </c>
      <c r="W2174" s="6">
        <f>YEAR(טבלה1[[#This Row],[published_date]])</f>
        <v>2016</v>
      </c>
      <c r="X2174">
        <v>4</v>
      </c>
      <c r="Y2174" t="str">
        <f>VLOOKUP(טבלה1[[#This Row],[subject_id]],Subject_id!$A$2:$B$5,2)</f>
        <v>Web Development</v>
      </c>
      <c r="Z2174" s="7">
        <v>44114</v>
      </c>
      <c r="AA2174">
        <f>_xlfn.DAYS(טבלה1[[#This Row],[Removal_date]],טבלה1[[#This Row],[published_date]])</f>
        <v>1647</v>
      </c>
      <c r="AB2174" s="4">
        <f>טבלה1[[#This Row],[price]]*טבלה1[[#This Row],[num_subscribers]]</f>
        <v>13860</v>
      </c>
    </row>
    <row r="2175" spans="1:28" x14ac:dyDescent="0.3">
      <c r="A2175">
        <v>774570</v>
      </c>
      <c r="B2175" t="s">
        <v>1032</v>
      </c>
      <c r="C2175" t="str">
        <f>LEFT(טבלה1[[#This Row],[course_title]],10)</f>
        <v>Profession</v>
      </c>
      <c r="D2175" t="str">
        <f>RIGHT(טבלה1[[#This Row],[course_title]],10)</f>
        <v>nce &amp; More</v>
      </c>
      <c r="E2175" t="str">
        <f>MID(טבלה1[[#This Row],[course_title]],2,10)</f>
        <v>rofessiona</v>
      </c>
      <c r="F2175" t="s">
        <v>1033</v>
      </c>
      <c r="G2175" t="str">
        <f>REPLACE(טבלה1[[#This Row],[url]],19,3,"com")</f>
        <v>https://www.udemy.com/professional-bookkeeping-accounting-4trial-balance-more/</v>
      </c>
      <c r="H2175" t="b">
        <v>1</v>
      </c>
      <c r="I2175" s="4">
        <v>35</v>
      </c>
      <c r="J2175" s="5">
        <v>83</v>
      </c>
      <c r="K2175" s="5">
        <v>8</v>
      </c>
      <c r="L2175" s="5">
        <v>21</v>
      </c>
      <c r="M2175">
        <v>1</v>
      </c>
      <c r="N2175" t="str">
        <f>VLOOKUP(טבלה1[[#This Row],[level_id]],Level_id!$A$2:$B$5,2)</f>
        <v>All levels</v>
      </c>
      <c r="O2175" t="str">
        <f>LOWER(טבלה1[[#This Row],[level_desc]])</f>
        <v>all levels</v>
      </c>
      <c r="P2175" s="3" t="str">
        <f>UPPER(טבלה1[[#This Row],[small letters]])</f>
        <v>ALL LEVELS</v>
      </c>
      <c r="Q2175">
        <f>LEN(טבלה1[[#This Row],[no spaces]])</f>
        <v>10</v>
      </c>
      <c r="R2175" t="str">
        <f>TRIM(טבלה1[[#This Row],[small letters]])</f>
        <v>all levels</v>
      </c>
      <c r="S2175" s="6">
        <v>1</v>
      </c>
      <c r="T2175" s="12">
        <v>42441</v>
      </c>
      <c r="U2175" s="6">
        <f>DAY(טבלה1[[#This Row],[published_date]])</f>
        <v>12</v>
      </c>
      <c r="V2175" s="6">
        <f>MONTH(טבלה1[[#This Row],[published_date]])</f>
        <v>3</v>
      </c>
      <c r="W2175" s="6">
        <f>YEAR(טבלה1[[#This Row],[published_date]])</f>
        <v>2016</v>
      </c>
      <c r="X2175">
        <v>1</v>
      </c>
      <c r="Y2175" t="str">
        <f>VLOOKUP(טבלה1[[#This Row],[subject_id]],Subject_id!$A$2:$B$5,2)</f>
        <v>Business Finance</v>
      </c>
      <c r="Z2175" s="7">
        <v>43318</v>
      </c>
      <c r="AA2175">
        <f>_xlfn.DAYS(טבלה1[[#This Row],[Removal_date]],טבלה1[[#This Row],[published_date]])</f>
        <v>877</v>
      </c>
      <c r="AB2175" s="4">
        <f>טבלה1[[#This Row],[price]]*טבלה1[[#This Row],[num_subscribers]]</f>
        <v>2905</v>
      </c>
    </row>
    <row r="2176" spans="1:28" x14ac:dyDescent="0.3">
      <c r="A2176">
        <v>818958</v>
      </c>
      <c r="B2176" t="s">
        <v>6741</v>
      </c>
      <c r="C2176" t="str">
        <f>LEFT(טבלה1[[#This Row],[course_title]],10)</f>
        <v>PHP For Wo</v>
      </c>
      <c r="D2176" t="str">
        <f>RIGHT(טבלה1[[#This Row],[course_title]],10)</f>
        <v>evelopment</v>
      </c>
      <c r="E2176" t="str">
        <f>MID(טבלה1[[#This Row],[course_title]],2,10)</f>
        <v>HP For Wor</v>
      </c>
      <c r="F2176" t="s">
        <v>6742</v>
      </c>
      <c r="G2176" t="str">
        <f>REPLACE(טבלה1[[#This Row],[url]],19,3,"com")</f>
        <v>https://www.udemy.com/php-for-wordpress-development/</v>
      </c>
      <c r="H2176" t="b">
        <v>1</v>
      </c>
      <c r="I2176" s="4">
        <v>35</v>
      </c>
      <c r="J2176" s="5">
        <v>850</v>
      </c>
      <c r="K2176" s="5">
        <v>12</v>
      </c>
      <c r="L2176" s="5">
        <v>16</v>
      </c>
      <c r="M2176">
        <v>2</v>
      </c>
      <c r="N2176" t="str">
        <f>VLOOKUP(טבלה1[[#This Row],[level_id]],Level_id!$A$2:$B$5,2)</f>
        <v>Beginner Level</v>
      </c>
      <c r="O2176" t="str">
        <f>LOWER(טבלה1[[#This Row],[level_desc]])</f>
        <v>beginner level</v>
      </c>
      <c r="P2176" s="3" t="str">
        <f>UPPER(טבלה1[[#This Row],[small letters]])</f>
        <v>BEGINNER LEVEL</v>
      </c>
      <c r="Q2176">
        <f>LEN(טבלה1[[#This Row],[no spaces]])</f>
        <v>14</v>
      </c>
      <c r="R2176" t="str">
        <f>TRIM(טבלה1[[#This Row],[small letters]])</f>
        <v>beginner level</v>
      </c>
      <c r="S2176" s="6">
        <v>1</v>
      </c>
      <c r="T2176" s="12">
        <v>42472</v>
      </c>
      <c r="U2176" s="6">
        <f>DAY(טבלה1[[#This Row],[published_date]])</f>
        <v>12</v>
      </c>
      <c r="V2176" s="6">
        <f>MONTH(טבלה1[[#This Row],[published_date]])</f>
        <v>4</v>
      </c>
      <c r="W2176" s="6">
        <f>YEAR(טבלה1[[#This Row],[published_date]])</f>
        <v>2016</v>
      </c>
      <c r="X2176">
        <v>4</v>
      </c>
      <c r="Y2176" t="str">
        <f>VLOOKUP(טבלה1[[#This Row],[subject_id]],Subject_id!$A$2:$B$5,2)</f>
        <v>Web Development</v>
      </c>
      <c r="Z2176" s="7">
        <v>43465</v>
      </c>
      <c r="AA2176">
        <f>_xlfn.DAYS(טבלה1[[#This Row],[Removal_date]],טבלה1[[#This Row],[published_date]])</f>
        <v>993</v>
      </c>
      <c r="AB2176" s="4">
        <f>טבלה1[[#This Row],[price]]*טבלה1[[#This Row],[num_subscribers]]</f>
        <v>29750</v>
      </c>
    </row>
    <row r="2177" spans="1:28" x14ac:dyDescent="0.3">
      <c r="A2177">
        <v>833182</v>
      </c>
      <c r="B2177" t="s">
        <v>7303</v>
      </c>
      <c r="C2177" t="str">
        <f>LEFT(טבלה1[[#This Row],[course_title]],10)</f>
        <v>JQuery DOM</v>
      </c>
      <c r="D2177" t="str">
        <f>RIGHT(טבלה1[[#This Row],[course_title]],10)</f>
        <v xml:space="preserve"> Beginners</v>
      </c>
      <c r="E2177" t="str">
        <f>MID(טבלה1[[#This Row],[course_title]],2,10)</f>
        <v xml:space="preserve">Query DOM </v>
      </c>
      <c r="F2177" t="s">
        <v>7304</v>
      </c>
      <c r="G2177" t="str">
        <f>REPLACE(טבלה1[[#This Row],[url]],19,3,"com")</f>
        <v>https://www.udemy.com/jquery-dom-and-ajax-concept-explained-for-beginners/</v>
      </c>
      <c r="H2177" t="b">
        <v>1</v>
      </c>
      <c r="I2177" s="4">
        <v>35</v>
      </c>
      <c r="J2177" s="5">
        <v>1812</v>
      </c>
      <c r="K2177" s="5">
        <v>112</v>
      </c>
      <c r="L2177" s="5">
        <v>7</v>
      </c>
      <c r="M2177">
        <v>1</v>
      </c>
      <c r="N2177" t="str">
        <f>VLOOKUP(טבלה1[[#This Row],[level_id]],Level_id!$A$2:$B$5,2)</f>
        <v>All levels</v>
      </c>
      <c r="O2177" t="str">
        <f>LOWER(טבלה1[[#This Row],[level_desc]])</f>
        <v>all levels</v>
      </c>
      <c r="P2177" s="3" t="str">
        <f>UPPER(טבלה1[[#This Row],[small letters]])</f>
        <v>ALL LEVELS</v>
      </c>
      <c r="Q2177">
        <f>LEN(טבלה1[[#This Row],[no spaces]])</f>
        <v>10</v>
      </c>
      <c r="R2177" t="str">
        <f>TRIM(טבלה1[[#This Row],[small letters]])</f>
        <v>all levels</v>
      </c>
      <c r="S2177" s="6">
        <v>0.61666666699999995</v>
      </c>
      <c r="T2177" s="12">
        <v>42487</v>
      </c>
      <c r="U2177" s="6">
        <f>DAY(טבלה1[[#This Row],[published_date]])</f>
        <v>27</v>
      </c>
      <c r="V2177" s="6">
        <f>MONTH(טבלה1[[#This Row],[published_date]])</f>
        <v>4</v>
      </c>
      <c r="W2177" s="6">
        <f>YEAR(טבלה1[[#This Row],[published_date]])</f>
        <v>2016</v>
      </c>
      <c r="X2177">
        <v>4</v>
      </c>
      <c r="Y2177" t="str">
        <f>VLOOKUP(טבלה1[[#This Row],[subject_id]],Subject_id!$A$2:$B$5,2)</f>
        <v>Web Development</v>
      </c>
      <c r="Z2177" s="7">
        <v>43734</v>
      </c>
      <c r="AA2177">
        <f>_xlfn.DAYS(טבלה1[[#This Row],[Removal_date]],טבלה1[[#This Row],[published_date]])</f>
        <v>1247</v>
      </c>
      <c r="AB2177" s="4">
        <f>טבלה1[[#This Row],[price]]*טבלה1[[#This Row],[num_subscribers]]</f>
        <v>63420</v>
      </c>
    </row>
    <row r="2178" spans="1:28" x14ac:dyDescent="0.3">
      <c r="A2178">
        <v>856530</v>
      </c>
      <c r="B2178" t="s">
        <v>5980</v>
      </c>
      <c r="C2178" t="str">
        <f>LEFT(טבלה1[[#This Row],[course_title]],10)</f>
        <v>Understand</v>
      </c>
      <c r="D2178" t="str">
        <f>RIGHT(טבלה1[[#This Row],[course_title]],10)</f>
        <v>Better Way</v>
      </c>
      <c r="E2178" t="str">
        <f>MID(טבלה1[[#This Row],[course_title]],2,10)</f>
        <v xml:space="preserve">nderstand </v>
      </c>
      <c r="F2178" t="s">
        <v>5981</v>
      </c>
      <c r="G2178" t="str">
        <f>REPLACE(טבלה1[[#This Row],[url]],19,3,"com")</f>
        <v>https://www.udemy.com/understand-php-arrays-and-http-request-in-a-better-way/</v>
      </c>
      <c r="H2178" t="b">
        <v>1</v>
      </c>
      <c r="I2178" s="4">
        <v>35</v>
      </c>
      <c r="J2178" s="5">
        <v>1627</v>
      </c>
      <c r="K2178" s="5">
        <v>38</v>
      </c>
      <c r="L2178" s="5">
        <v>7</v>
      </c>
      <c r="M2178">
        <v>1</v>
      </c>
      <c r="N2178" t="str">
        <f>VLOOKUP(טבלה1[[#This Row],[level_id]],Level_id!$A$2:$B$5,2)</f>
        <v>All levels</v>
      </c>
      <c r="O2178" t="str">
        <f>LOWER(טבלה1[[#This Row],[level_desc]])</f>
        <v>all levels</v>
      </c>
      <c r="P2178" s="3" t="str">
        <f>UPPER(טבלה1[[#This Row],[small letters]])</f>
        <v>ALL LEVELS</v>
      </c>
      <c r="Q2178">
        <f>LEN(טבלה1[[#This Row],[no spaces]])</f>
        <v>10</v>
      </c>
      <c r="R2178" t="str">
        <f>TRIM(טבלה1[[#This Row],[small letters]])</f>
        <v>all levels</v>
      </c>
      <c r="S2178" s="6">
        <v>0.58333333300000001</v>
      </c>
      <c r="T2178" s="12">
        <v>42513</v>
      </c>
      <c r="U2178" s="6">
        <f>DAY(טבלה1[[#This Row],[published_date]])</f>
        <v>23</v>
      </c>
      <c r="V2178" s="6">
        <f>MONTH(טבלה1[[#This Row],[published_date]])</f>
        <v>5</v>
      </c>
      <c r="W2178" s="6">
        <f>YEAR(טבלה1[[#This Row],[published_date]])</f>
        <v>2016</v>
      </c>
      <c r="X2178">
        <v>4</v>
      </c>
      <c r="Y2178" t="str">
        <f>VLOOKUP(טבלה1[[#This Row],[subject_id]],Subject_id!$A$2:$B$5,2)</f>
        <v>Web Development</v>
      </c>
      <c r="Z2178" s="7">
        <v>43734</v>
      </c>
      <c r="AA2178">
        <f>_xlfn.DAYS(טבלה1[[#This Row],[Removal_date]],טבלה1[[#This Row],[published_date]])</f>
        <v>1221</v>
      </c>
      <c r="AB2178" s="4">
        <f>טבלה1[[#This Row],[price]]*טבלה1[[#This Row],[num_subscribers]]</f>
        <v>56945</v>
      </c>
    </row>
    <row r="2179" spans="1:28" x14ac:dyDescent="0.3">
      <c r="A2179">
        <v>859446</v>
      </c>
      <c r="B2179" t="s">
        <v>6567</v>
      </c>
      <c r="C2179" t="str">
        <f>LEFT(טבלה1[[#This Row],[course_title]],10)</f>
        <v>Cross-Plat</v>
      </c>
      <c r="D2179" t="str">
        <f>RIGHT(טבלה1[[#This Row],[course_title]],10)</f>
        <v>re 1.0 MVC</v>
      </c>
      <c r="E2179" t="str">
        <f>MID(טבלה1[[#This Row],[course_title]],2,10)</f>
        <v>ross-Platf</v>
      </c>
      <c r="F2179" t="s">
        <v>6568</v>
      </c>
      <c r="G2179" t="str">
        <f>REPLACE(טבלה1[[#This Row],[url]],19,3,"com")</f>
        <v>https://www.udemy.com/crossplatformaspnetcoremvc/</v>
      </c>
      <c r="H2179" t="b">
        <v>1</v>
      </c>
      <c r="I2179" s="4">
        <v>35</v>
      </c>
      <c r="J2179" s="5">
        <v>601</v>
      </c>
      <c r="K2179" s="5">
        <v>126</v>
      </c>
      <c r="L2179" s="5">
        <v>64</v>
      </c>
      <c r="M2179">
        <v>1</v>
      </c>
      <c r="N2179" t="str">
        <f>VLOOKUP(טבלה1[[#This Row],[level_id]],Level_id!$A$2:$B$5,2)</f>
        <v>All levels</v>
      </c>
      <c r="O2179" t="str">
        <f>LOWER(טבלה1[[#This Row],[level_desc]])</f>
        <v>all levels</v>
      </c>
      <c r="P2179" s="3" t="str">
        <f>UPPER(טבלה1[[#This Row],[small letters]])</f>
        <v>ALL LEVELS</v>
      </c>
      <c r="Q2179">
        <f>LEN(טבלה1[[#This Row],[no spaces]])</f>
        <v>10</v>
      </c>
      <c r="R2179" t="str">
        <f>TRIM(טבלה1[[#This Row],[small letters]])</f>
        <v>all levels</v>
      </c>
      <c r="S2179" s="6">
        <v>5.5</v>
      </c>
      <c r="T2179" s="12">
        <v>42562</v>
      </c>
      <c r="U2179" s="6">
        <f>DAY(טבלה1[[#This Row],[published_date]])</f>
        <v>11</v>
      </c>
      <c r="V2179" s="6">
        <f>MONTH(טבלה1[[#This Row],[published_date]])</f>
        <v>7</v>
      </c>
      <c r="W2179" s="6">
        <f>YEAR(טבלה1[[#This Row],[published_date]])</f>
        <v>2016</v>
      </c>
      <c r="X2179">
        <v>4</v>
      </c>
      <c r="Y2179" t="str">
        <f>VLOOKUP(טבלה1[[#This Row],[subject_id]],Subject_id!$A$2:$B$5,2)</f>
        <v>Web Development</v>
      </c>
      <c r="Z2179" s="7">
        <v>43734</v>
      </c>
      <c r="AA2179">
        <f>_xlfn.DAYS(טבלה1[[#This Row],[Removal_date]],טבלה1[[#This Row],[published_date]])</f>
        <v>1172</v>
      </c>
      <c r="AB2179" s="4">
        <f>טבלה1[[#This Row],[price]]*טבלה1[[#This Row],[num_subscribers]]</f>
        <v>21035</v>
      </c>
    </row>
    <row r="2180" spans="1:28" x14ac:dyDescent="0.3">
      <c r="A2180">
        <v>872204</v>
      </c>
      <c r="B2180" t="s">
        <v>2168</v>
      </c>
      <c r="C2180" t="str">
        <f>LEFT(טבלה1[[#This Row],[course_title]],10)</f>
        <v>Excel 4 Ac</v>
      </c>
      <c r="D2180" t="str">
        <f>RIGHT(טבלה1[[#This Row],[course_title]],10)</f>
        <v>ime &amp; Text</v>
      </c>
      <c r="E2180" t="str">
        <f>MID(טבלה1[[#This Row],[course_title]],2,10)</f>
        <v>xcel 4 Acc</v>
      </c>
      <c r="F2180" t="s">
        <v>2169</v>
      </c>
      <c r="G2180" t="str">
        <f>REPLACE(טבלה1[[#This Row],[url]],19,3,"com")</f>
        <v>https://www.udemy.com/excel-4-accounting-bookkeeping-master-date-time-text/</v>
      </c>
      <c r="H2180" t="b">
        <v>1</v>
      </c>
      <c r="I2180" s="4">
        <v>35</v>
      </c>
      <c r="J2180" s="5">
        <v>15</v>
      </c>
      <c r="K2180" s="5">
        <v>1</v>
      </c>
      <c r="L2180" s="5">
        <v>12</v>
      </c>
      <c r="M2180">
        <v>1</v>
      </c>
      <c r="N2180" t="str">
        <f>VLOOKUP(טבלה1[[#This Row],[level_id]],Level_id!$A$2:$B$5,2)</f>
        <v>All levels</v>
      </c>
      <c r="O2180" t="str">
        <f>LOWER(טבלה1[[#This Row],[level_desc]])</f>
        <v>all levels</v>
      </c>
      <c r="P2180" s="3" t="str">
        <f>UPPER(טבלה1[[#This Row],[small letters]])</f>
        <v>ALL LEVELS</v>
      </c>
      <c r="Q2180">
        <f>LEN(טבלה1[[#This Row],[no spaces]])</f>
        <v>10</v>
      </c>
      <c r="R2180" t="str">
        <f>TRIM(טבלה1[[#This Row],[small letters]])</f>
        <v>all levels</v>
      </c>
      <c r="S2180" s="6">
        <v>1</v>
      </c>
      <c r="T2180" s="12">
        <v>42548</v>
      </c>
      <c r="U2180" s="6">
        <f>DAY(טבלה1[[#This Row],[published_date]])</f>
        <v>27</v>
      </c>
      <c r="V2180" s="6">
        <f>MONTH(טבלה1[[#This Row],[published_date]])</f>
        <v>6</v>
      </c>
      <c r="W2180" s="6">
        <f>YEAR(טבלה1[[#This Row],[published_date]])</f>
        <v>2016</v>
      </c>
      <c r="X2180">
        <v>1</v>
      </c>
      <c r="Y2180" t="str">
        <f>VLOOKUP(טבלה1[[#This Row],[subject_id]],Subject_id!$A$2:$B$5,2)</f>
        <v>Business Finance</v>
      </c>
      <c r="Z2180" s="7">
        <v>43734</v>
      </c>
      <c r="AA2180">
        <f>_xlfn.DAYS(טבלה1[[#This Row],[Removal_date]],טבלה1[[#This Row],[published_date]])</f>
        <v>1186</v>
      </c>
      <c r="AB2180" s="4">
        <f>טבלה1[[#This Row],[price]]*טבלה1[[#This Row],[num_subscribers]]</f>
        <v>525</v>
      </c>
    </row>
    <row r="2181" spans="1:28" x14ac:dyDescent="0.3">
      <c r="A2181">
        <v>892898</v>
      </c>
      <c r="B2181" t="s">
        <v>4118</v>
      </c>
      <c r="C2181" t="str">
        <f>LEFT(טבלה1[[#This Row],[course_title]],10)</f>
        <v>Didgeridoo</v>
      </c>
      <c r="D2181" t="str">
        <f>RIGHT(טבלה1[[#This Row],[course_title]],10)</f>
        <v>ermediate.</v>
      </c>
      <c r="E2181" t="str">
        <f>MID(טבלה1[[#This Row],[course_title]],2,10)</f>
        <v xml:space="preserve">idgeridoo </v>
      </c>
      <c r="F2181" t="s">
        <v>4119</v>
      </c>
      <c r="G2181" t="str">
        <f>REPLACE(טבלה1[[#This Row],[url]],19,3,"com")</f>
        <v>https://www.udemy.com/didgeridoo-intermediate/</v>
      </c>
      <c r="H2181" t="b">
        <v>1</v>
      </c>
      <c r="I2181" s="4">
        <v>35</v>
      </c>
      <c r="J2181" s="5">
        <v>55</v>
      </c>
      <c r="K2181" s="5">
        <v>2</v>
      </c>
      <c r="L2181" s="5">
        <v>30</v>
      </c>
      <c r="M2181">
        <v>4</v>
      </c>
      <c r="N2181" t="str">
        <f>VLOOKUP(טבלה1[[#This Row],[level_id]],Level_id!$A$2:$B$5,2)</f>
        <v>Intermediate Level</v>
      </c>
      <c r="O2181" t="str">
        <f>LOWER(טבלה1[[#This Row],[level_desc]])</f>
        <v>intermediate level</v>
      </c>
      <c r="P2181" s="3" t="str">
        <f>UPPER(טבלה1[[#This Row],[small letters]])</f>
        <v>INTERMEDIATE LEVEL</v>
      </c>
      <c r="Q2181">
        <f>LEN(טבלה1[[#This Row],[no spaces]])</f>
        <v>18</v>
      </c>
      <c r="R2181" t="str">
        <f>TRIM(טבלה1[[#This Row],[small letters]])</f>
        <v>intermediate level</v>
      </c>
      <c r="S2181" s="6">
        <v>2</v>
      </c>
      <c r="T2181" s="12">
        <v>42553</v>
      </c>
      <c r="U2181" s="6">
        <f>DAY(טבלה1[[#This Row],[published_date]])</f>
        <v>2</v>
      </c>
      <c r="V2181" s="6">
        <f>MONTH(טבלה1[[#This Row],[published_date]])</f>
        <v>7</v>
      </c>
      <c r="W2181" s="6">
        <f>YEAR(טבלה1[[#This Row],[published_date]])</f>
        <v>2016</v>
      </c>
      <c r="X2181">
        <v>3</v>
      </c>
      <c r="Y2181" t="str">
        <f>VLOOKUP(טבלה1[[#This Row],[subject_id]],Subject_id!$A$2:$B$5,2)</f>
        <v>Musical Instruments</v>
      </c>
      <c r="Z2181" s="7">
        <v>44114</v>
      </c>
      <c r="AA2181">
        <f>_xlfn.DAYS(טבלה1[[#This Row],[Removal_date]],טבלה1[[#This Row],[published_date]])</f>
        <v>1561</v>
      </c>
      <c r="AB2181" s="4">
        <f>טבלה1[[#This Row],[price]]*טבלה1[[#This Row],[num_subscribers]]</f>
        <v>1925</v>
      </c>
    </row>
    <row r="2182" spans="1:28" x14ac:dyDescent="0.3">
      <c r="A2182">
        <v>893056</v>
      </c>
      <c r="B2182" t="s">
        <v>3762</v>
      </c>
      <c r="C2182" t="str">
        <f>LEFT(טבלה1[[#This Row],[course_title]],10)</f>
        <v>Didgeridoo</v>
      </c>
      <c r="D2182" t="str">
        <f>RIGHT(טבלה1[[#This Row],[course_title]],10)</f>
        <v xml:space="preserve"> beginning</v>
      </c>
      <c r="E2182" t="str">
        <f>MID(טבלה1[[#This Row],[course_title]],2,10)</f>
        <v xml:space="preserve">idgeridoo </v>
      </c>
      <c r="F2182" t="s">
        <v>3763</v>
      </c>
      <c r="G2182" t="str">
        <f>REPLACE(טבלה1[[#This Row],[url]],19,3,"com")</f>
        <v>https://www.udemy.com/didgeridoo-beginners/</v>
      </c>
      <c r="H2182" t="b">
        <v>1</v>
      </c>
      <c r="I2182" s="4">
        <v>35</v>
      </c>
      <c r="J2182" s="5">
        <v>87</v>
      </c>
      <c r="K2182" s="5">
        <v>11</v>
      </c>
      <c r="L2182" s="5">
        <v>38</v>
      </c>
      <c r="M2182">
        <v>2</v>
      </c>
      <c r="N2182" t="str">
        <f>VLOOKUP(טבלה1[[#This Row],[level_id]],Level_id!$A$2:$B$5,2)</f>
        <v>Beginner Level</v>
      </c>
      <c r="O2182" t="str">
        <f>LOWER(טבלה1[[#This Row],[level_desc]])</f>
        <v>beginner level</v>
      </c>
      <c r="P2182" s="3" t="str">
        <f>UPPER(טבלה1[[#This Row],[small letters]])</f>
        <v>BEGINNER LEVEL</v>
      </c>
      <c r="Q2182">
        <f>LEN(טבלה1[[#This Row],[no spaces]])</f>
        <v>14</v>
      </c>
      <c r="R2182" t="str">
        <f>TRIM(טבלה1[[#This Row],[small letters]])</f>
        <v>beginner level</v>
      </c>
      <c r="S2182" s="6">
        <v>3</v>
      </c>
      <c r="T2182" s="12">
        <v>42553</v>
      </c>
      <c r="U2182" s="6">
        <f>DAY(טבלה1[[#This Row],[published_date]])</f>
        <v>2</v>
      </c>
      <c r="V2182" s="6">
        <f>MONTH(טבלה1[[#This Row],[published_date]])</f>
        <v>7</v>
      </c>
      <c r="W2182" s="6">
        <f>YEAR(טבלה1[[#This Row],[published_date]])</f>
        <v>2016</v>
      </c>
      <c r="X2182">
        <v>3</v>
      </c>
      <c r="Y2182" t="str">
        <f>VLOOKUP(טבלה1[[#This Row],[subject_id]],Subject_id!$A$2:$B$5,2)</f>
        <v>Musical Instruments</v>
      </c>
      <c r="Z2182" s="7">
        <v>43465</v>
      </c>
      <c r="AA2182">
        <f>_xlfn.DAYS(טבלה1[[#This Row],[Removal_date]],טבלה1[[#This Row],[published_date]])</f>
        <v>912</v>
      </c>
      <c r="AB2182" s="4">
        <f>טבלה1[[#This Row],[price]]*טבלה1[[#This Row],[num_subscribers]]</f>
        <v>3045</v>
      </c>
    </row>
    <row r="2183" spans="1:28" x14ac:dyDescent="0.3">
      <c r="A2183">
        <v>893978</v>
      </c>
      <c r="B2183" t="s">
        <v>3534</v>
      </c>
      <c r="C2183" t="str">
        <f>LEFT(טבלה1[[#This Row],[course_title]],10)</f>
        <v>How to Fix</v>
      </c>
      <c r="D2183" t="str">
        <f>RIGHT(טבלה1[[#This Row],[course_title]],10)</f>
        <v xml:space="preserve"> Designers</v>
      </c>
      <c r="E2183" t="str">
        <f>MID(טבלה1[[#This Row],[course_title]],2,10)</f>
        <v xml:space="preserve">ow to Fix </v>
      </c>
      <c r="F2183" t="s">
        <v>3535</v>
      </c>
      <c r="G2183" t="str">
        <f>REPLACE(טבלה1[[#This Row],[url]],19,3,"com")</f>
        <v>https://www.udemy.com/how-to-fix-common-branding-mistakes-for-graphic-designers/</v>
      </c>
      <c r="H2183" t="b">
        <v>1</v>
      </c>
      <c r="I2183" s="4">
        <v>35</v>
      </c>
      <c r="J2183" s="5">
        <v>19</v>
      </c>
      <c r="K2183" s="5">
        <v>2</v>
      </c>
      <c r="L2183" s="5">
        <v>9</v>
      </c>
      <c r="M2183">
        <v>4</v>
      </c>
      <c r="N2183" t="str">
        <f>VLOOKUP(טבלה1[[#This Row],[level_id]],Level_id!$A$2:$B$5,2)</f>
        <v>Intermediate Level</v>
      </c>
      <c r="O2183" t="str">
        <f>LOWER(טבלה1[[#This Row],[level_desc]])</f>
        <v>intermediate level</v>
      </c>
      <c r="P2183" s="3" t="str">
        <f>UPPER(טבלה1[[#This Row],[small letters]])</f>
        <v>INTERMEDIATE LEVEL</v>
      </c>
      <c r="Q2183">
        <f>LEN(טבלה1[[#This Row],[no spaces]])</f>
        <v>18</v>
      </c>
      <c r="R2183" t="str">
        <f>TRIM(טבלה1[[#This Row],[small letters]])</f>
        <v>intermediate level</v>
      </c>
      <c r="S2183" s="6">
        <v>1.5</v>
      </c>
      <c r="T2183" s="12">
        <v>42692</v>
      </c>
      <c r="U2183" s="6">
        <f>DAY(טבלה1[[#This Row],[published_date]])</f>
        <v>18</v>
      </c>
      <c r="V2183" s="6">
        <f>MONTH(טבלה1[[#This Row],[published_date]])</f>
        <v>11</v>
      </c>
      <c r="W2183" s="6">
        <f>YEAR(טבלה1[[#This Row],[published_date]])</f>
        <v>2016</v>
      </c>
      <c r="X2183">
        <v>2</v>
      </c>
      <c r="Y2183" t="str">
        <f>VLOOKUP(טבלה1[[#This Row],[subject_id]],Subject_id!$A$2:$B$5,2)</f>
        <v>Graphic Design</v>
      </c>
      <c r="Z2183" s="7">
        <v>44114</v>
      </c>
      <c r="AA2183">
        <f>_xlfn.DAYS(טבלה1[[#This Row],[Removal_date]],טבלה1[[#This Row],[published_date]])</f>
        <v>1422</v>
      </c>
      <c r="AB2183" s="4">
        <f>טבלה1[[#This Row],[price]]*טבלה1[[#This Row],[num_subscribers]]</f>
        <v>665</v>
      </c>
    </row>
    <row r="2184" spans="1:28" x14ac:dyDescent="0.3">
      <c r="A2184">
        <v>929146</v>
      </c>
      <c r="B2184" t="s">
        <v>2300</v>
      </c>
      <c r="C2184" t="str">
        <f>LEFT(טבלה1[[#This Row],[course_title]],10)</f>
        <v>Learn Stoc</v>
      </c>
      <c r="D2184" t="str">
        <f>RIGHT(טבלה1[[#This Row],[course_title]],10)</f>
        <v>Simple 101</v>
      </c>
      <c r="E2184" t="str">
        <f>MID(טבלה1[[#This Row],[course_title]],2,10)</f>
        <v>earn Stock</v>
      </c>
      <c r="F2184" t="s">
        <v>2301</v>
      </c>
      <c r="G2184" t="str">
        <f>REPLACE(טבלה1[[#This Row],[url]],19,3,"com")</f>
        <v>https://www.udemy.com/learn-to-trade-stock-options-options-made-simple/</v>
      </c>
      <c r="H2184" t="b">
        <v>1</v>
      </c>
      <c r="I2184" s="4">
        <v>35</v>
      </c>
      <c r="J2184" s="5">
        <v>93</v>
      </c>
      <c r="K2184" s="5">
        <v>13</v>
      </c>
      <c r="L2184" s="5">
        <v>49</v>
      </c>
      <c r="M2184">
        <v>2</v>
      </c>
      <c r="N2184" t="str">
        <f>VLOOKUP(טבלה1[[#This Row],[level_id]],Level_id!$A$2:$B$5,2)</f>
        <v>Beginner Level</v>
      </c>
      <c r="O2184" t="str">
        <f>LOWER(טבלה1[[#This Row],[level_desc]])</f>
        <v>beginner level</v>
      </c>
      <c r="P2184" s="3" t="str">
        <f>UPPER(טבלה1[[#This Row],[small letters]])</f>
        <v>BEGINNER LEVEL</v>
      </c>
      <c r="Q2184">
        <f>LEN(טבלה1[[#This Row],[no spaces]])</f>
        <v>14</v>
      </c>
      <c r="R2184" t="str">
        <f>TRIM(טבלה1[[#This Row],[small letters]])</f>
        <v>beginner level</v>
      </c>
      <c r="S2184" s="6">
        <v>5</v>
      </c>
      <c r="T2184" s="12">
        <v>42599</v>
      </c>
      <c r="U2184" s="6">
        <f>DAY(טבלה1[[#This Row],[published_date]])</f>
        <v>17</v>
      </c>
      <c r="V2184" s="6">
        <f>MONTH(טבלה1[[#This Row],[published_date]])</f>
        <v>8</v>
      </c>
      <c r="W2184" s="6">
        <f>YEAR(טבלה1[[#This Row],[published_date]])</f>
        <v>2016</v>
      </c>
      <c r="X2184">
        <v>1</v>
      </c>
      <c r="Y2184" t="str">
        <f>VLOOKUP(טבלה1[[#This Row],[subject_id]],Subject_id!$A$2:$B$5,2)</f>
        <v>Business Finance</v>
      </c>
      <c r="Z2184" s="7">
        <v>43465</v>
      </c>
      <c r="AA2184">
        <f>_xlfn.DAYS(טבלה1[[#This Row],[Removal_date]],טבלה1[[#This Row],[published_date]])</f>
        <v>866</v>
      </c>
      <c r="AB2184" s="4">
        <f>טבלה1[[#This Row],[price]]*טבלה1[[#This Row],[num_subscribers]]</f>
        <v>3255</v>
      </c>
    </row>
    <row r="2185" spans="1:28" x14ac:dyDescent="0.3">
      <c r="A2185">
        <v>943426</v>
      </c>
      <c r="B2185" t="s">
        <v>556</v>
      </c>
      <c r="C2185" t="str">
        <f>LEFT(טבלה1[[#This Row],[course_title]],10)</f>
        <v xml:space="preserve">Learn How </v>
      </c>
      <c r="D2185" t="str">
        <f>RIGHT(טבלה1[[#This Row],[course_title]],10)</f>
        <v>hFlow Game</v>
      </c>
      <c r="E2185" t="str">
        <f>MID(טבלה1[[#This Row],[course_title]],2,10)</f>
        <v>earn How t</v>
      </c>
      <c r="F2185" t="s">
        <v>557</v>
      </c>
      <c r="G2185" t="str">
        <f>REPLACE(טבלה1[[#This Row],[url]],19,3,"com")</f>
        <v>https://www.udemy.com/learn-how-to-play-cashflow-game/</v>
      </c>
      <c r="H2185" t="b">
        <v>1</v>
      </c>
      <c r="I2185" s="4">
        <v>35</v>
      </c>
      <c r="J2185" s="5">
        <v>1459</v>
      </c>
      <c r="K2185" s="5">
        <v>11</v>
      </c>
      <c r="L2185" s="5">
        <v>26</v>
      </c>
      <c r="M2185">
        <v>2</v>
      </c>
      <c r="N2185" t="str">
        <f>VLOOKUP(טבלה1[[#This Row],[level_id]],Level_id!$A$2:$B$5,2)</f>
        <v>Beginner Level</v>
      </c>
      <c r="O2185" t="str">
        <f>LOWER(טבלה1[[#This Row],[level_desc]])</f>
        <v>beginner level</v>
      </c>
      <c r="P2185" s="3" t="str">
        <f>UPPER(טבלה1[[#This Row],[small letters]])</f>
        <v>BEGINNER LEVEL</v>
      </c>
      <c r="Q2185">
        <f>LEN(טבלה1[[#This Row],[no spaces]])</f>
        <v>14</v>
      </c>
      <c r="R2185" t="str">
        <f>TRIM(טבלה1[[#This Row],[small letters]])</f>
        <v>beginner level</v>
      </c>
      <c r="S2185" s="6">
        <v>1</v>
      </c>
      <c r="T2185" s="12">
        <v>42660</v>
      </c>
      <c r="U2185" s="6">
        <f>DAY(טבלה1[[#This Row],[published_date]])</f>
        <v>17</v>
      </c>
      <c r="V2185" s="6">
        <f>MONTH(טבלה1[[#This Row],[published_date]])</f>
        <v>10</v>
      </c>
      <c r="W2185" s="6">
        <f>YEAR(טבלה1[[#This Row],[published_date]])</f>
        <v>2016</v>
      </c>
      <c r="X2185">
        <v>1</v>
      </c>
      <c r="Y2185" t="str">
        <f>VLOOKUP(טבלה1[[#This Row],[subject_id]],Subject_id!$A$2:$B$5,2)</f>
        <v>Business Finance</v>
      </c>
      <c r="Z2185" s="7">
        <v>43245</v>
      </c>
      <c r="AA2185">
        <f>_xlfn.DAYS(טבלה1[[#This Row],[Removal_date]],טבלה1[[#This Row],[published_date]])</f>
        <v>585</v>
      </c>
      <c r="AB2185" s="4">
        <f>טבלה1[[#This Row],[price]]*טבלה1[[#This Row],[num_subscribers]]</f>
        <v>51065</v>
      </c>
    </row>
    <row r="2186" spans="1:28" x14ac:dyDescent="0.3">
      <c r="A2186">
        <v>955138</v>
      </c>
      <c r="B2186" t="s">
        <v>5854</v>
      </c>
      <c r="C2186" t="str">
        <f>LEFT(טבלה1[[#This Row],[course_title]],10)</f>
        <v>AJAX :basi</v>
      </c>
      <c r="D2186" t="str">
        <f>RIGHT(טבלה1[[#This Row],[course_title]],10)</f>
        <v xml:space="preserve"> beginners</v>
      </c>
      <c r="E2186" t="str">
        <f>MID(טבלה1[[#This Row],[course_title]],2,10)</f>
        <v>JAX :basic</v>
      </c>
      <c r="F2186" t="s">
        <v>5855</v>
      </c>
      <c r="G2186" t="str">
        <f>REPLACE(טבלה1[[#This Row],[url]],19,3,"com")</f>
        <v>https://www.udemy.com/ajaxbasics/</v>
      </c>
      <c r="H2186" t="b">
        <v>1</v>
      </c>
      <c r="I2186" s="4">
        <v>35</v>
      </c>
      <c r="J2186" s="5">
        <v>1241</v>
      </c>
      <c r="K2186" s="5">
        <v>23</v>
      </c>
      <c r="L2186" s="5">
        <v>9</v>
      </c>
      <c r="M2186">
        <v>1</v>
      </c>
      <c r="N2186" t="str">
        <f>VLOOKUP(טבלה1[[#This Row],[level_id]],Level_id!$A$2:$B$5,2)</f>
        <v>All levels</v>
      </c>
      <c r="O2186" t="str">
        <f>LOWER(טבלה1[[#This Row],[level_desc]])</f>
        <v>all levels</v>
      </c>
      <c r="P2186" s="3" t="str">
        <f>UPPER(טבלה1[[#This Row],[small letters]])</f>
        <v>ALL LEVELS</v>
      </c>
      <c r="Q2186">
        <f>LEN(טבלה1[[#This Row],[no spaces]])</f>
        <v>10</v>
      </c>
      <c r="R2186" t="str">
        <f>TRIM(טבלה1[[#This Row],[small letters]])</f>
        <v>all levels</v>
      </c>
      <c r="S2186" s="6">
        <v>0.56666666700000001</v>
      </c>
      <c r="T2186" s="12">
        <v>42623</v>
      </c>
      <c r="U2186" s="6">
        <f>DAY(טבלה1[[#This Row],[published_date]])</f>
        <v>10</v>
      </c>
      <c r="V2186" s="6">
        <f>MONTH(טבלה1[[#This Row],[published_date]])</f>
        <v>9</v>
      </c>
      <c r="W2186" s="6">
        <f>YEAR(טבלה1[[#This Row],[published_date]])</f>
        <v>2016</v>
      </c>
      <c r="X2186">
        <v>4</v>
      </c>
      <c r="Y2186" t="str">
        <f>VLOOKUP(טבלה1[[#This Row],[subject_id]],Subject_id!$A$2:$B$5,2)</f>
        <v>Web Development</v>
      </c>
      <c r="Z2186" s="7">
        <v>43734</v>
      </c>
      <c r="AA2186">
        <f>_xlfn.DAYS(טבלה1[[#This Row],[Removal_date]],טבלה1[[#This Row],[published_date]])</f>
        <v>1111</v>
      </c>
      <c r="AB2186" s="4">
        <f>טבלה1[[#This Row],[price]]*טבלה1[[#This Row],[num_subscribers]]</f>
        <v>43435</v>
      </c>
    </row>
    <row r="2187" spans="1:28" x14ac:dyDescent="0.3">
      <c r="A2187">
        <v>967422</v>
      </c>
      <c r="B2187" t="s">
        <v>5705</v>
      </c>
      <c r="C2187" t="str">
        <f>LEFT(טבלה1[[#This Row],[course_title]],10)</f>
        <v>XML DOM :b</v>
      </c>
      <c r="D2187" t="str">
        <f>RIGHT(טבלה1[[#This Row],[course_title]],10)</f>
        <v xml:space="preserve"> beginners</v>
      </c>
      <c r="E2187" t="str">
        <f>MID(טבלה1[[#This Row],[course_title]],2,10)</f>
        <v>ML DOM :ba</v>
      </c>
      <c r="F2187" t="s">
        <v>5706</v>
      </c>
      <c r="G2187" t="str">
        <f>REPLACE(טבלה1[[#This Row],[url]],19,3,"com")</f>
        <v>https://www.udemy.com/xml-dom-basics-for-beginners/</v>
      </c>
      <c r="H2187" t="b">
        <v>1</v>
      </c>
      <c r="I2187" s="4">
        <v>35</v>
      </c>
      <c r="J2187" s="5">
        <v>920</v>
      </c>
      <c r="K2187" s="5">
        <v>1</v>
      </c>
      <c r="L2187" s="5">
        <v>7</v>
      </c>
      <c r="M2187">
        <v>1</v>
      </c>
      <c r="N2187" t="str">
        <f>VLOOKUP(טבלה1[[#This Row],[level_id]],Level_id!$A$2:$B$5,2)</f>
        <v>All levels</v>
      </c>
      <c r="O2187" t="str">
        <f>LOWER(טבלה1[[#This Row],[level_desc]])</f>
        <v>all levels</v>
      </c>
      <c r="P2187" s="3" t="str">
        <f>UPPER(טבלה1[[#This Row],[small letters]])</f>
        <v>ALL LEVELS</v>
      </c>
      <c r="Q2187">
        <f>LEN(טבלה1[[#This Row],[no spaces]])</f>
        <v>10</v>
      </c>
      <c r="R2187" t="str">
        <f>TRIM(טבלה1[[#This Row],[small letters]])</f>
        <v>all levels</v>
      </c>
      <c r="S2187" s="6">
        <v>0.7</v>
      </c>
      <c r="T2187" s="12">
        <v>42639</v>
      </c>
      <c r="U2187" s="6">
        <f>DAY(טבלה1[[#This Row],[published_date]])</f>
        <v>26</v>
      </c>
      <c r="V2187" s="6">
        <f>MONTH(טבלה1[[#This Row],[published_date]])</f>
        <v>9</v>
      </c>
      <c r="W2187" s="6">
        <f>YEAR(טבלה1[[#This Row],[published_date]])</f>
        <v>2016</v>
      </c>
      <c r="X2187">
        <v>4</v>
      </c>
      <c r="Y2187" t="str">
        <f>VLOOKUP(טבלה1[[#This Row],[subject_id]],Subject_id!$A$2:$B$5,2)</f>
        <v>Web Development</v>
      </c>
      <c r="Z2187" s="7">
        <v>43734</v>
      </c>
      <c r="AA2187">
        <f>_xlfn.DAYS(טבלה1[[#This Row],[Removal_date]],טבלה1[[#This Row],[published_date]])</f>
        <v>1095</v>
      </c>
      <c r="AB2187" s="4">
        <f>טבלה1[[#This Row],[price]]*טבלה1[[#This Row],[num_subscribers]]</f>
        <v>32200</v>
      </c>
    </row>
    <row r="2188" spans="1:28" x14ac:dyDescent="0.3">
      <c r="A2188">
        <v>967424</v>
      </c>
      <c r="B2188" t="s">
        <v>6671</v>
      </c>
      <c r="C2188" t="str">
        <f>LEFT(טבלה1[[#This Row],[course_title]],10)</f>
        <v>XML DTD :b</v>
      </c>
      <c r="D2188" t="str">
        <f>RIGHT(טבלה1[[#This Row],[course_title]],10)</f>
        <v xml:space="preserve"> beginners</v>
      </c>
      <c r="E2188" t="str">
        <f>MID(טבלה1[[#This Row],[course_title]],2,10)</f>
        <v>ML DTD :ba</v>
      </c>
      <c r="F2188" t="s">
        <v>6672</v>
      </c>
      <c r="G2188" t="str">
        <f>REPLACE(טבלה1[[#This Row],[url]],19,3,"com")</f>
        <v>https://www.udemy.com/xml-dtd-basics-for-beginners/</v>
      </c>
      <c r="H2188" t="b">
        <v>1</v>
      </c>
      <c r="I2188" s="4">
        <v>35</v>
      </c>
      <c r="J2188" s="5">
        <v>903</v>
      </c>
      <c r="K2188" s="5">
        <v>3</v>
      </c>
      <c r="L2188" s="5">
        <v>7</v>
      </c>
      <c r="M2188">
        <v>1</v>
      </c>
      <c r="N2188" t="str">
        <f>VLOOKUP(טבלה1[[#This Row],[level_id]],Level_id!$A$2:$B$5,2)</f>
        <v>All levels</v>
      </c>
      <c r="O2188" t="str">
        <f>LOWER(טבלה1[[#This Row],[level_desc]])</f>
        <v>all levels</v>
      </c>
      <c r="P2188" s="3" t="str">
        <f>UPPER(טבלה1[[#This Row],[small letters]])</f>
        <v>ALL LEVELS</v>
      </c>
      <c r="Q2188">
        <f>LEN(טבלה1[[#This Row],[no spaces]])</f>
        <v>10</v>
      </c>
      <c r="R2188" t="str">
        <f>TRIM(טבלה1[[#This Row],[small letters]])</f>
        <v>all levels</v>
      </c>
      <c r="S2188" s="6">
        <v>0.55000000000000004</v>
      </c>
      <c r="T2188" s="12">
        <v>42639</v>
      </c>
      <c r="U2188" s="6">
        <f>DAY(טבלה1[[#This Row],[published_date]])</f>
        <v>26</v>
      </c>
      <c r="V2188" s="6">
        <f>MONTH(טבלה1[[#This Row],[published_date]])</f>
        <v>9</v>
      </c>
      <c r="W2188" s="6">
        <f>YEAR(טבלה1[[#This Row],[published_date]])</f>
        <v>2016</v>
      </c>
      <c r="X2188">
        <v>4</v>
      </c>
      <c r="Y2188" t="str">
        <f>VLOOKUP(טבלה1[[#This Row],[subject_id]],Subject_id!$A$2:$B$5,2)</f>
        <v>Web Development</v>
      </c>
      <c r="Z2188" s="7">
        <v>43734</v>
      </c>
      <c r="AA2188">
        <f>_xlfn.DAYS(טבלה1[[#This Row],[Removal_date]],טבלה1[[#This Row],[published_date]])</f>
        <v>1095</v>
      </c>
      <c r="AB2188" s="4">
        <f>טבלה1[[#This Row],[price]]*טבלה1[[#This Row],[num_subscribers]]</f>
        <v>31605</v>
      </c>
    </row>
    <row r="2189" spans="1:28" x14ac:dyDescent="0.3">
      <c r="A2189">
        <v>968278</v>
      </c>
      <c r="B2189" t="s">
        <v>6098</v>
      </c>
      <c r="C2189" t="str">
        <f>LEFT(טבלה1[[#This Row],[course_title]],10)</f>
        <v>XSLT :basi</v>
      </c>
      <c r="D2189" t="str">
        <f>RIGHT(טבלה1[[#This Row],[course_title]],10)</f>
        <v xml:space="preserve"> beginners</v>
      </c>
      <c r="E2189" t="str">
        <f>MID(טבלה1[[#This Row],[course_title]],2,10)</f>
        <v>SLT :basic</v>
      </c>
      <c r="F2189" t="s">
        <v>6099</v>
      </c>
      <c r="G2189" t="str">
        <f>REPLACE(טבלה1[[#This Row],[url]],19,3,"com")</f>
        <v>https://www.udemy.com/xslt-basics-for-beginners/</v>
      </c>
      <c r="H2189" t="b">
        <v>1</v>
      </c>
      <c r="I2189" s="4">
        <v>35</v>
      </c>
      <c r="J2189" s="5">
        <v>877</v>
      </c>
      <c r="K2189" s="5">
        <v>6</v>
      </c>
      <c r="L2189" s="5">
        <v>7</v>
      </c>
      <c r="M2189">
        <v>1</v>
      </c>
      <c r="N2189" t="str">
        <f>VLOOKUP(טבלה1[[#This Row],[level_id]],Level_id!$A$2:$B$5,2)</f>
        <v>All levels</v>
      </c>
      <c r="O2189" t="str">
        <f>LOWER(טבלה1[[#This Row],[level_desc]])</f>
        <v>all levels</v>
      </c>
      <c r="P2189" s="3" t="str">
        <f>UPPER(טבלה1[[#This Row],[small letters]])</f>
        <v>ALL LEVELS</v>
      </c>
      <c r="Q2189">
        <f>LEN(טבלה1[[#This Row],[no spaces]])</f>
        <v>10</v>
      </c>
      <c r="R2189" t="str">
        <f>TRIM(טבלה1[[#This Row],[small letters]])</f>
        <v>all levels</v>
      </c>
      <c r="S2189" s="6">
        <v>0.53333333299999997</v>
      </c>
      <c r="T2189" s="12">
        <v>42640</v>
      </c>
      <c r="U2189" s="6">
        <f>DAY(טבלה1[[#This Row],[published_date]])</f>
        <v>27</v>
      </c>
      <c r="V2189" s="6">
        <f>MONTH(טבלה1[[#This Row],[published_date]])</f>
        <v>9</v>
      </c>
      <c r="W2189" s="6">
        <f>YEAR(טבלה1[[#This Row],[published_date]])</f>
        <v>2016</v>
      </c>
      <c r="X2189">
        <v>4</v>
      </c>
      <c r="Y2189" t="str">
        <f>VLOOKUP(טבלה1[[#This Row],[subject_id]],Subject_id!$A$2:$B$5,2)</f>
        <v>Web Development</v>
      </c>
      <c r="Z2189" s="7">
        <v>43734</v>
      </c>
      <c r="AA2189">
        <f>_xlfn.DAYS(טבלה1[[#This Row],[Removal_date]],טבלה1[[#This Row],[published_date]])</f>
        <v>1094</v>
      </c>
      <c r="AB2189" s="4">
        <f>טבלה1[[#This Row],[price]]*טבלה1[[#This Row],[num_subscribers]]</f>
        <v>30695</v>
      </c>
    </row>
    <row r="2190" spans="1:28" x14ac:dyDescent="0.3">
      <c r="A2190">
        <v>969170</v>
      </c>
      <c r="B2190" t="s">
        <v>7153</v>
      </c>
      <c r="C2190" t="str">
        <f>LEFT(טבלה1[[#This Row],[course_title]],10)</f>
        <v>XSD :basic</v>
      </c>
      <c r="D2190" t="str">
        <f>RIGHT(טבלה1[[#This Row],[course_title]],10)</f>
        <v xml:space="preserve"> beginners</v>
      </c>
      <c r="E2190" t="str">
        <f>MID(טבלה1[[#This Row],[course_title]],2,10)</f>
        <v>SD :basics</v>
      </c>
      <c r="F2190" t="s">
        <v>7154</v>
      </c>
      <c r="G2190" t="str">
        <f>REPLACE(טבלה1[[#This Row],[url]],19,3,"com")</f>
        <v>https://www.udemy.com/xsd-basics-for-beginners/</v>
      </c>
      <c r="H2190" t="b">
        <v>1</v>
      </c>
      <c r="I2190" s="4">
        <v>35</v>
      </c>
      <c r="J2190" s="5">
        <v>755</v>
      </c>
      <c r="K2190" s="5">
        <v>0</v>
      </c>
      <c r="L2190" s="5">
        <v>7</v>
      </c>
      <c r="M2190">
        <v>1</v>
      </c>
      <c r="N2190" t="str">
        <f>VLOOKUP(טבלה1[[#This Row],[level_id]],Level_id!$A$2:$B$5,2)</f>
        <v>All levels</v>
      </c>
      <c r="O2190" t="str">
        <f>LOWER(טבלה1[[#This Row],[level_desc]])</f>
        <v>all levels</v>
      </c>
      <c r="P2190" s="3" t="str">
        <f>UPPER(טבלה1[[#This Row],[small letters]])</f>
        <v>ALL LEVELS</v>
      </c>
      <c r="Q2190">
        <f>LEN(טבלה1[[#This Row],[no spaces]])</f>
        <v>10</v>
      </c>
      <c r="R2190" t="str">
        <f>TRIM(טבלה1[[#This Row],[small letters]])</f>
        <v>all levels</v>
      </c>
      <c r="S2190" s="6">
        <v>0.7</v>
      </c>
      <c r="T2190" s="12">
        <v>42640</v>
      </c>
      <c r="U2190" s="6">
        <f>DAY(טבלה1[[#This Row],[published_date]])</f>
        <v>27</v>
      </c>
      <c r="V2190" s="6">
        <f>MONTH(טבלה1[[#This Row],[published_date]])</f>
        <v>9</v>
      </c>
      <c r="W2190" s="6">
        <f>YEAR(טבלה1[[#This Row],[published_date]])</f>
        <v>2016</v>
      </c>
      <c r="X2190">
        <v>4</v>
      </c>
      <c r="Y2190" t="str">
        <f>VLOOKUP(טבלה1[[#This Row],[subject_id]],Subject_id!$A$2:$B$5,2)</f>
        <v>Web Development</v>
      </c>
      <c r="Z2190" s="7">
        <v>43734</v>
      </c>
      <c r="AA2190">
        <f>_xlfn.DAYS(טבלה1[[#This Row],[Removal_date]],טבלה1[[#This Row],[published_date]])</f>
        <v>1094</v>
      </c>
      <c r="AB2190" s="4">
        <f>טבלה1[[#This Row],[price]]*טבלה1[[#This Row],[num_subscribers]]</f>
        <v>26425</v>
      </c>
    </row>
    <row r="2191" spans="1:28" x14ac:dyDescent="0.3">
      <c r="A2191">
        <v>971022</v>
      </c>
      <c r="B2191" t="s">
        <v>6961</v>
      </c>
      <c r="C2191" t="str">
        <f>LEFT(טבלה1[[#This Row],[course_title]],10)</f>
        <v>ASP :basic</v>
      </c>
      <c r="D2191" t="str">
        <f>RIGHT(טבלה1[[#This Row],[course_title]],10)</f>
        <v xml:space="preserve"> beginners</v>
      </c>
      <c r="E2191" t="str">
        <f>MID(טבלה1[[#This Row],[course_title]],2,10)</f>
        <v>SP :basics</v>
      </c>
      <c r="F2191" t="s">
        <v>6962</v>
      </c>
      <c r="G2191" t="str">
        <f>REPLACE(טבלה1[[#This Row],[url]],19,3,"com")</f>
        <v>https://www.udemy.com/asp-basics-for-beginners/</v>
      </c>
      <c r="H2191" t="b">
        <v>1</v>
      </c>
      <c r="I2191" s="4">
        <v>35</v>
      </c>
      <c r="J2191" s="5">
        <v>764</v>
      </c>
      <c r="K2191" s="5">
        <v>7</v>
      </c>
      <c r="L2191" s="5">
        <v>8</v>
      </c>
      <c r="M2191">
        <v>1</v>
      </c>
      <c r="N2191" t="str">
        <f>VLOOKUP(טבלה1[[#This Row],[level_id]],Level_id!$A$2:$B$5,2)</f>
        <v>All levels</v>
      </c>
      <c r="O2191" t="str">
        <f>LOWER(טבלה1[[#This Row],[level_desc]])</f>
        <v>all levels</v>
      </c>
      <c r="P2191" s="3" t="str">
        <f>UPPER(טבלה1[[#This Row],[small letters]])</f>
        <v>ALL LEVELS</v>
      </c>
      <c r="Q2191">
        <f>LEN(טבלה1[[#This Row],[no spaces]])</f>
        <v>10</v>
      </c>
      <c r="R2191" t="str">
        <f>TRIM(טבלה1[[#This Row],[small letters]])</f>
        <v>all levels</v>
      </c>
      <c r="S2191" s="6">
        <v>1</v>
      </c>
      <c r="T2191" s="12">
        <v>42642</v>
      </c>
      <c r="U2191" s="6">
        <f>DAY(טבלה1[[#This Row],[published_date]])</f>
        <v>29</v>
      </c>
      <c r="V2191" s="6">
        <f>MONTH(טבלה1[[#This Row],[published_date]])</f>
        <v>9</v>
      </c>
      <c r="W2191" s="6">
        <f>YEAR(טבלה1[[#This Row],[published_date]])</f>
        <v>2016</v>
      </c>
      <c r="X2191">
        <v>4</v>
      </c>
      <c r="Y2191" t="str">
        <f>VLOOKUP(טבלה1[[#This Row],[subject_id]],Subject_id!$A$2:$B$5,2)</f>
        <v>Web Development</v>
      </c>
      <c r="Z2191" s="7">
        <v>43734</v>
      </c>
      <c r="AA2191">
        <f>_xlfn.DAYS(טבלה1[[#This Row],[Removal_date]],טבלה1[[#This Row],[published_date]])</f>
        <v>1092</v>
      </c>
      <c r="AB2191" s="4">
        <f>טבלה1[[#This Row],[price]]*טבלה1[[#This Row],[num_subscribers]]</f>
        <v>26740</v>
      </c>
    </row>
    <row r="2192" spans="1:28" x14ac:dyDescent="0.3">
      <c r="A2192">
        <v>1019552</v>
      </c>
      <c r="B2192" t="s">
        <v>3344</v>
      </c>
      <c r="C2192" t="str">
        <f>LEFT(טבלה1[[#This Row],[course_title]],10)</f>
        <v>Drawing an</v>
      </c>
      <c r="D2192" t="str">
        <f>RIGHT(טבלה1[[#This Row],[course_title]],10)</f>
        <v xml:space="preserve"> photoshop</v>
      </c>
      <c r="E2192" t="str">
        <f>MID(טבלה1[[#This Row],[course_title]],2,10)</f>
        <v>rawing and</v>
      </c>
      <c r="F2192" t="s">
        <v>3345</v>
      </c>
      <c r="G2192" t="str">
        <f>REPLACE(טבלה1[[#This Row],[url]],19,3,"com")</f>
        <v>https://www.udemy.com/drawing-and-paint-hot-girl-with-photoshop/</v>
      </c>
      <c r="H2192" t="b">
        <v>1</v>
      </c>
      <c r="I2192" s="4">
        <v>35</v>
      </c>
      <c r="J2192" s="5">
        <v>74</v>
      </c>
      <c r="K2192" s="5">
        <v>1</v>
      </c>
      <c r="L2192" s="5">
        <v>11</v>
      </c>
      <c r="M2192">
        <v>1</v>
      </c>
      <c r="N2192" t="str">
        <f>VLOOKUP(טבלה1[[#This Row],[level_id]],Level_id!$A$2:$B$5,2)</f>
        <v>All levels</v>
      </c>
      <c r="O2192" t="str">
        <f>LOWER(טבלה1[[#This Row],[level_desc]])</f>
        <v>all levels</v>
      </c>
      <c r="P2192" s="3" t="str">
        <f>UPPER(טבלה1[[#This Row],[small letters]])</f>
        <v>ALL LEVELS</v>
      </c>
      <c r="Q2192">
        <f>LEN(טבלה1[[#This Row],[no spaces]])</f>
        <v>10</v>
      </c>
      <c r="R2192" t="str">
        <f>TRIM(טבלה1[[#This Row],[small letters]])</f>
        <v>all levels</v>
      </c>
      <c r="S2192" s="6">
        <v>1.5</v>
      </c>
      <c r="T2192" s="12">
        <v>42698</v>
      </c>
      <c r="U2192" s="6">
        <f>DAY(טבלה1[[#This Row],[published_date]])</f>
        <v>24</v>
      </c>
      <c r="V2192" s="6">
        <f>MONTH(טבלה1[[#This Row],[published_date]])</f>
        <v>11</v>
      </c>
      <c r="W2192" s="6">
        <f>YEAR(טבלה1[[#This Row],[published_date]])</f>
        <v>2016</v>
      </c>
      <c r="X2192">
        <v>2</v>
      </c>
      <c r="Y2192" t="str">
        <f>VLOOKUP(טבלה1[[#This Row],[subject_id]],Subject_id!$A$2:$B$5,2)</f>
        <v>Graphic Design</v>
      </c>
      <c r="Z2192" s="7">
        <v>43734</v>
      </c>
      <c r="AA2192">
        <f>_xlfn.DAYS(טבלה1[[#This Row],[Removal_date]],טבלה1[[#This Row],[published_date]])</f>
        <v>1036</v>
      </c>
      <c r="AB2192" s="4">
        <f>טבלה1[[#This Row],[price]]*טבלה1[[#This Row],[num_subscribers]]</f>
        <v>2590</v>
      </c>
    </row>
    <row r="2193" spans="1:28" x14ac:dyDescent="0.3">
      <c r="A2193">
        <v>1046540</v>
      </c>
      <c r="B2193" t="s">
        <v>3448</v>
      </c>
      <c r="C2193" t="str">
        <f>LEFT(טבלה1[[#This Row],[course_title]],10)</f>
        <v>How to dra</v>
      </c>
      <c r="D2193" t="str">
        <f>RIGHT(טבלה1[[#This Row],[course_title]],10)</f>
        <v>k by Punix</v>
      </c>
      <c r="E2193" t="str">
        <f>MID(טבלה1[[#This Row],[course_title]],2,10)</f>
        <v>ow to draw</v>
      </c>
      <c r="F2193" t="s">
        <v>3449</v>
      </c>
      <c r="G2193" t="str">
        <f>REPLACE(טבלה1[[#This Row],[url]],19,3,"com")</f>
        <v>https://www.udemy.com/punix_drawface/</v>
      </c>
      <c r="H2193" t="b">
        <v>1</v>
      </c>
      <c r="I2193" s="4">
        <v>35</v>
      </c>
      <c r="J2193" s="5">
        <v>83</v>
      </c>
      <c r="K2193" s="5">
        <v>3</v>
      </c>
      <c r="L2193" s="5">
        <v>17</v>
      </c>
      <c r="M2193">
        <v>2</v>
      </c>
      <c r="N2193" t="str">
        <f>VLOOKUP(טבלה1[[#This Row],[level_id]],Level_id!$A$2:$B$5,2)</f>
        <v>Beginner Level</v>
      </c>
      <c r="O2193" t="str">
        <f>LOWER(טבלה1[[#This Row],[level_desc]])</f>
        <v>beginner level</v>
      </c>
      <c r="P2193" s="3" t="str">
        <f>UPPER(טבלה1[[#This Row],[small letters]])</f>
        <v>BEGINNER LEVEL</v>
      </c>
      <c r="Q2193">
        <f>LEN(טבלה1[[#This Row],[no spaces]])</f>
        <v>14</v>
      </c>
      <c r="R2193" t="str">
        <f>TRIM(טבלה1[[#This Row],[small letters]])</f>
        <v>beginner level</v>
      </c>
      <c r="S2193" s="6">
        <v>1.5</v>
      </c>
      <c r="T2193" s="12">
        <v>42842</v>
      </c>
      <c r="U2193" s="6">
        <f>DAY(טבלה1[[#This Row],[published_date]])</f>
        <v>17</v>
      </c>
      <c r="V2193" s="6">
        <f>MONTH(טבלה1[[#This Row],[published_date]])</f>
        <v>4</v>
      </c>
      <c r="W2193" s="6">
        <f>YEAR(טבלה1[[#This Row],[published_date]])</f>
        <v>2017</v>
      </c>
      <c r="X2193">
        <v>2</v>
      </c>
      <c r="Y2193" t="str">
        <f>VLOOKUP(טבלה1[[#This Row],[subject_id]],Subject_id!$A$2:$B$5,2)</f>
        <v>Graphic Design</v>
      </c>
      <c r="Z2193" s="7">
        <v>43465</v>
      </c>
      <c r="AA2193">
        <f>_xlfn.DAYS(טבלה1[[#This Row],[Removal_date]],טבלה1[[#This Row],[published_date]])</f>
        <v>623</v>
      </c>
      <c r="AB2193" s="4">
        <f>טבלה1[[#This Row],[price]]*טבלה1[[#This Row],[num_subscribers]]</f>
        <v>2905</v>
      </c>
    </row>
    <row r="2194" spans="1:28" x14ac:dyDescent="0.3">
      <c r="A2194">
        <v>1056242</v>
      </c>
      <c r="B2194" t="s">
        <v>1856</v>
      </c>
      <c r="C2194" t="str">
        <f>LEFT(טבלה1[[#This Row],[course_title]],10)</f>
        <v xml:space="preserve">Practical </v>
      </c>
      <c r="D2194" t="str">
        <f>RIGHT(טבלה1[[#This Row],[course_title]],10)</f>
        <v>Training A</v>
      </c>
      <c r="E2194" t="str">
        <f>MID(טבלה1[[#This Row],[course_title]],2,10)</f>
        <v>ractical A</v>
      </c>
      <c r="F2194" t="s">
        <v>1857</v>
      </c>
      <c r="G2194" t="str">
        <f>REPLACE(טבלה1[[#This Row],[url]],19,3,"com")</f>
        <v>https://www.udemy.com/mobile-practical-accounts-training-a/</v>
      </c>
      <c r="H2194" t="b">
        <v>1</v>
      </c>
      <c r="I2194" s="4">
        <v>35</v>
      </c>
      <c r="J2194" s="5">
        <v>2</v>
      </c>
      <c r="K2194" s="5">
        <v>0</v>
      </c>
      <c r="L2194" s="5">
        <v>127</v>
      </c>
      <c r="M2194">
        <v>4</v>
      </c>
      <c r="N2194" t="str">
        <f>VLOOKUP(טבלה1[[#This Row],[level_id]],Level_id!$A$2:$B$5,2)</f>
        <v>Intermediate Level</v>
      </c>
      <c r="O2194" t="str">
        <f>LOWER(טבלה1[[#This Row],[level_desc]])</f>
        <v>intermediate level</v>
      </c>
      <c r="P2194" s="3" t="str">
        <f>UPPER(טבלה1[[#This Row],[small letters]])</f>
        <v>INTERMEDIATE LEVEL</v>
      </c>
      <c r="Q2194">
        <f>LEN(טבלה1[[#This Row],[no spaces]])</f>
        <v>18</v>
      </c>
      <c r="R2194" t="str">
        <f>TRIM(טבלה1[[#This Row],[small letters]])</f>
        <v>intermediate level</v>
      </c>
      <c r="S2194" s="6">
        <v>31.5</v>
      </c>
      <c r="T2194" s="12">
        <v>42753</v>
      </c>
      <c r="U2194" s="6">
        <f>DAY(טבלה1[[#This Row],[published_date]])</f>
        <v>18</v>
      </c>
      <c r="V2194" s="6">
        <f>MONTH(טבלה1[[#This Row],[published_date]])</f>
        <v>1</v>
      </c>
      <c r="W2194" s="6">
        <f>YEAR(טבלה1[[#This Row],[published_date]])</f>
        <v>2017</v>
      </c>
      <c r="X2194">
        <v>1</v>
      </c>
      <c r="Y2194" t="str">
        <f>VLOOKUP(טבלה1[[#This Row],[subject_id]],Subject_id!$A$2:$B$5,2)</f>
        <v>Business Finance</v>
      </c>
      <c r="Z2194" s="7">
        <v>44114</v>
      </c>
      <c r="AA2194">
        <f>_xlfn.DAYS(טבלה1[[#This Row],[Removal_date]],טבלה1[[#This Row],[published_date]])</f>
        <v>1361</v>
      </c>
      <c r="AB2194" s="4">
        <f>טבלה1[[#This Row],[price]]*טבלה1[[#This Row],[num_subscribers]]</f>
        <v>70</v>
      </c>
    </row>
    <row r="2195" spans="1:28" x14ac:dyDescent="0.3">
      <c r="A2195">
        <v>1075366</v>
      </c>
      <c r="B2195" t="s">
        <v>3202</v>
      </c>
      <c r="C2195" t="str">
        <f>LEFT(טבלה1[[#This Row],[course_title]],10)</f>
        <v>Adobe InDe</v>
      </c>
      <c r="D2195" t="str">
        <f>RIGHT(טבלה1[[#This Row],[course_title]],10)</f>
        <v>uick Start</v>
      </c>
      <c r="E2195" t="str">
        <f>MID(טבלה1[[#This Row],[course_title]],2,10)</f>
        <v>dobe InDes</v>
      </c>
      <c r="F2195" t="s">
        <v>3203</v>
      </c>
      <c r="G2195" t="str">
        <f>REPLACE(טבלה1[[#This Row],[url]],19,3,"com")</f>
        <v>https://www.udemy.com/adobe-indesign-cc-2017-quick-start/</v>
      </c>
      <c r="H2195" t="b">
        <v>1</v>
      </c>
      <c r="I2195" s="4">
        <v>35</v>
      </c>
      <c r="J2195" s="5">
        <v>2</v>
      </c>
      <c r="K2195" s="5">
        <v>0</v>
      </c>
      <c r="L2195" s="5">
        <v>29</v>
      </c>
      <c r="M2195">
        <v>2</v>
      </c>
      <c r="N2195" t="str">
        <f>VLOOKUP(טבלה1[[#This Row],[level_id]],Level_id!$A$2:$B$5,2)</f>
        <v>Beginner Level</v>
      </c>
      <c r="O2195" t="str">
        <f>LOWER(טבלה1[[#This Row],[level_desc]])</f>
        <v>beginner level</v>
      </c>
      <c r="P2195" s="3" t="str">
        <f>UPPER(טבלה1[[#This Row],[small letters]])</f>
        <v>BEGINNER LEVEL</v>
      </c>
      <c r="Q2195">
        <f>LEN(טבלה1[[#This Row],[no spaces]])</f>
        <v>14</v>
      </c>
      <c r="R2195" t="str">
        <f>TRIM(טבלה1[[#This Row],[small letters]])</f>
        <v>beginner level</v>
      </c>
      <c r="S2195" s="6">
        <v>2.5</v>
      </c>
      <c r="T2195" s="12">
        <v>42842</v>
      </c>
      <c r="U2195" s="6">
        <f>DAY(טבלה1[[#This Row],[published_date]])</f>
        <v>17</v>
      </c>
      <c r="V2195" s="6">
        <f>MONTH(טבלה1[[#This Row],[published_date]])</f>
        <v>4</v>
      </c>
      <c r="W2195" s="6">
        <f>YEAR(טבלה1[[#This Row],[published_date]])</f>
        <v>2017</v>
      </c>
      <c r="X2195">
        <v>2</v>
      </c>
      <c r="Y2195" t="str">
        <f>VLOOKUP(טבלה1[[#This Row],[subject_id]],Subject_id!$A$2:$B$5,2)</f>
        <v>Graphic Design</v>
      </c>
      <c r="Z2195" s="7">
        <v>43465</v>
      </c>
      <c r="AA2195">
        <f>_xlfn.DAYS(טבלה1[[#This Row],[Removal_date]],טבלה1[[#This Row],[published_date]])</f>
        <v>623</v>
      </c>
      <c r="AB2195" s="4">
        <f>טבלה1[[#This Row],[price]]*טבלה1[[#This Row],[num_subscribers]]</f>
        <v>70</v>
      </c>
    </row>
    <row r="2196" spans="1:28" x14ac:dyDescent="0.3">
      <c r="A2196">
        <v>1085064</v>
      </c>
      <c r="B2196" t="s">
        <v>5856</v>
      </c>
      <c r="C2196" t="str">
        <f>LEFT(טבלה1[[#This Row],[course_title]],10)</f>
        <v>Let's Java</v>
      </c>
      <c r="D2196" t="str">
        <f>RIGHT(טבלה1[[#This Row],[course_title]],10)</f>
        <v>calculator</v>
      </c>
      <c r="E2196" t="str">
        <f>MID(טבלה1[[#This Row],[course_title]],2,10)</f>
        <v>et's JavaS</v>
      </c>
      <c r="F2196" t="s">
        <v>5857</v>
      </c>
      <c r="G2196" t="str">
        <f>REPLACE(טבלה1[[#This Row],[url]],19,3,"com")</f>
        <v>https://www.udemy.com/lets-javascript-beginners-coding-projects/</v>
      </c>
      <c r="H2196" t="b">
        <v>1</v>
      </c>
      <c r="I2196" s="4">
        <v>35</v>
      </c>
      <c r="J2196" s="5">
        <v>380</v>
      </c>
      <c r="K2196" s="5">
        <v>10</v>
      </c>
      <c r="L2196" s="5">
        <v>30</v>
      </c>
      <c r="M2196">
        <v>2</v>
      </c>
      <c r="N2196" t="str">
        <f>VLOOKUP(טבלה1[[#This Row],[level_id]],Level_id!$A$2:$B$5,2)</f>
        <v>Beginner Level</v>
      </c>
      <c r="O2196" t="str">
        <f>LOWER(טבלה1[[#This Row],[level_desc]])</f>
        <v>beginner level</v>
      </c>
      <c r="P2196" s="3" t="str">
        <f>UPPER(טבלה1[[#This Row],[small letters]])</f>
        <v>BEGINNER LEVEL</v>
      </c>
      <c r="Q2196">
        <f>LEN(טבלה1[[#This Row],[no spaces]])</f>
        <v>14</v>
      </c>
      <c r="R2196" t="str">
        <f>TRIM(טבלה1[[#This Row],[small letters]])</f>
        <v>beginner level</v>
      </c>
      <c r="S2196" s="6">
        <v>2</v>
      </c>
      <c r="T2196" s="12">
        <v>42789</v>
      </c>
      <c r="U2196" s="6">
        <f>DAY(טבלה1[[#This Row],[published_date]])</f>
        <v>23</v>
      </c>
      <c r="V2196" s="6">
        <f>MONTH(טבלה1[[#This Row],[published_date]])</f>
        <v>2</v>
      </c>
      <c r="W2196" s="6">
        <f>YEAR(טבלה1[[#This Row],[published_date]])</f>
        <v>2017</v>
      </c>
      <c r="X2196">
        <v>4</v>
      </c>
      <c r="Y2196" t="str">
        <f>VLOOKUP(טבלה1[[#This Row],[subject_id]],Subject_id!$A$2:$B$5,2)</f>
        <v>Web Development</v>
      </c>
      <c r="Z2196" s="7">
        <v>43465</v>
      </c>
      <c r="AA2196">
        <f>_xlfn.DAYS(טבלה1[[#This Row],[Removal_date]],טבלה1[[#This Row],[published_date]])</f>
        <v>676</v>
      </c>
      <c r="AB2196" s="4">
        <f>טבלה1[[#This Row],[price]]*טבלה1[[#This Row],[num_subscribers]]</f>
        <v>13300</v>
      </c>
    </row>
    <row r="2197" spans="1:28" x14ac:dyDescent="0.3">
      <c r="A2197">
        <v>1091360</v>
      </c>
      <c r="B2197" t="s">
        <v>3158</v>
      </c>
      <c r="C2197" t="str">
        <f>LEFT(טבלה1[[#This Row],[course_title]],10)</f>
        <v>How to Dra</v>
      </c>
      <c r="D2197" t="str">
        <f>RIGHT(טבלה1[[#This Row],[course_title]],10)</f>
        <v>mals: Cats</v>
      </c>
      <c r="E2197" t="str">
        <f>MID(טבלה1[[#This Row],[course_title]],2,10)</f>
        <v>ow to Draw</v>
      </c>
      <c r="F2197" t="s">
        <v>3159</v>
      </c>
      <c r="G2197" t="str">
        <f>REPLACE(טבלה1[[#This Row],[url]],19,3,"com")</f>
        <v>https://www.udemy.com/draw-majestic-cats/</v>
      </c>
      <c r="H2197" t="b">
        <v>1</v>
      </c>
      <c r="I2197" s="4">
        <v>35</v>
      </c>
      <c r="J2197" s="5">
        <v>1356</v>
      </c>
      <c r="K2197" s="5">
        <v>4</v>
      </c>
      <c r="L2197" s="5">
        <v>11</v>
      </c>
      <c r="M2197">
        <v>1</v>
      </c>
      <c r="N2197" t="str">
        <f>VLOOKUP(טבלה1[[#This Row],[level_id]],Level_id!$A$2:$B$5,2)</f>
        <v>All levels</v>
      </c>
      <c r="O2197" t="str">
        <f>LOWER(טבלה1[[#This Row],[level_desc]])</f>
        <v>all levels</v>
      </c>
      <c r="P2197" s="3" t="str">
        <f>UPPER(טבלה1[[#This Row],[small letters]])</f>
        <v>ALL LEVELS</v>
      </c>
      <c r="Q2197">
        <f>LEN(טבלה1[[#This Row],[no spaces]])</f>
        <v>10</v>
      </c>
      <c r="R2197" t="str">
        <f>TRIM(טבלה1[[#This Row],[small letters]])</f>
        <v>all levels</v>
      </c>
      <c r="S2197" s="6">
        <v>1</v>
      </c>
      <c r="T2197" s="12">
        <v>42789</v>
      </c>
      <c r="U2197" s="6">
        <f>DAY(טבלה1[[#This Row],[published_date]])</f>
        <v>23</v>
      </c>
      <c r="V2197" s="6">
        <f>MONTH(טבלה1[[#This Row],[published_date]])</f>
        <v>2</v>
      </c>
      <c r="W2197" s="6">
        <f>YEAR(טבלה1[[#This Row],[published_date]])</f>
        <v>2017</v>
      </c>
      <c r="X2197">
        <v>2</v>
      </c>
      <c r="Y2197" t="str">
        <f>VLOOKUP(טבלה1[[#This Row],[subject_id]],Subject_id!$A$2:$B$5,2)</f>
        <v>Graphic Design</v>
      </c>
      <c r="Z2197" s="7">
        <v>43734</v>
      </c>
      <c r="AA2197">
        <f>_xlfn.DAYS(טבלה1[[#This Row],[Removal_date]],טבלה1[[#This Row],[published_date]])</f>
        <v>945</v>
      </c>
      <c r="AB2197" s="4">
        <f>טבלה1[[#This Row],[price]]*טבלה1[[#This Row],[num_subscribers]]</f>
        <v>47460</v>
      </c>
    </row>
    <row r="2198" spans="1:28" x14ac:dyDescent="0.3">
      <c r="A2198">
        <v>1093446</v>
      </c>
      <c r="B2198" t="s">
        <v>2777</v>
      </c>
      <c r="C2198" t="str">
        <f>LEFT(טבלה1[[#This Row],[course_title]],10)</f>
        <v>ABC do Ado</v>
      </c>
      <c r="D2198" t="str">
        <f>RIGHT(טבלה1[[#This Row],[course_title]],10)</f>
        <v>llustrator</v>
      </c>
      <c r="E2198" t="str">
        <f>MID(טבלה1[[#This Row],[course_title]],2,10)</f>
        <v>BC do Adob</v>
      </c>
      <c r="F2198" t="s">
        <v>2778</v>
      </c>
      <c r="G2198" t="str">
        <f>REPLACE(טבלה1[[#This Row],[url]],19,3,"com")</f>
        <v>https://www.udemy.com/abc-do-adobe-illustrator/</v>
      </c>
      <c r="H2198" t="b">
        <v>1</v>
      </c>
      <c r="I2198" s="4">
        <v>35</v>
      </c>
      <c r="J2198" s="5">
        <v>115</v>
      </c>
      <c r="K2198" s="5">
        <v>15</v>
      </c>
      <c r="L2198" s="5">
        <v>56</v>
      </c>
      <c r="M2198">
        <v>2</v>
      </c>
      <c r="N2198" t="str">
        <f>VLOOKUP(טבלה1[[#This Row],[level_id]],Level_id!$A$2:$B$5,2)</f>
        <v>Beginner Level</v>
      </c>
      <c r="O2198" t="str">
        <f>LOWER(טבלה1[[#This Row],[level_desc]])</f>
        <v>beginner level</v>
      </c>
      <c r="P2198" s="3" t="str">
        <f>UPPER(טבלה1[[#This Row],[small letters]])</f>
        <v>BEGINNER LEVEL</v>
      </c>
      <c r="Q2198">
        <f>LEN(טבלה1[[#This Row],[no spaces]])</f>
        <v>14</v>
      </c>
      <c r="R2198" t="str">
        <f>TRIM(טבלה1[[#This Row],[small letters]])</f>
        <v>beginner level</v>
      </c>
      <c r="S2198" s="6">
        <v>5.5</v>
      </c>
      <c r="T2198" s="12">
        <v>42772</v>
      </c>
      <c r="U2198" s="6">
        <f>DAY(טבלה1[[#This Row],[published_date]])</f>
        <v>6</v>
      </c>
      <c r="V2198" s="6">
        <f>MONTH(טבלה1[[#This Row],[published_date]])</f>
        <v>2</v>
      </c>
      <c r="W2198" s="6">
        <f>YEAR(טבלה1[[#This Row],[published_date]])</f>
        <v>2017</v>
      </c>
      <c r="X2198">
        <v>2</v>
      </c>
      <c r="Y2198" t="str">
        <f>VLOOKUP(טבלה1[[#This Row],[subject_id]],Subject_id!$A$2:$B$5,2)</f>
        <v>Graphic Design</v>
      </c>
      <c r="Z2198" s="7">
        <v>43465</v>
      </c>
      <c r="AA2198">
        <f>_xlfn.DAYS(טבלה1[[#This Row],[Removal_date]],טבלה1[[#This Row],[published_date]])</f>
        <v>693</v>
      </c>
      <c r="AB2198" s="4">
        <f>טבלה1[[#This Row],[price]]*טבלה1[[#This Row],[num_subscribers]]</f>
        <v>4025</v>
      </c>
    </row>
    <row r="2199" spans="1:28" x14ac:dyDescent="0.3">
      <c r="A2199">
        <v>1097288</v>
      </c>
      <c r="B2199" t="s">
        <v>2038</v>
      </c>
      <c r="C2199" t="str">
        <f>LEFT(טבלה1[[#This Row],[course_title]],10)</f>
        <v>Bookkeepin</v>
      </c>
      <c r="D2199" t="str">
        <f>RIGHT(טבלה1[[#This Row],[course_title]],10)</f>
        <v>h Software</v>
      </c>
      <c r="E2199" t="str">
        <f>MID(טבלה1[[#This Row],[course_title]],2,10)</f>
        <v>ookkeeping</v>
      </c>
      <c r="F2199" t="s">
        <v>2039</v>
      </c>
      <c r="G2199" t="str">
        <f>REPLACE(טבלה1[[#This Row],[url]],19,3,"com")</f>
        <v>https://www.udemy.com/bookkeeping-practical-with-software/</v>
      </c>
      <c r="H2199" t="b">
        <v>1</v>
      </c>
      <c r="I2199" s="4">
        <v>35</v>
      </c>
      <c r="J2199" s="5">
        <v>1</v>
      </c>
      <c r="K2199" s="5">
        <v>0</v>
      </c>
      <c r="L2199" s="5">
        <v>130</v>
      </c>
      <c r="M2199">
        <v>4</v>
      </c>
      <c r="N2199" t="str">
        <f>VLOOKUP(טבלה1[[#This Row],[level_id]],Level_id!$A$2:$B$5,2)</f>
        <v>Intermediate Level</v>
      </c>
      <c r="O2199" t="str">
        <f>LOWER(טבלה1[[#This Row],[level_desc]])</f>
        <v>intermediate level</v>
      </c>
      <c r="P2199" s="3" t="str">
        <f>UPPER(טבלה1[[#This Row],[small letters]])</f>
        <v>INTERMEDIATE LEVEL</v>
      </c>
      <c r="Q2199">
        <f>LEN(טבלה1[[#This Row],[no spaces]])</f>
        <v>18</v>
      </c>
      <c r="R2199" t="str">
        <f>TRIM(טבלה1[[#This Row],[small letters]])</f>
        <v>intermediate level</v>
      </c>
      <c r="S2199" s="6">
        <v>31.5</v>
      </c>
      <c r="T2199" s="12">
        <v>42773</v>
      </c>
      <c r="U2199" s="6">
        <f>DAY(טבלה1[[#This Row],[published_date]])</f>
        <v>7</v>
      </c>
      <c r="V2199" s="6">
        <f>MONTH(טבלה1[[#This Row],[published_date]])</f>
        <v>2</v>
      </c>
      <c r="W2199" s="6">
        <f>YEAR(טבלה1[[#This Row],[published_date]])</f>
        <v>2017</v>
      </c>
      <c r="X2199">
        <v>1</v>
      </c>
      <c r="Y2199" t="str">
        <f>VLOOKUP(טבלה1[[#This Row],[subject_id]],Subject_id!$A$2:$B$5,2)</f>
        <v>Business Finance</v>
      </c>
      <c r="Z2199" s="7">
        <v>44114</v>
      </c>
      <c r="AA2199">
        <f>_xlfn.DAYS(טבלה1[[#This Row],[Removal_date]],טבלה1[[#This Row],[published_date]])</f>
        <v>1341</v>
      </c>
      <c r="AB2199" s="4">
        <f>טבלה1[[#This Row],[price]]*טבלה1[[#This Row],[num_subscribers]]</f>
        <v>35</v>
      </c>
    </row>
    <row r="2200" spans="1:28" x14ac:dyDescent="0.3">
      <c r="A2200">
        <v>1101522</v>
      </c>
      <c r="B2200" t="s">
        <v>3660</v>
      </c>
      <c r="C2200" t="str">
        <f>LEFT(טבלה1[[#This Row],[course_title]],10)</f>
        <v>Cajon Step</v>
      </c>
      <c r="D2200" t="str">
        <f>RIGHT(טבלה1[[#This Row],[course_title]],10)</f>
        <v>&gt; Advanced</v>
      </c>
      <c r="E2200" t="str">
        <f>MID(טבלה1[[#This Row],[course_title]],2,10)</f>
        <v>ajon Step-</v>
      </c>
      <c r="F2200" t="s">
        <v>3661</v>
      </c>
      <c r="G2200" t="str">
        <f>REPLACE(טבלה1[[#This Row],[url]],19,3,"com")</f>
        <v>https://www.udemy.com/cajon-step-by-step/</v>
      </c>
      <c r="H2200" t="b">
        <v>1</v>
      </c>
      <c r="I2200" s="4">
        <v>35</v>
      </c>
      <c r="J2200" s="5">
        <v>73</v>
      </c>
      <c r="K2200" s="5">
        <v>9</v>
      </c>
      <c r="L2200" s="5">
        <v>45</v>
      </c>
      <c r="M2200">
        <v>1</v>
      </c>
      <c r="N2200" t="str">
        <f>VLOOKUP(טבלה1[[#This Row],[level_id]],Level_id!$A$2:$B$5,2)</f>
        <v>All levels</v>
      </c>
      <c r="O2200" t="str">
        <f>LOWER(טבלה1[[#This Row],[level_desc]])</f>
        <v>all levels</v>
      </c>
      <c r="P2200" s="3" t="str">
        <f>UPPER(טבלה1[[#This Row],[small letters]])</f>
        <v>ALL LEVELS</v>
      </c>
      <c r="Q2200">
        <f>LEN(טבלה1[[#This Row],[no spaces]])</f>
        <v>10</v>
      </c>
      <c r="R2200" t="str">
        <f>TRIM(טבלה1[[#This Row],[small letters]])</f>
        <v>all levels</v>
      </c>
      <c r="S2200" s="6">
        <v>3</v>
      </c>
      <c r="T2200" s="12">
        <v>42779</v>
      </c>
      <c r="U2200" s="6">
        <f>DAY(טבלה1[[#This Row],[published_date]])</f>
        <v>13</v>
      </c>
      <c r="V2200" s="6">
        <f>MONTH(טבלה1[[#This Row],[published_date]])</f>
        <v>2</v>
      </c>
      <c r="W2200" s="6">
        <f>YEAR(טבלה1[[#This Row],[published_date]])</f>
        <v>2017</v>
      </c>
      <c r="X2200">
        <v>3</v>
      </c>
      <c r="Y2200" t="str">
        <f>VLOOKUP(טבלה1[[#This Row],[subject_id]],Subject_id!$A$2:$B$5,2)</f>
        <v>Musical Instruments</v>
      </c>
      <c r="Z2200" s="7">
        <v>43734</v>
      </c>
      <c r="AA2200">
        <f>_xlfn.DAYS(טבלה1[[#This Row],[Removal_date]],טבלה1[[#This Row],[published_date]])</f>
        <v>955</v>
      </c>
      <c r="AB2200" s="4">
        <f>טבלה1[[#This Row],[price]]*טבלה1[[#This Row],[num_subscribers]]</f>
        <v>2555</v>
      </c>
    </row>
    <row r="2201" spans="1:28" x14ac:dyDescent="0.3">
      <c r="A2201">
        <v>1106490</v>
      </c>
      <c r="B2201" t="s">
        <v>2735</v>
      </c>
      <c r="C2201" t="str">
        <f>LEFT(טבלה1[[#This Row],[course_title]],10)</f>
        <v>The Design</v>
      </c>
      <c r="D2201" t="str">
        <f>RIGHT(טבלה1[[#This Row],[course_title]],10)</f>
        <v>eory Blitz</v>
      </c>
      <c r="E2201" t="str">
        <f>MID(טבלה1[[#This Row],[course_title]],2,10)</f>
        <v xml:space="preserve">he Design </v>
      </c>
      <c r="F2201" t="s">
        <v>2736</v>
      </c>
      <c r="G2201" t="str">
        <f>REPLACE(טבלה1[[#This Row],[url]],19,3,"com")</f>
        <v>https://www.udemy.com/graphic-design-theory-blitz/</v>
      </c>
      <c r="H2201" t="b">
        <v>1</v>
      </c>
      <c r="I2201" s="4">
        <v>35</v>
      </c>
      <c r="J2201" s="5">
        <v>142</v>
      </c>
      <c r="K2201" s="5">
        <v>35</v>
      </c>
      <c r="L2201" s="5">
        <v>9</v>
      </c>
      <c r="M2201">
        <v>2</v>
      </c>
      <c r="N2201" t="str">
        <f>VLOOKUP(טבלה1[[#This Row],[level_id]],Level_id!$A$2:$B$5,2)</f>
        <v>Beginner Level</v>
      </c>
      <c r="O2201" t="str">
        <f>LOWER(טבלה1[[#This Row],[level_desc]])</f>
        <v>beginner level</v>
      </c>
      <c r="P2201" s="3" t="str">
        <f>UPPER(טבלה1[[#This Row],[small letters]])</f>
        <v>BEGINNER LEVEL</v>
      </c>
      <c r="Q2201">
        <f>LEN(טבלה1[[#This Row],[no spaces]])</f>
        <v>14</v>
      </c>
      <c r="R2201" t="str">
        <f>TRIM(טבלה1[[#This Row],[small letters]])</f>
        <v>beginner level</v>
      </c>
      <c r="S2201" s="6">
        <v>0.7</v>
      </c>
      <c r="T2201" s="12">
        <v>42830</v>
      </c>
      <c r="U2201" s="6">
        <f>DAY(טבלה1[[#This Row],[published_date]])</f>
        <v>5</v>
      </c>
      <c r="V2201" s="6">
        <f>MONTH(טבלה1[[#This Row],[published_date]])</f>
        <v>4</v>
      </c>
      <c r="W2201" s="6">
        <f>YEAR(טבלה1[[#This Row],[published_date]])</f>
        <v>2017</v>
      </c>
      <c r="X2201">
        <v>2</v>
      </c>
      <c r="Y2201" t="str">
        <f>VLOOKUP(טבלה1[[#This Row],[subject_id]],Subject_id!$A$2:$B$5,2)</f>
        <v>Graphic Design</v>
      </c>
      <c r="Z2201" s="7">
        <v>43465</v>
      </c>
      <c r="AA2201">
        <f>_xlfn.DAYS(טבלה1[[#This Row],[Removal_date]],טבלה1[[#This Row],[published_date]])</f>
        <v>635</v>
      </c>
      <c r="AB2201" s="4">
        <f>טבלה1[[#This Row],[price]]*טבלה1[[#This Row],[num_subscribers]]</f>
        <v>4970</v>
      </c>
    </row>
    <row r="2202" spans="1:28" x14ac:dyDescent="0.3">
      <c r="A2202">
        <v>1110256</v>
      </c>
      <c r="B2202" t="s">
        <v>1974</v>
      </c>
      <c r="C2202" t="str">
        <f>LEFT(טבלה1[[#This Row],[course_title]],10)</f>
        <v>QuickBooks</v>
      </c>
      <c r="D2202" t="str">
        <f>RIGHT(טבלה1[[#This Row],[course_title]],10)</f>
        <v>on-Finance</v>
      </c>
      <c r="E2202" t="str">
        <f>MID(טבלה1[[#This Row],[course_title]],2,10)</f>
        <v xml:space="preserve">uickBooks </v>
      </c>
      <c r="F2202" t="s">
        <v>1975</v>
      </c>
      <c r="G2202" t="str">
        <f>REPLACE(טבלה1[[#This Row],[url]],19,3,"com")</f>
        <v>https://www.udemy.com/quickbooks-online-inventory-management-for-non-finance/</v>
      </c>
      <c r="H2202" t="b">
        <v>1</v>
      </c>
      <c r="I2202" s="4">
        <v>35</v>
      </c>
      <c r="J2202" s="5">
        <v>8</v>
      </c>
      <c r="K2202" s="5">
        <v>4</v>
      </c>
      <c r="L2202" s="5">
        <v>10</v>
      </c>
      <c r="M2202">
        <v>1</v>
      </c>
      <c r="N2202" t="str">
        <f>VLOOKUP(טבלה1[[#This Row],[level_id]],Level_id!$A$2:$B$5,2)</f>
        <v>All levels</v>
      </c>
      <c r="O2202" t="str">
        <f>LOWER(טבלה1[[#This Row],[level_desc]])</f>
        <v>all levels</v>
      </c>
      <c r="P2202" s="3" t="str">
        <f>UPPER(טבלה1[[#This Row],[small letters]])</f>
        <v>ALL LEVELS</v>
      </c>
      <c r="Q2202">
        <f>LEN(טבלה1[[#This Row],[no spaces]])</f>
        <v>10</v>
      </c>
      <c r="R2202" t="str">
        <f>TRIM(טבלה1[[#This Row],[small letters]])</f>
        <v>all levels</v>
      </c>
      <c r="S2202" s="6">
        <v>0.66666666699999999</v>
      </c>
      <c r="T2202" s="12">
        <v>42845</v>
      </c>
      <c r="U2202" s="6">
        <f>DAY(טבלה1[[#This Row],[published_date]])</f>
        <v>20</v>
      </c>
      <c r="V2202" s="6">
        <f>MONTH(טבלה1[[#This Row],[published_date]])</f>
        <v>4</v>
      </c>
      <c r="W2202" s="6">
        <f>YEAR(טבלה1[[#This Row],[published_date]])</f>
        <v>2017</v>
      </c>
      <c r="X2202">
        <v>1</v>
      </c>
      <c r="Y2202" t="str">
        <f>VLOOKUP(טבלה1[[#This Row],[subject_id]],Subject_id!$A$2:$B$5,2)</f>
        <v>Business Finance</v>
      </c>
      <c r="Z2202" s="7">
        <v>43318</v>
      </c>
      <c r="AA2202">
        <f>_xlfn.DAYS(טבלה1[[#This Row],[Removal_date]],טבלה1[[#This Row],[published_date]])</f>
        <v>473</v>
      </c>
      <c r="AB2202" s="4">
        <f>טבלה1[[#This Row],[price]]*טבלה1[[#This Row],[num_subscribers]]</f>
        <v>280</v>
      </c>
    </row>
    <row r="2203" spans="1:28" x14ac:dyDescent="0.3">
      <c r="A2203">
        <v>1144780</v>
      </c>
      <c r="B2203" t="s">
        <v>4426</v>
      </c>
      <c r="C2203" t="str">
        <f>LEFT(טבלה1[[#This Row],[course_title]],10)</f>
        <v>Curso de b</v>
      </c>
      <c r="D2203" t="str">
        <f>RIGHT(טבלה1[[#This Row],[course_title]],10)</f>
        <v>ta Sabina)</v>
      </c>
      <c r="E2203" t="str">
        <f>MID(טבלה1[[#This Row],[course_title]],2,10)</f>
        <v>urso de ba</v>
      </c>
      <c r="F2203" t="s">
        <v>4427</v>
      </c>
      <c r="G2203" t="str">
        <f>REPLACE(טבלה1[[#This Row],[url]],19,3,"com")</f>
        <v>https://www.udemy.com/cursodebateriaonlinedepatricioiglesias/</v>
      </c>
      <c r="H2203" t="b">
        <v>1</v>
      </c>
      <c r="I2203" s="4">
        <v>35</v>
      </c>
      <c r="J2203" s="5">
        <v>5</v>
      </c>
      <c r="K2203" s="5">
        <v>1</v>
      </c>
      <c r="L2203" s="5">
        <v>17</v>
      </c>
      <c r="M2203">
        <v>4</v>
      </c>
      <c r="N2203" t="str">
        <f>VLOOKUP(טבלה1[[#This Row],[level_id]],Level_id!$A$2:$B$5,2)</f>
        <v>Intermediate Level</v>
      </c>
      <c r="O2203" t="str">
        <f>LOWER(טבלה1[[#This Row],[level_desc]])</f>
        <v>intermediate level</v>
      </c>
      <c r="P2203" s="3" t="str">
        <f>UPPER(טבלה1[[#This Row],[small letters]])</f>
        <v>INTERMEDIATE LEVEL</v>
      </c>
      <c r="Q2203">
        <f>LEN(טבלה1[[#This Row],[no spaces]])</f>
        <v>18</v>
      </c>
      <c r="R2203" t="str">
        <f>TRIM(טבלה1[[#This Row],[small letters]])</f>
        <v>intermediate level</v>
      </c>
      <c r="S2203" s="6">
        <v>4</v>
      </c>
      <c r="T2203" s="12">
        <v>42822</v>
      </c>
      <c r="U2203" s="6">
        <f>DAY(טבלה1[[#This Row],[published_date]])</f>
        <v>28</v>
      </c>
      <c r="V2203" s="6">
        <f>MONTH(טבלה1[[#This Row],[published_date]])</f>
        <v>3</v>
      </c>
      <c r="W2203" s="6">
        <f>YEAR(טבלה1[[#This Row],[published_date]])</f>
        <v>2017</v>
      </c>
      <c r="X2203">
        <v>3</v>
      </c>
      <c r="Y2203" t="str">
        <f>VLOOKUP(טבלה1[[#This Row],[subject_id]],Subject_id!$A$2:$B$5,2)</f>
        <v>Musical Instruments</v>
      </c>
      <c r="Z2203" s="7">
        <v>44114</v>
      </c>
      <c r="AA2203">
        <f>_xlfn.DAYS(טבלה1[[#This Row],[Removal_date]],טבלה1[[#This Row],[published_date]])</f>
        <v>1292</v>
      </c>
      <c r="AB2203" s="4">
        <f>טבלה1[[#This Row],[price]]*טבלה1[[#This Row],[num_subscribers]]</f>
        <v>175</v>
      </c>
    </row>
    <row r="2204" spans="1:28" x14ac:dyDescent="0.3">
      <c r="A2204">
        <v>1152012</v>
      </c>
      <c r="B2204" t="s">
        <v>6553</v>
      </c>
      <c r="C2204" t="str">
        <f>LEFT(טבלה1[[#This Row],[course_title]],10)</f>
        <v>Adobe Expe</v>
      </c>
      <c r="D2204" t="str">
        <f>RIGHT(טבלה1[[#This Row],[course_title]],10)</f>
        <v>CMS Basics</v>
      </c>
      <c r="E2204" t="str">
        <f>MID(טבלה1[[#This Row],[course_title]],2,10)</f>
        <v>dobe Exper</v>
      </c>
      <c r="F2204" t="s">
        <v>6554</v>
      </c>
      <c r="G2204" t="str">
        <f>REPLACE(טבלה1[[#This Row],[url]],19,3,"com")</f>
        <v>https://www.udemy.com/adobe-experience-manager-basics/</v>
      </c>
      <c r="H2204" t="b">
        <v>1</v>
      </c>
      <c r="I2204" s="4">
        <v>35</v>
      </c>
      <c r="J2204" s="5">
        <v>81</v>
      </c>
      <c r="K2204" s="5">
        <v>14</v>
      </c>
      <c r="L2204" s="5">
        <v>33</v>
      </c>
      <c r="M2204">
        <v>2</v>
      </c>
      <c r="N2204" t="str">
        <f>VLOOKUP(טבלה1[[#This Row],[level_id]],Level_id!$A$2:$B$5,2)</f>
        <v>Beginner Level</v>
      </c>
      <c r="O2204" t="str">
        <f>LOWER(טבלה1[[#This Row],[level_desc]])</f>
        <v>beginner level</v>
      </c>
      <c r="P2204" s="3" t="str">
        <f>UPPER(טבלה1[[#This Row],[small letters]])</f>
        <v>BEGINNER LEVEL</v>
      </c>
      <c r="Q2204">
        <f>LEN(טבלה1[[#This Row],[no spaces]])</f>
        <v>14</v>
      </c>
      <c r="R2204" t="str">
        <f>TRIM(טבלה1[[#This Row],[small letters]])</f>
        <v>beginner level</v>
      </c>
      <c r="S2204" s="6">
        <v>1</v>
      </c>
      <c r="T2204" s="12">
        <v>42857</v>
      </c>
      <c r="U2204" s="6">
        <f>DAY(טבלה1[[#This Row],[published_date]])</f>
        <v>2</v>
      </c>
      <c r="V2204" s="6">
        <f>MONTH(טבלה1[[#This Row],[published_date]])</f>
        <v>5</v>
      </c>
      <c r="W2204" s="6">
        <f>YEAR(טבלה1[[#This Row],[published_date]])</f>
        <v>2017</v>
      </c>
      <c r="X2204">
        <v>4</v>
      </c>
      <c r="Y2204" t="str">
        <f>VLOOKUP(טבלה1[[#This Row],[subject_id]],Subject_id!$A$2:$B$5,2)</f>
        <v>Web Development</v>
      </c>
      <c r="Z2204" s="7">
        <v>43465</v>
      </c>
      <c r="AA2204">
        <f>_xlfn.DAYS(טבלה1[[#This Row],[Removal_date]],טבלה1[[#This Row],[published_date]])</f>
        <v>608</v>
      </c>
      <c r="AB2204" s="4">
        <f>טבלה1[[#This Row],[price]]*טבלה1[[#This Row],[num_subscribers]]</f>
        <v>2835</v>
      </c>
    </row>
    <row r="2205" spans="1:28" x14ac:dyDescent="0.3">
      <c r="A2205">
        <v>1160196</v>
      </c>
      <c r="B2205" t="s">
        <v>6591</v>
      </c>
      <c r="C2205" t="str">
        <f>LEFT(טבלה1[[#This Row],[course_title]],10)</f>
        <v>Flexbox: T</v>
      </c>
      <c r="D2205" t="str">
        <f>RIGHT(טבלה1[[#This Row],[course_title]],10)</f>
        <v>lete guide</v>
      </c>
      <c r="E2205" t="str">
        <f>MID(טבלה1[[#This Row],[course_title]],2,10)</f>
        <v>lexbox: Th</v>
      </c>
      <c r="F2205" t="s">
        <v>6592</v>
      </c>
      <c r="G2205" t="str">
        <f>REPLACE(טבלה1[[#This Row],[url]],19,3,"com")</f>
        <v>https://www.udemy.com/flexbox-the-complete-guide/</v>
      </c>
      <c r="H2205" t="b">
        <v>1</v>
      </c>
      <c r="I2205" s="4">
        <v>35</v>
      </c>
      <c r="J2205" s="5">
        <v>189</v>
      </c>
      <c r="K2205" s="5">
        <v>7</v>
      </c>
      <c r="L2205" s="5">
        <v>16</v>
      </c>
      <c r="M2205">
        <v>1</v>
      </c>
      <c r="N2205" t="str">
        <f>VLOOKUP(טבלה1[[#This Row],[level_id]],Level_id!$A$2:$B$5,2)</f>
        <v>All levels</v>
      </c>
      <c r="O2205" t="str">
        <f>LOWER(טבלה1[[#This Row],[level_desc]])</f>
        <v>all levels</v>
      </c>
      <c r="P2205" s="3" t="str">
        <f>UPPER(טבלה1[[#This Row],[small letters]])</f>
        <v>ALL LEVELS</v>
      </c>
      <c r="Q2205">
        <f>LEN(טבלה1[[#This Row],[no spaces]])</f>
        <v>10</v>
      </c>
      <c r="R2205" t="str">
        <f>TRIM(טבלה1[[#This Row],[small letters]])</f>
        <v>all levels</v>
      </c>
      <c r="S2205" s="6">
        <v>1</v>
      </c>
      <c r="T2205" s="12">
        <v>42895</v>
      </c>
      <c r="U2205" s="6">
        <f>DAY(טבלה1[[#This Row],[published_date]])</f>
        <v>9</v>
      </c>
      <c r="V2205" s="6">
        <f>MONTH(טבלה1[[#This Row],[published_date]])</f>
        <v>6</v>
      </c>
      <c r="W2205" s="6">
        <f>YEAR(טבלה1[[#This Row],[published_date]])</f>
        <v>2017</v>
      </c>
      <c r="X2205">
        <v>4</v>
      </c>
      <c r="Y2205" t="str">
        <f>VLOOKUP(טבלה1[[#This Row],[subject_id]],Subject_id!$A$2:$B$5,2)</f>
        <v>Web Development</v>
      </c>
      <c r="Z2205" s="7">
        <v>43734</v>
      </c>
      <c r="AA2205">
        <f>_xlfn.DAYS(טבלה1[[#This Row],[Removal_date]],טבלה1[[#This Row],[published_date]])</f>
        <v>839</v>
      </c>
      <c r="AB2205" s="4">
        <f>טבלה1[[#This Row],[price]]*טבלה1[[#This Row],[num_subscribers]]</f>
        <v>6615</v>
      </c>
    </row>
    <row r="2206" spans="1:28" x14ac:dyDescent="0.3">
      <c r="A2206">
        <v>1174084</v>
      </c>
      <c r="B2206" t="s">
        <v>2074</v>
      </c>
      <c r="C2206" t="str">
        <f>LEFT(טבלה1[[#This Row],[course_title]],10)</f>
        <v>FormaÃ§Ã£o</v>
      </c>
      <c r="D2206" t="str">
        <f>RIGHT(טבלה1[[#This Row],[course_title]],10)</f>
        <v xml:space="preserve"> serviÃ§os</v>
      </c>
      <c r="E2206" t="str">
        <f>MID(טבלה1[[#This Row],[course_title]],2,10)</f>
        <v xml:space="preserve">ormaÃ§Ã£o </v>
      </c>
      <c r="F2206" t="s">
        <v>2075</v>
      </c>
      <c r="G2206" t="str">
        <f>REPLACE(טבלה1[[#This Row],[url]],19,3,"com")</f>
        <v>https://www.udemy.com/formacao-de-precos-em-servicos/</v>
      </c>
      <c r="H2206" t="b">
        <v>1</v>
      </c>
      <c r="I2206" s="4">
        <v>35</v>
      </c>
      <c r="J2206" s="5">
        <v>77</v>
      </c>
      <c r="K2206" s="5">
        <v>5</v>
      </c>
      <c r="L2206" s="5">
        <v>28</v>
      </c>
      <c r="M2206">
        <v>4</v>
      </c>
      <c r="N2206" t="str">
        <f>VLOOKUP(טבלה1[[#This Row],[level_id]],Level_id!$A$2:$B$5,2)</f>
        <v>Intermediate Level</v>
      </c>
      <c r="O2206" t="str">
        <f>LOWER(טבלה1[[#This Row],[level_desc]])</f>
        <v>intermediate level</v>
      </c>
      <c r="P2206" s="3" t="str">
        <f>UPPER(טבלה1[[#This Row],[small letters]])</f>
        <v>INTERMEDIATE LEVEL</v>
      </c>
      <c r="Q2206">
        <f>LEN(טבלה1[[#This Row],[no spaces]])</f>
        <v>18</v>
      </c>
      <c r="R2206" t="str">
        <f>TRIM(טבלה1[[#This Row],[small letters]])</f>
        <v>intermediate level</v>
      </c>
      <c r="S2206" s="6">
        <v>2</v>
      </c>
      <c r="T2206" s="12">
        <v>42851</v>
      </c>
      <c r="U2206" s="6">
        <f>DAY(טבלה1[[#This Row],[published_date]])</f>
        <v>26</v>
      </c>
      <c r="V2206" s="6">
        <f>MONTH(טבלה1[[#This Row],[published_date]])</f>
        <v>4</v>
      </c>
      <c r="W2206" s="6">
        <f>YEAR(טבלה1[[#This Row],[published_date]])</f>
        <v>2017</v>
      </c>
      <c r="X2206">
        <v>1</v>
      </c>
      <c r="Y2206" t="str">
        <f>VLOOKUP(טבלה1[[#This Row],[subject_id]],Subject_id!$A$2:$B$5,2)</f>
        <v>Business Finance</v>
      </c>
      <c r="Z2206" s="7">
        <v>44114</v>
      </c>
      <c r="AA2206">
        <f>_xlfn.DAYS(טבלה1[[#This Row],[Removal_date]],טבלה1[[#This Row],[published_date]])</f>
        <v>1263</v>
      </c>
      <c r="AB2206" s="4">
        <f>טבלה1[[#This Row],[price]]*טבלה1[[#This Row],[num_subscribers]]</f>
        <v>2695</v>
      </c>
    </row>
    <row r="2207" spans="1:28" x14ac:dyDescent="0.3">
      <c r="A2207">
        <v>1174086</v>
      </c>
      <c r="B2207" t="s">
        <v>2190</v>
      </c>
      <c r="C2207" t="str">
        <f>LEFT(טבלה1[[#This Row],[course_title]],10)</f>
        <v>PrecificaÃ</v>
      </c>
      <c r="D2207" t="str">
        <f>RIGHT(טבלה1[[#This Row],[course_title]],10)</f>
        <v>nos custos</v>
      </c>
      <c r="E2207" t="str">
        <f>MID(טבלה1[[#This Row],[course_title]],2,10)</f>
        <v>recificaÃ§</v>
      </c>
      <c r="F2207" t="s">
        <v>2191</v>
      </c>
      <c r="G2207" t="str">
        <f>REPLACE(טבלה1[[#This Row],[url]],19,3,"com")</f>
        <v>https://www.udemy.com/formacao-de-precos-em-projetos/</v>
      </c>
      <c r="H2207" t="b">
        <v>1</v>
      </c>
      <c r="I2207" s="4">
        <v>35</v>
      </c>
      <c r="J2207" s="5">
        <v>32</v>
      </c>
      <c r="K2207" s="5">
        <v>3</v>
      </c>
      <c r="L2207" s="5">
        <v>46</v>
      </c>
      <c r="M2207">
        <v>1</v>
      </c>
      <c r="N2207" t="str">
        <f>VLOOKUP(טבלה1[[#This Row],[level_id]],Level_id!$A$2:$B$5,2)</f>
        <v>All levels</v>
      </c>
      <c r="O2207" t="str">
        <f>LOWER(טבלה1[[#This Row],[level_desc]])</f>
        <v>all levels</v>
      </c>
      <c r="P2207" s="3" t="str">
        <f>UPPER(טבלה1[[#This Row],[small letters]])</f>
        <v>ALL LEVELS</v>
      </c>
      <c r="Q2207">
        <f>LEN(טבלה1[[#This Row],[no spaces]])</f>
        <v>10</v>
      </c>
      <c r="R2207" t="str">
        <f>TRIM(טבלה1[[#This Row],[small letters]])</f>
        <v>all levels</v>
      </c>
      <c r="S2207" s="6">
        <v>3</v>
      </c>
      <c r="T2207" s="12">
        <v>42844</v>
      </c>
      <c r="U2207" s="6">
        <f>DAY(טבלה1[[#This Row],[published_date]])</f>
        <v>19</v>
      </c>
      <c r="V2207" s="6">
        <f>MONTH(טבלה1[[#This Row],[published_date]])</f>
        <v>4</v>
      </c>
      <c r="W2207" s="6">
        <f>YEAR(טבלה1[[#This Row],[published_date]])</f>
        <v>2017</v>
      </c>
      <c r="X2207">
        <v>1</v>
      </c>
      <c r="Y2207" t="str">
        <f>VLOOKUP(טבלה1[[#This Row],[subject_id]],Subject_id!$A$2:$B$5,2)</f>
        <v>Business Finance</v>
      </c>
      <c r="Z2207" s="7">
        <v>43734</v>
      </c>
      <c r="AA2207">
        <f>_xlfn.DAYS(טבלה1[[#This Row],[Removal_date]],טבלה1[[#This Row],[published_date]])</f>
        <v>890</v>
      </c>
      <c r="AB2207" s="4">
        <f>טבלה1[[#This Row],[price]]*טבלה1[[#This Row],[num_subscribers]]</f>
        <v>1120</v>
      </c>
    </row>
    <row r="2208" spans="1:28" x14ac:dyDescent="0.3">
      <c r="A2208">
        <v>1174446</v>
      </c>
      <c r="B2208" t="s">
        <v>5625</v>
      </c>
      <c r="C2208" t="str">
        <f>LEFT(טבלה1[[#This Row],[course_title]],10)</f>
        <v>Email Mark</v>
      </c>
      <c r="D2208" t="str">
        <f>RIGHT(טבלה1[[#This Row],[course_title]],10)</f>
        <v>ail Server</v>
      </c>
      <c r="E2208" t="str">
        <f>MID(טבלה1[[#This Row],[course_title]],2,10)</f>
        <v>mail Marke</v>
      </c>
      <c r="F2208" t="s">
        <v>5626</v>
      </c>
      <c r="G2208" t="str">
        <f>REPLACE(טבלה1[[#This Row],[url]],19,3,"com")</f>
        <v>https://www.udemy.com/email-marketing-send-unlimited-emails-via-own-mail-server/</v>
      </c>
      <c r="H2208" t="b">
        <v>1</v>
      </c>
      <c r="I2208" s="4">
        <v>35</v>
      </c>
      <c r="J2208" s="5">
        <v>3539</v>
      </c>
      <c r="K2208" s="5">
        <v>43</v>
      </c>
      <c r="L2208" s="5">
        <v>20</v>
      </c>
      <c r="M2208">
        <v>2</v>
      </c>
      <c r="N2208" t="str">
        <f>VLOOKUP(טבלה1[[#This Row],[level_id]],Level_id!$A$2:$B$5,2)</f>
        <v>Beginner Level</v>
      </c>
      <c r="O2208" t="str">
        <f>LOWER(טבלה1[[#This Row],[level_desc]])</f>
        <v>beginner level</v>
      </c>
      <c r="P2208" s="3" t="str">
        <f>UPPER(טבלה1[[#This Row],[small letters]])</f>
        <v>BEGINNER LEVEL</v>
      </c>
      <c r="Q2208">
        <f>LEN(טבלה1[[#This Row],[no spaces]])</f>
        <v>14</v>
      </c>
      <c r="R2208" t="str">
        <f>TRIM(טבלה1[[#This Row],[small letters]])</f>
        <v>beginner level</v>
      </c>
      <c r="S2208" s="6">
        <v>1</v>
      </c>
      <c r="T2208" s="12">
        <v>42844</v>
      </c>
      <c r="U2208" s="6">
        <f>DAY(טבלה1[[#This Row],[published_date]])</f>
        <v>19</v>
      </c>
      <c r="V2208" s="6">
        <f>MONTH(טבלה1[[#This Row],[published_date]])</f>
        <v>4</v>
      </c>
      <c r="W2208" s="6">
        <f>YEAR(טבלה1[[#This Row],[published_date]])</f>
        <v>2017</v>
      </c>
      <c r="X2208">
        <v>4</v>
      </c>
      <c r="Y2208" t="str">
        <f>VLOOKUP(טבלה1[[#This Row],[subject_id]],Subject_id!$A$2:$B$5,2)</f>
        <v>Web Development</v>
      </c>
      <c r="Z2208" s="7">
        <v>43465</v>
      </c>
      <c r="AA2208">
        <f>_xlfn.DAYS(טבלה1[[#This Row],[Removal_date]],טבלה1[[#This Row],[published_date]])</f>
        <v>621</v>
      </c>
      <c r="AB2208" s="4">
        <f>טבלה1[[#This Row],[price]]*טבלה1[[#This Row],[num_subscribers]]</f>
        <v>123865</v>
      </c>
    </row>
    <row r="2209" spans="1:28" x14ac:dyDescent="0.3">
      <c r="A2209">
        <v>1178820</v>
      </c>
      <c r="B2209" t="s">
        <v>1368</v>
      </c>
      <c r="C2209" t="str">
        <f>LEFT(טבלה1[[#This Row],[course_title]],10)</f>
        <v xml:space="preserve">Aprenda a </v>
      </c>
      <c r="D2209" t="str">
        <f>RIGHT(טבלה1[[#This Row],[course_title]],10)</f>
        <v>so a Passo</v>
      </c>
      <c r="E2209" t="str">
        <f>MID(טבלה1[[#This Row],[course_title]],2,10)</f>
        <v>prenda a I</v>
      </c>
      <c r="F2209" t="s">
        <v>1369</v>
      </c>
      <c r="G2209" t="str">
        <f>REPLACE(טבלה1[[#This Row],[url]],19,3,"com")</f>
        <v>https://www.udemy.com/tesouro-direto-passo-a-passo/</v>
      </c>
      <c r="H2209" t="b">
        <v>1</v>
      </c>
      <c r="I2209" s="4">
        <v>35</v>
      </c>
      <c r="J2209" s="5">
        <v>62</v>
      </c>
      <c r="K2209" s="5">
        <v>10</v>
      </c>
      <c r="L2209" s="5">
        <v>19</v>
      </c>
      <c r="M2209">
        <v>1</v>
      </c>
      <c r="N2209" t="str">
        <f>VLOOKUP(טבלה1[[#This Row],[level_id]],Level_id!$A$2:$B$5,2)</f>
        <v>All levels</v>
      </c>
      <c r="O2209" t="str">
        <f>LOWER(טבלה1[[#This Row],[level_desc]])</f>
        <v>all levels</v>
      </c>
      <c r="P2209" s="3" t="str">
        <f>UPPER(טבלה1[[#This Row],[small letters]])</f>
        <v>ALL LEVELS</v>
      </c>
      <c r="Q2209">
        <f>LEN(טבלה1[[#This Row],[no spaces]])</f>
        <v>10</v>
      </c>
      <c r="R2209" t="str">
        <f>TRIM(טבלה1[[#This Row],[small letters]])</f>
        <v>all levels</v>
      </c>
      <c r="S2209" s="6">
        <v>1</v>
      </c>
      <c r="T2209" s="12">
        <v>42850</v>
      </c>
      <c r="U2209" s="6">
        <f>DAY(טבלה1[[#This Row],[published_date]])</f>
        <v>25</v>
      </c>
      <c r="V2209" s="6">
        <f>MONTH(טבלה1[[#This Row],[published_date]])</f>
        <v>4</v>
      </c>
      <c r="W2209" s="6">
        <f>YEAR(טבלה1[[#This Row],[published_date]])</f>
        <v>2017</v>
      </c>
      <c r="X2209">
        <v>1</v>
      </c>
      <c r="Y2209" t="str">
        <f>VLOOKUP(טבלה1[[#This Row],[subject_id]],Subject_id!$A$2:$B$5,2)</f>
        <v>Business Finance</v>
      </c>
      <c r="Z2209" s="7">
        <v>43318</v>
      </c>
      <c r="AA2209">
        <f>_xlfn.DAYS(טבלה1[[#This Row],[Removal_date]],טבלה1[[#This Row],[published_date]])</f>
        <v>468</v>
      </c>
      <c r="AB2209" s="4">
        <f>טבלה1[[#This Row],[price]]*טבלה1[[#This Row],[num_subscribers]]</f>
        <v>2170</v>
      </c>
    </row>
    <row r="2210" spans="1:28" x14ac:dyDescent="0.3">
      <c r="A2210">
        <v>1194244</v>
      </c>
      <c r="B2210" t="s">
        <v>3994</v>
      </c>
      <c r="C2210" t="str">
        <f>LEFT(טבלה1[[#This Row],[course_title]],10)</f>
        <v>How To Pla</v>
      </c>
      <c r="D2210" t="str">
        <f>RIGHT(טבלה1[[#This Row],[course_title]],10)</f>
        <v xml:space="preserve"> Beginners</v>
      </c>
      <c r="E2210" t="str">
        <f>MID(טבלה1[[#This Row],[course_title]],2,10)</f>
        <v>ow To Play</v>
      </c>
      <c r="F2210" t="s">
        <v>3995</v>
      </c>
      <c r="G2210" t="str">
        <f>REPLACE(טבלה1[[#This Row],[url]],19,3,"com")</f>
        <v>https://www.udemy.com/how-to-play-guitar-for-absolute-beginners/</v>
      </c>
      <c r="H2210" t="b">
        <v>1</v>
      </c>
      <c r="I2210" s="4">
        <v>35</v>
      </c>
      <c r="J2210" s="5">
        <v>478</v>
      </c>
      <c r="K2210" s="5">
        <v>3</v>
      </c>
      <c r="L2210" s="5">
        <v>18</v>
      </c>
      <c r="M2210">
        <v>2</v>
      </c>
      <c r="N2210" t="str">
        <f>VLOOKUP(טבלה1[[#This Row],[level_id]],Level_id!$A$2:$B$5,2)</f>
        <v>Beginner Level</v>
      </c>
      <c r="O2210" t="str">
        <f>LOWER(טבלה1[[#This Row],[level_desc]])</f>
        <v>beginner level</v>
      </c>
      <c r="P2210" s="3" t="str">
        <f>UPPER(טבלה1[[#This Row],[small letters]])</f>
        <v>BEGINNER LEVEL</v>
      </c>
      <c r="Q2210">
        <f>LEN(טבלה1[[#This Row],[no spaces]])</f>
        <v>14</v>
      </c>
      <c r="R2210" t="str">
        <f>TRIM(טבלה1[[#This Row],[small letters]])</f>
        <v>beginner level</v>
      </c>
      <c r="S2210" s="6">
        <v>1</v>
      </c>
      <c r="T2210" s="12">
        <v>42856</v>
      </c>
      <c r="U2210" s="6">
        <f>DAY(טבלה1[[#This Row],[published_date]])</f>
        <v>1</v>
      </c>
      <c r="V2210" s="6">
        <f>MONTH(טבלה1[[#This Row],[published_date]])</f>
        <v>5</v>
      </c>
      <c r="W2210" s="6">
        <f>YEAR(טבלה1[[#This Row],[published_date]])</f>
        <v>2017</v>
      </c>
      <c r="X2210">
        <v>3</v>
      </c>
      <c r="Y2210" t="str">
        <f>VLOOKUP(טבלה1[[#This Row],[subject_id]],Subject_id!$A$2:$B$5,2)</f>
        <v>Musical Instruments</v>
      </c>
      <c r="Z2210" s="7">
        <v>43465</v>
      </c>
      <c r="AA2210">
        <f>_xlfn.DAYS(טבלה1[[#This Row],[Removal_date]],טבלה1[[#This Row],[published_date]])</f>
        <v>609</v>
      </c>
      <c r="AB2210" s="4">
        <f>טבלה1[[#This Row],[price]]*טבלה1[[#This Row],[num_subscribers]]</f>
        <v>16730</v>
      </c>
    </row>
    <row r="2211" spans="1:28" x14ac:dyDescent="0.3">
      <c r="A2211">
        <v>1216554</v>
      </c>
      <c r="B2211" t="s">
        <v>3248</v>
      </c>
      <c r="C2211" t="str">
        <f>LEFT(טבלה1[[#This Row],[course_title]],10)</f>
        <v xml:space="preserve">Photoshop </v>
      </c>
      <c r="D2211" t="str">
        <f>RIGHT(טבלה1[[#This Row],[course_title]],10)</f>
        <v>e A to Z .</v>
      </c>
      <c r="E2211" t="str">
        <f>MID(טבלה1[[#This Row],[course_title]],2,10)</f>
        <v>hotoshop i</v>
      </c>
      <c r="F2211" t="s">
        <v>3249</v>
      </c>
      <c r="G2211" t="str">
        <f>REPLACE(טבלה1[[#This Row],[url]],19,3,"com")</f>
        <v>https://www.udemy.com/photoshop-a-to-z/</v>
      </c>
      <c r="H2211" t="b">
        <v>1</v>
      </c>
      <c r="I2211" s="4">
        <v>35</v>
      </c>
      <c r="J2211" s="5">
        <v>343</v>
      </c>
      <c r="K2211" s="5">
        <v>0</v>
      </c>
      <c r="L2211" s="5">
        <v>24</v>
      </c>
      <c r="M2211">
        <v>1</v>
      </c>
      <c r="N2211" t="str">
        <f>VLOOKUP(טבלה1[[#This Row],[level_id]],Level_id!$A$2:$B$5,2)</f>
        <v>All levels</v>
      </c>
      <c r="O2211" t="str">
        <f>LOWER(טבלה1[[#This Row],[level_desc]])</f>
        <v>all levels</v>
      </c>
      <c r="P2211" s="3" t="str">
        <f>UPPER(טבלה1[[#This Row],[small letters]])</f>
        <v>ALL LEVELS</v>
      </c>
      <c r="Q2211">
        <f>LEN(טבלה1[[#This Row],[no spaces]])</f>
        <v>10</v>
      </c>
      <c r="R2211" t="str">
        <f>TRIM(טבלה1[[#This Row],[small letters]])</f>
        <v>all levels</v>
      </c>
      <c r="S2211" s="6">
        <v>3.5</v>
      </c>
      <c r="T2211" s="12">
        <v>42922</v>
      </c>
      <c r="U2211" s="6">
        <f>DAY(טבלה1[[#This Row],[published_date]])</f>
        <v>6</v>
      </c>
      <c r="V2211" s="6">
        <f>MONTH(טבלה1[[#This Row],[published_date]])</f>
        <v>7</v>
      </c>
      <c r="W2211" s="6">
        <f>YEAR(טבלה1[[#This Row],[published_date]])</f>
        <v>2017</v>
      </c>
      <c r="X2211">
        <v>2</v>
      </c>
      <c r="Y2211" t="str">
        <f>VLOOKUP(טבלה1[[#This Row],[subject_id]],Subject_id!$A$2:$B$5,2)</f>
        <v>Graphic Design</v>
      </c>
      <c r="Z2211" s="7">
        <v>43734</v>
      </c>
      <c r="AA2211">
        <f>_xlfn.DAYS(טבלה1[[#This Row],[Removal_date]],טבלה1[[#This Row],[published_date]])</f>
        <v>812</v>
      </c>
      <c r="AB2211" s="4">
        <f>טבלה1[[#This Row],[price]]*טבלה1[[#This Row],[num_subscribers]]</f>
        <v>12005</v>
      </c>
    </row>
    <row r="2212" spans="1:28" x14ac:dyDescent="0.3">
      <c r="A2212">
        <v>1221942</v>
      </c>
      <c r="B2212" t="s">
        <v>1578</v>
      </c>
      <c r="C2212" t="str">
        <f>LEFT(טבלה1[[#This Row],[course_title]],10)</f>
        <v>Basic Book</v>
      </c>
      <c r="D2212" t="str">
        <f>RIGHT(טבלה1[[#This Row],[course_title]],10)</f>
        <v>ookkeeping</v>
      </c>
      <c r="E2212" t="str">
        <f>MID(טבלה1[[#This Row],[course_title]],2,10)</f>
        <v>asic Bookk</v>
      </c>
      <c r="F2212" t="s">
        <v>1579</v>
      </c>
      <c r="G2212" t="str">
        <f>REPLACE(טבלה1[[#This Row],[url]],19,3,"com")</f>
        <v>https://www.udemy.com/basic-bookkeeping-course/</v>
      </c>
      <c r="H2212" t="b">
        <v>1</v>
      </c>
      <c r="I2212" s="4">
        <v>35</v>
      </c>
      <c r="J2212" s="5">
        <v>0</v>
      </c>
      <c r="K2212" s="5">
        <v>0</v>
      </c>
      <c r="L2212" s="5">
        <v>12</v>
      </c>
      <c r="M2212">
        <v>2</v>
      </c>
      <c r="N2212" t="str">
        <f>VLOOKUP(טבלה1[[#This Row],[level_id]],Level_id!$A$2:$B$5,2)</f>
        <v>Beginner Level</v>
      </c>
      <c r="O2212" t="str">
        <f>LOWER(טבלה1[[#This Row],[level_desc]])</f>
        <v>beginner level</v>
      </c>
      <c r="P2212" s="3" t="str">
        <f>UPPER(טבלה1[[#This Row],[small letters]])</f>
        <v>BEGINNER LEVEL</v>
      </c>
      <c r="Q2212">
        <f>LEN(טבלה1[[#This Row],[no spaces]])</f>
        <v>14</v>
      </c>
      <c r="R2212" t="str">
        <f>TRIM(טבלה1[[#This Row],[small letters]])</f>
        <v>beginner level</v>
      </c>
      <c r="S2212" s="6">
        <v>0.73333333300000003</v>
      </c>
      <c r="T2212" s="12">
        <v>42878</v>
      </c>
      <c r="U2212" s="6">
        <f>DAY(טבלה1[[#This Row],[published_date]])</f>
        <v>23</v>
      </c>
      <c r="V2212" s="6">
        <f>MONTH(טבלה1[[#This Row],[published_date]])</f>
        <v>5</v>
      </c>
      <c r="W2212" s="6">
        <f>YEAR(טבלה1[[#This Row],[published_date]])</f>
        <v>2017</v>
      </c>
      <c r="X2212">
        <v>1</v>
      </c>
      <c r="Y2212" t="str">
        <f>VLOOKUP(טבלה1[[#This Row],[subject_id]],Subject_id!$A$2:$B$5,2)</f>
        <v>Business Finance</v>
      </c>
      <c r="Z2212" s="7">
        <v>43465</v>
      </c>
      <c r="AA2212">
        <f>_xlfn.DAYS(טבלה1[[#This Row],[Removal_date]],טבלה1[[#This Row],[published_date]])</f>
        <v>587</v>
      </c>
      <c r="AB2212" s="4">
        <f>טבלה1[[#This Row],[price]]*טבלה1[[#This Row],[num_subscribers]]</f>
        <v>0</v>
      </c>
    </row>
    <row r="2213" spans="1:28" x14ac:dyDescent="0.3">
      <c r="A2213">
        <v>1224186</v>
      </c>
      <c r="B2213" t="s">
        <v>4807</v>
      </c>
      <c r="C2213" t="str">
        <f>LEFT(טבלה1[[#This Row],[course_title]],10)</f>
        <v>Learn to P</v>
      </c>
      <c r="D2213" t="str">
        <f>RIGHT(טבלה1[[#This Row],[course_title]],10)</f>
        <v>o Course 1</v>
      </c>
      <c r="E2213" t="str">
        <f>MID(טבלה1[[#This Row],[course_title]],2,10)</f>
        <v>earn to Pl</v>
      </c>
      <c r="F2213" t="s">
        <v>4808</v>
      </c>
      <c r="G2213" t="str">
        <f>REPLACE(טבלה1[[#This Row],[url]],19,3,"com")</f>
        <v>https://www.udemy.com/learn-to-play-piano-like-a-pro/</v>
      </c>
      <c r="H2213" t="b">
        <v>1</v>
      </c>
      <c r="I2213" s="4">
        <v>35</v>
      </c>
      <c r="J2213" s="5">
        <v>0</v>
      </c>
      <c r="K2213" s="5">
        <v>0</v>
      </c>
      <c r="L2213" s="5">
        <v>13</v>
      </c>
      <c r="M2213">
        <v>2</v>
      </c>
      <c r="N2213" t="str">
        <f>VLOOKUP(טבלה1[[#This Row],[level_id]],Level_id!$A$2:$B$5,2)</f>
        <v>Beginner Level</v>
      </c>
      <c r="O2213" t="str">
        <f>LOWER(טבלה1[[#This Row],[level_desc]])</f>
        <v>beginner level</v>
      </c>
      <c r="P2213" s="3" t="str">
        <f>UPPER(טבלה1[[#This Row],[small letters]])</f>
        <v>BEGINNER LEVEL</v>
      </c>
      <c r="Q2213">
        <f>LEN(טבלה1[[#This Row],[no spaces]])</f>
        <v>14</v>
      </c>
      <c r="R2213" t="str">
        <f>TRIM(טבלה1[[#This Row],[small letters]])</f>
        <v>beginner level</v>
      </c>
      <c r="S2213" s="6">
        <v>0.51666666699999997</v>
      </c>
      <c r="T2213" s="12">
        <v>42885</v>
      </c>
      <c r="U2213" s="6">
        <f>DAY(טבלה1[[#This Row],[published_date]])</f>
        <v>30</v>
      </c>
      <c r="V2213" s="6">
        <f>MONTH(טבלה1[[#This Row],[published_date]])</f>
        <v>5</v>
      </c>
      <c r="W2213" s="6">
        <f>YEAR(טבלה1[[#This Row],[published_date]])</f>
        <v>2017</v>
      </c>
      <c r="X2213">
        <v>3</v>
      </c>
      <c r="Y2213" t="str">
        <f>VLOOKUP(טבלה1[[#This Row],[subject_id]],Subject_id!$A$2:$B$5,2)</f>
        <v>Musical Instruments</v>
      </c>
      <c r="Z2213" s="7">
        <v>43465</v>
      </c>
      <c r="AA2213">
        <f>_xlfn.DAYS(טבלה1[[#This Row],[Removal_date]],טבלה1[[#This Row],[published_date]])</f>
        <v>580</v>
      </c>
      <c r="AB2213" s="4">
        <f>טבלה1[[#This Row],[price]]*טבלה1[[#This Row],[num_subscribers]]</f>
        <v>0</v>
      </c>
    </row>
    <row r="2214" spans="1:28" x14ac:dyDescent="0.3">
      <c r="A2214">
        <v>1231872</v>
      </c>
      <c r="B2214" t="s">
        <v>5513</v>
      </c>
      <c r="C2214" t="str">
        <f>LEFT(טבלה1[[#This Row],[course_title]],10)</f>
        <v>Web Develo</v>
      </c>
      <c r="D2214" t="str">
        <f>RIGHT(טבלה1[[#This Row],[course_title]],10)</f>
        <v xml:space="preserve"> Beginners</v>
      </c>
      <c r="E2214" t="str">
        <f>MID(טבלה1[[#This Row],[course_title]],2,10)</f>
        <v>eb Develop</v>
      </c>
      <c r="F2214" t="s">
        <v>5514</v>
      </c>
      <c r="G2214" t="str">
        <f>REPLACE(טבלה1[[#This Row],[url]],19,3,"com")</f>
        <v>https://www.udemy.com/web-development-with-html-css-bootstrap-jquery-for-beginners/</v>
      </c>
      <c r="H2214" t="b">
        <v>1</v>
      </c>
      <c r="I2214" s="4">
        <v>35</v>
      </c>
      <c r="J2214" s="5">
        <v>1156</v>
      </c>
      <c r="K2214" s="5">
        <v>4</v>
      </c>
      <c r="L2214" s="5">
        <v>59</v>
      </c>
      <c r="M2214">
        <v>2</v>
      </c>
      <c r="N2214" t="str">
        <f>VLOOKUP(טבלה1[[#This Row],[level_id]],Level_id!$A$2:$B$5,2)</f>
        <v>Beginner Level</v>
      </c>
      <c r="O2214" t="str">
        <f>LOWER(טבלה1[[#This Row],[level_desc]])</f>
        <v>beginner level</v>
      </c>
      <c r="P2214" s="3" t="str">
        <f>UPPER(טבלה1[[#This Row],[small letters]])</f>
        <v>BEGINNER LEVEL</v>
      </c>
      <c r="Q2214">
        <f>LEN(טבלה1[[#This Row],[no spaces]])</f>
        <v>14</v>
      </c>
      <c r="R2214" t="str">
        <f>TRIM(טבלה1[[#This Row],[small letters]])</f>
        <v>beginner level</v>
      </c>
      <c r="S2214" s="6">
        <v>5</v>
      </c>
      <c r="T2214" s="12">
        <v>42885</v>
      </c>
      <c r="U2214" s="6">
        <f>DAY(טבלה1[[#This Row],[published_date]])</f>
        <v>30</v>
      </c>
      <c r="V2214" s="6">
        <f>MONTH(טבלה1[[#This Row],[published_date]])</f>
        <v>5</v>
      </c>
      <c r="W2214" s="6">
        <f>YEAR(טבלה1[[#This Row],[published_date]])</f>
        <v>2017</v>
      </c>
      <c r="X2214">
        <v>4</v>
      </c>
      <c r="Y2214" t="str">
        <f>VLOOKUP(טבלה1[[#This Row],[subject_id]],Subject_id!$A$2:$B$5,2)</f>
        <v>Web Development</v>
      </c>
      <c r="Z2214" s="7">
        <v>43465</v>
      </c>
      <c r="AA2214">
        <f>_xlfn.DAYS(טבלה1[[#This Row],[Removal_date]],טבלה1[[#This Row],[published_date]])</f>
        <v>580</v>
      </c>
      <c r="AB2214" s="4">
        <f>טבלה1[[#This Row],[price]]*טבלה1[[#This Row],[num_subscribers]]</f>
        <v>40460</v>
      </c>
    </row>
    <row r="2215" spans="1:28" x14ac:dyDescent="0.3">
      <c r="A2215">
        <v>1234108</v>
      </c>
      <c r="B2215" t="s">
        <v>3268</v>
      </c>
      <c r="C2215" t="str">
        <f>LEFT(טבלה1[[#This Row],[course_title]],10)</f>
        <v>How to Dra</v>
      </c>
      <c r="D2215" t="str">
        <f>RIGHT(טבלה1[[#This Row],[course_title]],10)</f>
        <v>mals: Dogs</v>
      </c>
      <c r="E2215" t="str">
        <f>MID(טבלה1[[#This Row],[course_title]],2,10)</f>
        <v>ow to Draw</v>
      </c>
      <c r="F2215" t="s">
        <v>3269</v>
      </c>
      <c r="G2215" t="str">
        <f>REPLACE(טבלה1[[#This Row],[url]],19,3,"com")</f>
        <v>https://www.udemy.com/how-to-draw-dogs/</v>
      </c>
      <c r="H2215" t="b">
        <v>1</v>
      </c>
      <c r="I2215" s="4">
        <v>35</v>
      </c>
      <c r="J2215" s="5">
        <v>1524</v>
      </c>
      <c r="K2215" s="5">
        <v>5</v>
      </c>
      <c r="L2215" s="5">
        <v>11</v>
      </c>
      <c r="M2215">
        <v>1</v>
      </c>
      <c r="N2215" t="str">
        <f>VLOOKUP(טבלה1[[#This Row],[level_id]],Level_id!$A$2:$B$5,2)</f>
        <v>All levels</v>
      </c>
      <c r="O2215" t="str">
        <f>LOWER(טבלה1[[#This Row],[level_desc]])</f>
        <v>all levels</v>
      </c>
      <c r="P2215" s="3" t="str">
        <f>UPPER(טבלה1[[#This Row],[small letters]])</f>
        <v>ALL LEVELS</v>
      </c>
      <c r="Q2215">
        <f>LEN(טבלה1[[#This Row],[no spaces]])</f>
        <v>10</v>
      </c>
      <c r="R2215" t="str">
        <f>TRIM(טבלה1[[#This Row],[small letters]])</f>
        <v>all levels</v>
      </c>
      <c r="S2215" s="6">
        <v>1</v>
      </c>
      <c r="T2215" s="12">
        <v>42885</v>
      </c>
      <c r="U2215" s="6">
        <f>DAY(טבלה1[[#This Row],[published_date]])</f>
        <v>30</v>
      </c>
      <c r="V2215" s="6">
        <f>MONTH(טבלה1[[#This Row],[published_date]])</f>
        <v>5</v>
      </c>
      <c r="W2215" s="6">
        <f>YEAR(טבלה1[[#This Row],[published_date]])</f>
        <v>2017</v>
      </c>
      <c r="X2215">
        <v>2</v>
      </c>
      <c r="Y2215" t="str">
        <f>VLOOKUP(טבלה1[[#This Row],[subject_id]],Subject_id!$A$2:$B$5,2)</f>
        <v>Graphic Design</v>
      </c>
      <c r="Z2215" s="7">
        <v>43734</v>
      </c>
      <c r="AA2215">
        <f>_xlfn.DAYS(טבלה1[[#This Row],[Removal_date]],טבלה1[[#This Row],[published_date]])</f>
        <v>849</v>
      </c>
      <c r="AB2215" s="4">
        <f>טבלה1[[#This Row],[price]]*טבלה1[[#This Row],[num_subscribers]]</f>
        <v>53340</v>
      </c>
    </row>
    <row r="2216" spans="1:28" x14ac:dyDescent="0.3">
      <c r="A2216">
        <v>1245244</v>
      </c>
      <c r="B2216" t="s">
        <v>274</v>
      </c>
      <c r="C2216" t="str">
        <f>LEFT(טבלה1[[#This Row],[course_title]],10)</f>
        <v>Building F</v>
      </c>
      <c r="D2216" t="str">
        <f>RIGHT(טבלה1[[#This Row],[course_title]],10)</f>
        <v>s in Excel</v>
      </c>
      <c r="E2216" t="str">
        <f>MID(טבלה1[[#This Row],[course_title]],2,10)</f>
        <v>uilding Fi</v>
      </c>
      <c r="F2216" t="s">
        <v>275</v>
      </c>
      <c r="G2216" t="str">
        <f>REPLACE(טבלה1[[#This Row],[url]],19,3,"com")</f>
        <v>https://www.udemy.com/guide-to-building-financial-statements/</v>
      </c>
      <c r="H2216" t="b">
        <v>1</v>
      </c>
      <c r="I2216" s="4">
        <v>35</v>
      </c>
      <c r="J2216" s="5">
        <v>1181</v>
      </c>
      <c r="K2216" s="5">
        <v>1</v>
      </c>
      <c r="L2216" s="5">
        <v>18</v>
      </c>
      <c r="M2216">
        <v>2</v>
      </c>
      <c r="N2216" t="str">
        <f>VLOOKUP(טבלה1[[#This Row],[level_id]],Level_id!$A$2:$B$5,2)</f>
        <v>Beginner Level</v>
      </c>
      <c r="O2216" t="str">
        <f>LOWER(טבלה1[[#This Row],[level_desc]])</f>
        <v>beginner level</v>
      </c>
      <c r="P2216" s="3" t="str">
        <f>UPPER(טבלה1[[#This Row],[small letters]])</f>
        <v>BEGINNER LEVEL</v>
      </c>
      <c r="Q2216">
        <f>LEN(טבלה1[[#This Row],[no spaces]])</f>
        <v>14</v>
      </c>
      <c r="R2216" t="str">
        <f>TRIM(טבלה1[[#This Row],[small letters]])</f>
        <v>beginner level</v>
      </c>
      <c r="S2216" s="6">
        <v>1</v>
      </c>
      <c r="T2216" s="12">
        <v>42915</v>
      </c>
      <c r="U2216" s="6">
        <f>DAY(טבלה1[[#This Row],[published_date]])</f>
        <v>29</v>
      </c>
      <c r="V2216" s="6">
        <f>MONTH(טבלה1[[#This Row],[published_date]])</f>
        <v>6</v>
      </c>
      <c r="W2216" s="6">
        <f>YEAR(טבלה1[[#This Row],[published_date]])</f>
        <v>2017</v>
      </c>
      <c r="X2216">
        <v>1</v>
      </c>
      <c r="Y2216" t="str">
        <f>VLOOKUP(טבלה1[[#This Row],[subject_id]],Subject_id!$A$2:$B$5,2)</f>
        <v>Business Finance</v>
      </c>
      <c r="Z2216" s="7">
        <v>43245</v>
      </c>
      <c r="AA2216">
        <f>_xlfn.DAYS(טבלה1[[#This Row],[Removal_date]],טבלה1[[#This Row],[published_date]])</f>
        <v>330</v>
      </c>
      <c r="AB2216" s="4">
        <f>טבלה1[[#This Row],[price]]*טבלה1[[#This Row],[num_subscribers]]</f>
        <v>41335</v>
      </c>
    </row>
    <row r="2217" spans="1:28" x14ac:dyDescent="0.3">
      <c r="A2217">
        <v>1270392</v>
      </c>
      <c r="B2217" t="s">
        <v>5619</v>
      </c>
      <c r="C2217" t="str">
        <f>LEFT(טבלה1[[#This Row],[course_title]],10)</f>
        <v>The Comple</v>
      </c>
      <c r="D2217" t="str">
        <f>RIGHT(טבלה1[[#This Row],[course_title]],10)</f>
        <v xml:space="preserve"> Beginners</v>
      </c>
      <c r="E2217" t="str">
        <f>MID(טבלה1[[#This Row],[course_title]],2,10)</f>
        <v>he Complet</v>
      </c>
      <c r="F2217" t="s">
        <v>5620</v>
      </c>
      <c r="G2217" t="str">
        <f>REPLACE(טבלה1[[#This Row],[url]],19,3,"com")</f>
        <v>https://www.udemy.com/the-complete-javascript-html-and-css-tutorial-for-beginners/</v>
      </c>
      <c r="H2217" t="b">
        <v>1</v>
      </c>
      <c r="I2217" s="4">
        <v>35</v>
      </c>
      <c r="J2217" s="5">
        <v>244</v>
      </c>
      <c r="K2217" s="5">
        <v>44</v>
      </c>
      <c r="L2217" s="5">
        <v>21</v>
      </c>
      <c r="M2217">
        <v>2</v>
      </c>
      <c r="N2217" t="str">
        <f>VLOOKUP(טבלה1[[#This Row],[level_id]],Level_id!$A$2:$B$5,2)</f>
        <v>Beginner Level</v>
      </c>
      <c r="O2217" t="str">
        <f>LOWER(טבלה1[[#This Row],[level_desc]])</f>
        <v>beginner level</v>
      </c>
      <c r="P2217" s="3" t="str">
        <f>UPPER(טבלה1[[#This Row],[small letters]])</f>
        <v>BEGINNER LEVEL</v>
      </c>
      <c r="Q2217">
        <f>LEN(טבלה1[[#This Row],[no spaces]])</f>
        <v>14</v>
      </c>
      <c r="R2217" t="str">
        <f>TRIM(טבלה1[[#This Row],[small letters]])</f>
        <v>beginner level</v>
      </c>
      <c r="S2217" s="6">
        <v>3</v>
      </c>
      <c r="T2217" s="12">
        <v>42915</v>
      </c>
      <c r="U2217" s="6">
        <f>DAY(טבלה1[[#This Row],[published_date]])</f>
        <v>29</v>
      </c>
      <c r="V2217" s="6">
        <f>MONTH(טבלה1[[#This Row],[published_date]])</f>
        <v>6</v>
      </c>
      <c r="W2217" s="6">
        <f>YEAR(טבלה1[[#This Row],[published_date]])</f>
        <v>2017</v>
      </c>
      <c r="X2217">
        <v>4</v>
      </c>
      <c r="Y2217" t="str">
        <f>VLOOKUP(טבלה1[[#This Row],[subject_id]],Subject_id!$A$2:$B$5,2)</f>
        <v>Web Development</v>
      </c>
      <c r="Z2217" s="7">
        <v>43465</v>
      </c>
      <c r="AA2217">
        <f>_xlfn.DAYS(טבלה1[[#This Row],[Removal_date]],טבלה1[[#This Row],[published_date]])</f>
        <v>550</v>
      </c>
      <c r="AB2217" s="4">
        <f>טבלה1[[#This Row],[price]]*טבלה1[[#This Row],[num_subscribers]]</f>
        <v>8540</v>
      </c>
    </row>
    <row r="2218" spans="1:28" x14ac:dyDescent="0.3">
      <c r="A2218">
        <v>17922</v>
      </c>
      <c r="B2218" t="s">
        <v>4134</v>
      </c>
      <c r="C2218" t="str">
        <f>LEFT(טבלה1[[#This Row],[course_title]],10)</f>
        <v>Play Ukule</v>
      </c>
      <c r="D2218" t="str">
        <f>RIGHT(טבלה1[[#This Row],[course_title]],10)</f>
        <v>kulele Now</v>
      </c>
      <c r="E2218" t="str">
        <f>MID(טבלה1[[#This Row],[course_title]],2,10)</f>
        <v>lay Ukulel</v>
      </c>
      <c r="F2218" t="s">
        <v>4135</v>
      </c>
      <c r="G2218" t="str">
        <f>REPLACE(טבלה1[[#This Row],[url]],19,3,"com")</f>
        <v>https://www.udemy.com/play-ukulele/</v>
      </c>
      <c r="H2218" t="b">
        <v>1</v>
      </c>
      <c r="I2218" s="4">
        <v>30</v>
      </c>
      <c r="J2218" s="5">
        <v>1951</v>
      </c>
      <c r="K2218" s="5">
        <v>88</v>
      </c>
      <c r="L2218" s="5">
        <v>78</v>
      </c>
      <c r="M2218">
        <v>1</v>
      </c>
      <c r="N2218" t="str">
        <f>VLOOKUP(טבלה1[[#This Row],[level_id]],Level_id!$A$2:$B$5,2)</f>
        <v>All levels</v>
      </c>
      <c r="O2218" t="str">
        <f>LOWER(טבלה1[[#This Row],[level_desc]])</f>
        <v>all levels</v>
      </c>
      <c r="P2218" s="3" t="str">
        <f>UPPER(טבלה1[[#This Row],[small letters]])</f>
        <v>ALL LEVELS</v>
      </c>
      <c r="Q2218">
        <f>LEN(טבלה1[[#This Row],[no spaces]])</f>
        <v>10</v>
      </c>
      <c r="R2218" t="str">
        <f>TRIM(טבלה1[[#This Row],[small letters]])</f>
        <v>all levels</v>
      </c>
      <c r="S2218" s="6">
        <v>5</v>
      </c>
      <c r="T2218" s="12">
        <v>41062</v>
      </c>
      <c r="U2218" s="6">
        <f>DAY(טבלה1[[#This Row],[published_date]])</f>
        <v>2</v>
      </c>
      <c r="V2218" s="6">
        <f>MONTH(טבלה1[[#This Row],[published_date]])</f>
        <v>6</v>
      </c>
      <c r="W2218" s="6">
        <f>YEAR(טבלה1[[#This Row],[published_date]])</f>
        <v>2012</v>
      </c>
      <c r="X2218">
        <v>3</v>
      </c>
      <c r="Y2218" t="str">
        <f>VLOOKUP(טבלה1[[#This Row],[subject_id]],Subject_id!$A$2:$B$5,2)</f>
        <v>Musical Instruments</v>
      </c>
      <c r="Z2218" s="7">
        <v>43734</v>
      </c>
      <c r="AA2218">
        <f>_xlfn.DAYS(טבלה1[[#This Row],[Removal_date]],טבלה1[[#This Row],[published_date]])</f>
        <v>2672</v>
      </c>
      <c r="AB2218" s="4">
        <f>טבלה1[[#This Row],[price]]*טבלה1[[#This Row],[num_subscribers]]</f>
        <v>58530</v>
      </c>
    </row>
    <row r="2219" spans="1:28" x14ac:dyDescent="0.3">
      <c r="A2219">
        <v>20461</v>
      </c>
      <c r="B2219" t="s">
        <v>2438</v>
      </c>
      <c r="C2219" t="str">
        <f>LEFT(טבלה1[[#This Row],[course_title]],10)</f>
        <v>How to Des</v>
      </c>
      <c r="D2219" t="str">
        <f>RIGHT(טבלה1[[#This Row],[course_title]],10)</f>
        <v>ers Course</v>
      </c>
      <c r="E2219" t="str">
        <f>MID(טבלה1[[#This Row],[course_title]],2,10)</f>
        <v>ow to Desi</v>
      </c>
      <c r="F2219" t="s">
        <v>2439</v>
      </c>
      <c r="G2219" t="str">
        <f>REPLACE(טבלה1[[#This Row],[url]],19,3,"com")</f>
        <v>https://www.udemy.com/how-to-design-a-logo-a-beginners-course/</v>
      </c>
      <c r="H2219" t="b">
        <v>1</v>
      </c>
      <c r="I2219" s="4">
        <v>30</v>
      </c>
      <c r="J2219" s="5">
        <v>10875</v>
      </c>
      <c r="K2219" s="5">
        <v>650</v>
      </c>
      <c r="L2219" s="5">
        <v>41</v>
      </c>
      <c r="M2219">
        <v>1</v>
      </c>
      <c r="N2219" t="str">
        <f>VLOOKUP(טבלה1[[#This Row],[level_id]],Level_id!$A$2:$B$5,2)</f>
        <v>All levels</v>
      </c>
      <c r="O2219" t="str">
        <f>LOWER(טבלה1[[#This Row],[level_desc]])</f>
        <v>all levels</v>
      </c>
      <c r="P2219" s="3" t="str">
        <f>UPPER(טבלה1[[#This Row],[small letters]])</f>
        <v>ALL LEVELS</v>
      </c>
      <c r="Q2219">
        <f>LEN(טבלה1[[#This Row],[no spaces]])</f>
        <v>10</v>
      </c>
      <c r="R2219" t="str">
        <f>TRIM(טבלה1[[#This Row],[small letters]])</f>
        <v>all levels</v>
      </c>
      <c r="S2219" s="6">
        <v>2.5</v>
      </c>
      <c r="T2219" s="12">
        <v>41115</v>
      </c>
      <c r="U2219" s="6">
        <f>DAY(טבלה1[[#This Row],[published_date]])</f>
        <v>25</v>
      </c>
      <c r="V2219" s="6">
        <f>MONTH(טבלה1[[#This Row],[published_date]])</f>
        <v>7</v>
      </c>
      <c r="W2219" s="6">
        <f>YEAR(טבלה1[[#This Row],[published_date]])</f>
        <v>2012</v>
      </c>
      <c r="X2219">
        <v>2</v>
      </c>
      <c r="Y2219" t="str">
        <f>VLOOKUP(טבלה1[[#This Row],[subject_id]],Subject_id!$A$2:$B$5,2)</f>
        <v>Graphic Design</v>
      </c>
      <c r="Z2219" s="7">
        <v>43734</v>
      </c>
      <c r="AA2219">
        <f>_xlfn.DAYS(טבלה1[[#This Row],[Removal_date]],טבלה1[[#This Row],[published_date]])</f>
        <v>2619</v>
      </c>
      <c r="AB2219" s="4">
        <f>טבלה1[[#This Row],[price]]*טבלה1[[#This Row],[num_subscribers]]</f>
        <v>326250</v>
      </c>
    </row>
    <row r="2220" spans="1:28" x14ac:dyDescent="0.3">
      <c r="A2220">
        <v>25794</v>
      </c>
      <c r="B2220" t="s">
        <v>870</v>
      </c>
      <c r="C2220" t="str">
        <f>LEFT(טבלה1[[#This Row],[course_title]],10)</f>
        <v>How To Cro</v>
      </c>
      <c r="D2220" t="str">
        <f>RIGHT(טבלה1[[#This Row],[course_title]],10)</f>
        <v xml:space="preserve"> Crowdfund</v>
      </c>
      <c r="E2220" t="str">
        <f>MID(טבלה1[[#This Row],[course_title]],2,10)</f>
        <v>ow To Crow</v>
      </c>
      <c r="F2220" t="s">
        <v>871</v>
      </c>
      <c r="G2220" t="str">
        <f>REPLACE(טבלה1[[#This Row],[url]],19,3,"com")</f>
        <v>https://www.udemy.com/how-to-crowdfund/</v>
      </c>
      <c r="H2220" t="b">
        <v>1</v>
      </c>
      <c r="I2220" s="4">
        <v>30</v>
      </c>
      <c r="J2220" s="5">
        <v>43</v>
      </c>
      <c r="K2220" s="5">
        <v>6</v>
      </c>
      <c r="L2220" s="5">
        <v>17</v>
      </c>
      <c r="M2220">
        <v>1</v>
      </c>
      <c r="N2220" t="str">
        <f>VLOOKUP(טבלה1[[#This Row],[level_id]],Level_id!$A$2:$B$5,2)</f>
        <v>All levels</v>
      </c>
      <c r="O2220" t="str">
        <f>LOWER(טבלה1[[#This Row],[level_desc]])</f>
        <v>all levels</v>
      </c>
      <c r="P2220" s="3" t="str">
        <f>UPPER(טבלה1[[#This Row],[small letters]])</f>
        <v>ALL LEVELS</v>
      </c>
      <c r="Q2220">
        <f>LEN(טבלה1[[#This Row],[no spaces]])</f>
        <v>10</v>
      </c>
      <c r="R2220" t="str">
        <f>TRIM(טבלה1[[#This Row],[small letters]])</f>
        <v>all levels</v>
      </c>
      <c r="S2220" s="6">
        <v>1.5</v>
      </c>
      <c r="T2220" s="12">
        <v>41184</v>
      </c>
      <c r="U2220" s="6">
        <f>DAY(טבלה1[[#This Row],[published_date]])</f>
        <v>2</v>
      </c>
      <c r="V2220" s="6">
        <f>MONTH(טבלה1[[#This Row],[published_date]])</f>
        <v>10</v>
      </c>
      <c r="W2220" s="6">
        <f>YEAR(טבלה1[[#This Row],[published_date]])</f>
        <v>2012</v>
      </c>
      <c r="X2220">
        <v>1</v>
      </c>
      <c r="Y2220" t="str">
        <f>VLOOKUP(טבלה1[[#This Row],[subject_id]],Subject_id!$A$2:$B$5,2)</f>
        <v>Business Finance</v>
      </c>
      <c r="Z2220" s="7">
        <v>43318</v>
      </c>
      <c r="AA2220">
        <f>_xlfn.DAYS(טבלה1[[#This Row],[Removal_date]],טבלה1[[#This Row],[published_date]])</f>
        <v>2134</v>
      </c>
      <c r="AB2220" s="4">
        <f>טבלה1[[#This Row],[price]]*טבלה1[[#This Row],[num_subscribers]]</f>
        <v>1290</v>
      </c>
    </row>
    <row r="2221" spans="1:28" x14ac:dyDescent="0.3">
      <c r="A2221">
        <v>46927</v>
      </c>
      <c r="B2221" t="s">
        <v>558</v>
      </c>
      <c r="C2221" t="str">
        <f>LEFT(טבלה1[[#This Row],[course_title]],10)</f>
        <v xml:space="preserve">Basics of </v>
      </c>
      <c r="D2221" t="str">
        <f>RIGHT(טבלה1[[#This Row],[course_title]],10)</f>
        <v>ss Finance</v>
      </c>
      <c r="E2221" t="str">
        <f>MID(טבלה1[[#This Row],[course_title]],2,10)</f>
        <v>asics of B</v>
      </c>
      <c r="F2221" t="s">
        <v>559</v>
      </c>
      <c r="G2221" t="str">
        <f>REPLACE(טבלה1[[#This Row],[url]],19,3,"com")</f>
        <v>https://www.udemy.com/basics-of-business-finance/</v>
      </c>
      <c r="H2221" t="b">
        <v>1</v>
      </c>
      <c r="I2221" s="4">
        <v>30</v>
      </c>
      <c r="J2221" s="5">
        <v>4855</v>
      </c>
      <c r="K2221" s="5">
        <v>64</v>
      </c>
      <c r="L2221" s="5">
        <v>24</v>
      </c>
      <c r="M2221">
        <v>2</v>
      </c>
      <c r="N2221" t="str">
        <f>VLOOKUP(טבלה1[[#This Row],[level_id]],Level_id!$A$2:$B$5,2)</f>
        <v>Beginner Level</v>
      </c>
      <c r="O2221" t="str">
        <f>LOWER(טבלה1[[#This Row],[level_desc]])</f>
        <v>beginner level</v>
      </c>
      <c r="P2221" s="3" t="str">
        <f>UPPER(טבלה1[[#This Row],[small letters]])</f>
        <v>BEGINNER LEVEL</v>
      </c>
      <c r="Q2221">
        <f>LEN(טבלה1[[#This Row],[no spaces]])</f>
        <v>14</v>
      </c>
      <c r="R2221" t="str">
        <f>TRIM(טבלה1[[#This Row],[small letters]])</f>
        <v>beginner level</v>
      </c>
      <c r="S2221" s="6">
        <v>4</v>
      </c>
      <c r="T2221" s="12">
        <v>41355</v>
      </c>
      <c r="U2221" s="6">
        <f>DAY(טבלה1[[#This Row],[published_date]])</f>
        <v>22</v>
      </c>
      <c r="V2221" s="6">
        <f>MONTH(טבלה1[[#This Row],[published_date]])</f>
        <v>3</v>
      </c>
      <c r="W2221" s="6">
        <f>YEAR(טבלה1[[#This Row],[published_date]])</f>
        <v>2013</v>
      </c>
      <c r="X2221">
        <v>1</v>
      </c>
      <c r="Y2221" t="str">
        <f>VLOOKUP(טבלה1[[#This Row],[subject_id]],Subject_id!$A$2:$B$5,2)</f>
        <v>Business Finance</v>
      </c>
      <c r="Z2221" s="7">
        <v>43245</v>
      </c>
      <c r="AA2221">
        <f>_xlfn.DAYS(טבלה1[[#This Row],[Removal_date]],טבלה1[[#This Row],[published_date]])</f>
        <v>1890</v>
      </c>
      <c r="AB2221" s="4">
        <f>טבלה1[[#This Row],[price]]*טבלה1[[#This Row],[num_subscribers]]</f>
        <v>145650</v>
      </c>
    </row>
    <row r="2222" spans="1:28" x14ac:dyDescent="0.3">
      <c r="A2222">
        <v>46933</v>
      </c>
      <c r="B2222" t="s">
        <v>1850</v>
      </c>
      <c r="C2222" t="str">
        <f>LEFT(טבלה1[[#This Row],[course_title]],10)</f>
        <v>Business A</v>
      </c>
      <c r="D2222" t="str">
        <f>RIGHT(טבלה1[[#This Row],[course_title]],10)</f>
        <v>r Managers</v>
      </c>
      <c r="E2222" t="str">
        <f>MID(טבלה1[[#This Row],[course_title]],2,10)</f>
        <v>usiness Ac</v>
      </c>
      <c r="F2222" t="s">
        <v>1851</v>
      </c>
      <c r="G2222" t="str">
        <f>REPLACE(טבלה1[[#This Row],[url]],19,3,"com")</f>
        <v>https://www.udemy.com/business-accounts-for-managers/</v>
      </c>
      <c r="H2222" t="b">
        <v>1</v>
      </c>
      <c r="I2222" s="4">
        <v>30</v>
      </c>
      <c r="J2222" s="5">
        <v>16</v>
      </c>
      <c r="K2222" s="5">
        <v>0</v>
      </c>
      <c r="L2222" s="5">
        <v>23</v>
      </c>
      <c r="M2222">
        <v>2</v>
      </c>
      <c r="N2222" t="str">
        <f>VLOOKUP(טבלה1[[#This Row],[level_id]],Level_id!$A$2:$B$5,2)</f>
        <v>Beginner Level</v>
      </c>
      <c r="O2222" t="str">
        <f>LOWER(טבלה1[[#This Row],[level_desc]])</f>
        <v>beginner level</v>
      </c>
      <c r="P2222" s="3" t="str">
        <f>UPPER(טבלה1[[#This Row],[small letters]])</f>
        <v>BEGINNER LEVEL</v>
      </c>
      <c r="Q2222">
        <f>LEN(טבלה1[[#This Row],[no spaces]])</f>
        <v>14</v>
      </c>
      <c r="R2222" t="str">
        <f>TRIM(טבלה1[[#This Row],[small letters]])</f>
        <v>beginner level</v>
      </c>
      <c r="S2222" s="6">
        <v>3</v>
      </c>
      <c r="T2222" s="12">
        <v>41387</v>
      </c>
      <c r="U2222" s="6">
        <f>DAY(טבלה1[[#This Row],[published_date]])</f>
        <v>23</v>
      </c>
      <c r="V2222" s="6">
        <f>MONTH(טבלה1[[#This Row],[published_date]])</f>
        <v>4</v>
      </c>
      <c r="W2222" s="6">
        <f>YEAR(טבלה1[[#This Row],[published_date]])</f>
        <v>2013</v>
      </c>
      <c r="X2222">
        <v>1</v>
      </c>
      <c r="Y2222" t="str">
        <f>VLOOKUP(טבלה1[[#This Row],[subject_id]],Subject_id!$A$2:$B$5,2)</f>
        <v>Business Finance</v>
      </c>
      <c r="Z2222" s="7">
        <v>43465</v>
      </c>
      <c r="AA2222">
        <f>_xlfn.DAYS(טבלה1[[#This Row],[Removal_date]],טבלה1[[#This Row],[published_date]])</f>
        <v>2078</v>
      </c>
      <c r="AB2222" s="4">
        <f>טבלה1[[#This Row],[price]]*טבלה1[[#This Row],[num_subscribers]]</f>
        <v>480</v>
      </c>
    </row>
    <row r="2223" spans="1:28" x14ac:dyDescent="0.3">
      <c r="A2223">
        <v>56058</v>
      </c>
      <c r="B2223" t="s">
        <v>882</v>
      </c>
      <c r="C2223" t="str">
        <f>LEFT(טבלה1[[#This Row],[course_title]],10)</f>
        <v>Surpassing</v>
      </c>
      <c r="D2223" t="str">
        <f>RIGHT(טבלה1[[#This Row],[course_title]],10)</f>
        <v>rter Goals</v>
      </c>
      <c r="E2223" t="str">
        <f>MID(טבלה1[[#This Row],[course_title]],2,10)</f>
        <v xml:space="preserve">urpassing </v>
      </c>
      <c r="F2223" t="s">
        <v>883</v>
      </c>
      <c r="G2223" t="str">
        <f>REPLACE(טבלה1[[#This Row],[url]],19,3,"com")</f>
        <v>https://www.udemy.com/surpassing-your-kickstarter-goals/</v>
      </c>
      <c r="H2223" t="b">
        <v>1</v>
      </c>
      <c r="I2223" s="4">
        <v>30</v>
      </c>
      <c r="J2223" s="5">
        <v>124</v>
      </c>
      <c r="K2223" s="5">
        <v>7</v>
      </c>
      <c r="L2223" s="5">
        <v>12</v>
      </c>
      <c r="M2223">
        <v>1</v>
      </c>
      <c r="N2223" t="str">
        <f>VLOOKUP(טבלה1[[#This Row],[level_id]],Level_id!$A$2:$B$5,2)</f>
        <v>All levels</v>
      </c>
      <c r="O2223" t="str">
        <f>LOWER(טבלה1[[#This Row],[level_desc]])</f>
        <v>all levels</v>
      </c>
      <c r="P2223" s="3" t="str">
        <f>UPPER(טבלה1[[#This Row],[small letters]])</f>
        <v>ALL LEVELS</v>
      </c>
      <c r="Q2223">
        <f>LEN(טבלה1[[#This Row],[no spaces]])</f>
        <v>10</v>
      </c>
      <c r="R2223" t="str">
        <f>TRIM(טבלה1[[#This Row],[small letters]])</f>
        <v>all levels</v>
      </c>
      <c r="S2223" s="6">
        <v>1</v>
      </c>
      <c r="T2223" s="12">
        <v>41418</v>
      </c>
      <c r="U2223" s="6">
        <f>DAY(טבלה1[[#This Row],[published_date]])</f>
        <v>24</v>
      </c>
      <c r="V2223" s="6">
        <f>MONTH(טבלה1[[#This Row],[published_date]])</f>
        <v>5</v>
      </c>
      <c r="W2223" s="6">
        <f>YEAR(טבלה1[[#This Row],[published_date]])</f>
        <v>2013</v>
      </c>
      <c r="X2223">
        <v>1</v>
      </c>
      <c r="Y2223" t="str">
        <f>VLOOKUP(טבלה1[[#This Row],[subject_id]],Subject_id!$A$2:$B$5,2)</f>
        <v>Business Finance</v>
      </c>
      <c r="Z2223" s="7">
        <v>43318</v>
      </c>
      <c r="AA2223">
        <f>_xlfn.DAYS(טבלה1[[#This Row],[Removal_date]],טבלה1[[#This Row],[published_date]])</f>
        <v>1900</v>
      </c>
      <c r="AB2223" s="4">
        <f>טבלה1[[#This Row],[price]]*טבלה1[[#This Row],[num_subscribers]]</f>
        <v>3720</v>
      </c>
    </row>
    <row r="2224" spans="1:28" x14ac:dyDescent="0.3">
      <c r="A2224">
        <v>64173</v>
      </c>
      <c r="B2224" t="s">
        <v>1882</v>
      </c>
      <c r="C2224" t="str">
        <f>LEFT(טבלה1[[#This Row],[course_title]],10)</f>
        <v>Trading: H</v>
      </c>
      <c r="D2224" t="str">
        <f>RIGHT(טבלה1[[#This Row],[course_title]],10)</f>
        <v xml:space="preserve"> Expertise</v>
      </c>
      <c r="E2224" t="str">
        <f>MID(טבלה1[[#This Row],[course_title]],2,10)</f>
        <v>rading: Ho</v>
      </c>
      <c r="F2224" t="s">
        <v>1883</v>
      </c>
      <c r="G2224" t="str">
        <f>REPLACE(טבלה1[[#This Row],[url]],19,3,"com")</f>
        <v>https://www.udemy.com/trading-how-transformative-learning-drives-expertise/</v>
      </c>
      <c r="H2224" t="b">
        <v>1</v>
      </c>
      <c r="I2224" s="4">
        <v>30</v>
      </c>
      <c r="J2224" s="5">
        <v>69</v>
      </c>
      <c r="K2224" s="5">
        <v>2</v>
      </c>
      <c r="L2224" s="5">
        <v>16</v>
      </c>
      <c r="M2224">
        <v>1</v>
      </c>
      <c r="N2224" t="str">
        <f>VLOOKUP(טבלה1[[#This Row],[level_id]],Level_id!$A$2:$B$5,2)</f>
        <v>All levels</v>
      </c>
      <c r="O2224" t="str">
        <f>LOWER(טבלה1[[#This Row],[level_desc]])</f>
        <v>all levels</v>
      </c>
      <c r="P2224" s="3" t="str">
        <f>UPPER(טבלה1[[#This Row],[small letters]])</f>
        <v>ALL LEVELS</v>
      </c>
      <c r="Q2224">
        <f>LEN(טבלה1[[#This Row],[no spaces]])</f>
        <v>10</v>
      </c>
      <c r="R2224" t="str">
        <f>TRIM(טבלה1[[#This Row],[small letters]])</f>
        <v>all levels</v>
      </c>
      <c r="S2224" s="6">
        <v>1</v>
      </c>
      <c r="T2224" s="12">
        <v>41470</v>
      </c>
      <c r="U2224" s="6">
        <f>DAY(טבלה1[[#This Row],[published_date]])</f>
        <v>15</v>
      </c>
      <c r="V2224" s="6">
        <f>MONTH(טבלה1[[#This Row],[published_date]])</f>
        <v>7</v>
      </c>
      <c r="W2224" s="6">
        <f>YEAR(טבלה1[[#This Row],[published_date]])</f>
        <v>2013</v>
      </c>
      <c r="X2224">
        <v>1</v>
      </c>
      <c r="Y2224" t="str">
        <f>VLOOKUP(טבלה1[[#This Row],[subject_id]],Subject_id!$A$2:$B$5,2)</f>
        <v>Business Finance</v>
      </c>
      <c r="Z2224" s="7">
        <v>43318</v>
      </c>
      <c r="AA2224">
        <f>_xlfn.DAYS(טבלה1[[#This Row],[Removal_date]],טבלה1[[#This Row],[published_date]])</f>
        <v>1848</v>
      </c>
      <c r="AB2224" s="4">
        <f>טבלה1[[#This Row],[price]]*טבלה1[[#This Row],[num_subscribers]]</f>
        <v>2070</v>
      </c>
    </row>
    <row r="2225" spans="1:28" x14ac:dyDescent="0.3">
      <c r="A2225">
        <v>64585</v>
      </c>
      <c r="B2225" t="s">
        <v>3916</v>
      </c>
      <c r="C2225" t="str">
        <f>LEFT(טבלה1[[#This Row],[course_title]],10)</f>
        <v>Gospel Pia</v>
      </c>
      <c r="D2225" t="str">
        <f>RIGHT(טבלה1[[#This Row],[course_title]],10)</f>
        <v>Essentials</v>
      </c>
      <c r="E2225" t="str">
        <f>MID(טבלה1[[#This Row],[course_title]],2,10)</f>
        <v>ospel Pian</v>
      </c>
      <c r="F2225" t="s">
        <v>3917</v>
      </c>
      <c r="G2225" t="str">
        <f>REPLACE(טבלה1[[#This Row],[url]],19,3,"com")</f>
        <v>https://www.udemy.com/gospel-piano-essentials/</v>
      </c>
      <c r="H2225" t="b">
        <v>1</v>
      </c>
      <c r="I2225" s="4">
        <v>30</v>
      </c>
      <c r="J2225" s="5">
        <v>668</v>
      </c>
      <c r="K2225" s="5">
        <v>39</v>
      </c>
      <c r="L2225" s="5">
        <v>46</v>
      </c>
      <c r="M2225">
        <v>4</v>
      </c>
      <c r="N2225" t="str">
        <f>VLOOKUP(טבלה1[[#This Row],[level_id]],Level_id!$A$2:$B$5,2)</f>
        <v>Intermediate Level</v>
      </c>
      <c r="O2225" t="str">
        <f>LOWER(טבלה1[[#This Row],[level_desc]])</f>
        <v>intermediate level</v>
      </c>
      <c r="P2225" s="3" t="str">
        <f>UPPER(טבלה1[[#This Row],[small letters]])</f>
        <v>INTERMEDIATE LEVEL</v>
      </c>
      <c r="Q2225">
        <f>LEN(טבלה1[[#This Row],[no spaces]])</f>
        <v>18</v>
      </c>
      <c r="R2225" t="str">
        <f>TRIM(טבלה1[[#This Row],[small letters]])</f>
        <v>intermediate level</v>
      </c>
      <c r="S2225" s="6">
        <v>11.5</v>
      </c>
      <c r="T2225" s="12">
        <v>41466</v>
      </c>
      <c r="U2225" s="6">
        <f>DAY(טבלה1[[#This Row],[published_date]])</f>
        <v>11</v>
      </c>
      <c r="V2225" s="6">
        <f>MONTH(טבלה1[[#This Row],[published_date]])</f>
        <v>7</v>
      </c>
      <c r="W2225" s="6">
        <f>YEAR(טבלה1[[#This Row],[published_date]])</f>
        <v>2013</v>
      </c>
      <c r="X2225">
        <v>3</v>
      </c>
      <c r="Y2225" t="str">
        <f>VLOOKUP(טבלה1[[#This Row],[subject_id]],Subject_id!$A$2:$B$5,2)</f>
        <v>Musical Instruments</v>
      </c>
      <c r="Z2225" s="7">
        <v>44114</v>
      </c>
      <c r="AA2225">
        <f>_xlfn.DAYS(טבלה1[[#This Row],[Removal_date]],טבלה1[[#This Row],[published_date]])</f>
        <v>2648</v>
      </c>
      <c r="AB2225" s="4">
        <f>טבלה1[[#This Row],[price]]*טבלה1[[#This Row],[num_subscribers]]</f>
        <v>20040</v>
      </c>
    </row>
    <row r="2226" spans="1:28" x14ac:dyDescent="0.3">
      <c r="A2226">
        <v>94430</v>
      </c>
      <c r="B2226" t="s">
        <v>5234</v>
      </c>
      <c r="C2226" t="str">
        <f>LEFT(טבלה1[[#This Row],[course_title]],10)</f>
        <v>Learn Java</v>
      </c>
      <c r="D2226" t="str">
        <f>RIGHT(טבלה1[[#This Row],[course_title]],10)</f>
        <v>om Scratch</v>
      </c>
      <c r="E2226" t="str">
        <f>MID(טבלה1[[#This Row],[course_title]],2,10)</f>
        <v>earn Javas</v>
      </c>
      <c r="F2226" t="s">
        <v>5235</v>
      </c>
      <c r="G2226" t="str">
        <f>REPLACE(טבלה1[[#This Row],[url]],19,3,"com")</f>
        <v>https://www.udemy.com/learn-javascript-jquery-from-scratch/</v>
      </c>
      <c r="H2226" t="b">
        <v>1</v>
      </c>
      <c r="I2226" s="4">
        <v>30</v>
      </c>
      <c r="J2226" s="5">
        <v>84897</v>
      </c>
      <c r="K2226" s="5">
        <v>2685</v>
      </c>
      <c r="L2226" s="5">
        <v>10</v>
      </c>
      <c r="M2226">
        <v>1</v>
      </c>
      <c r="N2226" t="str">
        <f>VLOOKUP(טבלה1[[#This Row],[level_id]],Level_id!$A$2:$B$5,2)</f>
        <v>All levels</v>
      </c>
      <c r="O2226" t="str">
        <f>LOWER(טבלה1[[#This Row],[level_desc]])</f>
        <v>all levels</v>
      </c>
      <c r="P2226" s="3" t="str">
        <f>UPPER(טבלה1[[#This Row],[small letters]])</f>
        <v>ALL LEVELS</v>
      </c>
      <c r="Q2226">
        <f>LEN(טבלה1[[#This Row],[no spaces]])</f>
        <v>10</v>
      </c>
      <c r="R2226" t="str">
        <f>TRIM(טבלה1[[#This Row],[small letters]])</f>
        <v>all levels</v>
      </c>
      <c r="S2226" s="6">
        <v>2</v>
      </c>
      <c r="T2226" s="12">
        <v>41557</v>
      </c>
      <c r="U2226" s="6">
        <f>DAY(טבלה1[[#This Row],[published_date]])</f>
        <v>10</v>
      </c>
      <c r="V2226" s="6">
        <f>MONTH(טבלה1[[#This Row],[published_date]])</f>
        <v>10</v>
      </c>
      <c r="W2226" s="6">
        <f>YEAR(טבלה1[[#This Row],[published_date]])</f>
        <v>2013</v>
      </c>
      <c r="X2226">
        <v>4</v>
      </c>
      <c r="Y2226" t="str">
        <f>VLOOKUP(טבלה1[[#This Row],[subject_id]],Subject_id!$A$2:$B$5,2)</f>
        <v>Web Development</v>
      </c>
      <c r="Z2226" s="7">
        <v>43734</v>
      </c>
      <c r="AA2226">
        <f>_xlfn.DAYS(טבלה1[[#This Row],[Removal_date]],טבלה1[[#This Row],[published_date]])</f>
        <v>2177</v>
      </c>
      <c r="AB2226" s="4">
        <f>טבלה1[[#This Row],[price]]*טבלה1[[#This Row],[num_subscribers]]</f>
        <v>2546910</v>
      </c>
    </row>
    <row r="2227" spans="1:28" x14ac:dyDescent="0.3">
      <c r="A2227">
        <v>109622</v>
      </c>
      <c r="B2227" t="s">
        <v>810</v>
      </c>
      <c r="C2227" t="str">
        <f>LEFT(טבלה1[[#This Row],[course_title]],10)</f>
        <v xml:space="preserve">Finance - </v>
      </c>
      <c r="D2227" t="str">
        <f>RIGHT(טבלה1[[#This Row],[course_title]],10)</f>
        <v>pretations</v>
      </c>
      <c r="E2227" t="str">
        <f>MID(טבלה1[[#This Row],[course_title]],2,10)</f>
        <v>inance - R</v>
      </c>
      <c r="F2227" t="s">
        <v>811</v>
      </c>
      <c r="G2227" t="str">
        <f>REPLACE(טבלה1[[#This Row],[url]],19,3,"com")</f>
        <v>https://www.udemy.com/financial-ratios/</v>
      </c>
      <c r="H2227" t="b">
        <v>1</v>
      </c>
      <c r="I2227" s="4">
        <v>30</v>
      </c>
      <c r="J2227" s="5">
        <v>10338</v>
      </c>
      <c r="K2227" s="5">
        <v>52</v>
      </c>
      <c r="L2227" s="5">
        <v>41</v>
      </c>
      <c r="M2227">
        <v>2</v>
      </c>
      <c r="N2227" t="str">
        <f>VLOOKUP(טבלה1[[#This Row],[level_id]],Level_id!$A$2:$B$5,2)</f>
        <v>Beginner Level</v>
      </c>
      <c r="O2227" t="str">
        <f>LOWER(טבלה1[[#This Row],[level_desc]])</f>
        <v>beginner level</v>
      </c>
      <c r="P2227" s="3" t="str">
        <f>UPPER(טבלה1[[#This Row],[small letters]])</f>
        <v>BEGINNER LEVEL</v>
      </c>
      <c r="Q2227">
        <f>LEN(טבלה1[[#This Row],[no spaces]])</f>
        <v>14</v>
      </c>
      <c r="R2227" t="str">
        <f>TRIM(טבלה1[[#This Row],[small letters]])</f>
        <v>beginner level</v>
      </c>
      <c r="S2227" s="6">
        <v>2.5</v>
      </c>
      <c r="T2227" s="12">
        <v>41570</v>
      </c>
      <c r="U2227" s="6">
        <f>DAY(טבלה1[[#This Row],[published_date]])</f>
        <v>23</v>
      </c>
      <c r="V2227" s="6">
        <f>MONTH(טבלה1[[#This Row],[published_date]])</f>
        <v>10</v>
      </c>
      <c r="W2227" s="6">
        <f>YEAR(טבלה1[[#This Row],[published_date]])</f>
        <v>2013</v>
      </c>
      <c r="X2227">
        <v>1</v>
      </c>
      <c r="Y2227" t="str">
        <f>VLOOKUP(טבלה1[[#This Row],[subject_id]],Subject_id!$A$2:$B$5,2)</f>
        <v>Business Finance</v>
      </c>
      <c r="Z2227" s="7">
        <v>43245</v>
      </c>
      <c r="AA2227">
        <f>_xlfn.DAYS(טבלה1[[#This Row],[Removal_date]],טבלה1[[#This Row],[published_date]])</f>
        <v>1675</v>
      </c>
      <c r="AB2227" s="4">
        <f>טבלה1[[#This Row],[price]]*טבלה1[[#This Row],[num_subscribers]]</f>
        <v>310140</v>
      </c>
    </row>
    <row r="2228" spans="1:28" x14ac:dyDescent="0.3">
      <c r="A2228">
        <v>109988</v>
      </c>
      <c r="B2228" t="s">
        <v>680</v>
      </c>
      <c r="C2228" t="str">
        <f>LEFT(טבלה1[[#This Row],[course_title]],10)</f>
        <v>Understand</v>
      </c>
      <c r="D2228" t="str">
        <f>RIGHT(טבלה1[[#This Row],[course_title]],10)</f>
        <v xml:space="preserve">l Markets </v>
      </c>
      <c r="E2228" t="str">
        <f>MID(טבלה1[[#This Row],[course_title]],2,10)</f>
        <v xml:space="preserve">nderstand </v>
      </c>
      <c r="F2228" t="s">
        <v>681</v>
      </c>
      <c r="G2228" t="str">
        <f>REPLACE(טבלה1[[#This Row],[url]],19,3,"com")</f>
        <v>https://www.udemy.com/the-banking-fundamentals-course/</v>
      </c>
      <c r="H2228" t="b">
        <v>1</v>
      </c>
      <c r="I2228" s="4">
        <v>30</v>
      </c>
      <c r="J2228" s="5">
        <v>1548</v>
      </c>
      <c r="K2228" s="5">
        <v>24</v>
      </c>
      <c r="L2228" s="5">
        <v>34</v>
      </c>
      <c r="M2228">
        <v>1</v>
      </c>
      <c r="N2228" t="str">
        <f>VLOOKUP(טבלה1[[#This Row],[level_id]],Level_id!$A$2:$B$5,2)</f>
        <v>All levels</v>
      </c>
      <c r="O2228" t="str">
        <f>LOWER(טבלה1[[#This Row],[level_desc]])</f>
        <v>all levels</v>
      </c>
      <c r="P2228" s="3" t="str">
        <f>UPPER(טבלה1[[#This Row],[small letters]])</f>
        <v>ALL LEVELS</v>
      </c>
      <c r="Q2228">
        <f>LEN(טבלה1[[#This Row],[no spaces]])</f>
        <v>10</v>
      </c>
      <c r="R2228" t="str">
        <f>TRIM(טבלה1[[#This Row],[small letters]])</f>
        <v>all levels</v>
      </c>
      <c r="S2228" s="6">
        <v>3</v>
      </c>
      <c r="T2228" s="12">
        <v>41627</v>
      </c>
      <c r="U2228" s="6">
        <f>DAY(טבלה1[[#This Row],[published_date]])</f>
        <v>19</v>
      </c>
      <c r="V2228" s="6">
        <f>MONTH(טבלה1[[#This Row],[published_date]])</f>
        <v>12</v>
      </c>
      <c r="W2228" s="6">
        <f>YEAR(טבלה1[[#This Row],[published_date]])</f>
        <v>2013</v>
      </c>
      <c r="X2228">
        <v>1</v>
      </c>
      <c r="Y2228" t="str">
        <f>VLOOKUP(טבלה1[[#This Row],[subject_id]],Subject_id!$A$2:$B$5,2)</f>
        <v>Business Finance</v>
      </c>
      <c r="Z2228" s="7">
        <v>43318</v>
      </c>
      <c r="AA2228">
        <f>_xlfn.DAYS(טבלה1[[#This Row],[Removal_date]],טבלה1[[#This Row],[published_date]])</f>
        <v>1691</v>
      </c>
      <c r="AB2228" s="4">
        <f>טבלה1[[#This Row],[price]]*טבלה1[[#This Row],[num_subscribers]]</f>
        <v>46440</v>
      </c>
    </row>
    <row r="2229" spans="1:28" x14ac:dyDescent="0.3">
      <c r="A2229">
        <v>128384</v>
      </c>
      <c r="B2229" t="s">
        <v>6538</v>
      </c>
      <c r="C2229" t="str">
        <f>LEFT(טבלה1[[#This Row],[course_title]],10)</f>
        <v>Big Data a</v>
      </c>
      <c r="D2229" t="str">
        <f>RIGHT(טבלה1[[#This Row],[course_title]],10)</f>
        <v>ndamentals</v>
      </c>
      <c r="E2229" t="str">
        <f>MID(טבלה1[[#This Row],[course_title]],2,10)</f>
        <v>ig Data an</v>
      </c>
      <c r="F2229" t="s">
        <v>6539</v>
      </c>
      <c r="G2229" t="str">
        <f>REPLACE(טבלה1[[#This Row],[url]],19,3,"com")</f>
        <v>https://www.udemy.com/learn-big-data-and-apache-hadoop-for-developers-online/</v>
      </c>
      <c r="H2229" t="b">
        <v>1</v>
      </c>
      <c r="I2229" s="4">
        <v>30</v>
      </c>
      <c r="J2229" s="5">
        <v>1154</v>
      </c>
      <c r="K2229" s="5">
        <v>89</v>
      </c>
      <c r="L2229" s="5">
        <v>9</v>
      </c>
      <c r="M2229">
        <v>4</v>
      </c>
      <c r="N2229" t="str">
        <f>VLOOKUP(טבלה1[[#This Row],[level_id]],Level_id!$A$2:$B$5,2)</f>
        <v>Intermediate Level</v>
      </c>
      <c r="O2229" t="str">
        <f>LOWER(טבלה1[[#This Row],[level_desc]])</f>
        <v>intermediate level</v>
      </c>
      <c r="P2229" s="3" t="str">
        <f>UPPER(טבלה1[[#This Row],[small letters]])</f>
        <v>INTERMEDIATE LEVEL</v>
      </c>
      <c r="Q2229">
        <f>LEN(טבלה1[[#This Row],[no spaces]])</f>
        <v>18</v>
      </c>
      <c r="R2229" t="str">
        <f>TRIM(טבלה1[[#This Row],[small letters]])</f>
        <v>intermediate level</v>
      </c>
      <c r="S2229" s="6">
        <v>3</v>
      </c>
      <c r="T2229" s="12">
        <v>41618</v>
      </c>
      <c r="U2229" s="6">
        <f>DAY(טבלה1[[#This Row],[published_date]])</f>
        <v>10</v>
      </c>
      <c r="V2229" s="6">
        <f>MONTH(טבלה1[[#This Row],[published_date]])</f>
        <v>12</v>
      </c>
      <c r="W2229" s="6">
        <f>YEAR(טבלה1[[#This Row],[published_date]])</f>
        <v>2013</v>
      </c>
      <c r="X2229">
        <v>4</v>
      </c>
      <c r="Y2229" t="str">
        <f>VLOOKUP(טבלה1[[#This Row],[subject_id]],Subject_id!$A$2:$B$5,2)</f>
        <v>Web Development</v>
      </c>
      <c r="Z2229" s="7">
        <v>44114</v>
      </c>
      <c r="AA2229">
        <f>_xlfn.DAYS(טבלה1[[#This Row],[Removal_date]],טבלה1[[#This Row],[published_date]])</f>
        <v>2496</v>
      </c>
      <c r="AB2229" s="4">
        <f>טבלה1[[#This Row],[price]]*טבלה1[[#This Row],[num_subscribers]]</f>
        <v>34620</v>
      </c>
    </row>
    <row r="2230" spans="1:28" x14ac:dyDescent="0.3">
      <c r="A2230">
        <v>129274</v>
      </c>
      <c r="B2230" t="s">
        <v>2184</v>
      </c>
      <c r="C2230" t="str">
        <f>LEFT(טבלה1[[#This Row],[course_title]],10)</f>
        <v xml:space="preserve">Aprende a </v>
      </c>
      <c r="D2230" t="str">
        <f>RIGHT(טבלה1[[#This Row],[course_title]],10)</f>
        <v>n la Bolsa</v>
      </c>
      <c r="E2230" t="str">
        <f>MID(טבלה1[[#This Row],[course_title]],2,10)</f>
        <v>prende a G</v>
      </c>
      <c r="F2230" t="s">
        <v>2185</v>
      </c>
      <c r="G2230" t="str">
        <f>REPLACE(טבלה1[[#This Row],[url]],19,3,"com")</f>
        <v>https://www.udemy.com/aprende-a-ganar-dinero-en-la-bolsa/</v>
      </c>
      <c r="H2230" t="b">
        <v>1</v>
      </c>
      <c r="I2230" s="4">
        <v>30</v>
      </c>
      <c r="J2230" s="5">
        <v>112</v>
      </c>
      <c r="K2230" s="5">
        <v>16</v>
      </c>
      <c r="L2230" s="5">
        <v>42</v>
      </c>
      <c r="M2230">
        <v>1</v>
      </c>
      <c r="N2230" t="str">
        <f>VLOOKUP(טבלה1[[#This Row],[level_id]],Level_id!$A$2:$B$5,2)</f>
        <v>All levels</v>
      </c>
      <c r="O2230" t="str">
        <f>LOWER(טבלה1[[#This Row],[level_desc]])</f>
        <v>all levels</v>
      </c>
      <c r="P2230" s="3" t="str">
        <f>UPPER(טבלה1[[#This Row],[small letters]])</f>
        <v>ALL LEVELS</v>
      </c>
      <c r="Q2230">
        <f>LEN(טבלה1[[#This Row],[no spaces]])</f>
        <v>10</v>
      </c>
      <c r="R2230" t="str">
        <f>TRIM(טבלה1[[#This Row],[small letters]])</f>
        <v>all levels</v>
      </c>
      <c r="S2230" s="6">
        <v>4</v>
      </c>
      <c r="T2230" s="12">
        <v>41619</v>
      </c>
      <c r="U2230" s="6">
        <f>DAY(טבלה1[[#This Row],[published_date]])</f>
        <v>11</v>
      </c>
      <c r="V2230" s="6">
        <f>MONTH(טבלה1[[#This Row],[published_date]])</f>
        <v>12</v>
      </c>
      <c r="W2230" s="6">
        <f>YEAR(טבלה1[[#This Row],[published_date]])</f>
        <v>2013</v>
      </c>
      <c r="X2230">
        <v>1</v>
      </c>
      <c r="Y2230" t="str">
        <f>VLOOKUP(טבלה1[[#This Row],[subject_id]],Subject_id!$A$2:$B$5,2)</f>
        <v>Business Finance</v>
      </c>
      <c r="Z2230" s="7">
        <v>43734</v>
      </c>
      <c r="AA2230">
        <f>_xlfn.DAYS(טבלה1[[#This Row],[Removal_date]],טבלה1[[#This Row],[published_date]])</f>
        <v>2115</v>
      </c>
      <c r="AB2230" s="4">
        <f>טבלה1[[#This Row],[price]]*טבלה1[[#This Row],[num_subscribers]]</f>
        <v>3360</v>
      </c>
    </row>
    <row r="2231" spans="1:28" x14ac:dyDescent="0.3">
      <c r="A2231">
        <v>137650</v>
      </c>
      <c r="B2231" t="s">
        <v>7185</v>
      </c>
      <c r="C2231" t="str">
        <f>LEFT(טבלה1[[#This Row],[course_title]],10)</f>
        <v>Web Applic</v>
      </c>
      <c r="D2231" t="str">
        <f>RIGHT(טבלה1[[#This Row],[course_title]],10)</f>
        <v>3 Web Apps</v>
      </c>
      <c r="E2231" t="str">
        <f>MID(טבלה1[[#This Row],[course_title]],2,10)</f>
        <v>eb Applica</v>
      </c>
      <c r="F2231" t="s">
        <v>7186</v>
      </c>
      <c r="G2231" t="str">
        <f>REPLACE(טבלה1[[#This Row],[url]],19,3,"com")</f>
        <v>https://www.udemy.com/build-3-web-applications-in-90-minutes/</v>
      </c>
      <c r="H2231" t="b">
        <v>1</v>
      </c>
      <c r="I2231" s="4">
        <v>30</v>
      </c>
      <c r="J2231" s="5">
        <v>1688</v>
      </c>
      <c r="K2231" s="5">
        <v>16</v>
      </c>
      <c r="L2231" s="5">
        <v>29</v>
      </c>
      <c r="M2231">
        <v>2</v>
      </c>
      <c r="N2231" t="str">
        <f>VLOOKUP(טבלה1[[#This Row],[level_id]],Level_id!$A$2:$B$5,2)</f>
        <v>Beginner Level</v>
      </c>
      <c r="O2231" t="str">
        <f>LOWER(טבלה1[[#This Row],[level_desc]])</f>
        <v>beginner level</v>
      </c>
      <c r="P2231" s="3" t="str">
        <f>UPPER(טבלה1[[#This Row],[small letters]])</f>
        <v>BEGINNER LEVEL</v>
      </c>
      <c r="Q2231">
        <f>LEN(טבלה1[[#This Row],[no spaces]])</f>
        <v>14</v>
      </c>
      <c r="R2231" t="str">
        <f>TRIM(טבלה1[[#This Row],[small letters]])</f>
        <v>beginner level</v>
      </c>
      <c r="S2231" s="6">
        <v>1.5</v>
      </c>
      <c r="T2231" s="12">
        <v>41813</v>
      </c>
      <c r="U2231" s="6">
        <f>DAY(טבלה1[[#This Row],[published_date]])</f>
        <v>23</v>
      </c>
      <c r="V2231" s="6">
        <f>MONTH(טבלה1[[#This Row],[published_date]])</f>
        <v>6</v>
      </c>
      <c r="W2231" s="6">
        <f>YEAR(טבלה1[[#This Row],[published_date]])</f>
        <v>2014</v>
      </c>
      <c r="X2231">
        <v>4</v>
      </c>
      <c r="Y2231" t="str">
        <f>VLOOKUP(טבלה1[[#This Row],[subject_id]],Subject_id!$A$2:$B$5,2)</f>
        <v>Web Development</v>
      </c>
      <c r="Z2231" s="7">
        <v>43465</v>
      </c>
      <c r="AA2231">
        <f>_xlfn.DAYS(טבלה1[[#This Row],[Removal_date]],טבלה1[[#This Row],[published_date]])</f>
        <v>1652</v>
      </c>
      <c r="AB2231" s="4">
        <f>טבלה1[[#This Row],[price]]*טבלה1[[#This Row],[num_subscribers]]</f>
        <v>50640</v>
      </c>
    </row>
    <row r="2232" spans="1:28" x14ac:dyDescent="0.3">
      <c r="A2232">
        <v>144222</v>
      </c>
      <c r="B2232" t="s">
        <v>2805</v>
      </c>
      <c r="C2232" t="str">
        <f>LEFT(טבלה1[[#This Row],[course_title]],10)</f>
        <v>YOU can Dr</v>
      </c>
      <c r="D2232" t="str">
        <f>RIGHT(טבלה1[[#This Row],[course_title]],10)</f>
        <v>l...today!</v>
      </c>
      <c r="E2232" t="str">
        <f>MID(טבלה1[[#This Row],[course_title]],2,10)</f>
        <v>OU can Dra</v>
      </c>
      <c r="F2232" t="s">
        <v>2806</v>
      </c>
      <c r="G2232" t="str">
        <f>REPLACE(טבלה1[[#This Row],[url]],19,3,"com")</f>
        <v>https://www.udemy.com/paint-a-mixed-media-girl/</v>
      </c>
      <c r="H2232" t="b">
        <v>1</v>
      </c>
      <c r="I2232" s="4">
        <v>30</v>
      </c>
      <c r="J2232" s="5">
        <v>1249</v>
      </c>
      <c r="K2232" s="5">
        <v>44</v>
      </c>
      <c r="L2232" s="5">
        <v>19</v>
      </c>
      <c r="M2232">
        <v>2</v>
      </c>
      <c r="N2232" t="str">
        <f>VLOOKUP(טבלה1[[#This Row],[level_id]],Level_id!$A$2:$B$5,2)</f>
        <v>Beginner Level</v>
      </c>
      <c r="O2232" t="str">
        <f>LOWER(טבלה1[[#This Row],[level_desc]])</f>
        <v>beginner level</v>
      </c>
      <c r="P2232" s="3" t="str">
        <f>UPPER(טבלה1[[#This Row],[small letters]])</f>
        <v>BEGINNER LEVEL</v>
      </c>
      <c r="Q2232">
        <f>LEN(טבלה1[[#This Row],[no spaces]])</f>
        <v>14</v>
      </c>
      <c r="R2232" t="str">
        <f>TRIM(טבלה1[[#This Row],[small letters]])</f>
        <v>beginner level</v>
      </c>
      <c r="S2232" s="6">
        <v>3</v>
      </c>
      <c r="T2232" s="12">
        <v>41667</v>
      </c>
      <c r="U2232" s="6">
        <f>DAY(טבלה1[[#This Row],[published_date]])</f>
        <v>28</v>
      </c>
      <c r="V2232" s="6">
        <f>MONTH(טבלה1[[#This Row],[published_date]])</f>
        <v>1</v>
      </c>
      <c r="W2232" s="6">
        <f>YEAR(טבלה1[[#This Row],[published_date]])</f>
        <v>2014</v>
      </c>
      <c r="X2232">
        <v>2</v>
      </c>
      <c r="Y2232" t="str">
        <f>VLOOKUP(טבלה1[[#This Row],[subject_id]],Subject_id!$A$2:$B$5,2)</f>
        <v>Graphic Design</v>
      </c>
      <c r="Z2232" s="7">
        <v>43465</v>
      </c>
      <c r="AA2232">
        <f>_xlfn.DAYS(טבלה1[[#This Row],[Removal_date]],טבלה1[[#This Row],[published_date]])</f>
        <v>1798</v>
      </c>
      <c r="AB2232" s="4">
        <f>טבלה1[[#This Row],[price]]*טבלה1[[#This Row],[num_subscribers]]</f>
        <v>37470</v>
      </c>
    </row>
    <row r="2233" spans="1:28" x14ac:dyDescent="0.3">
      <c r="A2233">
        <v>164102</v>
      </c>
      <c r="B2233" t="s">
        <v>1734</v>
      </c>
      <c r="C2233" t="str">
        <f>LEFT(טבלה1[[#This Row],[course_title]],10)</f>
        <v>CFP - Intr</v>
      </c>
      <c r="D2233" t="str">
        <f>RIGHT(טבלה1[[#This Row],[course_title]],10)</f>
        <v>l Planning</v>
      </c>
      <c r="E2233" t="str">
        <f>MID(טבלה1[[#This Row],[course_title]],2,10)</f>
        <v>FP - Intro</v>
      </c>
      <c r="F2233" t="s">
        <v>1735</v>
      </c>
      <c r="G2233" t="str">
        <f>REPLACE(טבלה1[[#This Row],[url]],19,3,"com")</f>
        <v>https://www.udemy.com/apnacoursecfp/</v>
      </c>
      <c r="H2233" t="b">
        <v>1</v>
      </c>
      <c r="I2233" s="4">
        <v>30</v>
      </c>
      <c r="J2233" s="5">
        <v>1192</v>
      </c>
      <c r="K2233" s="5">
        <v>12</v>
      </c>
      <c r="L2233" s="5">
        <v>38</v>
      </c>
      <c r="M2233">
        <v>2</v>
      </c>
      <c r="N2233" t="str">
        <f>VLOOKUP(טבלה1[[#This Row],[level_id]],Level_id!$A$2:$B$5,2)</f>
        <v>Beginner Level</v>
      </c>
      <c r="O2233" t="str">
        <f>LOWER(טבלה1[[#This Row],[level_desc]])</f>
        <v>beginner level</v>
      </c>
      <c r="P2233" s="3" t="str">
        <f>UPPER(טבלה1[[#This Row],[small letters]])</f>
        <v>BEGINNER LEVEL</v>
      </c>
      <c r="Q2233">
        <f>LEN(טבלה1[[#This Row],[no spaces]])</f>
        <v>14</v>
      </c>
      <c r="R2233" t="str">
        <f>TRIM(טבלה1[[#This Row],[small letters]])</f>
        <v>beginner level</v>
      </c>
      <c r="S2233" s="6">
        <v>12</v>
      </c>
      <c r="T2233" s="12">
        <v>41691</v>
      </c>
      <c r="U2233" s="6">
        <f>DAY(טבלה1[[#This Row],[published_date]])</f>
        <v>21</v>
      </c>
      <c r="V2233" s="6">
        <f>MONTH(טבלה1[[#This Row],[published_date]])</f>
        <v>2</v>
      </c>
      <c r="W2233" s="6">
        <f>YEAR(טבלה1[[#This Row],[published_date]])</f>
        <v>2014</v>
      </c>
      <c r="X2233">
        <v>1</v>
      </c>
      <c r="Y2233" t="str">
        <f>VLOOKUP(טבלה1[[#This Row],[subject_id]],Subject_id!$A$2:$B$5,2)</f>
        <v>Business Finance</v>
      </c>
      <c r="Z2233" s="7">
        <v>43465</v>
      </c>
      <c r="AA2233">
        <f>_xlfn.DAYS(טבלה1[[#This Row],[Removal_date]],טבלה1[[#This Row],[published_date]])</f>
        <v>1774</v>
      </c>
      <c r="AB2233" s="4">
        <f>טבלה1[[#This Row],[price]]*טבלה1[[#This Row],[num_subscribers]]</f>
        <v>35760</v>
      </c>
    </row>
    <row r="2234" spans="1:28" x14ac:dyDescent="0.3">
      <c r="A2234">
        <v>186556</v>
      </c>
      <c r="B2234" t="s">
        <v>1948</v>
      </c>
      <c r="C2234" t="str">
        <f>LEFT(טבלה1[[#This Row],[course_title]],10)</f>
        <v>CFAÂ® Leve</v>
      </c>
      <c r="D2234" t="str">
        <f>RIGHT(טבלה1[[#This Row],[course_title]],10)</f>
        <v>nvestments</v>
      </c>
      <c r="E2234" t="str">
        <f>MID(טבלה1[[#This Row],[course_title]],2,10)</f>
        <v>FAÂ® Level</v>
      </c>
      <c r="F2234" t="s">
        <v>1949</v>
      </c>
      <c r="G2234" t="str">
        <f>REPLACE(טבלה1[[#This Row],[url]],19,3,"com")</f>
        <v>https://www.udemy.com/cfa-level-1-2014-alternative-investments/</v>
      </c>
      <c r="H2234" t="b">
        <v>1</v>
      </c>
      <c r="I2234" s="4">
        <v>30</v>
      </c>
      <c r="J2234" s="5">
        <v>831</v>
      </c>
      <c r="K2234" s="5">
        <v>1</v>
      </c>
      <c r="L2234" s="5">
        <v>13</v>
      </c>
      <c r="M2234">
        <v>1</v>
      </c>
      <c r="N2234" t="str">
        <f>VLOOKUP(טבלה1[[#This Row],[level_id]],Level_id!$A$2:$B$5,2)</f>
        <v>All levels</v>
      </c>
      <c r="O2234" t="str">
        <f>LOWER(טבלה1[[#This Row],[level_desc]])</f>
        <v>all levels</v>
      </c>
      <c r="P2234" s="3" t="str">
        <f>UPPER(טבלה1[[#This Row],[small letters]])</f>
        <v>ALL LEVELS</v>
      </c>
      <c r="Q2234">
        <f>LEN(טבלה1[[#This Row],[no spaces]])</f>
        <v>10</v>
      </c>
      <c r="R2234" t="str">
        <f>TRIM(טבלה1[[#This Row],[small letters]])</f>
        <v>all levels</v>
      </c>
      <c r="S2234" s="6">
        <v>2</v>
      </c>
      <c r="T2234" s="12">
        <v>41743</v>
      </c>
      <c r="U2234" s="6">
        <f>DAY(טבלה1[[#This Row],[published_date]])</f>
        <v>14</v>
      </c>
      <c r="V2234" s="6">
        <f>MONTH(טבלה1[[#This Row],[published_date]])</f>
        <v>4</v>
      </c>
      <c r="W2234" s="6">
        <f>YEAR(טבלה1[[#This Row],[published_date]])</f>
        <v>2014</v>
      </c>
      <c r="X2234">
        <v>1</v>
      </c>
      <c r="Y2234" t="str">
        <f>VLOOKUP(טבלה1[[#This Row],[subject_id]],Subject_id!$A$2:$B$5,2)</f>
        <v>Business Finance</v>
      </c>
      <c r="Z2234" s="7">
        <v>43318</v>
      </c>
      <c r="AA2234">
        <f>_xlfn.DAYS(טבלה1[[#This Row],[Removal_date]],טבלה1[[#This Row],[published_date]])</f>
        <v>1575</v>
      </c>
      <c r="AB2234" s="4">
        <f>טבלה1[[#This Row],[price]]*טבלה1[[#This Row],[num_subscribers]]</f>
        <v>24930</v>
      </c>
    </row>
    <row r="2235" spans="1:28" x14ac:dyDescent="0.3">
      <c r="A2235">
        <v>199500</v>
      </c>
      <c r="B2235" t="s">
        <v>4918</v>
      </c>
      <c r="C2235" t="str">
        <f>LEFT(טבלה1[[#This Row],[course_title]],10)</f>
        <v>Play Autum</v>
      </c>
      <c r="D2235" t="str">
        <f>RIGHT(טבלה1[[#This Row],[course_title]],10)</f>
        <v>o reading!</v>
      </c>
      <c r="E2235" t="str">
        <f>MID(טבלה1[[#This Row],[course_title]],2,10)</f>
        <v>lay Autumn</v>
      </c>
      <c r="F2235" t="s">
        <v>4919</v>
      </c>
      <c r="G2235" t="str">
        <f>REPLACE(טבלה1[[#This Row],[url]],19,3,"com")</f>
        <v>https://www.udemy.com/autumnleaves/</v>
      </c>
      <c r="H2235" t="b">
        <v>1</v>
      </c>
      <c r="I2235" s="4">
        <v>30</v>
      </c>
      <c r="J2235" s="5">
        <v>438</v>
      </c>
      <c r="K2235" s="5">
        <v>10</v>
      </c>
      <c r="L2235" s="5">
        <v>12</v>
      </c>
      <c r="M2235">
        <v>4</v>
      </c>
      <c r="N2235" t="str">
        <f>VLOOKUP(טבלה1[[#This Row],[level_id]],Level_id!$A$2:$B$5,2)</f>
        <v>Intermediate Level</v>
      </c>
      <c r="O2235" t="str">
        <f>LOWER(טבלה1[[#This Row],[level_desc]])</f>
        <v>intermediate level</v>
      </c>
      <c r="P2235" s="3" t="str">
        <f>UPPER(טבלה1[[#This Row],[small letters]])</f>
        <v>INTERMEDIATE LEVEL</v>
      </c>
      <c r="Q2235">
        <f>LEN(טבלה1[[#This Row],[no spaces]])</f>
        <v>18</v>
      </c>
      <c r="R2235" t="str">
        <f>TRIM(טבלה1[[#This Row],[small letters]])</f>
        <v>intermediate level</v>
      </c>
      <c r="S2235" s="6">
        <v>0.56666666700000001</v>
      </c>
      <c r="T2235" s="12">
        <v>41758</v>
      </c>
      <c r="U2235" s="6">
        <f>DAY(טבלה1[[#This Row],[published_date]])</f>
        <v>29</v>
      </c>
      <c r="V2235" s="6">
        <f>MONTH(טבלה1[[#This Row],[published_date]])</f>
        <v>4</v>
      </c>
      <c r="W2235" s="6">
        <f>YEAR(טבלה1[[#This Row],[published_date]])</f>
        <v>2014</v>
      </c>
      <c r="X2235">
        <v>3</v>
      </c>
      <c r="Y2235" t="str">
        <f>VLOOKUP(טבלה1[[#This Row],[subject_id]],Subject_id!$A$2:$B$5,2)</f>
        <v>Musical Instruments</v>
      </c>
      <c r="Z2235" s="7">
        <v>44114</v>
      </c>
      <c r="AA2235">
        <f>_xlfn.DAYS(טבלה1[[#This Row],[Removal_date]],טבלה1[[#This Row],[published_date]])</f>
        <v>2356</v>
      </c>
      <c r="AB2235" s="4">
        <f>טבלה1[[#This Row],[price]]*טבלה1[[#This Row],[num_subscribers]]</f>
        <v>13140</v>
      </c>
    </row>
    <row r="2236" spans="1:28" x14ac:dyDescent="0.3">
      <c r="A2236">
        <v>208126</v>
      </c>
      <c r="B2236" t="s">
        <v>4500</v>
      </c>
      <c r="C2236" t="str">
        <f>LEFT(טבלה1[[#This Row],[course_title]],10)</f>
        <v xml:space="preserve">Aprende a </v>
      </c>
      <c r="D2236" t="str">
        <f>RIGHT(טבלה1[[#This Row],[course_title]],10)</f>
        <v>elÃ©ctrica</v>
      </c>
      <c r="E2236" t="str">
        <f>MID(טבלה1[[#This Row],[course_title]],2,10)</f>
        <v>prende a t</v>
      </c>
      <c r="F2236" t="s">
        <v>4501</v>
      </c>
      <c r="G2236" t="str">
        <f>REPLACE(טבלה1[[#This Row],[url]],19,3,"com")</f>
        <v>https://www.udemy.com/aprende-a-tocar-los-mejores-solos-en-la-guitarra-electrica/</v>
      </c>
      <c r="H2236" t="b">
        <v>1</v>
      </c>
      <c r="I2236" s="4">
        <v>30</v>
      </c>
      <c r="J2236" s="5">
        <v>5</v>
      </c>
      <c r="K2236" s="5">
        <v>1</v>
      </c>
      <c r="L2236" s="5">
        <v>16</v>
      </c>
      <c r="M2236">
        <v>1</v>
      </c>
      <c r="N2236" t="str">
        <f>VLOOKUP(טבלה1[[#This Row],[level_id]],Level_id!$A$2:$B$5,2)</f>
        <v>All levels</v>
      </c>
      <c r="O2236" t="str">
        <f>LOWER(טבלה1[[#This Row],[level_desc]])</f>
        <v>all levels</v>
      </c>
      <c r="P2236" s="3" t="str">
        <f>UPPER(טבלה1[[#This Row],[small letters]])</f>
        <v>ALL LEVELS</v>
      </c>
      <c r="Q2236">
        <f>LEN(טבלה1[[#This Row],[no spaces]])</f>
        <v>10</v>
      </c>
      <c r="R2236" t="str">
        <f>TRIM(טבלה1[[#This Row],[small letters]])</f>
        <v>all levels</v>
      </c>
      <c r="S2236" s="6">
        <v>2</v>
      </c>
      <c r="T2236" s="12">
        <v>41766</v>
      </c>
      <c r="U2236" s="6">
        <f>DAY(טבלה1[[#This Row],[published_date]])</f>
        <v>7</v>
      </c>
      <c r="V2236" s="6">
        <f>MONTH(טבלה1[[#This Row],[published_date]])</f>
        <v>5</v>
      </c>
      <c r="W2236" s="6">
        <f>YEAR(טבלה1[[#This Row],[published_date]])</f>
        <v>2014</v>
      </c>
      <c r="X2236">
        <v>3</v>
      </c>
      <c r="Y2236" t="str">
        <f>VLOOKUP(טבלה1[[#This Row],[subject_id]],Subject_id!$A$2:$B$5,2)</f>
        <v>Musical Instruments</v>
      </c>
      <c r="Z2236" s="7">
        <v>43734</v>
      </c>
      <c r="AA2236">
        <f>_xlfn.DAYS(טבלה1[[#This Row],[Removal_date]],טבלה1[[#This Row],[published_date]])</f>
        <v>1968</v>
      </c>
      <c r="AB2236" s="4">
        <f>טבלה1[[#This Row],[price]]*טבלה1[[#This Row],[num_subscribers]]</f>
        <v>150</v>
      </c>
    </row>
    <row r="2237" spans="1:28" x14ac:dyDescent="0.3">
      <c r="A2237">
        <v>212506</v>
      </c>
      <c r="B2237" t="s">
        <v>4508</v>
      </c>
      <c r="C2237" t="str">
        <f>LEFT(טבלה1[[#This Row],[course_title]],10)</f>
        <v>Ahora apre</v>
      </c>
      <c r="D2237" t="str">
        <f>RIGHT(טבלה1[[#This Row],[course_title]],10)</f>
        <v>n el piano</v>
      </c>
      <c r="E2237" t="str">
        <f>MID(טבלה1[[#This Row],[course_title]],2,10)</f>
        <v>hora apren</v>
      </c>
      <c r="F2237" t="s">
        <v>4509</v>
      </c>
      <c r="G2237" t="str">
        <f>REPLACE(טבלה1[[#This Row],[url]],19,3,"com")</f>
        <v>https://www.udemy.com/ahora-aprende-a-tocar-jazz-en-el-piano/</v>
      </c>
      <c r="H2237" t="b">
        <v>1</v>
      </c>
      <c r="I2237" s="4">
        <v>30</v>
      </c>
      <c r="J2237" s="5">
        <v>4</v>
      </c>
      <c r="K2237" s="5">
        <v>0</v>
      </c>
      <c r="L2237" s="5">
        <v>9</v>
      </c>
      <c r="M2237">
        <v>1</v>
      </c>
      <c r="N2237" t="str">
        <f>VLOOKUP(טבלה1[[#This Row],[level_id]],Level_id!$A$2:$B$5,2)</f>
        <v>All levels</v>
      </c>
      <c r="O2237" t="str">
        <f>LOWER(טבלה1[[#This Row],[level_desc]])</f>
        <v>all levels</v>
      </c>
      <c r="P2237" s="3" t="str">
        <f>UPPER(טבלה1[[#This Row],[small letters]])</f>
        <v>ALL LEVELS</v>
      </c>
      <c r="Q2237">
        <f>LEN(טבלה1[[#This Row],[no spaces]])</f>
        <v>10</v>
      </c>
      <c r="R2237" t="str">
        <f>TRIM(טבלה1[[#This Row],[small letters]])</f>
        <v>all levels</v>
      </c>
      <c r="S2237" s="6">
        <v>1.5</v>
      </c>
      <c r="T2237" s="12">
        <v>41768</v>
      </c>
      <c r="U2237" s="6">
        <f>DAY(טבלה1[[#This Row],[published_date]])</f>
        <v>9</v>
      </c>
      <c r="V2237" s="6">
        <f>MONTH(טבלה1[[#This Row],[published_date]])</f>
        <v>5</v>
      </c>
      <c r="W2237" s="6">
        <f>YEAR(טבלה1[[#This Row],[published_date]])</f>
        <v>2014</v>
      </c>
      <c r="X2237">
        <v>3</v>
      </c>
      <c r="Y2237" t="str">
        <f>VLOOKUP(טבלה1[[#This Row],[subject_id]],Subject_id!$A$2:$B$5,2)</f>
        <v>Musical Instruments</v>
      </c>
      <c r="Z2237" s="7">
        <v>43734</v>
      </c>
      <c r="AA2237">
        <f>_xlfn.DAYS(טבלה1[[#This Row],[Removal_date]],טבלה1[[#This Row],[published_date]])</f>
        <v>1966</v>
      </c>
      <c r="AB2237" s="4">
        <f>טבלה1[[#This Row],[price]]*טבלה1[[#This Row],[num_subscribers]]</f>
        <v>120</v>
      </c>
    </row>
    <row r="2238" spans="1:28" x14ac:dyDescent="0.3">
      <c r="A2238">
        <v>213532</v>
      </c>
      <c r="B2238" t="s">
        <v>3914</v>
      </c>
      <c r="C2238" t="str">
        <f>LEFT(טבלה1[[#This Row],[course_title]],10)</f>
        <v>How to spe</v>
      </c>
      <c r="D2238" t="str">
        <f>RIGHT(טבלה1[[#This Row],[course_title]],10)</f>
        <v>ner level)</v>
      </c>
      <c r="E2238" t="str">
        <f>MID(טבלה1[[#This Row],[course_title]],2,10)</f>
        <v>ow to spea</v>
      </c>
      <c r="F2238" t="s">
        <v>3915</v>
      </c>
      <c r="G2238" t="str">
        <f>REPLACE(טבלה1[[#This Row],[url]],19,3,"com")</f>
        <v>https://www.udemy.com/pianish101/</v>
      </c>
      <c r="H2238" t="b">
        <v>1</v>
      </c>
      <c r="I2238" s="4">
        <v>30</v>
      </c>
      <c r="J2238" s="5">
        <v>545</v>
      </c>
      <c r="K2238" s="5">
        <v>5</v>
      </c>
      <c r="L2238" s="5">
        <v>10</v>
      </c>
      <c r="M2238">
        <v>2</v>
      </c>
      <c r="N2238" t="str">
        <f>VLOOKUP(טבלה1[[#This Row],[level_id]],Level_id!$A$2:$B$5,2)</f>
        <v>Beginner Level</v>
      </c>
      <c r="O2238" t="str">
        <f>LOWER(טבלה1[[#This Row],[level_desc]])</f>
        <v>beginner level</v>
      </c>
      <c r="P2238" s="3" t="str">
        <f>UPPER(טבלה1[[#This Row],[small letters]])</f>
        <v>BEGINNER LEVEL</v>
      </c>
      <c r="Q2238">
        <f>LEN(טבלה1[[#This Row],[no spaces]])</f>
        <v>14</v>
      </c>
      <c r="R2238" t="str">
        <f>TRIM(טבלה1[[#This Row],[small letters]])</f>
        <v>beginner level</v>
      </c>
      <c r="S2238" s="6">
        <v>1</v>
      </c>
      <c r="T2238" s="12">
        <v>41876</v>
      </c>
      <c r="U2238" s="6">
        <f>DAY(טבלה1[[#This Row],[published_date]])</f>
        <v>25</v>
      </c>
      <c r="V2238" s="6">
        <f>MONTH(טבלה1[[#This Row],[published_date]])</f>
        <v>8</v>
      </c>
      <c r="W2238" s="6">
        <f>YEAR(טבלה1[[#This Row],[published_date]])</f>
        <v>2014</v>
      </c>
      <c r="X2238">
        <v>3</v>
      </c>
      <c r="Y2238" t="str">
        <f>VLOOKUP(טבלה1[[#This Row],[subject_id]],Subject_id!$A$2:$B$5,2)</f>
        <v>Musical Instruments</v>
      </c>
      <c r="Z2238" s="7">
        <v>43465</v>
      </c>
      <c r="AA2238">
        <f>_xlfn.DAYS(טבלה1[[#This Row],[Removal_date]],טבלה1[[#This Row],[published_date]])</f>
        <v>1589</v>
      </c>
      <c r="AB2238" s="4">
        <f>טבלה1[[#This Row],[price]]*טבלה1[[#This Row],[num_subscribers]]</f>
        <v>16350</v>
      </c>
    </row>
    <row r="2239" spans="1:28" x14ac:dyDescent="0.3">
      <c r="A2239">
        <v>222976</v>
      </c>
      <c r="B2239" t="s">
        <v>3360</v>
      </c>
      <c r="C2239" t="str">
        <f>LEFT(טבלה1[[#This Row],[course_title]],10)</f>
        <v>Create Kin</v>
      </c>
      <c r="D2239" t="str">
        <f>RIGHT(טבלה1[[#This Row],[course_title]],10)</f>
        <v>PowerPoint</v>
      </c>
      <c r="E2239" t="str">
        <f>MID(טבלה1[[#This Row],[course_title]],2,10)</f>
        <v>reate Kind</v>
      </c>
      <c r="F2239" t="s">
        <v>3361</v>
      </c>
      <c r="G2239" t="str">
        <f>REPLACE(טבלה1[[#This Row],[url]],19,3,"com")</f>
        <v>https://www.udemy.com/create-kindle-ebook-covers-with-powerpoint/</v>
      </c>
      <c r="H2239" t="b">
        <v>1</v>
      </c>
      <c r="I2239" s="4">
        <v>30</v>
      </c>
      <c r="J2239" s="5">
        <v>87</v>
      </c>
      <c r="K2239" s="5">
        <v>7</v>
      </c>
      <c r="L2239" s="5">
        <v>23</v>
      </c>
      <c r="M2239">
        <v>1</v>
      </c>
      <c r="N2239" t="str">
        <f>VLOOKUP(טבלה1[[#This Row],[level_id]],Level_id!$A$2:$B$5,2)</f>
        <v>All levels</v>
      </c>
      <c r="O2239" t="str">
        <f>LOWER(טבלה1[[#This Row],[level_desc]])</f>
        <v>all levels</v>
      </c>
      <c r="P2239" s="3" t="str">
        <f>UPPER(טבלה1[[#This Row],[small letters]])</f>
        <v>ALL LEVELS</v>
      </c>
      <c r="Q2239">
        <f>LEN(טבלה1[[#This Row],[no spaces]])</f>
        <v>10</v>
      </c>
      <c r="R2239" t="str">
        <f>TRIM(טבלה1[[#This Row],[small letters]])</f>
        <v>all levels</v>
      </c>
      <c r="S2239" s="6">
        <v>2</v>
      </c>
      <c r="T2239" s="12">
        <v>41807</v>
      </c>
      <c r="U2239" s="6">
        <f>DAY(טבלה1[[#This Row],[published_date]])</f>
        <v>17</v>
      </c>
      <c r="V2239" s="6">
        <f>MONTH(טבלה1[[#This Row],[published_date]])</f>
        <v>6</v>
      </c>
      <c r="W2239" s="6">
        <f>YEAR(טבלה1[[#This Row],[published_date]])</f>
        <v>2014</v>
      </c>
      <c r="X2239">
        <v>2</v>
      </c>
      <c r="Y2239" t="str">
        <f>VLOOKUP(טבלה1[[#This Row],[subject_id]],Subject_id!$A$2:$B$5,2)</f>
        <v>Graphic Design</v>
      </c>
      <c r="Z2239" s="7">
        <v>43734</v>
      </c>
      <c r="AA2239">
        <f>_xlfn.DAYS(טבלה1[[#This Row],[Removal_date]],טבלה1[[#This Row],[published_date]])</f>
        <v>1927</v>
      </c>
      <c r="AB2239" s="4">
        <f>טבלה1[[#This Row],[price]]*טבלה1[[#This Row],[num_subscribers]]</f>
        <v>2610</v>
      </c>
    </row>
    <row r="2240" spans="1:28" x14ac:dyDescent="0.3">
      <c r="A2240">
        <v>252950</v>
      </c>
      <c r="B2240" t="s">
        <v>1470</v>
      </c>
      <c r="C2240" t="str">
        <f>LEFT(טבלה1[[#This Row],[course_title]],10)</f>
        <v xml:space="preserve">Chartered </v>
      </c>
      <c r="D2240" t="str">
        <f>RIGHT(טבלה1[[#This Row],[course_title]],10)</f>
        <v>el 1 - FRA</v>
      </c>
      <c r="E2240" t="str">
        <f>MID(טבלה1[[#This Row],[course_title]],2,10)</f>
        <v>hartered F</v>
      </c>
      <c r="F2240" t="s">
        <v>1471</v>
      </c>
      <c r="G2240" t="str">
        <f>REPLACE(טבלה1[[#This Row],[url]],19,3,"com")</f>
        <v>https://www.udemy.com/apnacourse-cfa-1-fra/</v>
      </c>
      <c r="H2240" t="b">
        <v>1</v>
      </c>
      <c r="I2240" s="4">
        <v>30</v>
      </c>
      <c r="J2240" s="5">
        <v>517</v>
      </c>
      <c r="K2240" s="5">
        <v>5</v>
      </c>
      <c r="L2240" s="5">
        <v>17</v>
      </c>
      <c r="M2240">
        <v>2</v>
      </c>
      <c r="N2240" t="str">
        <f>VLOOKUP(טבלה1[[#This Row],[level_id]],Level_id!$A$2:$B$5,2)</f>
        <v>Beginner Level</v>
      </c>
      <c r="O2240" t="str">
        <f>LOWER(טבלה1[[#This Row],[level_desc]])</f>
        <v>beginner level</v>
      </c>
      <c r="P2240" s="3" t="str">
        <f>UPPER(טבלה1[[#This Row],[small letters]])</f>
        <v>BEGINNER LEVEL</v>
      </c>
      <c r="Q2240">
        <f>LEN(טבלה1[[#This Row],[no spaces]])</f>
        <v>14</v>
      </c>
      <c r="R2240" t="str">
        <f>TRIM(טבלה1[[#This Row],[small letters]])</f>
        <v>beginner level</v>
      </c>
      <c r="S2240" s="6">
        <v>14.5</v>
      </c>
      <c r="T2240" s="12">
        <v>41820</v>
      </c>
      <c r="U2240" s="6">
        <f>DAY(טבלה1[[#This Row],[published_date]])</f>
        <v>30</v>
      </c>
      <c r="V2240" s="6">
        <f>MONTH(טבלה1[[#This Row],[published_date]])</f>
        <v>6</v>
      </c>
      <c r="W2240" s="6">
        <f>YEAR(טבלה1[[#This Row],[published_date]])</f>
        <v>2014</v>
      </c>
      <c r="X2240">
        <v>1</v>
      </c>
      <c r="Y2240" t="str">
        <f>VLOOKUP(טבלה1[[#This Row],[subject_id]],Subject_id!$A$2:$B$5,2)</f>
        <v>Business Finance</v>
      </c>
      <c r="Z2240" s="7">
        <v>43465</v>
      </c>
      <c r="AA2240">
        <f>_xlfn.DAYS(טבלה1[[#This Row],[Removal_date]],טבלה1[[#This Row],[published_date]])</f>
        <v>1645</v>
      </c>
      <c r="AB2240" s="4">
        <f>טבלה1[[#This Row],[price]]*טבלה1[[#This Row],[num_subscribers]]</f>
        <v>15510</v>
      </c>
    </row>
    <row r="2241" spans="1:28" x14ac:dyDescent="0.3">
      <c r="A2241">
        <v>257996</v>
      </c>
      <c r="B2241" t="s">
        <v>834</v>
      </c>
      <c r="C2241" t="str">
        <f>LEFT(טבלה1[[#This Row],[course_title]],10)</f>
        <v>Bookkeepin</v>
      </c>
      <c r="D2241" t="str">
        <f>RIGHT(טבלה1[[#This Row],[course_title]],10)</f>
        <v>ade simple</v>
      </c>
      <c r="E2241" t="str">
        <f>MID(טבלה1[[#This Row],[course_title]],2,10)</f>
        <v>ookkeeping</v>
      </c>
      <c r="F2241" t="s">
        <v>835</v>
      </c>
      <c r="G2241" t="str">
        <f>REPLACE(טבלה1[[#This Row],[url]],19,3,"com")</f>
        <v>https://www.udemy.com/bookkeeping-essentials/</v>
      </c>
      <c r="H2241" t="b">
        <v>1</v>
      </c>
      <c r="I2241" s="4">
        <v>30</v>
      </c>
      <c r="J2241" s="5">
        <v>23</v>
      </c>
      <c r="K2241" s="5">
        <v>1</v>
      </c>
      <c r="L2241" s="5">
        <v>19</v>
      </c>
      <c r="M2241">
        <v>2</v>
      </c>
      <c r="N2241" t="str">
        <f>VLOOKUP(טבלה1[[#This Row],[level_id]],Level_id!$A$2:$B$5,2)</f>
        <v>Beginner Level</v>
      </c>
      <c r="O2241" t="str">
        <f>LOWER(טבלה1[[#This Row],[level_desc]])</f>
        <v>beginner level</v>
      </c>
      <c r="P2241" s="3" t="str">
        <f>UPPER(טבלה1[[#This Row],[small letters]])</f>
        <v>BEGINNER LEVEL</v>
      </c>
      <c r="Q2241">
        <f>LEN(טבלה1[[#This Row],[no spaces]])</f>
        <v>14</v>
      </c>
      <c r="R2241" t="str">
        <f>TRIM(טבלה1[[#This Row],[small letters]])</f>
        <v>beginner level</v>
      </c>
      <c r="S2241" s="6">
        <v>1</v>
      </c>
      <c r="T2241" s="12">
        <v>42048</v>
      </c>
      <c r="U2241" s="6">
        <f>DAY(טבלה1[[#This Row],[published_date]])</f>
        <v>13</v>
      </c>
      <c r="V2241" s="6">
        <f>MONTH(טבלה1[[#This Row],[published_date]])</f>
        <v>2</v>
      </c>
      <c r="W2241" s="6">
        <f>YEAR(טבלה1[[#This Row],[published_date]])</f>
        <v>2015</v>
      </c>
      <c r="X2241">
        <v>1</v>
      </c>
      <c r="Y2241" t="str">
        <f>VLOOKUP(טבלה1[[#This Row],[subject_id]],Subject_id!$A$2:$B$5,2)</f>
        <v>Business Finance</v>
      </c>
      <c r="Z2241" s="7">
        <v>43245</v>
      </c>
      <c r="AA2241">
        <f>_xlfn.DAYS(טבלה1[[#This Row],[Removal_date]],טבלה1[[#This Row],[published_date]])</f>
        <v>1197</v>
      </c>
      <c r="AB2241" s="4">
        <f>טבלה1[[#This Row],[price]]*טבלה1[[#This Row],[num_subscribers]]</f>
        <v>690</v>
      </c>
    </row>
    <row r="2242" spans="1:28" x14ac:dyDescent="0.3">
      <c r="A2242">
        <v>258954</v>
      </c>
      <c r="B2242" t="s">
        <v>1874</v>
      </c>
      <c r="C2242" t="str">
        <f>LEFT(טבלה1[[#This Row],[course_title]],10)</f>
        <v xml:space="preserve">CFA Level </v>
      </c>
      <c r="D2242" t="str">
        <f>RIGHT(טבלה1[[#This Row],[course_title]],10)</f>
        <v>erivatives</v>
      </c>
      <c r="E2242" t="str">
        <f>MID(טבלה1[[#This Row],[course_title]],2,10)</f>
        <v>FA Level 1</v>
      </c>
      <c r="F2242" t="s">
        <v>1875</v>
      </c>
      <c r="G2242" t="str">
        <f>REPLACE(טבלה1[[#This Row],[url]],19,3,"com")</f>
        <v>https://www.udemy.com/cfa-exam/</v>
      </c>
      <c r="H2242" t="b">
        <v>1</v>
      </c>
      <c r="I2242" s="4">
        <v>30</v>
      </c>
      <c r="J2242" s="5">
        <v>110</v>
      </c>
      <c r="K2242" s="5">
        <v>6</v>
      </c>
      <c r="L2242" s="5">
        <v>25</v>
      </c>
      <c r="M2242">
        <v>1</v>
      </c>
      <c r="N2242" t="str">
        <f>VLOOKUP(טבלה1[[#This Row],[level_id]],Level_id!$A$2:$B$5,2)</f>
        <v>All levels</v>
      </c>
      <c r="O2242" t="str">
        <f>LOWER(טבלה1[[#This Row],[level_desc]])</f>
        <v>all levels</v>
      </c>
      <c r="P2242" s="3" t="str">
        <f>UPPER(טבלה1[[#This Row],[small letters]])</f>
        <v>ALL LEVELS</v>
      </c>
      <c r="Q2242">
        <f>LEN(טבלה1[[#This Row],[no spaces]])</f>
        <v>10</v>
      </c>
      <c r="R2242" t="str">
        <f>TRIM(טבלה1[[#This Row],[small letters]])</f>
        <v>all levels</v>
      </c>
      <c r="S2242" s="6">
        <v>4</v>
      </c>
      <c r="T2242" s="12">
        <v>41841</v>
      </c>
      <c r="U2242" s="6">
        <f>DAY(טבלה1[[#This Row],[published_date]])</f>
        <v>21</v>
      </c>
      <c r="V2242" s="6">
        <f>MONTH(טבלה1[[#This Row],[published_date]])</f>
        <v>7</v>
      </c>
      <c r="W2242" s="6">
        <f>YEAR(טבלה1[[#This Row],[published_date]])</f>
        <v>2014</v>
      </c>
      <c r="X2242">
        <v>1</v>
      </c>
      <c r="Y2242" t="str">
        <f>VLOOKUP(טבלה1[[#This Row],[subject_id]],Subject_id!$A$2:$B$5,2)</f>
        <v>Business Finance</v>
      </c>
      <c r="Z2242" s="7">
        <v>43318</v>
      </c>
      <c r="AA2242">
        <f>_xlfn.DAYS(טבלה1[[#This Row],[Removal_date]],טבלה1[[#This Row],[published_date]])</f>
        <v>1477</v>
      </c>
      <c r="AB2242" s="4">
        <f>טבלה1[[#This Row],[price]]*טבלה1[[#This Row],[num_subscribers]]</f>
        <v>3300</v>
      </c>
    </row>
    <row r="2243" spans="1:28" x14ac:dyDescent="0.3">
      <c r="A2243">
        <v>271652</v>
      </c>
      <c r="B2243" t="s">
        <v>3638</v>
      </c>
      <c r="C2243" t="str">
        <f>LEFT(טבלה1[[#This Row],[course_title]],10)</f>
        <v>How To Pla</v>
      </c>
      <c r="D2243" t="str">
        <f>RIGHT(טבלה1[[#This Row],[course_title]],10)</f>
        <v xml:space="preserve"> Beginners</v>
      </c>
      <c r="E2243" t="str">
        <f>MID(טבלה1[[#This Row],[course_title]],2,10)</f>
        <v>ow To Play</v>
      </c>
      <c r="F2243" t="s">
        <v>3639</v>
      </c>
      <c r="G2243" t="str">
        <f>REPLACE(טבלה1[[#This Row],[url]],19,3,"com")</f>
        <v>https://www.udemy.com/how-to-play-the-djembe-for-beginners/</v>
      </c>
      <c r="H2243" t="b">
        <v>1</v>
      </c>
      <c r="I2243" s="4">
        <v>30</v>
      </c>
      <c r="J2243" s="5">
        <v>414</v>
      </c>
      <c r="K2243" s="5">
        <v>18</v>
      </c>
      <c r="L2243" s="5">
        <v>19</v>
      </c>
      <c r="M2243">
        <v>1</v>
      </c>
      <c r="N2243" t="str">
        <f>VLOOKUP(טבלה1[[#This Row],[level_id]],Level_id!$A$2:$B$5,2)</f>
        <v>All levels</v>
      </c>
      <c r="O2243" t="str">
        <f>LOWER(טבלה1[[#This Row],[level_desc]])</f>
        <v>all levels</v>
      </c>
      <c r="P2243" s="3" t="str">
        <f>UPPER(טבלה1[[#This Row],[small letters]])</f>
        <v>ALL LEVELS</v>
      </c>
      <c r="Q2243">
        <f>LEN(טבלה1[[#This Row],[no spaces]])</f>
        <v>10</v>
      </c>
      <c r="R2243" t="str">
        <f>TRIM(טבלה1[[#This Row],[small letters]])</f>
        <v>all levels</v>
      </c>
      <c r="S2243" s="6">
        <v>1</v>
      </c>
      <c r="T2243" s="12">
        <v>41954</v>
      </c>
      <c r="U2243" s="6">
        <f>DAY(טבלה1[[#This Row],[published_date]])</f>
        <v>11</v>
      </c>
      <c r="V2243" s="6">
        <f>MONTH(טבלה1[[#This Row],[published_date]])</f>
        <v>11</v>
      </c>
      <c r="W2243" s="6">
        <f>YEAR(טבלה1[[#This Row],[published_date]])</f>
        <v>2014</v>
      </c>
      <c r="X2243">
        <v>3</v>
      </c>
      <c r="Y2243" t="str">
        <f>VLOOKUP(טבלה1[[#This Row],[subject_id]],Subject_id!$A$2:$B$5,2)</f>
        <v>Musical Instruments</v>
      </c>
      <c r="Z2243" s="7">
        <v>43734</v>
      </c>
      <c r="AA2243">
        <f>_xlfn.DAYS(טבלה1[[#This Row],[Removal_date]],טבלה1[[#This Row],[published_date]])</f>
        <v>1780</v>
      </c>
      <c r="AB2243" s="4">
        <f>טבלה1[[#This Row],[price]]*טבלה1[[#This Row],[num_subscribers]]</f>
        <v>12420</v>
      </c>
    </row>
    <row r="2244" spans="1:28" x14ac:dyDescent="0.3">
      <c r="A2244">
        <v>286508</v>
      </c>
      <c r="B2244" t="s">
        <v>2616</v>
      </c>
      <c r="C2244" t="str">
        <f>LEFT(טבלה1[[#This Row],[course_title]],10)</f>
        <v>Graphic de</v>
      </c>
      <c r="D2244" t="str">
        <f>RIGHT(טבלה1[[#This Row],[course_title]],10)</f>
        <v>uick Guide</v>
      </c>
      <c r="E2244" t="str">
        <f>MID(טבלה1[[#This Row],[course_title]],2,10)</f>
        <v>raphic des</v>
      </c>
      <c r="F2244" t="s">
        <v>2617</v>
      </c>
      <c r="G2244" t="str">
        <f>REPLACE(טבלה1[[#This Row],[url]],19,3,"com")</f>
        <v>https://www.udemy.com/graphic-design-the-quick-guide/</v>
      </c>
      <c r="H2244" t="b">
        <v>1</v>
      </c>
      <c r="I2244" s="4">
        <v>30</v>
      </c>
      <c r="J2244" s="5">
        <v>1350</v>
      </c>
      <c r="K2244" s="5">
        <v>29</v>
      </c>
      <c r="L2244" s="5">
        <v>11</v>
      </c>
      <c r="M2244">
        <v>2</v>
      </c>
      <c r="N2244" t="str">
        <f>VLOOKUP(טבלה1[[#This Row],[level_id]],Level_id!$A$2:$B$5,2)</f>
        <v>Beginner Level</v>
      </c>
      <c r="O2244" t="str">
        <f>LOWER(טבלה1[[#This Row],[level_desc]])</f>
        <v>beginner level</v>
      </c>
      <c r="P2244" s="3" t="str">
        <f>UPPER(טבלה1[[#This Row],[small letters]])</f>
        <v>BEGINNER LEVEL</v>
      </c>
      <c r="Q2244">
        <f>LEN(טבלה1[[#This Row],[no spaces]])</f>
        <v>14</v>
      </c>
      <c r="R2244" t="str">
        <f>TRIM(טבלה1[[#This Row],[small letters]])</f>
        <v>beginner level</v>
      </c>
      <c r="S2244" s="6">
        <v>0.63333333300000005</v>
      </c>
      <c r="T2244" s="12">
        <v>41880</v>
      </c>
      <c r="U2244" s="6">
        <f>DAY(טבלה1[[#This Row],[published_date]])</f>
        <v>29</v>
      </c>
      <c r="V2244" s="6">
        <f>MONTH(טבלה1[[#This Row],[published_date]])</f>
        <v>8</v>
      </c>
      <c r="W2244" s="6">
        <f>YEAR(טבלה1[[#This Row],[published_date]])</f>
        <v>2014</v>
      </c>
      <c r="X2244">
        <v>2</v>
      </c>
      <c r="Y2244" t="str">
        <f>VLOOKUP(טבלה1[[#This Row],[subject_id]],Subject_id!$A$2:$B$5,2)</f>
        <v>Graphic Design</v>
      </c>
      <c r="Z2244" s="7">
        <v>43465</v>
      </c>
      <c r="AA2244">
        <f>_xlfn.DAYS(טבלה1[[#This Row],[Removal_date]],טבלה1[[#This Row],[published_date]])</f>
        <v>1585</v>
      </c>
      <c r="AB2244" s="4">
        <f>טבלה1[[#This Row],[price]]*טבלה1[[#This Row],[num_subscribers]]</f>
        <v>40500</v>
      </c>
    </row>
    <row r="2245" spans="1:28" x14ac:dyDescent="0.3">
      <c r="A2245">
        <v>301686</v>
      </c>
      <c r="B2245" t="s">
        <v>4336</v>
      </c>
      <c r="C2245" t="str">
        <f>LEFT(טבלה1[[#This Row],[course_title]],10)</f>
        <v>Super Begi</v>
      </c>
      <c r="D2245" t="str">
        <f>RIGHT(טבלה1[[#This Row],[course_title]],10)</f>
        <v>rt awesome</v>
      </c>
      <c r="E2245" t="str">
        <f>MID(טבלה1[[#This Row],[course_title]],2,10)</f>
        <v>uper Begin</v>
      </c>
      <c r="F2245" t="s">
        <v>4337</v>
      </c>
      <c r="G2245" t="str">
        <f>REPLACE(טבלה1[[#This Row],[url]],19,3,"com")</f>
        <v>https://www.udemy.com/super-beginner-guitar-start-right-start-awesome/</v>
      </c>
      <c r="H2245" t="b">
        <v>1</v>
      </c>
      <c r="I2245" s="4">
        <v>30</v>
      </c>
      <c r="J2245" s="5">
        <v>594</v>
      </c>
      <c r="K2245" s="5">
        <v>3</v>
      </c>
      <c r="L2245" s="5">
        <v>33</v>
      </c>
      <c r="M2245">
        <v>2</v>
      </c>
      <c r="N2245" t="str">
        <f>VLOOKUP(טבלה1[[#This Row],[level_id]],Level_id!$A$2:$B$5,2)</f>
        <v>Beginner Level</v>
      </c>
      <c r="O2245" t="str">
        <f>LOWER(טבלה1[[#This Row],[level_desc]])</f>
        <v>beginner level</v>
      </c>
      <c r="P2245" s="3" t="str">
        <f>UPPER(טבלה1[[#This Row],[small letters]])</f>
        <v>BEGINNER LEVEL</v>
      </c>
      <c r="Q2245">
        <f>LEN(טבלה1[[#This Row],[no spaces]])</f>
        <v>14</v>
      </c>
      <c r="R2245" t="str">
        <f>TRIM(טבלה1[[#This Row],[small letters]])</f>
        <v>beginner level</v>
      </c>
      <c r="S2245" s="6">
        <v>2</v>
      </c>
      <c r="T2245" s="12">
        <v>41969</v>
      </c>
      <c r="U2245" s="6">
        <f>DAY(טבלה1[[#This Row],[published_date]])</f>
        <v>26</v>
      </c>
      <c r="V2245" s="6">
        <f>MONTH(טבלה1[[#This Row],[published_date]])</f>
        <v>11</v>
      </c>
      <c r="W2245" s="6">
        <f>YEAR(טבלה1[[#This Row],[published_date]])</f>
        <v>2014</v>
      </c>
      <c r="X2245">
        <v>3</v>
      </c>
      <c r="Y2245" t="str">
        <f>VLOOKUP(טבלה1[[#This Row],[subject_id]],Subject_id!$A$2:$B$5,2)</f>
        <v>Musical Instruments</v>
      </c>
      <c r="Z2245" s="7">
        <v>43465</v>
      </c>
      <c r="AA2245">
        <f>_xlfn.DAYS(טבלה1[[#This Row],[Removal_date]],טבלה1[[#This Row],[published_date]])</f>
        <v>1496</v>
      </c>
      <c r="AB2245" s="4">
        <f>טבלה1[[#This Row],[price]]*טבלה1[[#This Row],[num_subscribers]]</f>
        <v>17820</v>
      </c>
    </row>
    <row r="2246" spans="1:28" x14ac:dyDescent="0.3">
      <c r="A2246">
        <v>309854</v>
      </c>
      <c r="B2246" t="s">
        <v>1042</v>
      </c>
      <c r="C2246" t="str">
        <f>LEFT(טבלה1[[#This Row],[course_title]],10)</f>
        <v>How to inv</v>
      </c>
      <c r="D2246" t="str">
        <f>RIGHT(טבלה1[[#This Row],[course_title]],10)</f>
        <v>ity market</v>
      </c>
      <c r="E2246" t="str">
        <f>MID(טבלה1[[#This Row],[course_title]],2,10)</f>
        <v>ow to inve</v>
      </c>
      <c r="F2246" t="s">
        <v>1043</v>
      </c>
      <c r="G2246" t="str">
        <f>REPLACE(טבלה1[[#This Row],[url]],19,3,"com")</f>
        <v>https://www.udemy.com/how-to-invest-in-russian-equity-market/</v>
      </c>
      <c r="H2246" t="b">
        <v>1</v>
      </c>
      <c r="I2246" s="4">
        <v>30</v>
      </c>
      <c r="J2246" s="5">
        <v>3</v>
      </c>
      <c r="K2246" s="5">
        <v>0</v>
      </c>
      <c r="L2246" s="5">
        <v>12</v>
      </c>
      <c r="M2246">
        <v>4</v>
      </c>
      <c r="N2246" t="str">
        <f>VLOOKUP(טבלה1[[#This Row],[level_id]],Level_id!$A$2:$B$5,2)</f>
        <v>Intermediate Level</v>
      </c>
      <c r="O2246" t="str">
        <f>LOWER(טבלה1[[#This Row],[level_desc]])</f>
        <v>intermediate level</v>
      </c>
      <c r="P2246" s="3" t="str">
        <f>UPPER(טבלה1[[#This Row],[small letters]])</f>
        <v>INTERMEDIATE LEVEL</v>
      </c>
      <c r="Q2246">
        <f>LEN(טבלה1[[#This Row],[no spaces]])</f>
        <v>18</v>
      </c>
      <c r="R2246" t="str">
        <f>TRIM(טבלה1[[#This Row],[small letters]])</f>
        <v>intermediate level</v>
      </c>
      <c r="S2246" s="6">
        <v>1.5</v>
      </c>
      <c r="T2246" s="12">
        <v>42262</v>
      </c>
      <c r="U2246" s="6">
        <f>DAY(טבלה1[[#This Row],[published_date]])</f>
        <v>15</v>
      </c>
      <c r="V2246" s="6">
        <f>MONTH(טבלה1[[#This Row],[published_date]])</f>
        <v>9</v>
      </c>
      <c r="W2246" s="6">
        <f>YEAR(טבלה1[[#This Row],[published_date]])</f>
        <v>2015</v>
      </c>
      <c r="X2246">
        <v>1</v>
      </c>
      <c r="Y2246" t="str">
        <f>VLOOKUP(טבלה1[[#This Row],[subject_id]],Subject_id!$A$2:$B$5,2)</f>
        <v>Business Finance</v>
      </c>
      <c r="Z2246" s="7">
        <v>44114</v>
      </c>
      <c r="AA2246">
        <f>_xlfn.DAYS(טבלה1[[#This Row],[Removal_date]],טבלה1[[#This Row],[published_date]])</f>
        <v>1852</v>
      </c>
      <c r="AB2246" s="4">
        <f>טבלה1[[#This Row],[price]]*טבלה1[[#This Row],[num_subscribers]]</f>
        <v>90</v>
      </c>
    </row>
    <row r="2247" spans="1:28" x14ac:dyDescent="0.3">
      <c r="A2247">
        <v>320238</v>
      </c>
      <c r="B2247" t="s">
        <v>4747</v>
      </c>
      <c r="C2247" t="str">
        <f>LEFT(טבלה1[[#This Row],[course_title]],10)</f>
        <v>Jazz piano</v>
      </c>
      <c r="D2247" t="str">
        <f>RIGHT(טבלה1[[#This Row],[course_title]],10)</f>
        <v>Bossa nova</v>
      </c>
      <c r="E2247" t="str">
        <f>MID(טבלה1[[#This Row],[course_title]],2,10)</f>
        <v xml:space="preserve">azz piano </v>
      </c>
      <c r="F2247" t="s">
        <v>4748</v>
      </c>
      <c r="G2247" t="str">
        <f>REPLACE(טבלה1[[#This Row],[url]],19,3,"com")</f>
        <v>https://www.udemy.com/girl_from_ipanema/</v>
      </c>
      <c r="H2247" t="b">
        <v>1</v>
      </c>
      <c r="I2247" s="4">
        <v>30</v>
      </c>
      <c r="J2247" s="5">
        <v>151</v>
      </c>
      <c r="K2247" s="5">
        <v>1</v>
      </c>
      <c r="L2247" s="5">
        <v>5</v>
      </c>
      <c r="M2247">
        <v>1</v>
      </c>
      <c r="N2247" t="str">
        <f>VLOOKUP(טבלה1[[#This Row],[level_id]],Level_id!$A$2:$B$5,2)</f>
        <v>All levels</v>
      </c>
      <c r="O2247" t="str">
        <f>LOWER(טבלה1[[#This Row],[level_desc]])</f>
        <v>all levels</v>
      </c>
      <c r="P2247" s="3" t="str">
        <f>UPPER(טבלה1[[#This Row],[small letters]])</f>
        <v>ALL LEVELS</v>
      </c>
      <c r="Q2247">
        <f>LEN(טבלה1[[#This Row],[no spaces]])</f>
        <v>10</v>
      </c>
      <c r="R2247" t="str">
        <f>TRIM(טבלה1[[#This Row],[small letters]])</f>
        <v>all levels</v>
      </c>
      <c r="S2247" s="6">
        <v>0.55000000000000004</v>
      </c>
      <c r="T2247" s="12">
        <v>41928</v>
      </c>
      <c r="U2247" s="6">
        <f>DAY(טבלה1[[#This Row],[published_date]])</f>
        <v>16</v>
      </c>
      <c r="V2247" s="6">
        <f>MONTH(טבלה1[[#This Row],[published_date]])</f>
        <v>10</v>
      </c>
      <c r="W2247" s="6">
        <f>YEAR(טבלה1[[#This Row],[published_date]])</f>
        <v>2014</v>
      </c>
      <c r="X2247">
        <v>3</v>
      </c>
      <c r="Y2247" t="str">
        <f>VLOOKUP(טבלה1[[#This Row],[subject_id]],Subject_id!$A$2:$B$5,2)</f>
        <v>Musical Instruments</v>
      </c>
      <c r="Z2247" s="7">
        <v>43734</v>
      </c>
      <c r="AA2247">
        <f>_xlfn.DAYS(טבלה1[[#This Row],[Removal_date]],טבלה1[[#This Row],[published_date]])</f>
        <v>1806</v>
      </c>
      <c r="AB2247" s="4">
        <f>טבלה1[[#This Row],[price]]*טבלה1[[#This Row],[num_subscribers]]</f>
        <v>4530</v>
      </c>
    </row>
    <row r="2248" spans="1:28" x14ac:dyDescent="0.3">
      <c r="A2248">
        <v>361286</v>
      </c>
      <c r="B2248" t="s">
        <v>1348</v>
      </c>
      <c r="C2248" t="str">
        <f>LEFT(טבלה1[[#This Row],[course_title]],10)</f>
        <v>Wealth Man</v>
      </c>
      <c r="D2248" t="str">
        <f>RIGHT(טבלה1[[#This Row],[course_title]],10)</f>
        <v>Management</v>
      </c>
      <c r="E2248" t="str">
        <f>MID(טבלה1[[#This Row],[course_title]],2,10)</f>
        <v>ealth Mana</v>
      </c>
      <c r="F2248" t="s">
        <v>1349</v>
      </c>
      <c r="G2248" t="str">
        <f>REPLACE(טבלה1[[#This Row],[url]],19,3,"com")</f>
        <v>https://www.udemy.com/austalgroupwealth-management/</v>
      </c>
      <c r="H2248" t="b">
        <v>1</v>
      </c>
      <c r="I2248" s="4">
        <v>30</v>
      </c>
      <c r="J2248" s="5">
        <v>274</v>
      </c>
      <c r="K2248" s="5">
        <v>1</v>
      </c>
      <c r="L2248" s="5">
        <v>21</v>
      </c>
      <c r="M2248">
        <v>1</v>
      </c>
      <c r="N2248" t="str">
        <f>VLOOKUP(טבלה1[[#This Row],[level_id]],Level_id!$A$2:$B$5,2)</f>
        <v>All levels</v>
      </c>
      <c r="O2248" t="str">
        <f>LOWER(טבלה1[[#This Row],[level_desc]])</f>
        <v>all levels</v>
      </c>
      <c r="P2248" s="3" t="str">
        <f>UPPER(טבלה1[[#This Row],[small letters]])</f>
        <v>ALL LEVELS</v>
      </c>
      <c r="Q2248">
        <f>LEN(טבלה1[[#This Row],[no spaces]])</f>
        <v>10</v>
      </c>
      <c r="R2248" t="str">
        <f>TRIM(טבלה1[[#This Row],[small letters]])</f>
        <v>all levels</v>
      </c>
      <c r="S2248" s="6">
        <v>3.5</v>
      </c>
      <c r="T2248" s="12">
        <v>41990</v>
      </c>
      <c r="U2248" s="6">
        <f>DAY(טבלה1[[#This Row],[published_date]])</f>
        <v>17</v>
      </c>
      <c r="V2248" s="6">
        <f>MONTH(טבלה1[[#This Row],[published_date]])</f>
        <v>12</v>
      </c>
      <c r="W2248" s="6">
        <f>YEAR(טבלה1[[#This Row],[published_date]])</f>
        <v>2014</v>
      </c>
      <c r="X2248">
        <v>1</v>
      </c>
      <c r="Y2248" t="str">
        <f>VLOOKUP(טבלה1[[#This Row],[subject_id]],Subject_id!$A$2:$B$5,2)</f>
        <v>Business Finance</v>
      </c>
      <c r="Z2248" s="7">
        <v>43318</v>
      </c>
      <c r="AA2248">
        <f>_xlfn.DAYS(טבלה1[[#This Row],[Removal_date]],טבלה1[[#This Row],[published_date]])</f>
        <v>1328</v>
      </c>
      <c r="AB2248" s="4">
        <f>טבלה1[[#This Row],[price]]*טבלה1[[#This Row],[num_subscribers]]</f>
        <v>8220</v>
      </c>
    </row>
    <row r="2249" spans="1:28" x14ac:dyDescent="0.3">
      <c r="A2249">
        <v>367460</v>
      </c>
      <c r="B2249" t="s">
        <v>2910</v>
      </c>
      <c r="C2249" t="str">
        <f>LEFT(טבלה1[[#This Row],[course_title]],10)</f>
        <v>Complete D</v>
      </c>
      <c r="D2249" t="str">
        <f>RIGHT(טבלה1[[#This Row],[course_title]],10)</f>
        <v>el Painter</v>
      </c>
      <c r="E2249" t="str">
        <f>MID(טבלה1[[#This Row],[course_title]],2,10)</f>
        <v>omplete Di</v>
      </c>
      <c r="F2249" t="s">
        <v>2911</v>
      </c>
      <c r="G2249" t="str">
        <f>REPLACE(טבלה1[[#This Row],[url]],19,3,"com")</f>
        <v>https://www.udemy.com/digital-portrait-painting/</v>
      </c>
      <c r="H2249" t="b">
        <v>1</v>
      </c>
      <c r="I2249" s="4">
        <v>30</v>
      </c>
      <c r="J2249" s="5">
        <v>4353</v>
      </c>
      <c r="K2249" s="5">
        <v>23</v>
      </c>
      <c r="L2249" s="5">
        <v>57</v>
      </c>
      <c r="M2249">
        <v>1</v>
      </c>
      <c r="N2249" t="str">
        <f>VLOOKUP(טבלה1[[#This Row],[level_id]],Level_id!$A$2:$B$5,2)</f>
        <v>All levels</v>
      </c>
      <c r="O2249" t="str">
        <f>LOWER(טבלה1[[#This Row],[level_desc]])</f>
        <v>all levels</v>
      </c>
      <c r="P2249" s="3" t="str">
        <f>UPPER(טבלה1[[#This Row],[small letters]])</f>
        <v>ALL LEVELS</v>
      </c>
      <c r="Q2249">
        <f>LEN(טבלה1[[#This Row],[no spaces]])</f>
        <v>10</v>
      </c>
      <c r="R2249" t="str">
        <f>TRIM(טבלה1[[#This Row],[small letters]])</f>
        <v>all levels</v>
      </c>
      <c r="S2249" s="6">
        <v>3.5</v>
      </c>
      <c r="T2249" s="12">
        <v>42044</v>
      </c>
      <c r="U2249" s="6">
        <f>DAY(טבלה1[[#This Row],[published_date]])</f>
        <v>9</v>
      </c>
      <c r="V2249" s="6">
        <f>MONTH(טבלה1[[#This Row],[published_date]])</f>
        <v>2</v>
      </c>
      <c r="W2249" s="6">
        <f>YEAR(טבלה1[[#This Row],[published_date]])</f>
        <v>2015</v>
      </c>
      <c r="X2249">
        <v>2</v>
      </c>
      <c r="Y2249" t="str">
        <f>VLOOKUP(טבלה1[[#This Row],[subject_id]],Subject_id!$A$2:$B$5,2)</f>
        <v>Graphic Design</v>
      </c>
      <c r="Z2249" s="7">
        <v>43734</v>
      </c>
      <c r="AA2249">
        <f>_xlfn.DAYS(טבלה1[[#This Row],[Removal_date]],טבלה1[[#This Row],[published_date]])</f>
        <v>1690</v>
      </c>
      <c r="AB2249" s="4">
        <f>טבלה1[[#This Row],[price]]*טבלה1[[#This Row],[num_subscribers]]</f>
        <v>130590</v>
      </c>
    </row>
    <row r="2250" spans="1:28" x14ac:dyDescent="0.3">
      <c r="A2250">
        <v>368786</v>
      </c>
      <c r="B2250" t="s">
        <v>7015</v>
      </c>
      <c r="C2250" t="str">
        <f>LEFT(טבלה1[[#This Row],[course_title]],10)</f>
        <v>Drupal for</v>
      </c>
      <c r="D2250" t="str">
        <f>RIGHT(טבלה1[[#This Row],[course_title]],10)</f>
        <v xml:space="preserve"> Beginners</v>
      </c>
      <c r="E2250" t="str">
        <f>MID(טבלה1[[#This Row],[course_title]],2,10)</f>
        <v xml:space="preserve">rupal for </v>
      </c>
      <c r="F2250" t="s">
        <v>7016</v>
      </c>
      <c r="G2250" t="str">
        <f>REPLACE(טבלה1[[#This Row],[url]],19,3,"com")</f>
        <v>https://www.udemy.com/getting-started-with-drupal-for-total-beginners/</v>
      </c>
      <c r="H2250" t="b">
        <v>1</v>
      </c>
      <c r="I2250" s="4">
        <v>30</v>
      </c>
      <c r="J2250" s="5">
        <v>1478</v>
      </c>
      <c r="K2250" s="5">
        <v>18</v>
      </c>
      <c r="L2250" s="5">
        <v>83</v>
      </c>
      <c r="M2250">
        <v>2</v>
      </c>
      <c r="N2250" t="str">
        <f>VLOOKUP(טבלה1[[#This Row],[level_id]],Level_id!$A$2:$B$5,2)</f>
        <v>Beginner Level</v>
      </c>
      <c r="O2250" t="str">
        <f>LOWER(טבלה1[[#This Row],[level_desc]])</f>
        <v>beginner level</v>
      </c>
      <c r="P2250" s="3" t="str">
        <f>UPPER(טבלה1[[#This Row],[small letters]])</f>
        <v>BEGINNER LEVEL</v>
      </c>
      <c r="Q2250">
        <f>LEN(טבלה1[[#This Row],[no spaces]])</f>
        <v>14</v>
      </c>
      <c r="R2250" t="str">
        <f>TRIM(טבלה1[[#This Row],[small letters]])</f>
        <v>beginner level</v>
      </c>
      <c r="S2250" s="6">
        <v>5</v>
      </c>
      <c r="T2250" s="12">
        <v>42030</v>
      </c>
      <c r="U2250" s="6">
        <f>DAY(טבלה1[[#This Row],[published_date]])</f>
        <v>26</v>
      </c>
      <c r="V2250" s="6">
        <f>MONTH(טבלה1[[#This Row],[published_date]])</f>
        <v>1</v>
      </c>
      <c r="W2250" s="6">
        <f>YEAR(טבלה1[[#This Row],[published_date]])</f>
        <v>2015</v>
      </c>
      <c r="X2250">
        <v>4</v>
      </c>
      <c r="Y2250" t="str">
        <f>VLOOKUP(טבלה1[[#This Row],[subject_id]],Subject_id!$A$2:$B$5,2)</f>
        <v>Web Development</v>
      </c>
      <c r="Z2250" s="7">
        <v>43465</v>
      </c>
      <c r="AA2250">
        <f>_xlfn.DAYS(טבלה1[[#This Row],[Removal_date]],טבלה1[[#This Row],[published_date]])</f>
        <v>1435</v>
      </c>
      <c r="AB2250" s="4">
        <f>טבלה1[[#This Row],[price]]*טבלה1[[#This Row],[num_subscribers]]</f>
        <v>44340</v>
      </c>
    </row>
    <row r="2251" spans="1:28" x14ac:dyDescent="0.3">
      <c r="A2251">
        <v>368908</v>
      </c>
      <c r="B2251" t="s">
        <v>7275</v>
      </c>
      <c r="C2251" t="str">
        <f>LEFT(טבלה1[[#This Row],[course_title]],10)</f>
        <v>JavaScript</v>
      </c>
      <c r="D2251" t="str">
        <f>RIGHT(טבלה1[[#This Row],[course_title]],10)</f>
        <v xml:space="preserve"> Beginners</v>
      </c>
      <c r="E2251" t="str">
        <f>MID(טבלה1[[#This Row],[course_title]],2,10)</f>
        <v xml:space="preserve">avaScript </v>
      </c>
      <c r="F2251" t="s">
        <v>7276</v>
      </c>
      <c r="G2251" t="str">
        <f>REPLACE(טבלה1[[#This Row],[url]],19,3,"com")</f>
        <v>https://www.udemy.com/javascript-basics-for-begginers/</v>
      </c>
      <c r="H2251" t="b">
        <v>1</v>
      </c>
      <c r="I2251" s="4">
        <v>30</v>
      </c>
      <c r="J2251" s="5">
        <v>1272</v>
      </c>
      <c r="K2251" s="5">
        <v>31</v>
      </c>
      <c r="L2251" s="5">
        <v>29</v>
      </c>
      <c r="M2251">
        <v>2</v>
      </c>
      <c r="N2251" t="str">
        <f>VLOOKUP(טבלה1[[#This Row],[level_id]],Level_id!$A$2:$B$5,2)</f>
        <v>Beginner Level</v>
      </c>
      <c r="O2251" t="str">
        <f>LOWER(טבלה1[[#This Row],[level_desc]])</f>
        <v>beginner level</v>
      </c>
      <c r="P2251" s="3" t="str">
        <f>UPPER(טבלה1[[#This Row],[small letters]])</f>
        <v>BEGINNER LEVEL</v>
      </c>
      <c r="Q2251">
        <f>LEN(טבלה1[[#This Row],[no spaces]])</f>
        <v>14</v>
      </c>
      <c r="R2251" t="str">
        <f>TRIM(טבלה1[[#This Row],[small letters]])</f>
        <v>beginner level</v>
      </c>
      <c r="S2251" s="6">
        <v>5</v>
      </c>
      <c r="T2251" s="12">
        <v>41995</v>
      </c>
      <c r="U2251" s="6">
        <f>DAY(טבלה1[[#This Row],[published_date]])</f>
        <v>22</v>
      </c>
      <c r="V2251" s="6">
        <f>MONTH(טבלה1[[#This Row],[published_date]])</f>
        <v>12</v>
      </c>
      <c r="W2251" s="6">
        <f>YEAR(טבלה1[[#This Row],[published_date]])</f>
        <v>2014</v>
      </c>
      <c r="X2251">
        <v>4</v>
      </c>
      <c r="Y2251" t="str">
        <f>VLOOKUP(טבלה1[[#This Row],[subject_id]],Subject_id!$A$2:$B$5,2)</f>
        <v>Web Development</v>
      </c>
      <c r="Z2251" s="7">
        <v>43465</v>
      </c>
      <c r="AA2251">
        <f>_xlfn.DAYS(טבלה1[[#This Row],[Removal_date]],טבלה1[[#This Row],[published_date]])</f>
        <v>1470</v>
      </c>
      <c r="AB2251" s="4">
        <f>טבלה1[[#This Row],[price]]*טבלה1[[#This Row],[num_subscribers]]</f>
        <v>38160</v>
      </c>
    </row>
    <row r="2252" spans="1:28" x14ac:dyDescent="0.3">
      <c r="A2252">
        <v>372234</v>
      </c>
      <c r="B2252" t="s">
        <v>550</v>
      </c>
      <c r="C2252" t="str">
        <f>LEFT(טבלה1[[#This Row],[course_title]],10)</f>
        <v>Hands-on F</v>
      </c>
      <c r="D2252" t="str">
        <f>RIGHT(טבלה1[[#This Row],[course_title]],10)</f>
        <v>Templates)</v>
      </c>
      <c r="E2252" t="str">
        <f>MID(טבלה1[[#This Row],[course_title]],2,10)</f>
        <v>ands-on Fi</v>
      </c>
      <c r="F2252" t="s">
        <v>551</v>
      </c>
      <c r="G2252" t="str">
        <f>REPLACE(טבלה1[[#This Row],[url]],19,3,"com")</f>
        <v>https://www.udemy.com/financial-modelling-in-excel/</v>
      </c>
      <c r="H2252" t="b">
        <v>1</v>
      </c>
      <c r="I2252" s="4">
        <v>30</v>
      </c>
      <c r="J2252" s="5">
        <v>4601</v>
      </c>
      <c r="K2252" s="5">
        <v>38</v>
      </c>
      <c r="L2252" s="5">
        <v>14</v>
      </c>
      <c r="M2252">
        <v>4</v>
      </c>
      <c r="N2252" t="str">
        <f>VLOOKUP(טבלה1[[#This Row],[level_id]],Level_id!$A$2:$B$5,2)</f>
        <v>Intermediate Level</v>
      </c>
      <c r="O2252" t="str">
        <f>LOWER(טבלה1[[#This Row],[level_desc]])</f>
        <v>intermediate level</v>
      </c>
      <c r="P2252" s="3" t="str">
        <f>UPPER(טבלה1[[#This Row],[small letters]])</f>
        <v>INTERMEDIATE LEVEL</v>
      </c>
      <c r="Q2252">
        <f>LEN(טבלה1[[#This Row],[no spaces]])</f>
        <v>18</v>
      </c>
      <c r="R2252" t="str">
        <f>TRIM(טבלה1[[#This Row],[small letters]])</f>
        <v>intermediate level</v>
      </c>
      <c r="S2252" s="6">
        <v>4</v>
      </c>
      <c r="T2252" s="12">
        <v>42096</v>
      </c>
      <c r="U2252" s="6">
        <f>DAY(טבלה1[[#This Row],[published_date]])</f>
        <v>2</v>
      </c>
      <c r="V2252" s="6">
        <f>MONTH(טבלה1[[#This Row],[published_date]])</f>
        <v>4</v>
      </c>
      <c r="W2252" s="6">
        <f>YEAR(טבלה1[[#This Row],[published_date]])</f>
        <v>2015</v>
      </c>
      <c r="X2252">
        <v>1</v>
      </c>
      <c r="Y2252" t="str">
        <f>VLOOKUP(טבלה1[[#This Row],[subject_id]],Subject_id!$A$2:$B$5,2)</f>
        <v>Business Finance</v>
      </c>
      <c r="Z2252" s="7">
        <v>44114</v>
      </c>
      <c r="AA2252">
        <f>_xlfn.DAYS(טבלה1[[#This Row],[Removal_date]],טבלה1[[#This Row],[published_date]])</f>
        <v>2018</v>
      </c>
      <c r="AB2252" s="4">
        <f>טבלה1[[#This Row],[price]]*טבלה1[[#This Row],[num_subscribers]]</f>
        <v>138030</v>
      </c>
    </row>
    <row r="2253" spans="1:28" x14ac:dyDescent="0.3">
      <c r="A2253">
        <v>376712</v>
      </c>
      <c r="B2253" t="s">
        <v>1834</v>
      </c>
      <c r="C2253" t="str">
        <f>LEFT(טבלה1[[#This Row],[course_title]],10)</f>
        <v>Finanzas p</v>
      </c>
      <c r="D2253" t="str">
        <f>RIGHT(טבלה1[[#This Row],[course_title]],10)</f>
        <v>Financiera</v>
      </c>
      <c r="E2253" t="str">
        <f>MID(טבלה1[[#This Row],[course_title]],2,10)</f>
        <v>inanzas pe</v>
      </c>
      <c r="F2253" t="s">
        <v>1835</v>
      </c>
      <c r="G2253" t="str">
        <f>REPLACE(טבלה1[[#This Row],[url]],19,3,"com")</f>
        <v>https://www.udemy.com/finanzas-personales-logrando-la-libertad-financiera/</v>
      </c>
      <c r="H2253" t="b">
        <v>1</v>
      </c>
      <c r="I2253" s="4">
        <v>30</v>
      </c>
      <c r="J2253" s="5">
        <v>27</v>
      </c>
      <c r="K2253" s="5">
        <v>5</v>
      </c>
      <c r="L2253" s="5">
        <v>12</v>
      </c>
      <c r="M2253">
        <v>2</v>
      </c>
      <c r="N2253" t="str">
        <f>VLOOKUP(טבלה1[[#This Row],[level_id]],Level_id!$A$2:$B$5,2)</f>
        <v>Beginner Level</v>
      </c>
      <c r="O2253" t="str">
        <f>LOWER(טבלה1[[#This Row],[level_desc]])</f>
        <v>beginner level</v>
      </c>
      <c r="P2253" s="3" t="str">
        <f>UPPER(טבלה1[[#This Row],[small letters]])</f>
        <v>BEGINNER LEVEL</v>
      </c>
      <c r="Q2253">
        <f>LEN(טבלה1[[#This Row],[no spaces]])</f>
        <v>14</v>
      </c>
      <c r="R2253" t="str">
        <f>TRIM(טבלה1[[#This Row],[small letters]])</f>
        <v>beginner level</v>
      </c>
      <c r="S2253" s="6">
        <v>2</v>
      </c>
      <c r="T2253" s="12">
        <v>42013</v>
      </c>
      <c r="U2253" s="6">
        <f>DAY(טבלה1[[#This Row],[published_date]])</f>
        <v>9</v>
      </c>
      <c r="V2253" s="6">
        <f>MONTH(טבלה1[[#This Row],[published_date]])</f>
        <v>1</v>
      </c>
      <c r="W2253" s="6">
        <f>YEAR(טבלה1[[#This Row],[published_date]])</f>
        <v>2015</v>
      </c>
      <c r="X2253">
        <v>1</v>
      </c>
      <c r="Y2253" t="str">
        <f>VLOOKUP(טבלה1[[#This Row],[subject_id]],Subject_id!$A$2:$B$5,2)</f>
        <v>Business Finance</v>
      </c>
      <c r="Z2253" s="7">
        <v>43465</v>
      </c>
      <c r="AA2253">
        <f>_xlfn.DAYS(טבלה1[[#This Row],[Removal_date]],טבלה1[[#This Row],[published_date]])</f>
        <v>1452</v>
      </c>
      <c r="AB2253" s="4">
        <f>טבלה1[[#This Row],[price]]*טבלה1[[#This Row],[num_subscribers]]</f>
        <v>810</v>
      </c>
    </row>
    <row r="2254" spans="1:28" x14ac:dyDescent="0.3">
      <c r="A2254">
        <v>382824</v>
      </c>
      <c r="B2254" t="s">
        <v>1458</v>
      </c>
      <c r="C2254" t="str">
        <f>LEFT(טבלה1[[#This Row],[course_title]],10)</f>
        <v>Investment</v>
      </c>
      <c r="D2254" t="str">
        <f>RIGHT(טבלה1[[#This Row],[course_title]],10)</f>
        <v>Life Cycle</v>
      </c>
      <c r="E2254" t="str">
        <f>MID(טבלה1[[#This Row],[course_title]],2,10)</f>
        <v xml:space="preserve">nvestment </v>
      </c>
      <c r="F2254" t="s">
        <v>1459</v>
      </c>
      <c r="G2254" t="str">
        <f>REPLACE(טבלה1[[#This Row],[url]],19,3,"com")</f>
        <v>https://www.udemy.com/investment-banking-operations-securities-trade-life-cycle/</v>
      </c>
      <c r="H2254" t="b">
        <v>1</v>
      </c>
      <c r="I2254" s="4">
        <v>30</v>
      </c>
      <c r="J2254" s="5">
        <v>267</v>
      </c>
      <c r="K2254" s="5">
        <v>9</v>
      </c>
      <c r="L2254" s="5">
        <v>10</v>
      </c>
      <c r="M2254">
        <v>1</v>
      </c>
      <c r="N2254" t="str">
        <f>VLOOKUP(טבלה1[[#This Row],[level_id]],Level_id!$A$2:$B$5,2)</f>
        <v>All levels</v>
      </c>
      <c r="O2254" t="str">
        <f>LOWER(טבלה1[[#This Row],[level_desc]])</f>
        <v>all levels</v>
      </c>
      <c r="P2254" s="3" t="str">
        <f>UPPER(טבלה1[[#This Row],[small letters]])</f>
        <v>ALL LEVELS</v>
      </c>
      <c r="Q2254">
        <f>LEN(טבלה1[[#This Row],[no spaces]])</f>
        <v>10</v>
      </c>
      <c r="R2254" t="str">
        <f>TRIM(טבלה1[[#This Row],[small letters]])</f>
        <v>all levels</v>
      </c>
      <c r="S2254" s="6">
        <v>2</v>
      </c>
      <c r="T2254" s="12">
        <v>42006</v>
      </c>
      <c r="U2254" s="6">
        <f>DAY(טבלה1[[#This Row],[published_date]])</f>
        <v>2</v>
      </c>
      <c r="V2254" s="6">
        <f>MONTH(טבלה1[[#This Row],[published_date]])</f>
        <v>1</v>
      </c>
      <c r="W2254" s="6">
        <f>YEAR(טבלה1[[#This Row],[published_date]])</f>
        <v>2015</v>
      </c>
      <c r="X2254">
        <v>1</v>
      </c>
      <c r="Y2254" t="str">
        <f>VLOOKUP(טבלה1[[#This Row],[subject_id]],Subject_id!$A$2:$B$5,2)</f>
        <v>Business Finance</v>
      </c>
      <c r="Z2254" s="7">
        <v>43318</v>
      </c>
      <c r="AA2254">
        <f>_xlfn.DAYS(טבלה1[[#This Row],[Removal_date]],טבלה1[[#This Row],[published_date]])</f>
        <v>1312</v>
      </c>
      <c r="AB2254" s="4">
        <f>טבלה1[[#This Row],[price]]*טבלה1[[#This Row],[num_subscribers]]</f>
        <v>8010</v>
      </c>
    </row>
    <row r="2255" spans="1:28" x14ac:dyDescent="0.3">
      <c r="A2255">
        <v>387348</v>
      </c>
      <c r="B2255" t="s">
        <v>872</v>
      </c>
      <c r="C2255" t="str">
        <f>LEFT(טבלה1[[#This Row],[course_title]],10)</f>
        <v xml:space="preserve">Financial </v>
      </c>
      <c r="D2255" t="str">
        <f>RIGHT(טבלה1[[#This Row],[course_title]],10)</f>
        <v xml:space="preserve"> Investors</v>
      </c>
      <c r="E2255" t="str">
        <f>MID(טבלה1[[#This Row],[course_title]],2,10)</f>
        <v>inancial S</v>
      </c>
      <c r="F2255" t="s">
        <v>873</v>
      </c>
      <c r="G2255" t="str">
        <f>REPLACE(טבלה1[[#This Row],[url]],19,3,"com")</f>
        <v>https://www.udemy.com/financial-statement-fundamentals/</v>
      </c>
      <c r="H2255" t="b">
        <v>1</v>
      </c>
      <c r="I2255" s="4">
        <v>30</v>
      </c>
      <c r="J2255" s="5">
        <v>751</v>
      </c>
      <c r="K2255" s="5">
        <v>1</v>
      </c>
      <c r="L2255" s="5">
        <v>61</v>
      </c>
      <c r="M2255">
        <v>2</v>
      </c>
      <c r="N2255" t="str">
        <f>VLOOKUP(טבלה1[[#This Row],[level_id]],Level_id!$A$2:$B$5,2)</f>
        <v>Beginner Level</v>
      </c>
      <c r="O2255" t="str">
        <f>LOWER(טבלה1[[#This Row],[level_desc]])</f>
        <v>beginner level</v>
      </c>
      <c r="P2255" s="3" t="str">
        <f>UPPER(טבלה1[[#This Row],[small letters]])</f>
        <v>BEGINNER LEVEL</v>
      </c>
      <c r="Q2255">
        <f>LEN(טבלה1[[#This Row],[no spaces]])</f>
        <v>14</v>
      </c>
      <c r="R2255" t="str">
        <f>TRIM(טבלה1[[#This Row],[small letters]])</f>
        <v>beginner level</v>
      </c>
      <c r="S2255" s="6">
        <v>3</v>
      </c>
      <c r="T2255" s="12">
        <v>42138</v>
      </c>
      <c r="U2255" s="6">
        <f>DAY(טבלה1[[#This Row],[published_date]])</f>
        <v>14</v>
      </c>
      <c r="V2255" s="6">
        <f>MONTH(טבלה1[[#This Row],[published_date]])</f>
        <v>5</v>
      </c>
      <c r="W2255" s="6">
        <f>YEAR(טבלה1[[#This Row],[published_date]])</f>
        <v>2015</v>
      </c>
      <c r="X2255">
        <v>1</v>
      </c>
      <c r="Y2255" t="str">
        <f>VLOOKUP(טבלה1[[#This Row],[subject_id]],Subject_id!$A$2:$B$5,2)</f>
        <v>Business Finance</v>
      </c>
      <c r="Z2255" s="7">
        <v>43465</v>
      </c>
      <c r="AA2255">
        <f>_xlfn.DAYS(טבלה1[[#This Row],[Removal_date]],טבלה1[[#This Row],[published_date]])</f>
        <v>1327</v>
      </c>
      <c r="AB2255" s="4">
        <f>טבלה1[[#This Row],[price]]*טבלה1[[#This Row],[num_subscribers]]</f>
        <v>22530</v>
      </c>
    </row>
    <row r="2256" spans="1:28" x14ac:dyDescent="0.3">
      <c r="A2256">
        <v>389240</v>
      </c>
      <c r="B2256" t="s">
        <v>5776</v>
      </c>
      <c r="C2256" t="str">
        <f>LEFT(טבלה1[[#This Row],[course_title]],10)</f>
        <v>How to Mak</v>
      </c>
      <c r="D2256" t="str">
        <f>RIGHT(טבלה1[[#This Row],[course_title]],10)</f>
        <v>Web Skills</v>
      </c>
      <c r="E2256" t="str">
        <f>MID(טבלה1[[#This Row],[course_title]],2,10)</f>
        <v>ow to Make</v>
      </c>
      <c r="F2256" t="s">
        <v>5777</v>
      </c>
      <c r="G2256" t="str">
        <f>REPLACE(טבלה1[[#This Row],[url]],19,3,"com")</f>
        <v>https://www.udemy.com/make-a-website-without-code-wordpress-course/</v>
      </c>
      <c r="H2256" t="b">
        <v>1</v>
      </c>
      <c r="I2256" s="4">
        <v>30</v>
      </c>
      <c r="J2256" s="5">
        <v>6413</v>
      </c>
      <c r="K2256" s="5">
        <v>107</v>
      </c>
      <c r="L2256" s="5">
        <v>123</v>
      </c>
      <c r="M2256">
        <v>1</v>
      </c>
      <c r="N2256" t="str">
        <f>VLOOKUP(טבלה1[[#This Row],[level_id]],Level_id!$A$2:$B$5,2)</f>
        <v>All levels</v>
      </c>
      <c r="O2256" t="str">
        <f>LOWER(טבלה1[[#This Row],[level_desc]])</f>
        <v>all levels</v>
      </c>
      <c r="P2256" s="3" t="str">
        <f>UPPER(טבלה1[[#This Row],[small letters]])</f>
        <v>ALL LEVELS</v>
      </c>
      <c r="Q2256">
        <f>LEN(טבלה1[[#This Row],[no spaces]])</f>
        <v>10</v>
      </c>
      <c r="R2256" t="str">
        <f>TRIM(טבלה1[[#This Row],[small letters]])</f>
        <v>all levels</v>
      </c>
      <c r="S2256" s="6">
        <v>9</v>
      </c>
      <c r="T2256" s="12">
        <v>42122</v>
      </c>
      <c r="U2256" s="6">
        <f>DAY(טבלה1[[#This Row],[published_date]])</f>
        <v>28</v>
      </c>
      <c r="V2256" s="6">
        <f>MONTH(טבלה1[[#This Row],[published_date]])</f>
        <v>4</v>
      </c>
      <c r="W2256" s="6">
        <f>YEAR(טבלה1[[#This Row],[published_date]])</f>
        <v>2015</v>
      </c>
      <c r="X2256">
        <v>4</v>
      </c>
      <c r="Y2256" t="str">
        <f>VLOOKUP(טבלה1[[#This Row],[subject_id]],Subject_id!$A$2:$B$5,2)</f>
        <v>Web Development</v>
      </c>
      <c r="Z2256" s="7">
        <v>43734</v>
      </c>
      <c r="AA2256">
        <f>_xlfn.DAYS(טבלה1[[#This Row],[Removal_date]],טבלה1[[#This Row],[published_date]])</f>
        <v>1612</v>
      </c>
      <c r="AB2256" s="4">
        <f>טבלה1[[#This Row],[price]]*טבלה1[[#This Row],[num_subscribers]]</f>
        <v>192390</v>
      </c>
    </row>
    <row r="2257" spans="1:28" x14ac:dyDescent="0.3">
      <c r="A2257">
        <v>396888</v>
      </c>
      <c r="B2257" t="s">
        <v>2350</v>
      </c>
      <c r="C2257" t="str">
        <f>LEFT(טבלה1[[#This Row],[course_title]],10)</f>
        <v>Introducci</v>
      </c>
      <c r="D2257" t="str">
        <f>RIGHT(טבלה1[[#This Row],[course_title]],10)</f>
        <v>ntabilidad</v>
      </c>
      <c r="E2257" t="str">
        <f>MID(טבלה1[[#This Row],[course_title]],2,10)</f>
        <v>ntroducciÃ</v>
      </c>
      <c r="F2257" t="s">
        <v>2351</v>
      </c>
      <c r="G2257" t="str">
        <f>REPLACE(טבלה1[[#This Row],[url]],19,3,"com")</f>
        <v>https://www.udemy.com/introduccion-a-la-contabilidad/</v>
      </c>
      <c r="H2257" t="b">
        <v>1</v>
      </c>
      <c r="I2257" s="4">
        <v>30</v>
      </c>
      <c r="J2257" s="5">
        <v>1235</v>
      </c>
      <c r="K2257" s="5">
        <v>31</v>
      </c>
      <c r="L2257" s="5">
        <v>15</v>
      </c>
      <c r="M2257">
        <v>2</v>
      </c>
      <c r="N2257" t="str">
        <f>VLOOKUP(טבלה1[[#This Row],[level_id]],Level_id!$A$2:$B$5,2)</f>
        <v>Beginner Level</v>
      </c>
      <c r="O2257" t="str">
        <f>LOWER(טבלה1[[#This Row],[level_desc]])</f>
        <v>beginner level</v>
      </c>
      <c r="P2257" s="3" t="str">
        <f>UPPER(טבלה1[[#This Row],[small letters]])</f>
        <v>BEGINNER LEVEL</v>
      </c>
      <c r="Q2257">
        <f>LEN(טבלה1[[#This Row],[no spaces]])</f>
        <v>14</v>
      </c>
      <c r="R2257" t="str">
        <f>TRIM(טבלה1[[#This Row],[small letters]])</f>
        <v>beginner level</v>
      </c>
      <c r="S2257" s="6">
        <v>2.5</v>
      </c>
      <c r="T2257" s="12">
        <v>42027</v>
      </c>
      <c r="U2257" s="6">
        <f>DAY(טבלה1[[#This Row],[published_date]])</f>
        <v>23</v>
      </c>
      <c r="V2257" s="6">
        <f>MONTH(טבלה1[[#This Row],[published_date]])</f>
        <v>1</v>
      </c>
      <c r="W2257" s="6">
        <f>YEAR(טבלה1[[#This Row],[published_date]])</f>
        <v>2015</v>
      </c>
      <c r="X2257">
        <v>1</v>
      </c>
      <c r="Y2257" t="str">
        <f>VLOOKUP(טבלה1[[#This Row],[subject_id]],Subject_id!$A$2:$B$5,2)</f>
        <v>Business Finance</v>
      </c>
      <c r="Z2257" s="7">
        <v>43465</v>
      </c>
      <c r="AA2257">
        <f>_xlfn.DAYS(טבלה1[[#This Row],[Removal_date]],טבלה1[[#This Row],[published_date]])</f>
        <v>1438</v>
      </c>
      <c r="AB2257" s="4">
        <f>טבלה1[[#This Row],[price]]*טבלה1[[#This Row],[num_subscribers]]</f>
        <v>37050</v>
      </c>
    </row>
    <row r="2258" spans="1:28" x14ac:dyDescent="0.3">
      <c r="A2258">
        <v>396890</v>
      </c>
      <c r="B2258" t="s">
        <v>2126</v>
      </c>
      <c r="C2258" t="str">
        <f>LEFT(טבלה1[[#This Row],[course_title]],10)</f>
        <v>Introducci</v>
      </c>
      <c r="D2258" t="str">
        <f>RIGHT(טבלה1[[#This Row],[course_title]],10)</f>
        <v>s Finanzas</v>
      </c>
      <c r="E2258" t="str">
        <f>MID(טבלה1[[#This Row],[course_title]],2,10)</f>
        <v>ntroducciÃ</v>
      </c>
      <c r="F2258" t="s">
        <v>2127</v>
      </c>
      <c r="G2258" t="str">
        <f>REPLACE(טבלה1[[#This Row],[url]],19,3,"com")</f>
        <v>https://www.udemy.com/introduccion-a-las-finanzas/</v>
      </c>
      <c r="H2258" t="b">
        <v>1</v>
      </c>
      <c r="I2258" s="4">
        <v>30</v>
      </c>
      <c r="J2258" s="5">
        <v>1798</v>
      </c>
      <c r="K2258" s="5">
        <v>40</v>
      </c>
      <c r="L2258" s="5">
        <v>15</v>
      </c>
      <c r="M2258">
        <v>2</v>
      </c>
      <c r="N2258" t="str">
        <f>VLOOKUP(טבלה1[[#This Row],[level_id]],Level_id!$A$2:$B$5,2)</f>
        <v>Beginner Level</v>
      </c>
      <c r="O2258" t="str">
        <f>LOWER(טבלה1[[#This Row],[level_desc]])</f>
        <v>beginner level</v>
      </c>
      <c r="P2258" s="3" t="str">
        <f>UPPER(טבלה1[[#This Row],[small letters]])</f>
        <v>BEGINNER LEVEL</v>
      </c>
      <c r="Q2258">
        <f>LEN(טבלה1[[#This Row],[no spaces]])</f>
        <v>14</v>
      </c>
      <c r="R2258" t="str">
        <f>TRIM(טבלה1[[#This Row],[small letters]])</f>
        <v>beginner level</v>
      </c>
      <c r="S2258" s="6">
        <v>1.5</v>
      </c>
      <c r="T2258" s="12">
        <v>42031</v>
      </c>
      <c r="U2258" s="6">
        <f>DAY(טבלה1[[#This Row],[published_date]])</f>
        <v>27</v>
      </c>
      <c r="V2258" s="6">
        <f>MONTH(טבלה1[[#This Row],[published_date]])</f>
        <v>1</v>
      </c>
      <c r="W2258" s="6">
        <f>YEAR(טבלה1[[#This Row],[published_date]])</f>
        <v>2015</v>
      </c>
      <c r="X2258">
        <v>1</v>
      </c>
      <c r="Y2258" t="str">
        <f>VLOOKUP(טבלה1[[#This Row],[subject_id]],Subject_id!$A$2:$B$5,2)</f>
        <v>Business Finance</v>
      </c>
      <c r="Z2258" s="7">
        <v>43465</v>
      </c>
      <c r="AA2258">
        <f>_xlfn.DAYS(טבלה1[[#This Row],[Removal_date]],טבלה1[[#This Row],[published_date]])</f>
        <v>1434</v>
      </c>
      <c r="AB2258" s="4">
        <f>טבלה1[[#This Row],[price]]*טבלה1[[#This Row],[num_subscribers]]</f>
        <v>53940</v>
      </c>
    </row>
    <row r="2259" spans="1:28" x14ac:dyDescent="0.3">
      <c r="A2259">
        <v>406424</v>
      </c>
      <c r="B2259" t="s">
        <v>2763</v>
      </c>
      <c r="C2259" t="str">
        <f>LEFT(טבלה1[[#This Row],[course_title]],10)</f>
        <v>Photoshop,</v>
      </c>
      <c r="D2259" t="str">
        <f>RIGHT(טבלה1[[#This Row],[course_title]],10)</f>
        <v>Principles</v>
      </c>
      <c r="E2259" t="str">
        <f>MID(טבלה1[[#This Row],[course_title]],2,10)</f>
        <v xml:space="preserve">hotoshop, </v>
      </c>
      <c r="F2259" t="s">
        <v>2764</v>
      </c>
      <c r="G2259" t="str">
        <f>REPLACE(טבלה1[[#This Row],[url]],19,3,"com")</f>
        <v>https://www.udemy.com/photoshop-illustrator-indesign-graphic-design-principles/</v>
      </c>
      <c r="H2259" t="b">
        <v>1</v>
      </c>
      <c r="I2259" s="4">
        <v>30</v>
      </c>
      <c r="J2259" s="5">
        <v>934</v>
      </c>
      <c r="K2259" s="5">
        <v>143</v>
      </c>
      <c r="L2259" s="5">
        <v>41</v>
      </c>
      <c r="M2259">
        <v>1</v>
      </c>
      <c r="N2259" t="str">
        <f>VLOOKUP(טבלה1[[#This Row],[level_id]],Level_id!$A$2:$B$5,2)</f>
        <v>All levels</v>
      </c>
      <c r="O2259" t="str">
        <f>LOWER(טבלה1[[#This Row],[level_desc]])</f>
        <v>all levels</v>
      </c>
      <c r="P2259" s="3" t="str">
        <f>UPPER(טבלה1[[#This Row],[small letters]])</f>
        <v>ALL LEVELS</v>
      </c>
      <c r="Q2259">
        <f>LEN(טבלה1[[#This Row],[no spaces]])</f>
        <v>10</v>
      </c>
      <c r="R2259" t="str">
        <f>TRIM(טבלה1[[#This Row],[small letters]])</f>
        <v>all levels</v>
      </c>
      <c r="S2259" s="6">
        <v>12</v>
      </c>
      <c r="T2259" s="12">
        <v>42037</v>
      </c>
      <c r="U2259" s="6">
        <f>DAY(טבלה1[[#This Row],[published_date]])</f>
        <v>2</v>
      </c>
      <c r="V2259" s="6">
        <f>MONTH(טבלה1[[#This Row],[published_date]])</f>
        <v>2</v>
      </c>
      <c r="W2259" s="6">
        <f>YEAR(טבלה1[[#This Row],[published_date]])</f>
        <v>2015</v>
      </c>
      <c r="X2259">
        <v>2</v>
      </c>
      <c r="Y2259" t="str">
        <f>VLOOKUP(טבלה1[[#This Row],[subject_id]],Subject_id!$A$2:$B$5,2)</f>
        <v>Graphic Design</v>
      </c>
      <c r="Z2259" s="7">
        <v>43734</v>
      </c>
      <c r="AA2259">
        <f>_xlfn.DAYS(טבלה1[[#This Row],[Removal_date]],טבלה1[[#This Row],[published_date]])</f>
        <v>1697</v>
      </c>
      <c r="AB2259" s="4">
        <f>טבלה1[[#This Row],[price]]*טבלה1[[#This Row],[num_subscribers]]</f>
        <v>28020</v>
      </c>
    </row>
    <row r="2260" spans="1:28" x14ac:dyDescent="0.3">
      <c r="A2260">
        <v>407984</v>
      </c>
      <c r="B2260" t="s">
        <v>312</v>
      </c>
      <c r="C2260" t="str">
        <f>LEFT(טבלה1[[#This Row],[course_title]],10)</f>
        <v xml:space="preserve">Financial </v>
      </c>
      <c r="D2260" t="str">
        <f>RIGHT(טבלה1[[#This Row],[course_title]],10)</f>
        <v xml:space="preserve"> to finish</v>
      </c>
      <c r="E2260" t="str">
        <f>MID(טבלה1[[#This Row],[course_title]],2,10)</f>
        <v>inancial M</v>
      </c>
      <c r="F2260" t="s">
        <v>313</v>
      </c>
      <c r="G2260" t="str">
        <f>REPLACE(טבלה1[[#This Row],[url]],19,3,"com")</f>
        <v>https://www.udemy.com/financial-model-basics-build-a-model-from-start-to-finish/</v>
      </c>
      <c r="H2260" t="b">
        <v>1</v>
      </c>
      <c r="I2260" s="4">
        <v>30</v>
      </c>
      <c r="J2260" s="5">
        <v>5057</v>
      </c>
      <c r="K2260" s="5">
        <v>142</v>
      </c>
      <c r="L2260" s="5">
        <v>13</v>
      </c>
      <c r="M2260">
        <v>2</v>
      </c>
      <c r="N2260" t="str">
        <f>VLOOKUP(טבלה1[[#This Row],[level_id]],Level_id!$A$2:$B$5,2)</f>
        <v>Beginner Level</v>
      </c>
      <c r="O2260" t="str">
        <f>LOWER(טבלה1[[#This Row],[level_desc]])</f>
        <v>beginner level</v>
      </c>
      <c r="P2260" s="3" t="str">
        <f>UPPER(טבלה1[[#This Row],[small letters]])</f>
        <v>BEGINNER LEVEL</v>
      </c>
      <c r="Q2260">
        <f>LEN(טבלה1[[#This Row],[no spaces]])</f>
        <v>14</v>
      </c>
      <c r="R2260" t="str">
        <f>TRIM(טבלה1[[#This Row],[small letters]])</f>
        <v>beginner level</v>
      </c>
      <c r="S2260" s="6">
        <v>1</v>
      </c>
      <c r="T2260" s="12">
        <v>42041</v>
      </c>
      <c r="U2260" s="6">
        <f>DAY(טבלה1[[#This Row],[published_date]])</f>
        <v>6</v>
      </c>
      <c r="V2260" s="6">
        <f>MONTH(טבלה1[[#This Row],[published_date]])</f>
        <v>2</v>
      </c>
      <c r="W2260" s="6">
        <f>YEAR(טבלה1[[#This Row],[published_date]])</f>
        <v>2015</v>
      </c>
      <c r="X2260">
        <v>1</v>
      </c>
      <c r="Y2260" t="str">
        <f>VLOOKUP(טבלה1[[#This Row],[subject_id]],Subject_id!$A$2:$B$5,2)</f>
        <v>Business Finance</v>
      </c>
      <c r="Z2260" s="7">
        <v>43245</v>
      </c>
      <c r="AA2260">
        <f>_xlfn.DAYS(טבלה1[[#This Row],[Removal_date]],טבלה1[[#This Row],[published_date]])</f>
        <v>1204</v>
      </c>
      <c r="AB2260" s="4">
        <f>טבלה1[[#This Row],[price]]*טבלה1[[#This Row],[num_subscribers]]</f>
        <v>151710</v>
      </c>
    </row>
    <row r="2261" spans="1:28" x14ac:dyDescent="0.3">
      <c r="A2261">
        <v>411986</v>
      </c>
      <c r="B2261" t="s">
        <v>4892</v>
      </c>
      <c r="C2261" t="str">
        <f>LEFT(טבלה1[[#This Row],[course_title]],10)</f>
        <v>Rapidly Le</v>
      </c>
      <c r="D2261" t="str">
        <f>RIGHT(טבלה1[[#This Row],[course_title]],10)</f>
        <v>ingerstyle</v>
      </c>
      <c r="E2261" t="str">
        <f>MID(טבלה1[[#This Row],[course_title]],2,10)</f>
        <v>apidly Lea</v>
      </c>
      <c r="F2261" t="s">
        <v>4893</v>
      </c>
      <c r="G2261" t="str">
        <f>REPLACE(טבלה1[[#This Row],[url]],19,3,"com")</f>
        <v>https://www.udemy.com/learn-acoustic-guitar-beginners-course/</v>
      </c>
      <c r="H2261" t="b">
        <v>1</v>
      </c>
      <c r="I2261" s="4">
        <v>30</v>
      </c>
      <c r="J2261" s="5">
        <v>478</v>
      </c>
      <c r="K2261" s="5">
        <v>3</v>
      </c>
      <c r="L2261" s="5">
        <v>31</v>
      </c>
      <c r="M2261">
        <v>2</v>
      </c>
      <c r="N2261" t="str">
        <f>VLOOKUP(טבלה1[[#This Row],[level_id]],Level_id!$A$2:$B$5,2)</f>
        <v>Beginner Level</v>
      </c>
      <c r="O2261" t="str">
        <f>LOWER(טבלה1[[#This Row],[level_desc]])</f>
        <v>beginner level</v>
      </c>
      <c r="P2261" s="3" t="str">
        <f>UPPER(טבלה1[[#This Row],[small letters]])</f>
        <v>BEGINNER LEVEL</v>
      </c>
      <c r="Q2261">
        <f>LEN(טבלה1[[#This Row],[no spaces]])</f>
        <v>14</v>
      </c>
      <c r="R2261" t="str">
        <f>TRIM(טבלה1[[#This Row],[small letters]])</f>
        <v>beginner level</v>
      </c>
      <c r="S2261" s="6">
        <v>0.7</v>
      </c>
      <c r="T2261" s="12">
        <v>42041</v>
      </c>
      <c r="U2261" s="6">
        <f>DAY(טבלה1[[#This Row],[published_date]])</f>
        <v>6</v>
      </c>
      <c r="V2261" s="6">
        <f>MONTH(טבלה1[[#This Row],[published_date]])</f>
        <v>2</v>
      </c>
      <c r="W2261" s="6">
        <f>YEAR(טבלה1[[#This Row],[published_date]])</f>
        <v>2015</v>
      </c>
      <c r="X2261">
        <v>3</v>
      </c>
      <c r="Y2261" t="str">
        <f>VLOOKUP(טבלה1[[#This Row],[subject_id]],Subject_id!$A$2:$B$5,2)</f>
        <v>Musical Instruments</v>
      </c>
      <c r="Z2261" s="7">
        <v>43465</v>
      </c>
      <c r="AA2261">
        <f>_xlfn.DAYS(טבלה1[[#This Row],[Removal_date]],טבלה1[[#This Row],[published_date]])</f>
        <v>1424</v>
      </c>
      <c r="AB2261" s="4">
        <f>טבלה1[[#This Row],[price]]*טבלה1[[#This Row],[num_subscribers]]</f>
        <v>14340</v>
      </c>
    </row>
    <row r="2262" spans="1:28" x14ac:dyDescent="0.3">
      <c r="A2262">
        <v>413180</v>
      </c>
      <c r="B2262" t="s">
        <v>2845</v>
      </c>
      <c r="C2262" t="str">
        <f>LEFT(טבלה1[[#This Row],[course_title]],10)</f>
        <v>Digital Pa</v>
      </c>
      <c r="D2262" t="str">
        <f>RIGHT(טבלה1[[#This Row],[course_title]],10)</f>
        <v>Characters</v>
      </c>
      <c r="E2262" t="str">
        <f>MID(טבלה1[[#This Row],[course_title]],2,10)</f>
        <v>igital Pai</v>
      </c>
      <c r="F2262" t="s">
        <v>2846</v>
      </c>
      <c r="G2262" t="str">
        <f>REPLACE(טבלה1[[#This Row],[url]],19,3,"com")</f>
        <v>https://www.udemy.com/digital-painting-for-cartoon-characters/</v>
      </c>
      <c r="H2262" t="b">
        <v>1</v>
      </c>
      <c r="I2262" s="4">
        <v>30</v>
      </c>
      <c r="J2262" s="5">
        <v>2044</v>
      </c>
      <c r="K2262" s="5">
        <v>108</v>
      </c>
      <c r="L2262" s="5">
        <v>25</v>
      </c>
      <c r="M2262">
        <v>1</v>
      </c>
      <c r="N2262" t="str">
        <f>VLOOKUP(טבלה1[[#This Row],[level_id]],Level_id!$A$2:$B$5,2)</f>
        <v>All levels</v>
      </c>
      <c r="O2262" t="str">
        <f>LOWER(טבלה1[[#This Row],[level_desc]])</f>
        <v>all levels</v>
      </c>
      <c r="P2262" s="3" t="str">
        <f>UPPER(טבלה1[[#This Row],[small letters]])</f>
        <v>ALL LEVELS</v>
      </c>
      <c r="Q2262">
        <f>LEN(טבלה1[[#This Row],[no spaces]])</f>
        <v>10</v>
      </c>
      <c r="R2262" t="str">
        <f>TRIM(טבלה1[[#This Row],[small letters]])</f>
        <v>all levels</v>
      </c>
      <c r="S2262" s="6">
        <v>4</v>
      </c>
      <c r="T2262" s="12">
        <v>42040</v>
      </c>
      <c r="U2262" s="6">
        <f>DAY(טבלה1[[#This Row],[published_date]])</f>
        <v>5</v>
      </c>
      <c r="V2262" s="6">
        <f>MONTH(טבלה1[[#This Row],[published_date]])</f>
        <v>2</v>
      </c>
      <c r="W2262" s="6">
        <f>YEAR(טבלה1[[#This Row],[published_date]])</f>
        <v>2015</v>
      </c>
      <c r="X2262">
        <v>2</v>
      </c>
      <c r="Y2262" t="str">
        <f>VLOOKUP(טבלה1[[#This Row],[subject_id]],Subject_id!$A$2:$B$5,2)</f>
        <v>Graphic Design</v>
      </c>
      <c r="Z2262" s="7">
        <v>43734</v>
      </c>
      <c r="AA2262">
        <f>_xlfn.DAYS(טבלה1[[#This Row],[Removal_date]],טבלה1[[#This Row],[published_date]])</f>
        <v>1694</v>
      </c>
      <c r="AB2262" s="4">
        <f>טבלה1[[#This Row],[price]]*טבלה1[[#This Row],[num_subscribers]]</f>
        <v>61320</v>
      </c>
    </row>
    <row r="2263" spans="1:28" x14ac:dyDescent="0.3">
      <c r="A2263">
        <v>441016</v>
      </c>
      <c r="B2263" t="s">
        <v>894</v>
      </c>
      <c r="C2263" t="str">
        <f>LEFT(טבלה1[[#This Row],[course_title]],10)</f>
        <v>Filing wit</v>
      </c>
      <c r="D2263" t="str">
        <f>RIGHT(טבלה1[[#This Row],[course_title]],10)</f>
        <v>s House UK</v>
      </c>
      <c r="E2263" t="str">
        <f>MID(טבלה1[[#This Row],[course_title]],2,10)</f>
        <v>iling with</v>
      </c>
      <c r="F2263" t="s">
        <v>895</v>
      </c>
      <c r="G2263" t="str">
        <f>REPLACE(טבלה1[[#This Row],[url]],19,3,"com")</f>
        <v>https://www.udemy.com/filing-with-companies-house-uk/</v>
      </c>
      <c r="H2263" t="b">
        <v>1</v>
      </c>
      <c r="I2263" s="4">
        <v>30</v>
      </c>
      <c r="J2263" s="5">
        <v>30</v>
      </c>
      <c r="K2263" s="5">
        <v>5</v>
      </c>
      <c r="L2263" s="5">
        <v>9</v>
      </c>
      <c r="M2263">
        <v>1</v>
      </c>
      <c r="N2263" t="str">
        <f>VLOOKUP(טבלה1[[#This Row],[level_id]],Level_id!$A$2:$B$5,2)</f>
        <v>All levels</v>
      </c>
      <c r="O2263" t="str">
        <f>LOWER(טבלה1[[#This Row],[level_desc]])</f>
        <v>all levels</v>
      </c>
      <c r="P2263" s="3" t="str">
        <f>UPPER(טבלה1[[#This Row],[small letters]])</f>
        <v>ALL LEVELS</v>
      </c>
      <c r="Q2263">
        <f>LEN(טבלה1[[#This Row],[no spaces]])</f>
        <v>10</v>
      </c>
      <c r="R2263" t="str">
        <f>TRIM(טבלה1[[#This Row],[small letters]])</f>
        <v>all levels</v>
      </c>
      <c r="S2263" s="6">
        <v>1</v>
      </c>
      <c r="T2263" s="12">
        <v>42071</v>
      </c>
      <c r="U2263" s="6">
        <f>DAY(טבלה1[[#This Row],[published_date]])</f>
        <v>8</v>
      </c>
      <c r="V2263" s="6">
        <f>MONTH(טבלה1[[#This Row],[published_date]])</f>
        <v>3</v>
      </c>
      <c r="W2263" s="6">
        <f>YEAR(טבלה1[[#This Row],[published_date]])</f>
        <v>2015</v>
      </c>
      <c r="X2263">
        <v>1</v>
      </c>
      <c r="Y2263" t="str">
        <f>VLOOKUP(טבלה1[[#This Row],[subject_id]],Subject_id!$A$2:$B$5,2)</f>
        <v>Business Finance</v>
      </c>
      <c r="Z2263" s="7">
        <v>43318</v>
      </c>
      <c r="AA2263">
        <f>_xlfn.DAYS(טבלה1[[#This Row],[Removal_date]],טבלה1[[#This Row],[published_date]])</f>
        <v>1247</v>
      </c>
      <c r="AB2263" s="4">
        <f>טבלה1[[#This Row],[price]]*טבלה1[[#This Row],[num_subscribers]]</f>
        <v>900</v>
      </c>
    </row>
    <row r="2264" spans="1:28" x14ac:dyDescent="0.3">
      <c r="A2264">
        <v>442114</v>
      </c>
      <c r="B2264" t="s">
        <v>1748</v>
      </c>
      <c r="C2264" t="str">
        <f>LEFT(טבלה1[[#This Row],[course_title]],10)</f>
        <v>Take Contr</v>
      </c>
      <c r="D2264" t="str">
        <f>RIGHT(טבלה1[[#This Row],[course_title]],10)</f>
        <v>Market Now</v>
      </c>
      <c r="E2264" t="str">
        <f>MID(טבלה1[[#This Row],[course_title]],2,10)</f>
        <v>ake Contro</v>
      </c>
      <c r="F2264" t="s">
        <v>1749</v>
      </c>
      <c r="G2264" t="str">
        <f>REPLACE(טבלה1[[#This Row],[url]],19,3,"com")</f>
        <v>https://www.udemy.com/stock-market-crash-course/</v>
      </c>
      <c r="H2264" t="b">
        <v>1</v>
      </c>
      <c r="I2264" s="4">
        <v>30</v>
      </c>
      <c r="J2264" s="5">
        <v>1440</v>
      </c>
      <c r="K2264" s="5">
        <v>0</v>
      </c>
      <c r="L2264" s="5">
        <v>21</v>
      </c>
      <c r="M2264">
        <v>2</v>
      </c>
      <c r="N2264" t="str">
        <f>VLOOKUP(טבלה1[[#This Row],[level_id]],Level_id!$A$2:$B$5,2)</f>
        <v>Beginner Level</v>
      </c>
      <c r="O2264" t="str">
        <f>LOWER(טבלה1[[#This Row],[level_desc]])</f>
        <v>beginner level</v>
      </c>
      <c r="P2264" s="3" t="str">
        <f>UPPER(טבלה1[[#This Row],[small letters]])</f>
        <v>BEGINNER LEVEL</v>
      </c>
      <c r="Q2264">
        <f>LEN(טבלה1[[#This Row],[no spaces]])</f>
        <v>14</v>
      </c>
      <c r="R2264" t="str">
        <f>TRIM(טבלה1[[#This Row],[small letters]])</f>
        <v>beginner level</v>
      </c>
      <c r="S2264" s="6">
        <v>1</v>
      </c>
      <c r="T2264" s="12">
        <v>42073</v>
      </c>
      <c r="U2264" s="6">
        <f>DAY(טבלה1[[#This Row],[published_date]])</f>
        <v>10</v>
      </c>
      <c r="V2264" s="6">
        <f>MONTH(טבלה1[[#This Row],[published_date]])</f>
        <v>3</v>
      </c>
      <c r="W2264" s="6">
        <f>YEAR(טבלה1[[#This Row],[published_date]])</f>
        <v>2015</v>
      </c>
      <c r="X2264">
        <v>1</v>
      </c>
      <c r="Y2264" t="str">
        <f>VLOOKUP(טבלה1[[#This Row],[subject_id]],Subject_id!$A$2:$B$5,2)</f>
        <v>Business Finance</v>
      </c>
      <c r="Z2264" s="7">
        <v>43465</v>
      </c>
      <c r="AA2264">
        <f>_xlfn.DAYS(טבלה1[[#This Row],[Removal_date]],טבלה1[[#This Row],[published_date]])</f>
        <v>1392</v>
      </c>
      <c r="AB2264" s="4">
        <f>טבלה1[[#This Row],[price]]*טבלה1[[#This Row],[num_subscribers]]</f>
        <v>43200</v>
      </c>
    </row>
    <row r="2265" spans="1:28" x14ac:dyDescent="0.3">
      <c r="A2265">
        <v>445916</v>
      </c>
      <c r="B2265" t="s">
        <v>484</v>
      </c>
      <c r="C2265" t="str">
        <f>LEFT(טבלה1[[#This Row],[course_title]],10)</f>
        <v>Excel Dash</v>
      </c>
      <c r="D2265" t="str">
        <f>RIGHT(טבלה1[[#This Row],[course_title]],10)</f>
        <v>and Charts</v>
      </c>
      <c r="E2265" t="str">
        <f>MID(טבלה1[[#This Row],[course_title]],2,10)</f>
        <v>xcel Dashb</v>
      </c>
      <c r="F2265" t="s">
        <v>485</v>
      </c>
      <c r="G2265" t="str">
        <f>REPLACE(טבלה1[[#This Row],[url]],19,3,"com")</f>
        <v>https://www.udemy.com/interactive-charts-in-excel/</v>
      </c>
      <c r="H2265" t="b">
        <v>1</v>
      </c>
      <c r="I2265" s="4">
        <v>30</v>
      </c>
      <c r="J2265" s="5">
        <v>843</v>
      </c>
      <c r="K2265" s="5">
        <v>54</v>
      </c>
      <c r="L2265" s="5">
        <v>34</v>
      </c>
      <c r="M2265">
        <v>1</v>
      </c>
      <c r="N2265" t="str">
        <f>VLOOKUP(טבלה1[[#This Row],[level_id]],Level_id!$A$2:$B$5,2)</f>
        <v>All levels</v>
      </c>
      <c r="O2265" t="str">
        <f>LOWER(טבלה1[[#This Row],[level_desc]])</f>
        <v>all levels</v>
      </c>
      <c r="P2265" s="3" t="str">
        <f>UPPER(טבלה1[[#This Row],[small letters]])</f>
        <v>ALL LEVELS</v>
      </c>
      <c r="Q2265">
        <f>LEN(טבלה1[[#This Row],[no spaces]])</f>
        <v>10</v>
      </c>
      <c r="R2265" t="str">
        <f>TRIM(טבלה1[[#This Row],[small letters]])</f>
        <v>all levels</v>
      </c>
      <c r="S2265" s="6">
        <v>3</v>
      </c>
      <c r="T2265" s="12">
        <v>42082</v>
      </c>
      <c r="U2265" s="6">
        <f>DAY(טבלה1[[#This Row],[published_date]])</f>
        <v>19</v>
      </c>
      <c r="V2265" s="6">
        <f>MONTH(טבלה1[[#This Row],[published_date]])</f>
        <v>3</v>
      </c>
      <c r="W2265" s="6">
        <f>YEAR(טבלה1[[#This Row],[published_date]])</f>
        <v>2015</v>
      </c>
      <c r="X2265">
        <v>1</v>
      </c>
      <c r="Y2265" t="str">
        <f>VLOOKUP(טבלה1[[#This Row],[subject_id]],Subject_id!$A$2:$B$5,2)</f>
        <v>Business Finance</v>
      </c>
      <c r="Z2265" s="7">
        <v>43408</v>
      </c>
      <c r="AA2265">
        <f>_xlfn.DAYS(טבלה1[[#This Row],[Removal_date]],טבלה1[[#This Row],[published_date]])</f>
        <v>1326</v>
      </c>
      <c r="AB2265" s="4">
        <f>טבלה1[[#This Row],[price]]*טבלה1[[#This Row],[num_subscribers]]</f>
        <v>25290</v>
      </c>
    </row>
    <row r="2266" spans="1:28" x14ac:dyDescent="0.3">
      <c r="A2266">
        <v>455054</v>
      </c>
      <c r="B2266" t="s">
        <v>3604</v>
      </c>
      <c r="C2266" t="str">
        <f>LEFT(טבלה1[[#This Row],[course_title]],10)</f>
        <v>Ninja Chor</v>
      </c>
      <c r="D2266" t="str">
        <f>RIGHT(טבלה1[[#This Row],[course_title]],10)</f>
        <v>rd changes</v>
      </c>
      <c r="E2266" t="str">
        <f>MID(טבלה1[[#This Row],[course_title]],2,10)</f>
        <v>inja Chord</v>
      </c>
      <c r="F2266" t="s">
        <v>3605</v>
      </c>
      <c r="G2266" t="str">
        <f>REPLACE(טבלה1[[#This Row],[url]],19,3,"com")</f>
        <v>https://www.udemy.com/ninja-chord-changes/</v>
      </c>
      <c r="H2266" t="b">
        <v>1</v>
      </c>
      <c r="I2266" s="4">
        <v>30</v>
      </c>
      <c r="J2266" s="5">
        <v>1327</v>
      </c>
      <c r="K2266" s="5">
        <v>11</v>
      </c>
      <c r="L2266" s="5">
        <v>13</v>
      </c>
      <c r="M2266">
        <v>2</v>
      </c>
      <c r="N2266" t="str">
        <f>VLOOKUP(טבלה1[[#This Row],[level_id]],Level_id!$A$2:$B$5,2)</f>
        <v>Beginner Level</v>
      </c>
      <c r="O2266" t="str">
        <f>LOWER(טבלה1[[#This Row],[level_desc]])</f>
        <v>beginner level</v>
      </c>
      <c r="P2266" s="3" t="str">
        <f>UPPER(טבלה1[[#This Row],[small letters]])</f>
        <v>BEGINNER LEVEL</v>
      </c>
      <c r="Q2266">
        <f>LEN(טבלה1[[#This Row],[no spaces]])</f>
        <v>14</v>
      </c>
      <c r="R2266" t="str">
        <f>TRIM(טבלה1[[#This Row],[small letters]])</f>
        <v>beginner level</v>
      </c>
      <c r="S2266" s="6">
        <v>1.5</v>
      </c>
      <c r="T2266" s="12">
        <v>42092</v>
      </c>
      <c r="U2266" s="6">
        <f>DAY(טבלה1[[#This Row],[published_date]])</f>
        <v>29</v>
      </c>
      <c r="V2266" s="6">
        <f>MONTH(טבלה1[[#This Row],[published_date]])</f>
        <v>3</v>
      </c>
      <c r="W2266" s="6">
        <f>YEAR(טבלה1[[#This Row],[published_date]])</f>
        <v>2015</v>
      </c>
      <c r="X2266">
        <v>3</v>
      </c>
      <c r="Y2266" t="str">
        <f>VLOOKUP(טבלה1[[#This Row],[subject_id]],Subject_id!$A$2:$B$5,2)</f>
        <v>Musical Instruments</v>
      </c>
      <c r="Z2266" s="7">
        <v>43465</v>
      </c>
      <c r="AA2266">
        <f>_xlfn.DAYS(טבלה1[[#This Row],[Removal_date]],טבלה1[[#This Row],[published_date]])</f>
        <v>1373</v>
      </c>
      <c r="AB2266" s="4">
        <f>טבלה1[[#This Row],[price]]*טבלה1[[#This Row],[num_subscribers]]</f>
        <v>39810</v>
      </c>
    </row>
    <row r="2267" spans="1:28" x14ac:dyDescent="0.3">
      <c r="A2267">
        <v>469848</v>
      </c>
      <c r="B2267" t="s">
        <v>2068</v>
      </c>
      <c r="C2267" t="str">
        <f>LEFT(טבלה1[[#This Row],[course_title]],10)</f>
        <v xml:space="preserve">Einnahmen </v>
      </c>
      <c r="D2267" t="str">
        <f>RIGHT(טבלה1[[#This Row],[course_title]],10)</f>
        <v>versteuern</v>
      </c>
      <c r="E2267" t="str">
        <f>MID(טבלה1[[#This Row],[course_title]],2,10)</f>
        <v>innahmen a</v>
      </c>
      <c r="F2267" t="s">
        <v>2069</v>
      </c>
      <c r="G2267" t="str">
        <f>REPLACE(טבלה1[[#This Row],[url]],19,3,"com")</f>
        <v>https://www.udemy.com/einnahmen-aus-udemy-kursen-als-dozent-korrekt-versteuern/</v>
      </c>
      <c r="H2267" t="b">
        <v>1</v>
      </c>
      <c r="I2267" s="4">
        <v>30</v>
      </c>
      <c r="J2267" s="5">
        <v>66</v>
      </c>
      <c r="K2267" s="5">
        <v>16</v>
      </c>
      <c r="L2267" s="5">
        <v>11</v>
      </c>
      <c r="M2267">
        <v>2</v>
      </c>
      <c r="N2267" t="str">
        <f>VLOOKUP(טבלה1[[#This Row],[level_id]],Level_id!$A$2:$B$5,2)</f>
        <v>Beginner Level</v>
      </c>
      <c r="O2267" t="str">
        <f>LOWER(טבלה1[[#This Row],[level_desc]])</f>
        <v>beginner level</v>
      </c>
      <c r="P2267" s="3" t="str">
        <f>UPPER(טבלה1[[#This Row],[small letters]])</f>
        <v>BEGINNER LEVEL</v>
      </c>
      <c r="Q2267">
        <f>LEN(טבלה1[[#This Row],[no spaces]])</f>
        <v>14</v>
      </c>
      <c r="R2267" t="str">
        <f>TRIM(טבלה1[[#This Row],[small letters]])</f>
        <v>beginner level</v>
      </c>
      <c r="S2267" s="6">
        <v>1</v>
      </c>
      <c r="T2267" s="12">
        <v>42103</v>
      </c>
      <c r="U2267" s="6">
        <f>DAY(טבלה1[[#This Row],[published_date]])</f>
        <v>9</v>
      </c>
      <c r="V2267" s="6">
        <f>MONTH(טבלה1[[#This Row],[published_date]])</f>
        <v>4</v>
      </c>
      <c r="W2267" s="6">
        <f>YEAR(טבלה1[[#This Row],[published_date]])</f>
        <v>2015</v>
      </c>
      <c r="X2267">
        <v>1</v>
      </c>
      <c r="Y2267" t="str">
        <f>VLOOKUP(טבלה1[[#This Row],[subject_id]],Subject_id!$A$2:$B$5,2)</f>
        <v>Business Finance</v>
      </c>
      <c r="Z2267" s="7">
        <v>43465</v>
      </c>
      <c r="AA2267">
        <f>_xlfn.DAYS(טבלה1[[#This Row],[Removal_date]],טבלה1[[#This Row],[published_date]])</f>
        <v>1362</v>
      </c>
      <c r="AB2267" s="4">
        <f>טבלה1[[#This Row],[price]]*טבלה1[[#This Row],[num_subscribers]]</f>
        <v>1980</v>
      </c>
    </row>
    <row r="2268" spans="1:28" x14ac:dyDescent="0.3">
      <c r="A2268">
        <v>499904</v>
      </c>
      <c r="B2268" t="s">
        <v>6737</v>
      </c>
      <c r="C2268" t="str">
        <f>LEFT(טבלה1[[#This Row],[course_title]],10)</f>
        <v>Create ful</v>
      </c>
      <c r="D2268" t="str">
        <f>RIGHT(טבלה1[[#This Row],[course_title]],10)</f>
        <v xml:space="preserve"> in 3 hour</v>
      </c>
      <c r="E2268" t="str">
        <f>MID(טבלה1[[#This Row],[course_title]],2,10)</f>
        <v>reate full</v>
      </c>
      <c r="F2268" t="s">
        <v>6738</v>
      </c>
      <c r="G2268" t="str">
        <f>REPLACE(טבלה1[[#This Row],[url]],19,3,"com")</f>
        <v>https://www.udemy.com/rails-1-landing-page/</v>
      </c>
      <c r="H2268" t="b">
        <v>1</v>
      </c>
      <c r="I2268" s="4">
        <v>30</v>
      </c>
      <c r="J2268" s="5">
        <v>1550</v>
      </c>
      <c r="K2268" s="5">
        <v>15</v>
      </c>
      <c r="L2268" s="5">
        <v>23</v>
      </c>
      <c r="M2268">
        <v>1</v>
      </c>
      <c r="N2268" t="str">
        <f>VLOOKUP(טבלה1[[#This Row],[level_id]],Level_id!$A$2:$B$5,2)</f>
        <v>All levels</v>
      </c>
      <c r="O2268" t="str">
        <f>LOWER(טבלה1[[#This Row],[level_desc]])</f>
        <v>all levels</v>
      </c>
      <c r="P2268" s="3" t="str">
        <f>UPPER(טבלה1[[#This Row],[small letters]])</f>
        <v>ALL LEVELS</v>
      </c>
      <c r="Q2268">
        <f>LEN(טבלה1[[#This Row],[no spaces]])</f>
        <v>10</v>
      </c>
      <c r="R2268" t="str">
        <f>TRIM(טבלה1[[#This Row],[small letters]])</f>
        <v>all levels</v>
      </c>
      <c r="S2268" s="6">
        <v>3</v>
      </c>
      <c r="T2268" s="12">
        <v>42139</v>
      </c>
      <c r="U2268" s="6">
        <f>DAY(טבלה1[[#This Row],[published_date]])</f>
        <v>15</v>
      </c>
      <c r="V2268" s="6">
        <f>MONTH(טבלה1[[#This Row],[published_date]])</f>
        <v>5</v>
      </c>
      <c r="W2268" s="6">
        <f>YEAR(טבלה1[[#This Row],[published_date]])</f>
        <v>2015</v>
      </c>
      <c r="X2268">
        <v>4</v>
      </c>
      <c r="Y2268" t="str">
        <f>VLOOKUP(טבלה1[[#This Row],[subject_id]],Subject_id!$A$2:$B$5,2)</f>
        <v>Web Development</v>
      </c>
      <c r="Z2268" s="7">
        <v>43734</v>
      </c>
      <c r="AA2268">
        <f>_xlfn.DAYS(טבלה1[[#This Row],[Removal_date]],טבלה1[[#This Row],[published_date]])</f>
        <v>1595</v>
      </c>
      <c r="AB2268" s="4">
        <f>טבלה1[[#This Row],[price]]*טבלה1[[#This Row],[num_subscribers]]</f>
        <v>46500</v>
      </c>
    </row>
    <row r="2269" spans="1:28" x14ac:dyDescent="0.3">
      <c r="A2269">
        <v>508796</v>
      </c>
      <c r="B2269" t="s">
        <v>1998</v>
      </c>
      <c r="C2269" t="str">
        <f>LEFT(טבלה1[[#This Row],[course_title]],10)</f>
        <v>Accounting</v>
      </c>
      <c r="D2269" t="str">
        <f>RIGHT(טבלה1[[#This Row],[course_title]],10)</f>
        <v>l Students</v>
      </c>
      <c r="E2269" t="str">
        <f>MID(טבלה1[[#This Row],[course_title]],2,10)</f>
        <v xml:space="preserve">ccounting </v>
      </c>
      <c r="F2269" t="s">
        <v>1999</v>
      </c>
      <c r="G2269" t="str">
        <f>REPLACE(טבלה1[[#This Row],[url]],19,3,"com")</f>
        <v>https://www.udemy.com/cash-books-in-accountancy/</v>
      </c>
      <c r="H2269" t="b">
        <v>1</v>
      </c>
      <c r="I2269" s="4">
        <v>30</v>
      </c>
      <c r="J2269" s="5">
        <v>1311</v>
      </c>
      <c r="K2269" s="5">
        <v>2</v>
      </c>
      <c r="L2269" s="5">
        <v>12</v>
      </c>
      <c r="M2269">
        <v>1</v>
      </c>
      <c r="N2269" t="str">
        <f>VLOOKUP(טבלה1[[#This Row],[level_id]],Level_id!$A$2:$B$5,2)</f>
        <v>All levels</v>
      </c>
      <c r="O2269" t="str">
        <f>LOWER(טבלה1[[#This Row],[level_desc]])</f>
        <v>all levels</v>
      </c>
      <c r="P2269" s="3" t="str">
        <f>UPPER(טבלה1[[#This Row],[small letters]])</f>
        <v>ALL LEVELS</v>
      </c>
      <c r="Q2269">
        <f>LEN(טבלה1[[#This Row],[no spaces]])</f>
        <v>10</v>
      </c>
      <c r="R2269" t="str">
        <f>TRIM(טבלה1[[#This Row],[small letters]])</f>
        <v>all levels</v>
      </c>
      <c r="S2269" s="6">
        <v>1.5</v>
      </c>
      <c r="T2269" s="12">
        <v>42146</v>
      </c>
      <c r="U2269" s="6">
        <f>DAY(טבלה1[[#This Row],[published_date]])</f>
        <v>22</v>
      </c>
      <c r="V2269" s="6">
        <f>MONTH(טבלה1[[#This Row],[published_date]])</f>
        <v>5</v>
      </c>
      <c r="W2269" s="6">
        <f>YEAR(טבלה1[[#This Row],[published_date]])</f>
        <v>2015</v>
      </c>
      <c r="X2269">
        <v>1</v>
      </c>
      <c r="Y2269" t="str">
        <f>VLOOKUP(טבלה1[[#This Row],[subject_id]],Subject_id!$A$2:$B$5,2)</f>
        <v>Business Finance</v>
      </c>
      <c r="Z2269" s="7">
        <v>43318</v>
      </c>
      <c r="AA2269">
        <f>_xlfn.DAYS(טבלה1[[#This Row],[Removal_date]],טבלה1[[#This Row],[published_date]])</f>
        <v>1172</v>
      </c>
      <c r="AB2269" s="4">
        <f>טבלה1[[#This Row],[price]]*טבלה1[[#This Row],[num_subscribers]]</f>
        <v>39330</v>
      </c>
    </row>
    <row r="2270" spans="1:28" x14ac:dyDescent="0.3">
      <c r="A2270">
        <v>523216</v>
      </c>
      <c r="B2270" t="s">
        <v>7327</v>
      </c>
      <c r="C2270" t="str">
        <f>LEFT(טבלה1[[#This Row],[course_title]],10)</f>
        <v>The Fastes</v>
      </c>
      <c r="D2270" t="str">
        <f>RIGHT(טבלה1[[#This Row],[course_title]],10)</f>
        <v>ng Godaddy</v>
      </c>
      <c r="E2270" t="str">
        <f>MID(טבלה1[[#This Row],[course_title]],2,10)</f>
        <v>he Fastest</v>
      </c>
      <c r="F2270" t="s">
        <v>7328</v>
      </c>
      <c r="G2270" t="str">
        <f>REPLACE(טבלה1[[#This Row],[url]],19,3,"com")</f>
        <v>https://www.udemy.com/create-your-own-website/</v>
      </c>
      <c r="H2270" t="b">
        <v>1</v>
      </c>
      <c r="I2270" s="4">
        <v>30</v>
      </c>
      <c r="J2270" s="5">
        <v>1454</v>
      </c>
      <c r="K2270" s="5">
        <v>14</v>
      </c>
      <c r="L2270" s="5">
        <v>12</v>
      </c>
      <c r="M2270">
        <v>2</v>
      </c>
      <c r="N2270" t="str">
        <f>VLOOKUP(טבלה1[[#This Row],[level_id]],Level_id!$A$2:$B$5,2)</f>
        <v>Beginner Level</v>
      </c>
      <c r="O2270" t="str">
        <f>LOWER(טבלה1[[#This Row],[level_desc]])</f>
        <v>beginner level</v>
      </c>
      <c r="P2270" s="3" t="str">
        <f>UPPER(טבלה1[[#This Row],[small letters]])</f>
        <v>BEGINNER LEVEL</v>
      </c>
      <c r="Q2270">
        <f>LEN(טבלה1[[#This Row],[no spaces]])</f>
        <v>14</v>
      </c>
      <c r="R2270" t="str">
        <f>TRIM(טבלה1[[#This Row],[small letters]])</f>
        <v>beginner level</v>
      </c>
      <c r="S2270" s="6">
        <v>0.5</v>
      </c>
      <c r="T2270" s="12">
        <v>42317</v>
      </c>
      <c r="U2270" s="6">
        <f>DAY(טבלה1[[#This Row],[published_date]])</f>
        <v>9</v>
      </c>
      <c r="V2270" s="6">
        <f>MONTH(טבלה1[[#This Row],[published_date]])</f>
        <v>11</v>
      </c>
      <c r="W2270" s="6">
        <f>YEAR(טבלה1[[#This Row],[published_date]])</f>
        <v>2015</v>
      </c>
      <c r="X2270">
        <v>4</v>
      </c>
      <c r="Y2270" t="str">
        <f>VLOOKUP(טבלה1[[#This Row],[subject_id]],Subject_id!$A$2:$B$5,2)</f>
        <v>Web Development</v>
      </c>
      <c r="Z2270" s="7">
        <v>43465</v>
      </c>
      <c r="AA2270">
        <f>_xlfn.DAYS(טבלה1[[#This Row],[Removal_date]],טבלה1[[#This Row],[published_date]])</f>
        <v>1148</v>
      </c>
      <c r="AB2270" s="4">
        <f>טבלה1[[#This Row],[price]]*טבלה1[[#This Row],[num_subscribers]]</f>
        <v>43620</v>
      </c>
    </row>
    <row r="2271" spans="1:28" x14ac:dyDescent="0.3">
      <c r="A2271">
        <v>531290</v>
      </c>
      <c r="B2271" t="s">
        <v>5481</v>
      </c>
      <c r="C2271" t="str">
        <f>LEFT(טבלה1[[#This Row],[course_title]],10)</f>
        <v xml:space="preserve">Essential </v>
      </c>
      <c r="D2271" t="str">
        <f>RIGHT(טבלה1[[#This Row],[course_title]],10)</f>
        <v>S Training</v>
      </c>
      <c r="E2271" t="str">
        <f>MID(טבלה1[[#This Row],[course_title]],2,10)</f>
        <v>ssential J</v>
      </c>
      <c r="F2271" t="s">
        <v>5482</v>
      </c>
      <c r="G2271" t="str">
        <f>REPLACE(טבלה1[[#This Row],[url]],19,3,"com")</f>
        <v>https://www.udemy.com/essential-javascript-jquery-angularjs-training/</v>
      </c>
      <c r="H2271" t="b">
        <v>1</v>
      </c>
      <c r="I2271" s="4">
        <v>30</v>
      </c>
      <c r="J2271" s="5">
        <v>2919</v>
      </c>
      <c r="K2271" s="5">
        <v>136</v>
      </c>
      <c r="L2271" s="5">
        <v>70</v>
      </c>
      <c r="M2271">
        <v>4</v>
      </c>
      <c r="N2271" t="str">
        <f>VLOOKUP(טבלה1[[#This Row],[level_id]],Level_id!$A$2:$B$5,2)</f>
        <v>Intermediate Level</v>
      </c>
      <c r="O2271" t="str">
        <f>LOWER(טבלה1[[#This Row],[level_desc]])</f>
        <v>intermediate level</v>
      </c>
      <c r="P2271" s="3" t="str">
        <f>UPPER(טבלה1[[#This Row],[small letters]])</f>
        <v>INTERMEDIATE LEVEL</v>
      </c>
      <c r="Q2271">
        <f>LEN(טבלה1[[#This Row],[no spaces]])</f>
        <v>18</v>
      </c>
      <c r="R2271" t="str">
        <f>TRIM(טבלה1[[#This Row],[small letters]])</f>
        <v>intermediate level</v>
      </c>
      <c r="S2271" s="6">
        <v>7</v>
      </c>
      <c r="T2271" s="12">
        <v>42194</v>
      </c>
      <c r="U2271" s="6">
        <f>DAY(טבלה1[[#This Row],[published_date]])</f>
        <v>9</v>
      </c>
      <c r="V2271" s="6">
        <f>MONTH(טבלה1[[#This Row],[published_date]])</f>
        <v>7</v>
      </c>
      <c r="W2271" s="6">
        <f>YEAR(טבלה1[[#This Row],[published_date]])</f>
        <v>2015</v>
      </c>
      <c r="X2271">
        <v>4</v>
      </c>
      <c r="Y2271" t="str">
        <f>VLOOKUP(טבלה1[[#This Row],[subject_id]],Subject_id!$A$2:$B$5,2)</f>
        <v>Web Development</v>
      </c>
      <c r="Z2271" s="7">
        <v>44114</v>
      </c>
      <c r="AA2271">
        <f>_xlfn.DAYS(טבלה1[[#This Row],[Removal_date]],טבלה1[[#This Row],[published_date]])</f>
        <v>1920</v>
      </c>
      <c r="AB2271" s="4">
        <f>טבלה1[[#This Row],[price]]*טבלה1[[#This Row],[num_subscribers]]</f>
        <v>87570</v>
      </c>
    </row>
    <row r="2272" spans="1:28" x14ac:dyDescent="0.3">
      <c r="A2272">
        <v>531710</v>
      </c>
      <c r="B2272" t="s">
        <v>1294</v>
      </c>
      <c r="C2272" t="str">
        <f>LEFT(טבלה1[[#This Row],[course_title]],10)</f>
        <v>Accounting</v>
      </c>
      <c r="D2272" t="str">
        <f>RIGHT(טבלה1[[#This Row],[course_title]],10)</f>
        <v>ottom Line</v>
      </c>
      <c r="E2272" t="str">
        <f>MID(טבלה1[[#This Row],[course_title]],2,10)</f>
        <v xml:space="preserve">ccounting </v>
      </c>
      <c r="F2272" t="s">
        <v>1295</v>
      </c>
      <c r="G2272" t="str">
        <f>REPLACE(טבלה1[[#This Row],[url]],19,3,"com")</f>
        <v>https://www.udemy.com/accounting-and-the-triple-bottom-line/</v>
      </c>
      <c r="H2272" t="b">
        <v>1</v>
      </c>
      <c r="I2272" s="4">
        <v>30</v>
      </c>
      <c r="J2272" s="5">
        <v>6</v>
      </c>
      <c r="K2272" s="5">
        <v>2</v>
      </c>
      <c r="L2272" s="5">
        <v>19</v>
      </c>
      <c r="M2272">
        <v>4</v>
      </c>
      <c r="N2272" t="str">
        <f>VLOOKUP(טבלה1[[#This Row],[level_id]],Level_id!$A$2:$B$5,2)</f>
        <v>Intermediate Level</v>
      </c>
      <c r="O2272" t="str">
        <f>LOWER(טבלה1[[#This Row],[level_desc]])</f>
        <v>intermediate level</v>
      </c>
      <c r="P2272" s="3" t="str">
        <f>UPPER(טבלה1[[#This Row],[small letters]])</f>
        <v>INTERMEDIATE LEVEL</v>
      </c>
      <c r="Q2272">
        <f>LEN(טבלה1[[#This Row],[no spaces]])</f>
        <v>18</v>
      </c>
      <c r="R2272" t="str">
        <f>TRIM(טבלה1[[#This Row],[small letters]])</f>
        <v>intermediate level</v>
      </c>
      <c r="S2272" s="6">
        <v>0.55000000000000004</v>
      </c>
      <c r="T2272" s="12">
        <v>42195</v>
      </c>
      <c r="U2272" s="6">
        <f>DAY(טבלה1[[#This Row],[published_date]])</f>
        <v>10</v>
      </c>
      <c r="V2272" s="6">
        <f>MONTH(טבלה1[[#This Row],[published_date]])</f>
        <v>7</v>
      </c>
      <c r="W2272" s="6">
        <f>YEAR(טבלה1[[#This Row],[published_date]])</f>
        <v>2015</v>
      </c>
      <c r="X2272">
        <v>1</v>
      </c>
      <c r="Y2272" t="str">
        <f>VLOOKUP(טבלה1[[#This Row],[subject_id]],Subject_id!$A$2:$B$5,2)</f>
        <v>Business Finance</v>
      </c>
      <c r="Z2272" s="7">
        <v>44114</v>
      </c>
      <c r="AA2272">
        <f>_xlfn.DAYS(טבלה1[[#This Row],[Removal_date]],טבלה1[[#This Row],[published_date]])</f>
        <v>1919</v>
      </c>
      <c r="AB2272" s="4">
        <f>טבלה1[[#This Row],[price]]*טבלה1[[#This Row],[num_subscribers]]</f>
        <v>180</v>
      </c>
    </row>
    <row r="2273" spans="1:28" x14ac:dyDescent="0.3">
      <c r="A2273">
        <v>537286</v>
      </c>
      <c r="B2273" t="s">
        <v>1518</v>
      </c>
      <c r="C2273" t="str">
        <f>LEFT(טבלה1[[#This Row],[course_title]],10)</f>
        <v xml:space="preserve">Learn the </v>
      </c>
      <c r="D2273" t="str">
        <f>RIGHT(טבלה1[[#This Row],[course_title]],10)</f>
        <v>Principle:</v>
      </c>
      <c r="E2273" t="str">
        <f>MID(טבלה1[[#This Row],[course_title]],2,10)</f>
        <v>earn the B</v>
      </c>
      <c r="F2273" t="s">
        <v>1519</v>
      </c>
      <c r="G2273" t="str">
        <f>REPLACE(טבלה1[[#This Row],[url]],19,3,"com")</f>
        <v>https://www.udemy.com/the-basics-of-the-wave-principle/</v>
      </c>
      <c r="H2273" t="b">
        <v>1</v>
      </c>
      <c r="I2273" s="4">
        <v>30</v>
      </c>
      <c r="J2273" s="5">
        <v>27</v>
      </c>
      <c r="K2273" s="5">
        <v>4</v>
      </c>
      <c r="L2273" s="5">
        <v>10</v>
      </c>
      <c r="M2273">
        <v>2</v>
      </c>
      <c r="N2273" t="str">
        <f>VLOOKUP(טבלה1[[#This Row],[level_id]],Level_id!$A$2:$B$5,2)</f>
        <v>Beginner Level</v>
      </c>
      <c r="O2273" t="str">
        <f>LOWER(טבלה1[[#This Row],[level_desc]])</f>
        <v>beginner level</v>
      </c>
      <c r="P2273" s="3" t="str">
        <f>UPPER(טבלה1[[#This Row],[small letters]])</f>
        <v>BEGINNER LEVEL</v>
      </c>
      <c r="Q2273">
        <f>LEN(טבלה1[[#This Row],[no spaces]])</f>
        <v>14</v>
      </c>
      <c r="R2273" t="str">
        <f>TRIM(טבלה1[[#This Row],[small letters]])</f>
        <v>beginner level</v>
      </c>
      <c r="S2273" s="6">
        <v>1.5</v>
      </c>
      <c r="T2273" s="12">
        <v>42187</v>
      </c>
      <c r="U2273" s="6">
        <f>DAY(טבלה1[[#This Row],[published_date]])</f>
        <v>2</v>
      </c>
      <c r="V2273" s="6">
        <f>MONTH(טבלה1[[#This Row],[published_date]])</f>
        <v>7</v>
      </c>
      <c r="W2273" s="6">
        <f>YEAR(טבלה1[[#This Row],[published_date]])</f>
        <v>2015</v>
      </c>
      <c r="X2273">
        <v>1</v>
      </c>
      <c r="Y2273" t="str">
        <f>VLOOKUP(טבלה1[[#This Row],[subject_id]],Subject_id!$A$2:$B$5,2)</f>
        <v>Business Finance</v>
      </c>
      <c r="Z2273" s="7">
        <v>43465</v>
      </c>
      <c r="AA2273">
        <f>_xlfn.DAYS(טבלה1[[#This Row],[Removal_date]],טבלה1[[#This Row],[published_date]])</f>
        <v>1278</v>
      </c>
      <c r="AB2273" s="4">
        <f>טבלה1[[#This Row],[price]]*טבלה1[[#This Row],[num_subscribers]]</f>
        <v>810</v>
      </c>
    </row>
    <row r="2274" spans="1:28" x14ac:dyDescent="0.3">
      <c r="A2274">
        <v>542028</v>
      </c>
      <c r="B2274" t="s">
        <v>744</v>
      </c>
      <c r="C2274" t="str">
        <f>LEFT(טבלה1[[#This Row],[course_title]],10)</f>
        <v>MQL4 Tutor</v>
      </c>
      <c r="D2274" t="str">
        <f>RIGHT(טבלה1[[#This Row],[course_title]],10)</f>
        <v>etatrader4</v>
      </c>
      <c r="E2274" t="str">
        <f>MID(טבלה1[[#This Row],[course_title]],2,10)</f>
        <v>QL4 Tutori</v>
      </c>
      <c r="F2274" t="s">
        <v>745</v>
      </c>
      <c r="G2274" t="str">
        <f>REPLACE(טבלה1[[#This Row],[url]],19,3,"com")</f>
        <v>https://www.udemy.com/mql4-tutorial-bootcamp-trading-robot-coding-in-metatrader4/</v>
      </c>
      <c r="H2274" t="b">
        <v>1</v>
      </c>
      <c r="I2274" s="4">
        <v>30</v>
      </c>
      <c r="J2274" s="5">
        <v>1278</v>
      </c>
      <c r="K2274" s="5">
        <v>33</v>
      </c>
      <c r="L2274" s="5">
        <v>23</v>
      </c>
      <c r="M2274">
        <v>2</v>
      </c>
      <c r="N2274" t="str">
        <f>VLOOKUP(טבלה1[[#This Row],[level_id]],Level_id!$A$2:$B$5,2)</f>
        <v>Beginner Level</v>
      </c>
      <c r="O2274" t="str">
        <f>LOWER(טבלה1[[#This Row],[level_desc]])</f>
        <v>beginner level</v>
      </c>
      <c r="P2274" s="3" t="str">
        <f>UPPER(טבלה1[[#This Row],[small letters]])</f>
        <v>BEGINNER LEVEL</v>
      </c>
      <c r="Q2274">
        <f>LEN(טבלה1[[#This Row],[no spaces]])</f>
        <v>14</v>
      </c>
      <c r="R2274" t="str">
        <f>TRIM(טבלה1[[#This Row],[small letters]])</f>
        <v>beginner level</v>
      </c>
      <c r="S2274" s="6">
        <v>0.71666666700000003</v>
      </c>
      <c r="T2274" s="12">
        <v>42187</v>
      </c>
      <c r="U2274" s="6">
        <f>DAY(טבלה1[[#This Row],[published_date]])</f>
        <v>2</v>
      </c>
      <c r="V2274" s="6">
        <f>MONTH(טבלה1[[#This Row],[published_date]])</f>
        <v>7</v>
      </c>
      <c r="W2274" s="6">
        <f>YEAR(טבלה1[[#This Row],[published_date]])</f>
        <v>2015</v>
      </c>
      <c r="X2274">
        <v>1</v>
      </c>
      <c r="Y2274" t="str">
        <f>VLOOKUP(טבלה1[[#This Row],[subject_id]],Subject_id!$A$2:$B$5,2)</f>
        <v>Business Finance</v>
      </c>
      <c r="Z2274" s="7">
        <v>43245</v>
      </c>
      <c r="AA2274">
        <f>_xlfn.DAYS(טבלה1[[#This Row],[Removal_date]],טבלה1[[#This Row],[published_date]])</f>
        <v>1058</v>
      </c>
      <c r="AB2274" s="4">
        <f>טבלה1[[#This Row],[price]]*טבלה1[[#This Row],[num_subscribers]]</f>
        <v>38340</v>
      </c>
    </row>
    <row r="2275" spans="1:28" x14ac:dyDescent="0.3">
      <c r="A2275">
        <v>549064</v>
      </c>
      <c r="B2275" t="s">
        <v>5441</v>
      </c>
      <c r="C2275" t="str">
        <f>LEFT(טבלה1[[#This Row],[course_title]],10)</f>
        <v>Web Develo</v>
      </c>
      <c r="D2275" t="str">
        <f>RIGHT(טבלה1[[#This Row],[course_title]],10)</f>
        <v>vity Hacks</v>
      </c>
      <c r="E2275" t="str">
        <f>MID(טבלה1[[#This Row],[course_title]],2,10)</f>
        <v>eb Develop</v>
      </c>
      <c r="F2275" t="s">
        <v>5442</v>
      </c>
      <c r="G2275" t="str">
        <f>REPLACE(טבלה1[[#This Row],[url]],19,3,"com")</f>
        <v>https://www.udemy.com/web-development-tools/</v>
      </c>
      <c r="H2275" t="b">
        <v>1</v>
      </c>
      <c r="I2275" s="4">
        <v>30</v>
      </c>
      <c r="J2275" s="5">
        <v>2596</v>
      </c>
      <c r="K2275" s="5">
        <v>11</v>
      </c>
      <c r="L2275" s="5">
        <v>39</v>
      </c>
      <c r="M2275">
        <v>2</v>
      </c>
      <c r="N2275" t="str">
        <f>VLOOKUP(טבלה1[[#This Row],[level_id]],Level_id!$A$2:$B$5,2)</f>
        <v>Beginner Level</v>
      </c>
      <c r="O2275" t="str">
        <f>LOWER(טבלה1[[#This Row],[level_desc]])</f>
        <v>beginner level</v>
      </c>
      <c r="P2275" s="3" t="str">
        <f>UPPER(טבלה1[[#This Row],[small letters]])</f>
        <v>BEGINNER LEVEL</v>
      </c>
      <c r="Q2275">
        <f>LEN(טבלה1[[#This Row],[no spaces]])</f>
        <v>14</v>
      </c>
      <c r="R2275" t="str">
        <f>TRIM(טבלה1[[#This Row],[small letters]])</f>
        <v>beginner level</v>
      </c>
      <c r="S2275" s="6">
        <v>4</v>
      </c>
      <c r="T2275" s="12">
        <v>42285</v>
      </c>
      <c r="U2275" s="6">
        <f>DAY(טבלה1[[#This Row],[published_date]])</f>
        <v>8</v>
      </c>
      <c r="V2275" s="6">
        <f>MONTH(טבלה1[[#This Row],[published_date]])</f>
        <v>10</v>
      </c>
      <c r="W2275" s="6">
        <f>YEAR(טבלה1[[#This Row],[published_date]])</f>
        <v>2015</v>
      </c>
      <c r="X2275">
        <v>4</v>
      </c>
      <c r="Y2275" t="str">
        <f>VLOOKUP(טבלה1[[#This Row],[subject_id]],Subject_id!$A$2:$B$5,2)</f>
        <v>Web Development</v>
      </c>
      <c r="Z2275" s="7">
        <v>43465</v>
      </c>
      <c r="AA2275">
        <f>_xlfn.DAYS(טבלה1[[#This Row],[Removal_date]],טבלה1[[#This Row],[published_date]])</f>
        <v>1180</v>
      </c>
      <c r="AB2275" s="4">
        <f>טבלה1[[#This Row],[price]]*טבלה1[[#This Row],[num_subscribers]]</f>
        <v>77880</v>
      </c>
    </row>
    <row r="2276" spans="1:28" x14ac:dyDescent="0.3">
      <c r="A2276">
        <v>552594</v>
      </c>
      <c r="B2276" t="s">
        <v>6697</v>
      </c>
      <c r="C2276" t="str">
        <f>LEFT(טבלה1[[#This Row],[course_title]],10)</f>
        <v>Create Com</v>
      </c>
      <c r="D2276" t="str">
        <f>RIGHT(טבלה1[[#This Row],[course_title]],10)</f>
        <v>ith APEX 5</v>
      </c>
      <c r="E2276" t="str">
        <f>MID(טבלה1[[#This Row],[course_title]],2,10)</f>
        <v>reate Comp</v>
      </c>
      <c r="F2276" t="s">
        <v>6698</v>
      </c>
      <c r="G2276" t="str">
        <f>REPLACE(טבלה1[[#This Row],[url]],19,3,"com")</f>
        <v>https://www.udemy.com/create-web-apps-with-apex-5/</v>
      </c>
      <c r="H2276" t="b">
        <v>1</v>
      </c>
      <c r="I2276" s="4">
        <v>30</v>
      </c>
      <c r="J2276" s="5">
        <v>912</v>
      </c>
      <c r="K2276" s="5">
        <v>128</v>
      </c>
      <c r="L2276" s="5">
        <v>81</v>
      </c>
      <c r="M2276">
        <v>4</v>
      </c>
      <c r="N2276" t="str">
        <f>VLOOKUP(טבלה1[[#This Row],[level_id]],Level_id!$A$2:$B$5,2)</f>
        <v>Intermediate Level</v>
      </c>
      <c r="O2276" t="str">
        <f>LOWER(טבלה1[[#This Row],[level_desc]])</f>
        <v>intermediate level</v>
      </c>
      <c r="P2276" s="3" t="str">
        <f>UPPER(טבלה1[[#This Row],[small letters]])</f>
        <v>INTERMEDIATE LEVEL</v>
      </c>
      <c r="Q2276">
        <f>LEN(טבלה1[[#This Row],[no spaces]])</f>
        <v>18</v>
      </c>
      <c r="R2276" t="str">
        <f>TRIM(טבלה1[[#This Row],[small letters]])</f>
        <v>intermediate level</v>
      </c>
      <c r="S2276" s="6">
        <v>7</v>
      </c>
      <c r="T2276" s="12">
        <v>42199</v>
      </c>
      <c r="U2276" s="6">
        <f>DAY(טבלה1[[#This Row],[published_date]])</f>
        <v>14</v>
      </c>
      <c r="V2276" s="6">
        <f>MONTH(טבלה1[[#This Row],[published_date]])</f>
        <v>7</v>
      </c>
      <c r="W2276" s="6">
        <f>YEAR(טבלה1[[#This Row],[published_date]])</f>
        <v>2015</v>
      </c>
      <c r="X2276">
        <v>4</v>
      </c>
      <c r="Y2276" t="str">
        <f>VLOOKUP(טבלה1[[#This Row],[subject_id]],Subject_id!$A$2:$B$5,2)</f>
        <v>Web Development</v>
      </c>
      <c r="Z2276" s="7">
        <v>44114</v>
      </c>
      <c r="AA2276">
        <f>_xlfn.DAYS(טבלה1[[#This Row],[Removal_date]],טבלה1[[#This Row],[published_date]])</f>
        <v>1915</v>
      </c>
      <c r="AB2276" s="4">
        <f>טבלה1[[#This Row],[price]]*טבלה1[[#This Row],[num_subscribers]]</f>
        <v>27360</v>
      </c>
    </row>
    <row r="2277" spans="1:28" x14ac:dyDescent="0.3">
      <c r="A2277">
        <v>574132</v>
      </c>
      <c r="B2277" t="s">
        <v>3454</v>
      </c>
      <c r="C2277" t="str">
        <f>LEFT(טבלה1[[#This Row],[course_title]],10)</f>
        <v>Como utili</v>
      </c>
      <c r="D2277" t="str">
        <f>RIGHT(טבלה1[[#This Row],[course_title]],10)</f>
        <v xml:space="preserve"> completo!</v>
      </c>
      <c r="E2277" t="str">
        <f>MID(טבלה1[[#This Row],[course_title]],2,10)</f>
        <v>omo utiliz</v>
      </c>
      <c r="F2277" t="s">
        <v>3455</v>
      </c>
      <c r="G2277" t="str">
        <f>REPLACE(טבלה1[[#This Row],[url]],19,3,"com")</f>
        <v>https://www.udemy.com/como-utilizar-o-corel-draw-por-completo/</v>
      </c>
      <c r="H2277" t="b">
        <v>1</v>
      </c>
      <c r="I2277" s="4">
        <v>30</v>
      </c>
      <c r="J2277" s="5">
        <v>293</v>
      </c>
      <c r="K2277" s="5">
        <v>32</v>
      </c>
      <c r="L2277" s="5">
        <v>44</v>
      </c>
      <c r="M2277">
        <v>1</v>
      </c>
      <c r="N2277" t="str">
        <f>VLOOKUP(טבלה1[[#This Row],[level_id]],Level_id!$A$2:$B$5,2)</f>
        <v>All levels</v>
      </c>
      <c r="O2277" t="str">
        <f>LOWER(טבלה1[[#This Row],[level_desc]])</f>
        <v>all levels</v>
      </c>
      <c r="P2277" s="3" t="str">
        <f>UPPER(טבלה1[[#This Row],[small letters]])</f>
        <v>ALL LEVELS</v>
      </c>
      <c r="Q2277">
        <f>LEN(טבלה1[[#This Row],[no spaces]])</f>
        <v>10</v>
      </c>
      <c r="R2277" t="str">
        <f>TRIM(טבלה1[[#This Row],[small letters]])</f>
        <v>all levels</v>
      </c>
      <c r="S2277" s="6">
        <v>7</v>
      </c>
      <c r="T2277" s="12">
        <v>42233</v>
      </c>
      <c r="U2277" s="6">
        <f>DAY(טבלה1[[#This Row],[published_date]])</f>
        <v>17</v>
      </c>
      <c r="V2277" s="6">
        <f>MONTH(טבלה1[[#This Row],[published_date]])</f>
        <v>8</v>
      </c>
      <c r="W2277" s="6">
        <f>YEAR(טבלה1[[#This Row],[published_date]])</f>
        <v>2015</v>
      </c>
      <c r="X2277">
        <v>2</v>
      </c>
      <c r="Y2277" t="str">
        <f>VLOOKUP(טבלה1[[#This Row],[subject_id]],Subject_id!$A$2:$B$5,2)</f>
        <v>Graphic Design</v>
      </c>
      <c r="Z2277" s="7">
        <v>43734</v>
      </c>
      <c r="AA2277">
        <f>_xlfn.DAYS(טבלה1[[#This Row],[Removal_date]],טבלה1[[#This Row],[published_date]])</f>
        <v>1501</v>
      </c>
      <c r="AB2277" s="4">
        <f>טבלה1[[#This Row],[price]]*טבלה1[[#This Row],[num_subscribers]]</f>
        <v>8790</v>
      </c>
    </row>
    <row r="2278" spans="1:28" x14ac:dyDescent="0.3">
      <c r="A2278">
        <v>578534</v>
      </c>
      <c r="B2278" t="s">
        <v>2238</v>
      </c>
      <c r="C2278" t="str">
        <f>LEFT(טבלה1[[#This Row],[course_title]],10)</f>
        <v>The Intell</v>
      </c>
      <c r="D2278" t="str">
        <f>RIGHT(טבלה1[[#This Row],[course_title]],10)</f>
        <v>t Investor</v>
      </c>
      <c r="E2278" t="str">
        <f>MID(טבלה1[[#This Row],[course_title]],2,10)</f>
        <v>he Intelli</v>
      </c>
      <c r="F2278" t="s">
        <v>2239</v>
      </c>
      <c r="G2278" t="str">
        <f>REPLACE(טבלה1[[#This Row],[url]],19,3,"com")</f>
        <v>https://www.udemy.com/the-intelligent-investor/</v>
      </c>
      <c r="H2278" t="b">
        <v>1</v>
      </c>
      <c r="I2278" s="4">
        <v>30</v>
      </c>
      <c r="J2278" s="5">
        <v>384</v>
      </c>
      <c r="K2278" s="5">
        <v>40</v>
      </c>
      <c r="L2278" s="5">
        <v>44</v>
      </c>
      <c r="M2278">
        <v>1</v>
      </c>
      <c r="N2278" t="str">
        <f>VLOOKUP(טבלה1[[#This Row],[level_id]],Level_id!$A$2:$B$5,2)</f>
        <v>All levels</v>
      </c>
      <c r="O2278" t="str">
        <f>LOWER(טבלה1[[#This Row],[level_desc]])</f>
        <v>all levels</v>
      </c>
      <c r="P2278" s="3" t="str">
        <f>UPPER(טבלה1[[#This Row],[small letters]])</f>
        <v>ALL LEVELS</v>
      </c>
      <c r="Q2278">
        <f>LEN(טבלה1[[#This Row],[no spaces]])</f>
        <v>10</v>
      </c>
      <c r="R2278" t="str">
        <f>TRIM(טבלה1[[#This Row],[small letters]])</f>
        <v>all levels</v>
      </c>
      <c r="S2278" s="6">
        <v>10.5</v>
      </c>
      <c r="T2278" s="12">
        <v>42243</v>
      </c>
      <c r="U2278" s="6">
        <f>DAY(טבלה1[[#This Row],[published_date]])</f>
        <v>27</v>
      </c>
      <c r="V2278" s="6">
        <f>MONTH(טבלה1[[#This Row],[published_date]])</f>
        <v>8</v>
      </c>
      <c r="W2278" s="6">
        <f>YEAR(טבלה1[[#This Row],[published_date]])</f>
        <v>2015</v>
      </c>
      <c r="X2278">
        <v>1</v>
      </c>
      <c r="Y2278" t="str">
        <f>VLOOKUP(טבלה1[[#This Row],[subject_id]],Subject_id!$A$2:$B$5,2)</f>
        <v>Business Finance</v>
      </c>
      <c r="Z2278" s="7">
        <v>43734</v>
      </c>
      <c r="AA2278">
        <f>_xlfn.DAYS(טבלה1[[#This Row],[Removal_date]],טבלה1[[#This Row],[published_date]])</f>
        <v>1491</v>
      </c>
      <c r="AB2278" s="4">
        <f>טבלה1[[#This Row],[price]]*טבלה1[[#This Row],[num_subscribers]]</f>
        <v>11520</v>
      </c>
    </row>
    <row r="2279" spans="1:28" x14ac:dyDescent="0.3">
      <c r="A2279">
        <v>581352</v>
      </c>
      <c r="B2279" t="s">
        <v>2741</v>
      </c>
      <c r="C2279" t="str">
        <f>LEFT(טבלה1[[#This Row],[course_title]],10)</f>
        <v>Creating I</v>
      </c>
      <c r="D2279" t="str">
        <f>RIGHT(טבלה1[[#This Row],[course_title]],10)</f>
        <v>llustrator</v>
      </c>
      <c r="E2279" t="str">
        <f>MID(טבלה1[[#This Row],[course_title]],2,10)</f>
        <v>reating Ic</v>
      </c>
      <c r="F2279" t="s">
        <v>2742</v>
      </c>
      <c r="G2279" t="str">
        <f>REPLACE(טבלה1[[#This Row],[url]],19,3,"com")</f>
        <v>https://www.udemy.com/creating-icons-with-illustrator/</v>
      </c>
      <c r="H2279" t="b">
        <v>1</v>
      </c>
      <c r="I2279" s="4">
        <v>30</v>
      </c>
      <c r="J2279" s="5">
        <v>2266</v>
      </c>
      <c r="K2279" s="5">
        <v>26</v>
      </c>
      <c r="L2279" s="5">
        <v>10</v>
      </c>
      <c r="M2279">
        <v>1</v>
      </c>
      <c r="N2279" t="str">
        <f>VLOOKUP(טבלה1[[#This Row],[level_id]],Level_id!$A$2:$B$5,2)</f>
        <v>All levels</v>
      </c>
      <c r="O2279" t="str">
        <f>LOWER(טבלה1[[#This Row],[level_desc]])</f>
        <v>all levels</v>
      </c>
      <c r="P2279" s="3" t="str">
        <f>UPPER(טבלה1[[#This Row],[small letters]])</f>
        <v>ALL LEVELS</v>
      </c>
      <c r="Q2279">
        <f>LEN(טבלה1[[#This Row],[no spaces]])</f>
        <v>10</v>
      </c>
      <c r="R2279" t="str">
        <f>TRIM(טבלה1[[#This Row],[small letters]])</f>
        <v>all levels</v>
      </c>
      <c r="S2279" s="6">
        <v>1</v>
      </c>
      <c r="T2279" s="12">
        <v>42229</v>
      </c>
      <c r="U2279" s="6">
        <f>DAY(טבלה1[[#This Row],[published_date]])</f>
        <v>13</v>
      </c>
      <c r="V2279" s="6">
        <f>MONTH(טבלה1[[#This Row],[published_date]])</f>
        <v>8</v>
      </c>
      <c r="W2279" s="6">
        <f>YEAR(טבלה1[[#This Row],[published_date]])</f>
        <v>2015</v>
      </c>
      <c r="X2279">
        <v>2</v>
      </c>
      <c r="Y2279" t="str">
        <f>VLOOKUP(טבלה1[[#This Row],[subject_id]],Subject_id!$A$2:$B$5,2)</f>
        <v>Graphic Design</v>
      </c>
      <c r="Z2279" s="7">
        <v>43734</v>
      </c>
      <c r="AA2279">
        <f>_xlfn.DAYS(טבלה1[[#This Row],[Removal_date]],טבלה1[[#This Row],[published_date]])</f>
        <v>1505</v>
      </c>
      <c r="AB2279" s="4">
        <f>טבלה1[[#This Row],[price]]*טבלה1[[#This Row],[num_subscribers]]</f>
        <v>67980</v>
      </c>
    </row>
    <row r="2280" spans="1:28" x14ac:dyDescent="0.3">
      <c r="A2280">
        <v>581498</v>
      </c>
      <c r="B2280" t="s">
        <v>2070</v>
      </c>
      <c r="C2280" t="str">
        <f>LEFT(טבלה1[[#This Row],[course_title]],10)</f>
        <v>Contabilid</v>
      </c>
      <c r="D2280" t="str">
        <f>RIGHT(טבלה1[[#This Row],[course_title]],10)</f>
        <v>en MÃ©xico</v>
      </c>
      <c r="E2280" t="str">
        <f>MID(טבלה1[[#This Row],[course_title]],2,10)</f>
        <v>ontabilida</v>
      </c>
      <c r="F2280" t="s">
        <v>2071</v>
      </c>
      <c r="G2280" t="str">
        <f>REPLACE(טבלה1[[#This Row],[url]],19,3,"com")</f>
        <v>https://www.udemy.com/contabilidad-gubernamental/</v>
      </c>
      <c r="H2280" t="b">
        <v>1</v>
      </c>
      <c r="I2280" s="4">
        <v>30</v>
      </c>
      <c r="J2280" s="5">
        <v>270</v>
      </c>
      <c r="K2280" s="5">
        <v>22</v>
      </c>
      <c r="L2280" s="5">
        <v>24</v>
      </c>
      <c r="M2280">
        <v>1</v>
      </c>
      <c r="N2280" t="str">
        <f>VLOOKUP(טבלה1[[#This Row],[level_id]],Level_id!$A$2:$B$5,2)</f>
        <v>All levels</v>
      </c>
      <c r="O2280" t="str">
        <f>LOWER(טבלה1[[#This Row],[level_desc]])</f>
        <v>all levels</v>
      </c>
      <c r="P2280" s="3" t="str">
        <f>UPPER(טבלה1[[#This Row],[small letters]])</f>
        <v>ALL LEVELS</v>
      </c>
      <c r="Q2280">
        <f>LEN(טבלה1[[#This Row],[no spaces]])</f>
        <v>10</v>
      </c>
      <c r="R2280" t="str">
        <f>TRIM(טבלה1[[#This Row],[small letters]])</f>
        <v>all levels</v>
      </c>
      <c r="S2280" s="6">
        <v>3.5</v>
      </c>
      <c r="T2280" s="12">
        <v>42230</v>
      </c>
      <c r="U2280" s="6">
        <f>DAY(טבלה1[[#This Row],[published_date]])</f>
        <v>14</v>
      </c>
      <c r="V2280" s="6">
        <f>MONTH(טבלה1[[#This Row],[published_date]])</f>
        <v>8</v>
      </c>
      <c r="W2280" s="6">
        <f>YEAR(טבלה1[[#This Row],[published_date]])</f>
        <v>2015</v>
      </c>
      <c r="X2280">
        <v>1</v>
      </c>
      <c r="Y2280" t="str">
        <f>VLOOKUP(טבלה1[[#This Row],[subject_id]],Subject_id!$A$2:$B$5,2)</f>
        <v>Business Finance</v>
      </c>
      <c r="Z2280" s="7">
        <v>43734</v>
      </c>
      <c r="AA2280">
        <f>_xlfn.DAYS(טבלה1[[#This Row],[Removal_date]],טבלה1[[#This Row],[published_date]])</f>
        <v>1504</v>
      </c>
      <c r="AB2280" s="4">
        <f>טבלה1[[#This Row],[price]]*טבלה1[[#This Row],[num_subscribers]]</f>
        <v>8100</v>
      </c>
    </row>
    <row r="2281" spans="1:28" x14ac:dyDescent="0.3">
      <c r="A2281">
        <v>586680</v>
      </c>
      <c r="B2281" t="s">
        <v>3466</v>
      </c>
      <c r="C2281" t="str">
        <f>LEFT(טבלה1[[#This Row],[course_title]],10)</f>
        <v>Mestres do</v>
      </c>
      <c r="D2281" t="str">
        <f>RIGHT(טבלה1[[#This Row],[course_title]],10)</f>
        <v xml:space="preserve"> Photoshop</v>
      </c>
      <c r="E2281" t="str">
        <f>MID(טבלה1[[#This Row],[course_title]],2,10)</f>
        <v xml:space="preserve">estres do </v>
      </c>
      <c r="F2281" t="s">
        <v>3467</v>
      </c>
      <c r="G2281" t="str">
        <f>REPLACE(טבלה1[[#This Row],[url]],19,3,"com")</f>
        <v>https://www.udemy.com/mestres-do-photoshop/</v>
      </c>
      <c r="H2281" t="b">
        <v>1</v>
      </c>
      <c r="I2281" s="4">
        <v>30</v>
      </c>
      <c r="J2281" s="5">
        <v>86</v>
      </c>
      <c r="K2281" s="5">
        <v>18</v>
      </c>
      <c r="L2281" s="5">
        <v>52</v>
      </c>
      <c r="M2281">
        <v>1</v>
      </c>
      <c r="N2281" t="str">
        <f>VLOOKUP(טבלה1[[#This Row],[level_id]],Level_id!$A$2:$B$5,2)</f>
        <v>All levels</v>
      </c>
      <c r="O2281" t="str">
        <f>LOWER(טבלה1[[#This Row],[level_desc]])</f>
        <v>all levels</v>
      </c>
      <c r="P2281" s="3" t="str">
        <f>UPPER(טבלה1[[#This Row],[small letters]])</f>
        <v>ALL LEVELS</v>
      </c>
      <c r="Q2281">
        <f>LEN(טבלה1[[#This Row],[no spaces]])</f>
        <v>10</v>
      </c>
      <c r="R2281" t="str">
        <f>TRIM(טבלה1[[#This Row],[small letters]])</f>
        <v>all levels</v>
      </c>
      <c r="S2281" s="6">
        <v>5.5</v>
      </c>
      <c r="T2281" s="12">
        <v>42237</v>
      </c>
      <c r="U2281" s="6">
        <f>DAY(טבלה1[[#This Row],[published_date]])</f>
        <v>21</v>
      </c>
      <c r="V2281" s="6">
        <f>MONTH(טבלה1[[#This Row],[published_date]])</f>
        <v>8</v>
      </c>
      <c r="W2281" s="6">
        <f>YEAR(טבלה1[[#This Row],[published_date]])</f>
        <v>2015</v>
      </c>
      <c r="X2281">
        <v>2</v>
      </c>
      <c r="Y2281" t="str">
        <f>VLOOKUP(טבלה1[[#This Row],[subject_id]],Subject_id!$A$2:$B$5,2)</f>
        <v>Graphic Design</v>
      </c>
      <c r="Z2281" s="7">
        <v>43734</v>
      </c>
      <c r="AA2281">
        <f>_xlfn.DAYS(טבלה1[[#This Row],[Removal_date]],טבלה1[[#This Row],[published_date]])</f>
        <v>1497</v>
      </c>
      <c r="AB2281" s="4">
        <f>טבלה1[[#This Row],[price]]*טבלה1[[#This Row],[num_subscribers]]</f>
        <v>2580</v>
      </c>
    </row>
    <row r="2282" spans="1:28" x14ac:dyDescent="0.3">
      <c r="A2282">
        <v>608090</v>
      </c>
      <c r="B2282" t="s">
        <v>2568</v>
      </c>
      <c r="C2282" t="str">
        <f>LEFT(טבלה1[[#This Row],[course_title]],10)</f>
        <v>Adobe Illu</v>
      </c>
      <c r="D2282" t="str">
        <f>RIGHT(טבלה1[[#This Row],[course_title]],10)</f>
        <v>aphic Logo</v>
      </c>
      <c r="E2282" t="str">
        <f>MID(טבלה1[[#This Row],[course_title]],2,10)</f>
        <v>dobe Illus</v>
      </c>
      <c r="F2282" t="s">
        <v>2569</v>
      </c>
      <c r="G2282" t="str">
        <f>REPLACE(טבלה1[[#This Row],[url]],19,3,"com")</f>
        <v>https://www.udemy.com/illustratorforbeginners/</v>
      </c>
      <c r="H2282" t="b">
        <v>1</v>
      </c>
      <c r="I2282" s="4">
        <v>30</v>
      </c>
      <c r="J2282" s="5">
        <v>276</v>
      </c>
      <c r="K2282" s="5">
        <v>54</v>
      </c>
      <c r="L2282" s="5">
        <v>27</v>
      </c>
      <c r="M2282">
        <v>2</v>
      </c>
      <c r="N2282" t="str">
        <f>VLOOKUP(טבלה1[[#This Row],[level_id]],Level_id!$A$2:$B$5,2)</f>
        <v>Beginner Level</v>
      </c>
      <c r="O2282" t="str">
        <f>LOWER(טבלה1[[#This Row],[level_desc]])</f>
        <v>beginner level</v>
      </c>
      <c r="P2282" s="3" t="str">
        <f>UPPER(טבלה1[[#This Row],[small letters]])</f>
        <v>BEGINNER LEVEL</v>
      </c>
      <c r="Q2282">
        <f>LEN(טבלה1[[#This Row],[no spaces]])</f>
        <v>14</v>
      </c>
      <c r="R2282" t="str">
        <f>TRIM(טבלה1[[#This Row],[small letters]])</f>
        <v>beginner level</v>
      </c>
      <c r="S2282" s="6">
        <v>1.5</v>
      </c>
      <c r="T2282" s="12">
        <v>42292</v>
      </c>
      <c r="U2282" s="6">
        <f>DAY(טבלה1[[#This Row],[published_date]])</f>
        <v>15</v>
      </c>
      <c r="V2282" s="6">
        <f>MONTH(טבלה1[[#This Row],[published_date]])</f>
        <v>10</v>
      </c>
      <c r="W2282" s="6">
        <f>YEAR(טבלה1[[#This Row],[published_date]])</f>
        <v>2015</v>
      </c>
      <c r="X2282">
        <v>2</v>
      </c>
      <c r="Y2282" t="str">
        <f>VLOOKUP(טבלה1[[#This Row],[subject_id]],Subject_id!$A$2:$B$5,2)</f>
        <v>Graphic Design</v>
      </c>
      <c r="Z2282" s="7">
        <v>43465</v>
      </c>
      <c r="AA2282">
        <f>_xlfn.DAYS(טבלה1[[#This Row],[Removal_date]],טבלה1[[#This Row],[published_date]])</f>
        <v>1173</v>
      </c>
      <c r="AB2282" s="4">
        <f>טבלה1[[#This Row],[price]]*טבלה1[[#This Row],[num_subscribers]]</f>
        <v>8280</v>
      </c>
    </row>
    <row r="2283" spans="1:28" x14ac:dyDescent="0.3">
      <c r="A2283">
        <v>624356</v>
      </c>
      <c r="B2283" t="s">
        <v>3586</v>
      </c>
      <c r="C2283" t="str">
        <f>LEFT(טבלה1[[#This Row],[course_title]],10)</f>
        <v>How to mak</v>
      </c>
      <c r="D2283" t="str">
        <f>RIGHT(טבלה1[[#This Row],[course_title]],10)</f>
        <v>new height</v>
      </c>
      <c r="E2283" t="str">
        <f>MID(טבלה1[[#This Row],[course_title]],2,10)</f>
        <v>ow to make</v>
      </c>
      <c r="F2283" t="s">
        <v>3587</v>
      </c>
      <c r="G2283" t="str">
        <f>REPLACE(טבלה1[[#This Row],[url]],19,3,"com")</f>
        <v>https://www.udemy.com/better-compositions/</v>
      </c>
      <c r="H2283" t="b">
        <v>1</v>
      </c>
      <c r="I2283" s="4">
        <v>30</v>
      </c>
      <c r="J2283" s="5">
        <v>11</v>
      </c>
      <c r="K2283" s="5">
        <v>3</v>
      </c>
      <c r="L2283" s="5">
        <v>8</v>
      </c>
      <c r="M2283">
        <v>1</v>
      </c>
      <c r="N2283" t="str">
        <f>VLOOKUP(טבלה1[[#This Row],[level_id]],Level_id!$A$2:$B$5,2)</f>
        <v>All levels</v>
      </c>
      <c r="O2283" t="str">
        <f>LOWER(טבלה1[[#This Row],[level_desc]])</f>
        <v>all levels</v>
      </c>
      <c r="P2283" s="3" t="str">
        <f>UPPER(טבלה1[[#This Row],[small letters]])</f>
        <v>ALL LEVELS</v>
      </c>
      <c r="Q2283">
        <f>LEN(טבלה1[[#This Row],[no spaces]])</f>
        <v>10</v>
      </c>
      <c r="R2283" t="str">
        <f>TRIM(טבלה1[[#This Row],[small letters]])</f>
        <v>all levels</v>
      </c>
      <c r="S2283" s="6">
        <v>0.53333333299999997</v>
      </c>
      <c r="T2283" s="12">
        <v>42586</v>
      </c>
      <c r="U2283" s="6">
        <f>DAY(טבלה1[[#This Row],[published_date]])</f>
        <v>4</v>
      </c>
      <c r="V2283" s="6">
        <f>MONTH(טבלה1[[#This Row],[published_date]])</f>
        <v>8</v>
      </c>
      <c r="W2283" s="6">
        <f>YEAR(טבלה1[[#This Row],[published_date]])</f>
        <v>2016</v>
      </c>
      <c r="X2283">
        <v>2</v>
      </c>
      <c r="Y2283" t="str">
        <f>VLOOKUP(טבלה1[[#This Row],[subject_id]],Subject_id!$A$2:$B$5,2)</f>
        <v>Graphic Design</v>
      </c>
      <c r="Z2283" s="7">
        <v>43734</v>
      </c>
      <c r="AA2283">
        <f>_xlfn.DAYS(טבלה1[[#This Row],[Removal_date]],טבלה1[[#This Row],[published_date]])</f>
        <v>1148</v>
      </c>
      <c r="AB2283" s="4">
        <f>טבלה1[[#This Row],[price]]*טבלה1[[#This Row],[num_subscribers]]</f>
        <v>330</v>
      </c>
    </row>
    <row r="2284" spans="1:28" x14ac:dyDescent="0.3">
      <c r="A2284">
        <v>629060</v>
      </c>
      <c r="B2284" t="s">
        <v>1306</v>
      </c>
      <c r="C2284" t="str">
        <f>LEFT(טבלה1[[#This Row],[course_title]],10)</f>
        <v>Trading Tr</v>
      </c>
      <c r="D2284" t="str">
        <f>RIGHT(טבלה1[[#This Row],[course_title]],10)</f>
        <v>ANY Market</v>
      </c>
      <c r="E2284" t="str">
        <f>MID(טבלה1[[#This Row],[course_title]],2,10)</f>
        <v>rading Tre</v>
      </c>
      <c r="F2284" t="s">
        <v>1307</v>
      </c>
      <c r="G2284" t="str">
        <f>REPLACE(טבלה1[[#This Row],[url]],19,3,"com")</f>
        <v>https://www.udemy.com/trading-trends-in-the-market-stocks-futures-forex/</v>
      </c>
      <c r="H2284" t="b">
        <v>1</v>
      </c>
      <c r="I2284" s="4">
        <v>30</v>
      </c>
      <c r="J2284" s="5">
        <v>632</v>
      </c>
      <c r="K2284" s="5">
        <v>49</v>
      </c>
      <c r="L2284" s="5">
        <v>22</v>
      </c>
      <c r="M2284">
        <v>1</v>
      </c>
      <c r="N2284" t="str">
        <f>VLOOKUP(טבלה1[[#This Row],[level_id]],Level_id!$A$2:$B$5,2)</f>
        <v>All levels</v>
      </c>
      <c r="O2284" t="str">
        <f>LOWER(טבלה1[[#This Row],[level_desc]])</f>
        <v>all levels</v>
      </c>
      <c r="P2284" s="3" t="str">
        <f>UPPER(טבלה1[[#This Row],[small letters]])</f>
        <v>ALL LEVELS</v>
      </c>
      <c r="Q2284">
        <f>LEN(טבלה1[[#This Row],[no spaces]])</f>
        <v>10</v>
      </c>
      <c r="R2284" t="str">
        <f>TRIM(טבלה1[[#This Row],[small letters]])</f>
        <v>all levels</v>
      </c>
      <c r="S2284" s="6">
        <v>2</v>
      </c>
      <c r="T2284" s="12">
        <v>42281</v>
      </c>
      <c r="U2284" s="6">
        <f>DAY(טבלה1[[#This Row],[published_date]])</f>
        <v>4</v>
      </c>
      <c r="V2284" s="6">
        <f>MONTH(טבלה1[[#This Row],[published_date]])</f>
        <v>10</v>
      </c>
      <c r="W2284" s="6">
        <f>YEAR(טבלה1[[#This Row],[published_date]])</f>
        <v>2015</v>
      </c>
      <c r="X2284">
        <v>1</v>
      </c>
      <c r="Y2284" t="str">
        <f>VLOOKUP(טבלה1[[#This Row],[subject_id]],Subject_id!$A$2:$B$5,2)</f>
        <v>Business Finance</v>
      </c>
      <c r="Z2284" s="7">
        <v>43318</v>
      </c>
      <c r="AA2284">
        <f>_xlfn.DAYS(טבלה1[[#This Row],[Removal_date]],טבלה1[[#This Row],[published_date]])</f>
        <v>1037</v>
      </c>
      <c r="AB2284" s="4">
        <f>טבלה1[[#This Row],[price]]*טבלה1[[#This Row],[num_subscribers]]</f>
        <v>18960</v>
      </c>
    </row>
    <row r="2285" spans="1:28" x14ac:dyDescent="0.3">
      <c r="A2285">
        <v>630734</v>
      </c>
      <c r="B2285" t="s">
        <v>3736</v>
      </c>
      <c r="C2285" t="str">
        <f>LEFT(טבלה1[[#This Row],[course_title]],10)</f>
        <v>How To Pla</v>
      </c>
      <c r="D2285" t="str">
        <f>RIGHT(טבלה1[[#This Row],[course_title]],10)</f>
        <v xml:space="preserve"> Beginners</v>
      </c>
      <c r="E2285" t="str">
        <f>MID(טבלה1[[#This Row],[course_title]],2,10)</f>
        <v>ow To Play</v>
      </c>
      <c r="F2285" t="s">
        <v>3737</v>
      </c>
      <c r="G2285" t="str">
        <f>REPLACE(טבלה1[[#This Row],[url]],19,3,"com")</f>
        <v>https://www.udemy.com/how-to-play-the-cajon-for-beginners/</v>
      </c>
      <c r="H2285" t="b">
        <v>1</v>
      </c>
      <c r="I2285" s="4">
        <v>30</v>
      </c>
      <c r="J2285" s="5">
        <v>144</v>
      </c>
      <c r="K2285" s="5">
        <v>15</v>
      </c>
      <c r="L2285" s="5">
        <v>25</v>
      </c>
      <c r="M2285">
        <v>1</v>
      </c>
      <c r="N2285" t="str">
        <f>VLOOKUP(טבלה1[[#This Row],[level_id]],Level_id!$A$2:$B$5,2)</f>
        <v>All levels</v>
      </c>
      <c r="O2285" t="str">
        <f>LOWER(טבלה1[[#This Row],[level_desc]])</f>
        <v>all levels</v>
      </c>
      <c r="P2285" s="3" t="str">
        <f>UPPER(טבלה1[[#This Row],[small letters]])</f>
        <v>ALL LEVELS</v>
      </c>
      <c r="Q2285">
        <f>LEN(טבלה1[[#This Row],[no spaces]])</f>
        <v>10</v>
      </c>
      <c r="R2285" t="str">
        <f>TRIM(טבלה1[[#This Row],[small letters]])</f>
        <v>all levels</v>
      </c>
      <c r="S2285" s="6">
        <v>1.5</v>
      </c>
      <c r="T2285" s="12">
        <v>42356</v>
      </c>
      <c r="U2285" s="6">
        <f>DAY(טבלה1[[#This Row],[published_date]])</f>
        <v>18</v>
      </c>
      <c r="V2285" s="6">
        <f>MONTH(טבלה1[[#This Row],[published_date]])</f>
        <v>12</v>
      </c>
      <c r="W2285" s="6">
        <f>YEAR(טבלה1[[#This Row],[published_date]])</f>
        <v>2015</v>
      </c>
      <c r="X2285">
        <v>3</v>
      </c>
      <c r="Y2285" t="str">
        <f>VLOOKUP(טבלה1[[#This Row],[subject_id]],Subject_id!$A$2:$B$5,2)</f>
        <v>Musical Instruments</v>
      </c>
      <c r="Z2285" s="7">
        <v>43734</v>
      </c>
      <c r="AA2285">
        <f>_xlfn.DAYS(טבלה1[[#This Row],[Removal_date]],טבלה1[[#This Row],[published_date]])</f>
        <v>1378</v>
      </c>
      <c r="AB2285" s="4">
        <f>טבלה1[[#This Row],[price]]*טבלה1[[#This Row],[num_subscribers]]</f>
        <v>4320</v>
      </c>
    </row>
    <row r="2286" spans="1:28" x14ac:dyDescent="0.3">
      <c r="A2286">
        <v>631480</v>
      </c>
      <c r="B2286" t="s">
        <v>4249</v>
      </c>
      <c r="C2286" t="str">
        <f>LEFT(טבלה1[[#This Row],[course_title]],10)</f>
        <v>EnseÃ±ando</v>
      </c>
      <c r="D2286" t="str">
        <f>RIGHT(טבלה1[[#This Row],[course_title]],10)</f>
        <v xml:space="preserve">strumento </v>
      </c>
      <c r="E2286" t="str">
        <f>MID(טבלה1[[#This Row],[course_title]],2,10)</f>
        <v xml:space="preserve">nseÃ±ando </v>
      </c>
      <c r="F2286" t="s">
        <v>4250</v>
      </c>
      <c r="G2286" t="str">
        <f>REPLACE(טבלה1[[#This Row],[url]],19,3,"com")</f>
        <v>https://www.udemy.com/ensenandopiano/</v>
      </c>
      <c r="H2286" t="b">
        <v>1</v>
      </c>
      <c r="I2286" s="4">
        <v>30</v>
      </c>
      <c r="J2286" s="5">
        <v>111</v>
      </c>
      <c r="K2286" s="5">
        <v>3</v>
      </c>
      <c r="L2286" s="5">
        <v>18</v>
      </c>
      <c r="M2286">
        <v>2</v>
      </c>
      <c r="N2286" t="str">
        <f>VLOOKUP(טבלה1[[#This Row],[level_id]],Level_id!$A$2:$B$5,2)</f>
        <v>Beginner Level</v>
      </c>
      <c r="O2286" t="str">
        <f>LOWER(טבלה1[[#This Row],[level_desc]])</f>
        <v>beginner level</v>
      </c>
      <c r="P2286" s="3" t="str">
        <f>UPPER(טבלה1[[#This Row],[small letters]])</f>
        <v>BEGINNER LEVEL</v>
      </c>
      <c r="Q2286">
        <f>LEN(טבלה1[[#This Row],[no spaces]])</f>
        <v>14</v>
      </c>
      <c r="R2286" t="str">
        <f>TRIM(טבלה1[[#This Row],[small letters]])</f>
        <v>beginner level</v>
      </c>
      <c r="S2286" s="6">
        <v>1.5</v>
      </c>
      <c r="T2286" s="12">
        <v>42284</v>
      </c>
      <c r="U2286" s="6">
        <f>DAY(טבלה1[[#This Row],[published_date]])</f>
        <v>7</v>
      </c>
      <c r="V2286" s="6">
        <f>MONTH(טבלה1[[#This Row],[published_date]])</f>
        <v>10</v>
      </c>
      <c r="W2286" s="6">
        <f>YEAR(טבלה1[[#This Row],[published_date]])</f>
        <v>2015</v>
      </c>
      <c r="X2286">
        <v>3</v>
      </c>
      <c r="Y2286" t="str">
        <f>VLOOKUP(טבלה1[[#This Row],[subject_id]],Subject_id!$A$2:$B$5,2)</f>
        <v>Musical Instruments</v>
      </c>
      <c r="Z2286" s="7">
        <v>43465</v>
      </c>
      <c r="AA2286">
        <f>_xlfn.DAYS(טבלה1[[#This Row],[Removal_date]],טבלה1[[#This Row],[published_date]])</f>
        <v>1181</v>
      </c>
      <c r="AB2286" s="4">
        <f>טבלה1[[#This Row],[price]]*טבלה1[[#This Row],[num_subscribers]]</f>
        <v>3330</v>
      </c>
    </row>
    <row r="2287" spans="1:28" x14ac:dyDescent="0.3">
      <c r="A2287">
        <v>632368</v>
      </c>
      <c r="B2287" t="s">
        <v>2112</v>
      </c>
      <c r="C2287" t="str">
        <f>LEFT(טבלה1[[#This Row],[course_title]],10)</f>
        <v xml:space="preserve">Monatlich </v>
      </c>
      <c r="D2287" t="str">
        <f>RIGHT(טבלה1[[#This Row],[course_title]],10)</f>
        <v>r spÃ¤ter!</v>
      </c>
      <c r="E2287" t="str">
        <f>MID(טבלה1[[#This Row],[course_title]],2,10)</f>
        <v>onatlich G</v>
      </c>
      <c r="F2287" t="s">
        <v>2113</v>
      </c>
      <c r="G2287" t="str">
        <f>REPLACE(טבלה1[[#This Row],[url]],19,3,"com")</f>
        <v>https://www.udemy.com/monatlich-geld-anlegen/</v>
      </c>
      <c r="H2287" t="b">
        <v>1</v>
      </c>
      <c r="I2287" s="4">
        <v>30</v>
      </c>
      <c r="J2287" s="5">
        <v>5983</v>
      </c>
      <c r="K2287" s="5">
        <v>135</v>
      </c>
      <c r="L2287" s="5">
        <v>7</v>
      </c>
      <c r="M2287">
        <v>2</v>
      </c>
      <c r="N2287" t="str">
        <f>VLOOKUP(טבלה1[[#This Row],[level_id]],Level_id!$A$2:$B$5,2)</f>
        <v>Beginner Level</v>
      </c>
      <c r="O2287" t="str">
        <f>LOWER(טבלה1[[#This Row],[level_desc]])</f>
        <v>beginner level</v>
      </c>
      <c r="P2287" s="3" t="str">
        <f>UPPER(טבלה1[[#This Row],[small letters]])</f>
        <v>BEGINNER LEVEL</v>
      </c>
      <c r="Q2287">
        <f>LEN(טבלה1[[#This Row],[no spaces]])</f>
        <v>14</v>
      </c>
      <c r="R2287" t="str">
        <f>TRIM(טבלה1[[#This Row],[small letters]])</f>
        <v>beginner level</v>
      </c>
      <c r="S2287" s="6">
        <v>0.61666666699999995</v>
      </c>
      <c r="T2287" s="12">
        <v>42283</v>
      </c>
      <c r="U2287" s="6">
        <f>DAY(טבלה1[[#This Row],[published_date]])</f>
        <v>6</v>
      </c>
      <c r="V2287" s="6">
        <f>MONTH(טבלה1[[#This Row],[published_date]])</f>
        <v>10</v>
      </c>
      <c r="W2287" s="6">
        <f>YEAR(טבלה1[[#This Row],[published_date]])</f>
        <v>2015</v>
      </c>
      <c r="X2287">
        <v>1</v>
      </c>
      <c r="Y2287" t="str">
        <f>VLOOKUP(טבלה1[[#This Row],[subject_id]],Subject_id!$A$2:$B$5,2)</f>
        <v>Business Finance</v>
      </c>
      <c r="Z2287" s="7">
        <v>43465</v>
      </c>
      <c r="AA2287">
        <f>_xlfn.DAYS(טבלה1[[#This Row],[Removal_date]],טבלה1[[#This Row],[published_date]])</f>
        <v>1182</v>
      </c>
      <c r="AB2287" s="4">
        <f>טבלה1[[#This Row],[price]]*טבלה1[[#This Row],[num_subscribers]]</f>
        <v>179490</v>
      </c>
    </row>
    <row r="2288" spans="1:28" x14ac:dyDescent="0.3">
      <c r="A2288">
        <v>636842</v>
      </c>
      <c r="B2288" t="s">
        <v>3668</v>
      </c>
      <c r="C2288" t="str">
        <f>LEFT(טבלה1[[#This Row],[course_title]],10)</f>
        <v>Fingerstyl</v>
      </c>
      <c r="D2288" t="str">
        <f>RIGHT(טבלה1[[#This Row],[course_title]],10)</f>
        <v>asic Level</v>
      </c>
      <c r="E2288" t="str">
        <f>MID(טבלה1[[#This Row],[course_title]],2,10)</f>
        <v>ingerstyle</v>
      </c>
      <c r="F2288" t="s">
        <v>3669</v>
      </c>
      <c r="G2288" t="str">
        <f>REPLACE(טבלה1[[#This Row],[url]],19,3,"com")</f>
        <v>https://www.udemy.com/basic-fingerstyleguitar-jacques-stotzem/</v>
      </c>
      <c r="H2288" t="b">
        <v>1</v>
      </c>
      <c r="I2288" s="4">
        <v>30</v>
      </c>
      <c r="J2288" s="5">
        <v>119</v>
      </c>
      <c r="K2288" s="5">
        <v>12</v>
      </c>
      <c r="L2288" s="5">
        <v>16</v>
      </c>
      <c r="M2288">
        <v>1</v>
      </c>
      <c r="N2288" t="str">
        <f>VLOOKUP(טבלה1[[#This Row],[level_id]],Level_id!$A$2:$B$5,2)</f>
        <v>All levels</v>
      </c>
      <c r="O2288" t="str">
        <f>LOWER(טבלה1[[#This Row],[level_desc]])</f>
        <v>all levels</v>
      </c>
      <c r="P2288" s="3" t="str">
        <f>UPPER(טבלה1[[#This Row],[small letters]])</f>
        <v>ALL LEVELS</v>
      </c>
      <c r="Q2288">
        <f>LEN(טבלה1[[#This Row],[no spaces]])</f>
        <v>10</v>
      </c>
      <c r="R2288" t="str">
        <f>TRIM(טבלה1[[#This Row],[small letters]])</f>
        <v>all levels</v>
      </c>
      <c r="S2288" s="6">
        <v>1.5</v>
      </c>
      <c r="T2288" s="12">
        <v>42289</v>
      </c>
      <c r="U2288" s="6">
        <f>DAY(טבלה1[[#This Row],[published_date]])</f>
        <v>12</v>
      </c>
      <c r="V2288" s="6">
        <f>MONTH(טבלה1[[#This Row],[published_date]])</f>
        <v>10</v>
      </c>
      <c r="W2288" s="6">
        <f>YEAR(טבלה1[[#This Row],[published_date]])</f>
        <v>2015</v>
      </c>
      <c r="X2288">
        <v>3</v>
      </c>
      <c r="Y2288" t="str">
        <f>VLOOKUP(טבלה1[[#This Row],[subject_id]],Subject_id!$A$2:$B$5,2)</f>
        <v>Musical Instruments</v>
      </c>
      <c r="Z2288" s="7">
        <v>43734</v>
      </c>
      <c r="AA2288">
        <f>_xlfn.DAYS(טבלה1[[#This Row],[Removal_date]],טבלה1[[#This Row],[published_date]])</f>
        <v>1445</v>
      </c>
      <c r="AB2288" s="4">
        <f>טבלה1[[#This Row],[price]]*טבלה1[[#This Row],[num_subscribers]]</f>
        <v>3570</v>
      </c>
    </row>
    <row r="2289" spans="1:28" x14ac:dyDescent="0.3">
      <c r="A2289">
        <v>637452</v>
      </c>
      <c r="B2289" t="s">
        <v>1132</v>
      </c>
      <c r="C2289" t="str">
        <f>LEFT(טבלה1[[#This Row],[course_title]],10)</f>
        <v>Complete G</v>
      </c>
      <c r="D2289" t="str">
        <f>RIGHT(טבלה1[[#This Row],[course_title]],10)</f>
        <v>ness Loans</v>
      </c>
      <c r="E2289" t="str">
        <f>MID(טבלה1[[#This Row],[course_title]],2,10)</f>
        <v>omplete Gu</v>
      </c>
      <c r="F2289" t="s">
        <v>1133</v>
      </c>
      <c r="G2289" t="str">
        <f>REPLACE(טבלה1[[#This Row],[url]],19,3,"com")</f>
        <v>https://www.udemy.com/complete-guide-to-business-loans/</v>
      </c>
      <c r="H2289" t="b">
        <v>1</v>
      </c>
      <c r="I2289" s="4">
        <v>30</v>
      </c>
      <c r="J2289" s="5">
        <v>35</v>
      </c>
      <c r="K2289" s="5">
        <v>4</v>
      </c>
      <c r="L2289" s="5">
        <v>35</v>
      </c>
      <c r="M2289">
        <v>2</v>
      </c>
      <c r="N2289" t="str">
        <f>VLOOKUP(טבלה1[[#This Row],[level_id]],Level_id!$A$2:$B$5,2)</f>
        <v>Beginner Level</v>
      </c>
      <c r="O2289" t="str">
        <f>LOWER(טבלה1[[#This Row],[level_desc]])</f>
        <v>beginner level</v>
      </c>
      <c r="P2289" s="3" t="str">
        <f>UPPER(טבלה1[[#This Row],[small letters]])</f>
        <v>BEGINNER LEVEL</v>
      </c>
      <c r="Q2289">
        <f>LEN(טבלה1[[#This Row],[no spaces]])</f>
        <v>14</v>
      </c>
      <c r="R2289" t="str">
        <f>TRIM(טבלה1[[#This Row],[small letters]])</f>
        <v>beginner level</v>
      </c>
      <c r="S2289" s="6">
        <v>1.5</v>
      </c>
      <c r="T2289" s="12">
        <v>42342</v>
      </c>
      <c r="U2289" s="6">
        <f>DAY(טבלה1[[#This Row],[published_date]])</f>
        <v>4</v>
      </c>
      <c r="V2289" s="6">
        <f>MONTH(טבלה1[[#This Row],[published_date]])</f>
        <v>12</v>
      </c>
      <c r="W2289" s="6">
        <f>YEAR(טבלה1[[#This Row],[published_date]])</f>
        <v>2015</v>
      </c>
      <c r="X2289">
        <v>1</v>
      </c>
      <c r="Y2289" t="str">
        <f>VLOOKUP(טבלה1[[#This Row],[subject_id]],Subject_id!$A$2:$B$5,2)</f>
        <v>Business Finance</v>
      </c>
      <c r="Z2289" s="7">
        <v>43465</v>
      </c>
      <c r="AA2289">
        <f>_xlfn.DAYS(טבלה1[[#This Row],[Removal_date]],טבלה1[[#This Row],[published_date]])</f>
        <v>1123</v>
      </c>
      <c r="AB2289" s="4">
        <f>טבלה1[[#This Row],[price]]*טבלה1[[#This Row],[num_subscribers]]</f>
        <v>1050</v>
      </c>
    </row>
    <row r="2290" spans="1:28" x14ac:dyDescent="0.3">
      <c r="A2290">
        <v>638100</v>
      </c>
      <c r="B2290" t="s">
        <v>4120</v>
      </c>
      <c r="C2290" t="str">
        <f>LEFT(טבלה1[[#This Row],[course_title]],10)</f>
        <v>Fingerstyl</v>
      </c>
      <c r="D2290" t="str">
        <f>RIGHT(טבלה1[[#This Row],[course_title]],10)</f>
        <v>nced Level</v>
      </c>
      <c r="E2290" t="str">
        <f>MID(טבלה1[[#This Row],[course_title]],2,10)</f>
        <v>ingerstyle</v>
      </c>
      <c r="F2290" t="s">
        <v>4121</v>
      </c>
      <c r="G2290" t="str">
        <f>REPLACE(טבלה1[[#This Row],[url]],19,3,"com")</f>
        <v>https://www.udemy.com/fingerstyleguitar-jacques-stotzem-advanced/</v>
      </c>
      <c r="H2290" t="b">
        <v>1</v>
      </c>
      <c r="I2290" s="4">
        <v>30</v>
      </c>
      <c r="J2290" s="5">
        <v>77</v>
      </c>
      <c r="K2290" s="5">
        <v>4</v>
      </c>
      <c r="L2290" s="5">
        <v>14</v>
      </c>
      <c r="M2290">
        <v>1</v>
      </c>
      <c r="N2290" t="str">
        <f>VLOOKUP(טבלה1[[#This Row],[level_id]],Level_id!$A$2:$B$5,2)</f>
        <v>All levels</v>
      </c>
      <c r="O2290" t="str">
        <f>LOWER(טבלה1[[#This Row],[level_desc]])</f>
        <v>all levels</v>
      </c>
      <c r="P2290" s="3" t="str">
        <f>UPPER(טבלה1[[#This Row],[small letters]])</f>
        <v>ALL LEVELS</v>
      </c>
      <c r="Q2290">
        <f>LEN(טבלה1[[#This Row],[no spaces]])</f>
        <v>10</v>
      </c>
      <c r="R2290" t="str">
        <f>TRIM(טבלה1[[#This Row],[small letters]])</f>
        <v>all levels</v>
      </c>
      <c r="S2290" s="6">
        <v>2</v>
      </c>
      <c r="T2290" s="12">
        <v>42290</v>
      </c>
      <c r="U2290" s="6">
        <f>DAY(טבלה1[[#This Row],[published_date]])</f>
        <v>13</v>
      </c>
      <c r="V2290" s="6">
        <f>MONTH(טבלה1[[#This Row],[published_date]])</f>
        <v>10</v>
      </c>
      <c r="W2290" s="6">
        <f>YEAR(טבלה1[[#This Row],[published_date]])</f>
        <v>2015</v>
      </c>
      <c r="X2290">
        <v>3</v>
      </c>
      <c r="Y2290" t="str">
        <f>VLOOKUP(טבלה1[[#This Row],[subject_id]],Subject_id!$A$2:$B$5,2)</f>
        <v>Musical Instruments</v>
      </c>
      <c r="Z2290" s="7">
        <v>43734</v>
      </c>
      <c r="AA2290">
        <f>_xlfn.DAYS(טבלה1[[#This Row],[Removal_date]],טבלה1[[#This Row],[published_date]])</f>
        <v>1444</v>
      </c>
      <c r="AB2290" s="4">
        <f>טבלה1[[#This Row],[price]]*טבלה1[[#This Row],[num_subscribers]]</f>
        <v>2310</v>
      </c>
    </row>
    <row r="2291" spans="1:28" x14ac:dyDescent="0.3">
      <c r="A2291">
        <v>640496</v>
      </c>
      <c r="B2291" t="s">
        <v>3624</v>
      </c>
      <c r="C2291" t="str">
        <f>LEFT(טבלה1[[#This Row],[course_title]],10)</f>
        <v>Teaching M</v>
      </c>
      <c r="D2291" t="str">
        <f>RIGHT(טבלה1[[#This Row],[course_title]],10)</f>
        <v>cessfully.</v>
      </c>
      <c r="E2291" t="str">
        <f>MID(טבלה1[[#This Row],[course_title]],2,10)</f>
        <v>eaching Mu</v>
      </c>
      <c r="F2291" t="s">
        <v>3625</v>
      </c>
      <c r="G2291" t="str">
        <f>REPLACE(טבלה1[[#This Row],[url]],19,3,"com")</f>
        <v>https://www.udemy.com/teaching-piano-a-quick-guide-for-begginers/</v>
      </c>
      <c r="H2291" t="b">
        <v>1</v>
      </c>
      <c r="I2291" s="4">
        <v>30</v>
      </c>
      <c r="J2291" s="5">
        <v>1337</v>
      </c>
      <c r="K2291" s="5">
        <v>5</v>
      </c>
      <c r="L2291" s="5">
        <v>18</v>
      </c>
      <c r="M2291">
        <v>2</v>
      </c>
      <c r="N2291" t="str">
        <f>VLOOKUP(טבלה1[[#This Row],[level_id]],Level_id!$A$2:$B$5,2)</f>
        <v>Beginner Level</v>
      </c>
      <c r="O2291" t="str">
        <f>LOWER(טבלה1[[#This Row],[level_desc]])</f>
        <v>beginner level</v>
      </c>
      <c r="P2291" s="3" t="str">
        <f>UPPER(טבלה1[[#This Row],[small letters]])</f>
        <v>BEGINNER LEVEL</v>
      </c>
      <c r="Q2291">
        <f>LEN(טבלה1[[#This Row],[no spaces]])</f>
        <v>14</v>
      </c>
      <c r="R2291" t="str">
        <f>TRIM(טבלה1[[#This Row],[small letters]])</f>
        <v>beginner level</v>
      </c>
      <c r="S2291" s="6">
        <v>1.5</v>
      </c>
      <c r="T2291" s="12">
        <v>42293</v>
      </c>
      <c r="U2291" s="6">
        <f>DAY(טבלה1[[#This Row],[published_date]])</f>
        <v>16</v>
      </c>
      <c r="V2291" s="6">
        <f>MONTH(טבלה1[[#This Row],[published_date]])</f>
        <v>10</v>
      </c>
      <c r="W2291" s="6">
        <f>YEAR(טבלה1[[#This Row],[published_date]])</f>
        <v>2015</v>
      </c>
      <c r="X2291">
        <v>3</v>
      </c>
      <c r="Y2291" t="str">
        <f>VLOOKUP(טבלה1[[#This Row],[subject_id]],Subject_id!$A$2:$B$5,2)</f>
        <v>Musical Instruments</v>
      </c>
      <c r="Z2291" s="7">
        <v>43465</v>
      </c>
      <c r="AA2291">
        <f>_xlfn.DAYS(טבלה1[[#This Row],[Removal_date]],טבלה1[[#This Row],[published_date]])</f>
        <v>1172</v>
      </c>
      <c r="AB2291" s="4">
        <f>טבלה1[[#This Row],[price]]*טבלה1[[#This Row],[num_subscribers]]</f>
        <v>40110</v>
      </c>
    </row>
    <row r="2292" spans="1:28" x14ac:dyDescent="0.3">
      <c r="A2292">
        <v>642656</v>
      </c>
      <c r="B2292" t="s">
        <v>2454</v>
      </c>
      <c r="C2292" t="str">
        <f>LEFT(טבלה1[[#This Row],[course_title]],10)</f>
        <v>How to Cre</v>
      </c>
      <c r="D2292" t="str">
        <f>RIGHT(טבלה1[[#This Row],[course_title]],10)</f>
        <v>with Canva</v>
      </c>
      <c r="E2292" t="str">
        <f>MID(טבלה1[[#This Row],[course_title]],2,10)</f>
        <v>ow to Crea</v>
      </c>
      <c r="F2292" t="s">
        <v>2455</v>
      </c>
      <c r="G2292" t="str">
        <f>REPLACE(טבלה1[[#This Row],[url]],19,3,"com")</f>
        <v>https://www.udemy.com/professional-kindle-ebooks-covers-canva-amazon-ibook-store-covers/</v>
      </c>
      <c r="H2292" t="b">
        <v>1</v>
      </c>
      <c r="I2292" s="4">
        <v>30</v>
      </c>
      <c r="J2292" s="5">
        <v>1279</v>
      </c>
      <c r="K2292" s="5">
        <v>3</v>
      </c>
      <c r="L2292" s="5">
        <v>33</v>
      </c>
      <c r="M2292">
        <v>2</v>
      </c>
      <c r="N2292" t="str">
        <f>VLOOKUP(טבלה1[[#This Row],[level_id]],Level_id!$A$2:$B$5,2)</f>
        <v>Beginner Level</v>
      </c>
      <c r="O2292" t="str">
        <f>LOWER(טבלה1[[#This Row],[level_desc]])</f>
        <v>beginner level</v>
      </c>
      <c r="P2292" s="3" t="str">
        <f>UPPER(טבלה1[[#This Row],[small letters]])</f>
        <v>BEGINNER LEVEL</v>
      </c>
      <c r="Q2292">
        <f>LEN(טבלה1[[#This Row],[no spaces]])</f>
        <v>14</v>
      </c>
      <c r="R2292" t="str">
        <f>TRIM(טבלה1[[#This Row],[small letters]])</f>
        <v>beginner level</v>
      </c>
      <c r="S2292" s="6">
        <v>1.5</v>
      </c>
      <c r="T2292" s="12">
        <v>42298</v>
      </c>
      <c r="U2292" s="6">
        <f>DAY(טבלה1[[#This Row],[published_date]])</f>
        <v>21</v>
      </c>
      <c r="V2292" s="6">
        <f>MONTH(טבלה1[[#This Row],[published_date]])</f>
        <v>10</v>
      </c>
      <c r="W2292" s="6">
        <f>YEAR(טבלה1[[#This Row],[published_date]])</f>
        <v>2015</v>
      </c>
      <c r="X2292">
        <v>2</v>
      </c>
      <c r="Y2292" t="str">
        <f>VLOOKUP(טבלה1[[#This Row],[subject_id]],Subject_id!$A$2:$B$5,2)</f>
        <v>Graphic Design</v>
      </c>
      <c r="Z2292" s="7">
        <v>43465</v>
      </c>
      <c r="AA2292">
        <f>_xlfn.DAYS(טבלה1[[#This Row],[Removal_date]],טבלה1[[#This Row],[published_date]])</f>
        <v>1167</v>
      </c>
      <c r="AB2292" s="4">
        <f>טבלה1[[#This Row],[price]]*טבלה1[[#This Row],[num_subscribers]]</f>
        <v>38370</v>
      </c>
    </row>
    <row r="2293" spans="1:28" x14ac:dyDescent="0.3">
      <c r="A2293">
        <v>644914</v>
      </c>
      <c r="B2293" t="s">
        <v>2590</v>
      </c>
      <c r="C2293" t="str">
        <f>LEFT(טבלה1[[#This Row],[course_title]],10)</f>
        <v>Digital Il</v>
      </c>
      <c r="D2293" t="str">
        <f>RIGHT(טבלה1[[#This Row],[course_title]],10)</f>
        <v>lustration</v>
      </c>
      <c r="E2293" t="str">
        <f>MID(טבלה1[[#This Row],[course_title]],2,10)</f>
        <v>igital Ill</v>
      </c>
      <c r="F2293" t="s">
        <v>2591</v>
      </c>
      <c r="G2293" t="str">
        <f>REPLACE(טבלה1[[#This Row],[url]],19,3,"com")</f>
        <v>https://www.udemy.com/digital-illustration/</v>
      </c>
      <c r="H2293" t="b">
        <v>1</v>
      </c>
      <c r="I2293" s="4">
        <v>30</v>
      </c>
      <c r="J2293" s="5">
        <v>1440</v>
      </c>
      <c r="K2293" s="5">
        <v>16</v>
      </c>
      <c r="L2293" s="5">
        <v>14</v>
      </c>
      <c r="M2293">
        <v>1</v>
      </c>
      <c r="N2293" t="str">
        <f>VLOOKUP(טבלה1[[#This Row],[level_id]],Level_id!$A$2:$B$5,2)</f>
        <v>All levels</v>
      </c>
      <c r="O2293" t="str">
        <f>LOWER(טבלה1[[#This Row],[level_desc]])</f>
        <v>all levels</v>
      </c>
      <c r="P2293" s="3" t="str">
        <f>UPPER(טבלה1[[#This Row],[small letters]])</f>
        <v>ALL LEVELS</v>
      </c>
      <c r="Q2293">
        <f>LEN(טבלה1[[#This Row],[no spaces]])</f>
        <v>10</v>
      </c>
      <c r="R2293" t="str">
        <f>TRIM(טבלה1[[#This Row],[small letters]])</f>
        <v>all levels</v>
      </c>
      <c r="S2293" s="6">
        <v>1.5</v>
      </c>
      <c r="T2293" s="12">
        <v>42311</v>
      </c>
      <c r="U2293" s="6">
        <f>DAY(טבלה1[[#This Row],[published_date]])</f>
        <v>3</v>
      </c>
      <c r="V2293" s="6">
        <f>MONTH(טבלה1[[#This Row],[published_date]])</f>
        <v>11</v>
      </c>
      <c r="W2293" s="6">
        <f>YEAR(טבלה1[[#This Row],[published_date]])</f>
        <v>2015</v>
      </c>
      <c r="X2293">
        <v>2</v>
      </c>
      <c r="Y2293" t="str">
        <f>VLOOKUP(טבלה1[[#This Row],[subject_id]],Subject_id!$A$2:$B$5,2)</f>
        <v>Graphic Design</v>
      </c>
      <c r="Z2293" s="7">
        <v>43734</v>
      </c>
      <c r="AA2293">
        <f>_xlfn.DAYS(טבלה1[[#This Row],[Removal_date]],טבלה1[[#This Row],[published_date]])</f>
        <v>1423</v>
      </c>
      <c r="AB2293" s="4">
        <f>טבלה1[[#This Row],[price]]*טבלה1[[#This Row],[num_subscribers]]</f>
        <v>43200</v>
      </c>
    </row>
    <row r="2294" spans="1:28" x14ac:dyDescent="0.3">
      <c r="A2294">
        <v>650222</v>
      </c>
      <c r="B2294" t="s">
        <v>6615</v>
      </c>
      <c r="C2294" t="str">
        <f>LEFT(טבלה1[[#This Row],[course_title]],10)</f>
        <v>The Comple</v>
      </c>
      <c r="D2294" t="str">
        <f>RIGHT(טבלה1[[#This Row],[course_title]],10)</f>
        <v>tes Design</v>
      </c>
      <c r="E2294" t="str">
        <f>MID(טבלה1[[#This Row],[course_title]],2,10)</f>
        <v>he Complet</v>
      </c>
      <c r="F2294" t="s">
        <v>6616</v>
      </c>
      <c r="G2294" t="str">
        <f>REPLACE(טבלה1[[#This Row],[url]],19,3,"com")</f>
        <v>https://www.udemy.com/build-responsive-websites-with-html5-and-css3-from-scratch/</v>
      </c>
      <c r="H2294" t="b">
        <v>1</v>
      </c>
      <c r="I2294" s="4">
        <v>30</v>
      </c>
      <c r="J2294" s="5">
        <v>1551</v>
      </c>
      <c r="K2294" s="5">
        <v>42</v>
      </c>
      <c r="L2294" s="5">
        <v>78</v>
      </c>
      <c r="M2294">
        <v>1</v>
      </c>
      <c r="N2294" t="str">
        <f>VLOOKUP(טבלה1[[#This Row],[level_id]],Level_id!$A$2:$B$5,2)</f>
        <v>All levels</v>
      </c>
      <c r="O2294" t="str">
        <f>LOWER(טבלה1[[#This Row],[level_desc]])</f>
        <v>all levels</v>
      </c>
      <c r="P2294" s="3" t="str">
        <f>UPPER(טבלה1[[#This Row],[small letters]])</f>
        <v>ALL LEVELS</v>
      </c>
      <c r="Q2294">
        <f>LEN(טבלה1[[#This Row],[no spaces]])</f>
        <v>10</v>
      </c>
      <c r="R2294" t="str">
        <f>TRIM(טבלה1[[#This Row],[small letters]])</f>
        <v>all levels</v>
      </c>
      <c r="S2294" s="6">
        <v>7.5</v>
      </c>
      <c r="T2294" s="12">
        <v>42345</v>
      </c>
      <c r="U2294" s="6">
        <f>DAY(טבלה1[[#This Row],[published_date]])</f>
        <v>7</v>
      </c>
      <c r="V2294" s="6">
        <f>MONTH(טבלה1[[#This Row],[published_date]])</f>
        <v>12</v>
      </c>
      <c r="W2294" s="6">
        <f>YEAR(טבלה1[[#This Row],[published_date]])</f>
        <v>2015</v>
      </c>
      <c r="X2294">
        <v>4</v>
      </c>
      <c r="Y2294" t="str">
        <f>VLOOKUP(טבלה1[[#This Row],[subject_id]],Subject_id!$A$2:$B$5,2)</f>
        <v>Web Development</v>
      </c>
      <c r="Z2294" s="7">
        <v>43734</v>
      </c>
      <c r="AA2294">
        <f>_xlfn.DAYS(טבלה1[[#This Row],[Removal_date]],טבלה1[[#This Row],[published_date]])</f>
        <v>1389</v>
      </c>
      <c r="AB2294" s="4">
        <f>טבלה1[[#This Row],[price]]*טבלה1[[#This Row],[num_subscribers]]</f>
        <v>46530</v>
      </c>
    </row>
    <row r="2295" spans="1:28" x14ac:dyDescent="0.3">
      <c r="A2295">
        <v>651032</v>
      </c>
      <c r="B2295" t="s">
        <v>5158</v>
      </c>
      <c r="C2295" t="str">
        <f>LEFT(טבלה1[[#This Row],[course_title]],10)</f>
        <v xml:space="preserve">Wordpress </v>
      </c>
      <c r="D2295" t="str">
        <f>RIGHT(טבלה1[[#This Row],[course_title]],10)</f>
        <v>in 2 hours</v>
      </c>
      <c r="E2295" t="str">
        <f>MID(טבלה1[[#This Row],[course_title]],2,10)</f>
        <v>ordpress -</v>
      </c>
      <c r="F2295" t="s">
        <v>5159</v>
      </c>
      <c r="G2295" t="str">
        <f>REPLACE(טבלה1[[#This Row],[url]],19,3,"com")</f>
        <v>https://www.udemy.com/wordpress-business-website/</v>
      </c>
      <c r="H2295" t="b">
        <v>1</v>
      </c>
      <c r="I2295" s="4">
        <v>30</v>
      </c>
      <c r="J2295" s="5">
        <v>1772</v>
      </c>
      <c r="K2295" s="5">
        <v>13</v>
      </c>
      <c r="L2295" s="5">
        <v>48</v>
      </c>
      <c r="M2295">
        <v>2</v>
      </c>
      <c r="N2295" t="str">
        <f>VLOOKUP(טבלה1[[#This Row],[level_id]],Level_id!$A$2:$B$5,2)</f>
        <v>Beginner Level</v>
      </c>
      <c r="O2295" t="str">
        <f>LOWER(טבלה1[[#This Row],[level_desc]])</f>
        <v>beginner level</v>
      </c>
      <c r="P2295" s="3" t="str">
        <f>UPPER(טבלה1[[#This Row],[small letters]])</f>
        <v>BEGINNER LEVEL</v>
      </c>
      <c r="Q2295">
        <f>LEN(טבלה1[[#This Row],[no spaces]])</f>
        <v>14</v>
      </c>
      <c r="R2295" t="str">
        <f>TRIM(טבלה1[[#This Row],[small letters]])</f>
        <v>beginner level</v>
      </c>
      <c r="S2295" s="6">
        <v>2.5</v>
      </c>
      <c r="T2295" s="12">
        <v>42305</v>
      </c>
      <c r="U2295" s="6">
        <f>DAY(טבלה1[[#This Row],[published_date]])</f>
        <v>28</v>
      </c>
      <c r="V2295" s="6">
        <f>MONTH(טבלה1[[#This Row],[published_date]])</f>
        <v>10</v>
      </c>
      <c r="W2295" s="6">
        <f>YEAR(טבלה1[[#This Row],[published_date]])</f>
        <v>2015</v>
      </c>
      <c r="X2295">
        <v>4</v>
      </c>
      <c r="Y2295" t="str">
        <f>VLOOKUP(טבלה1[[#This Row],[subject_id]],Subject_id!$A$2:$B$5,2)</f>
        <v>Web Development</v>
      </c>
      <c r="Z2295" s="7">
        <v>43465</v>
      </c>
      <c r="AA2295">
        <f>_xlfn.DAYS(טבלה1[[#This Row],[Removal_date]],טבלה1[[#This Row],[published_date]])</f>
        <v>1160</v>
      </c>
      <c r="AB2295" s="4">
        <f>טבלה1[[#This Row],[price]]*טבלה1[[#This Row],[num_subscribers]]</f>
        <v>53160</v>
      </c>
    </row>
    <row r="2296" spans="1:28" x14ac:dyDescent="0.3">
      <c r="A2296">
        <v>661878</v>
      </c>
      <c r="B2296" t="s">
        <v>6589</v>
      </c>
      <c r="C2296" t="str">
        <f>LEFT(טבלה1[[#This Row],[course_title]],10)</f>
        <v>Learn to B</v>
      </c>
      <c r="D2296" t="str">
        <f>RIGHT(טבלה1[[#This Row],[course_title]],10)</f>
        <v xml:space="preserve"> Framework</v>
      </c>
      <c r="E2296" t="str">
        <f>MID(טבלה1[[#This Row],[course_title]],2,10)</f>
        <v>earn to Bu</v>
      </c>
      <c r="F2296" t="s">
        <v>6590</v>
      </c>
      <c r="G2296" t="str">
        <f>REPLACE(טבלה1[[#This Row],[url]],19,3,"com")</f>
        <v>https://www.udemy.com/learn-to-build-web-apps-using-laravel-framework/</v>
      </c>
      <c r="H2296" t="b">
        <v>1</v>
      </c>
      <c r="I2296" s="4">
        <v>30</v>
      </c>
      <c r="J2296" s="5">
        <v>746</v>
      </c>
      <c r="K2296" s="5">
        <v>93</v>
      </c>
      <c r="L2296" s="5">
        <v>39</v>
      </c>
      <c r="M2296">
        <v>1</v>
      </c>
      <c r="N2296" t="str">
        <f>VLOOKUP(טבלה1[[#This Row],[level_id]],Level_id!$A$2:$B$5,2)</f>
        <v>All levels</v>
      </c>
      <c r="O2296" t="str">
        <f>LOWER(טבלה1[[#This Row],[level_desc]])</f>
        <v>all levels</v>
      </c>
      <c r="P2296" s="3" t="str">
        <f>UPPER(טבלה1[[#This Row],[small letters]])</f>
        <v>ALL LEVELS</v>
      </c>
      <c r="Q2296">
        <f>LEN(טבלה1[[#This Row],[no spaces]])</f>
        <v>10</v>
      </c>
      <c r="R2296" t="str">
        <f>TRIM(טבלה1[[#This Row],[small letters]])</f>
        <v>all levels</v>
      </c>
      <c r="S2296" s="6">
        <v>6.5</v>
      </c>
      <c r="T2296" s="12">
        <v>42318</v>
      </c>
      <c r="U2296" s="6">
        <f>DAY(טבלה1[[#This Row],[published_date]])</f>
        <v>10</v>
      </c>
      <c r="V2296" s="6">
        <f>MONTH(טבלה1[[#This Row],[published_date]])</f>
        <v>11</v>
      </c>
      <c r="W2296" s="6">
        <f>YEAR(טבלה1[[#This Row],[published_date]])</f>
        <v>2015</v>
      </c>
      <c r="X2296">
        <v>4</v>
      </c>
      <c r="Y2296" t="str">
        <f>VLOOKUP(טבלה1[[#This Row],[subject_id]],Subject_id!$A$2:$B$5,2)</f>
        <v>Web Development</v>
      </c>
      <c r="Z2296" s="7">
        <v>43734</v>
      </c>
      <c r="AA2296">
        <f>_xlfn.DAYS(טבלה1[[#This Row],[Removal_date]],טבלה1[[#This Row],[published_date]])</f>
        <v>1416</v>
      </c>
      <c r="AB2296" s="4">
        <f>טבלה1[[#This Row],[price]]*טבלה1[[#This Row],[num_subscribers]]</f>
        <v>22380</v>
      </c>
    </row>
    <row r="2297" spans="1:28" x14ac:dyDescent="0.3">
      <c r="A2297">
        <v>681390</v>
      </c>
      <c r="B2297" t="s">
        <v>4773</v>
      </c>
      <c r="C2297" t="str">
        <f>LEFT(טבלה1[[#This Row],[course_title]],10)</f>
        <v>Practice g</v>
      </c>
      <c r="D2297" t="str">
        <f>RIGHT(טבלה1[[#This Row],[course_title]],10)</f>
        <v>come a pro</v>
      </c>
      <c r="E2297" t="str">
        <f>MID(טבלה1[[#This Row],[course_title]],2,10)</f>
        <v>ractice gu</v>
      </c>
      <c r="F2297" t="s">
        <v>4774</v>
      </c>
      <c r="G2297" t="str">
        <f>REPLACE(טבלה1[[#This Row],[url]],19,3,"com")</f>
        <v>https://www.udemy.com/practice-guitar-with-no-previous-experience-and-become-a-pro/</v>
      </c>
      <c r="H2297" t="b">
        <v>1</v>
      </c>
      <c r="I2297" s="4">
        <v>30</v>
      </c>
      <c r="J2297" s="5">
        <v>26</v>
      </c>
      <c r="K2297" s="5">
        <v>0</v>
      </c>
      <c r="L2297" s="5">
        <v>14</v>
      </c>
      <c r="M2297">
        <v>2</v>
      </c>
      <c r="N2297" t="str">
        <f>VLOOKUP(טבלה1[[#This Row],[level_id]],Level_id!$A$2:$B$5,2)</f>
        <v>Beginner Level</v>
      </c>
      <c r="O2297" t="str">
        <f>LOWER(טבלה1[[#This Row],[level_desc]])</f>
        <v>beginner level</v>
      </c>
      <c r="P2297" s="3" t="str">
        <f>UPPER(טבלה1[[#This Row],[small letters]])</f>
        <v>BEGINNER LEVEL</v>
      </c>
      <c r="Q2297">
        <f>LEN(טבלה1[[#This Row],[no spaces]])</f>
        <v>14</v>
      </c>
      <c r="R2297" t="str">
        <f>TRIM(טבלה1[[#This Row],[small letters]])</f>
        <v>beginner level</v>
      </c>
      <c r="S2297" s="6">
        <v>1</v>
      </c>
      <c r="T2297" s="12">
        <v>42748</v>
      </c>
      <c r="U2297" s="6">
        <f>DAY(טבלה1[[#This Row],[published_date]])</f>
        <v>13</v>
      </c>
      <c r="V2297" s="6">
        <f>MONTH(טבלה1[[#This Row],[published_date]])</f>
        <v>1</v>
      </c>
      <c r="W2297" s="6">
        <f>YEAR(טבלה1[[#This Row],[published_date]])</f>
        <v>2017</v>
      </c>
      <c r="X2297">
        <v>3</v>
      </c>
      <c r="Y2297" t="str">
        <f>VLOOKUP(טבלה1[[#This Row],[subject_id]],Subject_id!$A$2:$B$5,2)</f>
        <v>Musical Instruments</v>
      </c>
      <c r="Z2297" s="7">
        <v>43465</v>
      </c>
      <c r="AA2297">
        <f>_xlfn.DAYS(טבלה1[[#This Row],[Removal_date]],טבלה1[[#This Row],[published_date]])</f>
        <v>717</v>
      </c>
      <c r="AB2297" s="4">
        <f>טבלה1[[#This Row],[price]]*טבלה1[[#This Row],[num_subscribers]]</f>
        <v>780</v>
      </c>
    </row>
    <row r="2298" spans="1:28" x14ac:dyDescent="0.3">
      <c r="A2298">
        <v>707224</v>
      </c>
      <c r="B2298" t="s">
        <v>532</v>
      </c>
      <c r="C2298" t="str">
        <f>LEFT(טבלה1[[#This Row],[course_title]],10)</f>
        <v xml:space="preserve">Financial </v>
      </c>
      <c r="D2298" t="str">
        <f>RIGHT(טבלה1[[#This Row],[course_title]],10)</f>
        <v>ind Errors</v>
      </c>
      <c r="E2298" t="str">
        <f>MID(טבלה1[[#This Row],[course_title]],2,10)</f>
        <v>inancial S</v>
      </c>
      <c r="F2298" t="s">
        <v>533</v>
      </c>
      <c r="G2298" t="str">
        <f>REPLACE(טבלה1[[#This Row],[url]],19,3,"com")</f>
        <v>https://www.udemy.com/financial-statement-review-101-how-to-find-errors/</v>
      </c>
      <c r="H2298" t="b">
        <v>1</v>
      </c>
      <c r="I2298" s="4">
        <v>30</v>
      </c>
      <c r="J2298" s="5">
        <v>5</v>
      </c>
      <c r="K2298" s="5">
        <v>2</v>
      </c>
      <c r="L2298" s="5">
        <v>15</v>
      </c>
      <c r="M2298">
        <v>2</v>
      </c>
      <c r="N2298" t="str">
        <f>VLOOKUP(טבלה1[[#This Row],[level_id]],Level_id!$A$2:$B$5,2)</f>
        <v>Beginner Level</v>
      </c>
      <c r="O2298" t="str">
        <f>LOWER(טבלה1[[#This Row],[level_desc]])</f>
        <v>beginner level</v>
      </c>
      <c r="P2298" s="3" t="str">
        <f>UPPER(טבלה1[[#This Row],[small letters]])</f>
        <v>BEGINNER LEVEL</v>
      </c>
      <c r="Q2298">
        <f>LEN(טבלה1[[#This Row],[no spaces]])</f>
        <v>14</v>
      </c>
      <c r="R2298" t="str">
        <f>TRIM(טבלה1[[#This Row],[small letters]])</f>
        <v>beginner level</v>
      </c>
      <c r="S2298" s="6">
        <v>2</v>
      </c>
      <c r="T2298" s="12">
        <v>42769</v>
      </c>
      <c r="U2298" s="6">
        <f>DAY(טבלה1[[#This Row],[published_date]])</f>
        <v>3</v>
      </c>
      <c r="V2298" s="6">
        <f>MONTH(טבלה1[[#This Row],[published_date]])</f>
        <v>2</v>
      </c>
      <c r="W2298" s="6">
        <f>YEAR(טבלה1[[#This Row],[published_date]])</f>
        <v>2017</v>
      </c>
      <c r="X2298">
        <v>1</v>
      </c>
      <c r="Y2298" t="str">
        <f>VLOOKUP(טבלה1[[#This Row],[subject_id]],Subject_id!$A$2:$B$5,2)</f>
        <v>Business Finance</v>
      </c>
      <c r="Z2298" s="7">
        <v>43245</v>
      </c>
      <c r="AA2298">
        <f>_xlfn.DAYS(טבלה1[[#This Row],[Removal_date]],טבלה1[[#This Row],[published_date]])</f>
        <v>476</v>
      </c>
      <c r="AB2298" s="4">
        <f>טבלה1[[#This Row],[price]]*טבלה1[[#This Row],[num_subscribers]]</f>
        <v>150</v>
      </c>
    </row>
    <row r="2299" spans="1:28" x14ac:dyDescent="0.3">
      <c r="A2299">
        <v>708696</v>
      </c>
      <c r="B2299" t="s">
        <v>3808</v>
      </c>
      <c r="C2299" t="str">
        <f>LEFT(טבלה1[[#This Row],[course_title]],10)</f>
        <v>Instant Bo</v>
      </c>
      <c r="D2299" t="str">
        <f>RIGHT(טבלה1[[#This Row],[course_title]],10)</f>
        <v>umming now</v>
      </c>
      <c r="E2299" t="str">
        <f>MID(טבלה1[[#This Row],[course_title]],2,10)</f>
        <v>nstant Bod</v>
      </c>
      <c r="F2299" t="s">
        <v>3809</v>
      </c>
      <c r="G2299" t="str">
        <f>REPLACE(טבלה1[[#This Row],[url]],19,3,"com")</f>
        <v>https://www.udemy.com/instant-bodhran-learn-irish-drum-for-fun-and-in-sessions/</v>
      </c>
      <c r="H2299" t="b">
        <v>1</v>
      </c>
      <c r="I2299" s="4">
        <v>30</v>
      </c>
      <c r="J2299" s="5">
        <v>920</v>
      </c>
      <c r="K2299" s="5">
        <v>31</v>
      </c>
      <c r="L2299" s="5">
        <v>9</v>
      </c>
      <c r="M2299">
        <v>2</v>
      </c>
      <c r="N2299" t="str">
        <f>VLOOKUP(טבלה1[[#This Row],[level_id]],Level_id!$A$2:$B$5,2)</f>
        <v>Beginner Level</v>
      </c>
      <c r="O2299" t="str">
        <f>LOWER(טבלה1[[#This Row],[level_desc]])</f>
        <v>beginner level</v>
      </c>
      <c r="P2299" s="3" t="str">
        <f>UPPER(טבלה1[[#This Row],[small letters]])</f>
        <v>BEGINNER LEVEL</v>
      </c>
      <c r="Q2299">
        <f>LEN(טבלה1[[#This Row],[no spaces]])</f>
        <v>14</v>
      </c>
      <c r="R2299" t="str">
        <f>TRIM(טבלה1[[#This Row],[small letters]])</f>
        <v>beginner level</v>
      </c>
      <c r="S2299" s="6">
        <v>1</v>
      </c>
      <c r="T2299" s="12">
        <v>42381</v>
      </c>
      <c r="U2299" s="6">
        <f>DAY(טבלה1[[#This Row],[published_date]])</f>
        <v>12</v>
      </c>
      <c r="V2299" s="6">
        <f>MONTH(טבלה1[[#This Row],[published_date]])</f>
        <v>1</v>
      </c>
      <c r="W2299" s="6">
        <f>YEAR(טבלה1[[#This Row],[published_date]])</f>
        <v>2016</v>
      </c>
      <c r="X2299">
        <v>3</v>
      </c>
      <c r="Y2299" t="str">
        <f>VLOOKUP(טבלה1[[#This Row],[subject_id]],Subject_id!$A$2:$B$5,2)</f>
        <v>Musical Instruments</v>
      </c>
      <c r="Z2299" s="7">
        <v>43465</v>
      </c>
      <c r="AA2299">
        <f>_xlfn.DAYS(טבלה1[[#This Row],[Removal_date]],טבלה1[[#This Row],[published_date]])</f>
        <v>1084</v>
      </c>
      <c r="AB2299" s="4">
        <f>טבלה1[[#This Row],[price]]*טבלה1[[#This Row],[num_subscribers]]</f>
        <v>27600</v>
      </c>
    </row>
    <row r="2300" spans="1:28" x14ac:dyDescent="0.3">
      <c r="A2300">
        <v>714724</v>
      </c>
      <c r="B2300" t="s">
        <v>6412</v>
      </c>
      <c r="C2300" t="str">
        <f>LEFT(טבלה1[[#This Row],[course_title]],10)</f>
        <v>Docker Tec</v>
      </c>
      <c r="D2300" t="str">
        <f>RIGHT(טבלה1[[#This Row],[course_title]],10)</f>
        <v>Developers</v>
      </c>
      <c r="E2300" t="str">
        <f>MID(טבלה1[[#This Row],[course_title]],2,10)</f>
        <v>ocker Tech</v>
      </c>
      <c r="F2300" t="s">
        <v>6413</v>
      </c>
      <c r="G2300" t="str">
        <f>REPLACE(טבלה1[[#This Row],[url]],19,3,"com")</f>
        <v>https://www.udemy.com/docker-tutorial-for-devops-run-docker-containers/</v>
      </c>
      <c r="H2300" t="b">
        <v>1</v>
      </c>
      <c r="I2300" s="4">
        <v>30</v>
      </c>
      <c r="J2300" s="5">
        <v>19210</v>
      </c>
      <c r="K2300" s="5">
        <v>3137</v>
      </c>
      <c r="L2300" s="5">
        <v>44</v>
      </c>
      <c r="M2300">
        <v>1</v>
      </c>
      <c r="N2300" t="str">
        <f>VLOOKUP(טבלה1[[#This Row],[level_id]],Level_id!$A$2:$B$5,2)</f>
        <v>All levels</v>
      </c>
      <c r="O2300" t="str">
        <f>LOWER(טבלה1[[#This Row],[level_desc]])</f>
        <v>all levels</v>
      </c>
      <c r="P2300" s="3" t="str">
        <f>UPPER(טבלה1[[#This Row],[small letters]])</f>
        <v>ALL LEVELS</v>
      </c>
      <c r="Q2300">
        <f>LEN(טבלה1[[#This Row],[no spaces]])</f>
        <v>10</v>
      </c>
      <c r="R2300" t="str">
        <f>TRIM(טבלה1[[#This Row],[small letters]])</f>
        <v>all levels</v>
      </c>
      <c r="S2300" s="6">
        <v>3</v>
      </c>
      <c r="T2300" s="12">
        <v>42611</v>
      </c>
      <c r="U2300" s="6">
        <f>DAY(טבלה1[[#This Row],[published_date]])</f>
        <v>29</v>
      </c>
      <c r="V2300" s="6">
        <f>MONTH(טבלה1[[#This Row],[published_date]])</f>
        <v>8</v>
      </c>
      <c r="W2300" s="6">
        <f>YEAR(טבלה1[[#This Row],[published_date]])</f>
        <v>2016</v>
      </c>
      <c r="X2300">
        <v>4</v>
      </c>
      <c r="Y2300" t="str">
        <f>VLOOKUP(טבלה1[[#This Row],[subject_id]],Subject_id!$A$2:$B$5,2)</f>
        <v>Web Development</v>
      </c>
      <c r="Z2300" s="7">
        <v>43734</v>
      </c>
      <c r="AA2300">
        <f>_xlfn.DAYS(טבלה1[[#This Row],[Removal_date]],טבלה1[[#This Row],[published_date]])</f>
        <v>1123</v>
      </c>
      <c r="AB2300" s="4">
        <f>טבלה1[[#This Row],[price]]*טבלה1[[#This Row],[num_subscribers]]</f>
        <v>576300</v>
      </c>
    </row>
    <row r="2301" spans="1:28" x14ac:dyDescent="0.3">
      <c r="A2301">
        <v>720144</v>
      </c>
      <c r="B2301" t="s">
        <v>5996</v>
      </c>
      <c r="C2301" t="str">
        <f>LEFT(טבלה1[[#This Row],[course_title]],10)</f>
        <v>Basic HTML</v>
      </c>
      <c r="D2301" t="str">
        <f>RIGHT(טבלה1[[#This Row],[course_title]],10)</f>
        <v>Web Design</v>
      </c>
      <c r="E2301" t="str">
        <f>MID(טבלה1[[#This Row],[course_title]],2,10)</f>
        <v xml:space="preserve">asic HTML </v>
      </c>
      <c r="F2301" t="s">
        <v>5997</v>
      </c>
      <c r="G2301" t="str">
        <f>REPLACE(טבלה1[[#This Row],[url]],19,3,"com")</f>
        <v>https://www.udemy.com/basic-html-css-web-design/</v>
      </c>
      <c r="H2301" t="b">
        <v>1</v>
      </c>
      <c r="I2301" s="4">
        <v>30</v>
      </c>
      <c r="J2301" s="5">
        <v>4030</v>
      </c>
      <c r="K2301" s="5">
        <v>92</v>
      </c>
      <c r="L2301" s="5">
        <v>46</v>
      </c>
      <c r="M2301">
        <v>2</v>
      </c>
      <c r="N2301" t="str">
        <f>VLOOKUP(טבלה1[[#This Row],[level_id]],Level_id!$A$2:$B$5,2)</f>
        <v>Beginner Level</v>
      </c>
      <c r="O2301" t="str">
        <f>LOWER(טבלה1[[#This Row],[level_desc]])</f>
        <v>beginner level</v>
      </c>
      <c r="P2301" s="3" t="str">
        <f>UPPER(טבלה1[[#This Row],[small letters]])</f>
        <v>BEGINNER LEVEL</v>
      </c>
      <c r="Q2301">
        <f>LEN(טבלה1[[#This Row],[no spaces]])</f>
        <v>14</v>
      </c>
      <c r="R2301" t="str">
        <f>TRIM(טבלה1[[#This Row],[small letters]])</f>
        <v>beginner level</v>
      </c>
      <c r="S2301" s="6">
        <v>9</v>
      </c>
      <c r="T2301" s="12">
        <v>42419</v>
      </c>
      <c r="U2301" s="6">
        <f>DAY(טבלה1[[#This Row],[published_date]])</f>
        <v>19</v>
      </c>
      <c r="V2301" s="6">
        <f>MONTH(טבלה1[[#This Row],[published_date]])</f>
        <v>2</v>
      </c>
      <c r="W2301" s="6">
        <f>YEAR(טבלה1[[#This Row],[published_date]])</f>
        <v>2016</v>
      </c>
      <c r="X2301">
        <v>4</v>
      </c>
      <c r="Y2301" t="str">
        <f>VLOOKUP(טבלה1[[#This Row],[subject_id]],Subject_id!$A$2:$B$5,2)</f>
        <v>Web Development</v>
      </c>
      <c r="Z2301" s="7">
        <v>43465</v>
      </c>
      <c r="AA2301">
        <f>_xlfn.DAYS(טבלה1[[#This Row],[Removal_date]],טבלה1[[#This Row],[published_date]])</f>
        <v>1046</v>
      </c>
      <c r="AB2301" s="4">
        <f>טבלה1[[#This Row],[price]]*טבלה1[[#This Row],[num_subscribers]]</f>
        <v>120900</v>
      </c>
    </row>
    <row r="2302" spans="1:28" x14ac:dyDescent="0.3">
      <c r="A2302">
        <v>723878</v>
      </c>
      <c r="B2302" t="s">
        <v>7317</v>
      </c>
      <c r="C2302" t="str">
        <f>LEFT(טבלה1[[#This Row],[course_title]],10)</f>
        <v xml:space="preserve">Bootstrap </v>
      </c>
      <c r="D2302" t="str">
        <f>RIGHT(טבלה1[[#This Row],[course_title]],10)</f>
        <v>nding Page</v>
      </c>
      <c r="E2302" t="str">
        <f>MID(טבלה1[[#This Row],[course_title]],2,10)</f>
        <v>ootstrap 4</v>
      </c>
      <c r="F2302" t="s">
        <v>7318</v>
      </c>
      <c r="G2302" t="str">
        <f>REPLACE(טבלה1[[#This Row],[url]],19,3,"com")</f>
        <v>https://www.udemy.com/bootstrap-4-beginners-code-a-responsive-landing-page/</v>
      </c>
      <c r="H2302" t="b">
        <v>1</v>
      </c>
      <c r="I2302" s="4">
        <v>30</v>
      </c>
      <c r="J2302" s="5">
        <v>948</v>
      </c>
      <c r="K2302" s="5">
        <v>193</v>
      </c>
      <c r="L2302" s="5">
        <v>48</v>
      </c>
      <c r="M2302">
        <v>1</v>
      </c>
      <c r="N2302" t="str">
        <f>VLOOKUP(טבלה1[[#This Row],[level_id]],Level_id!$A$2:$B$5,2)</f>
        <v>All levels</v>
      </c>
      <c r="O2302" t="str">
        <f>LOWER(טבלה1[[#This Row],[level_desc]])</f>
        <v>all levels</v>
      </c>
      <c r="P2302" s="3" t="str">
        <f>UPPER(טבלה1[[#This Row],[small letters]])</f>
        <v>ALL LEVELS</v>
      </c>
      <c r="Q2302">
        <f>LEN(טבלה1[[#This Row],[no spaces]])</f>
        <v>10</v>
      </c>
      <c r="R2302" t="str">
        <f>TRIM(טבלה1[[#This Row],[small letters]])</f>
        <v>all levels</v>
      </c>
      <c r="S2302" s="6">
        <v>3.5</v>
      </c>
      <c r="T2302" s="12">
        <v>42626</v>
      </c>
      <c r="U2302" s="6">
        <f>DAY(טבלה1[[#This Row],[published_date]])</f>
        <v>13</v>
      </c>
      <c r="V2302" s="6">
        <f>MONTH(טבלה1[[#This Row],[published_date]])</f>
        <v>9</v>
      </c>
      <c r="W2302" s="6">
        <f>YEAR(טבלה1[[#This Row],[published_date]])</f>
        <v>2016</v>
      </c>
      <c r="X2302">
        <v>4</v>
      </c>
      <c r="Y2302" t="str">
        <f>VLOOKUP(טבלה1[[#This Row],[subject_id]],Subject_id!$A$2:$B$5,2)</f>
        <v>Web Development</v>
      </c>
      <c r="Z2302" s="7">
        <v>43734</v>
      </c>
      <c r="AA2302">
        <f>_xlfn.DAYS(טבלה1[[#This Row],[Removal_date]],טבלה1[[#This Row],[published_date]])</f>
        <v>1108</v>
      </c>
      <c r="AB2302" s="4">
        <f>טבלה1[[#This Row],[price]]*טבלה1[[#This Row],[num_subscribers]]</f>
        <v>28440</v>
      </c>
    </row>
    <row r="2303" spans="1:28" x14ac:dyDescent="0.3">
      <c r="A2303">
        <v>733654</v>
      </c>
      <c r="B2303" t="s">
        <v>2709</v>
      </c>
      <c r="C2303" t="str">
        <f>LEFT(טבלה1[[#This Row],[course_title]],10)</f>
        <v>ãªãžã‚‹ã</v>
      </c>
      <c r="D2303" t="str">
        <f>RIGHT(טבלה1[[#This Row],[course_title]],10)</f>
        <v>¹ãƒˆè¬›åº§</v>
      </c>
      <c r="E2303" t="str">
        <f>MID(טבלה1[[#This Row],[course_title]],2,10)</f>
        <v>ªãžã‚‹ã</v>
      </c>
      <c r="F2303" t="s">
        <v>2710</v>
      </c>
      <c r="G2303" t="str">
        <f>REPLACE(טבלה1[[#This Row],[url]],19,3,"com")</f>
        <v>https://www.udemy.com/nazoru-illust/</v>
      </c>
      <c r="H2303" t="b">
        <v>1</v>
      </c>
      <c r="I2303" s="4">
        <v>30</v>
      </c>
      <c r="J2303" s="5">
        <v>123</v>
      </c>
      <c r="K2303" s="5">
        <v>12</v>
      </c>
      <c r="L2303" s="5">
        <v>48</v>
      </c>
      <c r="M2303">
        <v>2</v>
      </c>
      <c r="N2303" t="str">
        <f>VLOOKUP(טבלה1[[#This Row],[level_id]],Level_id!$A$2:$B$5,2)</f>
        <v>Beginner Level</v>
      </c>
      <c r="O2303" t="str">
        <f>LOWER(טבלה1[[#This Row],[level_desc]])</f>
        <v>beginner level</v>
      </c>
      <c r="P2303" s="3" t="str">
        <f>UPPER(טבלה1[[#This Row],[small letters]])</f>
        <v>BEGINNER LEVEL</v>
      </c>
      <c r="Q2303">
        <f>LEN(טבלה1[[#This Row],[no spaces]])</f>
        <v>14</v>
      </c>
      <c r="R2303" t="str">
        <f>TRIM(טבלה1[[#This Row],[small letters]])</f>
        <v>beginner level</v>
      </c>
      <c r="S2303" s="6">
        <v>3</v>
      </c>
      <c r="T2303" s="12">
        <v>42416</v>
      </c>
      <c r="U2303" s="6">
        <f>DAY(טבלה1[[#This Row],[published_date]])</f>
        <v>16</v>
      </c>
      <c r="V2303" s="6">
        <f>MONTH(טבלה1[[#This Row],[published_date]])</f>
        <v>2</v>
      </c>
      <c r="W2303" s="6">
        <f>YEAR(טבלה1[[#This Row],[published_date]])</f>
        <v>2016</v>
      </c>
      <c r="X2303">
        <v>2</v>
      </c>
      <c r="Y2303" t="str">
        <f>VLOOKUP(טבלה1[[#This Row],[subject_id]],Subject_id!$A$2:$B$5,2)</f>
        <v>Graphic Design</v>
      </c>
      <c r="Z2303" s="7">
        <v>43465</v>
      </c>
      <c r="AA2303">
        <f>_xlfn.DAYS(טבלה1[[#This Row],[Removal_date]],טבלה1[[#This Row],[published_date]])</f>
        <v>1049</v>
      </c>
      <c r="AB2303" s="4">
        <f>טבלה1[[#This Row],[price]]*טבלה1[[#This Row],[num_subscribers]]</f>
        <v>3690</v>
      </c>
    </row>
    <row r="2304" spans="1:28" x14ac:dyDescent="0.3">
      <c r="A2304">
        <v>737758</v>
      </c>
      <c r="B2304" t="s">
        <v>5934</v>
      </c>
      <c r="C2304" t="str">
        <f>LEFT(טבלה1[[#This Row],[course_title]],10)</f>
        <v>Advanced P</v>
      </c>
      <c r="D2304" t="str">
        <f>RIGHT(טבלה1[[#This Row],[course_title]],10)</f>
        <v xml:space="preserve">entations </v>
      </c>
      <c r="E2304" t="str">
        <f>MID(טבלה1[[#This Row],[course_title]],2,10)</f>
        <v>dvanced Pr</v>
      </c>
      <c r="F2304" t="s">
        <v>5935</v>
      </c>
      <c r="G2304" t="str">
        <f>REPLACE(טבלה1[[#This Row],[url]],19,3,"com")</f>
        <v>https://www.udemy.com/prezi-advanced/</v>
      </c>
      <c r="H2304" t="b">
        <v>1</v>
      </c>
      <c r="I2304" s="4">
        <v>30</v>
      </c>
      <c r="J2304" s="5">
        <v>2200</v>
      </c>
      <c r="K2304" s="5">
        <v>25</v>
      </c>
      <c r="L2304" s="5">
        <v>12</v>
      </c>
      <c r="M2304">
        <v>1</v>
      </c>
      <c r="N2304" t="str">
        <f>VLOOKUP(טבלה1[[#This Row],[level_id]],Level_id!$A$2:$B$5,2)</f>
        <v>All levels</v>
      </c>
      <c r="O2304" t="str">
        <f>LOWER(טבלה1[[#This Row],[level_desc]])</f>
        <v>all levels</v>
      </c>
      <c r="P2304" s="3" t="str">
        <f>UPPER(טבלה1[[#This Row],[small letters]])</f>
        <v>ALL LEVELS</v>
      </c>
      <c r="Q2304">
        <f>LEN(טבלה1[[#This Row],[no spaces]])</f>
        <v>10</v>
      </c>
      <c r="R2304" t="str">
        <f>TRIM(טבלה1[[#This Row],[small letters]])</f>
        <v>all levels</v>
      </c>
      <c r="S2304" s="6">
        <v>1</v>
      </c>
      <c r="T2304" s="12">
        <v>42393</v>
      </c>
      <c r="U2304" s="6">
        <f>DAY(טבלה1[[#This Row],[published_date]])</f>
        <v>24</v>
      </c>
      <c r="V2304" s="6">
        <f>MONTH(טבלה1[[#This Row],[published_date]])</f>
        <v>1</v>
      </c>
      <c r="W2304" s="6">
        <f>YEAR(טבלה1[[#This Row],[published_date]])</f>
        <v>2016</v>
      </c>
      <c r="X2304">
        <v>4</v>
      </c>
      <c r="Y2304" t="str">
        <f>VLOOKUP(טבלה1[[#This Row],[subject_id]],Subject_id!$A$2:$B$5,2)</f>
        <v>Web Development</v>
      </c>
      <c r="Z2304" s="7">
        <v>43734</v>
      </c>
      <c r="AA2304">
        <f>_xlfn.DAYS(טבלה1[[#This Row],[Removal_date]],טבלה1[[#This Row],[published_date]])</f>
        <v>1341</v>
      </c>
      <c r="AB2304" s="4">
        <f>טבלה1[[#This Row],[price]]*טבלה1[[#This Row],[num_subscribers]]</f>
        <v>66000</v>
      </c>
    </row>
    <row r="2305" spans="1:28" x14ac:dyDescent="0.3">
      <c r="A2305">
        <v>742392</v>
      </c>
      <c r="B2305" t="s">
        <v>2642</v>
      </c>
      <c r="C2305" t="str">
        <f>LEFT(טבלה1[[#This Row],[course_title]],10)</f>
        <v>ConviÃ©rte</v>
      </c>
      <c r="D2305" t="str">
        <f>RIGHT(טבלה1[[#This Row],[course_title]],10)</f>
        <v>ked series</v>
      </c>
      <c r="E2305" t="str">
        <f>MID(טבלה1[[#This Row],[course_title]],2,10)</f>
        <v>onviÃ©rtet</v>
      </c>
      <c r="F2305" t="s">
        <v>2643</v>
      </c>
      <c r="G2305" t="str">
        <f>REPLACE(טבלה1[[#This Row],[url]],19,3,"com")</f>
        <v>https://www.udemy.com/photoshop-cc-naked-series/</v>
      </c>
      <c r="H2305" t="b">
        <v>1</v>
      </c>
      <c r="I2305" s="4">
        <v>30</v>
      </c>
      <c r="J2305" s="5">
        <v>24</v>
      </c>
      <c r="K2305" s="5">
        <v>5</v>
      </c>
      <c r="L2305" s="5">
        <v>122</v>
      </c>
      <c r="M2305">
        <v>4</v>
      </c>
      <c r="N2305" t="str">
        <f>VLOOKUP(טבלה1[[#This Row],[level_id]],Level_id!$A$2:$B$5,2)</f>
        <v>Intermediate Level</v>
      </c>
      <c r="O2305" t="str">
        <f>LOWER(טבלה1[[#This Row],[level_desc]])</f>
        <v>intermediate level</v>
      </c>
      <c r="P2305" s="3" t="str">
        <f>UPPER(טבלה1[[#This Row],[small letters]])</f>
        <v>INTERMEDIATE LEVEL</v>
      </c>
      <c r="Q2305">
        <f>LEN(טבלה1[[#This Row],[no spaces]])</f>
        <v>18</v>
      </c>
      <c r="R2305" t="str">
        <f>TRIM(טבלה1[[#This Row],[small letters]])</f>
        <v>intermediate level</v>
      </c>
      <c r="S2305" s="6">
        <v>12</v>
      </c>
      <c r="T2305" s="12">
        <v>42398</v>
      </c>
      <c r="U2305" s="6">
        <f>DAY(טבלה1[[#This Row],[published_date]])</f>
        <v>29</v>
      </c>
      <c r="V2305" s="6">
        <f>MONTH(טבלה1[[#This Row],[published_date]])</f>
        <v>1</v>
      </c>
      <c r="W2305" s="6">
        <f>YEAR(טבלה1[[#This Row],[published_date]])</f>
        <v>2016</v>
      </c>
      <c r="X2305">
        <v>2</v>
      </c>
      <c r="Y2305" t="str">
        <f>VLOOKUP(טבלה1[[#This Row],[subject_id]],Subject_id!$A$2:$B$5,2)</f>
        <v>Graphic Design</v>
      </c>
      <c r="Z2305" s="7">
        <v>44114</v>
      </c>
      <c r="AA2305">
        <f>_xlfn.DAYS(טבלה1[[#This Row],[Removal_date]],טבלה1[[#This Row],[published_date]])</f>
        <v>1716</v>
      </c>
      <c r="AB2305" s="4">
        <f>טבלה1[[#This Row],[price]]*טבלה1[[#This Row],[num_subscribers]]</f>
        <v>720</v>
      </c>
    </row>
    <row r="2306" spans="1:28" x14ac:dyDescent="0.3">
      <c r="A2306">
        <v>742602</v>
      </c>
      <c r="B2306" t="s">
        <v>38</v>
      </c>
      <c r="C2306" t="str">
        <f>LEFT(טבלה1[[#This Row],[course_title]],10)</f>
        <v xml:space="preserve">Financial </v>
      </c>
      <c r="D2306" t="str">
        <f>RIGHT(טבלה1[[#This Row],[course_title]],10)</f>
        <v>Securities</v>
      </c>
      <c r="E2306" t="str">
        <f>MID(טבלה1[[#This Row],[course_title]],2,10)</f>
        <v>inancial M</v>
      </c>
      <c r="F2306" t="s">
        <v>39</v>
      </c>
      <c r="G2306" t="str">
        <f>REPLACE(טבלה1[[#This Row],[url]],19,3,"com")</f>
        <v>https://www.udemy.com/risk-and-return-finance/</v>
      </c>
      <c r="H2306" t="b">
        <v>1</v>
      </c>
      <c r="I2306" s="4">
        <v>30</v>
      </c>
      <c r="J2306" s="5">
        <v>3607</v>
      </c>
      <c r="K2306" s="5">
        <v>21</v>
      </c>
      <c r="L2306" s="5">
        <v>19</v>
      </c>
      <c r="M2306">
        <v>1</v>
      </c>
      <c r="N2306" t="str">
        <f>VLOOKUP(טבלה1[[#This Row],[level_id]],Level_id!$A$2:$B$5,2)</f>
        <v>All levels</v>
      </c>
      <c r="O2306" t="str">
        <f>LOWER(טבלה1[[#This Row],[level_desc]])</f>
        <v>all levels</v>
      </c>
      <c r="P2306" s="3" t="str">
        <f>UPPER(טבלה1[[#This Row],[small letters]])</f>
        <v>ALL LEVELS</v>
      </c>
      <c r="Q2306">
        <f>LEN(טבלה1[[#This Row],[no spaces]])</f>
        <v>10</v>
      </c>
      <c r="R2306" t="str">
        <f>TRIM(טבלה1[[#This Row],[small letters]])</f>
        <v>all levels</v>
      </c>
      <c r="S2306" s="6">
        <v>1.5</v>
      </c>
      <c r="T2306" s="12">
        <v>42403</v>
      </c>
      <c r="U2306" s="6">
        <f>DAY(טבלה1[[#This Row],[published_date]])</f>
        <v>3</v>
      </c>
      <c r="V2306" s="6">
        <f>MONTH(טבלה1[[#This Row],[published_date]])</f>
        <v>2</v>
      </c>
      <c r="W2306" s="6">
        <f>YEAR(טבלה1[[#This Row],[published_date]])</f>
        <v>2016</v>
      </c>
      <c r="X2306">
        <v>1</v>
      </c>
      <c r="Y2306" t="str">
        <f>VLOOKUP(טבלה1[[#This Row],[subject_id]],Subject_id!$A$2:$B$5,2)</f>
        <v>Business Finance</v>
      </c>
      <c r="Z2306" s="7">
        <v>43376</v>
      </c>
      <c r="AA2306">
        <f>_xlfn.DAYS(טבלה1[[#This Row],[Removal_date]],טבלה1[[#This Row],[published_date]])</f>
        <v>973</v>
      </c>
      <c r="AB2306" s="4">
        <f>טבלה1[[#This Row],[price]]*טבלה1[[#This Row],[num_subscribers]]</f>
        <v>108210</v>
      </c>
    </row>
    <row r="2307" spans="1:28" x14ac:dyDescent="0.3">
      <c r="A2307">
        <v>744696</v>
      </c>
      <c r="B2307" t="s">
        <v>2895</v>
      </c>
      <c r="C2307" t="str">
        <f>LEFT(טבלה1[[#This Row],[course_title]],10)</f>
        <v>Logo Desig</v>
      </c>
      <c r="D2307" t="str">
        <f>RIGHT(טבלה1[[#This Row],[course_title]],10)</f>
        <v xml:space="preserve"> Everybody</v>
      </c>
      <c r="E2307" t="str">
        <f>MID(טבלה1[[#This Row],[course_title]],2,10)</f>
        <v>ogo Design</v>
      </c>
      <c r="F2307" t="s">
        <v>2896</v>
      </c>
      <c r="G2307" t="str">
        <f>REPLACE(טבלה1[[#This Row],[url]],19,3,"com")</f>
        <v>https://www.udemy.com/logo-design-for-everybody/</v>
      </c>
      <c r="H2307" t="b">
        <v>1</v>
      </c>
      <c r="I2307" s="4">
        <v>30</v>
      </c>
      <c r="J2307" s="5">
        <v>706</v>
      </c>
      <c r="K2307" s="5">
        <v>10</v>
      </c>
      <c r="L2307" s="5">
        <v>24</v>
      </c>
      <c r="M2307">
        <v>2</v>
      </c>
      <c r="N2307" t="str">
        <f>VLOOKUP(טבלה1[[#This Row],[level_id]],Level_id!$A$2:$B$5,2)</f>
        <v>Beginner Level</v>
      </c>
      <c r="O2307" t="str">
        <f>LOWER(טבלה1[[#This Row],[level_desc]])</f>
        <v>beginner level</v>
      </c>
      <c r="P2307" s="3" t="str">
        <f>UPPER(טבלה1[[#This Row],[small letters]])</f>
        <v>BEGINNER LEVEL</v>
      </c>
      <c r="Q2307">
        <f>LEN(טבלה1[[#This Row],[no spaces]])</f>
        <v>14</v>
      </c>
      <c r="R2307" t="str">
        <f>TRIM(טבלה1[[#This Row],[small letters]])</f>
        <v>beginner level</v>
      </c>
      <c r="S2307" s="6">
        <v>5.5</v>
      </c>
      <c r="T2307" s="12">
        <v>42437</v>
      </c>
      <c r="U2307" s="6">
        <f>DAY(טבלה1[[#This Row],[published_date]])</f>
        <v>8</v>
      </c>
      <c r="V2307" s="6">
        <f>MONTH(טבלה1[[#This Row],[published_date]])</f>
        <v>3</v>
      </c>
      <c r="W2307" s="6">
        <f>YEAR(טבלה1[[#This Row],[published_date]])</f>
        <v>2016</v>
      </c>
      <c r="X2307">
        <v>2</v>
      </c>
      <c r="Y2307" t="str">
        <f>VLOOKUP(טבלה1[[#This Row],[subject_id]],Subject_id!$A$2:$B$5,2)</f>
        <v>Graphic Design</v>
      </c>
      <c r="Z2307" s="7">
        <v>43465</v>
      </c>
      <c r="AA2307">
        <f>_xlfn.DAYS(טבלה1[[#This Row],[Removal_date]],טבלה1[[#This Row],[published_date]])</f>
        <v>1028</v>
      </c>
      <c r="AB2307" s="4">
        <f>טבלה1[[#This Row],[price]]*טבלה1[[#This Row],[num_subscribers]]</f>
        <v>21180</v>
      </c>
    </row>
    <row r="2308" spans="1:28" x14ac:dyDescent="0.3">
      <c r="A2308">
        <v>753934</v>
      </c>
      <c r="B2308" t="s">
        <v>3382</v>
      </c>
      <c r="C2308" t="str">
        <f>LEFT(טבלה1[[#This Row],[course_title]],10)</f>
        <v>Create Fla</v>
      </c>
      <c r="D2308" t="str">
        <f>RIGHT(טבלה1[[#This Row],[course_title]],10)</f>
        <v xml:space="preserve"> Inkscape </v>
      </c>
      <c r="E2308" t="str">
        <f>MID(טבלה1[[#This Row],[course_title]],2,10)</f>
        <v>reate Flat</v>
      </c>
      <c r="F2308" t="s">
        <v>3383</v>
      </c>
      <c r="G2308" t="str">
        <f>REPLACE(טבלה1[[#This Row],[url]],19,3,"com")</f>
        <v>https://www.udemy.com/create-flat-designs-with-inkscape/</v>
      </c>
      <c r="H2308" t="b">
        <v>1</v>
      </c>
      <c r="I2308" s="4">
        <v>30</v>
      </c>
      <c r="J2308" s="5">
        <v>259</v>
      </c>
      <c r="K2308" s="5">
        <v>3</v>
      </c>
      <c r="L2308" s="5">
        <v>11</v>
      </c>
      <c r="M2308">
        <v>2</v>
      </c>
      <c r="N2308" t="str">
        <f>VLOOKUP(טבלה1[[#This Row],[level_id]],Level_id!$A$2:$B$5,2)</f>
        <v>Beginner Level</v>
      </c>
      <c r="O2308" t="str">
        <f>LOWER(טבלה1[[#This Row],[level_desc]])</f>
        <v>beginner level</v>
      </c>
      <c r="P2308" s="3" t="str">
        <f>UPPER(טבלה1[[#This Row],[small letters]])</f>
        <v>BEGINNER LEVEL</v>
      </c>
      <c r="Q2308">
        <f>LEN(טבלה1[[#This Row],[no spaces]])</f>
        <v>14</v>
      </c>
      <c r="R2308" t="str">
        <f>TRIM(טבלה1[[#This Row],[small letters]])</f>
        <v>beginner level</v>
      </c>
      <c r="S2308" s="6">
        <v>1.5</v>
      </c>
      <c r="T2308" s="12">
        <v>42414</v>
      </c>
      <c r="U2308" s="6">
        <f>DAY(טבלה1[[#This Row],[published_date]])</f>
        <v>14</v>
      </c>
      <c r="V2308" s="6">
        <f>MONTH(טבלה1[[#This Row],[published_date]])</f>
        <v>2</v>
      </c>
      <c r="W2308" s="6">
        <f>YEAR(טבלה1[[#This Row],[published_date]])</f>
        <v>2016</v>
      </c>
      <c r="X2308">
        <v>2</v>
      </c>
      <c r="Y2308" t="str">
        <f>VLOOKUP(טבלה1[[#This Row],[subject_id]],Subject_id!$A$2:$B$5,2)</f>
        <v>Graphic Design</v>
      </c>
      <c r="Z2308" s="7">
        <v>43465</v>
      </c>
      <c r="AA2308">
        <f>_xlfn.DAYS(טבלה1[[#This Row],[Removal_date]],טבלה1[[#This Row],[published_date]])</f>
        <v>1051</v>
      </c>
      <c r="AB2308" s="4">
        <f>טבלה1[[#This Row],[price]]*טבלה1[[#This Row],[num_subscribers]]</f>
        <v>7770</v>
      </c>
    </row>
    <row r="2309" spans="1:28" x14ac:dyDescent="0.3">
      <c r="A2309">
        <v>756520</v>
      </c>
      <c r="B2309" t="s">
        <v>642</v>
      </c>
      <c r="C2309" t="str">
        <f>LEFT(טבלה1[[#This Row],[course_title]],10)</f>
        <v>Exam 1 Rev</v>
      </c>
      <c r="D2309" t="str">
        <f>RIGHT(טבלה1[[#This Row],[course_title]],10)</f>
        <v>g (U of H)</v>
      </c>
      <c r="E2309" t="str">
        <f>MID(טבלה1[[#This Row],[course_title]],2,10)</f>
        <v>xam 1 Revi</v>
      </c>
      <c r="F2309" t="s">
        <v>643</v>
      </c>
      <c r="G2309" t="str">
        <f>REPLACE(טבלה1[[#This Row],[url]],19,3,"com")</f>
        <v>https://www.udemy.com/exam-1-review-mgr-acct/</v>
      </c>
      <c r="H2309" t="b">
        <v>1</v>
      </c>
      <c r="I2309" s="4">
        <v>30</v>
      </c>
      <c r="J2309" s="5">
        <v>47</v>
      </c>
      <c r="K2309" s="5">
        <v>9</v>
      </c>
      <c r="L2309" s="5">
        <v>22</v>
      </c>
      <c r="M2309">
        <v>2</v>
      </c>
      <c r="N2309" t="str">
        <f>VLOOKUP(טבלה1[[#This Row],[level_id]],Level_id!$A$2:$B$5,2)</f>
        <v>Beginner Level</v>
      </c>
      <c r="O2309" t="str">
        <f>LOWER(טבלה1[[#This Row],[level_desc]])</f>
        <v>beginner level</v>
      </c>
      <c r="P2309" s="3" t="str">
        <f>UPPER(טבלה1[[#This Row],[small letters]])</f>
        <v>BEGINNER LEVEL</v>
      </c>
      <c r="Q2309">
        <f>LEN(טבלה1[[#This Row],[no spaces]])</f>
        <v>14</v>
      </c>
      <c r="R2309" t="str">
        <f>TRIM(טבלה1[[#This Row],[small letters]])</f>
        <v>beginner level</v>
      </c>
      <c r="S2309" s="6">
        <v>2</v>
      </c>
      <c r="T2309" s="12">
        <v>42411</v>
      </c>
      <c r="U2309" s="6">
        <f>DAY(טבלה1[[#This Row],[published_date]])</f>
        <v>11</v>
      </c>
      <c r="V2309" s="6">
        <f>MONTH(טבלה1[[#This Row],[published_date]])</f>
        <v>2</v>
      </c>
      <c r="W2309" s="6">
        <f>YEAR(טבלה1[[#This Row],[published_date]])</f>
        <v>2016</v>
      </c>
      <c r="X2309">
        <v>1</v>
      </c>
      <c r="Y2309" t="str">
        <f>VLOOKUP(טבלה1[[#This Row],[subject_id]],Subject_id!$A$2:$B$5,2)</f>
        <v>Business Finance</v>
      </c>
      <c r="Z2309" s="7">
        <v>43245</v>
      </c>
      <c r="AA2309">
        <f>_xlfn.DAYS(טבלה1[[#This Row],[Removal_date]],טבלה1[[#This Row],[published_date]])</f>
        <v>834</v>
      </c>
      <c r="AB2309" s="4">
        <f>טבלה1[[#This Row],[price]]*טבלה1[[#This Row],[num_subscribers]]</f>
        <v>1410</v>
      </c>
    </row>
    <row r="2310" spans="1:28" x14ac:dyDescent="0.3">
      <c r="A2310">
        <v>769390</v>
      </c>
      <c r="B2310" t="s">
        <v>7117</v>
      </c>
      <c r="C2310" t="str">
        <f>LEFT(טבלה1[[#This Row],[course_title]],10)</f>
        <v xml:space="preserve">Angular 2 </v>
      </c>
      <c r="D2310" t="str">
        <f>RIGHT(טבלה1[[#This Row],[course_title]],10)</f>
        <v>dro Rangel</v>
      </c>
      <c r="E2310" t="str">
        <f>MID(טבלה1[[#This Row],[course_title]],2,10)</f>
        <v>ngular 2 M</v>
      </c>
      <c r="F2310" t="s">
        <v>7118</v>
      </c>
      <c r="G2310" t="str">
        <f>REPLACE(טבלה1[[#This Row],[url]],19,3,"com")</f>
        <v>https://www.udemy.com/angular-2-master-class-with-alejandro-rangel/</v>
      </c>
      <c r="H2310" t="b">
        <v>1</v>
      </c>
      <c r="I2310" s="4">
        <v>30</v>
      </c>
      <c r="J2310" s="5">
        <v>4157</v>
      </c>
      <c r="K2310" s="5">
        <v>206</v>
      </c>
      <c r="L2310" s="5">
        <v>80</v>
      </c>
      <c r="M2310">
        <v>1</v>
      </c>
      <c r="N2310" t="str">
        <f>VLOOKUP(טבלה1[[#This Row],[level_id]],Level_id!$A$2:$B$5,2)</f>
        <v>All levels</v>
      </c>
      <c r="O2310" t="str">
        <f>LOWER(טבלה1[[#This Row],[level_desc]])</f>
        <v>all levels</v>
      </c>
      <c r="P2310" s="3" t="str">
        <f>UPPER(טבלה1[[#This Row],[small letters]])</f>
        <v>ALL LEVELS</v>
      </c>
      <c r="Q2310">
        <f>LEN(טבלה1[[#This Row],[no spaces]])</f>
        <v>10</v>
      </c>
      <c r="R2310" t="str">
        <f>TRIM(טבלה1[[#This Row],[small letters]])</f>
        <v>all levels</v>
      </c>
      <c r="S2310" s="6">
        <v>9.5</v>
      </c>
      <c r="T2310" s="12">
        <v>42430</v>
      </c>
      <c r="U2310" s="6">
        <f>DAY(טבלה1[[#This Row],[published_date]])</f>
        <v>1</v>
      </c>
      <c r="V2310" s="6">
        <f>MONTH(טבלה1[[#This Row],[published_date]])</f>
        <v>3</v>
      </c>
      <c r="W2310" s="6">
        <f>YEAR(טבלה1[[#This Row],[published_date]])</f>
        <v>2016</v>
      </c>
      <c r="X2310">
        <v>4</v>
      </c>
      <c r="Y2310" t="str">
        <f>VLOOKUP(טבלה1[[#This Row],[subject_id]],Subject_id!$A$2:$B$5,2)</f>
        <v>Web Development</v>
      </c>
      <c r="Z2310" s="7">
        <v>43734</v>
      </c>
      <c r="AA2310">
        <f>_xlfn.DAYS(טבלה1[[#This Row],[Removal_date]],טבלה1[[#This Row],[published_date]])</f>
        <v>1304</v>
      </c>
      <c r="AB2310" s="4">
        <f>טבלה1[[#This Row],[price]]*טבלה1[[#This Row],[num_subscribers]]</f>
        <v>124710</v>
      </c>
    </row>
    <row r="2311" spans="1:28" x14ac:dyDescent="0.3">
      <c r="A2311">
        <v>802038</v>
      </c>
      <c r="B2311" t="s">
        <v>4183</v>
      </c>
      <c r="C2311" t="str">
        <f>LEFT(טבלה1[[#This Row],[course_title]],10)</f>
        <v xml:space="preserve">Bluegrass </v>
      </c>
      <c r="D2311" t="str">
        <f>RIGHT(טבלה1[[#This Row],[course_title]],10)</f>
        <v>odes 5 &amp; 6</v>
      </c>
      <c r="E2311" t="str">
        <f>MID(טבלה1[[#This Row],[course_title]],2,10)</f>
        <v>luegrass G</v>
      </c>
      <c r="F2311" t="s">
        <v>4184</v>
      </c>
      <c r="G2311" t="str">
        <f>REPLACE(טבלה1[[#This Row],[url]],19,3,"com")</f>
        <v>https://www.udemy.com/bluegrass-guitar-essentials-webisodes-5-6/</v>
      </c>
      <c r="H2311" t="b">
        <v>1</v>
      </c>
      <c r="I2311" s="4">
        <v>30</v>
      </c>
      <c r="J2311" s="5">
        <v>11</v>
      </c>
      <c r="K2311" s="5">
        <v>2</v>
      </c>
      <c r="L2311" s="5">
        <v>16</v>
      </c>
      <c r="M2311">
        <v>4</v>
      </c>
      <c r="N2311" t="str">
        <f>VLOOKUP(טבלה1[[#This Row],[level_id]],Level_id!$A$2:$B$5,2)</f>
        <v>Intermediate Level</v>
      </c>
      <c r="O2311" t="str">
        <f>LOWER(טבלה1[[#This Row],[level_desc]])</f>
        <v>intermediate level</v>
      </c>
      <c r="P2311" s="3" t="str">
        <f>UPPER(טבלה1[[#This Row],[small letters]])</f>
        <v>INTERMEDIATE LEVEL</v>
      </c>
      <c r="Q2311">
        <f>LEN(טבלה1[[#This Row],[no spaces]])</f>
        <v>18</v>
      </c>
      <c r="R2311" t="str">
        <f>TRIM(טבלה1[[#This Row],[small letters]])</f>
        <v>intermediate level</v>
      </c>
      <c r="S2311" s="6">
        <v>3</v>
      </c>
      <c r="T2311" s="12">
        <v>42473</v>
      </c>
      <c r="U2311" s="6">
        <f>DAY(טבלה1[[#This Row],[published_date]])</f>
        <v>13</v>
      </c>
      <c r="V2311" s="6">
        <f>MONTH(טבלה1[[#This Row],[published_date]])</f>
        <v>4</v>
      </c>
      <c r="W2311" s="6">
        <f>YEAR(טבלה1[[#This Row],[published_date]])</f>
        <v>2016</v>
      </c>
      <c r="X2311">
        <v>3</v>
      </c>
      <c r="Y2311" t="str">
        <f>VLOOKUP(טבלה1[[#This Row],[subject_id]],Subject_id!$A$2:$B$5,2)</f>
        <v>Musical Instruments</v>
      </c>
      <c r="Z2311" s="7">
        <v>44114</v>
      </c>
      <c r="AA2311">
        <f>_xlfn.DAYS(טבלה1[[#This Row],[Removal_date]],טבלה1[[#This Row],[published_date]])</f>
        <v>1641</v>
      </c>
      <c r="AB2311" s="4">
        <f>טבלה1[[#This Row],[price]]*טבלה1[[#This Row],[num_subscribers]]</f>
        <v>330</v>
      </c>
    </row>
    <row r="2312" spans="1:28" x14ac:dyDescent="0.3">
      <c r="A2312">
        <v>802040</v>
      </c>
      <c r="B2312" t="s">
        <v>4177</v>
      </c>
      <c r="C2312" t="str">
        <f>LEFT(טבלה1[[#This Row],[course_title]],10)</f>
        <v xml:space="preserve">Bluegrass </v>
      </c>
      <c r="D2312" t="str">
        <f>RIGHT(טבלה1[[#This Row],[course_title]],10)</f>
        <v>odes 3 &amp; 4</v>
      </c>
      <c r="E2312" t="str">
        <f>MID(טבלה1[[#This Row],[course_title]],2,10)</f>
        <v>luegrass G</v>
      </c>
      <c r="F2312" t="s">
        <v>4178</v>
      </c>
      <c r="G2312" t="str">
        <f>REPLACE(טבלה1[[#This Row],[url]],19,3,"com")</f>
        <v>https://www.udemy.com/bluegrass-guitar-essentials-webisodes-3-4/</v>
      </c>
      <c r="H2312" t="b">
        <v>1</v>
      </c>
      <c r="I2312" s="4">
        <v>30</v>
      </c>
      <c r="J2312" s="5">
        <v>12</v>
      </c>
      <c r="K2312" s="5">
        <v>2</v>
      </c>
      <c r="L2312" s="5">
        <v>13</v>
      </c>
      <c r="M2312">
        <v>4</v>
      </c>
      <c r="N2312" t="str">
        <f>VLOOKUP(טבלה1[[#This Row],[level_id]],Level_id!$A$2:$B$5,2)</f>
        <v>Intermediate Level</v>
      </c>
      <c r="O2312" t="str">
        <f>LOWER(טבלה1[[#This Row],[level_desc]])</f>
        <v>intermediate level</v>
      </c>
      <c r="P2312" s="3" t="str">
        <f>UPPER(טבלה1[[#This Row],[small letters]])</f>
        <v>INTERMEDIATE LEVEL</v>
      </c>
      <c r="Q2312">
        <f>LEN(טבלה1[[#This Row],[no spaces]])</f>
        <v>18</v>
      </c>
      <c r="R2312" t="str">
        <f>TRIM(טבלה1[[#This Row],[small letters]])</f>
        <v>intermediate level</v>
      </c>
      <c r="S2312" s="6">
        <v>2</v>
      </c>
      <c r="T2312" s="12">
        <v>42453</v>
      </c>
      <c r="U2312" s="6">
        <f>DAY(טבלה1[[#This Row],[published_date]])</f>
        <v>24</v>
      </c>
      <c r="V2312" s="6">
        <f>MONTH(טבלה1[[#This Row],[published_date]])</f>
        <v>3</v>
      </c>
      <c r="W2312" s="6">
        <f>YEAR(טבלה1[[#This Row],[published_date]])</f>
        <v>2016</v>
      </c>
      <c r="X2312">
        <v>3</v>
      </c>
      <c r="Y2312" t="str">
        <f>VLOOKUP(טבלה1[[#This Row],[subject_id]],Subject_id!$A$2:$B$5,2)</f>
        <v>Musical Instruments</v>
      </c>
      <c r="Z2312" s="7">
        <v>44114</v>
      </c>
      <c r="AA2312">
        <f>_xlfn.DAYS(טבלה1[[#This Row],[Removal_date]],טבלה1[[#This Row],[published_date]])</f>
        <v>1661</v>
      </c>
      <c r="AB2312" s="4">
        <f>טבלה1[[#This Row],[price]]*טבלה1[[#This Row],[num_subscribers]]</f>
        <v>360</v>
      </c>
    </row>
    <row r="2313" spans="1:28" x14ac:dyDescent="0.3">
      <c r="A2313">
        <v>804096</v>
      </c>
      <c r="B2313" t="s">
        <v>2707</v>
      </c>
      <c r="C2313" t="str">
        <f>LEFT(טבלה1[[#This Row],[course_title]],10)</f>
        <v>Curso Comp</v>
      </c>
      <c r="D2313" t="str">
        <f>RIGHT(טבלה1[[#This Row],[course_title]],10)</f>
        <v>orks 2016.</v>
      </c>
      <c r="E2313" t="str">
        <f>MID(טבלה1[[#This Row],[course_title]],2,10)</f>
        <v>urso Compl</v>
      </c>
      <c r="F2313" t="s">
        <v>2708</v>
      </c>
      <c r="G2313" t="str">
        <f>REPLACE(טבלה1[[#This Row],[url]],19,3,"com")</f>
        <v>https://www.udemy.com/curso-de-chapa-metalica-solidworks-2016/</v>
      </c>
      <c r="H2313" t="b">
        <v>1</v>
      </c>
      <c r="I2313" s="4">
        <v>30</v>
      </c>
      <c r="J2313" s="5">
        <v>129</v>
      </c>
      <c r="K2313" s="5">
        <v>27</v>
      </c>
      <c r="L2313" s="5">
        <v>43</v>
      </c>
      <c r="M2313">
        <v>1</v>
      </c>
      <c r="N2313" t="str">
        <f>VLOOKUP(טבלה1[[#This Row],[level_id]],Level_id!$A$2:$B$5,2)</f>
        <v>All levels</v>
      </c>
      <c r="O2313" t="str">
        <f>LOWER(טבלה1[[#This Row],[level_desc]])</f>
        <v>all levels</v>
      </c>
      <c r="P2313" s="3" t="str">
        <f>UPPER(טבלה1[[#This Row],[small letters]])</f>
        <v>ALL LEVELS</v>
      </c>
      <c r="Q2313">
        <f>LEN(טבלה1[[#This Row],[no spaces]])</f>
        <v>10</v>
      </c>
      <c r="R2313" t="str">
        <f>TRIM(טבלה1[[#This Row],[small letters]])</f>
        <v>all levels</v>
      </c>
      <c r="S2313" s="6">
        <v>9</v>
      </c>
      <c r="T2313" s="12">
        <v>42733</v>
      </c>
      <c r="U2313" s="6">
        <f>DAY(טבלה1[[#This Row],[published_date]])</f>
        <v>29</v>
      </c>
      <c r="V2313" s="6">
        <f>MONTH(טבלה1[[#This Row],[published_date]])</f>
        <v>12</v>
      </c>
      <c r="W2313" s="6">
        <f>YEAR(טבלה1[[#This Row],[published_date]])</f>
        <v>2016</v>
      </c>
      <c r="X2313">
        <v>2</v>
      </c>
      <c r="Y2313" t="str">
        <f>VLOOKUP(טבלה1[[#This Row],[subject_id]],Subject_id!$A$2:$B$5,2)</f>
        <v>Graphic Design</v>
      </c>
      <c r="Z2313" s="7">
        <v>43734</v>
      </c>
      <c r="AA2313">
        <f>_xlfn.DAYS(טבלה1[[#This Row],[Removal_date]],טבלה1[[#This Row],[published_date]])</f>
        <v>1001</v>
      </c>
      <c r="AB2313" s="4">
        <f>טבלה1[[#This Row],[price]]*טבלה1[[#This Row],[num_subscribers]]</f>
        <v>3870</v>
      </c>
    </row>
    <row r="2314" spans="1:28" x14ac:dyDescent="0.3">
      <c r="A2314">
        <v>805706</v>
      </c>
      <c r="B2314" t="s">
        <v>4675</v>
      </c>
      <c r="C2314" t="str">
        <f>LEFT(טבלה1[[#This Row],[course_title]],10)</f>
        <v>Bagpipe In</v>
      </c>
      <c r="D2314" t="str">
        <f>RIGHT(טבלה1[[#This Row],[course_title]],10)</f>
        <v xml:space="preserve"> Beginners</v>
      </c>
      <c r="E2314" t="str">
        <f>MID(טבלה1[[#This Row],[course_title]],2,10)</f>
        <v>agpipe Ins</v>
      </c>
      <c r="F2314" t="s">
        <v>4676</v>
      </c>
      <c r="G2314" t="str">
        <f>REPLACE(טבלה1[[#This Row],[url]],19,3,"com")</f>
        <v>https://www.udemy.com/bagpipe-instruction-for-beginners/</v>
      </c>
      <c r="H2314" t="b">
        <v>1</v>
      </c>
      <c r="I2314" s="4">
        <v>30</v>
      </c>
      <c r="J2314" s="5">
        <v>31</v>
      </c>
      <c r="K2314" s="5">
        <v>4</v>
      </c>
      <c r="L2314" s="5">
        <v>5</v>
      </c>
      <c r="M2314">
        <v>2</v>
      </c>
      <c r="N2314" t="str">
        <f>VLOOKUP(טבלה1[[#This Row],[level_id]],Level_id!$A$2:$B$5,2)</f>
        <v>Beginner Level</v>
      </c>
      <c r="O2314" t="str">
        <f>LOWER(טבלה1[[#This Row],[level_desc]])</f>
        <v>beginner level</v>
      </c>
      <c r="P2314" s="3" t="str">
        <f>UPPER(טבלה1[[#This Row],[small letters]])</f>
        <v>BEGINNER LEVEL</v>
      </c>
      <c r="Q2314">
        <f>LEN(טבלה1[[#This Row],[no spaces]])</f>
        <v>14</v>
      </c>
      <c r="R2314" t="str">
        <f>TRIM(טבלה1[[#This Row],[small letters]])</f>
        <v>beginner level</v>
      </c>
      <c r="S2314" s="6">
        <v>1</v>
      </c>
      <c r="T2314" s="12">
        <v>42484</v>
      </c>
      <c r="U2314" s="6">
        <f>DAY(טבלה1[[#This Row],[published_date]])</f>
        <v>24</v>
      </c>
      <c r="V2314" s="6">
        <f>MONTH(טבלה1[[#This Row],[published_date]])</f>
        <v>4</v>
      </c>
      <c r="W2314" s="6">
        <f>YEAR(טבלה1[[#This Row],[published_date]])</f>
        <v>2016</v>
      </c>
      <c r="X2314">
        <v>3</v>
      </c>
      <c r="Y2314" t="str">
        <f>VLOOKUP(טבלה1[[#This Row],[subject_id]],Subject_id!$A$2:$B$5,2)</f>
        <v>Musical Instruments</v>
      </c>
      <c r="Z2314" s="7">
        <v>43465</v>
      </c>
      <c r="AA2314">
        <f>_xlfn.DAYS(טבלה1[[#This Row],[Removal_date]],טבלה1[[#This Row],[published_date]])</f>
        <v>981</v>
      </c>
      <c r="AB2314" s="4">
        <f>טבלה1[[#This Row],[price]]*טבלה1[[#This Row],[num_subscribers]]</f>
        <v>930</v>
      </c>
    </row>
    <row r="2315" spans="1:28" x14ac:dyDescent="0.3">
      <c r="A2315">
        <v>826912</v>
      </c>
      <c r="B2315" t="s">
        <v>1050</v>
      </c>
      <c r="C2315" t="str">
        <f>LEFT(טבלה1[[#This Row],[course_title]],10)</f>
        <v xml:space="preserve">Six Stage </v>
      </c>
      <c r="D2315" t="str">
        <f>RIGHT(טבלה1[[#This Row],[course_title]],10)</f>
        <v>egotiation</v>
      </c>
      <c r="E2315" t="str">
        <f>MID(טבלה1[[#This Row],[course_title]],2,10)</f>
        <v>ix Stage N</v>
      </c>
      <c r="F2315" t="s">
        <v>1051</v>
      </c>
      <c r="G2315" t="str">
        <f>REPLACE(טבלה1[[#This Row],[url]],19,3,"com")</f>
        <v>https://www.udemy.com/six-stage-negotiation-for-cash-collection/</v>
      </c>
      <c r="H2315" t="b">
        <v>1</v>
      </c>
      <c r="I2315" s="4">
        <v>30</v>
      </c>
      <c r="J2315" s="5">
        <v>1</v>
      </c>
      <c r="K2315" s="5">
        <v>0</v>
      </c>
      <c r="L2315" s="5">
        <v>21</v>
      </c>
      <c r="M2315">
        <v>1</v>
      </c>
      <c r="N2315" t="str">
        <f>VLOOKUP(טבלה1[[#This Row],[level_id]],Level_id!$A$2:$B$5,2)</f>
        <v>All levels</v>
      </c>
      <c r="O2315" t="str">
        <f>LOWER(טבלה1[[#This Row],[level_desc]])</f>
        <v>all levels</v>
      </c>
      <c r="P2315" s="3" t="str">
        <f>UPPER(טבלה1[[#This Row],[small letters]])</f>
        <v>ALL LEVELS</v>
      </c>
      <c r="Q2315">
        <f>LEN(טבלה1[[#This Row],[no spaces]])</f>
        <v>10</v>
      </c>
      <c r="R2315" t="str">
        <f>TRIM(טבלה1[[#This Row],[small letters]])</f>
        <v>all levels</v>
      </c>
      <c r="S2315" s="6">
        <v>2.5</v>
      </c>
      <c r="T2315" s="12">
        <v>42501</v>
      </c>
      <c r="U2315" s="6">
        <f>DAY(טבלה1[[#This Row],[published_date]])</f>
        <v>11</v>
      </c>
      <c r="V2315" s="6">
        <f>MONTH(טבלה1[[#This Row],[published_date]])</f>
        <v>5</v>
      </c>
      <c r="W2315" s="6">
        <f>YEAR(טבלה1[[#This Row],[published_date]])</f>
        <v>2016</v>
      </c>
      <c r="X2315">
        <v>1</v>
      </c>
      <c r="Y2315" t="str">
        <f>VLOOKUP(טבלה1[[#This Row],[subject_id]],Subject_id!$A$2:$B$5,2)</f>
        <v>Business Finance</v>
      </c>
      <c r="Z2315" s="7">
        <v>43318</v>
      </c>
      <c r="AA2315">
        <f>_xlfn.DAYS(טבלה1[[#This Row],[Removal_date]],טבלה1[[#This Row],[published_date]])</f>
        <v>817</v>
      </c>
      <c r="AB2315" s="4">
        <f>טבלה1[[#This Row],[price]]*טבלה1[[#This Row],[num_subscribers]]</f>
        <v>30</v>
      </c>
    </row>
    <row r="2316" spans="1:28" x14ac:dyDescent="0.3">
      <c r="A2316">
        <v>828596</v>
      </c>
      <c r="B2316" t="s">
        <v>1814</v>
      </c>
      <c r="C2316" t="str">
        <f>LEFT(טבלה1[[#This Row],[course_title]],10)</f>
        <v>Global Mac</v>
      </c>
      <c r="D2316" t="str">
        <f>RIGHT(טבלה1[[#This Row],[course_title]],10)</f>
        <v>'s Markets</v>
      </c>
      <c r="E2316" t="str">
        <f>MID(טבלה1[[#This Row],[course_title]],2,10)</f>
        <v>lobal Macr</v>
      </c>
      <c r="F2316" t="s">
        <v>1815</v>
      </c>
      <c r="G2316" t="str">
        <f>REPLACE(טבלה1[[#This Row],[url]],19,3,"com")</f>
        <v>https://www.udemy.com/global-macro-trading-take-control-of-the-worlds-markets/</v>
      </c>
      <c r="H2316" t="b">
        <v>1</v>
      </c>
      <c r="I2316" s="4">
        <v>30</v>
      </c>
      <c r="J2316" s="5">
        <v>153</v>
      </c>
      <c r="K2316" s="5">
        <v>41</v>
      </c>
      <c r="L2316" s="5">
        <v>27</v>
      </c>
      <c r="M2316">
        <v>4</v>
      </c>
      <c r="N2316" t="str">
        <f>VLOOKUP(טבלה1[[#This Row],[level_id]],Level_id!$A$2:$B$5,2)</f>
        <v>Intermediate Level</v>
      </c>
      <c r="O2316" t="str">
        <f>LOWER(טבלה1[[#This Row],[level_desc]])</f>
        <v>intermediate level</v>
      </c>
      <c r="P2316" s="3" t="str">
        <f>UPPER(טבלה1[[#This Row],[small letters]])</f>
        <v>INTERMEDIATE LEVEL</v>
      </c>
      <c r="Q2316">
        <f>LEN(טבלה1[[#This Row],[no spaces]])</f>
        <v>18</v>
      </c>
      <c r="R2316" t="str">
        <f>TRIM(טבלה1[[#This Row],[small letters]])</f>
        <v>intermediate level</v>
      </c>
      <c r="S2316" s="6">
        <v>2</v>
      </c>
      <c r="T2316" s="12">
        <v>42506</v>
      </c>
      <c r="U2316" s="6">
        <f>DAY(טבלה1[[#This Row],[published_date]])</f>
        <v>16</v>
      </c>
      <c r="V2316" s="6">
        <f>MONTH(טבלה1[[#This Row],[published_date]])</f>
        <v>5</v>
      </c>
      <c r="W2316" s="6">
        <f>YEAR(טבלה1[[#This Row],[published_date]])</f>
        <v>2016</v>
      </c>
      <c r="X2316">
        <v>1</v>
      </c>
      <c r="Y2316" t="str">
        <f>VLOOKUP(טבלה1[[#This Row],[subject_id]],Subject_id!$A$2:$B$5,2)</f>
        <v>Business Finance</v>
      </c>
      <c r="Z2316" s="7">
        <v>44114</v>
      </c>
      <c r="AA2316">
        <f>_xlfn.DAYS(טבלה1[[#This Row],[Removal_date]],טבלה1[[#This Row],[published_date]])</f>
        <v>1608</v>
      </c>
      <c r="AB2316" s="4">
        <f>טבלה1[[#This Row],[price]]*טבלה1[[#This Row],[num_subscribers]]</f>
        <v>4590</v>
      </c>
    </row>
    <row r="2317" spans="1:28" x14ac:dyDescent="0.3">
      <c r="A2317">
        <v>829182</v>
      </c>
      <c r="B2317" t="s">
        <v>1846</v>
      </c>
      <c r="C2317" t="str">
        <f>LEFT(טבלה1[[#This Row],[course_title]],10)</f>
        <v>ã€å€‹äººä</v>
      </c>
      <c r="D2317" t="str">
        <f>RIGHT(טבלה1[[#This Row],[course_title]],10)</f>
        <v>˜ã®åŸºæœ¬</v>
      </c>
      <c r="E2317" t="str">
        <f>MID(טבלה1[[#This Row],[course_title]],2,10)</f>
        <v>€å€‹äººäº</v>
      </c>
      <c r="F2317" t="s">
        <v>1847</v>
      </c>
      <c r="G2317" t="str">
        <f>REPLACE(טבלה1[[#This Row],[url]],19,3,"com")</f>
        <v>https://www.udemy.com/aoirokojin/</v>
      </c>
      <c r="H2317" t="b">
        <v>1</v>
      </c>
      <c r="I2317" s="4">
        <v>30</v>
      </c>
      <c r="J2317" s="5">
        <v>41</v>
      </c>
      <c r="K2317" s="5">
        <v>3</v>
      </c>
      <c r="L2317" s="5">
        <v>37</v>
      </c>
      <c r="M2317">
        <v>2</v>
      </c>
      <c r="N2317" t="str">
        <f>VLOOKUP(טבלה1[[#This Row],[level_id]],Level_id!$A$2:$B$5,2)</f>
        <v>Beginner Level</v>
      </c>
      <c r="O2317" t="str">
        <f>LOWER(טבלה1[[#This Row],[level_desc]])</f>
        <v>beginner level</v>
      </c>
      <c r="P2317" s="3" t="str">
        <f>UPPER(טבלה1[[#This Row],[small letters]])</f>
        <v>BEGINNER LEVEL</v>
      </c>
      <c r="Q2317">
        <f>LEN(טבלה1[[#This Row],[no spaces]])</f>
        <v>14</v>
      </c>
      <c r="R2317" t="str">
        <f>TRIM(טבלה1[[#This Row],[small letters]])</f>
        <v>beginner level</v>
      </c>
      <c r="S2317" s="6">
        <v>3</v>
      </c>
      <c r="T2317" s="12">
        <v>42515</v>
      </c>
      <c r="U2317" s="6">
        <f>DAY(טבלה1[[#This Row],[published_date]])</f>
        <v>25</v>
      </c>
      <c r="V2317" s="6">
        <f>MONTH(טבלה1[[#This Row],[published_date]])</f>
        <v>5</v>
      </c>
      <c r="W2317" s="6">
        <f>YEAR(טבלה1[[#This Row],[published_date]])</f>
        <v>2016</v>
      </c>
      <c r="X2317">
        <v>1</v>
      </c>
      <c r="Y2317" t="str">
        <f>VLOOKUP(טבלה1[[#This Row],[subject_id]],Subject_id!$A$2:$B$5,2)</f>
        <v>Business Finance</v>
      </c>
      <c r="Z2317" s="7">
        <v>43465</v>
      </c>
      <c r="AA2317">
        <f>_xlfn.DAYS(טבלה1[[#This Row],[Removal_date]],טבלה1[[#This Row],[published_date]])</f>
        <v>950</v>
      </c>
      <c r="AB2317" s="4">
        <f>טבלה1[[#This Row],[price]]*טבלה1[[#This Row],[num_subscribers]]</f>
        <v>1230</v>
      </c>
    </row>
    <row r="2318" spans="1:28" x14ac:dyDescent="0.3">
      <c r="A2318">
        <v>834924</v>
      </c>
      <c r="B2318" t="s">
        <v>5521</v>
      </c>
      <c r="C2318" t="str">
        <f>LEFT(טבלה1[[#This Row],[course_title]],10)</f>
        <v>How to cre</v>
      </c>
      <c r="D2318" t="str">
        <f>RIGHT(טבלה1[[#This Row],[course_title]],10)</f>
        <v>HTML Forms</v>
      </c>
      <c r="E2318" t="str">
        <f>MID(טבלה1[[#This Row],[course_title]],2,10)</f>
        <v>ow to crea</v>
      </c>
      <c r="F2318" t="s">
        <v>5522</v>
      </c>
      <c r="G2318" t="str">
        <f>REPLACE(טבלה1[[#This Row],[url]],19,3,"com")</f>
        <v>https://www.udemy.com/how-to-create-html-forms/</v>
      </c>
      <c r="H2318" t="b">
        <v>1</v>
      </c>
      <c r="I2318" s="4">
        <v>30</v>
      </c>
      <c r="J2318" s="5">
        <v>3652</v>
      </c>
      <c r="K2318" s="5">
        <v>60</v>
      </c>
      <c r="L2318" s="5">
        <v>7</v>
      </c>
      <c r="M2318">
        <v>2</v>
      </c>
      <c r="N2318" t="str">
        <f>VLOOKUP(טבלה1[[#This Row],[level_id]],Level_id!$A$2:$B$5,2)</f>
        <v>Beginner Level</v>
      </c>
      <c r="O2318" t="str">
        <f>LOWER(טבלה1[[#This Row],[level_desc]])</f>
        <v>beginner level</v>
      </c>
      <c r="P2318" s="3" t="str">
        <f>UPPER(טבלה1[[#This Row],[small letters]])</f>
        <v>BEGINNER LEVEL</v>
      </c>
      <c r="Q2318">
        <f>LEN(טבלה1[[#This Row],[no spaces]])</f>
        <v>14</v>
      </c>
      <c r="R2318" t="str">
        <f>TRIM(טבלה1[[#This Row],[small letters]])</f>
        <v>beginner level</v>
      </c>
      <c r="S2318" s="6">
        <v>0.66666666699999999</v>
      </c>
      <c r="T2318" s="12">
        <v>42489</v>
      </c>
      <c r="U2318" s="6">
        <f>DAY(טבלה1[[#This Row],[published_date]])</f>
        <v>29</v>
      </c>
      <c r="V2318" s="6">
        <f>MONTH(טבלה1[[#This Row],[published_date]])</f>
        <v>4</v>
      </c>
      <c r="W2318" s="6">
        <f>YEAR(טבלה1[[#This Row],[published_date]])</f>
        <v>2016</v>
      </c>
      <c r="X2318">
        <v>4</v>
      </c>
      <c r="Y2318" t="str">
        <f>VLOOKUP(טבלה1[[#This Row],[subject_id]],Subject_id!$A$2:$B$5,2)</f>
        <v>Web Development</v>
      </c>
      <c r="Z2318" s="7">
        <v>43465</v>
      </c>
      <c r="AA2318">
        <f>_xlfn.DAYS(טבלה1[[#This Row],[Removal_date]],טבלה1[[#This Row],[published_date]])</f>
        <v>976</v>
      </c>
      <c r="AB2318" s="4">
        <f>טבלה1[[#This Row],[price]]*טבלה1[[#This Row],[num_subscribers]]</f>
        <v>109560</v>
      </c>
    </row>
    <row r="2319" spans="1:28" x14ac:dyDescent="0.3">
      <c r="A2319">
        <v>839026</v>
      </c>
      <c r="B2319" t="s">
        <v>4225</v>
      </c>
      <c r="C2319" t="str">
        <f>LEFT(טבלה1[[#This Row],[course_title]],10)</f>
        <v xml:space="preserve">Bluegrass </v>
      </c>
      <c r="D2319" t="str">
        <f>RIGHT(טבלה1[[#This Row],[course_title]],10)</f>
        <v>odes 7 &amp; 8</v>
      </c>
      <c r="E2319" t="str">
        <f>MID(טבלה1[[#This Row],[course_title]],2,10)</f>
        <v>luegrass G</v>
      </c>
      <c r="F2319" t="s">
        <v>4226</v>
      </c>
      <c r="G2319" t="str">
        <f>REPLACE(טבלה1[[#This Row],[url]],19,3,"com")</f>
        <v>https://www.udemy.com/bluegrass-guitar-essentials-webisodes-7-8/</v>
      </c>
      <c r="H2319" t="b">
        <v>1</v>
      </c>
      <c r="I2319" s="4">
        <v>30</v>
      </c>
      <c r="J2319" s="5">
        <v>9</v>
      </c>
      <c r="K2319" s="5">
        <v>0</v>
      </c>
      <c r="L2319" s="5">
        <v>10</v>
      </c>
      <c r="M2319">
        <v>4</v>
      </c>
      <c r="N2319" t="str">
        <f>VLOOKUP(טבלה1[[#This Row],[level_id]],Level_id!$A$2:$B$5,2)</f>
        <v>Intermediate Level</v>
      </c>
      <c r="O2319" t="str">
        <f>LOWER(טבלה1[[#This Row],[level_desc]])</f>
        <v>intermediate level</v>
      </c>
      <c r="P2319" s="3" t="str">
        <f>UPPER(טבלה1[[#This Row],[small letters]])</f>
        <v>INTERMEDIATE LEVEL</v>
      </c>
      <c r="Q2319">
        <f>LEN(טבלה1[[#This Row],[no spaces]])</f>
        <v>18</v>
      </c>
      <c r="R2319" t="str">
        <f>TRIM(טבלה1[[#This Row],[small letters]])</f>
        <v>intermediate level</v>
      </c>
      <c r="S2319" s="6">
        <v>2</v>
      </c>
      <c r="T2319" s="12">
        <v>42495</v>
      </c>
      <c r="U2319" s="6">
        <f>DAY(טבלה1[[#This Row],[published_date]])</f>
        <v>5</v>
      </c>
      <c r="V2319" s="6">
        <f>MONTH(טבלה1[[#This Row],[published_date]])</f>
        <v>5</v>
      </c>
      <c r="W2319" s="6">
        <f>YEAR(טבלה1[[#This Row],[published_date]])</f>
        <v>2016</v>
      </c>
      <c r="X2319">
        <v>3</v>
      </c>
      <c r="Y2319" t="str">
        <f>VLOOKUP(טבלה1[[#This Row],[subject_id]],Subject_id!$A$2:$B$5,2)</f>
        <v>Musical Instruments</v>
      </c>
      <c r="Z2319" s="7">
        <v>44114</v>
      </c>
      <c r="AA2319">
        <f>_xlfn.DAYS(טבלה1[[#This Row],[Removal_date]],טבלה1[[#This Row],[published_date]])</f>
        <v>1619</v>
      </c>
      <c r="AB2319" s="4">
        <f>טבלה1[[#This Row],[price]]*טבלה1[[#This Row],[num_subscribers]]</f>
        <v>270</v>
      </c>
    </row>
    <row r="2320" spans="1:28" x14ac:dyDescent="0.3">
      <c r="A2320">
        <v>839028</v>
      </c>
      <c r="B2320" t="s">
        <v>4217</v>
      </c>
      <c r="C2320" t="str">
        <f>LEFT(טבלה1[[#This Row],[course_title]],10)</f>
        <v xml:space="preserve">Bluegrass </v>
      </c>
      <c r="D2320" t="str">
        <f>RIGHT(טבלה1[[#This Row],[course_title]],10)</f>
        <v>des 9 &amp; 10</v>
      </c>
      <c r="E2320" t="str">
        <f>MID(טבלה1[[#This Row],[course_title]],2,10)</f>
        <v>luegrass G</v>
      </c>
      <c r="F2320" t="s">
        <v>4218</v>
      </c>
      <c r="G2320" t="str">
        <f>REPLACE(טבלה1[[#This Row],[url]],19,3,"com")</f>
        <v>https://www.udemy.com/bluegrass-guitar-essentials-webisodes-9-10/</v>
      </c>
      <c r="H2320" t="b">
        <v>1</v>
      </c>
      <c r="I2320" s="4">
        <v>30</v>
      </c>
      <c r="J2320" s="5">
        <v>10</v>
      </c>
      <c r="K2320" s="5">
        <v>0</v>
      </c>
      <c r="L2320" s="5">
        <v>12</v>
      </c>
      <c r="M2320">
        <v>4</v>
      </c>
      <c r="N2320" t="str">
        <f>VLOOKUP(טבלה1[[#This Row],[level_id]],Level_id!$A$2:$B$5,2)</f>
        <v>Intermediate Level</v>
      </c>
      <c r="O2320" t="str">
        <f>LOWER(טבלה1[[#This Row],[level_desc]])</f>
        <v>intermediate level</v>
      </c>
      <c r="P2320" s="3" t="str">
        <f>UPPER(טבלה1[[#This Row],[small letters]])</f>
        <v>INTERMEDIATE LEVEL</v>
      </c>
      <c r="Q2320">
        <f>LEN(טבלה1[[#This Row],[no spaces]])</f>
        <v>18</v>
      </c>
      <c r="R2320" t="str">
        <f>TRIM(טבלה1[[#This Row],[small letters]])</f>
        <v>intermediate level</v>
      </c>
      <c r="S2320" s="6">
        <v>2</v>
      </c>
      <c r="T2320" s="12">
        <v>42588</v>
      </c>
      <c r="U2320" s="6">
        <f>DAY(טבלה1[[#This Row],[published_date]])</f>
        <v>6</v>
      </c>
      <c r="V2320" s="6">
        <f>MONTH(טבלה1[[#This Row],[published_date]])</f>
        <v>8</v>
      </c>
      <c r="W2320" s="6">
        <f>YEAR(טבלה1[[#This Row],[published_date]])</f>
        <v>2016</v>
      </c>
      <c r="X2320">
        <v>3</v>
      </c>
      <c r="Y2320" t="str">
        <f>VLOOKUP(טבלה1[[#This Row],[subject_id]],Subject_id!$A$2:$B$5,2)</f>
        <v>Musical Instruments</v>
      </c>
      <c r="Z2320" s="7">
        <v>44114</v>
      </c>
      <c r="AA2320">
        <f>_xlfn.DAYS(טבלה1[[#This Row],[Removal_date]],טבלה1[[#This Row],[published_date]])</f>
        <v>1526</v>
      </c>
      <c r="AB2320" s="4">
        <f>טבלה1[[#This Row],[price]]*טבלה1[[#This Row],[num_subscribers]]</f>
        <v>300</v>
      </c>
    </row>
    <row r="2321" spans="1:28" x14ac:dyDescent="0.3">
      <c r="A2321">
        <v>839030</v>
      </c>
      <c r="B2321" t="s">
        <v>4761</v>
      </c>
      <c r="C2321" t="str">
        <f>LEFT(טבלה1[[#This Row],[course_title]],10)</f>
        <v xml:space="preserve">Bluegrass </v>
      </c>
      <c r="D2321" t="str">
        <f>RIGHT(טבלה1[[#This Row],[course_title]],10)</f>
        <v>es 11 &amp; 12</v>
      </c>
      <c r="E2321" t="str">
        <f>MID(טבלה1[[#This Row],[course_title]],2,10)</f>
        <v>luegrass G</v>
      </c>
      <c r="F2321" t="s">
        <v>4762</v>
      </c>
      <c r="G2321" t="str">
        <f>REPLACE(טבלה1[[#This Row],[url]],19,3,"com")</f>
        <v>https://www.udemy.com/bluegrass-guitar-essentials-webisodes-11-12/</v>
      </c>
      <c r="H2321" t="b">
        <v>1</v>
      </c>
      <c r="I2321" s="4">
        <v>30</v>
      </c>
      <c r="J2321" s="5">
        <v>9</v>
      </c>
      <c r="K2321" s="5">
        <v>1</v>
      </c>
      <c r="L2321" s="5">
        <v>24</v>
      </c>
      <c r="M2321">
        <v>1</v>
      </c>
      <c r="N2321" t="str">
        <f>VLOOKUP(טבלה1[[#This Row],[level_id]],Level_id!$A$2:$B$5,2)</f>
        <v>All levels</v>
      </c>
      <c r="O2321" t="str">
        <f>LOWER(טבלה1[[#This Row],[level_desc]])</f>
        <v>all levels</v>
      </c>
      <c r="P2321" s="3" t="str">
        <f>UPPER(טבלה1[[#This Row],[small letters]])</f>
        <v>ALL LEVELS</v>
      </c>
      <c r="Q2321">
        <f>LEN(טבלה1[[#This Row],[no spaces]])</f>
        <v>10</v>
      </c>
      <c r="R2321" t="str">
        <f>TRIM(טבלה1[[#This Row],[small letters]])</f>
        <v>all levels</v>
      </c>
      <c r="S2321" s="6">
        <v>2</v>
      </c>
      <c r="T2321" s="12">
        <v>42665</v>
      </c>
      <c r="U2321" s="6">
        <f>DAY(טבלה1[[#This Row],[published_date]])</f>
        <v>22</v>
      </c>
      <c r="V2321" s="6">
        <f>MONTH(טבלה1[[#This Row],[published_date]])</f>
        <v>10</v>
      </c>
      <c r="W2321" s="6">
        <f>YEAR(טבלה1[[#This Row],[published_date]])</f>
        <v>2016</v>
      </c>
      <c r="X2321">
        <v>3</v>
      </c>
      <c r="Y2321" t="str">
        <f>VLOOKUP(טבלה1[[#This Row],[subject_id]],Subject_id!$A$2:$B$5,2)</f>
        <v>Musical Instruments</v>
      </c>
      <c r="Z2321" s="7">
        <v>43734</v>
      </c>
      <c r="AA2321">
        <f>_xlfn.DAYS(טבלה1[[#This Row],[Removal_date]],טבלה1[[#This Row],[published_date]])</f>
        <v>1069</v>
      </c>
      <c r="AB2321" s="4">
        <f>טבלה1[[#This Row],[price]]*טבלה1[[#This Row],[num_subscribers]]</f>
        <v>270</v>
      </c>
    </row>
    <row r="2322" spans="1:28" x14ac:dyDescent="0.3">
      <c r="A2322">
        <v>839032</v>
      </c>
      <c r="B2322" t="s">
        <v>4755</v>
      </c>
      <c r="C2322" t="str">
        <f>LEFT(טבלה1[[#This Row],[course_title]],10)</f>
        <v xml:space="preserve">Bluegrass </v>
      </c>
      <c r="D2322" t="str">
        <f>RIGHT(טבלה1[[#This Row],[course_title]],10)</f>
        <v>, 14, &amp; 15</v>
      </c>
      <c r="E2322" t="str">
        <f>MID(טבלה1[[#This Row],[course_title]],2,10)</f>
        <v>luegrass G</v>
      </c>
      <c r="F2322" t="s">
        <v>4756</v>
      </c>
      <c r="G2322" t="str">
        <f>REPLACE(טבלה1[[#This Row],[url]],19,3,"com")</f>
        <v>https://www.udemy.com/bluegrass-guitar-essentials-webisodes-13-14-15/</v>
      </c>
      <c r="H2322" t="b">
        <v>1</v>
      </c>
      <c r="I2322" s="4">
        <v>30</v>
      </c>
      <c r="J2322" s="5">
        <v>14</v>
      </c>
      <c r="K2322" s="5">
        <v>1</v>
      </c>
      <c r="L2322" s="5">
        <v>13</v>
      </c>
      <c r="M2322">
        <v>4</v>
      </c>
      <c r="N2322" t="str">
        <f>VLOOKUP(טבלה1[[#This Row],[level_id]],Level_id!$A$2:$B$5,2)</f>
        <v>Intermediate Level</v>
      </c>
      <c r="O2322" t="str">
        <f>LOWER(טבלה1[[#This Row],[level_desc]])</f>
        <v>intermediate level</v>
      </c>
      <c r="P2322" s="3" t="str">
        <f>UPPER(טבלה1[[#This Row],[small letters]])</f>
        <v>INTERMEDIATE LEVEL</v>
      </c>
      <c r="Q2322">
        <f>LEN(טבלה1[[#This Row],[no spaces]])</f>
        <v>18</v>
      </c>
      <c r="R2322" t="str">
        <f>TRIM(טבלה1[[#This Row],[small letters]])</f>
        <v>intermediate level</v>
      </c>
      <c r="S2322" s="6">
        <v>1.5</v>
      </c>
      <c r="T2322" s="12">
        <v>42719</v>
      </c>
      <c r="U2322" s="6">
        <f>DAY(טבלה1[[#This Row],[published_date]])</f>
        <v>15</v>
      </c>
      <c r="V2322" s="6">
        <f>MONTH(טבלה1[[#This Row],[published_date]])</f>
        <v>12</v>
      </c>
      <c r="W2322" s="6">
        <f>YEAR(טבלה1[[#This Row],[published_date]])</f>
        <v>2016</v>
      </c>
      <c r="X2322">
        <v>3</v>
      </c>
      <c r="Y2322" t="str">
        <f>VLOOKUP(טבלה1[[#This Row],[subject_id]],Subject_id!$A$2:$B$5,2)</f>
        <v>Musical Instruments</v>
      </c>
      <c r="Z2322" s="7">
        <v>44114</v>
      </c>
      <c r="AA2322">
        <f>_xlfn.DAYS(טבלה1[[#This Row],[Removal_date]],טבלה1[[#This Row],[published_date]])</f>
        <v>1395</v>
      </c>
      <c r="AB2322" s="4">
        <f>טבלה1[[#This Row],[price]]*טבלה1[[#This Row],[num_subscribers]]</f>
        <v>420</v>
      </c>
    </row>
    <row r="2323" spans="1:28" x14ac:dyDescent="0.3">
      <c r="A2323">
        <v>858064</v>
      </c>
      <c r="B2323" t="s">
        <v>4102</v>
      </c>
      <c r="C2323" t="str">
        <f>LEFT(טבלה1[[#This Row],[course_title]],10)</f>
        <v>Beginner L</v>
      </c>
      <c r="D2323" t="str">
        <f>RIGHT(טבלה1[[#This Row],[course_title]],10)</f>
        <v xml:space="preserve"> - Month 1</v>
      </c>
      <c r="E2323" t="str">
        <f>MID(טבלה1[[#This Row],[course_title]],2,10)</f>
        <v>eginner Le</v>
      </c>
      <c r="F2323" t="s">
        <v>4103</v>
      </c>
      <c r="G2323" t="str">
        <f>REPLACE(טבלה1[[#This Row],[url]],19,3,"com")</f>
        <v>https://www.udemy.com/beginner-level-popular-piano-program-month-1/</v>
      </c>
      <c r="H2323" t="b">
        <v>1</v>
      </c>
      <c r="I2323" s="4">
        <v>30</v>
      </c>
      <c r="J2323" s="5">
        <v>7</v>
      </c>
      <c r="K2323" s="5">
        <v>2</v>
      </c>
      <c r="L2323" s="5">
        <v>13</v>
      </c>
      <c r="M2323">
        <v>2</v>
      </c>
      <c r="N2323" t="str">
        <f>VLOOKUP(טבלה1[[#This Row],[level_id]],Level_id!$A$2:$B$5,2)</f>
        <v>Beginner Level</v>
      </c>
      <c r="O2323" t="str">
        <f>LOWER(טבלה1[[#This Row],[level_desc]])</f>
        <v>beginner level</v>
      </c>
      <c r="P2323" s="3" t="str">
        <f>UPPER(טבלה1[[#This Row],[small letters]])</f>
        <v>BEGINNER LEVEL</v>
      </c>
      <c r="Q2323">
        <f>LEN(טבלה1[[#This Row],[no spaces]])</f>
        <v>14</v>
      </c>
      <c r="R2323" t="str">
        <f>TRIM(טבלה1[[#This Row],[small letters]])</f>
        <v>beginner level</v>
      </c>
      <c r="S2323" s="6">
        <v>1</v>
      </c>
      <c r="T2323" s="12">
        <v>42514</v>
      </c>
      <c r="U2323" s="6">
        <f>DAY(טבלה1[[#This Row],[published_date]])</f>
        <v>24</v>
      </c>
      <c r="V2323" s="6">
        <f>MONTH(טבלה1[[#This Row],[published_date]])</f>
        <v>5</v>
      </c>
      <c r="W2323" s="6">
        <f>YEAR(טבלה1[[#This Row],[published_date]])</f>
        <v>2016</v>
      </c>
      <c r="X2323">
        <v>3</v>
      </c>
      <c r="Y2323" t="str">
        <f>VLOOKUP(טבלה1[[#This Row],[subject_id]],Subject_id!$A$2:$B$5,2)</f>
        <v>Musical Instruments</v>
      </c>
      <c r="Z2323" s="7">
        <v>43465</v>
      </c>
      <c r="AA2323">
        <f>_xlfn.DAYS(טבלה1[[#This Row],[Removal_date]],טבלה1[[#This Row],[published_date]])</f>
        <v>951</v>
      </c>
      <c r="AB2323" s="4">
        <f>טבלה1[[#This Row],[price]]*טבלה1[[#This Row],[num_subscribers]]</f>
        <v>210</v>
      </c>
    </row>
    <row r="2324" spans="1:28" x14ac:dyDescent="0.3">
      <c r="A2324">
        <v>861742</v>
      </c>
      <c r="B2324" t="s">
        <v>3432</v>
      </c>
      <c r="C2324" t="str">
        <f>LEFT(טבלה1[[#This Row],[course_title]],10)</f>
        <v>Motion Gra</v>
      </c>
      <c r="D2324" t="str">
        <f>RIGHT(טבלה1[[#This Row],[course_title]],10)</f>
        <v>in 5 Hours</v>
      </c>
      <c r="E2324" t="str">
        <f>MID(טבלה1[[#This Row],[course_title]],2,10)</f>
        <v>otion Grap</v>
      </c>
      <c r="F2324" t="s">
        <v>3433</v>
      </c>
      <c r="G2324" t="str">
        <f>REPLACE(טבלה1[[#This Row],[url]],19,3,"com")</f>
        <v>https://www.udemy.com/motion-graphic-with-ae/</v>
      </c>
      <c r="H2324" t="b">
        <v>1</v>
      </c>
      <c r="I2324" s="4">
        <v>30</v>
      </c>
      <c r="J2324" s="5">
        <v>50</v>
      </c>
      <c r="K2324" s="5">
        <v>7</v>
      </c>
      <c r="L2324" s="5">
        <v>45</v>
      </c>
      <c r="M2324">
        <v>1</v>
      </c>
      <c r="N2324" t="str">
        <f>VLOOKUP(טבלה1[[#This Row],[level_id]],Level_id!$A$2:$B$5,2)</f>
        <v>All levels</v>
      </c>
      <c r="O2324" t="str">
        <f>LOWER(טבלה1[[#This Row],[level_desc]])</f>
        <v>all levels</v>
      </c>
      <c r="P2324" s="3" t="str">
        <f>UPPER(טבלה1[[#This Row],[small letters]])</f>
        <v>ALL LEVELS</v>
      </c>
      <c r="Q2324">
        <f>LEN(טבלה1[[#This Row],[no spaces]])</f>
        <v>10</v>
      </c>
      <c r="R2324" t="str">
        <f>TRIM(טבלה1[[#This Row],[small letters]])</f>
        <v>all levels</v>
      </c>
      <c r="S2324" s="6">
        <v>4</v>
      </c>
      <c r="T2324" s="12">
        <v>42522</v>
      </c>
      <c r="U2324" s="6">
        <f>DAY(טבלה1[[#This Row],[published_date]])</f>
        <v>1</v>
      </c>
      <c r="V2324" s="6">
        <f>MONTH(טבלה1[[#This Row],[published_date]])</f>
        <v>6</v>
      </c>
      <c r="W2324" s="6">
        <f>YEAR(טבלה1[[#This Row],[published_date]])</f>
        <v>2016</v>
      </c>
      <c r="X2324">
        <v>2</v>
      </c>
      <c r="Y2324" t="str">
        <f>VLOOKUP(טבלה1[[#This Row],[subject_id]],Subject_id!$A$2:$B$5,2)</f>
        <v>Graphic Design</v>
      </c>
      <c r="Z2324" s="7">
        <v>43734</v>
      </c>
      <c r="AA2324">
        <f>_xlfn.DAYS(טבלה1[[#This Row],[Removal_date]],טבלה1[[#This Row],[published_date]])</f>
        <v>1212</v>
      </c>
      <c r="AB2324" s="4">
        <f>טבלה1[[#This Row],[price]]*טבלה1[[#This Row],[num_subscribers]]</f>
        <v>1500</v>
      </c>
    </row>
    <row r="2325" spans="1:28" x14ac:dyDescent="0.3">
      <c r="A2325">
        <v>861764</v>
      </c>
      <c r="B2325" t="s">
        <v>2060</v>
      </c>
      <c r="C2325" t="str">
        <f>LEFT(טבלה1[[#This Row],[course_title]],10)</f>
        <v xml:space="preserve">'Geometry </v>
      </c>
      <c r="D2325" t="str">
        <f>RIGHT(טבלה1[[#This Row],[course_title]],10)</f>
        <v>roulette."</v>
      </c>
      <c r="E2325" t="str">
        <f>MID(טבלה1[[#This Row],[course_title]],2,10)</f>
        <v>Geometry O</v>
      </c>
      <c r="F2325" t="s">
        <v>2061</v>
      </c>
      <c r="G2325" t="str">
        <f>REPLACE(טבלה1[[#This Row],[url]],19,3,"com")</f>
        <v>https://www.udemy.com/geometry-of-chance-strategy-of-defeating-the-roulette/</v>
      </c>
      <c r="H2325" t="b">
        <v>1</v>
      </c>
      <c r="I2325" s="4">
        <v>30</v>
      </c>
      <c r="J2325" s="5">
        <v>2</v>
      </c>
      <c r="K2325" s="5">
        <v>1</v>
      </c>
      <c r="L2325" s="5">
        <v>10</v>
      </c>
      <c r="M2325">
        <v>4</v>
      </c>
      <c r="N2325" t="str">
        <f>VLOOKUP(טבלה1[[#This Row],[level_id]],Level_id!$A$2:$B$5,2)</f>
        <v>Intermediate Level</v>
      </c>
      <c r="O2325" t="str">
        <f>LOWER(טבלה1[[#This Row],[level_desc]])</f>
        <v>intermediate level</v>
      </c>
      <c r="P2325" s="3" t="str">
        <f>UPPER(טבלה1[[#This Row],[small letters]])</f>
        <v>INTERMEDIATE LEVEL</v>
      </c>
      <c r="Q2325">
        <f>LEN(טבלה1[[#This Row],[no spaces]])</f>
        <v>18</v>
      </c>
      <c r="R2325" t="str">
        <f>TRIM(טבלה1[[#This Row],[small letters]])</f>
        <v>intermediate level</v>
      </c>
      <c r="S2325" s="6">
        <v>1.5</v>
      </c>
      <c r="T2325" s="12">
        <v>42549</v>
      </c>
      <c r="U2325" s="6">
        <f>DAY(טבלה1[[#This Row],[published_date]])</f>
        <v>28</v>
      </c>
      <c r="V2325" s="6">
        <f>MONTH(טבלה1[[#This Row],[published_date]])</f>
        <v>6</v>
      </c>
      <c r="W2325" s="6">
        <f>YEAR(טבלה1[[#This Row],[published_date]])</f>
        <v>2016</v>
      </c>
      <c r="X2325">
        <v>1</v>
      </c>
      <c r="Y2325" t="str">
        <f>VLOOKUP(טבלה1[[#This Row],[subject_id]],Subject_id!$A$2:$B$5,2)</f>
        <v>Business Finance</v>
      </c>
      <c r="Z2325" s="7">
        <v>44114</v>
      </c>
      <c r="AA2325">
        <f>_xlfn.DAYS(טבלה1[[#This Row],[Removal_date]],טבלה1[[#This Row],[published_date]])</f>
        <v>1565</v>
      </c>
      <c r="AB2325" s="4">
        <f>טבלה1[[#This Row],[price]]*טבלה1[[#This Row],[num_subscribers]]</f>
        <v>60</v>
      </c>
    </row>
    <row r="2326" spans="1:28" x14ac:dyDescent="0.3">
      <c r="A2326">
        <v>862478</v>
      </c>
      <c r="B2326" t="s">
        <v>5892</v>
      </c>
      <c r="C2326" t="str">
        <f>LEFT(טבלה1[[#This Row],[course_title]],10)</f>
        <v>Build Your</v>
      </c>
      <c r="D2326" t="str">
        <f>RIGHT(טבלה1[[#This Row],[course_title]],10)</f>
        <v>op &amp; Ship)</v>
      </c>
      <c r="E2326" t="str">
        <f>MID(טבלה1[[#This Row],[course_title]],2,10)</f>
        <v xml:space="preserve">uild Your </v>
      </c>
      <c r="F2326" t="s">
        <v>5893</v>
      </c>
      <c r="G2326" t="str">
        <f>REPLACE(טבלה1[[#This Row],[url]],19,3,"com")</f>
        <v>https://www.udemy.com/buildastartup/</v>
      </c>
      <c r="H2326" t="b">
        <v>1</v>
      </c>
      <c r="I2326" s="4">
        <v>30</v>
      </c>
      <c r="J2326" s="5">
        <v>775</v>
      </c>
      <c r="K2326" s="5">
        <v>245</v>
      </c>
      <c r="L2326" s="5">
        <v>82</v>
      </c>
      <c r="M2326">
        <v>1</v>
      </c>
      <c r="N2326" t="str">
        <f>VLOOKUP(טבלה1[[#This Row],[level_id]],Level_id!$A$2:$B$5,2)</f>
        <v>All levels</v>
      </c>
      <c r="O2326" t="str">
        <f>LOWER(טבלה1[[#This Row],[level_desc]])</f>
        <v>all levels</v>
      </c>
      <c r="P2326" s="3" t="str">
        <f>UPPER(טבלה1[[#This Row],[small letters]])</f>
        <v>ALL LEVELS</v>
      </c>
      <c r="Q2326">
        <f>LEN(טבלה1[[#This Row],[no spaces]])</f>
        <v>10</v>
      </c>
      <c r="R2326" t="str">
        <f>TRIM(טבלה1[[#This Row],[small letters]])</f>
        <v>all levels</v>
      </c>
      <c r="S2326" s="6">
        <v>8</v>
      </c>
      <c r="T2326" s="12">
        <v>42524</v>
      </c>
      <c r="U2326" s="6">
        <f>DAY(טבלה1[[#This Row],[published_date]])</f>
        <v>3</v>
      </c>
      <c r="V2326" s="6">
        <f>MONTH(טבלה1[[#This Row],[published_date]])</f>
        <v>6</v>
      </c>
      <c r="W2326" s="6">
        <f>YEAR(טבלה1[[#This Row],[published_date]])</f>
        <v>2016</v>
      </c>
      <c r="X2326">
        <v>4</v>
      </c>
      <c r="Y2326" t="str">
        <f>VLOOKUP(טבלה1[[#This Row],[subject_id]],Subject_id!$A$2:$B$5,2)</f>
        <v>Web Development</v>
      </c>
      <c r="Z2326" s="7">
        <v>43734</v>
      </c>
      <c r="AA2326">
        <f>_xlfn.DAYS(טבלה1[[#This Row],[Removal_date]],טבלה1[[#This Row],[published_date]])</f>
        <v>1210</v>
      </c>
      <c r="AB2326" s="4">
        <f>טבלה1[[#This Row],[price]]*טבלה1[[#This Row],[num_subscribers]]</f>
        <v>23250</v>
      </c>
    </row>
    <row r="2327" spans="1:28" x14ac:dyDescent="0.3">
      <c r="A2327">
        <v>863954</v>
      </c>
      <c r="B2327" t="s">
        <v>5469</v>
      </c>
      <c r="C2327" t="str">
        <f>LEFT(טבלה1[[#This Row],[course_title]],10)</f>
        <v xml:space="preserve">Angular 2 </v>
      </c>
      <c r="D2327" t="str">
        <f>RIGHT(טבלה1[[#This Row],[course_title]],10)</f>
        <v xml:space="preserve"> Ground Up</v>
      </c>
      <c r="E2327" t="str">
        <f>MID(טבלה1[[#This Row],[course_title]],2,10)</f>
        <v>ngular 2 F</v>
      </c>
      <c r="F2327" t="s">
        <v>5470</v>
      </c>
      <c r="G2327" t="str">
        <f>REPLACE(טבלה1[[#This Row],[url]],19,3,"com")</f>
        <v>https://www.udemy.com/angular-2-from-the-ground-up/</v>
      </c>
      <c r="H2327" t="b">
        <v>1</v>
      </c>
      <c r="I2327" s="4">
        <v>30</v>
      </c>
      <c r="J2327" s="5">
        <v>1737</v>
      </c>
      <c r="K2327" s="5">
        <v>471</v>
      </c>
      <c r="L2327" s="5">
        <v>87</v>
      </c>
      <c r="M2327">
        <v>1</v>
      </c>
      <c r="N2327" t="str">
        <f>VLOOKUP(טבלה1[[#This Row],[level_id]],Level_id!$A$2:$B$5,2)</f>
        <v>All levels</v>
      </c>
      <c r="O2327" t="str">
        <f>LOWER(טבלה1[[#This Row],[level_desc]])</f>
        <v>all levels</v>
      </c>
      <c r="P2327" s="3" t="str">
        <f>UPPER(טבלה1[[#This Row],[small letters]])</f>
        <v>ALL LEVELS</v>
      </c>
      <c r="Q2327">
        <f>LEN(טבלה1[[#This Row],[no spaces]])</f>
        <v>10</v>
      </c>
      <c r="R2327" t="str">
        <f>TRIM(טבלה1[[#This Row],[small letters]])</f>
        <v>all levels</v>
      </c>
      <c r="S2327" s="6">
        <v>11.5</v>
      </c>
      <c r="T2327" s="12">
        <v>42523</v>
      </c>
      <c r="U2327" s="6">
        <f>DAY(טבלה1[[#This Row],[published_date]])</f>
        <v>2</v>
      </c>
      <c r="V2327" s="6">
        <f>MONTH(טבלה1[[#This Row],[published_date]])</f>
        <v>6</v>
      </c>
      <c r="W2327" s="6">
        <f>YEAR(טבלה1[[#This Row],[published_date]])</f>
        <v>2016</v>
      </c>
      <c r="X2327">
        <v>4</v>
      </c>
      <c r="Y2327" t="str">
        <f>VLOOKUP(טבלה1[[#This Row],[subject_id]],Subject_id!$A$2:$B$5,2)</f>
        <v>Web Development</v>
      </c>
      <c r="Z2327" s="7">
        <v>43734</v>
      </c>
      <c r="AA2327">
        <f>_xlfn.DAYS(טבלה1[[#This Row],[Removal_date]],טבלה1[[#This Row],[published_date]])</f>
        <v>1211</v>
      </c>
      <c r="AB2327" s="4">
        <f>טבלה1[[#This Row],[price]]*טבלה1[[#This Row],[num_subscribers]]</f>
        <v>52110</v>
      </c>
    </row>
    <row r="2328" spans="1:28" x14ac:dyDescent="0.3">
      <c r="A2328">
        <v>869312</v>
      </c>
      <c r="B2328" t="s">
        <v>4568</v>
      </c>
      <c r="C2328" t="str">
        <f>LEFT(טבלה1[[#This Row],[course_title]],10)</f>
        <v xml:space="preserve">TAKE NOTE </v>
      </c>
      <c r="D2328" t="str">
        <f>RIGHT(טבלה1[[#This Row],[course_title]],10)</f>
        <v>tal Skills</v>
      </c>
      <c r="E2328" t="str">
        <f>MID(טבלה1[[#This Row],[course_title]],2,10)</f>
        <v>AKE NOTE B</v>
      </c>
      <c r="F2328" t="s">
        <v>4569</v>
      </c>
      <c r="G2328" t="str">
        <f>REPLACE(טבלה1[[#This Row],[url]],19,3,"com")</f>
        <v>https://www.udemy.com/take-note-beginner-clarinet/</v>
      </c>
      <c r="H2328" t="b">
        <v>1</v>
      </c>
      <c r="I2328" s="4">
        <v>30</v>
      </c>
      <c r="J2328" s="5">
        <v>137</v>
      </c>
      <c r="K2328" s="5">
        <v>2</v>
      </c>
      <c r="L2328" s="5">
        <v>43</v>
      </c>
      <c r="M2328">
        <v>2</v>
      </c>
      <c r="N2328" t="str">
        <f>VLOOKUP(טבלה1[[#This Row],[level_id]],Level_id!$A$2:$B$5,2)</f>
        <v>Beginner Level</v>
      </c>
      <c r="O2328" t="str">
        <f>LOWER(טבלה1[[#This Row],[level_desc]])</f>
        <v>beginner level</v>
      </c>
      <c r="P2328" s="3" t="str">
        <f>UPPER(טבלה1[[#This Row],[small letters]])</f>
        <v>BEGINNER LEVEL</v>
      </c>
      <c r="Q2328">
        <f>LEN(טבלה1[[#This Row],[no spaces]])</f>
        <v>14</v>
      </c>
      <c r="R2328" t="str">
        <f>TRIM(טבלה1[[#This Row],[small letters]])</f>
        <v>beginner level</v>
      </c>
      <c r="S2328" s="6">
        <v>4.5</v>
      </c>
      <c r="T2328" s="12">
        <v>42534</v>
      </c>
      <c r="U2328" s="6">
        <f>DAY(טבלה1[[#This Row],[published_date]])</f>
        <v>13</v>
      </c>
      <c r="V2328" s="6">
        <f>MONTH(טבלה1[[#This Row],[published_date]])</f>
        <v>6</v>
      </c>
      <c r="W2328" s="6">
        <f>YEAR(טבלה1[[#This Row],[published_date]])</f>
        <v>2016</v>
      </c>
      <c r="X2328">
        <v>3</v>
      </c>
      <c r="Y2328" t="str">
        <f>VLOOKUP(טבלה1[[#This Row],[subject_id]],Subject_id!$A$2:$B$5,2)</f>
        <v>Musical Instruments</v>
      </c>
      <c r="Z2328" s="7">
        <v>43465</v>
      </c>
      <c r="AA2328">
        <f>_xlfn.DAYS(טבלה1[[#This Row],[Removal_date]],טבלה1[[#This Row],[published_date]])</f>
        <v>931</v>
      </c>
      <c r="AB2328" s="4">
        <f>טבלה1[[#This Row],[price]]*טבלה1[[#This Row],[num_subscribers]]</f>
        <v>4110</v>
      </c>
    </row>
    <row r="2329" spans="1:28" x14ac:dyDescent="0.3">
      <c r="A2329">
        <v>872816</v>
      </c>
      <c r="B2329" t="s">
        <v>3136</v>
      </c>
      <c r="C2329" t="str">
        <f>LEFT(טבלה1[[#This Row],[course_title]],10)</f>
        <v>Adobe Illu</v>
      </c>
      <c r="D2329" t="str">
        <f>RIGHT(טבלה1[[#This Row],[course_title]],10)</f>
        <v>ingertips!</v>
      </c>
      <c r="E2329" t="str">
        <f>MID(טבלה1[[#This Row],[course_title]],2,10)</f>
        <v>dobe Illus</v>
      </c>
      <c r="F2329" t="s">
        <v>3137</v>
      </c>
      <c r="G2329" t="str">
        <f>REPLACE(טבלה1[[#This Row],[url]],19,3,"com")</f>
        <v>https://www.udemy.com/illustratorunder10/</v>
      </c>
      <c r="H2329" t="b">
        <v>1</v>
      </c>
      <c r="I2329" s="4">
        <v>30</v>
      </c>
      <c r="J2329" s="5">
        <v>1</v>
      </c>
      <c r="K2329" s="5">
        <v>0</v>
      </c>
      <c r="L2329" s="5">
        <v>34</v>
      </c>
      <c r="M2329">
        <v>1</v>
      </c>
      <c r="N2329" t="str">
        <f>VLOOKUP(טבלה1[[#This Row],[level_id]],Level_id!$A$2:$B$5,2)</f>
        <v>All levels</v>
      </c>
      <c r="O2329" t="str">
        <f>LOWER(טבלה1[[#This Row],[level_desc]])</f>
        <v>all levels</v>
      </c>
      <c r="P2329" s="3" t="str">
        <f>UPPER(טבלה1[[#This Row],[small letters]])</f>
        <v>ALL LEVELS</v>
      </c>
      <c r="Q2329">
        <f>LEN(טבלה1[[#This Row],[no spaces]])</f>
        <v>10</v>
      </c>
      <c r="R2329" t="str">
        <f>TRIM(טבלה1[[#This Row],[small letters]])</f>
        <v>all levels</v>
      </c>
      <c r="S2329" s="6">
        <v>3.5</v>
      </c>
      <c r="T2329" s="12">
        <v>42544</v>
      </c>
      <c r="U2329" s="6">
        <f>DAY(טבלה1[[#This Row],[published_date]])</f>
        <v>23</v>
      </c>
      <c r="V2329" s="6">
        <f>MONTH(טבלה1[[#This Row],[published_date]])</f>
        <v>6</v>
      </c>
      <c r="W2329" s="6">
        <f>YEAR(טבלה1[[#This Row],[published_date]])</f>
        <v>2016</v>
      </c>
      <c r="X2329">
        <v>2</v>
      </c>
      <c r="Y2329" t="str">
        <f>VLOOKUP(טבלה1[[#This Row],[subject_id]],Subject_id!$A$2:$B$5,2)</f>
        <v>Graphic Design</v>
      </c>
      <c r="Z2329" s="7">
        <v>43734</v>
      </c>
      <c r="AA2329">
        <f>_xlfn.DAYS(טבלה1[[#This Row],[Removal_date]],טבלה1[[#This Row],[published_date]])</f>
        <v>1190</v>
      </c>
      <c r="AB2329" s="4">
        <f>טבלה1[[#This Row],[price]]*טבלה1[[#This Row],[num_subscribers]]</f>
        <v>30</v>
      </c>
    </row>
    <row r="2330" spans="1:28" x14ac:dyDescent="0.3">
      <c r="A2330">
        <v>881062</v>
      </c>
      <c r="B2330" t="s">
        <v>1914</v>
      </c>
      <c r="C2330" t="str">
        <f>LEFT(טבלה1[[#This Row],[course_title]],10)</f>
        <v>Options Ba</v>
      </c>
      <c r="D2330" t="str">
        <f>RIGHT(טבלה1[[#This Row],[course_title]],10)</f>
        <v xml:space="preserve"> - Level 1</v>
      </c>
      <c r="E2330" t="str">
        <f>MID(טבלה1[[#This Row],[course_title]],2,10)</f>
        <v>ptions Bas</v>
      </c>
      <c r="F2330" t="s">
        <v>1915</v>
      </c>
      <c r="G2330" t="str">
        <f>REPLACE(טבלה1[[#This Row],[url]],19,3,"com")</f>
        <v>https://www.udemy.com/options-basics-trading-with-small-capital/</v>
      </c>
      <c r="H2330" t="b">
        <v>1</v>
      </c>
      <c r="I2330" s="4">
        <v>30</v>
      </c>
      <c r="J2330" s="5">
        <v>120</v>
      </c>
      <c r="K2330" s="5">
        <v>17</v>
      </c>
      <c r="L2330" s="5">
        <v>19</v>
      </c>
      <c r="M2330">
        <v>2</v>
      </c>
      <c r="N2330" t="str">
        <f>VLOOKUP(טבלה1[[#This Row],[level_id]],Level_id!$A$2:$B$5,2)</f>
        <v>Beginner Level</v>
      </c>
      <c r="O2330" t="str">
        <f>LOWER(טבלה1[[#This Row],[level_desc]])</f>
        <v>beginner level</v>
      </c>
      <c r="P2330" s="3" t="str">
        <f>UPPER(טבלה1[[#This Row],[small letters]])</f>
        <v>BEGINNER LEVEL</v>
      </c>
      <c r="Q2330">
        <f>LEN(טבלה1[[#This Row],[no spaces]])</f>
        <v>14</v>
      </c>
      <c r="R2330" t="str">
        <f>TRIM(טבלה1[[#This Row],[small letters]])</f>
        <v>beginner level</v>
      </c>
      <c r="S2330" s="6">
        <v>2</v>
      </c>
      <c r="T2330" s="12">
        <v>42577</v>
      </c>
      <c r="U2330" s="6">
        <f>DAY(טבלה1[[#This Row],[published_date]])</f>
        <v>26</v>
      </c>
      <c r="V2330" s="6">
        <f>MONTH(טבלה1[[#This Row],[published_date]])</f>
        <v>7</v>
      </c>
      <c r="W2330" s="6">
        <f>YEAR(טבלה1[[#This Row],[published_date]])</f>
        <v>2016</v>
      </c>
      <c r="X2330">
        <v>1</v>
      </c>
      <c r="Y2330" t="str">
        <f>VLOOKUP(טבלה1[[#This Row],[subject_id]],Subject_id!$A$2:$B$5,2)</f>
        <v>Business Finance</v>
      </c>
      <c r="Z2330" s="7">
        <v>43465</v>
      </c>
      <c r="AA2330">
        <f>_xlfn.DAYS(טבלה1[[#This Row],[Removal_date]],טבלה1[[#This Row],[published_date]])</f>
        <v>888</v>
      </c>
      <c r="AB2330" s="4">
        <f>טבלה1[[#This Row],[price]]*טבלה1[[#This Row],[num_subscribers]]</f>
        <v>3600</v>
      </c>
    </row>
    <row r="2331" spans="1:28" x14ac:dyDescent="0.3">
      <c r="A2331">
        <v>885974</v>
      </c>
      <c r="B2331" t="s">
        <v>120</v>
      </c>
      <c r="C2331" t="str">
        <f>LEFT(טבלה1[[#This Row],[course_title]],10)</f>
        <v>Four Funda</v>
      </c>
      <c r="D2331" t="str">
        <f>RIGHT(טבלה1[[#This Row],[course_title]],10)</f>
        <v>l Planning</v>
      </c>
      <c r="E2331" t="str">
        <f>MID(טבלה1[[#This Row],[course_title]],2,10)</f>
        <v>our Fundam</v>
      </c>
      <c r="F2331" t="s">
        <v>121</v>
      </c>
      <c r="G2331" t="str">
        <f>REPLACE(טבלה1[[#This Row],[url]],19,3,"com")</f>
        <v>https://www.udemy.com/four-fundamentals-of-financial-planning/</v>
      </c>
      <c r="H2331" t="b">
        <v>1</v>
      </c>
      <c r="I2331" s="4">
        <v>30</v>
      </c>
      <c r="J2331" s="5">
        <v>6219</v>
      </c>
      <c r="K2331" s="5">
        <v>23</v>
      </c>
      <c r="L2331" s="5">
        <v>20</v>
      </c>
      <c r="M2331">
        <v>1</v>
      </c>
      <c r="N2331" t="str">
        <f>VLOOKUP(טבלה1[[#This Row],[level_id]],Level_id!$A$2:$B$5,2)</f>
        <v>All levels</v>
      </c>
      <c r="O2331" t="str">
        <f>LOWER(טבלה1[[#This Row],[level_desc]])</f>
        <v>all levels</v>
      </c>
      <c r="P2331" s="3" t="str">
        <f>UPPER(טבלה1[[#This Row],[small letters]])</f>
        <v>ALL LEVELS</v>
      </c>
      <c r="Q2331">
        <f>LEN(טבלה1[[#This Row],[no spaces]])</f>
        <v>10</v>
      </c>
      <c r="R2331" t="str">
        <f>TRIM(טבלה1[[#This Row],[small letters]])</f>
        <v>all levels</v>
      </c>
      <c r="S2331" s="6">
        <v>1</v>
      </c>
      <c r="T2331" s="12">
        <v>42780</v>
      </c>
      <c r="U2331" s="6">
        <f>DAY(טבלה1[[#This Row],[published_date]])</f>
        <v>14</v>
      </c>
      <c r="V2331" s="6">
        <f>MONTH(טבלה1[[#This Row],[published_date]])</f>
        <v>2</v>
      </c>
      <c r="W2331" s="6">
        <f>YEAR(טבלה1[[#This Row],[published_date]])</f>
        <v>2017</v>
      </c>
      <c r="X2331">
        <v>1</v>
      </c>
      <c r="Y2331" t="str">
        <f>VLOOKUP(טבלה1[[#This Row],[subject_id]],Subject_id!$A$2:$B$5,2)</f>
        <v>Business Finance</v>
      </c>
      <c r="Z2331" s="7">
        <v>43408</v>
      </c>
      <c r="AA2331">
        <f>_xlfn.DAYS(טבלה1[[#This Row],[Removal_date]],טבלה1[[#This Row],[published_date]])</f>
        <v>628</v>
      </c>
      <c r="AB2331" s="4">
        <f>טבלה1[[#This Row],[price]]*טבלה1[[#This Row],[num_subscribers]]</f>
        <v>186570</v>
      </c>
    </row>
    <row r="2332" spans="1:28" x14ac:dyDescent="0.3">
      <c r="A2332">
        <v>895302</v>
      </c>
      <c r="B2332" t="s">
        <v>3180</v>
      </c>
      <c r="C2332" t="str">
        <f>LEFT(טבלה1[[#This Row],[course_title]],10)</f>
        <v>Adobe Afte</v>
      </c>
      <c r="D2332" t="str">
        <f>RIGHT(טבלה1[[#This Row],[course_title]],10)</f>
        <v>ic Element</v>
      </c>
      <c r="E2332" t="str">
        <f>MID(טבלה1[[#This Row],[course_title]],2,10)</f>
        <v>dobe After</v>
      </c>
      <c r="F2332" t="s">
        <v>3181</v>
      </c>
      <c r="G2332" t="str">
        <f>REPLACE(טבלה1[[#This Row],[url]],19,3,"com")</f>
        <v>https://www.udemy.com/15-advance-mograph-elements-with-after-effect/</v>
      </c>
      <c r="H2332" t="b">
        <v>1</v>
      </c>
      <c r="I2332" s="4">
        <v>30</v>
      </c>
      <c r="J2332" s="5">
        <v>140</v>
      </c>
      <c r="K2332" s="5">
        <v>6</v>
      </c>
      <c r="L2332" s="5">
        <v>21</v>
      </c>
      <c r="M2332">
        <v>1</v>
      </c>
      <c r="N2332" t="str">
        <f>VLOOKUP(טבלה1[[#This Row],[level_id]],Level_id!$A$2:$B$5,2)</f>
        <v>All levels</v>
      </c>
      <c r="O2332" t="str">
        <f>LOWER(טבלה1[[#This Row],[level_desc]])</f>
        <v>all levels</v>
      </c>
      <c r="P2332" s="3" t="str">
        <f>UPPER(טבלה1[[#This Row],[small letters]])</f>
        <v>ALL LEVELS</v>
      </c>
      <c r="Q2332">
        <f>LEN(טבלה1[[#This Row],[no spaces]])</f>
        <v>10</v>
      </c>
      <c r="R2332" t="str">
        <f>TRIM(טבלה1[[#This Row],[small letters]])</f>
        <v>all levels</v>
      </c>
      <c r="S2332" s="6">
        <v>2.5</v>
      </c>
      <c r="T2332" s="12">
        <v>42558</v>
      </c>
      <c r="U2332" s="6">
        <f>DAY(טבלה1[[#This Row],[published_date]])</f>
        <v>7</v>
      </c>
      <c r="V2332" s="6">
        <f>MONTH(טבלה1[[#This Row],[published_date]])</f>
        <v>7</v>
      </c>
      <c r="W2332" s="6">
        <f>YEAR(טבלה1[[#This Row],[published_date]])</f>
        <v>2016</v>
      </c>
      <c r="X2332">
        <v>2</v>
      </c>
      <c r="Y2332" t="str">
        <f>VLOOKUP(טבלה1[[#This Row],[subject_id]],Subject_id!$A$2:$B$5,2)</f>
        <v>Graphic Design</v>
      </c>
      <c r="Z2332" s="7">
        <v>43734</v>
      </c>
      <c r="AA2332">
        <f>_xlfn.DAYS(טבלה1[[#This Row],[Removal_date]],טבלה1[[#This Row],[published_date]])</f>
        <v>1176</v>
      </c>
      <c r="AB2332" s="4">
        <f>טבלה1[[#This Row],[price]]*טבלה1[[#This Row],[num_subscribers]]</f>
        <v>4200</v>
      </c>
    </row>
    <row r="2333" spans="1:28" x14ac:dyDescent="0.3">
      <c r="A2333">
        <v>912996</v>
      </c>
      <c r="B2333" t="s">
        <v>5341</v>
      </c>
      <c r="C2333" t="str">
        <f>LEFT(טבלה1[[#This Row],[course_title]],10)</f>
        <v>The Bubble</v>
      </c>
      <c r="D2333" t="str">
        <f>RIGHT(טבלה1[[#This Row],[course_title]],10)</f>
        <v>out Coding</v>
      </c>
      <c r="E2333" t="str">
        <f>MID(טבלה1[[#This Row],[course_title]],2,10)</f>
        <v xml:space="preserve">he Bubble </v>
      </c>
      <c r="F2333" t="s">
        <v>5342</v>
      </c>
      <c r="G2333" t="str">
        <f>REPLACE(טבלה1[[#This Row],[url]],19,3,"com")</f>
        <v>https://www.udemy.com/bubble-course/</v>
      </c>
      <c r="H2333" t="b">
        <v>1</v>
      </c>
      <c r="I2333" s="4">
        <v>30</v>
      </c>
      <c r="J2333" s="5">
        <v>3960</v>
      </c>
      <c r="K2333" s="5">
        <v>220</v>
      </c>
      <c r="L2333" s="5">
        <v>47</v>
      </c>
      <c r="M2333">
        <v>2</v>
      </c>
      <c r="N2333" t="str">
        <f>VLOOKUP(טבלה1[[#This Row],[level_id]],Level_id!$A$2:$B$5,2)</f>
        <v>Beginner Level</v>
      </c>
      <c r="O2333" t="str">
        <f>LOWER(טבלה1[[#This Row],[level_desc]])</f>
        <v>beginner level</v>
      </c>
      <c r="P2333" s="3" t="str">
        <f>UPPER(טבלה1[[#This Row],[small letters]])</f>
        <v>BEGINNER LEVEL</v>
      </c>
      <c r="Q2333">
        <f>LEN(טבלה1[[#This Row],[no spaces]])</f>
        <v>14</v>
      </c>
      <c r="R2333" t="str">
        <f>TRIM(טבלה1[[#This Row],[small letters]])</f>
        <v>beginner level</v>
      </c>
      <c r="S2333" s="6">
        <v>4.5</v>
      </c>
      <c r="T2333" s="12">
        <v>42575</v>
      </c>
      <c r="U2333" s="6">
        <f>DAY(טבלה1[[#This Row],[published_date]])</f>
        <v>24</v>
      </c>
      <c r="V2333" s="6">
        <f>MONTH(טבלה1[[#This Row],[published_date]])</f>
        <v>7</v>
      </c>
      <c r="W2333" s="6">
        <f>YEAR(טבלה1[[#This Row],[published_date]])</f>
        <v>2016</v>
      </c>
      <c r="X2333">
        <v>4</v>
      </c>
      <c r="Y2333" t="str">
        <f>VLOOKUP(טבלה1[[#This Row],[subject_id]],Subject_id!$A$2:$B$5,2)</f>
        <v>Web Development</v>
      </c>
      <c r="Z2333" s="7">
        <v>43465</v>
      </c>
      <c r="AA2333">
        <f>_xlfn.DAYS(טבלה1[[#This Row],[Removal_date]],טבלה1[[#This Row],[published_date]])</f>
        <v>890</v>
      </c>
      <c r="AB2333" s="4">
        <f>טבלה1[[#This Row],[price]]*טבלה1[[#This Row],[num_subscribers]]</f>
        <v>118800</v>
      </c>
    </row>
    <row r="2334" spans="1:28" x14ac:dyDescent="0.3">
      <c r="A2334">
        <v>927336</v>
      </c>
      <c r="B2334" t="s">
        <v>2693</v>
      </c>
      <c r="C2334" t="str">
        <f>LEFT(טבלה1[[#This Row],[course_title]],10)</f>
        <v>Graphicriv</v>
      </c>
      <c r="D2334" t="str">
        <f>RIGHT(טבלה1[[#This Row],[course_title]],10)</f>
        <v>gns online</v>
      </c>
      <c r="E2334" t="str">
        <f>MID(טבלה1[[#This Row],[course_title]],2,10)</f>
        <v>raphicrive</v>
      </c>
      <c r="F2334" t="s">
        <v>2694</v>
      </c>
      <c r="G2334" t="str">
        <f>REPLACE(טבלה1[[#This Row],[url]],19,3,"com")</f>
        <v>https://www.udemy.com/graphicriver-autor-verkaufe-deine-designs-online/</v>
      </c>
      <c r="H2334" t="b">
        <v>1</v>
      </c>
      <c r="I2334" s="4">
        <v>30</v>
      </c>
      <c r="J2334" s="5">
        <v>65</v>
      </c>
      <c r="K2334" s="5">
        <v>8</v>
      </c>
      <c r="L2334" s="5">
        <v>20</v>
      </c>
      <c r="M2334">
        <v>1</v>
      </c>
      <c r="N2334" t="str">
        <f>VLOOKUP(טבלה1[[#This Row],[level_id]],Level_id!$A$2:$B$5,2)</f>
        <v>All levels</v>
      </c>
      <c r="O2334" t="str">
        <f>LOWER(טבלה1[[#This Row],[level_desc]])</f>
        <v>all levels</v>
      </c>
      <c r="P2334" s="3" t="str">
        <f>UPPER(טבלה1[[#This Row],[small letters]])</f>
        <v>ALL LEVELS</v>
      </c>
      <c r="Q2334">
        <f>LEN(טבלה1[[#This Row],[no spaces]])</f>
        <v>10</v>
      </c>
      <c r="R2334" t="str">
        <f>TRIM(טבלה1[[#This Row],[small letters]])</f>
        <v>all levels</v>
      </c>
      <c r="S2334" s="6">
        <v>1.5</v>
      </c>
      <c r="T2334" s="12">
        <v>42640</v>
      </c>
      <c r="U2334" s="6">
        <f>DAY(טבלה1[[#This Row],[published_date]])</f>
        <v>27</v>
      </c>
      <c r="V2334" s="6">
        <f>MONTH(טבלה1[[#This Row],[published_date]])</f>
        <v>9</v>
      </c>
      <c r="W2334" s="6">
        <f>YEAR(טבלה1[[#This Row],[published_date]])</f>
        <v>2016</v>
      </c>
      <c r="X2334">
        <v>2</v>
      </c>
      <c r="Y2334" t="str">
        <f>VLOOKUP(טבלה1[[#This Row],[subject_id]],Subject_id!$A$2:$B$5,2)</f>
        <v>Graphic Design</v>
      </c>
      <c r="Z2334" s="7">
        <v>43734</v>
      </c>
      <c r="AA2334">
        <f>_xlfn.DAYS(טבלה1[[#This Row],[Removal_date]],טבלה1[[#This Row],[published_date]])</f>
        <v>1094</v>
      </c>
      <c r="AB2334" s="4">
        <f>טבלה1[[#This Row],[price]]*טבלה1[[#This Row],[num_subscribers]]</f>
        <v>1950</v>
      </c>
    </row>
    <row r="2335" spans="1:28" x14ac:dyDescent="0.3">
      <c r="A2335">
        <v>931626</v>
      </c>
      <c r="B2335" t="s">
        <v>1442</v>
      </c>
      <c r="C2335" t="str">
        <f>LEFT(טבלה1[[#This Row],[course_title]],10)</f>
        <v>Learn to T</v>
      </c>
      <c r="D2335" t="str">
        <f>RIGHT(טבלה1[[#This Row],[course_title]],10)</f>
        <v>acci Tools</v>
      </c>
      <c r="E2335" t="str">
        <f>MID(טבלה1[[#This Row],[course_title]],2,10)</f>
        <v>earn to Tr</v>
      </c>
      <c r="F2335" t="s">
        <v>1443</v>
      </c>
      <c r="G2335" t="str">
        <f>REPLACE(טבלה1[[#This Row],[url]],19,3,"com")</f>
        <v>https://www.udemy.com/learn-to-trade-with-fibonacci-tools/</v>
      </c>
      <c r="H2335" t="b">
        <v>1</v>
      </c>
      <c r="I2335" s="4">
        <v>30</v>
      </c>
      <c r="J2335" s="5">
        <v>252</v>
      </c>
      <c r="K2335" s="5">
        <v>45</v>
      </c>
      <c r="L2335" s="5">
        <v>30</v>
      </c>
      <c r="M2335">
        <v>4</v>
      </c>
      <c r="N2335" t="str">
        <f>VLOOKUP(טבלה1[[#This Row],[level_id]],Level_id!$A$2:$B$5,2)</f>
        <v>Intermediate Level</v>
      </c>
      <c r="O2335" t="str">
        <f>LOWER(טבלה1[[#This Row],[level_desc]])</f>
        <v>intermediate level</v>
      </c>
      <c r="P2335" s="3" t="str">
        <f>UPPER(טבלה1[[#This Row],[small letters]])</f>
        <v>INTERMEDIATE LEVEL</v>
      </c>
      <c r="Q2335">
        <f>LEN(טבלה1[[#This Row],[no spaces]])</f>
        <v>18</v>
      </c>
      <c r="R2335" t="str">
        <f>TRIM(טבלה1[[#This Row],[small letters]])</f>
        <v>intermediate level</v>
      </c>
      <c r="S2335" s="6">
        <v>4</v>
      </c>
      <c r="T2335" s="12">
        <v>42599</v>
      </c>
      <c r="U2335" s="6">
        <f>DAY(טבלה1[[#This Row],[published_date]])</f>
        <v>17</v>
      </c>
      <c r="V2335" s="6">
        <f>MONTH(טבלה1[[#This Row],[published_date]])</f>
        <v>8</v>
      </c>
      <c r="W2335" s="6">
        <f>YEAR(טבלה1[[#This Row],[published_date]])</f>
        <v>2016</v>
      </c>
      <c r="X2335">
        <v>1</v>
      </c>
      <c r="Y2335" t="str">
        <f>VLOOKUP(טבלה1[[#This Row],[subject_id]],Subject_id!$A$2:$B$5,2)</f>
        <v>Business Finance</v>
      </c>
      <c r="Z2335" s="7">
        <v>44114</v>
      </c>
      <c r="AA2335">
        <f>_xlfn.DAYS(טבלה1[[#This Row],[Removal_date]],טבלה1[[#This Row],[published_date]])</f>
        <v>1515</v>
      </c>
      <c r="AB2335" s="4">
        <f>טבלה1[[#This Row],[price]]*טבלה1[[#This Row],[num_subscribers]]</f>
        <v>7560</v>
      </c>
    </row>
    <row r="2336" spans="1:28" x14ac:dyDescent="0.3">
      <c r="A2336">
        <v>943386</v>
      </c>
      <c r="B2336" t="s">
        <v>7261</v>
      </c>
      <c r="C2336" t="str">
        <f>LEFT(טבלה1[[#This Row],[course_title]],10)</f>
        <v>CSS :basic</v>
      </c>
      <c r="D2336" t="str">
        <f>RIGHT(טבלה1[[#This Row],[course_title]],10)</f>
        <v xml:space="preserve"> beginners</v>
      </c>
      <c r="E2336" t="str">
        <f>MID(טבלה1[[#This Row],[course_title]],2,10)</f>
        <v>SS :basics</v>
      </c>
      <c r="F2336" t="s">
        <v>7262</v>
      </c>
      <c r="G2336" t="str">
        <f>REPLACE(טבלה1[[#This Row],[url]],19,3,"com")</f>
        <v>https://www.udemy.com/learn-css-fast/</v>
      </c>
      <c r="H2336" t="b">
        <v>1</v>
      </c>
      <c r="I2336" s="4">
        <v>30</v>
      </c>
      <c r="J2336" s="5">
        <v>1085</v>
      </c>
      <c r="K2336" s="5">
        <v>8</v>
      </c>
      <c r="L2336" s="5">
        <v>13</v>
      </c>
      <c r="M2336">
        <v>1</v>
      </c>
      <c r="N2336" t="str">
        <f>VLOOKUP(טבלה1[[#This Row],[level_id]],Level_id!$A$2:$B$5,2)</f>
        <v>All levels</v>
      </c>
      <c r="O2336" t="str">
        <f>LOWER(טבלה1[[#This Row],[level_desc]])</f>
        <v>all levels</v>
      </c>
      <c r="P2336" s="3" t="str">
        <f>UPPER(טבלה1[[#This Row],[small letters]])</f>
        <v>ALL LEVELS</v>
      </c>
      <c r="Q2336">
        <f>LEN(טבלה1[[#This Row],[no spaces]])</f>
        <v>10</v>
      </c>
      <c r="R2336" t="str">
        <f>TRIM(טבלה1[[#This Row],[small letters]])</f>
        <v>all levels</v>
      </c>
      <c r="S2336" s="6">
        <v>0.53333333299999997</v>
      </c>
      <c r="T2336" s="12">
        <v>42611</v>
      </c>
      <c r="U2336" s="6">
        <f>DAY(טבלה1[[#This Row],[published_date]])</f>
        <v>29</v>
      </c>
      <c r="V2336" s="6">
        <f>MONTH(טבלה1[[#This Row],[published_date]])</f>
        <v>8</v>
      </c>
      <c r="W2336" s="6">
        <f>YEAR(טבלה1[[#This Row],[published_date]])</f>
        <v>2016</v>
      </c>
      <c r="X2336">
        <v>4</v>
      </c>
      <c r="Y2336" t="str">
        <f>VLOOKUP(טבלה1[[#This Row],[subject_id]],Subject_id!$A$2:$B$5,2)</f>
        <v>Web Development</v>
      </c>
      <c r="Z2336" s="7">
        <v>43734</v>
      </c>
      <c r="AA2336">
        <f>_xlfn.DAYS(טבלה1[[#This Row],[Removal_date]],טבלה1[[#This Row],[published_date]])</f>
        <v>1123</v>
      </c>
      <c r="AB2336" s="4">
        <f>טבלה1[[#This Row],[price]]*טבלה1[[#This Row],[num_subscribers]]</f>
        <v>32550</v>
      </c>
    </row>
    <row r="2337" spans="1:28" x14ac:dyDescent="0.3">
      <c r="A2337">
        <v>944156</v>
      </c>
      <c r="B2337" t="s">
        <v>6520</v>
      </c>
      <c r="C2337" t="str">
        <f>LEFT(טבלה1[[#This Row],[course_title]],10)</f>
        <v>Javascript</v>
      </c>
      <c r="D2337" t="str">
        <f>RIGHT(טבלה1[[#This Row],[course_title]],10)</f>
        <v xml:space="preserve"> beginners</v>
      </c>
      <c r="E2337" t="str">
        <f>MID(טבלה1[[#This Row],[course_title]],2,10)</f>
        <v xml:space="preserve">avascript </v>
      </c>
      <c r="F2337" t="s">
        <v>6521</v>
      </c>
      <c r="G2337" t="str">
        <f>REPLACE(טבלה1[[#This Row],[url]],19,3,"com")</f>
        <v>https://www.udemy.com/learn-javascript-fast/</v>
      </c>
      <c r="H2337" t="b">
        <v>1</v>
      </c>
      <c r="I2337" s="4">
        <v>30</v>
      </c>
      <c r="J2337" s="5">
        <v>1057</v>
      </c>
      <c r="K2337" s="5">
        <v>22</v>
      </c>
      <c r="L2337" s="5">
        <v>12</v>
      </c>
      <c r="M2337">
        <v>2</v>
      </c>
      <c r="N2337" t="str">
        <f>VLOOKUP(טבלה1[[#This Row],[level_id]],Level_id!$A$2:$B$5,2)</f>
        <v>Beginner Level</v>
      </c>
      <c r="O2337" t="str">
        <f>LOWER(טבלה1[[#This Row],[level_desc]])</f>
        <v>beginner level</v>
      </c>
      <c r="P2337" s="3" t="str">
        <f>UPPER(טבלה1[[#This Row],[small letters]])</f>
        <v>BEGINNER LEVEL</v>
      </c>
      <c r="Q2337">
        <f>LEN(טבלה1[[#This Row],[no spaces]])</f>
        <v>14</v>
      </c>
      <c r="R2337" t="str">
        <f>TRIM(טבלה1[[#This Row],[small letters]])</f>
        <v>beginner level</v>
      </c>
      <c r="S2337" s="6">
        <v>0.61666666699999995</v>
      </c>
      <c r="T2337" s="12">
        <v>42611</v>
      </c>
      <c r="U2337" s="6">
        <f>DAY(טבלה1[[#This Row],[published_date]])</f>
        <v>29</v>
      </c>
      <c r="V2337" s="6">
        <f>MONTH(טבלה1[[#This Row],[published_date]])</f>
        <v>8</v>
      </c>
      <c r="W2337" s="6">
        <f>YEAR(טבלה1[[#This Row],[published_date]])</f>
        <v>2016</v>
      </c>
      <c r="X2337">
        <v>4</v>
      </c>
      <c r="Y2337" t="str">
        <f>VLOOKUP(טבלה1[[#This Row],[subject_id]],Subject_id!$A$2:$B$5,2)</f>
        <v>Web Development</v>
      </c>
      <c r="Z2337" s="7">
        <v>43465</v>
      </c>
      <c r="AA2337">
        <f>_xlfn.DAYS(טבלה1[[#This Row],[Removal_date]],טבלה1[[#This Row],[published_date]])</f>
        <v>854</v>
      </c>
      <c r="AB2337" s="4">
        <f>טבלה1[[#This Row],[price]]*טבלה1[[#This Row],[num_subscribers]]</f>
        <v>31710</v>
      </c>
    </row>
    <row r="2338" spans="1:28" x14ac:dyDescent="0.3">
      <c r="A2338">
        <v>946310</v>
      </c>
      <c r="B2338" t="s">
        <v>6991</v>
      </c>
      <c r="C2338" t="str">
        <f>LEFT(טבלה1[[#This Row],[course_title]],10)</f>
        <v>PHP webser</v>
      </c>
      <c r="D2338" t="str">
        <f>RIGHT(טבלה1[[#This Row],[course_title]],10)</f>
        <v>ebservices</v>
      </c>
      <c r="E2338" t="str">
        <f>MID(טבלה1[[#This Row],[course_title]],2,10)</f>
        <v>HP webserv</v>
      </c>
      <c r="F2338" t="s">
        <v>6992</v>
      </c>
      <c r="G2338" t="str">
        <f>REPLACE(טבלה1[[#This Row],[url]],19,3,"com")</f>
        <v>https://www.udemy.com/php-webservices/</v>
      </c>
      <c r="H2338" t="b">
        <v>1</v>
      </c>
      <c r="I2338" s="4">
        <v>30</v>
      </c>
      <c r="J2338" s="5">
        <v>1305</v>
      </c>
      <c r="K2338" s="5">
        <v>25</v>
      </c>
      <c r="L2338" s="5">
        <v>8</v>
      </c>
      <c r="M2338">
        <v>1</v>
      </c>
      <c r="N2338" t="str">
        <f>VLOOKUP(טבלה1[[#This Row],[level_id]],Level_id!$A$2:$B$5,2)</f>
        <v>All levels</v>
      </c>
      <c r="O2338" t="str">
        <f>LOWER(טבלה1[[#This Row],[level_desc]])</f>
        <v>all levels</v>
      </c>
      <c r="P2338" s="3" t="str">
        <f>UPPER(טבלה1[[#This Row],[small letters]])</f>
        <v>ALL LEVELS</v>
      </c>
      <c r="Q2338">
        <f>LEN(טבלה1[[#This Row],[no spaces]])</f>
        <v>10</v>
      </c>
      <c r="R2338" t="str">
        <f>TRIM(טבלה1[[#This Row],[small letters]])</f>
        <v>all levels</v>
      </c>
      <c r="S2338" s="6">
        <v>0.56666666700000001</v>
      </c>
      <c r="T2338" s="12">
        <v>42613</v>
      </c>
      <c r="U2338" s="6">
        <f>DAY(טבלה1[[#This Row],[published_date]])</f>
        <v>31</v>
      </c>
      <c r="V2338" s="6">
        <f>MONTH(טבלה1[[#This Row],[published_date]])</f>
        <v>8</v>
      </c>
      <c r="W2338" s="6">
        <f>YEAR(טבלה1[[#This Row],[published_date]])</f>
        <v>2016</v>
      </c>
      <c r="X2338">
        <v>4</v>
      </c>
      <c r="Y2338" t="str">
        <f>VLOOKUP(טבלה1[[#This Row],[subject_id]],Subject_id!$A$2:$B$5,2)</f>
        <v>Web Development</v>
      </c>
      <c r="Z2338" s="7">
        <v>43734</v>
      </c>
      <c r="AA2338">
        <f>_xlfn.DAYS(טבלה1[[#This Row],[Removal_date]],טבלה1[[#This Row],[published_date]])</f>
        <v>1121</v>
      </c>
      <c r="AB2338" s="4">
        <f>טבלה1[[#This Row],[price]]*טבלה1[[#This Row],[num_subscribers]]</f>
        <v>39150</v>
      </c>
    </row>
    <row r="2339" spans="1:28" x14ac:dyDescent="0.3">
      <c r="A2339">
        <v>948204</v>
      </c>
      <c r="B2339" t="s">
        <v>6925</v>
      </c>
      <c r="C2339" t="str">
        <f>LEFT(טבלה1[[#This Row],[course_title]],10)</f>
        <v>Web Buildi</v>
      </c>
      <c r="D2339" t="str">
        <f>RIGHT(טבלה1[[#This Row],[course_title]],10)</f>
        <v>Animations</v>
      </c>
      <c r="E2339" t="str">
        <f>MID(טבלה1[[#This Row],[course_title]],2,10)</f>
        <v>eb Buildin</v>
      </c>
      <c r="F2339" t="s">
        <v>6926</v>
      </c>
      <c r="G2339" t="str">
        <f>REPLACE(טבלה1[[#This Row],[url]],19,3,"com")</f>
        <v>https://www.udemy.com/web-building-starter-pack-html-css-and-jquery-animations/</v>
      </c>
      <c r="H2339" t="b">
        <v>1</v>
      </c>
      <c r="I2339" s="4">
        <v>30</v>
      </c>
      <c r="J2339" s="5">
        <v>1033</v>
      </c>
      <c r="K2339" s="5">
        <v>16</v>
      </c>
      <c r="L2339" s="5">
        <v>42</v>
      </c>
      <c r="M2339">
        <v>1</v>
      </c>
      <c r="N2339" t="str">
        <f>VLOOKUP(טבלה1[[#This Row],[level_id]],Level_id!$A$2:$B$5,2)</f>
        <v>All levels</v>
      </c>
      <c r="O2339" t="str">
        <f>LOWER(טבלה1[[#This Row],[level_desc]])</f>
        <v>all levels</v>
      </c>
      <c r="P2339" s="3" t="str">
        <f>UPPER(טבלה1[[#This Row],[small letters]])</f>
        <v>ALL LEVELS</v>
      </c>
      <c r="Q2339">
        <f>LEN(טבלה1[[#This Row],[no spaces]])</f>
        <v>10</v>
      </c>
      <c r="R2339" t="str">
        <f>TRIM(טבלה1[[#This Row],[small letters]])</f>
        <v>all levels</v>
      </c>
      <c r="S2339" s="6">
        <v>7.5</v>
      </c>
      <c r="T2339" s="12">
        <v>42650</v>
      </c>
      <c r="U2339" s="6">
        <f>DAY(טבלה1[[#This Row],[published_date]])</f>
        <v>7</v>
      </c>
      <c r="V2339" s="6">
        <f>MONTH(טבלה1[[#This Row],[published_date]])</f>
        <v>10</v>
      </c>
      <c r="W2339" s="6">
        <f>YEAR(טבלה1[[#This Row],[published_date]])</f>
        <v>2016</v>
      </c>
      <c r="X2339">
        <v>4</v>
      </c>
      <c r="Y2339" t="str">
        <f>VLOOKUP(טבלה1[[#This Row],[subject_id]],Subject_id!$A$2:$B$5,2)</f>
        <v>Web Development</v>
      </c>
      <c r="Z2339" s="7">
        <v>43734</v>
      </c>
      <c r="AA2339">
        <f>_xlfn.DAYS(טבלה1[[#This Row],[Removal_date]],טבלה1[[#This Row],[published_date]])</f>
        <v>1084</v>
      </c>
      <c r="AB2339" s="4">
        <f>טבלה1[[#This Row],[price]]*טבלה1[[#This Row],[num_subscribers]]</f>
        <v>30990</v>
      </c>
    </row>
    <row r="2340" spans="1:28" x14ac:dyDescent="0.3">
      <c r="A2340">
        <v>960326</v>
      </c>
      <c r="B2340" t="s">
        <v>2803</v>
      </c>
      <c r="C2340" t="str">
        <f>LEFT(טבלה1[[#This Row],[course_title]],10)</f>
        <v>Advanced F</v>
      </c>
      <c r="D2340" t="str">
        <f>RIGHT(טבלה1[[#This Row],[course_title]],10)</f>
        <v>llustrator</v>
      </c>
      <c r="E2340" t="str">
        <f>MID(טבלה1[[#This Row],[course_title]],2,10)</f>
        <v>dvanced Fe</v>
      </c>
      <c r="F2340" t="s">
        <v>2804</v>
      </c>
      <c r="G2340" t="str">
        <f>REPLACE(טבלה1[[#This Row],[url]],19,3,"com")</f>
        <v>https://www.udemy.com/advanced-features-in-adobe-illustrator/</v>
      </c>
      <c r="H2340" t="b">
        <v>1</v>
      </c>
      <c r="I2340" s="4">
        <v>30</v>
      </c>
      <c r="J2340" s="5">
        <v>1348</v>
      </c>
      <c r="K2340" s="5">
        <v>6</v>
      </c>
      <c r="L2340" s="5">
        <v>14</v>
      </c>
      <c r="M2340">
        <v>4</v>
      </c>
      <c r="N2340" t="str">
        <f>VLOOKUP(טבלה1[[#This Row],[level_id]],Level_id!$A$2:$B$5,2)</f>
        <v>Intermediate Level</v>
      </c>
      <c r="O2340" t="str">
        <f>LOWER(טבלה1[[#This Row],[level_desc]])</f>
        <v>intermediate level</v>
      </c>
      <c r="P2340" s="3" t="str">
        <f>UPPER(טבלה1[[#This Row],[small letters]])</f>
        <v>INTERMEDIATE LEVEL</v>
      </c>
      <c r="Q2340">
        <f>LEN(טבלה1[[#This Row],[no spaces]])</f>
        <v>18</v>
      </c>
      <c r="R2340" t="str">
        <f>TRIM(טבלה1[[#This Row],[small letters]])</f>
        <v>intermediate level</v>
      </c>
      <c r="S2340" s="6">
        <v>1</v>
      </c>
      <c r="T2340" s="12">
        <v>42655</v>
      </c>
      <c r="U2340" s="6">
        <f>DAY(טבלה1[[#This Row],[published_date]])</f>
        <v>12</v>
      </c>
      <c r="V2340" s="6">
        <f>MONTH(טבלה1[[#This Row],[published_date]])</f>
        <v>10</v>
      </c>
      <c r="W2340" s="6">
        <f>YEAR(טבלה1[[#This Row],[published_date]])</f>
        <v>2016</v>
      </c>
      <c r="X2340">
        <v>2</v>
      </c>
      <c r="Y2340" t="str">
        <f>VLOOKUP(טבלה1[[#This Row],[subject_id]],Subject_id!$A$2:$B$5,2)</f>
        <v>Graphic Design</v>
      </c>
      <c r="Z2340" s="7">
        <v>44114</v>
      </c>
      <c r="AA2340">
        <f>_xlfn.DAYS(טבלה1[[#This Row],[Removal_date]],טבלה1[[#This Row],[published_date]])</f>
        <v>1459</v>
      </c>
      <c r="AB2340" s="4">
        <f>טבלה1[[#This Row],[price]]*טבלה1[[#This Row],[num_subscribers]]</f>
        <v>40440</v>
      </c>
    </row>
    <row r="2341" spans="1:28" x14ac:dyDescent="0.3">
      <c r="A2341">
        <v>963378</v>
      </c>
      <c r="B2341" t="s">
        <v>6611</v>
      </c>
      <c r="C2341" t="str">
        <f>LEFT(טבלה1[[#This Row],[course_title]],10)</f>
        <v>JavaScript</v>
      </c>
      <c r="D2341" t="str">
        <f>RIGHT(טבלה1[[#This Row],[course_title]],10)</f>
        <v xml:space="preserve"> Level Two</v>
      </c>
      <c r="E2341" t="str">
        <f>MID(טבלה1[[#This Row],[course_title]],2,10)</f>
        <v xml:space="preserve">avaScript </v>
      </c>
      <c r="F2341" t="s">
        <v>6612</v>
      </c>
      <c r="G2341" t="str">
        <f>REPLACE(טבלה1[[#This Row],[url]],19,3,"com")</f>
        <v>https://www.udemy.com/javascript-for-absolute-beginners-level-two/</v>
      </c>
      <c r="H2341" t="b">
        <v>1</v>
      </c>
      <c r="I2341" s="4">
        <v>30</v>
      </c>
      <c r="J2341" s="5">
        <v>424</v>
      </c>
      <c r="K2341" s="5">
        <v>85</v>
      </c>
      <c r="L2341" s="5">
        <v>9</v>
      </c>
      <c r="M2341">
        <v>4</v>
      </c>
      <c r="N2341" t="str">
        <f>VLOOKUP(טבלה1[[#This Row],[level_id]],Level_id!$A$2:$B$5,2)</f>
        <v>Intermediate Level</v>
      </c>
      <c r="O2341" t="str">
        <f>LOWER(טבלה1[[#This Row],[level_desc]])</f>
        <v>intermediate level</v>
      </c>
      <c r="P2341" s="3" t="str">
        <f>UPPER(טבלה1[[#This Row],[small letters]])</f>
        <v>INTERMEDIATE LEVEL</v>
      </c>
      <c r="Q2341">
        <f>LEN(טבלה1[[#This Row],[no spaces]])</f>
        <v>18</v>
      </c>
      <c r="R2341" t="str">
        <f>TRIM(טבלה1[[#This Row],[small letters]])</f>
        <v>intermediate level</v>
      </c>
      <c r="S2341" s="6">
        <v>1</v>
      </c>
      <c r="T2341" s="12">
        <v>42633</v>
      </c>
      <c r="U2341" s="6">
        <f>DAY(טבלה1[[#This Row],[published_date]])</f>
        <v>20</v>
      </c>
      <c r="V2341" s="6">
        <f>MONTH(טבלה1[[#This Row],[published_date]])</f>
        <v>9</v>
      </c>
      <c r="W2341" s="6">
        <f>YEAR(טבלה1[[#This Row],[published_date]])</f>
        <v>2016</v>
      </c>
      <c r="X2341">
        <v>4</v>
      </c>
      <c r="Y2341" t="str">
        <f>VLOOKUP(טבלה1[[#This Row],[subject_id]],Subject_id!$A$2:$B$5,2)</f>
        <v>Web Development</v>
      </c>
      <c r="Z2341" s="7">
        <v>44114</v>
      </c>
      <c r="AA2341">
        <f>_xlfn.DAYS(טבלה1[[#This Row],[Removal_date]],טבלה1[[#This Row],[published_date]])</f>
        <v>1481</v>
      </c>
      <c r="AB2341" s="4">
        <f>טבלה1[[#This Row],[price]]*טבלה1[[#This Row],[num_subscribers]]</f>
        <v>12720</v>
      </c>
    </row>
    <row r="2342" spans="1:28" x14ac:dyDescent="0.3">
      <c r="A2342">
        <v>969348</v>
      </c>
      <c r="B2342" t="s">
        <v>7245</v>
      </c>
      <c r="C2342" t="str">
        <f>LEFT(טבלה1[[#This Row],[course_title]],10)</f>
        <v>AppML :bas</v>
      </c>
      <c r="D2342" t="str">
        <f>RIGHT(טבלה1[[#This Row],[course_title]],10)</f>
        <v xml:space="preserve"> beginners</v>
      </c>
      <c r="E2342" t="str">
        <f>MID(טבלה1[[#This Row],[course_title]],2,10)</f>
        <v>ppML :basi</v>
      </c>
      <c r="F2342" t="s">
        <v>7246</v>
      </c>
      <c r="G2342" t="str">
        <f>REPLACE(טבלה1[[#This Row],[url]],19,3,"com")</f>
        <v>https://www.udemy.com/appml-basics-for-beginners/</v>
      </c>
      <c r="H2342" t="b">
        <v>1</v>
      </c>
      <c r="I2342" s="4">
        <v>30</v>
      </c>
      <c r="J2342" s="5">
        <v>770</v>
      </c>
      <c r="K2342" s="5">
        <v>0</v>
      </c>
      <c r="L2342" s="5">
        <v>8</v>
      </c>
      <c r="M2342">
        <v>1</v>
      </c>
      <c r="N2342" t="str">
        <f>VLOOKUP(טבלה1[[#This Row],[level_id]],Level_id!$A$2:$B$5,2)</f>
        <v>All levels</v>
      </c>
      <c r="O2342" t="str">
        <f>LOWER(טבלה1[[#This Row],[level_desc]])</f>
        <v>all levels</v>
      </c>
      <c r="P2342" s="3" t="str">
        <f>UPPER(טבלה1[[#This Row],[small letters]])</f>
        <v>ALL LEVELS</v>
      </c>
      <c r="Q2342">
        <f>LEN(טבלה1[[#This Row],[no spaces]])</f>
        <v>10</v>
      </c>
      <c r="R2342" t="str">
        <f>TRIM(טבלה1[[#This Row],[small letters]])</f>
        <v>all levels</v>
      </c>
      <c r="S2342" s="6">
        <v>0.63333333300000005</v>
      </c>
      <c r="T2342" s="12">
        <v>42640</v>
      </c>
      <c r="U2342" s="6">
        <f>DAY(טבלה1[[#This Row],[published_date]])</f>
        <v>27</v>
      </c>
      <c r="V2342" s="6">
        <f>MONTH(טבלה1[[#This Row],[published_date]])</f>
        <v>9</v>
      </c>
      <c r="W2342" s="6">
        <f>YEAR(טבלה1[[#This Row],[published_date]])</f>
        <v>2016</v>
      </c>
      <c r="X2342">
        <v>4</v>
      </c>
      <c r="Y2342" t="str">
        <f>VLOOKUP(טבלה1[[#This Row],[subject_id]],Subject_id!$A$2:$B$5,2)</f>
        <v>Web Development</v>
      </c>
      <c r="Z2342" s="7">
        <v>43734</v>
      </c>
      <c r="AA2342">
        <f>_xlfn.DAYS(טבלה1[[#This Row],[Removal_date]],טבלה1[[#This Row],[published_date]])</f>
        <v>1094</v>
      </c>
      <c r="AB2342" s="4">
        <f>טבלה1[[#This Row],[price]]*טבלה1[[#This Row],[num_subscribers]]</f>
        <v>23100</v>
      </c>
    </row>
    <row r="2343" spans="1:28" x14ac:dyDescent="0.3">
      <c r="A2343">
        <v>971260</v>
      </c>
      <c r="B2343" t="s">
        <v>2801</v>
      </c>
      <c r="C2343" t="str">
        <f>LEFT(טבלה1[[#This Row],[course_title]],10)</f>
        <v>Logo Desig</v>
      </c>
      <c r="D2343" t="str">
        <f>RIGHT(טבלה1[[#This Row],[course_title]],10)</f>
        <v xml:space="preserve"> beginners</v>
      </c>
      <c r="E2343" t="str">
        <f>MID(טבלה1[[#This Row],[course_title]],2,10)</f>
        <v>ogo Design</v>
      </c>
      <c r="F2343" t="s">
        <v>2802</v>
      </c>
      <c r="G2343" t="str">
        <f>REPLACE(טבלה1[[#This Row],[url]],19,3,"com")</f>
        <v>https://www.udemy.com/logo-design-photoshop/</v>
      </c>
      <c r="H2343" t="b">
        <v>1</v>
      </c>
      <c r="I2343" s="4">
        <v>30</v>
      </c>
      <c r="J2343" s="5">
        <v>740</v>
      </c>
      <c r="K2343" s="5">
        <v>20</v>
      </c>
      <c r="L2343" s="5">
        <v>12</v>
      </c>
      <c r="M2343">
        <v>2</v>
      </c>
      <c r="N2343" t="str">
        <f>VLOOKUP(טבלה1[[#This Row],[level_id]],Level_id!$A$2:$B$5,2)</f>
        <v>Beginner Level</v>
      </c>
      <c r="O2343" t="str">
        <f>LOWER(טבלה1[[#This Row],[level_desc]])</f>
        <v>beginner level</v>
      </c>
      <c r="P2343" s="3" t="str">
        <f>UPPER(טבלה1[[#This Row],[small letters]])</f>
        <v>BEGINNER LEVEL</v>
      </c>
      <c r="Q2343">
        <f>LEN(טבלה1[[#This Row],[no spaces]])</f>
        <v>14</v>
      </c>
      <c r="R2343" t="str">
        <f>TRIM(טבלה1[[#This Row],[small letters]])</f>
        <v>beginner level</v>
      </c>
      <c r="S2343" s="6">
        <v>0.58333333300000001</v>
      </c>
      <c r="T2343" s="12">
        <v>42706</v>
      </c>
      <c r="U2343" s="6">
        <f>DAY(טבלה1[[#This Row],[published_date]])</f>
        <v>2</v>
      </c>
      <c r="V2343" s="6">
        <f>MONTH(טבלה1[[#This Row],[published_date]])</f>
        <v>12</v>
      </c>
      <c r="W2343" s="6">
        <f>YEAR(טבלה1[[#This Row],[published_date]])</f>
        <v>2016</v>
      </c>
      <c r="X2343">
        <v>2</v>
      </c>
      <c r="Y2343" t="str">
        <f>VLOOKUP(טבלה1[[#This Row],[subject_id]],Subject_id!$A$2:$B$5,2)</f>
        <v>Graphic Design</v>
      </c>
      <c r="Z2343" s="7">
        <v>43465</v>
      </c>
      <c r="AA2343">
        <f>_xlfn.DAYS(טבלה1[[#This Row],[Removal_date]],טבלה1[[#This Row],[published_date]])</f>
        <v>759</v>
      </c>
      <c r="AB2343" s="4">
        <f>טבלה1[[#This Row],[price]]*טבלה1[[#This Row],[num_subscribers]]</f>
        <v>22200</v>
      </c>
    </row>
    <row r="2344" spans="1:28" x14ac:dyDescent="0.3">
      <c r="A2344">
        <v>981600</v>
      </c>
      <c r="B2344" t="s">
        <v>6426</v>
      </c>
      <c r="C2344" t="str">
        <f>LEFT(טבלה1[[#This Row],[course_title]],10)</f>
        <v>HTML and C</v>
      </c>
      <c r="D2344" t="str">
        <f>RIGHT(טבלה1[[#This Row],[course_title]],10)</f>
        <v xml:space="preserve"> Beginners</v>
      </c>
      <c r="E2344" t="str">
        <f>MID(טבלה1[[#This Row],[course_title]],2,10)</f>
        <v>TML and CS</v>
      </c>
      <c r="F2344" t="s">
        <v>6427</v>
      </c>
      <c r="G2344" t="str">
        <f>REPLACE(טבלה1[[#This Row],[url]],19,3,"com")</f>
        <v>https://www.udemy.com/html-and-css-bootcamp-for-beginners/</v>
      </c>
      <c r="H2344" t="b">
        <v>1</v>
      </c>
      <c r="I2344" s="4">
        <v>30</v>
      </c>
      <c r="J2344" s="5">
        <v>1777</v>
      </c>
      <c r="K2344" s="5">
        <v>35</v>
      </c>
      <c r="L2344" s="5">
        <v>48</v>
      </c>
      <c r="M2344">
        <v>2</v>
      </c>
      <c r="N2344" t="str">
        <f>VLOOKUP(טבלה1[[#This Row],[level_id]],Level_id!$A$2:$B$5,2)</f>
        <v>Beginner Level</v>
      </c>
      <c r="O2344" t="str">
        <f>LOWER(טבלה1[[#This Row],[level_desc]])</f>
        <v>beginner level</v>
      </c>
      <c r="P2344" s="3" t="str">
        <f>UPPER(טבלה1[[#This Row],[small letters]])</f>
        <v>BEGINNER LEVEL</v>
      </c>
      <c r="Q2344">
        <f>LEN(טבלה1[[#This Row],[no spaces]])</f>
        <v>14</v>
      </c>
      <c r="R2344" t="str">
        <f>TRIM(טבלה1[[#This Row],[small letters]])</f>
        <v>beginner level</v>
      </c>
      <c r="S2344" s="6">
        <v>6.5</v>
      </c>
      <c r="T2344" s="12">
        <v>42755</v>
      </c>
      <c r="U2344" s="6">
        <f>DAY(טבלה1[[#This Row],[published_date]])</f>
        <v>20</v>
      </c>
      <c r="V2344" s="6">
        <f>MONTH(טבלה1[[#This Row],[published_date]])</f>
        <v>1</v>
      </c>
      <c r="W2344" s="6">
        <f>YEAR(טבלה1[[#This Row],[published_date]])</f>
        <v>2017</v>
      </c>
      <c r="X2344">
        <v>4</v>
      </c>
      <c r="Y2344" t="str">
        <f>VLOOKUP(טבלה1[[#This Row],[subject_id]],Subject_id!$A$2:$B$5,2)</f>
        <v>Web Development</v>
      </c>
      <c r="Z2344" s="7">
        <v>43465</v>
      </c>
      <c r="AA2344">
        <f>_xlfn.DAYS(טבלה1[[#This Row],[Removal_date]],טבלה1[[#This Row],[published_date]])</f>
        <v>710</v>
      </c>
      <c r="AB2344" s="4">
        <f>טבלה1[[#This Row],[price]]*טבלה1[[#This Row],[num_subscribers]]</f>
        <v>53310</v>
      </c>
    </row>
    <row r="2345" spans="1:28" x14ac:dyDescent="0.3">
      <c r="A2345">
        <v>981684</v>
      </c>
      <c r="B2345" t="s">
        <v>2470</v>
      </c>
      <c r="C2345" t="str">
        <f>LEFT(טבלה1[[#This Row],[course_title]],10)</f>
        <v>Adobe InDe</v>
      </c>
      <c r="D2345" t="str">
        <f>RIGHT(טבלה1[[#This Row],[course_title]],10)</f>
        <v>C Advanced</v>
      </c>
      <c r="E2345" t="str">
        <f>MID(טבלה1[[#This Row],[course_title]],2,10)</f>
        <v>dobe InDes</v>
      </c>
      <c r="F2345" t="s">
        <v>2471</v>
      </c>
      <c r="G2345" t="str">
        <f>REPLACE(טבלה1[[#This Row],[url]],19,3,"com")</f>
        <v>https://www.udemy.com/adobe-indesign-cc-advanced/</v>
      </c>
      <c r="H2345" t="b">
        <v>1</v>
      </c>
      <c r="I2345" s="4">
        <v>30</v>
      </c>
      <c r="J2345" s="5">
        <v>114</v>
      </c>
      <c r="K2345" s="5">
        <v>24</v>
      </c>
      <c r="L2345" s="5">
        <v>50</v>
      </c>
      <c r="M2345">
        <v>3</v>
      </c>
      <c r="N2345" t="str">
        <f>VLOOKUP(טבלה1[[#This Row],[level_id]],Level_id!$A$2:$B$5,2)</f>
        <v>Expert Level</v>
      </c>
      <c r="O2345" t="str">
        <f>LOWER(טבלה1[[#This Row],[level_desc]])</f>
        <v>expert level</v>
      </c>
      <c r="P2345" s="3" t="str">
        <f>UPPER(טבלה1[[#This Row],[small letters]])</f>
        <v>EXPERT LEVEL</v>
      </c>
      <c r="Q2345">
        <f>LEN(טבלה1[[#This Row],[no spaces]])</f>
        <v>12</v>
      </c>
      <c r="R2345" t="str">
        <f>TRIM(טבלה1[[#This Row],[small letters]])</f>
        <v>expert level</v>
      </c>
      <c r="S2345" s="6">
        <v>3.5</v>
      </c>
      <c r="T2345" s="12">
        <v>42661</v>
      </c>
      <c r="U2345" s="6">
        <f>DAY(טבלה1[[#This Row],[published_date]])</f>
        <v>18</v>
      </c>
      <c r="V2345" s="6">
        <f>MONTH(טבלה1[[#This Row],[published_date]])</f>
        <v>10</v>
      </c>
      <c r="W2345" s="6">
        <f>YEAR(טבלה1[[#This Row],[published_date]])</f>
        <v>2016</v>
      </c>
      <c r="X2345">
        <v>2</v>
      </c>
      <c r="Y2345" t="str">
        <f>VLOOKUP(טבלה1[[#This Row],[subject_id]],Subject_id!$A$2:$B$5,2)</f>
        <v>Graphic Design</v>
      </c>
      <c r="Z2345" s="7">
        <v>43701</v>
      </c>
      <c r="AA2345">
        <f>_xlfn.DAYS(טבלה1[[#This Row],[Removal_date]],טבלה1[[#This Row],[published_date]])</f>
        <v>1040</v>
      </c>
      <c r="AB2345" s="4">
        <f>טבלה1[[#This Row],[price]]*טבלה1[[#This Row],[num_subscribers]]</f>
        <v>3420</v>
      </c>
    </row>
    <row r="2346" spans="1:28" x14ac:dyDescent="0.3">
      <c r="A2346">
        <v>982328</v>
      </c>
      <c r="B2346" t="s">
        <v>6745</v>
      </c>
      <c r="C2346" t="str">
        <f>LEFT(טבלה1[[#This Row],[course_title]],10)</f>
        <v>How to Bui</v>
      </c>
      <c r="D2346" t="str">
        <f>RIGHT(טבלה1[[#This Row],[course_title]],10)</f>
        <v>ike Google</v>
      </c>
      <c r="E2346" t="str">
        <f>MID(טבלה1[[#This Row],[course_title]],2,10)</f>
        <v>ow to Buil</v>
      </c>
      <c r="F2346" t="s">
        <v>6746</v>
      </c>
      <c r="G2346" t="str">
        <f>REPLACE(טבלה1[[#This Row],[url]],19,3,"com")</f>
        <v>https://www.udemy.com/how-to-build-an-autocomplete-system-using-javascript-and-php/</v>
      </c>
      <c r="H2346" t="b">
        <v>1</v>
      </c>
      <c r="I2346" s="4">
        <v>30</v>
      </c>
      <c r="J2346" s="5">
        <v>255</v>
      </c>
      <c r="K2346" s="5">
        <v>5</v>
      </c>
      <c r="L2346" s="5">
        <v>9</v>
      </c>
      <c r="M2346">
        <v>1</v>
      </c>
      <c r="N2346" t="str">
        <f>VLOOKUP(טבלה1[[#This Row],[level_id]],Level_id!$A$2:$B$5,2)</f>
        <v>All levels</v>
      </c>
      <c r="O2346" t="str">
        <f>LOWER(טבלה1[[#This Row],[level_desc]])</f>
        <v>all levels</v>
      </c>
      <c r="P2346" s="3" t="str">
        <f>UPPER(טבלה1[[#This Row],[small letters]])</f>
        <v>ALL LEVELS</v>
      </c>
      <c r="Q2346">
        <f>LEN(טבלה1[[#This Row],[no spaces]])</f>
        <v>10</v>
      </c>
      <c r="R2346" t="str">
        <f>TRIM(טבלה1[[#This Row],[small letters]])</f>
        <v>all levels</v>
      </c>
      <c r="S2346" s="6">
        <v>1</v>
      </c>
      <c r="T2346" s="12">
        <v>42655</v>
      </c>
      <c r="U2346" s="6">
        <f>DAY(טבלה1[[#This Row],[published_date]])</f>
        <v>12</v>
      </c>
      <c r="V2346" s="6">
        <f>MONTH(טבלה1[[#This Row],[published_date]])</f>
        <v>10</v>
      </c>
      <c r="W2346" s="6">
        <f>YEAR(טבלה1[[#This Row],[published_date]])</f>
        <v>2016</v>
      </c>
      <c r="X2346">
        <v>4</v>
      </c>
      <c r="Y2346" t="str">
        <f>VLOOKUP(טבלה1[[#This Row],[subject_id]],Subject_id!$A$2:$B$5,2)</f>
        <v>Web Development</v>
      </c>
      <c r="Z2346" s="7">
        <v>43734</v>
      </c>
      <c r="AA2346">
        <f>_xlfn.DAYS(טבלה1[[#This Row],[Removal_date]],טבלה1[[#This Row],[published_date]])</f>
        <v>1079</v>
      </c>
      <c r="AB2346" s="4">
        <f>טבלה1[[#This Row],[price]]*טבלה1[[#This Row],[num_subscribers]]</f>
        <v>7650</v>
      </c>
    </row>
    <row r="2347" spans="1:28" x14ac:dyDescent="0.3">
      <c r="A2347">
        <v>986832</v>
      </c>
      <c r="B2347" t="s">
        <v>3132</v>
      </c>
      <c r="C2347" t="str">
        <f>LEFT(טבלה1[[#This Row],[course_title]],10)</f>
        <v>Adobe Phot</v>
      </c>
      <c r="D2347" t="str">
        <f>RIGHT(טבלה1[[#This Row],[course_title]],10)</f>
        <v>troduction</v>
      </c>
      <c r="E2347" t="str">
        <f>MID(טבלה1[[#This Row],[course_title]],2,10)</f>
        <v>dobe Photo</v>
      </c>
      <c r="F2347" t="s">
        <v>3133</v>
      </c>
      <c r="G2347" t="str">
        <f>REPLACE(טבלה1[[#This Row],[url]],19,3,"com")</f>
        <v>https://www.udemy.com/adobe-photoshop-cc-introduction/</v>
      </c>
      <c r="H2347" t="b">
        <v>1</v>
      </c>
      <c r="I2347" s="4">
        <v>30</v>
      </c>
      <c r="J2347" s="5">
        <v>1</v>
      </c>
      <c r="K2347" s="5">
        <v>0</v>
      </c>
      <c r="L2347" s="5">
        <v>55</v>
      </c>
      <c r="M2347">
        <v>2</v>
      </c>
      <c r="N2347" t="str">
        <f>VLOOKUP(טבלה1[[#This Row],[level_id]],Level_id!$A$2:$B$5,2)</f>
        <v>Beginner Level</v>
      </c>
      <c r="O2347" t="str">
        <f>LOWER(טבלה1[[#This Row],[level_desc]])</f>
        <v>beginner level</v>
      </c>
      <c r="P2347" s="3" t="str">
        <f>UPPER(טבלה1[[#This Row],[small letters]])</f>
        <v>BEGINNER LEVEL</v>
      </c>
      <c r="Q2347">
        <f>LEN(טבלה1[[#This Row],[no spaces]])</f>
        <v>14</v>
      </c>
      <c r="R2347" t="str">
        <f>TRIM(טבלה1[[#This Row],[small letters]])</f>
        <v>beginner level</v>
      </c>
      <c r="S2347" s="6">
        <v>4.5</v>
      </c>
      <c r="T2347" s="12">
        <v>42662</v>
      </c>
      <c r="U2347" s="6">
        <f>DAY(טבלה1[[#This Row],[published_date]])</f>
        <v>19</v>
      </c>
      <c r="V2347" s="6">
        <f>MONTH(טבלה1[[#This Row],[published_date]])</f>
        <v>10</v>
      </c>
      <c r="W2347" s="6">
        <f>YEAR(טבלה1[[#This Row],[published_date]])</f>
        <v>2016</v>
      </c>
      <c r="X2347">
        <v>2</v>
      </c>
      <c r="Y2347" t="str">
        <f>VLOOKUP(טבלה1[[#This Row],[subject_id]],Subject_id!$A$2:$B$5,2)</f>
        <v>Graphic Design</v>
      </c>
      <c r="Z2347" s="7">
        <v>43465</v>
      </c>
      <c r="AA2347">
        <f>_xlfn.DAYS(טבלה1[[#This Row],[Removal_date]],טבלה1[[#This Row],[published_date]])</f>
        <v>803</v>
      </c>
      <c r="AB2347" s="4">
        <f>טבלה1[[#This Row],[price]]*טבלה1[[#This Row],[num_subscribers]]</f>
        <v>30</v>
      </c>
    </row>
    <row r="2348" spans="1:28" x14ac:dyDescent="0.3">
      <c r="A2348">
        <v>994740</v>
      </c>
      <c r="B2348" t="s">
        <v>6364</v>
      </c>
      <c r="C2348" t="str">
        <f>LEFT(טבלה1[[#This Row],[course_title]],10)</f>
        <v xml:space="preserve">Create an </v>
      </c>
      <c r="D2348" t="str">
        <f>RIGHT(טבלה1[[#This Row],[course_title]],10)</f>
        <v>ivi Theme!</v>
      </c>
      <c r="E2348" t="str">
        <f>MID(טבלה1[[#This Row],[course_title]],2,10)</f>
        <v>reate an e</v>
      </c>
      <c r="F2348" t="s">
        <v>6365</v>
      </c>
      <c r="G2348" t="str">
        <f>REPLACE(טבלה1[[#This Row],[url]],19,3,"com")</f>
        <v>https://www.udemy.com/create-an-ecommerce-wordpress-website-2016-new-divi-theme/</v>
      </c>
      <c r="H2348" t="b">
        <v>1</v>
      </c>
      <c r="I2348" s="4">
        <v>30</v>
      </c>
      <c r="J2348" s="5">
        <v>3503</v>
      </c>
      <c r="K2348" s="5">
        <v>123</v>
      </c>
      <c r="L2348" s="5">
        <v>41</v>
      </c>
      <c r="M2348">
        <v>2</v>
      </c>
      <c r="N2348" t="str">
        <f>VLOOKUP(טבלה1[[#This Row],[level_id]],Level_id!$A$2:$B$5,2)</f>
        <v>Beginner Level</v>
      </c>
      <c r="O2348" t="str">
        <f>LOWER(טבלה1[[#This Row],[level_desc]])</f>
        <v>beginner level</v>
      </c>
      <c r="P2348" s="3" t="str">
        <f>UPPER(טבלה1[[#This Row],[small letters]])</f>
        <v>BEGINNER LEVEL</v>
      </c>
      <c r="Q2348">
        <f>LEN(טבלה1[[#This Row],[no spaces]])</f>
        <v>14</v>
      </c>
      <c r="R2348" t="str">
        <f>TRIM(טבלה1[[#This Row],[small letters]])</f>
        <v>beginner level</v>
      </c>
      <c r="S2348" s="6">
        <v>4</v>
      </c>
      <c r="T2348" s="12">
        <v>42670</v>
      </c>
      <c r="U2348" s="6">
        <f>DAY(טבלה1[[#This Row],[published_date]])</f>
        <v>27</v>
      </c>
      <c r="V2348" s="6">
        <f>MONTH(טבלה1[[#This Row],[published_date]])</f>
        <v>10</v>
      </c>
      <c r="W2348" s="6">
        <f>YEAR(טבלה1[[#This Row],[published_date]])</f>
        <v>2016</v>
      </c>
      <c r="X2348">
        <v>4</v>
      </c>
      <c r="Y2348" t="str">
        <f>VLOOKUP(טבלה1[[#This Row],[subject_id]],Subject_id!$A$2:$B$5,2)</f>
        <v>Web Development</v>
      </c>
      <c r="Z2348" s="7">
        <v>43465</v>
      </c>
      <c r="AA2348">
        <f>_xlfn.DAYS(טבלה1[[#This Row],[Removal_date]],טבלה1[[#This Row],[published_date]])</f>
        <v>795</v>
      </c>
      <c r="AB2348" s="4">
        <f>טבלה1[[#This Row],[price]]*טבלה1[[#This Row],[num_subscribers]]</f>
        <v>105090</v>
      </c>
    </row>
    <row r="2349" spans="1:28" x14ac:dyDescent="0.3">
      <c r="A2349">
        <v>1013380</v>
      </c>
      <c r="B2349" t="s">
        <v>6324</v>
      </c>
      <c r="C2349" t="str">
        <f>LEFT(טבלה1[[#This Row],[course_title]],10)</f>
        <v>Learn To B</v>
      </c>
      <c r="D2349" t="str">
        <f>RIGHT(טבלה1[[#This Row],[course_title]],10)</f>
        <v xml:space="preserve"> Angular 2</v>
      </c>
      <c r="E2349" t="str">
        <f>MID(טבלה1[[#This Row],[course_title]],2,10)</f>
        <v>earn To Bu</v>
      </c>
      <c r="F2349" t="s">
        <v>6325</v>
      </c>
      <c r="G2349" t="str">
        <f>REPLACE(טבלה1[[#This Row],[url]],19,3,"com")</f>
        <v>https://www.udemy.com/learn-to-build-a-google-map-app-using-angular-2/</v>
      </c>
      <c r="H2349" t="b">
        <v>1</v>
      </c>
      <c r="I2349" s="4">
        <v>30</v>
      </c>
      <c r="J2349" s="5">
        <v>116</v>
      </c>
      <c r="K2349" s="5">
        <v>12</v>
      </c>
      <c r="L2349" s="5">
        <v>7</v>
      </c>
      <c r="M2349">
        <v>2</v>
      </c>
      <c r="N2349" t="str">
        <f>VLOOKUP(טבלה1[[#This Row],[level_id]],Level_id!$A$2:$B$5,2)</f>
        <v>Beginner Level</v>
      </c>
      <c r="O2349" t="str">
        <f>LOWER(טבלה1[[#This Row],[level_desc]])</f>
        <v>beginner level</v>
      </c>
      <c r="P2349" s="3" t="str">
        <f>UPPER(טבלה1[[#This Row],[small letters]])</f>
        <v>BEGINNER LEVEL</v>
      </c>
      <c r="Q2349">
        <f>LEN(טבלה1[[#This Row],[no spaces]])</f>
        <v>14</v>
      </c>
      <c r="R2349" t="str">
        <f>TRIM(טבלה1[[#This Row],[small letters]])</f>
        <v>beginner level</v>
      </c>
      <c r="S2349" s="6">
        <v>1</v>
      </c>
      <c r="T2349" s="12">
        <v>42695</v>
      </c>
      <c r="U2349" s="6">
        <f>DAY(טבלה1[[#This Row],[published_date]])</f>
        <v>21</v>
      </c>
      <c r="V2349" s="6">
        <f>MONTH(טבלה1[[#This Row],[published_date]])</f>
        <v>11</v>
      </c>
      <c r="W2349" s="6">
        <f>YEAR(טבלה1[[#This Row],[published_date]])</f>
        <v>2016</v>
      </c>
      <c r="X2349">
        <v>4</v>
      </c>
      <c r="Y2349" t="str">
        <f>VLOOKUP(טבלה1[[#This Row],[subject_id]],Subject_id!$A$2:$B$5,2)</f>
        <v>Web Development</v>
      </c>
      <c r="Z2349" s="7">
        <v>43465</v>
      </c>
      <c r="AA2349">
        <f>_xlfn.DAYS(טבלה1[[#This Row],[Removal_date]],טבלה1[[#This Row],[published_date]])</f>
        <v>770</v>
      </c>
      <c r="AB2349" s="4">
        <f>טבלה1[[#This Row],[price]]*טבלה1[[#This Row],[num_subscribers]]</f>
        <v>3480</v>
      </c>
    </row>
    <row r="2350" spans="1:28" x14ac:dyDescent="0.3">
      <c r="A2350">
        <v>1024800</v>
      </c>
      <c r="B2350" t="s">
        <v>2966</v>
      </c>
      <c r="C2350" t="str">
        <f>LEFT(טבלה1[[#This Row],[course_title]],10)</f>
        <v>Ø¯ÙˆØ±Ø© Ø</v>
      </c>
      <c r="D2350" t="str">
        <f>RIGHT(טבלה1[[#This Row],[course_title]],10)</f>
        <v>strator CC</v>
      </c>
      <c r="E2350" t="str">
        <f>MID(טבלה1[[#This Row],[course_title]],2,10)</f>
        <v>¯ÙˆØ±Ø© Ø´</v>
      </c>
      <c r="F2350" t="s">
        <v>2967</v>
      </c>
      <c r="G2350" t="str">
        <f>REPLACE(טבלה1[[#This Row],[url]],19,3,"com")</f>
        <v>https://www.udemy.com/illustrator-basics/</v>
      </c>
      <c r="H2350" t="b">
        <v>1</v>
      </c>
      <c r="I2350" s="4">
        <v>30</v>
      </c>
      <c r="J2350" s="5">
        <v>1</v>
      </c>
      <c r="K2350" s="5">
        <v>1</v>
      </c>
      <c r="L2350" s="5">
        <v>24</v>
      </c>
      <c r="M2350">
        <v>2</v>
      </c>
      <c r="N2350" t="str">
        <f>VLOOKUP(טבלה1[[#This Row],[level_id]],Level_id!$A$2:$B$5,2)</f>
        <v>Beginner Level</v>
      </c>
      <c r="O2350" t="str">
        <f>LOWER(טבלה1[[#This Row],[level_desc]])</f>
        <v>beginner level</v>
      </c>
      <c r="P2350" s="3" t="str">
        <f>UPPER(טבלה1[[#This Row],[small letters]])</f>
        <v>BEGINNER LEVEL</v>
      </c>
      <c r="Q2350">
        <f>LEN(טבלה1[[#This Row],[no spaces]])</f>
        <v>14</v>
      </c>
      <c r="R2350" t="str">
        <f>TRIM(טבלה1[[#This Row],[small letters]])</f>
        <v>beginner level</v>
      </c>
      <c r="S2350" s="6">
        <v>4.5</v>
      </c>
      <c r="T2350" s="12">
        <v>42894</v>
      </c>
      <c r="U2350" s="6">
        <f>DAY(טבלה1[[#This Row],[published_date]])</f>
        <v>8</v>
      </c>
      <c r="V2350" s="6">
        <f>MONTH(טבלה1[[#This Row],[published_date]])</f>
        <v>6</v>
      </c>
      <c r="W2350" s="6">
        <f>YEAR(טבלה1[[#This Row],[published_date]])</f>
        <v>2017</v>
      </c>
      <c r="X2350">
        <v>2</v>
      </c>
      <c r="Y2350" t="str">
        <f>VLOOKUP(טבלה1[[#This Row],[subject_id]],Subject_id!$A$2:$B$5,2)</f>
        <v>Graphic Design</v>
      </c>
      <c r="Z2350" s="7">
        <v>43465</v>
      </c>
      <c r="AA2350">
        <f>_xlfn.DAYS(טבלה1[[#This Row],[Removal_date]],טבלה1[[#This Row],[published_date]])</f>
        <v>571</v>
      </c>
      <c r="AB2350" s="4">
        <f>טבלה1[[#This Row],[price]]*טבלה1[[#This Row],[num_subscribers]]</f>
        <v>30</v>
      </c>
    </row>
    <row r="2351" spans="1:28" x14ac:dyDescent="0.3">
      <c r="A2351">
        <v>1035923</v>
      </c>
      <c r="B2351" t="s">
        <v>6376</v>
      </c>
      <c r="C2351" t="str">
        <f>LEFT(טבלה1[[#This Row],[course_title]],10)</f>
        <v>ASP.NET MV</v>
      </c>
      <c r="D2351" t="str">
        <f>RIGHT(טבלה1[[#This Row],[course_title]],10)</f>
        <v>ith Paypal</v>
      </c>
      <c r="E2351" t="str">
        <f>MID(טבלה1[[#This Row],[course_title]],2,10)</f>
        <v>SP.NET MVC</v>
      </c>
      <c r="F2351" t="s">
        <v>6377</v>
      </c>
      <c r="G2351" t="str">
        <f>REPLACE(טבלה1[[#This Row],[url]],19,3,"com")</f>
        <v>https://www.udemy.com/aspnet-mvc-5-project-cms-and-shopping-cart-with-paypal/</v>
      </c>
      <c r="H2351" t="b">
        <v>1</v>
      </c>
      <c r="I2351" s="4">
        <v>30</v>
      </c>
      <c r="J2351" s="5">
        <v>550</v>
      </c>
      <c r="K2351" s="5">
        <v>97</v>
      </c>
      <c r="L2351" s="5">
        <v>70</v>
      </c>
      <c r="M2351">
        <v>1</v>
      </c>
      <c r="N2351" t="str">
        <f>VLOOKUP(טבלה1[[#This Row],[level_id]],Level_id!$A$2:$B$5,2)</f>
        <v>All levels</v>
      </c>
      <c r="O2351" t="str">
        <f>LOWER(טבלה1[[#This Row],[level_desc]])</f>
        <v>all levels</v>
      </c>
      <c r="P2351" s="3" t="str">
        <f>UPPER(טבלה1[[#This Row],[small letters]])</f>
        <v>ALL LEVELS</v>
      </c>
      <c r="Q2351">
        <f>LEN(טבלה1[[#This Row],[no spaces]])</f>
        <v>10</v>
      </c>
      <c r="R2351" t="str">
        <f>TRIM(טבלה1[[#This Row],[small letters]])</f>
        <v>all levels</v>
      </c>
      <c r="S2351" s="6">
        <v>9</v>
      </c>
      <c r="T2351" s="12">
        <v>42718</v>
      </c>
      <c r="U2351" s="6">
        <f>DAY(טבלה1[[#This Row],[published_date]])</f>
        <v>14</v>
      </c>
      <c r="V2351" s="6">
        <f>MONTH(טבלה1[[#This Row],[published_date]])</f>
        <v>12</v>
      </c>
      <c r="W2351" s="6">
        <f>YEAR(טבלה1[[#This Row],[published_date]])</f>
        <v>2016</v>
      </c>
      <c r="X2351">
        <v>4</v>
      </c>
      <c r="Y2351" t="str">
        <f>VLOOKUP(טבלה1[[#This Row],[subject_id]],Subject_id!$A$2:$B$5,2)</f>
        <v>Web Development</v>
      </c>
      <c r="Z2351" s="7">
        <v>43734</v>
      </c>
      <c r="AA2351">
        <f>_xlfn.DAYS(טבלה1[[#This Row],[Removal_date]],טבלה1[[#This Row],[published_date]])</f>
        <v>1016</v>
      </c>
      <c r="AB2351" s="4">
        <f>טבלה1[[#This Row],[price]]*טבלה1[[#This Row],[num_subscribers]]</f>
        <v>16500</v>
      </c>
    </row>
    <row r="2352" spans="1:28" x14ac:dyDescent="0.3">
      <c r="A2352">
        <v>1036766</v>
      </c>
      <c r="B2352" t="s">
        <v>3308</v>
      </c>
      <c r="C2352" t="str">
        <f>LEFT(טבלה1[[#This Row],[course_title]],10)</f>
        <v>How to Col</v>
      </c>
      <c r="D2352" t="str">
        <f>RIGHT(טבלה1[[#This Row],[course_title]],10)</f>
        <v>th a Mouse</v>
      </c>
      <c r="E2352" t="str">
        <f>MID(טבלה1[[#This Row],[course_title]],2,10)</f>
        <v>ow to Colo</v>
      </c>
      <c r="F2352" t="s">
        <v>3309</v>
      </c>
      <c r="G2352" t="str">
        <f>REPLACE(טבלה1[[#This Row],[url]],19,3,"com")</f>
        <v>https://www.udemy.com/how-to-color-comic-books-with-a-mouse/</v>
      </c>
      <c r="H2352" t="b">
        <v>1</v>
      </c>
      <c r="I2352" s="4">
        <v>30</v>
      </c>
      <c r="J2352" s="5">
        <v>7</v>
      </c>
      <c r="K2352" s="5">
        <v>0</v>
      </c>
      <c r="L2352" s="5">
        <v>8</v>
      </c>
      <c r="M2352">
        <v>1</v>
      </c>
      <c r="N2352" t="str">
        <f>VLOOKUP(טבלה1[[#This Row],[level_id]],Level_id!$A$2:$B$5,2)</f>
        <v>All levels</v>
      </c>
      <c r="O2352" t="str">
        <f>LOWER(טבלה1[[#This Row],[level_desc]])</f>
        <v>all levels</v>
      </c>
      <c r="P2352" s="3" t="str">
        <f>UPPER(טבלה1[[#This Row],[small letters]])</f>
        <v>ALL LEVELS</v>
      </c>
      <c r="Q2352">
        <f>LEN(טבלה1[[#This Row],[no spaces]])</f>
        <v>10</v>
      </c>
      <c r="R2352" t="str">
        <f>TRIM(טבלה1[[#This Row],[small letters]])</f>
        <v>all levels</v>
      </c>
      <c r="S2352" s="6">
        <v>2</v>
      </c>
      <c r="T2352" s="12">
        <v>42738</v>
      </c>
      <c r="U2352" s="6">
        <f>DAY(טבלה1[[#This Row],[published_date]])</f>
        <v>3</v>
      </c>
      <c r="V2352" s="6">
        <f>MONTH(טבלה1[[#This Row],[published_date]])</f>
        <v>1</v>
      </c>
      <c r="W2352" s="6">
        <f>YEAR(טבלה1[[#This Row],[published_date]])</f>
        <v>2017</v>
      </c>
      <c r="X2352">
        <v>2</v>
      </c>
      <c r="Y2352" t="str">
        <f>VLOOKUP(טבלה1[[#This Row],[subject_id]],Subject_id!$A$2:$B$5,2)</f>
        <v>Graphic Design</v>
      </c>
      <c r="Z2352" s="7">
        <v>43734</v>
      </c>
      <c r="AA2352">
        <f>_xlfn.DAYS(טבלה1[[#This Row],[Removal_date]],טבלה1[[#This Row],[published_date]])</f>
        <v>996</v>
      </c>
      <c r="AB2352" s="4">
        <f>טבלה1[[#This Row],[price]]*טבלה1[[#This Row],[num_subscribers]]</f>
        <v>210</v>
      </c>
    </row>
    <row r="2353" spans="1:28" x14ac:dyDescent="0.3">
      <c r="A2353">
        <v>1045862</v>
      </c>
      <c r="B2353" t="s">
        <v>5503</v>
      </c>
      <c r="C2353" t="str">
        <f>LEFT(טבלה1[[#This Row],[course_title]],10)</f>
        <v>Create eye</v>
      </c>
      <c r="D2353" t="str">
        <f>RIGHT(טבלה1[[#This Row],[course_title]],10)</f>
        <v>om scratch</v>
      </c>
      <c r="E2353" t="str">
        <f>MID(טבלה1[[#This Row],[course_title]],2,10)</f>
        <v>reate eye-</v>
      </c>
      <c r="F2353" t="s">
        <v>5504</v>
      </c>
      <c r="G2353" t="str">
        <f>REPLACE(טבלה1[[#This Row],[url]],19,3,"com")</f>
        <v>https://www.udemy.com/create-eye-catching-wordpress-website-from-scratch/</v>
      </c>
      <c r="H2353" t="b">
        <v>1</v>
      </c>
      <c r="I2353" s="4">
        <v>30</v>
      </c>
      <c r="J2353" s="5">
        <v>2342</v>
      </c>
      <c r="K2353" s="5">
        <v>15</v>
      </c>
      <c r="L2353" s="5">
        <v>19</v>
      </c>
      <c r="M2353">
        <v>2</v>
      </c>
      <c r="N2353" t="str">
        <f>VLOOKUP(טבלה1[[#This Row],[level_id]],Level_id!$A$2:$B$5,2)</f>
        <v>Beginner Level</v>
      </c>
      <c r="O2353" t="str">
        <f>LOWER(טבלה1[[#This Row],[level_desc]])</f>
        <v>beginner level</v>
      </c>
      <c r="P2353" s="3" t="str">
        <f>UPPER(טבלה1[[#This Row],[small letters]])</f>
        <v>BEGINNER LEVEL</v>
      </c>
      <c r="Q2353">
        <f>LEN(טבלה1[[#This Row],[no spaces]])</f>
        <v>14</v>
      </c>
      <c r="R2353" t="str">
        <f>TRIM(טבלה1[[#This Row],[small letters]])</f>
        <v>beginner level</v>
      </c>
      <c r="S2353" s="6">
        <v>4.5</v>
      </c>
      <c r="T2353" s="12">
        <v>42732</v>
      </c>
      <c r="U2353" s="6">
        <f>DAY(טבלה1[[#This Row],[published_date]])</f>
        <v>28</v>
      </c>
      <c r="V2353" s="6">
        <f>MONTH(טבלה1[[#This Row],[published_date]])</f>
        <v>12</v>
      </c>
      <c r="W2353" s="6">
        <f>YEAR(טבלה1[[#This Row],[published_date]])</f>
        <v>2016</v>
      </c>
      <c r="X2353">
        <v>4</v>
      </c>
      <c r="Y2353" t="str">
        <f>VLOOKUP(טבלה1[[#This Row],[subject_id]],Subject_id!$A$2:$B$5,2)</f>
        <v>Web Development</v>
      </c>
      <c r="Z2353" s="7">
        <v>43465</v>
      </c>
      <c r="AA2353">
        <f>_xlfn.DAYS(טבלה1[[#This Row],[Removal_date]],טבלה1[[#This Row],[published_date]])</f>
        <v>733</v>
      </c>
      <c r="AB2353" s="4">
        <f>טבלה1[[#This Row],[price]]*טבלה1[[#This Row],[num_subscribers]]</f>
        <v>70260</v>
      </c>
    </row>
    <row r="2354" spans="1:28" x14ac:dyDescent="0.3">
      <c r="A2354">
        <v>1048188</v>
      </c>
      <c r="B2354" t="s">
        <v>4066</v>
      </c>
      <c r="C2354" t="str">
        <f>LEFT(טבלה1[[#This Row],[course_title]],10)</f>
        <v>Modern Cou</v>
      </c>
      <c r="D2354" t="str">
        <f>RIGHT(טבלה1[[#This Row],[course_title]],10)</f>
        <v>ue Booster</v>
      </c>
      <c r="E2354" t="str">
        <f>MID(טבלה1[[#This Row],[course_title]],2,10)</f>
        <v>odern Coun</v>
      </c>
      <c r="F2354" t="s">
        <v>4067</v>
      </c>
      <c r="G2354" t="str">
        <f>REPLACE(טבלה1[[#This Row],[url]],19,3,"com")</f>
        <v>https://www.udemy.com/modern-country-guitar/</v>
      </c>
      <c r="H2354" t="b">
        <v>1</v>
      </c>
      <c r="I2354" s="4">
        <v>30</v>
      </c>
      <c r="J2354" s="5">
        <v>1152</v>
      </c>
      <c r="K2354" s="5">
        <v>16</v>
      </c>
      <c r="L2354" s="5">
        <v>42</v>
      </c>
      <c r="M2354">
        <v>4</v>
      </c>
      <c r="N2354" t="str">
        <f>VLOOKUP(טבלה1[[#This Row],[level_id]],Level_id!$A$2:$B$5,2)</f>
        <v>Intermediate Level</v>
      </c>
      <c r="O2354" t="str">
        <f>LOWER(טבלה1[[#This Row],[level_desc]])</f>
        <v>intermediate level</v>
      </c>
      <c r="P2354" s="3" t="str">
        <f>UPPER(טבלה1[[#This Row],[small letters]])</f>
        <v>INTERMEDIATE LEVEL</v>
      </c>
      <c r="Q2354">
        <f>LEN(טבלה1[[#This Row],[no spaces]])</f>
        <v>18</v>
      </c>
      <c r="R2354" t="str">
        <f>TRIM(טבלה1[[#This Row],[small letters]])</f>
        <v>intermediate level</v>
      </c>
      <c r="S2354" s="6">
        <v>2.5</v>
      </c>
      <c r="T2354" s="12">
        <v>42761</v>
      </c>
      <c r="U2354" s="6">
        <f>DAY(טבלה1[[#This Row],[published_date]])</f>
        <v>26</v>
      </c>
      <c r="V2354" s="6">
        <f>MONTH(טבלה1[[#This Row],[published_date]])</f>
        <v>1</v>
      </c>
      <c r="W2354" s="6">
        <f>YEAR(טבלה1[[#This Row],[published_date]])</f>
        <v>2017</v>
      </c>
      <c r="X2354">
        <v>3</v>
      </c>
      <c r="Y2354" t="str">
        <f>VLOOKUP(טבלה1[[#This Row],[subject_id]],Subject_id!$A$2:$B$5,2)</f>
        <v>Musical Instruments</v>
      </c>
      <c r="Z2354" s="7">
        <v>44114</v>
      </c>
      <c r="AA2354">
        <f>_xlfn.DAYS(טבלה1[[#This Row],[Removal_date]],טבלה1[[#This Row],[published_date]])</f>
        <v>1353</v>
      </c>
      <c r="AB2354" s="4">
        <f>טבלה1[[#This Row],[price]]*טבלה1[[#This Row],[num_subscribers]]</f>
        <v>34560</v>
      </c>
    </row>
    <row r="2355" spans="1:28" x14ac:dyDescent="0.3">
      <c r="A2355">
        <v>1075662</v>
      </c>
      <c r="B2355" t="s">
        <v>6368</v>
      </c>
      <c r="C2355" t="str">
        <f>LEFT(טבלה1[[#This Row],[course_title]],10)</f>
        <v>Learning D</v>
      </c>
      <c r="D2355" t="str">
        <f>RIGHT(טבלה1[[#This Row],[course_title]],10)</f>
        <v>tes by Lab</v>
      </c>
      <c r="E2355" t="str">
        <f>MID(טבלה1[[#This Row],[course_title]],2,10)</f>
        <v>earning Do</v>
      </c>
      <c r="F2355" t="s">
        <v>6369</v>
      </c>
      <c r="G2355" t="str">
        <f>REPLACE(טבלה1[[#This Row],[url]],19,3,"com")</f>
        <v>https://www.udemy.com/learning-docker-and-k8s-by-practice/</v>
      </c>
      <c r="H2355" t="b">
        <v>1</v>
      </c>
      <c r="I2355" s="4">
        <v>30</v>
      </c>
      <c r="J2355" s="5">
        <v>586</v>
      </c>
      <c r="K2355" s="5">
        <v>54</v>
      </c>
      <c r="L2355" s="5">
        <v>56</v>
      </c>
      <c r="M2355">
        <v>1</v>
      </c>
      <c r="N2355" t="str">
        <f>VLOOKUP(טבלה1[[#This Row],[level_id]],Level_id!$A$2:$B$5,2)</f>
        <v>All levels</v>
      </c>
      <c r="O2355" t="str">
        <f>LOWER(טבלה1[[#This Row],[level_desc]])</f>
        <v>all levels</v>
      </c>
      <c r="P2355" s="3" t="str">
        <f>UPPER(טבלה1[[#This Row],[small letters]])</f>
        <v>ALL LEVELS</v>
      </c>
      <c r="Q2355">
        <f>LEN(טבלה1[[#This Row],[no spaces]])</f>
        <v>10</v>
      </c>
      <c r="R2355" t="str">
        <f>TRIM(טבלה1[[#This Row],[small letters]])</f>
        <v>all levels</v>
      </c>
      <c r="S2355" s="6">
        <v>5</v>
      </c>
      <c r="T2355" s="12">
        <v>42779</v>
      </c>
      <c r="U2355" s="6">
        <f>DAY(טבלה1[[#This Row],[published_date]])</f>
        <v>13</v>
      </c>
      <c r="V2355" s="6">
        <f>MONTH(טבלה1[[#This Row],[published_date]])</f>
        <v>2</v>
      </c>
      <c r="W2355" s="6">
        <f>YEAR(טבלה1[[#This Row],[published_date]])</f>
        <v>2017</v>
      </c>
      <c r="X2355">
        <v>4</v>
      </c>
      <c r="Y2355" t="str">
        <f>VLOOKUP(טבלה1[[#This Row],[subject_id]],Subject_id!$A$2:$B$5,2)</f>
        <v>Web Development</v>
      </c>
      <c r="Z2355" s="7">
        <v>43734</v>
      </c>
      <c r="AA2355">
        <f>_xlfn.DAYS(טבלה1[[#This Row],[Removal_date]],טבלה1[[#This Row],[published_date]])</f>
        <v>955</v>
      </c>
      <c r="AB2355" s="4">
        <f>טבלה1[[#This Row],[price]]*טבלה1[[#This Row],[num_subscribers]]</f>
        <v>17580</v>
      </c>
    </row>
    <row r="2356" spans="1:28" x14ac:dyDescent="0.3">
      <c r="A2356">
        <v>1078254</v>
      </c>
      <c r="B2356" t="s">
        <v>2174</v>
      </c>
      <c r="C2356" t="str">
        <f>LEFT(טבלה1[[#This Row],[course_title]],10)</f>
        <v xml:space="preserve">Tally ERP </v>
      </c>
      <c r="D2356" t="str">
        <f>RIGHT(טבלה1[[#This Row],[course_title]],10)</f>
        <v>du / Hindi</v>
      </c>
      <c r="E2356" t="str">
        <f>MID(טבלה1[[#This Row],[course_title]],2,10)</f>
        <v>ally ERP C</v>
      </c>
      <c r="F2356" t="s">
        <v>2175</v>
      </c>
      <c r="G2356" t="str">
        <f>REPLACE(טבלה1[[#This Row],[url]],19,3,"com")</f>
        <v>https://www.udemy.com/tally-erp-complete-training-in-urdu/</v>
      </c>
      <c r="H2356" t="b">
        <v>1</v>
      </c>
      <c r="I2356" s="4">
        <v>30</v>
      </c>
      <c r="J2356" s="5">
        <v>5</v>
      </c>
      <c r="K2356" s="5">
        <v>2</v>
      </c>
      <c r="L2356" s="5">
        <v>51</v>
      </c>
      <c r="M2356">
        <v>1</v>
      </c>
      <c r="N2356" t="str">
        <f>VLOOKUP(טבלה1[[#This Row],[level_id]],Level_id!$A$2:$B$5,2)</f>
        <v>All levels</v>
      </c>
      <c r="O2356" t="str">
        <f>LOWER(טבלה1[[#This Row],[level_desc]])</f>
        <v>all levels</v>
      </c>
      <c r="P2356" s="3" t="str">
        <f>UPPER(טבלה1[[#This Row],[small letters]])</f>
        <v>ALL LEVELS</v>
      </c>
      <c r="Q2356">
        <f>LEN(טבלה1[[#This Row],[no spaces]])</f>
        <v>10</v>
      </c>
      <c r="R2356" t="str">
        <f>TRIM(טבלה1[[#This Row],[small letters]])</f>
        <v>all levels</v>
      </c>
      <c r="S2356" s="6">
        <v>5</v>
      </c>
      <c r="T2356" s="12">
        <v>42768</v>
      </c>
      <c r="U2356" s="6">
        <f>DAY(טבלה1[[#This Row],[published_date]])</f>
        <v>2</v>
      </c>
      <c r="V2356" s="6">
        <f>MONTH(טבלה1[[#This Row],[published_date]])</f>
        <v>2</v>
      </c>
      <c r="W2356" s="6">
        <f>YEAR(טבלה1[[#This Row],[published_date]])</f>
        <v>2017</v>
      </c>
      <c r="X2356">
        <v>1</v>
      </c>
      <c r="Y2356" t="str">
        <f>VLOOKUP(טבלה1[[#This Row],[subject_id]],Subject_id!$A$2:$B$5,2)</f>
        <v>Business Finance</v>
      </c>
      <c r="Z2356" s="7">
        <v>43734</v>
      </c>
      <c r="AA2356">
        <f>_xlfn.DAYS(טבלה1[[#This Row],[Removal_date]],טבלה1[[#This Row],[published_date]])</f>
        <v>966</v>
      </c>
      <c r="AB2356" s="4">
        <f>טבלה1[[#This Row],[price]]*טבלה1[[#This Row],[num_subscribers]]</f>
        <v>150</v>
      </c>
    </row>
    <row r="2357" spans="1:28" x14ac:dyDescent="0.3">
      <c r="A2357">
        <v>1080466</v>
      </c>
      <c r="B2357" t="s">
        <v>2118</v>
      </c>
      <c r="C2357" t="str">
        <f>LEFT(טבלה1[[#This Row],[course_title]],10)</f>
        <v>Curso Comp</v>
      </c>
      <c r="D2357" t="str">
        <f>RIGHT(טבלה1[[#This Row],[course_title]],10)</f>
        <v>05 Bitcoin</v>
      </c>
      <c r="E2357" t="str">
        <f>MID(טבלה1[[#This Row],[course_title]],2,10)</f>
        <v>urso Compl</v>
      </c>
      <c r="F2357" t="s">
        <v>2119</v>
      </c>
      <c r="G2357" t="str">
        <f>REPLACE(טבלה1[[#This Row],[url]],19,3,"com")</f>
        <v>https://www.udemy.com/curso-bitcoin/</v>
      </c>
      <c r="H2357" t="b">
        <v>1</v>
      </c>
      <c r="I2357" s="4">
        <v>30</v>
      </c>
      <c r="J2357" s="5">
        <v>394</v>
      </c>
      <c r="K2357" s="5">
        <v>109</v>
      </c>
      <c r="L2357" s="5">
        <v>73</v>
      </c>
      <c r="M2357">
        <v>1</v>
      </c>
      <c r="N2357" t="str">
        <f>VLOOKUP(טבלה1[[#This Row],[level_id]],Level_id!$A$2:$B$5,2)</f>
        <v>All levels</v>
      </c>
      <c r="O2357" t="str">
        <f>LOWER(טבלה1[[#This Row],[level_desc]])</f>
        <v>all levels</v>
      </c>
      <c r="P2357" s="3" t="str">
        <f>UPPER(טבלה1[[#This Row],[small letters]])</f>
        <v>ALL LEVELS</v>
      </c>
      <c r="Q2357">
        <f>LEN(טבלה1[[#This Row],[no spaces]])</f>
        <v>10</v>
      </c>
      <c r="R2357" t="str">
        <f>TRIM(טבלה1[[#This Row],[small letters]])</f>
        <v>all levels</v>
      </c>
      <c r="S2357" s="6">
        <v>5.5</v>
      </c>
      <c r="T2357" s="12">
        <v>42772</v>
      </c>
      <c r="U2357" s="6">
        <f>DAY(טבלה1[[#This Row],[published_date]])</f>
        <v>6</v>
      </c>
      <c r="V2357" s="6">
        <f>MONTH(טבלה1[[#This Row],[published_date]])</f>
        <v>2</v>
      </c>
      <c r="W2357" s="6">
        <f>YEAR(טבלה1[[#This Row],[published_date]])</f>
        <v>2017</v>
      </c>
      <c r="X2357">
        <v>1</v>
      </c>
      <c r="Y2357" t="str">
        <f>VLOOKUP(טבלה1[[#This Row],[subject_id]],Subject_id!$A$2:$B$5,2)</f>
        <v>Business Finance</v>
      </c>
      <c r="Z2357" s="7">
        <v>43734</v>
      </c>
      <c r="AA2357">
        <f>_xlfn.DAYS(טבלה1[[#This Row],[Removal_date]],טבלה1[[#This Row],[published_date]])</f>
        <v>962</v>
      </c>
      <c r="AB2357" s="4">
        <f>טבלה1[[#This Row],[price]]*טבלה1[[#This Row],[num_subscribers]]</f>
        <v>11820</v>
      </c>
    </row>
    <row r="2358" spans="1:28" x14ac:dyDescent="0.3">
      <c r="A2358">
        <v>1080584</v>
      </c>
      <c r="B2358" t="s">
        <v>3120</v>
      </c>
      <c r="C2358" t="str">
        <f>LEFT(טבלה1[[#This Row],[course_title]],10)</f>
        <v>Adobe Phot</v>
      </c>
      <c r="D2358" t="str">
        <f>RIGHT(טבלה1[[#This Row],[course_title]],10)</f>
        <v>s Advanced</v>
      </c>
      <c r="E2358" t="str">
        <f>MID(טבלה1[[#This Row],[course_title]],2,10)</f>
        <v>dobe Photo</v>
      </c>
      <c r="F2358" t="s">
        <v>3121</v>
      </c>
      <c r="G2358" t="str">
        <f>REPLACE(טבלה1[[#This Row],[url]],19,3,"com")</f>
        <v>https://www.udemy.com/adobe-photoshop-cc-for-photographers-advanced/</v>
      </c>
      <c r="H2358" t="b">
        <v>1</v>
      </c>
      <c r="I2358" s="4">
        <v>30</v>
      </c>
      <c r="J2358" s="5">
        <v>1</v>
      </c>
      <c r="K2358" s="5">
        <v>0</v>
      </c>
      <c r="L2358" s="5">
        <v>43</v>
      </c>
      <c r="M2358">
        <v>3</v>
      </c>
      <c r="N2358" t="str">
        <f>VLOOKUP(טבלה1[[#This Row],[level_id]],Level_id!$A$2:$B$5,2)</f>
        <v>Expert Level</v>
      </c>
      <c r="O2358" t="str">
        <f>LOWER(טבלה1[[#This Row],[level_desc]])</f>
        <v>expert level</v>
      </c>
      <c r="P2358" s="3" t="str">
        <f>UPPER(טבלה1[[#This Row],[small letters]])</f>
        <v>EXPERT LEVEL</v>
      </c>
      <c r="Q2358">
        <f>LEN(טבלה1[[#This Row],[no spaces]])</f>
        <v>12</v>
      </c>
      <c r="R2358" t="str">
        <f>TRIM(טבלה1[[#This Row],[small letters]])</f>
        <v>expert level</v>
      </c>
      <c r="S2358" s="6">
        <v>2.5</v>
      </c>
      <c r="T2358" s="12">
        <v>42754</v>
      </c>
      <c r="U2358" s="6">
        <f>DAY(טבלה1[[#This Row],[published_date]])</f>
        <v>19</v>
      </c>
      <c r="V2358" s="6">
        <f>MONTH(טבלה1[[#This Row],[published_date]])</f>
        <v>1</v>
      </c>
      <c r="W2358" s="6">
        <f>YEAR(טבלה1[[#This Row],[published_date]])</f>
        <v>2017</v>
      </c>
      <c r="X2358">
        <v>2</v>
      </c>
      <c r="Y2358" t="str">
        <f>VLOOKUP(טבלה1[[#This Row],[subject_id]],Subject_id!$A$2:$B$5,2)</f>
        <v>Graphic Design</v>
      </c>
      <c r="Z2358" s="7">
        <v>43701</v>
      </c>
      <c r="AA2358">
        <f>_xlfn.DAYS(טבלה1[[#This Row],[Removal_date]],טבלה1[[#This Row],[published_date]])</f>
        <v>947</v>
      </c>
      <c r="AB2358" s="4">
        <f>טבלה1[[#This Row],[price]]*טבלה1[[#This Row],[num_subscribers]]</f>
        <v>30</v>
      </c>
    </row>
    <row r="2359" spans="1:28" x14ac:dyDescent="0.3">
      <c r="A2359">
        <v>1088924</v>
      </c>
      <c r="B2359" t="s">
        <v>3042</v>
      </c>
      <c r="C2359" t="str">
        <f>LEFT(טבלה1[[#This Row],[course_title]],10)</f>
        <v xml:space="preserve">Mastering </v>
      </c>
      <c r="D2359" t="str">
        <f>RIGHT(טבלה1[[#This Row],[course_title]],10)</f>
        <v>g Tutorial</v>
      </c>
      <c r="E2359" t="str">
        <f>MID(טבלה1[[#This Row],[course_title]],2,10)</f>
        <v>astering P</v>
      </c>
      <c r="F2359" t="s">
        <v>3043</v>
      </c>
      <c r="G2359" t="str">
        <f>REPLACE(טבלה1[[#This Row],[url]],19,3,"com")</f>
        <v>https://www.udemy.com/mastering-photoshop-elements-15-made-easy-training-tutorial/</v>
      </c>
      <c r="H2359" t="b">
        <v>1</v>
      </c>
      <c r="I2359" s="4">
        <v>30</v>
      </c>
      <c r="J2359" s="5">
        <v>13</v>
      </c>
      <c r="K2359" s="5">
        <v>4</v>
      </c>
      <c r="L2359" s="5">
        <v>185</v>
      </c>
      <c r="M2359">
        <v>2</v>
      </c>
      <c r="N2359" t="str">
        <f>VLOOKUP(טבלה1[[#This Row],[level_id]],Level_id!$A$2:$B$5,2)</f>
        <v>Beginner Level</v>
      </c>
      <c r="O2359" t="str">
        <f>LOWER(טבלה1[[#This Row],[level_desc]])</f>
        <v>beginner level</v>
      </c>
      <c r="P2359" s="3" t="str">
        <f>UPPER(טבלה1[[#This Row],[small letters]])</f>
        <v>BEGINNER LEVEL</v>
      </c>
      <c r="Q2359">
        <f>LEN(טבלה1[[#This Row],[no spaces]])</f>
        <v>14</v>
      </c>
      <c r="R2359" t="str">
        <f>TRIM(טבלה1[[#This Row],[small letters]])</f>
        <v>beginner level</v>
      </c>
      <c r="S2359" s="6">
        <v>6.5</v>
      </c>
      <c r="T2359" s="12">
        <v>42769</v>
      </c>
      <c r="U2359" s="6">
        <f>DAY(טבלה1[[#This Row],[published_date]])</f>
        <v>3</v>
      </c>
      <c r="V2359" s="6">
        <f>MONTH(טבלה1[[#This Row],[published_date]])</f>
        <v>2</v>
      </c>
      <c r="W2359" s="6">
        <f>YEAR(טבלה1[[#This Row],[published_date]])</f>
        <v>2017</v>
      </c>
      <c r="X2359">
        <v>2</v>
      </c>
      <c r="Y2359" t="str">
        <f>VLOOKUP(טבלה1[[#This Row],[subject_id]],Subject_id!$A$2:$B$5,2)</f>
        <v>Graphic Design</v>
      </c>
      <c r="Z2359" s="7">
        <v>43465</v>
      </c>
      <c r="AA2359">
        <f>_xlfn.DAYS(טבלה1[[#This Row],[Removal_date]],טבלה1[[#This Row],[published_date]])</f>
        <v>696</v>
      </c>
      <c r="AB2359" s="4">
        <f>טבלה1[[#This Row],[price]]*טבלה1[[#This Row],[num_subscribers]]</f>
        <v>390</v>
      </c>
    </row>
    <row r="2360" spans="1:28" x14ac:dyDescent="0.3">
      <c r="A2360">
        <v>1097778</v>
      </c>
      <c r="B2360" t="s">
        <v>6186</v>
      </c>
      <c r="C2360" t="str">
        <f>LEFT(טבלה1[[#This Row],[course_title]],10)</f>
        <v>ASP.NET MV</v>
      </c>
      <c r="D2360" t="str">
        <f>RIGHT(טבלה1[[#This Row],[course_title]],10)</f>
        <v>book Clone</v>
      </c>
      <c r="E2360" t="str">
        <f>MID(טבלה1[[#This Row],[course_title]],2,10)</f>
        <v>SP.NET MVC</v>
      </c>
      <c r="F2360" t="s">
        <v>6187</v>
      </c>
      <c r="G2360" t="str">
        <f>REPLACE(טבלה1[[#This Row],[url]],19,3,"com")</f>
        <v>https://www.udemy.com/aspnet-mvc-5-project-facebook-clone/</v>
      </c>
      <c r="H2360" t="b">
        <v>1</v>
      </c>
      <c r="I2360" s="4">
        <v>30</v>
      </c>
      <c r="J2360" s="5">
        <v>210</v>
      </c>
      <c r="K2360" s="5">
        <v>19</v>
      </c>
      <c r="L2360" s="5">
        <v>41</v>
      </c>
      <c r="M2360">
        <v>1</v>
      </c>
      <c r="N2360" t="str">
        <f>VLOOKUP(טבלה1[[#This Row],[level_id]],Level_id!$A$2:$B$5,2)</f>
        <v>All levels</v>
      </c>
      <c r="O2360" t="str">
        <f>LOWER(טבלה1[[#This Row],[level_desc]])</f>
        <v>all levels</v>
      </c>
      <c r="P2360" s="3" t="str">
        <f>UPPER(טבלה1[[#This Row],[small letters]])</f>
        <v>ALL LEVELS</v>
      </c>
      <c r="Q2360">
        <f>LEN(טבלה1[[#This Row],[no spaces]])</f>
        <v>10</v>
      </c>
      <c r="R2360" t="str">
        <f>TRIM(טבלה1[[#This Row],[small letters]])</f>
        <v>all levels</v>
      </c>
      <c r="S2360" s="6">
        <v>5</v>
      </c>
      <c r="T2360" s="12">
        <v>42775</v>
      </c>
      <c r="U2360" s="6">
        <f>DAY(טבלה1[[#This Row],[published_date]])</f>
        <v>9</v>
      </c>
      <c r="V2360" s="6">
        <f>MONTH(טבלה1[[#This Row],[published_date]])</f>
        <v>2</v>
      </c>
      <c r="W2360" s="6">
        <f>YEAR(טבלה1[[#This Row],[published_date]])</f>
        <v>2017</v>
      </c>
      <c r="X2360">
        <v>4</v>
      </c>
      <c r="Y2360" t="str">
        <f>VLOOKUP(טבלה1[[#This Row],[subject_id]],Subject_id!$A$2:$B$5,2)</f>
        <v>Web Development</v>
      </c>
      <c r="Z2360" s="7">
        <v>43734</v>
      </c>
      <c r="AA2360">
        <f>_xlfn.DAYS(טבלה1[[#This Row],[Removal_date]],טבלה1[[#This Row],[published_date]])</f>
        <v>959</v>
      </c>
      <c r="AB2360" s="4">
        <f>טבלה1[[#This Row],[price]]*טבלה1[[#This Row],[num_subscribers]]</f>
        <v>6300</v>
      </c>
    </row>
    <row r="2361" spans="1:28" x14ac:dyDescent="0.3">
      <c r="A2361">
        <v>1101806</v>
      </c>
      <c r="B2361" t="s">
        <v>2697</v>
      </c>
      <c r="C2361" t="str">
        <f>LEFT(טבלה1[[#This Row],[course_title]],10)</f>
        <v>ìº”ë°”(Can</v>
      </c>
      <c r="D2361" t="str">
        <f>RIGHT(טבלה1[[#This Row],[course_title]],10)</f>
        <v xml:space="preserve"> ë§Œë“¤ê¸°</v>
      </c>
      <c r="E2361" t="str">
        <f>MID(טבלה1[[#This Row],[course_title]],2,10)</f>
        <v>º”ë°”(Canv</v>
      </c>
      <c r="F2361" t="s">
        <v>2698</v>
      </c>
      <c r="G2361" t="str">
        <f>REPLACE(טבלה1[[#This Row],[url]],19,3,"com")</f>
        <v>https://www.udemy.com/canvasns/</v>
      </c>
      <c r="H2361" t="b">
        <v>1</v>
      </c>
      <c r="I2361" s="4">
        <v>30</v>
      </c>
      <c r="J2361" s="5">
        <v>44</v>
      </c>
      <c r="K2361" s="5">
        <v>13</v>
      </c>
      <c r="L2361" s="5">
        <v>19</v>
      </c>
      <c r="M2361">
        <v>2</v>
      </c>
      <c r="N2361" t="str">
        <f>VLOOKUP(טבלה1[[#This Row],[level_id]],Level_id!$A$2:$B$5,2)</f>
        <v>Beginner Level</v>
      </c>
      <c r="O2361" t="str">
        <f>LOWER(טבלה1[[#This Row],[level_desc]])</f>
        <v>beginner level</v>
      </c>
      <c r="P2361" s="3" t="str">
        <f>UPPER(טבלה1[[#This Row],[small letters]])</f>
        <v>BEGINNER LEVEL</v>
      </c>
      <c r="Q2361">
        <f>LEN(טבלה1[[#This Row],[no spaces]])</f>
        <v>14</v>
      </c>
      <c r="R2361" t="str">
        <f>TRIM(טבלה1[[#This Row],[small letters]])</f>
        <v>beginner level</v>
      </c>
      <c r="S2361" s="6">
        <v>2</v>
      </c>
      <c r="T2361" s="12">
        <v>42772</v>
      </c>
      <c r="U2361" s="6">
        <f>DAY(טבלה1[[#This Row],[published_date]])</f>
        <v>6</v>
      </c>
      <c r="V2361" s="6">
        <f>MONTH(טבלה1[[#This Row],[published_date]])</f>
        <v>2</v>
      </c>
      <c r="W2361" s="6">
        <f>YEAR(טבלה1[[#This Row],[published_date]])</f>
        <v>2017</v>
      </c>
      <c r="X2361">
        <v>2</v>
      </c>
      <c r="Y2361" t="str">
        <f>VLOOKUP(טבלה1[[#This Row],[subject_id]],Subject_id!$A$2:$B$5,2)</f>
        <v>Graphic Design</v>
      </c>
      <c r="Z2361" s="7">
        <v>43465</v>
      </c>
      <c r="AA2361">
        <f>_xlfn.DAYS(טבלה1[[#This Row],[Removal_date]],טבלה1[[#This Row],[published_date]])</f>
        <v>693</v>
      </c>
      <c r="AB2361" s="4">
        <f>טבלה1[[#This Row],[price]]*טבלה1[[#This Row],[num_subscribers]]</f>
        <v>1320</v>
      </c>
    </row>
    <row r="2362" spans="1:28" x14ac:dyDescent="0.3">
      <c r="A2362">
        <v>1103448</v>
      </c>
      <c r="B2362" t="s">
        <v>5689</v>
      </c>
      <c r="C2362" t="str">
        <f>LEFT(טבלה1[[#This Row],[course_title]],10)</f>
        <v xml:space="preserve">Learn how </v>
      </c>
      <c r="D2362" t="str">
        <f>RIGHT(טבלה1[[#This Row],[course_title]],10)</f>
        <v>responsive</v>
      </c>
      <c r="E2362" t="str">
        <f>MID(טבלה1[[#This Row],[course_title]],2,10)</f>
        <v>earn how t</v>
      </c>
      <c r="F2362" t="s">
        <v>5690</v>
      </c>
      <c r="G2362" t="str">
        <f>REPLACE(טבלה1[[#This Row],[url]],19,3,"com")</f>
        <v>https://www.udemy.com/learn-how-to-convert-psd-to-html-and-css-responsive/</v>
      </c>
      <c r="H2362" t="b">
        <v>1</v>
      </c>
      <c r="I2362" s="4">
        <v>30</v>
      </c>
      <c r="J2362" s="5">
        <v>5324</v>
      </c>
      <c r="K2362" s="5">
        <v>52</v>
      </c>
      <c r="L2362" s="5">
        <v>14</v>
      </c>
      <c r="M2362">
        <v>1</v>
      </c>
      <c r="N2362" t="str">
        <f>VLOOKUP(טבלה1[[#This Row],[level_id]],Level_id!$A$2:$B$5,2)</f>
        <v>All levels</v>
      </c>
      <c r="O2362" t="str">
        <f>LOWER(טבלה1[[#This Row],[level_desc]])</f>
        <v>all levels</v>
      </c>
      <c r="P2362" s="3" t="str">
        <f>UPPER(טבלה1[[#This Row],[small letters]])</f>
        <v>ALL LEVELS</v>
      </c>
      <c r="Q2362">
        <f>LEN(טבלה1[[#This Row],[no spaces]])</f>
        <v>10</v>
      </c>
      <c r="R2362" t="str">
        <f>TRIM(טבלה1[[#This Row],[small letters]])</f>
        <v>all levels</v>
      </c>
      <c r="S2362" s="6">
        <v>2.5</v>
      </c>
      <c r="T2362" s="12">
        <v>42776</v>
      </c>
      <c r="U2362" s="6">
        <f>DAY(טבלה1[[#This Row],[published_date]])</f>
        <v>10</v>
      </c>
      <c r="V2362" s="6">
        <f>MONTH(טבלה1[[#This Row],[published_date]])</f>
        <v>2</v>
      </c>
      <c r="W2362" s="6">
        <f>YEAR(טבלה1[[#This Row],[published_date]])</f>
        <v>2017</v>
      </c>
      <c r="X2362">
        <v>4</v>
      </c>
      <c r="Y2362" t="str">
        <f>VLOOKUP(טבלה1[[#This Row],[subject_id]],Subject_id!$A$2:$B$5,2)</f>
        <v>Web Development</v>
      </c>
      <c r="Z2362" s="7">
        <v>43734</v>
      </c>
      <c r="AA2362">
        <f>_xlfn.DAYS(טבלה1[[#This Row],[Removal_date]],טבלה1[[#This Row],[published_date]])</f>
        <v>958</v>
      </c>
      <c r="AB2362" s="4">
        <f>טבלה1[[#This Row],[price]]*טבלה1[[#This Row],[num_subscribers]]</f>
        <v>159720</v>
      </c>
    </row>
    <row r="2363" spans="1:28" x14ac:dyDescent="0.3">
      <c r="A2363">
        <v>1115222</v>
      </c>
      <c r="B2363" t="s">
        <v>5232</v>
      </c>
      <c r="C2363" t="str">
        <f>LEFT(טבלה1[[#This Row],[course_title]],10)</f>
        <v xml:space="preserve">Learn and </v>
      </c>
      <c r="D2363" t="str">
        <f>RIGHT(טבלה1[[#This Row],[course_title]],10)</f>
        <v>tand React</v>
      </c>
      <c r="E2363" t="str">
        <f>MID(טבלה1[[#This Row],[course_title]],2,10)</f>
        <v>earn and U</v>
      </c>
      <c r="F2363" t="s">
        <v>5233</v>
      </c>
      <c r="G2363" t="str">
        <f>REPLACE(טבלה1[[#This Row],[url]],19,3,"com")</f>
        <v>https://www.udemy.com/learn-and-understand-react-and-redux-i/</v>
      </c>
      <c r="H2363" t="b">
        <v>1</v>
      </c>
      <c r="I2363" s="4">
        <v>30</v>
      </c>
      <c r="J2363" s="5">
        <v>4848</v>
      </c>
      <c r="K2363" s="5">
        <v>105</v>
      </c>
      <c r="L2363" s="5">
        <v>123</v>
      </c>
      <c r="M2363">
        <v>1</v>
      </c>
      <c r="N2363" t="str">
        <f>VLOOKUP(טבלה1[[#This Row],[level_id]],Level_id!$A$2:$B$5,2)</f>
        <v>All levels</v>
      </c>
      <c r="O2363" t="str">
        <f>LOWER(טבלה1[[#This Row],[level_desc]])</f>
        <v>all levels</v>
      </c>
      <c r="P2363" s="3" t="str">
        <f>UPPER(טבלה1[[#This Row],[small letters]])</f>
        <v>ALL LEVELS</v>
      </c>
      <c r="Q2363">
        <f>LEN(טבלה1[[#This Row],[no spaces]])</f>
        <v>10</v>
      </c>
      <c r="R2363" t="str">
        <f>TRIM(טבלה1[[#This Row],[small letters]])</f>
        <v>all levels</v>
      </c>
      <c r="S2363" s="6">
        <v>16.5</v>
      </c>
      <c r="T2363" s="12">
        <v>42817</v>
      </c>
      <c r="U2363" s="6">
        <f>DAY(טבלה1[[#This Row],[published_date]])</f>
        <v>23</v>
      </c>
      <c r="V2363" s="6">
        <f>MONTH(טבלה1[[#This Row],[published_date]])</f>
        <v>3</v>
      </c>
      <c r="W2363" s="6">
        <f>YEAR(טבלה1[[#This Row],[published_date]])</f>
        <v>2017</v>
      </c>
      <c r="X2363">
        <v>4</v>
      </c>
      <c r="Y2363" t="str">
        <f>VLOOKUP(טבלה1[[#This Row],[subject_id]],Subject_id!$A$2:$B$5,2)</f>
        <v>Web Development</v>
      </c>
      <c r="Z2363" s="7">
        <v>43734</v>
      </c>
      <c r="AA2363">
        <f>_xlfn.DAYS(טבלה1[[#This Row],[Removal_date]],טבלה1[[#This Row],[published_date]])</f>
        <v>917</v>
      </c>
      <c r="AB2363" s="4">
        <f>טבלה1[[#This Row],[price]]*טבלה1[[#This Row],[num_subscribers]]</f>
        <v>145440</v>
      </c>
    </row>
    <row r="2364" spans="1:28" x14ac:dyDescent="0.3">
      <c r="A2364">
        <v>1131732</v>
      </c>
      <c r="B2364" t="s">
        <v>6727</v>
      </c>
      <c r="C2364" t="str">
        <f>LEFT(טבלה1[[#This Row],[course_title]],10)</f>
        <v>Set up a l</v>
      </c>
      <c r="D2364" t="str">
        <f>RIGHT(טבלה1[[#This Row],[course_title]],10)</f>
        <v>evelopment</v>
      </c>
      <c r="E2364" t="str">
        <f>MID(טבלה1[[#This Row],[course_title]],2,10)</f>
        <v>et up a lo</v>
      </c>
      <c r="F2364" t="s">
        <v>6728</v>
      </c>
      <c r="G2364" t="str">
        <f>REPLACE(טבלה1[[#This Row],[url]],19,3,"com")</f>
        <v>https://www.udemy.com/localhost-web-server/</v>
      </c>
      <c r="H2364" t="b">
        <v>1</v>
      </c>
      <c r="I2364" s="4">
        <v>30</v>
      </c>
      <c r="J2364" s="5">
        <v>55</v>
      </c>
      <c r="K2364" s="5">
        <v>13</v>
      </c>
      <c r="L2364" s="5">
        <v>31</v>
      </c>
      <c r="M2364">
        <v>1</v>
      </c>
      <c r="N2364" t="str">
        <f>VLOOKUP(טבלה1[[#This Row],[level_id]],Level_id!$A$2:$B$5,2)</f>
        <v>All levels</v>
      </c>
      <c r="O2364" t="str">
        <f>LOWER(טבלה1[[#This Row],[level_desc]])</f>
        <v>all levels</v>
      </c>
      <c r="P2364" s="3" t="str">
        <f>UPPER(טבלה1[[#This Row],[small letters]])</f>
        <v>ALL LEVELS</v>
      </c>
      <c r="Q2364">
        <f>LEN(טבלה1[[#This Row],[no spaces]])</f>
        <v>10</v>
      </c>
      <c r="R2364" t="str">
        <f>TRIM(טבלה1[[#This Row],[small letters]])</f>
        <v>all levels</v>
      </c>
      <c r="S2364" s="6">
        <v>1.5</v>
      </c>
      <c r="T2364" s="12">
        <v>42898</v>
      </c>
      <c r="U2364" s="6">
        <f>DAY(טבלה1[[#This Row],[published_date]])</f>
        <v>12</v>
      </c>
      <c r="V2364" s="6">
        <f>MONTH(טבלה1[[#This Row],[published_date]])</f>
        <v>6</v>
      </c>
      <c r="W2364" s="6">
        <f>YEAR(טבלה1[[#This Row],[published_date]])</f>
        <v>2017</v>
      </c>
      <c r="X2364">
        <v>4</v>
      </c>
      <c r="Y2364" t="str">
        <f>VLOOKUP(טבלה1[[#This Row],[subject_id]],Subject_id!$A$2:$B$5,2)</f>
        <v>Web Development</v>
      </c>
      <c r="Z2364" s="7">
        <v>43734</v>
      </c>
      <c r="AA2364">
        <f>_xlfn.DAYS(טבלה1[[#This Row],[Removal_date]],טבלה1[[#This Row],[published_date]])</f>
        <v>836</v>
      </c>
      <c r="AB2364" s="4">
        <f>טבלה1[[#This Row],[price]]*טבלה1[[#This Row],[num_subscribers]]</f>
        <v>1650</v>
      </c>
    </row>
    <row r="2365" spans="1:28" x14ac:dyDescent="0.3">
      <c r="A2365">
        <v>1133648</v>
      </c>
      <c r="B2365" t="s">
        <v>3290</v>
      </c>
      <c r="C2365" t="str">
        <f>LEFT(טבלה1[[#This Row],[course_title]],10)</f>
        <v>Fantasy ma</v>
      </c>
      <c r="D2365" t="str">
        <f>RIGHT(טבלה1[[#This Row],[course_title]],10)</f>
        <v>map design</v>
      </c>
      <c r="E2365" t="str">
        <f>MID(טבלה1[[#This Row],[course_title]],2,10)</f>
        <v>antasy map</v>
      </c>
      <c r="F2365" t="s">
        <v>3291</v>
      </c>
      <c r="G2365" t="str">
        <f>REPLACE(טבלה1[[#This Row],[url]],19,3,"com")</f>
        <v>https://www.udemy.com/fantasy-map-design/</v>
      </c>
      <c r="H2365" t="b">
        <v>1</v>
      </c>
      <c r="I2365" s="4">
        <v>30</v>
      </c>
      <c r="J2365" s="5">
        <v>7</v>
      </c>
      <c r="K2365" s="5">
        <v>2</v>
      </c>
      <c r="L2365" s="5">
        <v>18</v>
      </c>
      <c r="M2365">
        <v>1</v>
      </c>
      <c r="N2365" t="str">
        <f>VLOOKUP(טבלה1[[#This Row],[level_id]],Level_id!$A$2:$B$5,2)</f>
        <v>All levels</v>
      </c>
      <c r="O2365" t="str">
        <f>LOWER(טבלה1[[#This Row],[level_desc]])</f>
        <v>all levels</v>
      </c>
      <c r="P2365" s="3" t="str">
        <f>UPPER(טבלה1[[#This Row],[small letters]])</f>
        <v>ALL LEVELS</v>
      </c>
      <c r="Q2365">
        <f>LEN(טבלה1[[#This Row],[no spaces]])</f>
        <v>10</v>
      </c>
      <c r="R2365" t="str">
        <f>TRIM(טבלה1[[#This Row],[small letters]])</f>
        <v>all levels</v>
      </c>
      <c r="S2365" s="6">
        <v>2.5</v>
      </c>
      <c r="T2365" s="12">
        <v>42810</v>
      </c>
      <c r="U2365" s="6">
        <f>DAY(טבלה1[[#This Row],[published_date]])</f>
        <v>16</v>
      </c>
      <c r="V2365" s="6">
        <f>MONTH(טבלה1[[#This Row],[published_date]])</f>
        <v>3</v>
      </c>
      <c r="W2365" s="6">
        <f>YEAR(טבלה1[[#This Row],[published_date]])</f>
        <v>2017</v>
      </c>
      <c r="X2365">
        <v>2</v>
      </c>
      <c r="Y2365" t="str">
        <f>VLOOKUP(טבלה1[[#This Row],[subject_id]],Subject_id!$A$2:$B$5,2)</f>
        <v>Graphic Design</v>
      </c>
      <c r="Z2365" s="7">
        <v>43734</v>
      </c>
      <c r="AA2365">
        <f>_xlfn.DAYS(טבלה1[[#This Row],[Removal_date]],טבלה1[[#This Row],[published_date]])</f>
        <v>924</v>
      </c>
      <c r="AB2365" s="4">
        <f>טבלה1[[#This Row],[price]]*טבלה1[[#This Row],[num_subscribers]]</f>
        <v>210</v>
      </c>
    </row>
    <row r="2366" spans="1:28" x14ac:dyDescent="0.3">
      <c r="A2366">
        <v>1133716</v>
      </c>
      <c r="B2366" t="s">
        <v>3568</v>
      </c>
      <c r="C2366" t="str">
        <f>LEFT(טבלה1[[#This Row],[course_title]],10)</f>
        <v>Adobe Illu</v>
      </c>
      <c r="D2366" t="str">
        <f>RIGHT(טבלה1[[#This Row],[course_title]],10)</f>
        <v>C Advanced</v>
      </c>
      <c r="E2366" t="str">
        <f>MID(טבלה1[[#This Row],[course_title]],2,10)</f>
        <v>dobe Illus</v>
      </c>
      <c r="F2366" t="s">
        <v>3569</v>
      </c>
      <c r="G2366" t="str">
        <f>REPLACE(טבלה1[[#This Row],[url]],19,3,"com")</f>
        <v>https://www.udemy.com/adobe-illustrator-advanced/</v>
      </c>
      <c r="H2366" t="b">
        <v>1</v>
      </c>
      <c r="I2366" s="4">
        <v>30</v>
      </c>
      <c r="J2366" s="5">
        <v>11</v>
      </c>
      <c r="K2366" s="5">
        <v>1</v>
      </c>
      <c r="L2366" s="5">
        <v>27</v>
      </c>
      <c r="M2366">
        <v>2</v>
      </c>
      <c r="N2366" t="str">
        <f>VLOOKUP(טבלה1[[#This Row],[level_id]],Level_id!$A$2:$B$5,2)</f>
        <v>Beginner Level</v>
      </c>
      <c r="O2366" t="str">
        <f>LOWER(טבלה1[[#This Row],[level_desc]])</f>
        <v>beginner level</v>
      </c>
      <c r="P2366" s="3" t="str">
        <f>UPPER(טבלה1[[#This Row],[small letters]])</f>
        <v>BEGINNER LEVEL</v>
      </c>
      <c r="Q2366">
        <f>LEN(טבלה1[[#This Row],[no spaces]])</f>
        <v>14</v>
      </c>
      <c r="R2366" t="str">
        <f>TRIM(טבלה1[[#This Row],[small letters]])</f>
        <v>beginner level</v>
      </c>
      <c r="S2366" s="6">
        <v>1.5</v>
      </c>
      <c r="T2366" s="12">
        <v>42802</v>
      </c>
      <c r="U2366" s="6">
        <f>DAY(טבלה1[[#This Row],[published_date]])</f>
        <v>8</v>
      </c>
      <c r="V2366" s="6">
        <f>MONTH(טבלה1[[#This Row],[published_date]])</f>
        <v>3</v>
      </c>
      <c r="W2366" s="6">
        <f>YEAR(טבלה1[[#This Row],[published_date]])</f>
        <v>2017</v>
      </c>
      <c r="X2366">
        <v>2</v>
      </c>
      <c r="Y2366" t="str">
        <f>VLOOKUP(טבלה1[[#This Row],[subject_id]],Subject_id!$A$2:$B$5,2)</f>
        <v>Graphic Design</v>
      </c>
      <c r="Z2366" s="7">
        <v>43465</v>
      </c>
      <c r="AA2366">
        <f>_xlfn.DAYS(טבלה1[[#This Row],[Removal_date]],טבלה1[[#This Row],[published_date]])</f>
        <v>663</v>
      </c>
      <c r="AB2366" s="4">
        <f>טבלה1[[#This Row],[price]]*טבלה1[[#This Row],[num_subscribers]]</f>
        <v>330</v>
      </c>
    </row>
    <row r="2367" spans="1:28" x14ac:dyDescent="0.3">
      <c r="A2367">
        <v>1136446</v>
      </c>
      <c r="B2367" t="s">
        <v>3100</v>
      </c>
      <c r="C2367" t="str">
        <f>LEFT(טבלה1[[#This Row],[course_title]],10)</f>
        <v>Adobe Illu</v>
      </c>
      <c r="D2367" t="str">
        <f>RIGHT(טבלה1[[#This Row],[course_title]],10)</f>
        <v>C Beginner</v>
      </c>
      <c r="E2367" t="str">
        <f>MID(טבלה1[[#This Row],[course_title]],2,10)</f>
        <v>dobe Illus</v>
      </c>
      <c r="F2367" t="s">
        <v>3101</v>
      </c>
      <c r="G2367" t="str">
        <f>REPLACE(טבלה1[[#This Row],[url]],19,3,"com")</f>
        <v>https://www.udemy.com/adobe-illustrator-beginner/</v>
      </c>
      <c r="H2367" t="b">
        <v>1</v>
      </c>
      <c r="I2367" s="4">
        <v>30</v>
      </c>
      <c r="J2367" s="5">
        <v>2</v>
      </c>
      <c r="K2367" s="5">
        <v>0</v>
      </c>
      <c r="L2367" s="5">
        <v>37</v>
      </c>
      <c r="M2367">
        <v>2</v>
      </c>
      <c r="N2367" t="str">
        <f>VLOOKUP(טבלה1[[#This Row],[level_id]],Level_id!$A$2:$B$5,2)</f>
        <v>Beginner Level</v>
      </c>
      <c r="O2367" t="str">
        <f>LOWER(טבלה1[[#This Row],[level_desc]])</f>
        <v>beginner level</v>
      </c>
      <c r="P2367" s="3" t="str">
        <f>UPPER(טבלה1[[#This Row],[small letters]])</f>
        <v>BEGINNER LEVEL</v>
      </c>
      <c r="Q2367">
        <f>LEN(טבלה1[[#This Row],[no spaces]])</f>
        <v>14</v>
      </c>
      <c r="R2367" t="str">
        <f>TRIM(טבלה1[[#This Row],[small letters]])</f>
        <v>beginner level</v>
      </c>
      <c r="S2367" s="6">
        <v>4</v>
      </c>
      <c r="T2367" s="12">
        <v>42802</v>
      </c>
      <c r="U2367" s="6">
        <f>DAY(טבלה1[[#This Row],[published_date]])</f>
        <v>8</v>
      </c>
      <c r="V2367" s="6">
        <f>MONTH(טבלה1[[#This Row],[published_date]])</f>
        <v>3</v>
      </c>
      <c r="W2367" s="6">
        <f>YEAR(טבלה1[[#This Row],[published_date]])</f>
        <v>2017</v>
      </c>
      <c r="X2367">
        <v>2</v>
      </c>
      <c r="Y2367" t="str">
        <f>VLOOKUP(טבלה1[[#This Row],[subject_id]],Subject_id!$A$2:$B$5,2)</f>
        <v>Graphic Design</v>
      </c>
      <c r="Z2367" s="7">
        <v>43465</v>
      </c>
      <c r="AA2367">
        <f>_xlfn.DAYS(טבלה1[[#This Row],[Removal_date]],טבלה1[[#This Row],[published_date]])</f>
        <v>663</v>
      </c>
      <c r="AB2367" s="4">
        <f>טבלה1[[#This Row],[price]]*טבלה1[[#This Row],[num_subscribers]]</f>
        <v>60</v>
      </c>
    </row>
    <row r="2368" spans="1:28" x14ac:dyDescent="0.3">
      <c r="A2368">
        <v>1141614</v>
      </c>
      <c r="B2368" t="s">
        <v>4392</v>
      </c>
      <c r="C2368" t="str">
        <f>LEFT(טבלה1[[#This Row],[course_title]],10)</f>
        <v>The Fun an</v>
      </c>
      <c r="D2368" t="str">
        <f>RIGHT(טבלה1[[#This Row],[course_title]],10)</f>
        <v>ano Course</v>
      </c>
      <c r="E2368" t="str">
        <f>MID(טבלה1[[#This Row],[course_title]],2,10)</f>
        <v>he Fun and</v>
      </c>
      <c r="F2368" t="s">
        <v>4393</v>
      </c>
      <c r="G2368" t="str">
        <f>REPLACE(טבלה1[[#This Row],[url]],19,3,"com")</f>
        <v>https://www.udemy.com/the-serious-piano-course/</v>
      </c>
      <c r="H2368" t="b">
        <v>1</v>
      </c>
      <c r="I2368" s="4">
        <v>30</v>
      </c>
      <c r="J2368" s="5">
        <v>24</v>
      </c>
      <c r="K2368" s="5">
        <v>2</v>
      </c>
      <c r="L2368" s="5">
        <v>38</v>
      </c>
      <c r="M2368">
        <v>1</v>
      </c>
      <c r="N2368" t="str">
        <f>VLOOKUP(טבלה1[[#This Row],[level_id]],Level_id!$A$2:$B$5,2)</f>
        <v>All levels</v>
      </c>
      <c r="O2368" t="str">
        <f>LOWER(טבלה1[[#This Row],[level_desc]])</f>
        <v>all levels</v>
      </c>
      <c r="P2368" s="3" t="str">
        <f>UPPER(טבלה1[[#This Row],[small letters]])</f>
        <v>ALL LEVELS</v>
      </c>
      <c r="Q2368">
        <f>LEN(טבלה1[[#This Row],[no spaces]])</f>
        <v>10</v>
      </c>
      <c r="R2368" t="str">
        <f>TRIM(טבלה1[[#This Row],[small letters]])</f>
        <v>all levels</v>
      </c>
      <c r="S2368" s="6">
        <v>3.5</v>
      </c>
      <c r="T2368" s="12">
        <v>42849</v>
      </c>
      <c r="U2368" s="6">
        <f>DAY(טבלה1[[#This Row],[published_date]])</f>
        <v>24</v>
      </c>
      <c r="V2368" s="6">
        <f>MONTH(טבלה1[[#This Row],[published_date]])</f>
        <v>4</v>
      </c>
      <c r="W2368" s="6">
        <f>YEAR(טבלה1[[#This Row],[published_date]])</f>
        <v>2017</v>
      </c>
      <c r="X2368">
        <v>3</v>
      </c>
      <c r="Y2368" t="str">
        <f>VLOOKUP(טבלה1[[#This Row],[subject_id]],Subject_id!$A$2:$B$5,2)</f>
        <v>Musical Instruments</v>
      </c>
      <c r="Z2368" s="7">
        <v>43734</v>
      </c>
      <c r="AA2368">
        <f>_xlfn.DAYS(טבלה1[[#This Row],[Removal_date]],טבלה1[[#This Row],[published_date]])</f>
        <v>885</v>
      </c>
      <c r="AB2368" s="4">
        <f>טבלה1[[#This Row],[price]]*טבלה1[[#This Row],[num_subscribers]]</f>
        <v>720</v>
      </c>
    </row>
    <row r="2369" spans="1:28" x14ac:dyDescent="0.3">
      <c r="A2369">
        <v>1146288</v>
      </c>
      <c r="B2369" t="s">
        <v>4873</v>
      </c>
      <c r="C2369" t="str">
        <f>LEFT(טבלה1[[#This Row],[course_title]],10)</f>
        <v xml:space="preserve">Jews Harp </v>
      </c>
      <c r="D2369" t="str">
        <f>RIGHT(טבלה1[[#This Row],[course_title]],10)</f>
        <v>ced course</v>
      </c>
      <c r="E2369" t="str">
        <f>MID(טבלה1[[#This Row],[course_title]],2,10)</f>
        <v>ews Harp -</v>
      </c>
      <c r="F2369" t="s">
        <v>4874</v>
      </c>
      <c r="G2369" t="str">
        <f>REPLACE(טבלה1[[#This Row],[url]],19,3,"com")</f>
        <v>https://www.udemy.com/jews-harp-advanced-course/</v>
      </c>
      <c r="H2369" t="b">
        <v>1</v>
      </c>
      <c r="I2369" s="4">
        <v>30</v>
      </c>
      <c r="J2369" s="5">
        <v>26</v>
      </c>
      <c r="K2369" s="5">
        <v>1</v>
      </c>
      <c r="L2369" s="5">
        <v>52</v>
      </c>
      <c r="M2369">
        <v>3</v>
      </c>
      <c r="N2369" t="str">
        <f>VLOOKUP(טבלה1[[#This Row],[level_id]],Level_id!$A$2:$B$5,2)</f>
        <v>Expert Level</v>
      </c>
      <c r="O2369" t="str">
        <f>LOWER(טבלה1[[#This Row],[level_desc]])</f>
        <v>expert level</v>
      </c>
      <c r="P2369" s="3" t="str">
        <f>UPPER(טבלה1[[#This Row],[small letters]])</f>
        <v>EXPERT LEVEL</v>
      </c>
      <c r="Q2369">
        <f>LEN(טבלה1[[#This Row],[no spaces]])</f>
        <v>12</v>
      </c>
      <c r="R2369" t="str">
        <f>TRIM(טבלה1[[#This Row],[small letters]])</f>
        <v>expert level</v>
      </c>
      <c r="S2369" s="6">
        <v>3.5</v>
      </c>
      <c r="T2369" s="12">
        <v>42824</v>
      </c>
      <c r="U2369" s="6">
        <f>DAY(טבלה1[[#This Row],[published_date]])</f>
        <v>30</v>
      </c>
      <c r="V2369" s="6">
        <f>MONTH(טבלה1[[#This Row],[published_date]])</f>
        <v>3</v>
      </c>
      <c r="W2369" s="6">
        <f>YEAR(טבלה1[[#This Row],[published_date]])</f>
        <v>2017</v>
      </c>
      <c r="X2369">
        <v>3</v>
      </c>
      <c r="Y2369" t="str">
        <f>VLOOKUP(טבלה1[[#This Row],[subject_id]],Subject_id!$A$2:$B$5,2)</f>
        <v>Musical Instruments</v>
      </c>
      <c r="Z2369" s="7">
        <v>43701</v>
      </c>
      <c r="AA2369">
        <f>_xlfn.DAYS(טבלה1[[#This Row],[Removal_date]],טבלה1[[#This Row],[published_date]])</f>
        <v>877</v>
      </c>
      <c r="AB2369" s="4">
        <f>טבלה1[[#This Row],[price]]*טבלה1[[#This Row],[num_subscribers]]</f>
        <v>780</v>
      </c>
    </row>
    <row r="2370" spans="1:28" x14ac:dyDescent="0.3">
      <c r="A2370">
        <v>1156648</v>
      </c>
      <c r="B2370" t="s">
        <v>5770</v>
      </c>
      <c r="C2370" t="str">
        <f>LEFT(טבלה1[[#This Row],[course_title]],10)</f>
        <v>Learn ASP.</v>
      </c>
      <c r="D2370" t="str">
        <f>RIGHT(טבלה1[[#This Row],[course_title]],10)</f>
        <v>e Beginner</v>
      </c>
      <c r="E2370" t="str">
        <f>MID(טבלה1[[#This Row],[course_title]],2,10)</f>
        <v>earn ASP.N</v>
      </c>
      <c r="F2370" t="s">
        <v>5771</v>
      </c>
      <c r="G2370" t="str">
        <f>REPLACE(טבלה1[[#This Row],[url]],19,3,"com")</f>
        <v>https://www.udemy.com/learn-aspnet-web-api-2-for-absolute-beginner/</v>
      </c>
      <c r="H2370" t="b">
        <v>1</v>
      </c>
      <c r="I2370" s="4">
        <v>30</v>
      </c>
      <c r="J2370" s="5">
        <v>1355</v>
      </c>
      <c r="K2370" s="5">
        <v>14</v>
      </c>
      <c r="L2370" s="5">
        <v>29</v>
      </c>
      <c r="M2370">
        <v>1</v>
      </c>
      <c r="N2370" t="str">
        <f>VLOOKUP(טבלה1[[#This Row],[level_id]],Level_id!$A$2:$B$5,2)</f>
        <v>All levels</v>
      </c>
      <c r="O2370" t="str">
        <f>LOWER(טבלה1[[#This Row],[level_desc]])</f>
        <v>all levels</v>
      </c>
      <c r="P2370" s="3" t="str">
        <f>UPPER(טבלה1[[#This Row],[small letters]])</f>
        <v>ALL LEVELS</v>
      </c>
      <c r="Q2370">
        <f>LEN(טבלה1[[#This Row],[no spaces]])</f>
        <v>10</v>
      </c>
      <c r="R2370" t="str">
        <f>TRIM(טבלה1[[#This Row],[small letters]])</f>
        <v>all levels</v>
      </c>
      <c r="S2370" s="6">
        <v>3.5</v>
      </c>
      <c r="T2370" s="12">
        <v>42824</v>
      </c>
      <c r="U2370" s="6">
        <f>DAY(טבלה1[[#This Row],[published_date]])</f>
        <v>30</v>
      </c>
      <c r="V2370" s="6">
        <f>MONTH(טבלה1[[#This Row],[published_date]])</f>
        <v>3</v>
      </c>
      <c r="W2370" s="6">
        <f>YEAR(טבלה1[[#This Row],[published_date]])</f>
        <v>2017</v>
      </c>
      <c r="X2370">
        <v>4</v>
      </c>
      <c r="Y2370" t="str">
        <f>VLOOKUP(טבלה1[[#This Row],[subject_id]],Subject_id!$A$2:$B$5,2)</f>
        <v>Web Development</v>
      </c>
      <c r="Z2370" s="7">
        <v>43734</v>
      </c>
      <c r="AA2370">
        <f>_xlfn.DAYS(טבלה1[[#This Row],[Removal_date]],טבלה1[[#This Row],[published_date]])</f>
        <v>910</v>
      </c>
      <c r="AB2370" s="4">
        <f>טבלה1[[#This Row],[price]]*טבלה1[[#This Row],[num_subscribers]]</f>
        <v>40650</v>
      </c>
    </row>
    <row r="2371" spans="1:28" x14ac:dyDescent="0.3">
      <c r="A2371">
        <v>1164488</v>
      </c>
      <c r="B2371" t="s">
        <v>3206</v>
      </c>
      <c r="C2371" t="str">
        <f>LEFT(טבלה1[[#This Row],[course_title]],10)</f>
        <v>Interiores</v>
      </c>
      <c r="D2371" t="str">
        <f>RIGHT(טבלה1[[#This Row],[course_title]],10)</f>
        <v>nibles 101</v>
      </c>
      <c r="E2371" t="str">
        <f>MID(טבלה1[[#This Row],[course_title]],2,10)</f>
        <v xml:space="preserve">nteriores </v>
      </c>
      <c r="F2371" t="s">
        <v>3207</v>
      </c>
      <c r="G2371" t="str">
        <f>REPLACE(טבלה1[[#This Row],[url]],19,3,"com")</f>
        <v>https://www.udemy.com/interiores-sostenibles-101/</v>
      </c>
      <c r="H2371" t="b">
        <v>1</v>
      </c>
      <c r="I2371" s="4">
        <v>30</v>
      </c>
      <c r="J2371" s="5">
        <v>1</v>
      </c>
      <c r="K2371" s="5">
        <v>0</v>
      </c>
      <c r="L2371" s="5">
        <v>5</v>
      </c>
      <c r="M2371">
        <v>2</v>
      </c>
      <c r="N2371" t="str">
        <f>VLOOKUP(טבלה1[[#This Row],[level_id]],Level_id!$A$2:$B$5,2)</f>
        <v>Beginner Level</v>
      </c>
      <c r="O2371" t="str">
        <f>LOWER(טבלה1[[#This Row],[level_desc]])</f>
        <v>beginner level</v>
      </c>
      <c r="P2371" s="3" t="str">
        <f>UPPER(טבלה1[[#This Row],[small letters]])</f>
        <v>BEGINNER LEVEL</v>
      </c>
      <c r="Q2371">
        <f>LEN(טבלה1[[#This Row],[no spaces]])</f>
        <v>14</v>
      </c>
      <c r="R2371" t="str">
        <f>TRIM(טבלה1[[#This Row],[small letters]])</f>
        <v>beginner level</v>
      </c>
      <c r="S2371" s="6">
        <v>1</v>
      </c>
      <c r="T2371" s="12">
        <v>42840</v>
      </c>
      <c r="U2371" s="6">
        <f>DAY(טבלה1[[#This Row],[published_date]])</f>
        <v>15</v>
      </c>
      <c r="V2371" s="6">
        <f>MONTH(טבלה1[[#This Row],[published_date]])</f>
        <v>4</v>
      </c>
      <c r="W2371" s="6">
        <f>YEAR(טבלה1[[#This Row],[published_date]])</f>
        <v>2017</v>
      </c>
      <c r="X2371">
        <v>2</v>
      </c>
      <c r="Y2371" t="str">
        <f>VLOOKUP(טבלה1[[#This Row],[subject_id]],Subject_id!$A$2:$B$5,2)</f>
        <v>Graphic Design</v>
      </c>
      <c r="Z2371" s="7">
        <v>43465</v>
      </c>
      <c r="AA2371">
        <f>_xlfn.DAYS(טבלה1[[#This Row],[Removal_date]],טבלה1[[#This Row],[published_date]])</f>
        <v>625</v>
      </c>
      <c r="AB2371" s="4">
        <f>טבלה1[[#This Row],[price]]*טבלה1[[#This Row],[num_subscribers]]</f>
        <v>30</v>
      </c>
    </row>
    <row r="2372" spans="1:28" x14ac:dyDescent="0.3">
      <c r="A2372">
        <v>1165268</v>
      </c>
      <c r="B2372" t="s">
        <v>3288</v>
      </c>
      <c r="C2372" t="str">
        <f>LEFT(טבלה1[[#This Row],[course_title]],10)</f>
        <v>15  Motion</v>
      </c>
      <c r="D2372" t="str">
        <f>RIGHT(טבלה1[[#This Row],[course_title]],10)</f>
        <v>(Series 2)</v>
      </c>
      <c r="E2372" t="str">
        <f>MID(טבלה1[[#This Row],[course_title]],2,10)</f>
        <v xml:space="preserve">5  Motion </v>
      </c>
      <c r="F2372" t="s">
        <v>3289</v>
      </c>
      <c r="G2372" t="str">
        <f>REPLACE(טבלה1[[#This Row],[url]],19,3,"com")</f>
        <v>https://www.udemy.com/15-motion-graphic-elements-in-after-effect-series-2/</v>
      </c>
      <c r="H2372" t="b">
        <v>1</v>
      </c>
      <c r="I2372" s="4">
        <v>30</v>
      </c>
      <c r="J2372" s="5">
        <v>8</v>
      </c>
      <c r="K2372" s="5">
        <v>0</v>
      </c>
      <c r="L2372" s="5">
        <v>20</v>
      </c>
      <c r="M2372">
        <v>4</v>
      </c>
      <c r="N2372" t="str">
        <f>VLOOKUP(טבלה1[[#This Row],[level_id]],Level_id!$A$2:$B$5,2)</f>
        <v>Intermediate Level</v>
      </c>
      <c r="O2372" t="str">
        <f>LOWER(טבלה1[[#This Row],[level_desc]])</f>
        <v>intermediate level</v>
      </c>
      <c r="P2372" s="3" t="str">
        <f>UPPER(טבלה1[[#This Row],[small letters]])</f>
        <v>INTERMEDIATE LEVEL</v>
      </c>
      <c r="Q2372">
        <f>LEN(טבלה1[[#This Row],[no spaces]])</f>
        <v>18</v>
      </c>
      <c r="R2372" t="str">
        <f>TRIM(טבלה1[[#This Row],[small letters]])</f>
        <v>intermediate level</v>
      </c>
      <c r="S2372" s="6">
        <v>3</v>
      </c>
      <c r="T2372" s="12">
        <v>42836</v>
      </c>
      <c r="U2372" s="6">
        <f>DAY(טבלה1[[#This Row],[published_date]])</f>
        <v>11</v>
      </c>
      <c r="V2372" s="6">
        <f>MONTH(טבלה1[[#This Row],[published_date]])</f>
        <v>4</v>
      </c>
      <c r="W2372" s="6">
        <f>YEAR(טבלה1[[#This Row],[published_date]])</f>
        <v>2017</v>
      </c>
      <c r="X2372">
        <v>2</v>
      </c>
      <c r="Y2372" t="str">
        <f>VLOOKUP(טבלה1[[#This Row],[subject_id]],Subject_id!$A$2:$B$5,2)</f>
        <v>Graphic Design</v>
      </c>
      <c r="Z2372" s="7">
        <v>44114</v>
      </c>
      <c r="AA2372">
        <f>_xlfn.DAYS(טבלה1[[#This Row],[Removal_date]],טבלה1[[#This Row],[published_date]])</f>
        <v>1278</v>
      </c>
      <c r="AB2372" s="4">
        <f>טבלה1[[#This Row],[price]]*טבלה1[[#This Row],[num_subscribers]]</f>
        <v>240</v>
      </c>
    </row>
    <row r="2373" spans="1:28" x14ac:dyDescent="0.3">
      <c r="A2373">
        <v>1169062</v>
      </c>
      <c r="B2373" t="s">
        <v>2506</v>
      </c>
      <c r="C2373" t="str">
        <f>LEFT(טבלה1[[#This Row],[course_title]],10)</f>
        <v>How To Cre</v>
      </c>
      <c r="D2373" t="str">
        <f>RIGHT(טבלה1[[#This Row],[course_title]],10)</f>
        <v>PowerPoint</v>
      </c>
      <c r="E2373" t="str">
        <f>MID(טבלה1[[#This Row],[course_title]],2,10)</f>
        <v>ow To Crea</v>
      </c>
      <c r="F2373" t="s">
        <v>2507</v>
      </c>
      <c r="G2373" t="str">
        <f>REPLACE(טבלה1[[#This Row],[url]],19,3,"com")</f>
        <v>https://www.udemy.com/how-to-create-amazing-cinemagraphs-with-microsoft-powerpoint/</v>
      </c>
      <c r="H2373" t="b">
        <v>1</v>
      </c>
      <c r="I2373" s="4">
        <v>30</v>
      </c>
      <c r="J2373" s="5">
        <v>1782</v>
      </c>
      <c r="K2373" s="5">
        <v>18</v>
      </c>
      <c r="L2373" s="5">
        <v>10</v>
      </c>
      <c r="M2373">
        <v>2</v>
      </c>
      <c r="N2373" t="str">
        <f>VLOOKUP(טבלה1[[#This Row],[level_id]],Level_id!$A$2:$B$5,2)</f>
        <v>Beginner Level</v>
      </c>
      <c r="O2373" t="str">
        <f>LOWER(טבלה1[[#This Row],[level_desc]])</f>
        <v>beginner level</v>
      </c>
      <c r="P2373" s="3" t="str">
        <f>UPPER(טבלה1[[#This Row],[small letters]])</f>
        <v>BEGINNER LEVEL</v>
      </c>
      <c r="Q2373">
        <f>LEN(טבלה1[[#This Row],[no spaces]])</f>
        <v>14</v>
      </c>
      <c r="R2373" t="str">
        <f>TRIM(טבלה1[[#This Row],[small letters]])</f>
        <v>beginner level</v>
      </c>
      <c r="S2373" s="6">
        <v>1</v>
      </c>
      <c r="T2373" s="12">
        <v>42830</v>
      </c>
      <c r="U2373" s="6">
        <f>DAY(טבלה1[[#This Row],[published_date]])</f>
        <v>5</v>
      </c>
      <c r="V2373" s="6">
        <f>MONTH(טבלה1[[#This Row],[published_date]])</f>
        <v>4</v>
      </c>
      <c r="W2373" s="6">
        <f>YEAR(טבלה1[[#This Row],[published_date]])</f>
        <v>2017</v>
      </c>
      <c r="X2373">
        <v>2</v>
      </c>
      <c r="Y2373" t="str">
        <f>VLOOKUP(טבלה1[[#This Row],[subject_id]],Subject_id!$A$2:$B$5,2)</f>
        <v>Graphic Design</v>
      </c>
      <c r="Z2373" s="7">
        <v>43465</v>
      </c>
      <c r="AA2373">
        <f>_xlfn.DAYS(טבלה1[[#This Row],[Removal_date]],טבלה1[[#This Row],[published_date]])</f>
        <v>635</v>
      </c>
      <c r="AB2373" s="4">
        <f>טבלה1[[#This Row],[price]]*טבלה1[[#This Row],[num_subscribers]]</f>
        <v>53460</v>
      </c>
    </row>
    <row r="2374" spans="1:28" x14ac:dyDescent="0.3">
      <c r="A2374">
        <v>1169378</v>
      </c>
      <c r="B2374" t="s">
        <v>5421</v>
      </c>
      <c r="C2374" t="str">
        <f>LEFT(טבלה1[[#This Row],[course_title]],10)</f>
        <v>Build a co</v>
      </c>
      <c r="D2374" t="str">
        <f>RIGHT(טבלה1[[#This Row],[course_title]],10)</f>
        <v>a + Paypal</v>
      </c>
      <c r="E2374" t="str">
        <f>MID(טבלה1[[#This Row],[course_title]],2,10)</f>
        <v>uild a com</v>
      </c>
      <c r="F2374" t="s">
        <v>5422</v>
      </c>
      <c r="G2374" t="str">
        <f>REPLACE(טבלה1[[#This Row],[url]],19,3,"com")</f>
        <v>https://www.udemy.com/web-developer-build-fiverr-twitter-and-mvp-with-nodejs/</v>
      </c>
      <c r="H2374" t="b">
        <v>1</v>
      </c>
      <c r="I2374" s="4">
        <v>30</v>
      </c>
      <c r="J2374" s="5">
        <v>1741</v>
      </c>
      <c r="K2374" s="5">
        <v>26</v>
      </c>
      <c r="L2374" s="5">
        <v>87</v>
      </c>
      <c r="M2374">
        <v>1</v>
      </c>
      <c r="N2374" t="str">
        <f>VLOOKUP(טבלה1[[#This Row],[level_id]],Level_id!$A$2:$B$5,2)</f>
        <v>All levels</v>
      </c>
      <c r="O2374" t="str">
        <f>LOWER(טבלה1[[#This Row],[level_desc]])</f>
        <v>all levels</v>
      </c>
      <c r="P2374" s="3" t="str">
        <f>UPPER(טבלה1[[#This Row],[small letters]])</f>
        <v>ALL LEVELS</v>
      </c>
      <c r="Q2374">
        <f>LEN(טבלה1[[#This Row],[no spaces]])</f>
        <v>10</v>
      </c>
      <c r="R2374" t="str">
        <f>TRIM(טבלה1[[#This Row],[small letters]])</f>
        <v>all levels</v>
      </c>
      <c r="S2374" s="6">
        <v>9</v>
      </c>
      <c r="T2374" s="12">
        <v>42875</v>
      </c>
      <c r="U2374" s="6">
        <f>DAY(טבלה1[[#This Row],[published_date]])</f>
        <v>20</v>
      </c>
      <c r="V2374" s="6">
        <f>MONTH(טבלה1[[#This Row],[published_date]])</f>
        <v>5</v>
      </c>
      <c r="W2374" s="6">
        <f>YEAR(טבלה1[[#This Row],[published_date]])</f>
        <v>2017</v>
      </c>
      <c r="X2374">
        <v>4</v>
      </c>
      <c r="Y2374" t="str">
        <f>VLOOKUP(טבלה1[[#This Row],[subject_id]],Subject_id!$A$2:$B$5,2)</f>
        <v>Web Development</v>
      </c>
      <c r="Z2374" s="7">
        <v>43734</v>
      </c>
      <c r="AA2374">
        <f>_xlfn.DAYS(טבלה1[[#This Row],[Removal_date]],טבלה1[[#This Row],[published_date]])</f>
        <v>859</v>
      </c>
      <c r="AB2374" s="4">
        <f>טבלה1[[#This Row],[price]]*טבלה1[[#This Row],[num_subscribers]]</f>
        <v>52230</v>
      </c>
    </row>
    <row r="2375" spans="1:28" x14ac:dyDescent="0.3">
      <c r="A2375">
        <v>1179546</v>
      </c>
      <c r="B2375" t="s">
        <v>1280</v>
      </c>
      <c r="C2375" t="str">
        <f>LEFT(טבלה1[[#This Row],[course_title]],10)</f>
        <v>An Introdu</v>
      </c>
      <c r="D2375" t="str">
        <f>RIGHT(טבלה1[[#This Row],[course_title]],10)</f>
        <v>all Street</v>
      </c>
      <c r="E2375" t="str">
        <f>MID(טבלה1[[#This Row],[course_title]],2,10)</f>
        <v>n Introduc</v>
      </c>
      <c r="F2375" t="s">
        <v>1281</v>
      </c>
      <c r="G2375" t="str">
        <f>REPLACE(טבלה1[[#This Row],[url]],19,3,"com")</f>
        <v>https://www.udemy.com/an-introduction-to-financial-markets-on-wall-street/</v>
      </c>
      <c r="H2375" t="b">
        <v>1</v>
      </c>
      <c r="I2375" s="4">
        <v>30</v>
      </c>
      <c r="J2375" s="5">
        <v>7</v>
      </c>
      <c r="K2375" s="5">
        <v>1</v>
      </c>
      <c r="L2375" s="5">
        <v>29</v>
      </c>
      <c r="M2375">
        <v>1</v>
      </c>
      <c r="N2375" t="str">
        <f>VLOOKUP(טבלה1[[#This Row],[level_id]],Level_id!$A$2:$B$5,2)</f>
        <v>All levels</v>
      </c>
      <c r="O2375" t="str">
        <f>LOWER(טבלה1[[#This Row],[level_desc]])</f>
        <v>all levels</v>
      </c>
      <c r="P2375" s="3" t="str">
        <f>UPPER(טבלה1[[#This Row],[small letters]])</f>
        <v>ALL LEVELS</v>
      </c>
      <c r="Q2375">
        <f>LEN(טבלה1[[#This Row],[no spaces]])</f>
        <v>10</v>
      </c>
      <c r="R2375" t="str">
        <f>TRIM(טבלה1[[#This Row],[small letters]])</f>
        <v>all levels</v>
      </c>
      <c r="S2375" s="6">
        <v>2</v>
      </c>
      <c r="T2375" s="12">
        <v>42853</v>
      </c>
      <c r="U2375" s="6">
        <f>DAY(טבלה1[[#This Row],[published_date]])</f>
        <v>28</v>
      </c>
      <c r="V2375" s="6">
        <f>MONTH(טבלה1[[#This Row],[published_date]])</f>
        <v>4</v>
      </c>
      <c r="W2375" s="6">
        <f>YEAR(טבלה1[[#This Row],[published_date]])</f>
        <v>2017</v>
      </c>
      <c r="X2375">
        <v>1</v>
      </c>
      <c r="Y2375" t="str">
        <f>VLOOKUP(טבלה1[[#This Row],[subject_id]],Subject_id!$A$2:$B$5,2)</f>
        <v>Business Finance</v>
      </c>
      <c r="Z2375" s="7">
        <v>43318</v>
      </c>
      <c r="AA2375">
        <f>_xlfn.DAYS(טבלה1[[#This Row],[Removal_date]],טבלה1[[#This Row],[published_date]])</f>
        <v>465</v>
      </c>
      <c r="AB2375" s="4">
        <f>טבלה1[[#This Row],[price]]*טבלה1[[#This Row],[num_subscribers]]</f>
        <v>210</v>
      </c>
    </row>
    <row r="2376" spans="1:28" x14ac:dyDescent="0.3">
      <c r="A2376">
        <v>1181652</v>
      </c>
      <c r="B2376" t="s">
        <v>3010</v>
      </c>
      <c r="C2376" t="str">
        <f>LEFT(טבלה1[[#This Row],[course_title]],10)</f>
        <v>Photoshop:</v>
      </c>
      <c r="D2376" t="str">
        <f>RIGHT(טבלה1[[#This Row],[course_title]],10)</f>
        <v>as y Excel</v>
      </c>
      <c r="E2376" t="str">
        <f>MID(טבלה1[[#This Row],[course_title]],2,10)</f>
        <v xml:space="preserve">hotoshop: </v>
      </c>
      <c r="F2376" t="s">
        <v>3011</v>
      </c>
      <c r="G2376" t="str">
        <f>REPLACE(טבלה1[[#This Row],[url]],19,3,"com")</f>
        <v>https://www.udemy.com/curso-photoshop-automatiza-invitaciones-bloc-de-notas-excel/</v>
      </c>
      <c r="H2376" t="b">
        <v>1</v>
      </c>
      <c r="I2376" s="4">
        <v>30</v>
      </c>
      <c r="J2376" s="5">
        <v>86</v>
      </c>
      <c r="K2376" s="5">
        <v>2</v>
      </c>
      <c r="L2376" s="5">
        <v>18</v>
      </c>
      <c r="M2376">
        <v>1</v>
      </c>
      <c r="N2376" t="str">
        <f>VLOOKUP(טבלה1[[#This Row],[level_id]],Level_id!$A$2:$B$5,2)</f>
        <v>All levels</v>
      </c>
      <c r="O2376" t="str">
        <f>LOWER(טבלה1[[#This Row],[level_desc]])</f>
        <v>all levels</v>
      </c>
      <c r="P2376" s="3" t="str">
        <f>UPPER(טבלה1[[#This Row],[small letters]])</f>
        <v>ALL LEVELS</v>
      </c>
      <c r="Q2376">
        <f>LEN(טבלה1[[#This Row],[no spaces]])</f>
        <v>10</v>
      </c>
      <c r="R2376" t="str">
        <f>TRIM(טבלה1[[#This Row],[small letters]])</f>
        <v>all levels</v>
      </c>
      <c r="S2376" s="6">
        <v>1.5</v>
      </c>
      <c r="T2376" s="12">
        <v>42845</v>
      </c>
      <c r="U2376" s="6">
        <f>DAY(טבלה1[[#This Row],[published_date]])</f>
        <v>20</v>
      </c>
      <c r="V2376" s="6">
        <f>MONTH(טבלה1[[#This Row],[published_date]])</f>
        <v>4</v>
      </c>
      <c r="W2376" s="6">
        <f>YEAR(טבלה1[[#This Row],[published_date]])</f>
        <v>2017</v>
      </c>
      <c r="X2376">
        <v>2</v>
      </c>
      <c r="Y2376" t="str">
        <f>VLOOKUP(טבלה1[[#This Row],[subject_id]],Subject_id!$A$2:$B$5,2)</f>
        <v>Graphic Design</v>
      </c>
      <c r="Z2376" s="7">
        <v>43734</v>
      </c>
      <c r="AA2376">
        <f>_xlfn.DAYS(טבלה1[[#This Row],[Removal_date]],טבלה1[[#This Row],[published_date]])</f>
        <v>889</v>
      </c>
      <c r="AB2376" s="4">
        <f>טבלה1[[#This Row],[price]]*טבלה1[[#This Row],[num_subscribers]]</f>
        <v>2580</v>
      </c>
    </row>
    <row r="2377" spans="1:28" x14ac:dyDescent="0.3">
      <c r="A2377">
        <v>1182330</v>
      </c>
      <c r="B2377" t="s">
        <v>3218</v>
      </c>
      <c r="C2377" t="str">
        <f>LEFT(טבלה1[[#This Row],[course_title]],10)</f>
        <v>Learn Logo</v>
      </c>
      <c r="D2377" t="str">
        <f>RIGHT(טבלה1[[#This Row],[course_title]],10)</f>
        <v>llustrator</v>
      </c>
      <c r="E2377" t="str">
        <f>MID(טבלה1[[#This Row],[course_title]],2,10)</f>
        <v xml:space="preserve">earn Logo </v>
      </c>
      <c r="F2377" t="s">
        <v>3219</v>
      </c>
      <c r="G2377" t="str">
        <f>REPLACE(טבלה1[[#This Row],[url]],19,3,"com")</f>
        <v>https://www.udemy.com/learn-logo-design-tutorial-in-illustrator-beginners/</v>
      </c>
      <c r="H2377" t="b">
        <v>1</v>
      </c>
      <c r="I2377" s="4">
        <v>30</v>
      </c>
      <c r="J2377" s="5">
        <v>106</v>
      </c>
      <c r="K2377" s="5">
        <v>2</v>
      </c>
      <c r="L2377" s="5">
        <v>19</v>
      </c>
      <c r="M2377">
        <v>2</v>
      </c>
      <c r="N2377" t="str">
        <f>VLOOKUP(טבלה1[[#This Row],[level_id]],Level_id!$A$2:$B$5,2)</f>
        <v>Beginner Level</v>
      </c>
      <c r="O2377" t="str">
        <f>LOWER(טבלה1[[#This Row],[level_desc]])</f>
        <v>beginner level</v>
      </c>
      <c r="P2377" s="3" t="str">
        <f>UPPER(טבלה1[[#This Row],[small letters]])</f>
        <v>BEGINNER LEVEL</v>
      </c>
      <c r="Q2377">
        <f>LEN(טבלה1[[#This Row],[no spaces]])</f>
        <v>14</v>
      </c>
      <c r="R2377" t="str">
        <f>TRIM(טבלה1[[#This Row],[small letters]])</f>
        <v>beginner level</v>
      </c>
      <c r="S2377" s="6">
        <v>3</v>
      </c>
      <c r="T2377" s="12">
        <v>42864</v>
      </c>
      <c r="U2377" s="6">
        <f>DAY(טבלה1[[#This Row],[published_date]])</f>
        <v>9</v>
      </c>
      <c r="V2377" s="6">
        <f>MONTH(טבלה1[[#This Row],[published_date]])</f>
        <v>5</v>
      </c>
      <c r="W2377" s="6">
        <f>YEAR(טבלה1[[#This Row],[published_date]])</f>
        <v>2017</v>
      </c>
      <c r="X2377">
        <v>2</v>
      </c>
      <c r="Y2377" t="str">
        <f>VLOOKUP(טבלה1[[#This Row],[subject_id]],Subject_id!$A$2:$B$5,2)</f>
        <v>Graphic Design</v>
      </c>
      <c r="Z2377" s="7">
        <v>43465</v>
      </c>
      <c r="AA2377">
        <f>_xlfn.DAYS(טבלה1[[#This Row],[Removal_date]],טבלה1[[#This Row],[published_date]])</f>
        <v>601</v>
      </c>
      <c r="AB2377" s="4">
        <f>טבלה1[[#This Row],[price]]*טבלה1[[#This Row],[num_subscribers]]</f>
        <v>3180</v>
      </c>
    </row>
    <row r="2378" spans="1:28" x14ac:dyDescent="0.3">
      <c r="A2378">
        <v>1185898</v>
      </c>
      <c r="B2378" t="s">
        <v>2476</v>
      </c>
      <c r="C2378" t="str">
        <f>LEFT(טבלה1[[#This Row],[course_title]],10)</f>
        <v xml:space="preserve">Photoshop </v>
      </c>
      <c r="D2378" t="str">
        <f>RIGHT(טבלה1[[#This Row],[course_title]],10)</f>
        <v xml:space="preserve"> Efectos 2</v>
      </c>
      <c r="E2378" t="str">
        <f>MID(טבלה1[[#This Row],[course_title]],2,10)</f>
        <v>hotoshop -</v>
      </c>
      <c r="F2378" t="s">
        <v>2477</v>
      </c>
      <c r="G2378" t="str">
        <f>REPLACE(טבלה1[[#This Row],[url]],19,3,"com")</f>
        <v>https://www.udemy.com/photoshop-creacion-de-efectos-2/</v>
      </c>
      <c r="H2378" t="b">
        <v>1</v>
      </c>
      <c r="I2378" s="4">
        <v>30</v>
      </c>
      <c r="J2378" s="5">
        <v>0</v>
      </c>
      <c r="K2378" s="5">
        <v>0</v>
      </c>
      <c r="L2378" s="5">
        <v>9</v>
      </c>
      <c r="M2378">
        <v>2</v>
      </c>
      <c r="N2378" t="str">
        <f>VLOOKUP(טבלה1[[#This Row],[level_id]],Level_id!$A$2:$B$5,2)</f>
        <v>Beginner Level</v>
      </c>
      <c r="O2378" t="str">
        <f>LOWER(טבלה1[[#This Row],[level_desc]])</f>
        <v>beginner level</v>
      </c>
      <c r="P2378" s="3" t="str">
        <f>UPPER(טבלה1[[#This Row],[small letters]])</f>
        <v>BEGINNER LEVEL</v>
      </c>
      <c r="Q2378">
        <f>LEN(טבלה1[[#This Row],[no spaces]])</f>
        <v>14</v>
      </c>
      <c r="R2378" t="str">
        <f>TRIM(טבלה1[[#This Row],[small letters]])</f>
        <v>beginner level</v>
      </c>
      <c r="S2378" s="6">
        <v>1</v>
      </c>
      <c r="T2378" s="12">
        <v>42872</v>
      </c>
      <c r="U2378" s="6">
        <f>DAY(טבלה1[[#This Row],[published_date]])</f>
        <v>17</v>
      </c>
      <c r="V2378" s="6">
        <f>MONTH(טבלה1[[#This Row],[published_date]])</f>
        <v>5</v>
      </c>
      <c r="W2378" s="6">
        <f>YEAR(טבלה1[[#This Row],[published_date]])</f>
        <v>2017</v>
      </c>
      <c r="X2378">
        <v>2</v>
      </c>
      <c r="Y2378" t="str">
        <f>VLOOKUP(טבלה1[[#This Row],[subject_id]],Subject_id!$A$2:$B$5,2)</f>
        <v>Graphic Design</v>
      </c>
      <c r="Z2378" s="7">
        <v>43465</v>
      </c>
      <c r="AA2378">
        <f>_xlfn.DAYS(טבלה1[[#This Row],[Removal_date]],טבלה1[[#This Row],[published_date]])</f>
        <v>593</v>
      </c>
      <c r="AB2378" s="4">
        <f>טבלה1[[#This Row],[price]]*טבלה1[[#This Row],[num_subscribers]]</f>
        <v>0</v>
      </c>
    </row>
    <row r="2379" spans="1:28" x14ac:dyDescent="0.3">
      <c r="A2379">
        <v>1193288</v>
      </c>
      <c r="B2379" t="s">
        <v>2176</v>
      </c>
      <c r="C2379" t="str">
        <f>LEFT(טבלה1[[#This Row],[course_title]],10)</f>
        <v>Accounting</v>
      </c>
      <c r="D2379" t="str">
        <f>RIGHT(טבלה1[[#This Row],[course_title]],10)</f>
        <v>Simplified</v>
      </c>
      <c r="E2379" t="str">
        <f>MID(טבלה1[[#This Row],[course_title]],2,10)</f>
        <v xml:space="preserve">ccounting </v>
      </c>
      <c r="F2379" t="s">
        <v>2177</v>
      </c>
      <c r="G2379" t="str">
        <f>REPLACE(טבלה1[[#This Row],[url]],19,3,"com")</f>
        <v>https://www.udemy.com/accounting-simplified/</v>
      </c>
      <c r="H2379" t="b">
        <v>1</v>
      </c>
      <c r="I2379" s="4">
        <v>30</v>
      </c>
      <c r="J2379" s="5">
        <v>3</v>
      </c>
      <c r="K2379" s="5">
        <v>0</v>
      </c>
      <c r="L2379" s="5">
        <v>41</v>
      </c>
      <c r="M2379">
        <v>1</v>
      </c>
      <c r="N2379" t="str">
        <f>VLOOKUP(טבלה1[[#This Row],[level_id]],Level_id!$A$2:$B$5,2)</f>
        <v>All levels</v>
      </c>
      <c r="O2379" t="str">
        <f>LOWER(טבלה1[[#This Row],[level_desc]])</f>
        <v>all levels</v>
      </c>
      <c r="P2379" s="3" t="str">
        <f>UPPER(טבלה1[[#This Row],[small letters]])</f>
        <v>ALL LEVELS</v>
      </c>
      <c r="Q2379">
        <f>LEN(טבלה1[[#This Row],[no spaces]])</f>
        <v>10</v>
      </c>
      <c r="R2379" t="str">
        <f>TRIM(טבלה1[[#This Row],[small letters]])</f>
        <v>all levels</v>
      </c>
      <c r="S2379" s="6">
        <v>8.5</v>
      </c>
      <c r="T2379" s="12">
        <v>42858</v>
      </c>
      <c r="U2379" s="6">
        <f>DAY(טבלה1[[#This Row],[published_date]])</f>
        <v>3</v>
      </c>
      <c r="V2379" s="6">
        <f>MONTH(טבלה1[[#This Row],[published_date]])</f>
        <v>5</v>
      </c>
      <c r="W2379" s="6">
        <f>YEAR(טבלה1[[#This Row],[published_date]])</f>
        <v>2017</v>
      </c>
      <c r="X2379">
        <v>1</v>
      </c>
      <c r="Y2379" t="str">
        <f>VLOOKUP(טבלה1[[#This Row],[subject_id]],Subject_id!$A$2:$B$5,2)</f>
        <v>Business Finance</v>
      </c>
      <c r="Z2379" s="7">
        <v>43734</v>
      </c>
      <c r="AA2379">
        <f>_xlfn.DAYS(טבלה1[[#This Row],[Removal_date]],טבלה1[[#This Row],[published_date]])</f>
        <v>876</v>
      </c>
      <c r="AB2379" s="4">
        <f>טבלה1[[#This Row],[price]]*טבלה1[[#This Row],[num_subscribers]]</f>
        <v>90</v>
      </c>
    </row>
    <row r="2380" spans="1:28" x14ac:dyDescent="0.3">
      <c r="A2380">
        <v>1241518</v>
      </c>
      <c r="B2380" t="s">
        <v>5379</v>
      </c>
      <c r="C2380" t="str">
        <f>LEFT(טבלה1[[#This Row],[course_title]],10)</f>
        <v>Node Packa</v>
      </c>
      <c r="D2380" t="str">
        <f>RIGHT(טבלה1[[#This Row],[course_title]],10)</f>
        <v>PM Modules</v>
      </c>
      <c r="E2380" t="str">
        <f>MID(טבלה1[[#This Row],[course_title]],2,10)</f>
        <v>ode Packag</v>
      </c>
      <c r="F2380" t="s">
        <v>5380</v>
      </c>
      <c r="G2380" t="str">
        <f>REPLACE(טבלה1[[#This Row],[url]],19,3,"com")</f>
        <v>https://www.udemy.com/node-package-manager-course-build-and-publish-npm-modules/</v>
      </c>
      <c r="H2380" t="b">
        <v>1</v>
      </c>
      <c r="I2380" s="4">
        <v>30</v>
      </c>
      <c r="J2380" s="5">
        <v>7196</v>
      </c>
      <c r="K2380" s="5">
        <v>8</v>
      </c>
      <c r="L2380" s="5">
        <v>38</v>
      </c>
      <c r="M2380">
        <v>1</v>
      </c>
      <c r="N2380" t="str">
        <f>VLOOKUP(טבלה1[[#This Row],[level_id]],Level_id!$A$2:$B$5,2)</f>
        <v>All levels</v>
      </c>
      <c r="O2380" t="str">
        <f>LOWER(טבלה1[[#This Row],[level_desc]])</f>
        <v>all levels</v>
      </c>
      <c r="P2380" s="3" t="str">
        <f>UPPER(טבלה1[[#This Row],[small letters]])</f>
        <v>ALL LEVELS</v>
      </c>
      <c r="Q2380">
        <f>LEN(טבלה1[[#This Row],[no spaces]])</f>
        <v>10</v>
      </c>
      <c r="R2380" t="str">
        <f>TRIM(טבלה1[[#This Row],[small letters]])</f>
        <v>all levels</v>
      </c>
      <c r="S2380" s="6">
        <v>6.5</v>
      </c>
      <c r="T2380" s="12">
        <v>42892</v>
      </c>
      <c r="U2380" s="6">
        <f>DAY(טבלה1[[#This Row],[published_date]])</f>
        <v>6</v>
      </c>
      <c r="V2380" s="6">
        <f>MONTH(טבלה1[[#This Row],[published_date]])</f>
        <v>6</v>
      </c>
      <c r="W2380" s="6">
        <f>YEAR(טבלה1[[#This Row],[published_date]])</f>
        <v>2017</v>
      </c>
      <c r="X2380">
        <v>4</v>
      </c>
      <c r="Y2380" t="str">
        <f>VLOOKUP(טבלה1[[#This Row],[subject_id]],Subject_id!$A$2:$B$5,2)</f>
        <v>Web Development</v>
      </c>
      <c r="Z2380" s="7">
        <v>43734</v>
      </c>
      <c r="AA2380">
        <f>_xlfn.DAYS(טבלה1[[#This Row],[Removal_date]],טבלה1[[#This Row],[published_date]])</f>
        <v>842</v>
      </c>
      <c r="AB2380" s="4">
        <f>טבלה1[[#This Row],[price]]*טבלה1[[#This Row],[num_subscribers]]</f>
        <v>215880</v>
      </c>
    </row>
    <row r="2381" spans="1:28" x14ac:dyDescent="0.3">
      <c r="A2381">
        <v>1246518</v>
      </c>
      <c r="B2381" t="s">
        <v>3008</v>
      </c>
      <c r="C2381" t="str">
        <f>LEFT(טבלה1[[#This Row],[course_title]],10)</f>
        <v xml:space="preserve">Photoshop </v>
      </c>
      <c r="D2381" t="str">
        <f>RIGHT(טבלה1[[#This Row],[course_title]],10)</f>
        <v>£o vintage</v>
      </c>
      <c r="E2381" t="str">
        <f>MID(טבלה1[[#This Row],[course_title]],2,10)</f>
        <v>hotoshop -</v>
      </c>
      <c r="F2381" t="s">
        <v>3009</v>
      </c>
      <c r="G2381" t="str">
        <f>REPLACE(טבלה1[[#This Row],[url]],19,3,"com")</f>
        <v>https://www.udemy.com/curso-de-photoshop-composicao-vintage/</v>
      </c>
      <c r="H2381" t="b">
        <v>1</v>
      </c>
      <c r="I2381" s="4">
        <v>30</v>
      </c>
      <c r="J2381" s="5">
        <v>35</v>
      </c>
      <c r="K2381" s="5">
        <v>4</v>
      </c>
      <c r="L2381" s="5">
        <v>9</v>
      </c>
      <c r="M2381">
        <v>1</v>
      </c>
      <c r="N2381" t="str">
        <f>VLOOKUP(טבלה1[[#This Row],[level_id]],Level_id!$A$2:$B$5,2)</f>
        <v>All levels</v>
      </c>
      <c r="O2381" t="str">
        <f>LOWER(טבלה1[[#This Row],[level_desc]])</f>
        <v>all levels</v>
      </c>
      <c r="P2381" s="3" t="str">
        <f>UPPER(טבלה1[[#This Row],[small letters]])</f>
        <v>ALL LEVELS</v>
      </c>
      <c r="Q2381">
        <f>LEN(טבלה1[[#This Row],[no spaces]])</f>
        <v>10</v>
      </c>
      <c r="R2381" t="str">
        <f>TRIM(טבלה1[[#This Row],[small letters]])</f>
        <v>all levels</v>
      </c>
      <c r="S2381" s="6">
        <v>1</v>
      </c>
      <c r="T2381" s="12">
        <v>42898</v>
      </c>
      <c r="U2381" s="6">
        <f>DAY(טבלה1[[#This Row],[published_date]])</f>
        <v>12</v>
      </c>
      <c r="V2381" s="6">
        <f>MONTH(טבלה1[[#This Row],[published_date]])</f>
        <v>6</v>
      </c>
      <c r="W2381" s="6">
        <f>YEAR(טבלה1[[#This Row],[published_date]])</f>
        <v>2017</v>
      </c>
      <c r="X2381">
        <v>2</v>
      </c>
      <c r="Y2381" t="str">
        <f>VLOOKUP(טבלה1[[#This Row],[subject_id]],Subject_id!$A$2:$B$5,2)</f>
        <v>Graphic Design</v>
      </c>
      <c r="Z2381" s="7">
        <v>43734</v>
      </c>
      <c r="AA2381">
        <f>_xlfn.DAYS(טבלה1[[#This Row],[Removal_date]],טבלה1[[#This Row],[published_date]])</f>
        <v>836</v>
      </c>
      <c r="AB2381" s="4">
        <f>טבלה1[[#This Row],[price]]*טבלה1[[#This Row],[num_subscribers]]</f>
        <v>1050</v>
      </c>
    </row>
    <row r="2382" spans="1:28" x14ac:dyDescent="0.3">
      <c r="A2382">
        <v>1246636</v>
      </c>
      <c r="B2382" t="s">
        <v>2761</v>
      </c>
      <c r="C2382" t="str">
        <f>LEFT(טבלה1[[#This Row],[course_title]],10)</f>
        <v xml:space="preserve">Photoshop </v>
      </c>
      <c r="D2382" t="str">
        <f>RIGHT(טבלה1[[#This Row],[course_title]],10)</f>
        <v>ofissional</v>
      </c>
      <c r="E2382" t="str">
        <f>MID(טבלה1[[#This Row],[course_title]],2,10)</f>
        <v>hotoshop -</v>
      </c>
      <c r="F2382" t="s">
        <v>2762</v>
      </c>
      <c r="G2382" t="str">
        <f>REPLACE(טבלה1[[#This Row],[url]],19,3,"com")</f>
        <v>https://www.udemy.com/curso-de-photoshop-composicao-bombeiros/</v>
      </c>
      <c r="H2382" t="b">
        <v>1</v>
      </c>
      <c r="I2382" s="4">
        <v>30</v>
      </c>
      <c r="J2382" s="5">
        <v>38</v>
      </c>
      <c r="K2382" s="5">
        <v>6</v>
      </c>
      <c r="L2382" s="5">
        <v>34</v>
      </c>
      <c r="M2382">
        <v>1</v>
      </c>
      <c r="N2382" t="str">
        <f>VLOOKUP(טבלה1[[#This Row],[level_id]],Level_id!$A$2:$B$5,2)</f>
        <v>All levels</v>
      </c>
      <c r="O2382" t="str">
        <f>LOWER(טבלה1[[#This Row],[level_desc]])</f>
        <v>all levels</v>
      </c>
      <c r="P2382" s="3" t="str">
        <f>UPPER(טבלה1[[#This Row],[small letters]])</f>
        <v>ALL LEVELS</v>
      </c>
      <c r="Q2382">
        <f>LEN(טבלה1[[#This Row],[no spaces]])</f>
        <v>10</v>
      </c>
      <c r="R2382" t="str">
        <f>TRIM(טבלה1[[#This Row],[small letters]])</f>
        <v>all levels</v>
      </c>
      <c r="S2382" s="6">
        <v>4</v>
      </c>
      <c r="T2382" s="12">
        <v>42898</v>
      </c>
      <c r="U2382" s="6">
        <f>DAY(טבלה1[[#This Row],[published_date]])</f>
        <v>12</v>
      </c>
      <c r="V2382" s="6">
        <f>MONTH(טבלה1[[#This Row],[published_date]])</f>
        <v>6</v>
      </c>
      <c r="W2382" s="6">
        <f>YEAR(טבלה1[[#This Row],[published_date]])</f>
        <v>2017</v>
      </c>
      <c r="X2382">
        <v>2</v>
      </c>
      <c r="Y2382" t="str">
        <f>VLOOKUP(טבלה1[[#This Row],[subject_id]],Subject_id!$A$2:$B$5,2)</f>
        <v>Graphic Design</v>
      </c>
      <c r="Z2382" s="7">
        <v>43734</v>
      </c>
      <c r="AA2382">
        <f>_xlfn.DAYS(טבלה1[[#This Row],[Removal_date]],טבלה1[[#This Row],[published_date]])</f>
        <v>836</v>
      </c>
      <c r="AB2382" s="4">
        <f>טבלה1[[#This Row],[price]]*טבלה1[[#This Row],[num_subscribers]]</f>
        <v>1140</v>
      </c>
    </row>
    <row r="2383" spans="1:28" x14ac:dyDescent="0.3">
      <c r="A2383">
        <v>1276020</v>
      </c>
      <c r="B2383" t="s">
        <v>2534</v>
      </c>
      <c r="C2383" t="str">
        <f>LEFT(טבלה1[[#This Row],[course_title]],10)</f>
        <v xml:space="preserve">Photoshop </v>
      </c>
      <c r="D2383" t="str">
        <f>RIGHT(טבלה1[[#This Row],[course_title]],10)</f>
        <v xml:space="preserve"> o bÃ¡sico</v>
      </c>
      <c r="E2383" t="str">
        <f>MID(טבלה1[[#This Row],[course_title]],2,10)</f>
        <v>hotoshop p</v>
      </c>
      <c r="F2383" t="s">
        <v>2535</v>
      </c>
      <c r="G2383" t="str">
        <f>REPLACE(טבלה1[[#This Row],[url]],19,3,"com")</f>
        <v>https://www.udemy.com/photoshop-para-iniciante-o-basico/</v>
      </c>
      <c r="H2383" t="b">
        <v>1</v>
      </c>
      <c r="I2383" s="4">
        <v>30</v>
      </c>
      <c r="J2383" s="5">
        <v>23</v>
      </c>
      <c r="K2383" s="5">
        <v>2</v>
      </c>
      <c r="L2383" s="5">
        <v>20</v>
      </c>
      <c r="M2383">
        <v>2</v>
      </c>
      <c r="N2383" t="str">
        <f>VLOOKUP(טבלה1[[#This Row],[level_id]],Level_id!$A$2:$B$5,2)</f>
        <v>Beginner Level</v>
      </c>
      <c r="O2383" t="str">
        <f>LOWER(טבלה1[[#This Row],[level_desc]])</f>
        <v>beginner level</v>
      </c>
      <c r="P2383" s="3" t="str">
        <f>UPPER(טבלה1[[#This Row],[small letters]])</f>
        <v>BEGINNER LEVEL</v>
      </c>
      <c r="Q2383">
        <f>LEN(טבלה1[[#This Row],[no spaces]])</f>
        <v>14</v>
      </c>
      <c r="R2383" t="str">
        <f>TRIM(טבלה1[[#This Row],[small letters]])</f>
        <v>beginner level</v>
      </c>
      <c r="S2383" s="6">
        <v>3</v>
      </c>
      <c r="T2383" s="12">
        <v>42919</v>
      </c>
      <c r="U2383" s="6">
        <f>DAY(טבלה1[[#This Row],[published_date]])</f>
        <v>3</v>
      </c>
      <c r="V2383" s="6">
        <f>MONTH(טבלה1[[#This Row],[published_date]])</f>
        <v>7</v>
      </c>
      <c r="W2383" s="6">
        <f>YEAR(טבלה1[[#This Row],[published_date]])</f>
        <v>2017</v>
      </c>
      <c r="X2383">
        <v>2</v>
      </c>
      <c r="Y2383" t="str">
        <f>VLOOKUP(טבלה1[[#This Row],[subject_id]],Subject_id!$A$2:$B$5,2)</f>
        <v>Graphic Design</v>
      </c>
      <c r="Z2383" s="7">
        <v>43465</v>
      </c>
      <c r="AA2383">
        <f>_xlfn.DAYS(טבלה1[[#This Row],[Removal_date]],טבלה1[[#This Row],[published_date]])</f>
        <v>546</v>
      </c>
      <c r="AB2383" s="4">
        <f>טבלה1[[#This Row],[price]]*טבלה1[[#This Row],[num_subscribers]]</f>
        <v>690</v>
      </c>
    </row>
    <row r="2384" spans="1:28" x14ac:dyDescent="0.3">
      <c r="A2384">
        <v>16689</v>
      </c>
      <c r="B2384" t="s">
        <v>3556</v>
      </c>
      <c r="C2384" t="str">
        <f>LEFT(טבלה1[[#This Row],[course_title]],10)</f>
        <v>Drawing Wi</v>
      </c>
      <c r="D2384" t="str">
        <f>RIGHT(טבלה1[[#This Row],[course_title]],10)</f>
        <v>Confidence</v>
      </c>
      <c r="E2384" t="str">
        <f>MID(טבלה1[[#This Row],[course_title]],2,10)</f>
        <v>rawing Wit</v>
      </c>
      <c r="F2384" t="s">
        <v>3557</v>
      </c>
      <c r="G2384" t="str">
        <f>REPLACE(טבלה1[[#This Row],[url]],19,3,"com")</f>
        <v>https://www.udemy.com/drawing-with-confidence/</v>
      </c>
      <c r="H2384" t="b">
        <v>1</v>
      </c>
      <c r="I2384" s="4">
        <v>25</v>
      </c>
      <c r="J2384" s="5">
        <v>105</v>
      </c>
      <c r="K2384" s="5">
        <v>7</v>
      </c>
      <c r="L2384" s="5">
        <v>10</v>
      </c>
      <c r="M2384">
        <v>1</v>
      </c>
      <c r="N2384" t="str">
        <f>VLOOKUP(טבלה1[[#This Row],[level_id]],Level_id!$A$2:$B$5,2)</f>
        <v>All levels</v>
      </c>
      <c r="O2384" t="str">
        <f>LOWER(טבלה1[[#This Row],[level_desc]])</f>
        <v>all levels</v>
      </c>
      <c r="P2384" s="3" t="str">
        <f>UPPER(טבלה1[[#This Row],[small letters]])</f>
        <v>ALL LEVELS</v>
      </c>
      <c r="Q2384">
        <f>LEN(טבלה1[[#This Row],[no spaces]])</f>
        <v>10</v>
      </c>
      <c r="R2384" t="str">
        <f>TRIM(טבלה1[[#This Row],[small letters]])</f>
        <v>all levels</v>
      </c>
      <c r="S2384" s="6">
        <v>2</v>
      </c>
      <c r="T2384" s="12">
        <v>41033</v>
      </c>
      <c r="U2384" s="6">
        <f>DAY(טבלה1[[#This Row],[published_date]])</f>
        <v>4</v>
      </c>
      <c r="V2384" s="6">
        <f>MONTH(טבלה1[[#This Row],[published_date]])</f>
        <v>5</v>
      </c>
      <c r="W2384" s="6">
        <f>YEAR(טבלה1[[#This Row],[published_date]])</f>
        <v>2012</v>
      </c>
      <c r="X2384">
        <v>2</v>
      </c>
      <c r="Y2384" t="str">
        <f>VLOOKUP(טבלה1[[#This Row],[subject_id]],Subject_id!$A$2:$B$5,2)</f>
        <v>Graphic Design</v>
      </c>
      <c r="Z2384" s="7">
        <v>43734</v>
      </c>
      <c r="AA2384">
        <f>_xlfn.DAYS(טבלה1[[#This Row],[Removal_date]],טבלה1[[#This Row],[published_date]])</f>
        <v>2701</v>
      </c>
      <c r="AB2384" s="4">
        <f>טבלה1[[#This Row],[price]]*טבלה1[[#This Row],[num_subscribers]]</f>
        <v>2625</v>
      </c>
    </row>
    <row r="2385" spans="1:28" x14ac:dyDescent="0.3">
      <c r="A2385">
        <v>17887</v>
      </c>
      <c r="B2385" t="s">
        <v>5701</v>
      </c>
      <c r="C2385" t="str">
        <f>LEFT(טבלה1[[#This Row],[course_title]],10)</f>
        <v>JavaScript</v>
      </c>
      <c r="D2385" t="str">
        <f>RIGHT(טבלה1[[#This Row],[course_title]],10)</f>
        <v>- Advanced</v>
      </c>
      <c r="E2385" t="str">
        <f>MID(טבלה1[[#This Row],[course_title]],2,10)</f>
        <v xml:space="preserve">avaScript </v>
      </c>
      <c r="F2385" t="s">
        <v>5702</v>
      </c>
      <c r="G2385" t="str">
        <f>REPLACE(טבלה1[[#This Row],[url]],19,3,"com")</f>
        <v>https://www.udemy.com/advanced-javascript-with-backbonejs-and-bootstrap-css/</v>
      </c>
      <c r="H2385" t="b">
        <v>1</v>
      </c>
      <c r="I2385" s="4">
        <v>25</v>
      </c>
      <c r="J2385" s="5">
        <v>1758</v>
      </c>
      <c r="K2385" s="5">
        <v>37</v>
      </c>
      <c r="L2385" s="5">
        <v>16</v>
      </c>
      <c r="M2385">
        <v>4</v>
      </c>
      <c r="N2385" t="str">
        <f>VLOOKUP(טבלה1[[#This Row],[level_id]],Level_id!$A$2:$B$5,2)</f>
        <v>Intermediate Level</v>
      </c>
      <c r="O2385" t="str">
        <f>LOWER(טבלה1[[#This Row],[level_desc]])</f>
        <v>intermediate level</v>
      </c>
      <c r="P2385" s="3" t="str">
        <f>UPPER(טבלה1[[#This Row],[small letters]])</f>
        <v>INTERMEDIATE LEVEL</v>
      </c>
      <c r="Q2385">
        <f>LEN(טבלה1[[#This Row],[no spaces]])</f>
        <v>18</v>
      </c>
      <c r="R2385" t="str">
        <f>TRIM(טבלה1[[#This Row],[small letters]])</f>
        <v>intermediate level</v>
      </c>
      <c r="S2385" s="6">
        <v>3.5</v>
      </c>
      <c r="T2385" s="12">
        <v>41050</v>
      </c>
      <c r="U2385" s="6">
        <f>DAY(טבלה1[[#This Row],[published_date]])</f>
        <v>21</v>
      </c>
      <c r="V2385" s="6">
        <f>MONTH(טבלה1[[#This Row],[published_date]])</f>
        <v>5</v>
      </c>
      <c r="W2385" s="6">
        <f>YEAR(טבלה1[[#This Row],[published_date]])</f>
        <v>2012</v>
      </c>
      <c r="X2385">
        <v>4</v>
      </c>
      <c r="Y2385" t="str">
        <f>VLOOKUP(טבלה1[[#This Row],[subject_id]],Subject_id!$A$2:$B$5,2)</f>
        <v>Web Development</v>
      </c>
      <c r="Z2385" s="7">
        <v>44114</v>
      </c>
      <c r="AA2385">
        <f>_xlfn.DAYS(טבלה1[[#This Row],[Removal_date]],טבלה1[[#This Row],[published_date]])</f>
        <v>3064</v>
      </c>
      <c r="AB2385" s="4">
        <f>טבלה1[[#This Row],[price]]*טבלה1[[#This Row],[num_subscribers]]</f>
        <v>43950</v>
      </c>
    </row>
    <row r="2386" spans="1:28" x14ac:dyDescent="0.3">
      <c r="A2386">
        <v>20185</v>
      </c>
      <c r="B2386" t="s">
        <v>2258</v>
      </c>
      <c r="C2386" t="str">
        <f>LEFT(טבלה1[[#This Row],[course_title]],10)</f>
        <v>The Comple</v>
      </c>
      <c r="D2386" t="str">
        <f>RIGHT(טבלה1[[#This Row],[course_title]],10)</f>
        <v>rex Trader</v>
      </c>
      <c r="E2386" t="str">
        <f>MID(טבלה1[[#This Row],[course_title]],2,10)</f>
        <v>he Complet</v>
      </c>
      <c r="F2386" t="s">
        <v>2259</v>
      </c>
      <c r="G2386" t="str">
        <f>REPLACE(טבלה1[[#This Row],[url]],19,3,"com")</f>
        <v>https://www.udemy.com/forextrader/</v>
      </c>
      <c r="H2386" t="b">
        <v>1</v>
      </c>
      <c r="I2386" s="4">
        <v>25</v>
      </c>
      <c r="J2386" s="5">
        <v>1634</v>
      </c>
      <c r="K2386" s="5">
        <v>142</v>
      </c>
      <c r="L2386" s="5">
        <v>46</v>
      </c>
      <c r="M2386">
        <v>1</v>
      </c>
      <c r="N2386" t="str">
        <f>VLOOKUP(טבלה1[[#This Row],[level_id]],Level_id!$A$2:$B$5,2)</f>
        <v>All levels</v>
      </c>
      <c r="O2386" t="str">
        <f>LOWER(טבלה1[[#This Row],[level_desc]])</f>
        <v>all levels</v>
      </c>
      <c r="P2386" s="3" t="str">
        <f>UPPER(טבלה1[[#This Row],[small letters]])</f>
        <v>ALL LEVELS</v>
      </c>
      <c r="Q2386">
        <f>LEN(טבלה1[[#This Row],[no spaces]])</f>
        <v>10</v>
      </c>
      <c r="R2386" t="str">
        <f>TRIM(טבלה1[[#This Row],[small letters]])</f>
        <v>all levels</v>
      </c>
      <c r="S2386" s="6">
        <v>7</v>
      </c>
      <c r="T2386" s="12">
        <v>41183</v>
      </c>
      <c r="U2386" s="6">
        <f>DAY(טבלה1[[#This Row],[published_date]])</f>
        <v>1</v>
      </c>
      <c r="V2386" s="6">
        <f>MONTH(טבלה1[[#This Row],[published_date]])</f>
        <v>10</v>
      </c>
      <c r="W2386" s="6">
        <f>YEAR(טבלה1[[#This Row],[published_date]])</f>
        <v>2012</v>
      </c>
      <c r="X2386">
        <v>1</v>
      </c>
      <c r="Y2386" t="str">
        <f>VLOOKUP(טבלה1[[#This Row],[subject_id]],Subject_id!$A$2:$B$5,2)</f>
        <v>Business Finance</v>
      </c>
      <c r="Z2386" s="7">
        <v>43734</v>
      </c>
      <c r="AA2386">
        <f>_xlfn.DAYS(טבלה1[[#This Row],[Removal_date]],טבלה1[[#This Row],[published_date]])</f>
        <v>2551</v>
      </c>
      <c r="AB2386" s="4">
        <f>טבלה1[[#This Row],[price]]*טבלה1[[#This Row],[num_subscribers]]</f>
        <v>40850</v>
      </c>
    </row>
    <row r="2387" spans="1:28" x14ac:dyDescent="0.3">
      <c r="A2387">
        <v>35131</v>
      </c>
      <c r="B2387" t="s">
        <v>1658</v>
      </c>
      <c r="C2387" t="str">
        <f>LEFT(טבלה1[[#This Row],[course_title]],10)</f>
        <v>Introducti</v>
      </c>
      <c r="D2387" t="str">
        <f>RIGHT(טבלה1[[#This Row],[course_title]],10)</f>
        <v>g Tutorial</v>
      </c>
      <c r="E2387" t="str">
        <f>MID(טבלה1[[#This Row],[course_title]],2,10)</f>
        <v>ntroductio</v>
      </c>
      <c r="F2387" t="s">
        <v>1659</v>
      </c>
      <c r="G2387" t="str">
        <f>REPLACE(טבלה1[[#This Row],[url]],19,3,"com")</f>
        <v>https://www.udemy.com/introduction-to-small-business-accounting-training-tutorial/</v>
      </c>
      <c r="H2387" t="b">
        <v>1</v>
      </c>
      <c r="I2387" s="4">
        <v>25</v>
      </c>
      <c r="J2387" s="5">
        <v>168</v>
      </c>
      <c r="K2387" s="5">
        <v>9</v>
      </c>
      <c r="L2387" s="5">
        <v>75</v>
      </c>
      <c r="M2387">
        <v>2</v>
      </c>
      <c r="N2387" t="str">
        <f>VLOOKUP(טבלה1[[#This Row],[level_id]],Level_id!$A$2:$B$5,2)</f>
        <v>Beginner Level</v>
      </c>
      <c r="O2387" t="str">
        <f>LOWER(טבלה1[[#This Row],[level_desc]])</f>
        <v>beginner level</v>
      </c>
      <c r="P2387" s="3" t="str">
        <f>UPPER(טבלה1[[#This Row],[small letters]])</f>
        <v>BEGINNER LEVEL</v>
      </c>
      <c r="Q2387">
        <f>LEN(טבלה1[[#This Row],[no spaces]])</f>
        <v>14</v>
      </c>
      <c r="R2387" t="str">
        <f>TRIM(טבלה1[[#This Row],[small letters]])</f>
        <v>beginner level</v>
      </c>
      <c r="S2387" s="6">
        <v>3.5</v>
      </c>
      <c r="T2387" s="12">
        <v>41283</v>
      </c>
      <c r="U2387" s="6">
        <f>DAY(טבלה1[[#This Row],[published_date]])</f>
        <v>9</v>
      </c>
      <c r="V2387" s="6">
        <f>MONTH(טבלה1[[#This Row],[published_date]])</f>
        <v>1</v>
      </c>
      <c r="W2387" s="6">
        <f>YEAR(טבלה1[[#This Row],[published_date]])</f>
        <v>2013</v>
      </c>
      <c r="X2387">
        <v>1</v>
      </c>
      <c r="Y2387" t="str">
        <f>VLOOKUP(טבלה1[[#This Row],[subject_id]],Subject_id!$A$2:$B$5,2)</f>
        <v>Business Finance</v>
      </c>
      <c r="Z2387" s="7">
        <v>43465</v>
      </c>
      <c r="AA2387">
        <f>_xlfn.DAYS(טבלה1[[#This Row],[Removal_date]],טבלה1[[#This Row],[published_date]])</f>
        <v>2182</v>
      </c>
      <c r="AB2387" s="4">
        <f>טבלה1[[#This Row],[price]]*טבלה1[[#This Row],[num_subscribers]]</f>
        <v>4200</v>
      </c>
    </row>
    <row r="2388" spans="1:28" x14ac:dyDescent="0.3">
      <c r="A2388">
        <v>42255</v>
      </c>
      <c r="B2388" t="s">
        <v>4900</v>
      </c>
      <c r="C2388" t="str">
        <f>LEFT(טבלה1[[#This Row],[course_title]],10)</f>
        <v>Old-Time B</v>
      </c>
      <c r="D2388" t="str">
        <f>RIGHT(טבלה1[[#This Row],[course_title]],10)</f>
        <v>e Beginner</v>
      </c>
      <c r="E2388" t="str">
        <f>MID(טבלה1[[#This Row],[course_title]],2,10)</f>
        <v>ld-Time Ba</v>
      </c>
      <c r="F2388" t="s">
        <v>4901</v>
      </c>
      <c r="G2388" t="str">
        <f>REPLACE(טבלה1[[#This Row],[url]],19,3,"com")</f>
        <v>https://www.udemy.com/old-time-banjo-for-the-absolute-beginner/</v>
      </c>
      <c r="H2388" t="b">
        <v>1</v>
      </c>
      <c r="I2388" s="4">
        <v>25</v>
      </c>
      <c r="J2388" s="5">
        <v>192</v>
      </c>
      <c r="K2388" s="5">
        <v>21</v>
      </c>
      <c r="L2388" s="5">
        <v>17</v>
      </c>
      <c r="M2388">
        <v>2</v>
      </c>
      <c r="N2388" t="str">
        <f>VLOOKUP(טבלה1[[#This Row],[level_id]],Level_id!$A$2:$B$5,2)</f>
        <v>Beginner Level</v>
      </c>
      <c r="O2388" t="str">
        <f>LOWER(טבלה1[[#This Row],[level_desc]])</f>
        <v>beginner level</v>
      </c>
      <c r="P2388" s="3" t="str">
        <f>UPPER(טבלה1[[#This Row],[small letters]])</f>
        <v>BEGINNER LEVEL</v>
      </c>
      <c r="Q2388">
        <f>LEN(טבלה1[[#This Row],[no spaces]])</f>
        <v>14</v>
      </c>
      <c r="R2388" t="str">
        <f>TRIM(טבלה1[[#This Row],[small letters]])</f>
        <v>beginner level</v>
      </c>
      <c r="S2388" s="6">
        <v>1.5</v>
      </c>
      <c r="T2388" s="12">
        <v>41710</v>
      </c>
      <c r="U2388" s="6">
        <f>DAY(טבלה1[[#This Row],[published_date]])</f>
        <v>12</v>
      </c>
      <c r="V2388" s="6">
        <f>MONTH(טבלה1[[#This Row],[published_date]])</f>
        <v>3</v>
      </c>
      <c r="W2388" s="6">
        <f>YEAR(טבלה1[[#This Row],[published_date]])</f>
        <v>2014</v>
      </c>
      <c r="X2388">
        <v>3</v>
      </c>
      <c r="Y2388" t="str">
        <f>VLOOKUP(טבלה1[[#This Row],[subject_id]],Subject_id!$A$2:$B$5,2)</f>
        <v>Musical Instruments</v>
      </c>
      <c r="Z2388" s="7">
        <v>43465</v>
      </c>
      <c r="AA2388">
        <f>_xlfn.DAYS(טבלה1[[#This Row],[Removal_date]],טבלה1[[#This Row],[published_date]])</f>
        <v>1755</v>
      </c>
      <c r="AB2388" s="4">
        <f>טבלה1[[#This Row],[price]]*טבלה1[[#This Row],[num_subscribers]]</f>
        <v>4800</v>
      </c>
    </row>
    <row r="2389" spans="1:28" x14ac:dyDescent="0.3">
      <c r="A2389">
        <v>54677</v>
      </c>
      <c r="B2389" t="s">
        <v>2326</v>
      </c>
      <c r="C2389" t="str">
        <f>LEFT(טבלה1[[#This Row],[course_title]],10)</f>
        <v xml:space="preserve">Revealed: </v>
      </c>
      <c r="D2389" t="str">
        <f>RIGHT(טבלה1[[#This Row],[course_title]],10)</f>
        <v xml:space="preserve">l Traders </v>
      </c>
      <c r="E2389" t="str">
        <f>MID(טבלה1[[#This Row],[course_title]],2,10)</f>
        <v>evealed: P</v>
      </c>
      <c r="F2389" t="s">
        <v>2327</v>
      </c>
      <c r="G2389" t="str">
        <f>REPLACE(טבלה1[[#This Row],[url]],19,3,"com")</f>
        <v>https://www.udemy.com/revealed-profitable-secrets-of-successful-traders/</v>
      </c>
      <c r="H2389" t="b">
        <v>1</v>
      </c>
      <c r="I2389" s="4">
        <v>25</v>
      </c>
      <c r="J2389" s="5">
        <v>1046</v>
      </c>
      <c r="K2389" s="5">
        <v>5</v>
      </c>
      <c r="L2389" s="5">
        <v>26</v>
      </c>
      <c r="M2389">
        <v>1</v>
      </c>
      <c r="N2389" t="str">
        <f>VLOOKUP(טבלה1[[#This Row],[level_id]],Level_id!$A$2:$B$5,2)</f>
        <v>All levels</v>
      </c>
      <c r="O2389" t="str">
        <f>LOWER(טבלה1[[#This Row],[level_desc]])</f>
        <v>all levels</v>
      </c>
      <c r="P2389" s="3" t="str">
        <f>UPPER(טבלה1[[#This Row],[small letters]])</f>
        <v>ALL LEVELS</v>
      </c>
      <c r="Q2389">
        <f>LEN(טבלה1[[#This Row],[no spaces]])</f>
        <v>10</v>
      </c>
      <c r="R2389" t="str">
        <f>TRIM(טבלה1[[#This Row],[small letters]])</f>
        <v>all levels</v>
      </c>
      <c r="S2389" s="6">
        <v>3</v>
      </c>
      <c r="T2389" s="12">
        <v>41413</v>
      </c>
      <c r="U2389" s="6">
        <f>DAY(טבלה1[[#This Row],[published_date]])</f>
        <v>19</v>
      </c>
      <c r="V2389" s="6">
        <f>MONTH(טבלה1[[#This Row],[published_date]])</f>
        <v>5</v>
      </c>
      <c r="W2389" s="6">
        <f>YEAR(טבלה1[[#This Row],[published_date]])</f>
        <v>2013</v>
      </c>
      <c r="X2389">
        <v>1</v>
      </c>
      <c r="Y2389" t="str">
        <f>VLOOKUP(טבלה1[[#This Row],[subject_id]],Subject_id!$A$2:$B$5,2)</f>
        <v>Business Finance</v>
      </c>
      <c r="Z2389" s="7">
        <v>43734</v>
      </c>
      <c r="AA2389">
        <f>_xlfn.DAYS(טבלה1[[#This Row],[Removal_date]],טבלה1[[#This Row],[published_date]])</f>
        <v>2321</v>
      </c>
      <c r="AB2389" s="4">
        <f>טבלה1[[#This Row],[price]]*טבלה1[[#This Row],[num_subscribers]]</f>
        <v>26150</v>
      </c>
    </row>
    <row r="2390" spans="1:28" x14ac:dyDescent="0.3">
      <c r="A2390">
        <v>56259</v>
      </c>
      <c r="B2390" t="s">
        <v>6320</v>
      </c>
      <c r="C2390" t="str">
        <f>LEFT(טבלה1[[#This Row],[course_title]],10)</f>
        <v xml:space="preserve">jQuery UI </v>
      </c>
      <c r="D2390" t="str">
        <f>RIGHT(טבלה1[[#This Row],[course_title]],10)</f>
        <v>I In Depth</v>
      </c>
      <c r="E2390" t="str">
        <f>MID(טבלה1[[#This Row],[course_title]],2,10)</f>
        <v>Query UI I</v>
      </c>
      <c r="F2390" t="s">
        <v>6321</v>
      </c>
      <c r="G2390" t="str">
        <f>REPLACE(טבלה1[[#This Row],[url]],19,3,"com")</f>
        <v>https://www.udemy.com/jquery-ui-in-depth/</v>
      </c>
      <c r="H2390" t="b">
        <v>1</v>
      </c>
      <c r="I2390" s="4">
        <v>25</v>
      </c>
      <c r="J2390" s="5">
        <v>1520</v>
      </c>
      <c r="K2390" s="5">
        <v>21</v>
      </c>
      <c r="L2390" s="5">
        <v>52</v>
      </c>
      <c r="M2390">
        <v>1</v>
      </c>
      <c r="N2390" t="str">
        <f>VLOOKUP(טבלה1[[#This Row],[level_id]],Level_id!$A$2:$B$5,2)</f>
        <v>All levels</v>
      </c>
      <c r="O2390" t="str">
        <f>LOWER(טבלה1[[#This Row],[level_desc]])</f>
        <v>all levels</v>
      </c>
      <c r="P2390" s="3" t="str">
        <f>UPPER(טבלה1[[#This Row],[small letters]])</f>
        <v>ALL LEVELS</v>
      </c>
      <c r="Q2390">
        <f>LEN(טבלה1[[#This Row],[no spaces]])</f>
        <v>10</v>
      </c>
      <c r="R2390" t="str">
        <f>TRIM(טבלה1[[#This Row],[small letters]])</f>
        <v>all levels</v>
      </c>
      <c r="S2390" s="6">
        <v>10.5</v>
      </c>
      <c r="T2390" s="12">
        <v>41483</v>
      </c>
      <c r="U2390" s="6">
        <f>DAY(טבלה1[[#This Row],[published_date]])</f>
        <v>28</v>
      </c>
      <c r="V2390" s="6">
        <f>MONTH(טבלה1[[#This Row],[published_date]])</f>
        <v>7</v>
      </c>
      <c r="W2390" s="6">
        <f>YEAR(טבלה1[[#This Row],[published_date]])</f>
        <v>2013</v>
      </c>
      <c r="X2390">
        <v>4</v>
      </c>
      <c r="Y2390" t="str">
        <f>VLOOKUP(טבלה1[[#This Row],[subject_id]],Subject_id!$A$2:$B$5,2)</f>
        <v>Web Development</v>
      </c>
      <c r="Z2390" s="7">
        <v>43734</v>
      </c>
      <c r="AA2390">
        <f>_xlfn.DAYS(טבלה1[[#This Row],[Removal_date]],טבלה1[[#This Row],[published_date]])</f>
        <v>2251</v>
      </c>
      <c r="AB2390" s="4">
        <f>טבלה1[[#This Row],[price]]*טבלה1[[#This Row],[num_subscribers]]</f>
        <v>38000</v>
      </c>
    </row>
    <row r="2391" spans="1:28" x14ac:dyDescent="0.3">
      <c r="A2391">
        <v>74782</v>
      </c>
      <c r="B2391" t="s">
        <v>3390</v>
      </c>
      <c r="C2391" t="str">
        <f>LEFT(טבלה1[[#This Row],[course_title]],10)</f>
        <v>How To Cre</v>
      </c>
      <c r="D2391" t="str">
        <f>RIGHT(טבלה1[[#This Row],[course_title]],10)</f>
        <v>ail Images</v>
      </c>
      <c r="E2391" t="str">
        <f>MID(טבלה1[[#This Row],[course_title]],2,10)</f>
        <v>ow To Crea</v>
      </c>
      <c r="F2391" t="s">
        <v>3391</v>
      </c>
      <c r="G2391" t="str">
        <f>REPLACE(טבלה1[[#This Row],[url]],19,3,"com")</f>
        <v>https://www.udemy.com/how-to-create-amazing-youtube-custom-thumbnail-images/</v>
      </c>
      <c r="H2391" t="b">
        <v>1</v>
      </c>
      <c r="I2391" s="4">
        <v>25</v>
      </c>
      <c r="J2391" s="5">
        <v>78</v>
      </c>
      <c r="K2391" s="5">
        <v>6</v>
      </c>
      <c r="L2391" s="5">
        <v>16</v>
      </c>
      <c r="M2391">
        <v>1</v>
      </c>
      <c r="N2391" t="str">
        <f>VLOOKUP(טבלה1[[#This Row],[level_id]],Level_id!$A$2:$B$5,2)</f>
        <v>All levels</v>
      </c>
      <c r="O2391" t="str">
        <f>LOWER(טבלה1[[#This Row],[level_desc]])</f>
        <v>all levels</v>
      </c>
      <c r="P2391" s="3" t="str">
        <f>UPPER(טבלה1[[#This Row],[small letters]])</f>
        <v>ALL LEVELS</v>
      </c>
      <c r="Q2391">
        <f>LEN(טבלה1[[#This Row],[no spaces]])</f>
        <v>10</v>
      </c>
      <c r="R2391" t="str">
        <f>TRIM(טבלה1[[#This Row],[small letters]])</f>
        <v>all levels</v>
      </c>
      <c r="S2391" s="6">
        <v>1.5</v>
      </c>
      <c r="T2391" s="12">
        <v>41546</v>
      </c>
      <c r="U2391" s="6">
        <f>DAY(טבלה1[[#This Row],[published_date]])</f>
        <v>29</v>
      </c>
      <c r="V2391" s="6">
        <f>MONTH(טבלה1[[#This Row],[published_date]])</f>
        <v>9</v>
      </c>
      <c r="W2391" s="6">
        <f>YEAR(טבלה1[[#This Row],[published_date]])</f>
        <v>2013</v>
      </c>
      <c r="X2391">
        <v>2</v>
      </c>
      <c r="Y2391" t="str">
        <f>VLOOKUP(טבלה1[[#This Row],[subject_id]],Subject_id!$A$2:$B$5,2)</f>
        <v>Graphic Design</v>
      </c>
      <c r="Z2391" s="7">
        <v>43734</v>
      </c>
      <c r="AA2391">
        <f>_xlfn.DAYS(טבלה1[[#This Row],[Removal_date]],טבלה1[[#This Row],[published_date]])</f>
        <v>2188</v>
      </c>
      <c r="AB2391" s="4">
        <f>טבלה1[[#This Row],[price]]*טבלה1[[#This Row],[num_subscribers]]</f>
        <v>1950</v>
      </c>
    </row>
    <row r="2392" spans="1:28" x14ac:dyDescent="0.3">
      <c r="A2392">
        <v>79120</v>
      </c>
      <c r="B2392" t="s">
        <v>2733</v>
      </c>
      <c r="C2392" t="str">
        <f>LEFT(טבלה1[[#This Row],[course_title]],10)</f>
        <v xml:space="preserve">LaTeX for </v>
      </c>
      <c r="D2392" t="str">
        <f>RIGHT(טבלה1[[#This Row],[course_title]],10)</f>
        <v>blications</v>
      </c>
      <c r="E2392" t="str">
        <f>MID(טבלה1[[#This Row],[course_title]],2,10)</f>
        <v>aTeX for P</v>
      </c>
      <c r="F2392" t="s">
        <v>2734</v>
      </c>
      <c r="G2392" t="str">
        <f>REPLACE(טבלה1[[#This Row],[url]],19,3,"com")</f>
        <v>https://www.udemy.com/learn-latex/</v>
      </c>
      <c r="H2392" t="b">
        <v>1</v>
      </c>
      <c r="I2392" s="4">
        <v>25</v>
      </c>
      <c r="J2392" s="5">
        <v>867</v>
      </c>
      <c r="K2392" s="5">
        <v>203</v>
      </c>
      <c r="L2392" s="5">
        <v>22</v>
      </c>
      <c r="M2392">
        <v>2</v>
      </c>
      <c r="N2392" t="str">
        <f>VLOOKUP(טבלה1[[#This Row],[level_id]],Level_id!$A$2:$B$5,2)</f>
        <v>Beginner Level</v>
      </c>
      <c r="O2392" t="str">
        <f>LOWER(טבלה1[[#This Row],[level_desc]])</f>
        <v>beginner level</v>
      </c>
      <c r="P2392" s="3" t="str">
        <f>UPPER(טבלה1[[#This Row],[small letters]])</f>
        <v>BEGINNER LEVEL</v>
      </c>
      <c r="Q2392">
        <f>LEN(טבלה1[[#This Row],[no spaces]])</f>
        <v>14</v>
      </c>
      <c r="R2392" t="str">
        <f>TRIM(טבלה1[[#This Row],[small letters]])</f>
        <v>beginner level</v>
      </c>
      <c r="S2392" s="6">
        <v>3</v>
      </c>
      <c r="T2392" s="12">
        <v>41541</v>
      </c>
      <c r="U2392" s="6">
        <f>DAY(טבלה1[[#This Row],[published_date]])</f>
        <v>24</v>
      </c>
      <c r="V2392" s="6">
        <f>MONTH(טבלה1[[#This Row],[published_date]])</f>
        <v>9</v>
      </c>
      <c r="W2392" s="6">
        <f>YEAR(טבלה1[[#This Row],[published_date]])</f>
        <v>2013</v>
      </c>
      <c r="X2392">
        <v>2</v>
      </c>
      <c r="Y2392" t="str">
        <f>VLOOKUP(טבלה1[[#This Row],[subject_id]],Subject_id!$A$2:$B$5,2)</f>
        <v>Graphic Design</v>
      </c>
      <c r="Z2392" s="7">
        <v>43465</v>
      </c>
      <c r="AA2392">
        <f>_xlfn.DAYS(טבלה1[[#This Row],[Removal_date]],טבלה1[[#This Row],[published_date]])</f>
        <v>1924</v>
      </c>
      <c r="AB2392" s="4">
        <f>טבלה1[[#This Row],[price]]*טבלה1[[#This Row],[num_subscribers]]</f>
        <v>21675</v>
      </c>
    </row>
    <row r="2393" spans="1:28" x14ac:dyDescent="0.3">
      <c r="A2393">
        <v>79364</v>
      </c>
      <c r="B2393" t="s">
        <v>1286</v>
      </c>
      <c r="C2393" t="str">
        <f>LEFT(טבלה1[[#This Row],[course_title]],10)</f>
        <v>Your Busin</v>
      </c>
      <c r="D2393" t="str">
        <f>RIGHT(טבלה1[[#This Row],[course_title]],10)</f>
        <v>he Numbers</v>
      </c>
      <c r="E2393" t="str">
        <f>MID(טבלה1[[#This Row],[course_title]],2,10)</f>
        <v>our Busine</v>
      </c>
      <c r="F2393" t="s">
        <v>1287</v>
      </c>
      <c r="G2393" t="str">
        <f>REPLACE(טבלה1[[#This Row],[url]],19,3,"com")</f>
        <v>https://www.udemy.com/your-business-by-the-numbers/</v>
      </c>
      <c r="H2393" t="b">
        <v>1</v>
      </c>
      <c r="I2393" s="4">
        <v>25</v>
      </c>
      <c r="J2393" s="5">
        <v>29</v>
      </c>
      <c r="K2393" s="5">
        <v>2</v>
      </c>
      <c r="L2393" s="5">
        <v>42</v>
      </c>
      <c r="M2393">
        <v>1</v>
      </c>
      <c r="N2393" t="str">
        <f>VLOOKUP(טבלה1[[#This Row],[level_id]],Level_id!$A$2:$B$5,2)</f>
        <v>All levels</v>
      </c>
      <c r="O2393" t="str">
        <f>LOWER(טבלה1[[#This Row],[level_desc]])</f>
        <v>all levels</v>
      </c>
      <c r="P2393" s="3" t="str">
        <f>UPPER(טבלה1[[#This Row],[small letters]])</f>
        <v>ALL LEVELS</v>
      </c>
      <c r="Q2393">
        <f>LEN(טבלה1[[#This Row],[no spaces]])</f>
        <v>10</v>
      </c>
      <c r="R2393" t="str">
        <f>TRIM(טבלה1[[#This Row],[small letters]])</f>
        <v>all levels</v>
      </c>
      <c r="S2393" s="6">
        <v>3</v>
      </c>
      <c r="T2393" s="12">
        <v>41543</v>
      </c>
      <c r="U2393" s="6">
        <f>DAY(טבלה1[[#This Row],[published_date]])</f>
        <v>26</v>
      </c>
      <c r="V2393" s="6">
        <f>MONTH(טבלה1[[#This Row],[published_date]])</f>
        <v>9</v>
      </c>
      <c r="W2393" s="6">
        <f>YEAR(טבלה1[[#This Row],[published_date]])</f>
        <v>2013</v>
      </c>
      <c r="X2393">
        <v>1</v>
      </c>
      <c r="Y2393" t="str">
        <f>VLOOKUP(טבלה1[[#This Row],[subject_id]],Subject_id!$A$2:$B$5,2)</f>
        <v>Business Finance</v>
      </c>
      <c r="Z2393" s="7">
        <v>43318</v>
      </c>
      <c r="AA2393">
        <f>_xlfn.DAYS(טבלה1[[#This Row],[Removal_date]],טבלה1[[#This Row],[published_date]])</f>
        <v>1775</v>
      </c>
      <c r="AB2393" s="4">
        <f>טבלה1[[#This Row],[price]]*טבלה1[[#This Row],[num_subscribers]]</f>
        <v>725</v>
      </c>
    </row>
    <row r="2394" spans="1:28" x14ac:dyDescent="0.3">
      <c r="A2394">
        <v>93850</v>
      </c>
      <c r="B2394" t="s">
        <v>2154</v>
      </c>
      <c r="C2394" t="str">
        <f>LEFT(טבלה1[[#This Row],[course_title]],10)</f>
        <v xml:space="preserve">Financial </v>
      </c>
      <c r="D2394" t="str">
        <f>RIGHT(טבלה1[[#This Row],[course_title]],10)</f>
        <v>Case Study</v>
      </c>
      <c r="E2394" t="str">
        <f>MID(טבלה1[[#This Row],[course_title]],2,10)</f>
        <v>inancial M</v>
      </c>
      <c r="F2394" t="s">
        <v>2155</v>
      </c>
      <c r="G2394" t="str">
        <f>REPLACE(טבלה1[[#This Row],[url]],19,3,"com")</f>
        <v>https://www.udemy.com/financial-modeling-facebook-case-study_in_excel/</v>
      </c>
      <c r="H2394" t="b">
        <v>1</v>
      </c>
      <c r="I2394" s="4">
        <v>25</v>
      </c>
      <c r="J2394" s="5">
        <v>9</v>
      </c>
      <c r="K2394" s="5">
        <v>3</v>
      </c>
      <c r="L2394" s="5">
        <v>13</v>
      </c>
      <c r="M2394">
        <v>1</v>
      </c>
      <c r="N2394" t="str">
        <f>VLOOKUP(טבלה1[[#This Row],[level_id]],Level_id!$A$2:$B$5,2)</f>
        <v>All levels</v>
      </c>
      <c r="O2394" t="str">
        <f>LOWER(טבלה1[[#This Row],[level_desc]])</f>
        <v>all levels</v>
      </c>
      <c r="P2394" s="3" t="str">
        <f>UPPER(טבלה1[[#This Row],[small letters]])</f>
        <v>ALL LEVELS</v>
      </c>
      <c r="Q2394">
        <f>LEN(טבלה1[[#This Row],[no spaces]])</f>
        <v>10</v>
      </c>
      <c r="R2394" t="str">
        <f>TRIM(טבלה1[[#This Row],[small letters]])</f>
        <v>all levels</v>
      </c>
      <c r="S2394" s="6">
        <v>1.5</v>
      </c>
      <c r="T2394" s="12">
        <v>41549</v>
      </c>
      <c r="U2394" s="6">
        <f>DAY(טבלה1[[#This Row],[published_date]])</f>
        <v>2</v>
      </c>
      <c r="V2394" s="6">
        <f>MONTH(טבלה1[[#This Row],[published_date]])</f>
        <v>10</v>
      </c>
      <c r="W2394" s="6">
        <f>YEAR(טבלה1[[#This Row],[published_date]])</f>
        <v>2013</v>
      </c>
      <c r="X2394">
        <v>1</v>
      </c>
      <c r="Y2394" t="str">
        <f>VLOOKUP(טבלה1[[#This Row],[subject_id]],Subject_id!$A$2:$B$5,2)</f>
        <v>Business Finance</v>
      </c>
      <c r="Z2394" s="7">
        <v>43734</v>
      </c>
      <c r="AA2394">
        <f>_xlfn.DAYS(טבלה1[[#This Row],[Removal_date]],טבלה1[[#This Row],[published_date]])</f>
        <v>2185</v>
      </c>
      <c r="AB2394" s="4">
        <f>טבלה1[[#This Row],[price]]*טבלה1[[#This Row],[num_subscribers]]</f>
        <v>225</v>
      </c>
    </row>
    <row r="2395" spans="1:28" x14ac:dyDescent="0.3">
      <c r="A2395">
        <v>112602</v>
      </c>
      <c r="B2395" t="s">
        <v>4902</v>
      </c>
      <c r="C2395" t="str">
        <f>LEFT(טבלה1[[#This Row],[course_title]],10)</f>
        <v>Learn Guit</v>
      </c>
      <c r="D2395" t="str">
        <f>RIGHT(טבלה1[[#This Row],[course_title]],10)</f>
        <v>t's Faster</v>
      </c>
      <c r="E2395" t="str">
        <f>MID(טבלה1[[#This Row],[course_title]],2,10)</f>
        <v>earn Guita</v>
      </c>
      <c r="F2395" t="s">
        <v>4903</v>
      </c>
      <c r="G2395" t="str">
        <f>REPLACE(טבלה1[[#This Row],[url]],19,3,"com")</f>
        <v>https://www.udemy.com/learn-guitar-the-easy-way-its-faster/</v>
      </c>
      <c r="H2395" t="b">
        <v>1</v>
      </c>
      <c r="I2395" s="4">
        <v>25</v>
      </c>
      <c r="J2395" s="5">
        <v>57</v>
      </c>
      <c r="K2395" s="5">
        <v>2</v>
      </c>
      <c r="L2395" s="5">
        <v>16</v>
      </c>
      <c r="M2395">
        <v>2</v>
      </c>
      <c r="N2395" t="str">
        <f>VLOOKUP(טבלה1[[#This Row],[level_id]],Level_id!$A$2:$B$5,2)</f>
        <v>Beginner Level</v>
      </c>
      <c r="O2395" t="str">
        <f>LOWER(טבלה1[[#This Row],[level_desc]])</f>
        <v>beginner level</v>
      </c>
      <c r="P2395" s="3" t="str">
        <f>UPPER(טבלה1[[#This Row],[small letters]])</f>
        <v>BEGINNER LEVEL</v>
      </c>
      <c r="Q2395">
        <f>LEN(טבלה1[[#This Row],[no spaces]])</f>
        <v>14</v>
      </c>
      <c r="R2395" t="str">
        <f>TRIM(טבלה1[[#This Row],[small letters]])</f>
        <v>beginner level</v>
      </c>
      <c r="S2395" s="6">
        <v>4.5</v>
      </c>
      <c r="T2395" s="12">
        <v>41592</v>
      </c>
      <c r="U2395" s="6">
        <f>DAY(טבלה1[[#This Row],[published_date]])</f>
        <v>14</v>
      </c>
      <c r="V2395" s="6">
        <f>MONTH(טבלה1[[#This Row],[published_date]])</f>
        <v>11</v>
      </c>
      <c r="W2395" s="6">
        <f>YEAR(טבלה1[[#This Row],[published_date]])</f>
        <v>2013</v>
      </c>
      <c r="X2395">
        <v>3</v>
      </c>
      <c r="Y2395" t="str">
        <f>VLOOKUP(טבלה1[[#This Row],[subject_id]],Subject_id!$A$2:$B$5,2)</f>
        <v>Musical Instruments</v>
      </c>
      <c r="Z2395" s="7">
        <v>43465</v>
      </c>
      <c r="AA2395">
        <f>_xlfn.DAYS(טבלה1[[#This Row],[Removal_date]],טבלה1[[#This Row],[published_date]])</f>
        <v>1873</v>
      </c>
      <c r="AB2395" s="4">
        <f>טבלה1[[#This Row],[price]]*טבלה1[[#This Row],[num_subscribers]]</f>
        <v>1425</v>
      </c>
    </row>
    <row r="2396" spans="1:28" x14ac:dyDescent="0.3">
      <c r="A2396">
        <v>116924</v>
      </c>
      <c r="B2396" t="s">
        <v>2188</v>
      </c>
      <c r="C2396" t="str">
        <f>LEFT(טבלה1[[#This Row],[course_title]],10)</f>
        <v>Gana en la</v>
      </c>
      <c r="D2396" t="str">
        <f>RIGHT(טבלה1[[#This Row],[course_title]],10)</f>
        <v>s TÃ©cnico</v>
      </c>
      <c r="E2396" t="str">
        <f>MID(טבלה1[[#This Row],[course_title]],2,10)</f>
        <v xml:space="preserve">ana en la </v>
      </c>
      <c r="F2396" t="s">
        <v>2189</v>
      </c>
      <c r="G2396" t="str">
        <f>REPLACE(טבלה1[[#This Row],[url]],19,3,"com")</f>
        <v>https://www.udemy.com/curso-basico-de-interpretacion-de-la-bolsa-mediante-graficos/</v>
      </c>
      <c r="H2396" t="b">
        <v>1</v>
      </c>
      <c r="I2396" s="4">
        <v>25</v>
      </c>
      <c r="J2396" s="5">
        <v>91</v>
      </c>
      <c r="K2396" s="5">
        <v>11</v>
      </c>
      <c r="L2396" s="5">
        <v>35</v>
      </c>
      <c r="M2396">
        <v>2</v>
      </c>
      <c r="N2396" t="str">
        <f>VLOOKUP(טבלה1[[#This Row],[level_id]],Level_id!$A$2:$B$5,2)</f>
        <v>Beginner Level</v>
      </c>
      <c r="O2396" t="str">
        <f>LOWER(טבלה1[[#This Row],[level_desc]])</f>
        <v>beginner level</v>
      </c>
      <c r="P2396" s="3" t="str">
        <f>UPPER(טבלה1[[#This Row],[small letters]])</f>
        <v>BEGINNER LEVEL</v>
      </c>
      <c r="Q2396">
        <f>LEN(טבלה1[[#This Row],[no spaces]])</f>
        <v>14</v>
      </c>
      <c r="R2396" t="str">
        <f>TRIM(טבלה1[[#This Row],[small letters]])</f>
        <v>beginner level</v>
      </c>
      <c r="S2396" s="6">
        <v>8.5</v>
      </c>
      <c r="T2396" s="12">
        <v>41668</v>
      </c>
      <c r="U2396" s="6">
        <f>DAY(טבלה1[[#This Row],[published_date]])</f>
        <v>29</v>
      </c>
      <c r="V2396" s="6">
        <f>MONTH(טבלה1[[#This Row],[published_date]])</f>
        <v>1</v>
      </c>
      <c r="W2396" s="6">
        <f>YEAR(טבלה1[[#This Row],[published_date]])</f>
        <v>2014</v>
      </c>
      <c r="X2396">
        <v>1</v>
      </c>
      <c r="Y2396" t="str">
        <f>VLOOKUP(טבלה1[[#This Row],[subject_id]],Subject_id!$A$2:$B$5,2)</f>
        <v>Business Finance</v>
      </c>
      <c r="Z2396" s="7">
        <v>43465</v>
      </c>
      <c r="AA2396">
        <f>_xlfn.DAYS(טבלה1[[#This Row],[Removal_date]],טבלה1[[#This Row],[published_date]])</f>
        <v>1797</v>
      </c>
      <c r="AB2396" s="4">
        <f>טבלה1[[#This Row],[price]]*טבלה1[[#This Row],[num_subscribers]]</f>
        <v>2275</v>
      </c>
    </row>
    <row r="2397" spans="1:28" x14ac:dyDescent="0.3">
      <c r="A2397">
        <v>119276</v>
      </c>
      <c r="B2397" t="s">
        <v>1210</v>
      </c>
      <c r="C2397" t="str">
        <f>LEFT(טבלה1[[#This Row],[course_title]],10)</f>
        <v xml:space="preserve">Aprende a </v>
      </c>
      <c r="D2397" t="str">
        <f>RIGHT(טבלה1[[#This Row],[course_title]],10)</f>
        <v>nja Trader</v>
      </c>
      <c r="E2397" t="str">
        <f>MID(טבלה1[[#This Row],[course_title]],2,10)</f>
        <v>prende a h</v>
      </c>
      <c r="F2397" t="s">
        <v>1211</v>
      </c>
      <c r="G2397" t="str">
        <f>REPLACE(טבלה1[[#This Row],[url]],19,3,"com")</f>
        <v>https://www.udemy.com/aprende-a-hacer-paper-trading-simulacion-con-ninja-trader/</v>
      </c>
      <c r="H2397" t="b">
        <v>1</v>
      </c>
      <c r="I2397" s="4">
        <v>25</v>
      </c>
      <c r="J2397" s="5">
        <v>148</v>
      </c>
      <c r="K2397" s="5">
        <v>3</v>
      </c>
      <c r="L2397" s="5">
        <v>15</v>
      </c>
      <c r="M2397">
        <v>2</v>
      </c>
      <c r="N2397" t="str">
        <f>VLOOKUP(טבלה1[[#This Row],[level_id]],Level_id!$A$2:$B$5,2)</f>
        <v>Beginner Level</v>
      </c>
      <c r="O2397" t="str">
        <f>LOWER(טבלה1[[#This Row],[level_desc]])</f>
        <v>beginner level</v>
      </c>
      <c r="P2397" s="3" t="str">
        <f>UPPER(טבלה1[[#This Row],[small letters]])</f>
        <v>BEGINNER LEVEL</v>
      </c>
      <c r="Q2397">
        <f>LEN(טבלה1[[#This Row],[no spaces]])</f>
        <v>14</v>
      </c>
      <c r="R2397" t="str">
        <f>TRIM(טבלה1[[#This Row],[small letters]])</f>
        <v>beginner level</v>
      </c>
      <c r="S2397" s="6">
        <v>1.5</v>
      </c>
      <c r="T2397" s="12">
        <v>41593</v>
      </c>
      <c r="U2397" s="6">
        <f>DAY(טבלה1[[#This Row],[published_date]])</f>
        <v>15</v>
      </c>
      <c r="V2397" s="6">
        <f>MONTH(טבלה1[[#This Row],[published_date]])</f>
        <v>11</v>
      </c>
      <c r="W2397" s="6">
        <f>YEAR(טבלה1[[#This Row],[published_date]])</f>
        <v>2013</v>
      </c>
      <c r="X2397">
        <v>1</v>
      </c>
      <c r="Y2397" t="str">
        <f>VLOOKUP(טבלה1[[#This Row],[subject_id]],Subject_id!$A$2:$B$5,2)</f>
        <v>Business Finance</v>
      </c>
      <c r="Z2397" s="7">
        <v>43465</v>
      </c>
      <c r="AA2397">
        <f>_xlfn.DAYS(טבלה1[[#This Row],[Removal_date]],טבלה1[[#This Row],[published_date]])</f>
        <v>1872</v>
      </c>
      <c r="AB2397" s="4">
        <f>טבלה1[[#This Row],[price]]*טבלה1[[#This Row],[num_subscribers]]</f>
        <v>3700</v>
      </c>
    </row>
    <row r="2398" spans="1:28" x14ac:dyDescent="0.3">
      <c r="A2398">
        <v>131562</v>
      </c>
      <c r="B2398" t="s">
        <v>4386</v>
      </c>
      <c r="C2398" t="str">
        <f>LEFT(טבלה1[[#This Row],[course_title]],10)</f>
        <v>Piano With</v>
      </c>
      <c r="D2398" t="str">
        <f>RIGHT(טבלה1[[#This Row],[course_title]],10)</f>
        <v>With A Pro</v>
      </c>
      <c r="E2398" t="str">
        <f>MID(טבלה1[[#This Row],[course_title]],2,10)</f>
        <v xml:space="preserve">iano With </v>
      </c>
      <c r="F2398" t="s">
        <v>4387</v>
      </c>
      <c r="G2398" t="str">
        <f>REPLACE(טבלה1[[#This Row],[url]],19,3,"com")</f>
        <v>https://www.udemy.com/piano-with-a-pro/</v>
      </c>
      <c r="H2398" t="b">
        <v>1</v>
      </c>
      <c r="I2398" s="4">
        <v>25</v>
      </c>
      <c r="J2398" s="5">
        <v>66</v>
      </c>
      <c r="K2398" s="5">
        <v>6</v>
      </c>
      <c r="L2398" s="5">
        <v>38</v>
      </c>
      <c r="M2398">
        <v>1</v>
      </c>
      <c r="N2398" t="str">
        <f>VLOOKUP(טבלה1[[#This Row],[level_id]],Level_id!$A$2:$B$5,2)</f>
        <v>All levels</v>
      </c>
      <c r="O2398" t="str">
        <f>LOWER(טבלה1[[#This Row],[level_desc]])</f>
        <v>all levels</v>
      </c>
      <c r="P2398" s="3" t="str">
        <f>UPPER(טבלה1[[#This Row],[small letters]])</f>
        <v>ALL LEVELS</v>
      </c>
      <c r="Q2398">
        <f>LEN(טבלה1[[#This Row],[no spaces]])</f>
        <v>10</v>
      </c>
      <c r="R2398" t="str">
        <f>TRIM(טבלה1[[#This Row],[small letters]])</f>
        <v>all levels</v>
      </c>
      <c r="S2398" s="6">
        <v>2.5</v>
      </c>
      <c r="T2398" s="12">
        <v>41764</v>
      </c>
      <c r="U2398" s="6">
        <f>DAY(טבלה1[[#This Row],[published_date]])</f>
        <v>5</v>
      </c>
      <c r="V2398" s="6">
        <f>MONTH(טבלה1[[#This Row],[published_date]])</f>
        <v>5</v>
      </c>
      <c r="W2398" s="6">
        <f>YEAR(טבלה1[[#This Row],[published_date]])</f>
        <v>2014</v>
      </c>
      <c r="X2398">
        <v>3</v>
      </c>
      <c r="Y2398" t="str">
        <f>VLOOKUP(טבלה1[[#This Row],[subject_id]],Subject_id!$A$2:$B$5,2)</f>
        <v>Musical Instruments</v>
      </c>
      <c r="Z2398" s="7">
        <v>43734</v>
      </c>
      <c r="AA2398">
        <f>_xlfn.DAYS(טבלה1[[#This Row],[Removal_date]],טבלה1[[#This Row],[published_date]])</f>
        <v>1970</v>
      </c>
      <c r="AB2398" s="4">
        <f>טבלה1[[#This Row],[price]]*טבלה1[[#This Row],[num_subscribers]]</f>
        <v>1650</v>
      </c>
    </row>
    <row r="2399" spans="1:28" x14ac:dyDescent="0.3">
      <c r="A2399">
        <v>138336</v>
      </c>
      <c r="B2399" t="s">
        <v>4482</v>
      </c>
      <c r="C2399" t="str">
        <f>LEFT(טבלה1[[#This Row],[course_title]],10)</f>
        <v xml:space="preserve">Piano The </v>
      </c>
      <c r="D2399" t="str">
        <f>RIGHT(טבלה1[[#This Row],[course_title]],10)</f>
        <v xml:space="preserve"> Enjoyment</v>
      </c>
      <c r="E2399" t="str">
        <f>MID(טבלה1[[#This Row],[course_title]],2,10)</f>
        <v>iano The H</v>
      </c>
      <c r="F2399" t="s">
        <v>4483</v>
      </c>
      <c r="G2399" t="str">
        <f>REPLACE(טבלה1[[#This Row],[url]],19,3,"com")</f>
        <v>https://www.udemy.com/piano-the-hard-way/</v>
      </c>
      <c r="H2399" t="b">
        <v>1</v>
      </c>
      <c r="I2399" s="4">
        <v>25</v>
      </c>
      <c r="J2399" s="5">
        <v>238</v>
      </c>
      <c r="K2399" s="5">
        <v>3</v>
      </c>
      <c r="L2399" s="5">
        <v>22</v>
      </c>
      <c r="M2399">
        <v>2</v>
      </c>
      <c r="N2399" t="str">
        <f>VLOOKUP(טבלה1[[#This Row],[level_id]],Level_id!$A$2:$B$5,2)</f>
        <v>Beginner Level</v>
      </c>
      <c r="O2399" t="str">
        <f>LOWER(טבלה1[[#This Row],[level_desc]])</f>
        <v>beginner level</v>
      </c>
      <c r="P2399" s="3" t="str">
        <f>UPPER(טבלה1[[#This Row],[small letters]])</f>
        <v>BEGINNER LEVEL</v>
      </c>
      <c r="Q2399">
        <f>LEN(טבלה1[[#This Row],[no spaces]])</f>
        <v>14</v>
      </c>
      <c r="R2399" t="str">
        <f>TRIM(טבלה1[[#This Row],[small letters]])</f>
        <v>beginner level</v>
      </c>
      <c r="S2399" s="6">
        <v>1</v>
      </c>
      <c r="T2399" s="12">
        <v>41689</v>
      </c>
      <c r="U2399" s="6">
        <f>DAY(טבלה1[[#This Row],[published_date]])</f>
        <v>19</v>
      </c>
      <c r="V2399" s="6">
        <f>MONTH(טבלה1[[#This Row],[published_date]])</f>
        <v>2</v>
      </c>
      <c r="W2399" s="6">
        <f>YEAR(טבלה1[[#This Row],[published_date]])</f>
        <v>2014</v>
      </c>
      <c r="X2399">
        <v>3</v>
      </c>
      <c r="Y2399" t="str">
        <f>VLOOKUP(טבלה1[[#This Row],[subject_id]],Subject_id!$A$2:$B$5,2)</f>
        <v>Musical Instruments</v>
      </c>
      <c r="Z2399" s="7">
        <v>43465</v>
      </c>
      <c r="AA2399">
        <f>_xlfn.DAYS(טבלה1[[#This Row],[Removal_date]],טבלה1[[#This Row],[published_date]])</f>
        <v>1776</v>
      </c>
      <c r="AB2399" s="4">
        <f>טבלה1[[#This Row],[price]]*טבלה1[[#This Row],[num_subscribers]]</f>
        <v>5950</v>
      </c>
    </row>
    <row r="2400" spans="1:28" x14ac:dyDescent="0.3">
      <c r="A2400">
        <v>195576</v>
      </c>
      <c r="B2400" t="s">
        <v>3616</v>
      </c>
      <c r="C2400" t="str">
        <f>LEFT(טבלה1[[#This Row],[course_title]],10)</f>
        <v>Learn To P</v>
      </c>
      <c r="D2400" t="str">
        <f>RIGHT(טבלה1[[#This Row],[course_title]],10)</f>
        <v>A Drum Kit</v>
      </c>
      <c r="E2400" t="str">
        <f>MID(טבלה1[[#This Row],[course_title]],2,10)</f>
        <v>earn To Pl</v>
      </c>
      <c r="F2400" t="s">
        <v>3617</v>
      </c>
      <c r="G2400" t="str">
        <f>REPLACE(טבלה1[[#This Row],[url]],19,3,"com")</f>
        <v>https://www.udemy.com/learn-to-play-the-drums-without-a-drum-kit/</v>
      </c>
      <c r="H2400" t="b">
        <v>1</v>
      </c>
      <c r="I2400" s="4">
        <v>25</v>
      </c>
      <c r="J2400" s="5">
        <v>1589</v>
      </c>
      <c r="K2400" s="5">
        <v>52</v>
      </c>
      <c r="L2400" s="5">
        <v>39</v>
      </c>
      <c r="M2400">
        <v>1</v>
      </c>
      <c r="N2400" t="str">
        <f>VLOOKUP(טבלה1[[#This Row],[level_id]],Level_id!$A$2:$B$5,2)</f>
        <v>All levels</v>
      </c>
      <c r="O2400" t="str">
        <f>LOWER(טבלה1[[#This Row],[level_desc]])</f>
        <v>all levels</v>
      </c>
      <c r="P2400" s="3" t="str">
        <f>UPPER(טבלה1[[#This Row],[small letters]])</f>
        <v>ALL LEVELS</v>
      </c>
      <c r="Q2400">
        <f>LEN(טבלה1[[#This Row],[no spaces]])</f>
        <v>10</v>
      </c>
      <c r="R2400" t="str">
        <f>TRIM(טבלה1[[#This Row],[small letters]])</f>
        <v>all levels</v>
      </c>
      <c r="S2400" s="6">
        <v>2</v>
      </c>
      <c r="T2400" s="12">
        <v>41817</v>
      </c>
      <c r="U2400" s="6">
        <f>DAY(טבלה1[[#This Row],[published_date]])</f>
        <v>27</v>
      </c>
      <c r="V2400" s="6">
        <f>MONTH(טבלה1[[#This Row],[published_date]])</f>
        <v>6</v>
      </c>
      <c r="W2400" s="6">
        <f>YEAR(טבלה1[[#This Row],[published_date]])</f>
        <v>2014</v>
      </c>
      <c r="X2400">
        <v>3</v>
      </c>
      <c r="Y2400" t="str">
        <f>VLOOKUP(טבלה1[[#This Row],[subject_id]],Subject_id!$A$2:$B$5,2)</f>
        <v>Musical Instruments</v>
      </c>
      <c r="Z2400" s="7">
        <v>43734</v>
      </c>
      <c r="AA2400">
        <f>_xlfn.DAYS(טבלה1[[#This Row],[Removal_date]],טבלה1[[#This Row],[published_date]])</f>
        <v>1917</v>
      </c>
      <c r="AB2400" s="4">
        <f>טבלה1[[#This Row],[price]]*טבלה1[[#This Row],[num_subscribers]]</f>
        <v>39725</v>
      </c>
    </row>
    <row r="2401" spans="1:28" x14ac:dyDescent="0.3">
      <c r="A2401">
        <v>201472</v>
      </c>
      <c r="B2401" t="s">
        <v>4530</v>
      </c>
      <c r="C2401" t="str">
        <f>LEFT(טבלה1[[#This Row],[course_title]],10)</f>
        <v>Keyboard B</v>
      </c>
      <c r="D2401" t="str">
        <f>RIGHT(טבלה1[[#This Row],[course_title]],10)</f>
        <v>ard Basics</v>
      </c>
      <c r="E2401" t="str">
        <f>MID(טבלה1[[#This Row],[course_title]],2,10)</f>
        <v>eyboard Ba</v>
      </c>
      <c r="F2401" t="s">
        <v>4531</v>
      </c>
      <c r="G2401" t="str">
        <f>REPLACE(טבלה1[[#This Row],[url]],19,3,"com")</f>
        <v>https://www.udemy.com/keyboard-basics/</v>
      </c>
      <c r="H2401" t="b">
        <v>1</v>
      </c>
      <c r="I2401" s="4">
        <v>25</v>
      </c>
      <c r="J2401" s="5">
        <v>17</v>
      </c>
      <c r="K2401" s="5">
        <v>1</v>
      </c>
      <c r="L2401" s="5">
        <v>7</v>
      </c>
      <c r="M2401">
        <v>1</v>
      </c>
      <c r="N2401" t="str">
        <f>VLOOKUP(טבלה1[[#This Row],[level_id]],Level_id!$A$2:$B$5,2)</f>
        <v>All levels</v>
      </c>
      <c r="O2401" t="str">
        <f>LOWER(טבלה1[[#This Row],[level_desc]])</f>
        <v>all levels</v>
      </c>
      <c r="P2401" s="3" t="str">
        <f>UPPER(טבלה1[[#This Row],[small letters]])</f>
        <v>ALL LEVELS</v>
      </c>
      <c r="Q2401">
        <f>LEN(טבלה1[[#This Row],[no spaces]])</f>
        <v>10</v>
      </c>
      <c r="R2401" t="str">
        <f>TRIM(טבלה1[[#This Row],[small letters]])</f>
        <v>all levels</v>
      </c>
      <c r="S2401" s="6">
        <v>2</v>
      </c>
      <c r="T2401" s="12">
        <v>41751</v>
      </c>
      <c r="U2401" s="6">
        <f>DAY(טבלה1[[#This Row],[published_date]])</f>
        <v>22</v>
      </c>
      <c r="V2401" s="6">
        <f>MONTH(טבלה1[[#This Row],[published_date]])</f>
        <v>4</v>
      </c>
      <c r="W2401" s="6">
        <f>YEAR(טבלה1[[#This Row],[published_date]])</f>
        <v>2014</v>
      </c>
      <c r="X2401">
        <v>3</v>
      </c>
      <c r="Y2401" t="str">
        <f>VLOOKUP(טבלה1[[#This Row],[subject_id]],Subject_id!$A$2:$B$5,2)</f>
        <v>Musical Instruments</v>
      </c>
      <c r="Z2401" s="7">
        <v>43734</v>
      </c>
      <c r="AA2401">
        <f>_xlfn.DAYS(טבלה1[[#This Row],[Removal_date]],טבלה1[[#This Row],[published_date]])</f>
        <v>1983</v>
      </c>
      <c r="AB2401" s="4">
        <f>טבלה1[[#This Row],[price]]*טבלה1[[#This Row],[num_subscribers]]</f>
        <v>425</v>
      </c>
    </row>
    <row r="2402" spans="1:28" x14ac:dyDescent="0.3">
      <c r="A2402">
        <v>206592</v>
      </c>
      <c r="B2402" t="s">
        <v>3384</v>
      </c>
      <c r="C2402" t="str">
        <f>LEFT(טבלה1[[#This Row],[course_title]],10)</f>
        <v>:::Beginne</v>
      </c>
      <c r="D2402" t="str">
        <f>RIGHT(טבלה1[[#This Row],[course_title]],10)</f>
        <v>h Canva:::</v>
      </c>
      <c r="E2402" t="str">
        <f>MID(טבלה1[[#This Row],[course_title]],2,10)</f>
        <v>::Beginner</v>
      </c>
      <c r="F2402" t="s">
        <v>3385</v>
      </c>
      <c r="G2402" t="str">
        <f>REPLACE(טבלה1[[#This Row],[url]],19,3,"com")</f>
        <v>https://www.udemy.com/beginners-guide-to-creating-amazing-images-with-canva/</v>
      </c>
      <c r="H2402" t="b">
        <v>1</v>
      </c>
      <c r="I2402" s="4">
        <v>25</v>
      </c>
      <c r="J2402" s="5">
        <v>72</v>
      </c>
      <c r="K2402" s="5">
        <v>5</v>
      </c>
      <c r="L2402" s="5">
        <v>17</v>
      </c>
      <c r="M2402">
        <v>2</v>
      </c>
      <c r="N2402" t="str">
        <f>VLOOKUP(טבלה1[[#This Row],[level_id]],Level_id!$A$2:$B$5,2)</f>
        <v>Beginner Level</v>
      </c>
      <c r="O2402" t="str">
        <f>LOWER(טבלה1[[#This Row],[level_desc]])</f>
        <v>beginner level</v>
      </c>
      <c r="P2402" s="3" t="str">
        <f>UPPER(טבלה1[[#This Row],[small letters]])</f>
        <v>BEGINNER LEVEL</v>
      </c>
      <c r="Q2402">
        <f>LEN(טבלה1[[#This Row],[no spaces]])</f>
        <v>14</v>
      </c>
      <c r="R2402" t="str">
        <f>TRIM(טבלה1[[#This Row],[small letters]])</f>
        <v>beginner level</v>
      </c>
      <c r="S2402" s="6">
        <v>1</v>
      </c>
      <c r="T2402" s="12">
        <v>41758</v>
      </c>
      <c r="U2402" s="6">
        <f>DAY(טבלה1[[#This Row],[published_date]])</f>
        <v>29</v>
      </c>
      <c r="V2402" s="6">
        <f>MONTH(טבלה1[[#This Row],[published_date]])</f>
        <v>4</v>
      </c>
      <c r="W2402" s="6">
        <f>YEAR(טבלה1[[#This Row],[published_date]])</f>
        <v>2014</v>
      </c>
      <c r="X2402">
        <v>2</v>
      </c>
      <c r="Y2402" t="str">
        <f>VLOOKUP(טבלה1[[#This Row],[subject_id]],Subject_id!$A$2:$B$5,2)</f>
        <v>Graphic Design</v>
      </c>
      <c r="Z2402" s="7">
        <v>43465</v>
      </c>
      <c r="AA2402">
        <f>_xlfn.DAYS(טבלה1[[#This Row],[Removal_date]],טבלה1[[#This Row],[published_date]])</f>
        <v>1707</v>
      </c>
      <c r="AB2402" s="4">
        <f>טבלה1[[#This Row],[price]]*טבלה1[[#This Row],[num_subscribers]]</f>
        <v>1800</v>
      </c>
    </row>
    <row r="2403" spans="1:28" x14ac:dyDescent="0.3">
      <c r="A2403">
        <v>206986</v>
      </c>
      <c r="B2403" t="s">
        <v>4576</v>
      </c>
      <c r="C2403" t="str">
        <f>LEFT(טבלה1[[#This Row],[course_title]],10)</f>
        <v>Piano Less</v>
      </c>
      <c r="D2403" t="str">
        <f>RIGHT(טבלה1[[#This Row],[course_title]],10)</f>
        <v xml:space="preserve"> Made Easy</v>
      </c>
      <c r="E2403" t="str">
        <f>MID(טבלה1[[#This Row],[course_title]],2,10)</f>
        <v>iano Lesso</v>
      </c>
      <c r="F2403" t="s">
        <v>4577</v>
      </c>
      <c r="G2403" t="str">
        <f>REPLACE(טבלה1[[#This Row],[url]],19,3,"com")</f>
        <v>https://www.udemy.com/piano-lessons-for-beginners-made-easy/</v>
      </c>
      <c r="H2403" t="b">
        <v>1</v>
      </c>
      <c r="I2403" s="4">
        <v>25</v>
      </c>
      <c r="J2403" s="5">
        <v>333</v>
      </c>
      <c r="K2403" s="5">
        <v>5</v>
      </c>
      <c r="L2403" s="5">
        <v>40</v>
      </c>
      <c r="M2403">
        <v>2</v>
      </c>
      <c r="N2403" t="str">
        <f>VLOOKUP(טבלה1[[#This Row],[level_id]],Level_id!$A$2:$B$5,2)</f>
        <v>Beginner Level</v>
      </c>
      <c r="O2403" t="str">
        <f>LOWER(טבלה1[[#This Row],[level_desc]])</f>
        <v>beginner level</v>
      </c>
      <c r="P2403" s="3" t="str">
        <f>UPPER(טבלה1[[#This Row],[small letters]])</f>
        <v>BEGINNER LEVEL</v>
      </c>
      <c r="Q2403">
        <f>LEN(טבלה1[[#This Row],[no spaces]])</f>
        <v>14</v>
      </c>
      <c r="R2403" t="str">
        <f>TRIM(טבלה1[[#This Row],[small letters]])</f>
        <v>beginner level</v>
      </c>
      <c r="S2403" s="6">
        <v>3</v>
      </c>
      <c r="T2403" s="12">
        <v>41787</v>
      </c>
      <c r="U2403" s="6">
        <f>DAY(טבלה1[[#This Row],[published_date]])</f>
        <v>28</v>
      </c>
      <c r="V2403" s="6">
        <f>MONTH(טבלה1[[#This Row],[published_date]])</f>
        <v>5</v>
      </c>
      <c r="W2403" s="6">
        <f>YEAR(טבלה1[[#This Row],[published_date]])</f>
        <v>2014</v>
      </c>
      <c r="X2403">
        <v>3</v>
      </c>
      <c r="Y2403" t="str">
        <f>VLOOKUP(טבלה1[[#This Row],[subject_id]],Subject_id!$A$2:$B$5,2)</f>
        <v>Musical Instruments</v>
      </c>
      <c r="Z2403" s="7">
        <v>43465</v>
      </c>
      <c r="AA2403">
        <f>_xlfn.DAYS(טבלה1[[#This Row],[Removal_date]],טבלה1[[#This Row],[published_date]])</f>
        <v>1678</v>
      </c>
      <c r="AB2403" s="4">
        <f>טבלה1[[#This Row],[price]]*טבלה1[[#This Row],[num_subscribers]]</f>
        <v>8325</v>
      </c>
    </row>
    <row r="2404" spans="1:28" x14ac:dyDescent="0.3">
      <c r="A2404">
        <v>231256</v>
      </c>
      <c r="B2404" t="s">
        <v>2024</v>
      </c>
      <c r="C2404" t="str">
        <f>LEFT(טבלה1[[#This Row],[course_title]],10)</f>
        <v>FOREX Curr</v>
      </c>
      <c r="D2404" t="str">
        <f>RIGHT(טבלה1[[#This Row],[course_title]],10)</f>
        <v xml:space="preserve"> Beginners</v>
      </c>
      <c r="E2404" t="str">
        <f>MID(טבלה1[[#This Row],[course_title]],2,10)</f>
        <v>OREX Curre</v>
      </c>
      <c r="F2404" t="s">
        <v>2025</v>
      </c>
      <c r="G2404" t="str">
        <f>REPLACE(טבלה1[[#This Row],[url]],19,3,"com")</f>
        <v>https://www.udemy.com/forex-currency-trading-for-beginners/</v>
      </c>
      <c r="H2404" t="b">
        <v>1</v>
      </c>
      <c r="I2404" s="4">
        <v>25</v>
      </c>
      <c r="J2404" s="5">
        <v>35</v>
      </c>
      <c r="K2404" s="5">
        <v>2</v>
      </c>
      <c r="L2404" s="5">
        <v>28</v>
      </c>
      <c r="M2404">
        <v>2</v>
      </c>
      <c r="N2404" t="str">
        <f>VLOOKUP(טבלה1[[#This Row],[level_id]],Level_id!$A$2:$B$5,2)</f>
        <v>Beginner Level</v>
      </c>
      <c r="O2404" t="str">
        <f>LOWER(טבלה1[[#This Row],[level_desc]])</f>
        <v>beginner level</v>
      </c>
      <c r="P2404" s="3" t="str">
        <f>UPPER(טבלה1[[#This Row],[small letters]])</f>
        <v>BEGINNER LEVEL</v>
      </c>
      <c r="Q2404">
        <f>LEN(טבלה1[[#This Row],[no spaces]])</f>
        <v>14</v>
      </c>
      <c r="R2404" t="str">
        <f>TRIM(טבלה1[[#This Row],[small letters]])</f>
        <v>beginner level</v>
      </c>
      <c r="S2404" s="6">
        <v>4</v>
      </c>
      <c r="T2404" s="12">
        <v>41807</v>
      </c>
      <c r="U2404" s="6">
        <f>DAY(טבלה1[[#This Row],[published_date]])</f>
        <v>17</v>
      </c>
      <c r="V2404" s="6">
        <f>MONTH(טבלה1[[#This Row],[published_date]])</f>
        <v>6</v>
      </c>
      <c r="W2404" s="6">
        <f>YEAR(טבלה1[[#This Row],[published_date]])</f>
        <v>2014</v>
      </c>
      <c r="X2404">
        <v>1</v>
      </c>
      <c r="Y2404" t="str">
        <f>VLOOKUP(טבלה1[[#This Row],[subject_id]],Subject_id!$A$2:$B$5,2)</f>
        <v>Business Finance</v>
      </c>
      <c r="Z2404" s="7">
        <v>43465</v>
      </c>
      <c r="AA2404">
        <f>_xlfn.DAYS(טבלה1[[#This Row],[Removal_date]],טבלה1[[#This Row],[published_date]])</f>
        <v>1658</v>
      </c>
      <c r="AB2404" s="4">
        <f>טבלה1[[#This Row],[price]]*טבלה1[[#This Row],[num_subscribers]]</f>
        <v>875</v>
      </c>
    </row>
    <row r="2405" spans="1:28" x14ac:dyDescent="0.3">
      <c r="A2405">
        <v>240256</v>
      </c>
      <c r="B2405" t="s">
        <v>1440</v>
      </c>
      <c r="C2405" t="str">
        <f>LEFT(טבלה1[[#This Row],[course_title]],10)</f>
        <v>Forex Brea</v>
      </c>
      <c r="D2405" t="str">
        <f>RIGHT(טבלה1[[#This Row],[course_title]],10)</f>
        <v>tive Guide</v>
      </c>
      <c r="E2405" t="str">
        <f>MID(טבלה1[[#This Row],[course_title]],2,10)</f>
        <v>orex Break</v>
      </c>
      <c r="F2405" t="s">
        <v>1441</v>
      </c>
      <c r="G2405" t="str">
        <f>REPLACE(טבלה1[[#This Row],[url]],19,3,"com")</f>
        <v>https://www.udemy.com/forex-breakout-profits-the-definitive-guide/</v>
      </c>
      <c r="H2405" t="b">
        <v>1</v>
      </c>
      <c r="I2405" s="4">
        <v>25</v>
      </c>
      <c r="J2405" s="5">
        <v>521</v>
      </c>
      <c r="K2405" s="5">
        <v>60</v>
      </c>
      <c r="L2405" s="5">
        <v>27</v>
      </c>
      <c r="M2405">
        <v>1</v>
      </c>
      <c r="N2405" t="str">
        <f>VLOOKUP(טבלה1[[#This Row],[level_id]],Level_id!$A$2:$B$5,2)</f>
        <v>All levels</v>
      </c>
      <c r="O2405" t="str">
        <f>LOWER(טבלה1[[#This Row],[level_desc]])</f>
        <v>all levels</v>
      </c>
      <c r="P2405" s="3" t="str">
        <f>UPPER(טבלה1[[#This Row],[small letters]])</f>
        <v>ALL LEVELS</v>
      </c>
      <c r="Q2405">
        <f>LEN(טבלה1[[#This Row],[no spaces]])</f>
        <v>10</v>
      </c>
      <c r="R2405" t="str">
        <f>TRIM(טבלה1[[#This Row],[small letters]])</f>
        <v>all levels</v>
      </c>
      <c r="S2405" s="6">
        <v>2.5</v>
      </c>
      <c r="T2405" s="12">
        <v>41973</v>
      </c>
      <c r="U2405" s="6">
        <f>DAY(טבלה1[[#This Row],[published_date]])</f>
        <v>30</v>
      </c>
      <c r="V2405" s="6">
        <f>MONTH(טבלה1[[#This Row],[published_date]])</f>
        <v>11</v>
      </c>
      <c r="W2405" s="6">
        <f>YEAR(טבלה1[[#This Row],[published_date]])</f>
        <v>2014</v>
      </c>
      <c r="X2405">
        <v>1</v>
      </c>
      <c r="Y2405" t="str">
        <f>VLOOKUP(טבלה1[[#This Row],[subject_id]],Subject_id!$A$2:$B$5,2)</f>
        <v>Business Finance</v>
      </c>
      <c r="Z2405" s="7">
        <v>43318</v>
      </c>
      <c r="AA2405">
        <f>_xlfn.DAYS(טבלה1[[#This Row],[Removal_date]],טבלה1[[#This Row],[published_date]])</f>
        <v>1345</v>
      </c>
      <c r="AB2405" s="4">
        <f>טבלה1[[#This Row],[price]]*טבלה1[[#This Row],[num_subscribers]]</f>
        <v>13025</v>
      </c>
    </row>
    <row r="2406" spans="1:28" x14ac:dyDescent="0.3">
      <c r="A2406">
        <v>247558</v>
      </c>
      <c r="B2406" t="s">
        <v>604</v>
      </c>
      <c r="C2406" t="str">
        <f>LEFT(טבלה1[[#This Row],[course_title]],10)</f>
        <v>A Complete</v>
      </c>
      <c r="D2406" t="str">
        <f>RIGHT(טבלה1[[#This Row],[course_title]],10)</f>
        <v>rex Market</v>
      </c>
      <c r="E2406" t="str">
        <f>MID(טבלה1[[#This Row],[course_title]],2,10)</f>
        <v xml:space="preserve"> Complete </v>
      </c>
      <c r="F2406" t="s">
        <v>605</v>
      </c>
      <c r="G2406" t="str">
        <f>REPLACE(טבלה1[[#This Row],[url]],19,3,"com")</f>
        <v>https://www.udemy.com/make-a-living-with-forex/</v>
      </c>
      <c r="H2406" t="b">
        <v>1</v>
      </c>
      <c r="I2406" s="4">
        <v>25</v>
      </c>
      <c r="J2406" s="5">
        <v>562</v>
      </c>
      <c r="K2406" s="5">
        <v>11</v>
      </c>
      <c r="L2406" s="5">
        <v>15</v>
      </c>
      <c r="M2406">
        <v>1</v>
      </c>
      <c r="N2406" t="str">
        <f>VLOOKUP(טבלה1[[#This Row],[level_id]],Level_id!$A$2:$B$5,2)</f>
        <v>All levels</v>
      </c>
      <c r="O2406" t="str">
        <f>LOWER(טבלה1[[#This Row],[level_desc]])</f>
        <v>all levels</v>
      </c>
      <c r="P2406" s="3" t="str">
        <f>UPPER(טבלה1[[#This Row],[small letters]])</f>
        <v>ALL LEVELS</v>
      </c>
      <c r="Q2406">
        <f>LEN(טבלה1[[#This Row],[no spaces]])</f>
        <v>10</v>
      </c>
      <c r="R2406" t="str">
        <f>TRIM(טבלה1[[#This Row],[small letters]])</f>
        <v>all levels</v>
      </c>
      <c r="S2406" s="6">
        <v>1</v>
      </c>
      <c r="T2406" s="12">
        <v>41818</v>
      </c>
      <c r="U2406" s="6">
        <f>DAY(טבלה1[[#This Row],[published_date]])</f>
        <v>28</v>
      </c>
      <c r="V2406" s="6">
        <f>MONTH(טבלה1[[#This Row],[published_date]])</f>
        <v>6</v>
      </c>
      <c r="W2406" s="6">
        <f>YEAR(טבלה1[[#This Row],[published_date]])</f>
        <v>2014</v>
      </c>
      <c r="X2406">
        <v>1</v>
      </c>
      <c r="Y2406" t="str">
        <f>VLOOKUP(טבלה1[[#This Row],[subject_id]],Subject_id!$A$2:$B$5,2)</f>
        <v>Business Finance</v>
      </c>
      <c r="Z2406" s="7">
        <v>43318</v>
      </c>
      <c r="AA2406">
        <f>_xlfn.DAYS(טבלה1[[#This Row],[Removal_date]],טבלה1[[#This Row],[published_date]])</f>
        <v>1500</v>
      </c>
      <c r="AB2406" s="4">
        <f>טבלה1[[#This Row],[price]]*טבלה1[[#This Row],[num_subscribers]]</f>
        <v>14050</v>
      </c>
    </row>
    <row r="2407" spans="1:28" x14ac:dyDescent="0.3">
      <c r="A2407">
        <v>275294</v>
      </c>
      <c r="B2407" t="s">
        <v>1010</v>
      </c>
      <c r="C2407" t="str">
        <f>LEFT(טבלה1[[#This Row],[course_title]],10)</f>
        <v xml:space="preserve">FastTrack </v>
      </c>
      <c r="D2407" t="str">
        <f>RIGHT(טבלה1[[#This Row],[course_title]],10)</f>
        <v>Strategies</v>
      </c>
      <c r="E2407" t="str">
        <f>MID(טבלה1[[#This Row],[course_title]],2,10)</f>
        <v>astTrack t</v>
      </c>
      <c r="F2407" t="s">
        <v>1011</v>
      </c>
      <c r="G2407" t="str">
        <f>REPLACE(טבלה1[[#This Row],[url]],19,3,"com")</f>
        <v>https://www.udemy.com/fasttrack-to-stock-trading-strategies/</v>
      </c>
      <c r="H2407" t="b">
        <v>1</v>
      </c>
      <c r="I2407" s="4">
        <v>25</v>
      </c>
      <c r="J2407" s="5">
        <v>5685</v>
      </c>
      <c r="K2407" s="5">
        <v>5</v>
      </c>
      <c r="L2407" s="5">
        <v>12</v>
      </c>
      <c r="M2407">
        <v>1</v>
      </c>
      <c r="N2407" t="str">
        <f>VLOOKUP(טבלה1[[#This Row],[level_id]],Level_id!$A$2:$B$5,2)</f>
        <v>All levels</v>
      </c>
      <c r="O2407" t="str">
        <f>LOWER(טבלה1[[#This Row],[level_desc]])</f>
        <v>all levels</v>
      </c>
      <c r="P2407" s="3" t="str">
        <f>UPPER(טבלה1[[#This Row],[small letters]])</f>
        <v>ALL LEVELS</v>
      </c>
      <c r="Q2407">
        <f>LEN(טבלה1[[#This Row],[no spaces]])</f>
        <v>10</v>
      </c>
      <c r="R2407" t="str">
        <f>TRIM(טבלה1[[#This Row],[small letters]])</f>
        <v>all levels</v>
      </c>
      <c r="S2407" s="6">
        <v>3.5</v>
      </c>
      <c r="T2407" s="12">
        <v>41856</v>
      </c>
      <c r="U2407" s="6">
        <f>DAY(טבלה1[[#This Row],[published_date]])</f>
        <v>5</v>
      </c>
      <c r="V2407" s="6">
        <f>MONTH(טבלה1[[#This Row],[published_date]])</f>
        <v>8</v>
      </c>
      <c r="W2407" s="6">
        <f>YEAR(טבלה1[[#This Row],[published_date]])</f>
        <v>2014</v>
      </c>
      <c r="X2407">
        <v>1</v>
      </c>
      <c r="Y2407" t="str">
        <f>VLOOKUP(טבלה1[[#This Row],[subject_id]],Subject_id!$A$2:$B$5,2)</f>
        <v>Business Finance</v>
      </c>
      <c r="Z2407" s="7">
        <v>43318</v>
      </c>
      <c r="AA2407">
        <f>_xlfn.DAYS(טבלה1[[#This Row],[Removal_date]],טבלה1[[#This Row],[published_date]])</f>
        <v>1462</v>
      </c>
      <c r="AB2407" s="4">
        <f>טבלה1[[#This Row],[price]]*טבלה1[[#This Row],[num_subscribers]]</f>
        <v>142125</v>
      </c>
    </row>
    <row r="2408" spans="1:28" x14ac:dyDescent="0.3">
      <c r="A2408">
        <v>276680</v>
      </c>
      <c r="B2408" t="s">
        <v>2771</v>
      </c>
      <c r="C2408" t="str">
        <f>LEFT(טבלה1[[#This Row],[course_title]],10)</f>
        <v>CÃ³mo Dise</v>
      </c>
      <c r="D2408" t="str">
        <f>RIGHT(טבלה1[[#This Row],[course_title]],10)</f>
        <v>Ã±ar Logos</v>
      </c>
      <c r="E2408" t="str">
        <f>MID(טבלה1[[#This Row],[course_title]],2,10)</f>
        <v>Ã³mo DiseÃ</v>
      </c>
      <c r="F2408" t="s">
        <v>2772</v>
      </c>
      <c r="G2408" t="str">
        <f>REPLACE(טבלה1[[#This Row],[url]],19,3,"com")</f>
        <v>https://www.udemy.com/como-disenar-logos/</v>
      </c>
      <c r="H2408" t="b">
        <v>1</v>
      </c>
      <c r="I2408" s="4">
        <v>25</v>
      </c>
      <c r="J2408" s="5">
        <v>422</v>
      </c>
      <c r="K2408" s="5">
        <v>120</v>
      </c>
      <c r="L2408" s="5">
        <v>31</v>
      </c>
      <c r="M2408">
        <v>2</v>
      </c>
      <c r="N2408" t="str">
        <f>VLOOKUP(טבלה1[[#This Row],[level_id]],Level_id!$A$2:$B$5,2)</f>
        <v>Beginner Level</v>
      </c>
      <c r="O2408" t="str">
        <f>LOWER(טבלה1[[#This Row],[level_desc]])</f>
        <v>beginner level</v>
      </c>
      <c r="P2408" s="3" t="str">
        <f>UPPER(טבלה1[[#This Row],[small letters]])</f>
        <v>BEGINNER LEVEL</v>
      </c>
      <c r="Q2408">
        <f>LEN(טבלה1[[#This Row],[no spaces]])</f>
        <v>14</v>
      </c>
      <c r="R2408" t="str">
        <f>TRIM(טבלה1[[#This Row],[small letters]])</f>
        <v>beginner level</v>
      </c>
      <c r="S2408" s="6">
        <v>3.5</v>
      </c>
      <c r="T2408" s="12">
        <v>42068</v>
      </c>
      <c r="U2408" s="6">
        <f>DAY(טבלה1[[#This Row],[published_date]])</f>
        <v>5</v>
      </c>
      <c r="V2408" s="6">
        <f>MONTH(טבלה1[[#This Row],[published_date]])</f>
        <v>3</v>
      </c>
      <c r="W2408" s="6">
        <f>YEAR(טבלה1[[#This Row],[published_date]])</f>
        <v>2015</v>
      </c>
      <c r="X2408">
        <v>2</v>
      </c>
      <c r="Y2408" t="str">
        <f>VLOOKUP(טבלה1[[#This Row],[subject_id]],Subject_id!$A$2:$B$5,2)</f>
        <v>Graphic Design</v>
      </c>
      <c r="Z2408" s="7">
        <v>43465</v>
      </c>
      <c r="AA2408">
        <f>_xlfn.DAYS(טבלה1[[#This Row],[Removal_date]],טבלה1[[#This Row],[published_date]])</f>
        <v>1397</v>
      </c>
      <c r="AB2408" s="4">
        <f>טבלה1[[#This Row],[price]]*טבלה1[[#This Row],[num_subscribers]]</f>
        <v>10550</v>
      </c>
    </row>
    <row r="2409" spans="1:28" x14ac:dyDescent="0.3">
      <c r="A2409">
        <v>306360</v>
      </c>
      <c r="B2409" t="s">
        <v>960</v>
      </c>
      <c r="C2409" t="str">
        <f>LEFT(טבלה1[[#This Row],[course_title]],10)</f>
        <v>How to Rea</v>
      </c>
      <c r="D2409" t="str">
        <f>RIGHT(טבלה1[[#This Row],[course_title]],10)</f>
        <v xml:space="preserve"> Literacy.</v>
      </c>
      <c r="E2409" t="str">
        <f>MID(טבלה1[[#This Row],[course_title]],2,10)</f>
        <v>ow to Read</v>
      </c>
      <c r="F2409" t="s">
        <v>961</v>
      </c>
      <c r="G2409" t="str">
        <f>REPLACE(טבלה1[[#This Row],[url]],19,3,"com")</f>
        <v>https://www.udemy.com/learn-how-to-read-financial-statements/</v>
      </c>
      <c r="H2409" t="b">
        <v>1</v>
      </c>
      <c r="I2409" s="4">
        <v>25</v>
      </c>
      <c r="J2409" s="5">
        <v>188</v>
      </c>
      <c r="K2409" s="5">
        <v>10</v>
      </c>
      <c r="L2409" s="5">
        <v>20</v>
      </c>
      <c r="M2409">
        <v>2</v>
      </c>
      <c r="N2409" t="str">
        <f>VLOOKUP(טבלה1[[#This Row],[level_id]],Level_id!$A$2:$B$5,2)</f>
        <v>Beginner Level</v>
      </c>
      <c r="O2409" t="str">
        <f>LOWER(טבלה1[[#This Row],[level_desc]])</f>
        <v>beginner level</v>
      </c>
      <c r="P2409" s="3" t="str">
        <f>UPPER(טבלה1[[#This Row],[small letters]])</f>
        <v>BEGINNER LEVEL</v>
      </c>
      <c r="Q2409">
        <f>LEN(טבלה1[[#This Row],[no spaces]])</f>
        <v>14</v>
      </c>
      <c r="R2409" t="str">
        <f>TRIM(טבלה1[[#This Row],[small letters]])</f>
        <v>beginner level</v>
      </c>
      <c r="S2409" s="6">
        <v>1.5</v>
      </c>
      <c r="T2409" s="12">
        <v>41992</v>
      </c>
      <c r="U2409" s="6">
        <f>DAY(טבלה1[[#This Row],[published_date]])</f>
        <v>19</v>
      </c>
      <c r="V2409" s="6">
        <f>MONTH(טבלה1[[#This Row],[published_date]])</f>
        <v>12</v>
      </c>
      <c r="W2409" s="6">
        <f>YEAR(טבלה1[[#This Row],[published_date]])</f>
        <v>2014</v>
      </c>
      <c r="X2409">
        <v>1</v>
      </c>
      <c r="Y2409" t="str">
        <f>VLOOKUP(טבלה1[[#This Row],[subject_id]],Subject_id!$A$2:$B$5,2)</f>
        <v>Business Finance</v>
      </c>
      <c r="Z2409" s="7">
        <v>43465</v>
      </c>
      <c r="AA2409">
        <f>_xlfn.DAYS(טבלה1[[#This Row],[Removal_date]],טבלה1[[#This Row],[published_date]])</f>
        <v>1473</v>
      </c>
      <c r="AB2409" s="4">
        <f>טבלה1[[#This Row],[price]]*טבלה1[[#This Row],[num_subscribers]]</f>
        <v>4700</v>
      </c>
    </row>
    <row r="2410" spans="1:28" x14ac:dyDescent="0.3">
      <c r="A2410">
        <v>311846</v>
      </c>
      <c r="B2410" t="s">
        <v>3092</v>
      </c>
      <c r="C2410" t="str">
        <f>LEFT(טבלה1[[#This Row],[course_title]],10)</f>
        <v>How to Cre</v>
      </c>
      <c r="D2410" t="str">
        <f>RIGHT(טבלה1[[#This Row],[course_title]],10)</f>
        <v xml:space="preserve"> Photoshop</v>
      </c>
      <c r="E2410" t="str">
        <f>MID(טבלה1[[#This Row],[course_title]],2,10)</f>
        <v>ow to Crea</v>
      </c>
      <c r="F2410" t="s">
        <v>3093</v>
      </c>
      <c r="G2410" t="str">
        <f>REPLACE(טבלה1[[#This Row],[url]],19,3,"com")</f>
        <v>https://www.udemy.com/how-to-create-vector-characters-in-illustrator-or-photoshop/</v>
      </c>
      <c r="H2410" t="b">
        <v>1</v>
      </c>
      <c r="I2410" s="4">
        <v>25</v>
      </c>
      <c r="J2410" s="5">
        <v>92</v>
      </c>
      <c r="K2410" s="5">
        <v>3</v>
      </c>
      <c r="L2410" s="5">
        <v>15</v>
      </c>
      <c r="M2410">
        <v>2</v>
      </c>
      <c r="N2410" t="str">
        <f>VLOOKUP(טבלה1[[#This Row],[level_id]],Level_id!$A$2:$B$5,2)</f>
        <v>Beginner Level</v>
      </c>
      <c r="O2410" t="str">
        <f>LOWER(טבלה1[[#This Row],[level_desc]])</f>
        <v>beginner level</v>
      </c>
      <c r="P2410" s="3" t="str">
        <f>UPPER(טבלה1[[#This Row],[small letters]])</f>
        <v>BEGINNER LEVEL</v>
      </c>
      <c r="Q2410">
        <f>LEN(טבלה1[[#This Row],[no spaces]])</f>
        <v>14</v>
      </c>
      <c r="R2410" t="str">
        <f>TRIM(טבלה1[[#This Row],[small letters]])</f>
        <v>beginner level</v>
      </c>
      <c r="S2410" s="6">
        <v>3.5</v>
      </c>
      <c r="T2410" s="12">
        <v>41914</v>
      </c>
      <c r="U2410" s="6">
        <f>DAY(טבלה1[[#This Row],[published_date]])</f>
        <v>2</v>
      </c>
      <c r="V2410" s="6">
        <f>MONTH(טבלה1[[#This Row],[published_date]])</f>
        <v>10</v>
      </c>
      <c r="W2410" s="6">
        <f>YEAR(טבלה1[[#This Row],[published_date]])</f>
        <v>2014</v>
      </c>
      <c r="X2410">
        <v>2</v>
      </c>
      <c r="Y2410" t="str">
        <f>VLOOKUP(טבלה1[[#This Row],[subject_id]],Subject_id!$A$2:$B$5,2)</f>
        <v>Graphic Design</v>
      </c>
      <c r="Z2410" s="7">
        <v>43465</v>
      </c>
      <c r="AA2410">
        <f>_xlfn.DAYS(טבלה1[[#This Row],[Removal_date]],טבלה1[[#This Row],[published_date]])</f>
        <v>1551</v>
      </c>
      <c r="AB2410" s="4">
        <f>טבלה1[[#This Row],[price]]*טבלה1[[#This Row],[num_subscribers]]</f>
        <v>2300</v>
      </c>
    </row>
    <row r="2411" spans="1:28" x14ac:dyDescent="0.3">
      <c r="A2411">
        <v>317278</v>
      </c>
      <c r="B2411" t="s">
        <v>2412</v>
      </c>
      <c r="C2411" t="str">
        <f>LEFT(טבלה1[[#This Row],[course_title]],10)</f>
        <v>Typographi</v>
      </c>
      <c r="D2411" t="str">
        <f>RIGHT(טבלה1[[#This Row],[course_title]],10)</f>
        <v>ogo Design</v>
      </c>
      <c r="E2411" t="str">
        <f>MID(טבלה1[[#This Row],[course_title]],2,10)</f>
        <v>ypographic</v>
      </c>
      <c r="F2411" t="s">
        <v>2413</v>
      </c>
      <c r="G2411" t="str">
        <f>REPLACE(טבלה1[[#This Row],[url]],19,3,"com")</f>
        <v>https://www.udemy.com/typographic-logos-typography-and-lettering-for-logo-design/</v>
      </c>
      <c r="H2411" t="b">
        <v>1</v>
      </c>
      <c r="I2411" s="4">
        <v>25</v>
      </c>
      <c r="J2411" s="5">
        <v>4235</v>
      </c>
      <c r="K2411" s="5">
        <v>427</v>
      </c>
      <c r="L2411" s="5">
        <v>20</v>
      </c>
      <c r="M2411">
        <v>4</v>
      </c>
      <c r="N2411" t="str">
        <f>VLOOKUP(טבלה1[[#This Row],[level_id]],Level_id!$A$2:$B$5,2)</f>
        <v>Intermediate Level</v>
      </c>
      <c r="O2411" t="str">
        <f>LOWER(טבלה1[[#This Row],[level_desc]])</f>
        <v>intermediate level</v>
      </c>
      <c r="P2411" s="3" t="str">
        <f>UPPER(טבלה1[[#This Row],[small letters]])</f>
        <v>INTERMEDIATE LEVEL</v>
      </c>
      <c r="Q2411">
        <f>LEN(טבלה1[[#This Row],[no spaces]])</f>
        <v>18</v>
      </c>
      <c r="R2411" t="str">
        <f>TRIM(טבלה1[[#This Row],[small letters]])</f>
        <v>intermediate level</v>
      </c>
      <c r="S2411" s="6">
        <v>1.5</v>
      </c>
      <c r="T2411" s="12">
        <v>41928</v>
      </c>
      <c r="U2411" s="6">
        <f>DAY(טבלה1[[#This Row],[published_date]])</f>
        <v>16</v>
      </c>
      <c r="V2411" s="6">
        <f>MONTH(טבלה1[[#This Row],[published_date]])</f>
        <v>10</v>
      </c>
      <c r="W2411" s="6">
        <f>YEAR(טבלה1[[#This Row],[published_date]])</f>
        <v>2014</v>
      </c>
      <c r="X2411">
        <v>2</v>
      </c>
      <c r="Y2411" t="str">
        <f>VLOOKUP(טבלה1[[#This Row],[subject_id]],Subject_id!$A$2:$B$5,2)</f>
        <v>Graphic Design</v>
      </c>
      <c r="Z2411" s="7">
        <v>44114</v>
      </c>
      <c r="AA2411">
        <f>_xlfn.DAYS(טבלה1[[#This Row],[Removal_date]],טבלה1[[#This Row],[published_date]])</f>
        <v>2186</v>
      </c>
      <c r="AB2411" s="4">
        <f>טבלה1[[#This Row],[price]]*טבלה1[[#This Row],[num_subscribers]]</f>
        <v>105875</v>
      </c>
    </row>
    <row r="2412" spans="1:28" x14ac:dyDescent="0.3">
      <c r="A2412">
        <v>326948</v>
      </c>
      <c r="B2412" t="s">
        <v>662</v>
      </c>
      <c r="C2412" t="str">
        <f>LEFT(טבלה1[[#This Row],[course_title]],10)</f>
        <v>Working Ca</v>
      </c>
      <c r="D2412" t="str">
        <f>RIGHT(טבלה1[[#This Row],[course_title]],10)</f>
        <v xml:space="preserve"> CPA Exams</v>
      </c>
      <c r="E2412" t="str">
        <f>MID(טבלה1[[#This Row],[course_title]],2,10)</f>
        <v>orking Cap</v>
      </c>
      <c r="F2412" t="s">
        <v>663</v>
      </c>
      <c r="G2412" t="str">
        <f>REPLACE(טבלה1[[#This Row],[url]],19,3,"com")</f>
        <v>https://www.udemy.com/working-capital-management/</v>
      </c>
      <c r="H2412" t="b">
        <v>1</v>
      </c>
      <c r="I2412" s="4">
        <v>25</v>
      </c>
      <c r="J2412" s="5">
        <v>2342</v>
      </c>
      <c r="K2412" s="5">
        <v>9</v>
      </c>
      <c r="L2412" s="5">
        <v>33</v>
      </c>
      <c r="M2412">
        <v>4</v>
      </c>
      <c r="N2412" t="str">
        <f>VLOOKUP(טבלה1[[#This Row],[level_id]],Level_id!$A$2:$B$5,2)</f>
        <v>Intermediate Level</v>
      </c>
      <c r="O2412" t="str">
        <f>LOWER(טבלה1[[#This Row],[level_desc]])</f>
        <v>intermediate level</v>
      </c>
      <c r="P2412" s="3" t="str">
        <f>UPPER(טבלה1[[#This Row],[small letters]])</f>
        <v>INTERMEDIATE LEVEL</v>
      </c>
      <c r="Q2412">
        <f>LEN(טבלה1[[#This Row],[no spaces]])</f>
        <v>18</v>
      </c>
      <c r="R2412" t="str">
        <f>TRIM(טבלה1[[#This Row],[small letters]])</f>
        <v>intermediate level</v>
      </c>
      <c r="S2412" s="6">
        <v>3.5</v>
      </c>
      <c r="T2412" s="12">
        <v>41937</v>
      </c>
      <c r="U2412" s="6">
        <f>DAY(טבלה1[[#This Row],[published_date]])</f>
        <v>25</v>
      </c>
      <c r="V2412" s="6">
        <f>MONTH(טבלה1[[#This Row],[published_date]])</f>
        <v>10</v>
      </c>
      <c r="W2412" s="6">
        <f>YEAR(טבלה1[[#This Row],[published_date]])</f>
        <v>2014</v>
      </c>
      <c r="X2412">
        <v>1</v>
      </c>
      <c r="Y2412" t="str">
        <f>VLOOKUP(טבלה1[[#This Row],[subject_id]],Subject_id!$A$2:$B$5,2)</f>
        <v>Business Finance</v>
      </c>
      <c r="Z2412" s="7">
        <v>44114</v>
      </c>
      <c r="AA2412">
        <f>_xlfn.DAYS(טבלה1[[#This Row],[Removal_date]],טבלה1[[#This Row],[published_date]])</f>
        <v>2177</v>
      </c>
      <c r="AB2412" s="4">
        <f>טבלה1[[#This Row],[price]]*טבלה1[[#This Row],[num_subscribers]]</f>
        <v>58550</v>
      </c>
    </row>
    <row r="2413" spans="1:28" x14ac:dyDescent="0.3">
      <c r="A2413">
        <v>333046</v>
      </c>
      <c r="B2413" t="s">
        <v>4484</v>
      </c>
      <c r="C2413" t="str">
        <f>LEFT(טבלה1[[#This Row],[course_title]],10)</f>
        <v>The Ultima</v>
      </c>
      <c r="D2413" t="str">
        <f>RIGHT(טבלה1[[#This Row],[course_title]],10)</f>
        <v xml:space="preserve"> Keyboards</v>
      </c>
      <c r="E2413" t="str">
        <f>MID(טבלה1[[#This Row],[course_title]],2,10)</f>
        <v>he Ultimat</v>
      </c>
      <c r="F2413" t="s">
        <v>4485</v>
      </c>
      <c r="G2413" t="str">
        <f>REPLACE(טבלה1[[#This Row],[url]],19,3,"com")</f>
        <v>https://www.udemy.com/pianoandsynths/</v>
      </c>
      <c r="H2413" t="b">
        <v>1</v>
      </c>
      <c r="I2413" s="4">
        <v>25</v>
      </c>
      <c r="J2413" s="5">
        <v>512</v>
      </c>
      <c r="K2413" s="5">
        <v>3</v>
      </c>
      <c r="L2413" s="5">
        <v>151</v>
      </c>
      <c r="M2413">
        <v>1</v>
      </c>
      <c r="N2413" t="str">
        <f>VLOOKUP(טבלה1[[#This Row],[level_id]],Level_id!$A$2:$B$5,2)</f>
        <v>All levels</v>
      </c>
      <c r="O2413" t="str">
        <f>LOWER(טבלה1[[#This Row],[level_desc]])</f>
        <v>all levels</v>
      </c>
      <c r="P2413" s="3" t="str">
        <f>UPPER(טבלה1[[#This Row],[small letters]])</f>
        <v>ALL LEVELS</v>
      </c>
      <c r="Q2413">
        <f>LEN(טבלה1[[#This Row],[no spaces]])</f>
        <v>10</v>
      </c>
      <c r="R2413" t="str">
        <f>TRIM(טבלה1[[#This Row],[small letters]])</f>
        <v>all levels</v>
      </c>
      <c r="S2413" s="6">
        <v>2.5</v>
      </c>
      <c r="T2413" s="12">
        <v>41946</v>
      </c>
      <c r="U2413" s="6">
        <f>DAY(טבלה1[[#This Row],[published_date]])</f>
        <v>3</v>
      </c>
      <c r="V2413" s="6">
        <f>MONTH(טבלה1[[#This Row],[published_date]])</f>
        <v>11</v>
      </c>
      <c r="W2413" s="6">
        <f>YEAR(טבלה1[[#This Row],[published_date]])</f>
        <v>2014</v>
      </c>
      <c r="X2413">
        <v>3</v>
      </c>
      <c r="Y2413" t="str">
        <f>VLOOKUP(טבלה1[[#This Row],[subject_id]],Subject_id!$A$2:$B$5,2)</f>
        <v>Musical Instruments</v>
      </c>
      <c r="Z2413" s="7">
        <v>43734</v>
      </c>
      <c r="AA2413">
        <f>_xlfn.DAYS(טבלה1[[#This Row],[Removal_date]],טבלה1[[#This Row],[published_date]])</f>
        <v>1788</v>
      </c>
      <c r="AB2413" s="4">
        <f>טבלה1[[#This Row],[price]]*טבלה1[[#This Row],[num_subscribers]]</f>
        <v>12800</v>
      </c>
    </row>
    <row r="2414" spans="1:28" x14ac:dyDescent="0.3">
      <c r="A2414">
        <v>336446</v>
      </c>
      <c r="B2414" t="s">
        <v>4348</v>
      </c>
      <c r="C2414" t="str">
        <f>LEFT(טבלה1[[#This Row],[course_title]],10)</f>
        <v>Circular B</v>
      </c>
      <c r="D2414" t="str">
        <f>RIGHT(טבלה1[[#This Row],[course_title]],10)</f>
        <v>cal skills</v>
      </c>
      <c r="E2414" t="str">
        <f>MID(טבלה1[[#This Row],[course_title]],2,10)</f>
        <v>ircular Br</v>
      </c>
      <c r="F2414" t="s">
        <v>4349</v>
      </c>
      <c r="G2414" t="str">
        <f>REPLACE(טבלה1[[#This Row],[url]],19,3,"com")</f>
        <v>https://www.udemy.com/circular-breathing-for-musicians-practical-skills/</v>
      </c>
      <c r="H2414" t="b">
        <v>1</v>
      </c>
      <c r="I2414" s="4">
        <v>25</v>
      </c>
      <c r="J2414" s="5">
        <v>261</v>
      </c>
      <c r="K2414" s="5">
        <v>4</v>
      </c>
      <c r="L2414" s="5">
        <v>17</v>
      </c>
      <c r="M2414">
        <v>1</v>
      </c>
      <c r="N2414" t="str">
        <f>VLOOKUP(טבלה1[[#This Row],[level_id]],Level_id!$A$2:$B$5,2)</f>
        <v>All levels</v>
      </c>
      <c r="O2414" t="str">
        <f>LOWER(טבלה1[[#This Row],[level_desc]])</f>
        <v>all levels</v>
      </c>
      <c r="P2414" s="3" t="str">
        <f>UPPER(טבלה1[[#This Row],[small letters]])</f>
        <v>ALL LEVELS</v>
      </c>
      <c r="Q2414">
        <f>LEN(טבלה1[[#This Row],[no spaces]])</f>
        <v>10</v>
      </c>
      <c r="R2414" t="str">
        <f>TRIM(טבלה1[[#This Row],[small letters]])</f>
        <v>all levels</v>
      </c>
      <c r="S2414" s="6">
        <v>1.5</v>
      </c>
      <c r="T2414" s="12">
        <v>41949</v>
      </c>
      <c r="U2414" s="6">
        <f>DAY(טבלה1[[#This Row],[published_date]])</f>
        <v>6</v>
      </c>
      <c r="V2414" s="6">
        <f>MONTH(טבלה1[[#This Row],[published_date]])</f>
        <v>11</v>
      </c>
      <c r="W2414" s="6">
        <f>YEAR(טבלה1[[#This Row],[published_date]])</f>
        <v>2014</v>
      </c>
      <c r="X2414">
        <v>3</v>
      </c>
      <c r="Y2414" t="str">
        <f>VLOOKUP(טבלה1[[#This Row],[subject_id]],Subject_id!$A$2:$B$5,2)</f>
        <v>Musical Instruments</v>
      </c>
      <c r="Z2414" s="7">
        <v>43734</v>
      </c>
      <c r="AA2414">
        <f>_xlfn.DAYS(טבלה1[[#This Row],[Removal_date]],טבלה1[[#This Row],[published_date]])</f>
        <v>1785</v>
      </c>
      <c r="AB2414" s="4">
        <f>טבלה1[[#This Row],[price]]*טבלה1[[#This Row],[num_subscribers]]</f>
        <v>6525</v>
      </c>
    </row>
    <row r="2415" spans="1:28" x14ac:dyDescent="0.3">
      <c r="A2415">
        <v>338308</v>
      </c>
      <c r="B2415" t="s">
        <v>3510</v>
      </c>
      <c r="C2415" t="str">
        <f>LEFT(טבלה1[[#This Row],[course_title]],10)</f>
        <v>Master Gra</v>
      </c>
      <c r="D2415" t="str">
        <f>RIGHT(טבלה1[[#This Row],[course_title]],10)</f>
        <v>th Rachael</v>
      </c>
      <c r="E2415" t="str">
        <f>MID(טבלה1[[#This Row],[course_title]],2,10)</f>
        <v>aster Grap</v>
      </c>
      <c r="F2415" t="s">
        <v>3511</v>
      </c>
      <c r="G2415" t="str">
        <f>REPLACE(טבלה1[[#This Row],[url]],19,3,"com")</f>
        <v>https://www.udemy.com/become-a-master-of-photoshop-in-3-hours-guaranteed/</v>
      </c>
      <c r="H2415" t="b">
        <v>1</v>
      </c>
      <c r="I2415" s="4">
        <v>25</v>
      </c>
      <c r="J2415" s="5">
        <v>598</v>
      </c>
      <c r="K2415" s="5">
        <v>22</v>
      </c>
      <c r="L2415" s="5">
        <v>13</v>
      </c>
      <c r="M2415">
        <v>1</v>
      </c>
      <c r="N2415" t="str">
        <f>VLOOKUP(טבלה1[[#This Row],[level_id]],Level_id!$A$2:$B$5,2)</f>
        <v>All levels</v>
      </c>
      <c r="O2415" t="str">
        <f>LOWER(טבלה1[[#This Row],[level_desc]])</f>
        <v>all levels</v>
      </c>
      <c r="P2415" s="3" t="str">
        <f>UPPER(טבלה1[[#This Row],[small letters]])</f>
        <v>ALL LEVELS</v>
      </c>
      <c r="Q2415">
        <f>LEN(טבלה1[[#This Row],[no spaces]])</f>
        <v>10</v>
      </c>
      <c r="R2415" t="str">
        <f>TRIM(טבלה1[[#This Row],[small letters]])</f>
        <v>all levels</v>
      </c>
      <c r="S2415" s="6">
        <v>1.5</v>
      </c>
      <c r="T2415" s="12">
        <v>41950</v>
      </c>
      <c r="U2415" s="6">
        <f>DAY(טבלה1[[#This Row],[published_date]])</f>
        <v>7</v>
      </c>
      <c r="V2415" s="6">
        <f>MONTH(טבלה1[[#This Row],[published_date]])</f>
        <v>11</v>
      </c>
      <c r="W2415" s="6">
        <f>YEAR(טבלה1[[#This Row],[published_date]])</f>
        <v>2014</v>
      </c>
      <c r="X2415">
        <v>2</v>
      </c>
      <c r="Y2415" t="str">
        <f>VLOOKUP(טבלה1[[#This Row],[subject_id]],Subject_id!$A$2:$B$5,2)</f>
        <v>Graphic Design</v>
      </c>
      <c r="Z2415" s="7">
        <v>43734</v>
      </c>
      <c r="AA2415">
        <f>_xlfn.DAYS(טבלה1[[#This Row],[Removal_date]],טבלה1[[#This Row],[published_date]])</f>
        <v>1784</v>
      </c>
      <c r="AB2415" s="4">
        <f>טבלה1[[#This Row],[price]]*טבלה1[[#This Row],[num_subscribers]]</f>
        <v>14950</v>
      </c>
    </row>
    <row r="2416" spans="1:28" x14ac:dyDescent="0.3">
      <c r="A2416">
        <v>341952</v>
      </c>
      <c r="B2416" t="s">
        <v>2789</v>
      </c>
      <c r="C2416" t="str">
        <f>LEFT(טבלה1[[#This Row],[course_title]],10)</f>
        <v xml:space="preserve">Mastering </v>
      </c>
      <c r="D2416" t="str">
        <f>RIGHT(טבלה1[[#This Row],[course_title]],10)</f>
        <v>ofessional</v>
      </c>
      <c r="E2416" t="str">
        <f>MID(טבלה1[[#This Row],[course_title]],2,10)</f>
        <v>astering P</v>
      </c>
      <c r="F2416" t="s">
        <v>2790</v>
      </c>
      <c r="G2416" t="str">
        <f>REPLACE(טבלה1[[#This Row],[url]],19,3,"com")</f>
        <v>https://www.udemy.com/photoshop-tricks-tips-and-techniques/</v>
      </c>
      <c r="H2416" t="b">
        <v>1</v>
      </c>
      <c r="I2416" s="4">
        <v>25</v>
      </c>
      <c r="J2416" s="5">
        <v>1754</v>
      </c>
      <c r="K2416" s="5">
        <v>52</v>
      </c>
      <c r="L2416" s="5">
        <v>79</v>
      </c>
      <c r="M2416">
        <v>4</v>
      </c>
      <c r="N2416" t="str">
        <f>VLOOKUP(טבלה1[[#This Row],[level_id]],Level_id!$A$2:$B$5,2)</f>
        <v>Intermediate Level</v>
      </c>
      <c r="O2416" t="str">
        <f>LOWER(טבלה1[[#This Row],[level_desc]])</f>
        <v>intermediate level</v>
      </c>
      <c r="P2416" s="3" t="str">
        <f>UPPER(טבלה1[[#This Row],[small letters]])</f>
        <v>INTERMEDIATE LEVEL</v>
      </c>
      <c r="Q2416">
        <f>LEN(טבלה1[[#This Row],[no spaces]])</f>
        <v>18</v>
      </c>
      <c r="R2416" t="str">
        <f>TRIM(טבלה1[[#This Row],[small letters]])</f>
        <v>intermediate level</v>
      </c>
      <c r="S2416" s="6">
        <v>12.5</v>
      </c>
      <c r="T2416" s="12">
        <v>41968</v>
      </c>
      <c r="U2416" s="6">
        <f>DAY(טבלה1[[#This Row],[published_date]])</f>
        <v>25</v>
      </c>
      <c r="V2416" s="6">
        <f>MONTH(טבלה1[[#This Row],[published_date]])</f>
        <v>11</v>
      </c>
      <c r="W2416" s="6">
        <f>YEAR(טבלה1[[#This Row],[published_date]])</f>
        <v>2014</v>
      </c>
      <c r="X2416">
        <v>2</v>
      </c>
      <c r="Y2416" t="str">
        <f>VLOOKUP(טבלה1[[#This Row],[subject_id]],Subject_id!$A$2:$B$5,2)</f>
        <v>Graphic Design</v>
      </c>
      <c r="Z2416" s="7">
        <v>44114</v>
      </c>
      <c r="AA2416">
        <f>_xlfn.DAYS(טבלה1[[#This Row],[Removal_date]],טבלה1[[#This Row],[published_date]])</f>
        <v>2146</v>
      </c>
      <c r="AB2416" s="4">
        <f>טבלה1[[#This Row],[price]]*טבלה1[[#This Row],[num_subscribers]]</f>
        <v>43850</v>
      </c>
    </row>
    <row r="2417" spans="1:28" x14ac:dyDescent="0.3">
      <c r="A2417">
        <v>343818</v>
      </c>
      <c r="B2417" t="s">
        <v>2140</v>
      </c>
      <c r="C2417" t="str">
        <f>LEFT(טבלה1[[#This Row],[course_title]],10)</f>
        <v>Understand</v>
      </c>
      <c r="D2417" t="str">
        <f>RIGHT(טבלה1[[#This Row],[course_title]],10)</f>
        <v xml:space="preserve"> Beginners</v>
      </c>
      <c r="E2417" t="str">
        <f>MID(טבלה1[[#This Row],[course_title]],2,10)</f>
        <v>nderstandi</v>
      </c>
      <c r="F2417" t="s">
        <v>2141</v>
      </c>
      <c r="G2417" t="str">
        <f>REPLACE(טבלה1[[#This Row],[url]],19,3,"com")</f>
        <v>https://www.udemy.com/understanding-the-stock-market-a-beginners-course/</v>
      </c>
      <c r="H2417" t="b">
        <v>1</v>
      </c>
      <c r="I2417" s="4">
        <v>25</v>
      </c>
      <c r="J2417" s="5">
        <v>122</v>
      </c>
      <c r="K2417" s="5">
        <v>2</v>
      </c>
      <c r="L2417" s="5">
        <v>36</v>
      </c>
      <c r="M2417">
        <v>2</v>
      </c>
      <c r="N2417" t="str">
        <f>VLOOKUP(טבלה1[[#This Row],[level_id]],Level_id!$A$2:$B$5,2)</f>
        <v>Beginner Level</v>
      </c>
      <c r="O2417" t="str">
        <f>LOWER(טבלה1[[#This Row],[level_desc]])</f>
        <v>beginner level</v>
      </c>
      <c r="P2417" s="3" t="str">
        <f>UPPER(טבלה1[[#This Row],[small letters]])</f>
        <v>BEGINNER LEVEL</v>
      </c>
      <c r="Q2417">
        <f>LEN(טבלה1[[#This Row],[no spaces]])</f>
        <v>14</v>
      </c>
      <c r="R2417" t="str">
        <f>TRIM(טבלה1[[#This Row],[small letters]])</f>
        <v>beginner level</v>
      </c>
      <c r="S2417" s="6">
        <v>7.5</v>
      </c>
      <c r="T2417" s="12">
        <v>41961</v>
      </c>
      <c r="U2417" s="6">
        <f>DAY(טבלה1[[#This Row],[published_date]])</f>
        <v>18</v>
      </c>
      <c r="V2417" s="6">
        <f>MONTH(טבלה1[[#This Row],[published_date]])</f>
        <v>11</v>
      </c>
      <c r="W2417" s="6">
        <f>YEAR(טבלה1[[#This Row],[published_date]])</f>
        <v>2014</v>
      </c>
      <c r="X2417">
        <v>1</v>
      </c>
      <c r="Y2417" t="str">
        <f>VLOOKUP(טבלה1[[#This Row],[subject_id]],Subject_id!$A$2:$B$5,2)</f>
        <v>Business Finance</v>
      </c>
      <c r="Z2417" s="7">
        <v>43465</v>
      </c>
      <c r="AA2417">
        <f>_xlfn.DAYS(טבלה1[[#This Row],[Removal_date]],טבלה1[[#This Row],[published_date]])</f>
        <v>1504</v>
      </c>
      <c r="AB2417" s="4">
        <f>טבלה1[[#This Row],[price]]*טבלה1[[#This Row],[num_subscribers]]</f>
        <v>3050</v>
      </c>
    </row>
    <row r="2418" spans="1:28" x14ac:dyDescent="0.3">
      <c r="A2418">
        <v>343886</v>
      </c>
      <c r="B2418" t="s">
        <v>918</v>
      </c>
      <c r="C2418" t="str">
        <f>LEFT(טבלה1[[#This Row],[course_title]],10)</f>
        <v>Accounting</v>
      </c>
      <c r="D2418" t="str">
        <f>RIGHT(טבלה1[[#This Row],[course_title]],10)</f>
        <v>n Analysis</v>
      </c>
      <c r="E2418" t="str">
        <f>MID(טבלה1[[#This Row],[course_title]],2,10)</f>
        <v xml:space="preserve">ccounting </v>
      </c>
      <c r="F2418" t="s">
        <v>919</v>
      </c>
      <c r="G2418" t="str">
        <f>REPLACE(טבלה1[[#This Row],[url]],19,3,"com")</f>
        <v>https://www.udemy.com/learn-cash-flow-analysis/</v>
      </c>
      <c r="H2418" t="b">
        <v>1</v>
      </c>
      <c r="I2418" s="4">
        <v>25</v>
      </c>
      <c r="J2418" s="5">
        <v>1888</v>
      </c>
      <c r="K2418" s="5">
        <v>6</v>
      </c>
      <c r="L2418" s="5">
        <v>11</v>
      </c>
      <c r="M2418">
        <v>4</v>
      </c>
      <c r="N2418" t="str">
        <f>VLOOKUP(טבלה1[[#This Row],[level_id]],Level_id!$A$2:$B$5,2)</f>
        <v>Intermediate Level</v>
      </c>
      <c r="O2418" t="str">
        <f>LOWER(טבלה1[[#This Row],[level_desc]])</f>
        <v>intermediate level</v>
      </c>
      <c r="P2418" s="3" t="str">
        <f>UPPER(טבלה1[[#This Row],[small letters]])</f>
        <v>INTERMEDIATE LEVEL</v>
      </c>
      <c r="Q2418">
        <f>LEN(טבלה1[[#This Row],[no spaces]])</f>
        <v>18</v>
      </c>
      <c r="R2418" t="str">
        <f>TRIM(טבלה1[[#This Row],[small letters]])</f>
        <v>intermediate level</v>
      </c>
      <c r="S2418" s="6">
        <v>1</v>
      </c>
      <c r="T2418" s="12">
        <v>41957</v>
      </c>
      <c r="U2418" s="6">
        <f>DAY(טבלה1[[#This Row],[published_date]])</f>
        <v>14</v>
      </c>
      <c r="V2418" s="6">
        <f>MONTH(טבלה1[[#This Row],[published_date]])</f>
        <v>11</v>
      </c>
      <c r="W2418" s="6">
        <f>YEAR(טבלה1[[#This Row],[published_date]])</f>
        <v>2014</v>
      </c>
      <c r="X2418">
        <v>1</v>
      </c>
      <c r="Y2418" t="str">
        <f>VLOOKUP(טבלה1[[#This Row],[subject_id]],Subject_id!$A$2:$B$5,2)</f>
        <v>Business Finance</v>
      </c>
      <c r="Z2418" s="7">
        <v>44114</v>
      </c>
      <c r="AA2418">
        <f>_xlfn.DAYS(טבלה1[[#This Row],[Removal_date]],טבלה1[[#This Row],[published_date]])</f>
        <v>2157</v>
      </c>
      <c r="AB2418" s="4">
        <f>טבלה1[[#This Row],[price]]*טבלה1[[#This Row],[num_subscribers]]</f>
        <v>47200</v>
      </c>
    </row>
    <row r="2419" spans="1:28" x14ac:dyDescent="0.3">
      <c r="A2419">
        <v>344180</v>
      </c>
      <c r="B2419" t="s">
        <v>4610</v>
      </c>
      <c r="C2419" t="str">
        <f>LEFT(טבלה1[[#This Row],[course_title]],10)</f>
        <v>Play the J</v>
      </c>
      <c r="D2419" t="str">
        <f>RIGHT(טבלה1[[#This Row],[course_title]],10)</f>
        <v>musicians.</v>
      </c>
      <c r="E2419" t="str">
        <f>MID(טבלה1[[#This Row],[course_title]],2,10)</f>
        <v>lay the Je</v>
      </c>
      <c r="F2419" t="s">
        <v>4611</v>
      </c>
      <c r="G2419" t="str">
        <f>REPLACE(טבלה1[[#This Row],[url]],19,3,"com")</f>
        <v>https://www.udemy.com/play-the-jews-harp/</v>
      </c>
      <c r="H2419" t="b">
        <v>1</v>
      </c>
      <c r="I2419" s="4">
        <v>25</v>
      </c>
      <c r="J2419" s="5">
        <v>196</v>
      </c>
      <c r="K2419" s="5">
        <v>16</v>
      </c>
      <c r="L2419" s="5">
        <v>35</v>
      </c>
      <c r="M2419">
        <v>4</v>
      </c>
      <c r="N2419" t="str">
        <f>VLOOKUP(טבלה1[[#This Row],[level_id]],Level_id!$A$2:$B$5,2)</f>
        <v>Intermediate Level</v>
      </c>
      <c r="O2419" t="str">
        <f>LOWER(טבלה1[[#This Row],[level_desc]])</f>
        <v>intermediate level</v>
      </c>
      <c r="P2419" s="3" t="str">
        <f>UPPER(טבלה1[[#This Row],[small letters]])</f>
        <v>INTERMEDIATE LEVEL</v>
      </c>
      <c r="Q2419">
        <f>LEN(טבלה1[[#This Row],[no spaces]])</f>
        <v>18</v>
      </c>
      <c r="R2419" t="str">
        <f>TRIM(טבלה1[[#This Row],[small letters]])</f>
        <v>intermediate level</v>
      </c>
      <c r="S2419" s="6">
        <v>2.5</v>
      </c>
      <c r="T2419" s="12">
        <v>42026</v>
      </c>
      <c r="U2419" s="6">
        <f>DAY(טבלה1[[#This Row],[published_date]])</f>
        <v>22</v>
      </c>
      <c r="V2419" s="6">
        <f>MONTH(טבלה1[[#This Row],[published_date]])</f>
        <v>1</v>
      </c>
      <c r="W2419" s="6">
        <f>YEAR(טבלה1[[#This Row],[published_date]])</f>
        <v>2015</v>
      </c>
      <c r="X2419">
        <v>3</v>
      </c>
      <c r="Y2419" t="str">
        <f>VLOOKUP(טבלה1[[#This Row],[subject_id]],Subject_id!$A$2:$B$5,2)</f>
        <v>Musical Instruments</v>
      </c>
      <c r="Z2419" s="7">
        <v>44114</v>
      </c>
      <c r="AA2419">
        <f>_xlfn.DAYS(טבלה1[[#This Row],[Removal_date]],טבלה1[[#This Row],[published_date]])</f>
        <v>2088</v>
      </c>
      <c r="AB2419" s="4">
        <f>טבלה1[[#This Row],[price]]*טבלה1[[#This Row],[num_subscribers]]</f>
        <v>4900</v>
      </c>
    </row>
    <row r="2420" spans="1:28" x14ac:dyDescent="0.3">
      <c r="A2420">
        <v>355374</v>
      </c>
      <c r="B2420" t="s">
        <v>1084</v>
      </c>
      <c r="C2420" t="str">
        <f>LEFT(טבלה1[[#This Row],[course_title]],10)</f>
        <v xml:space="preserve">Fund Flow </v>
      </c>
      <c r="D2420" t="str">
        <f>RIGHT(טבלה1[[#This Row],[course_title]],10)</f>
        <v xml:space="preserve"> CPA Exams</v>
      </c>
      <c r="E2420" t="str">
        <f>MID(טבלה1[[#This Row],[course_title]],2,10)</f>
        <v>und Flow A</v>
      </c>
      <c r="F2420" t="s">
        <v>1085</v>
      </c>
      <c r="G2420" t="str">
        <f>REPLACE(טבלה1[[#This Row],[url]],19,3,"com")</f>
        <v>https://www.udemy.com/learn-fund-flow-analysis/</v>
      </c>
      <c r="H2420" t="b">
        <v>1</v>
      </c>
      <c r="I2420" s="4">
        <v>25</v>
      </c>
      <c r="J2420" s="5">
        <v>1184</v>
      </c>
      <c r="K2420" s="5">
        <v>2</v>
      </c>
      <c r="L2420" s="5">
        <v>7</v>
      </c>
      <c r="M2420">
        <v>4</v>
      </c>
      <c r="N2420" t="str">
        <f>VLOOKUP(טבלה1[[#This Row],[level_id]],Level_id!$A$2:$B$5,2)</f>
        <v>Intermediate Level</v>
      </c>
      <c r="O2420" t="str">
        <f>LOWER(טבלה1[[#This Row],[level_desc]])</f>
        <v>intermediate level</v>
      </c>
      <c r="P2420" s="3" t="str">
        <f>UPPER(טבלה1[[#This Row],[small letters]])</f>
        <v>INTERMEDIATE LEVEL</v>
      </c>
      <c r="Q2420">
        <f>LEN(טבלה1[[#This Row],[no spaces]])</f>
        <v>18</v>
      </c>
      <c r="R2420" t="str">
        <f>TRIM(טבלה1[[#This Row],[small letters]])</f>
        <v>intermediate level</v>
      </c>
      <c r="S2420" s="6">
        <v>1.5</v>
      </c>
      <c r="T2420" s="12">
        <v>41971</v>
      </c>
      <c r="U2420" s="6">
        <f>DAY(טבלה1[[#This Row],[published_date]])</f>
        <v>28</v>
      </c>
      <c r="V2420" s="6">
        <f>MONTH(טבלה1[[#This Row],[published_date]])</f>
        <v>11</v>
      </c>
      <c r="W2420" s="6">
        <f>YEAR(טבלה1[[#This Row],[published_date]])</f>
        <v>2014</v>
      </c>
      <c r="X2420">
        <v>1</v>
      </c>
      <c r="Y2420" t="str">
        <f>VLOOKUP(טבלה1[[#This Row],[subject_id]],Subject_id!$A$2:$B$5,2)</f>
        <v>Business Finance</v>
      </c>
      <c r="Z2420" s="7">
        <v>44114</v>
      </c>
      <c r="AA2420">
        <f>_xlfn.DAYS(טבלה1[[#This Row],[Removal_date]],טבלה1[[#This Row],[published_date]])</f>
        <v>2143</v>
      </c>
      <c r="AB2420" s="4">
        <f>טבלה1[[#This Row],[price]]*טבלה1[[#This Row],[num_subscribers]]</f>
        <v>29600</v>
      </c>
    </row>
    <row r="2421" spans="1:28" x14ac:dyDescent="0.3">
      <c r="A2421">
        <v>383852</v>
      </c>
      <c r="B2421" t="s">
        <v>4737</v>
      </c>
      <c r="C2421" t="str">
        <f>LEFT(טבלה1[[#This Row],[course_title]],10)</f>
        <v>88 Logic -</v>
      </c>
      <c r="D2421" t="str">
        <f>RIGHT(טבלה1[[#This Row],[course_title]],10)</f>
        <v>ning Piano</v>
      </c>
      <c r="E2421" t="str">
        <f>MID(טבלה1[[#This Row],[course_title]],2,10)</f>
        <v xml:space="preserve">8 Logic - </v>
      </c>
      <c r="F2421" t="s">
        <v>4738</v>
      </c>
      <c r="G2421" t="str">
        <f>REPLACE(טבלה1[[#This Row],[url]],19,3,"com")</f>
        <v>https://www.udemy.com/88-logic-the-ultimate-course-for-learning-piano/</v>
      </c>
      <c r="H2421" t="b">
        <v>1</v>
      </c>
      <c r="I2421" s="4">
        <v>25</v>
      </c>
      <c r="J2421" s="5">
        <v>3</v>
      </c>
      <c r="K2421" s="5">
        <v>0</v>
      </c>
      <c r="L2421" s="5">
        <v>5</v>
      </c>
      <c r="M2421">
        <v>2</v>
      </c>
      <c r="N2421" t="str">
        <f>VLOOKUP(טבלה1[[#This Row],[level_id]],Level_id!$A$2:$B$5,2)</f>
        <v>Beginner Level</v>
      </c>
      <c r="O2421" t="str">
        <f>LOWER(טבלה1[[#This Row],[level_desc]])</f>
        <v>beginner level</v>
      </c>
      <c r="P2421" s="3" t="str">
        <f>UPPER(טבלה1[[#This Row],[small letters]])</f>
        <v>BEGINNER LEVEL</v>
      </c>
      <c r="Q2421">
        <f>LEN(טבלה1[[#This Row],[no spaces]])</f>
        <v>14</v>
      </c>
      <c r="R2421" t="str">
        <f>TRIM(טבלה1[[#This Row],[small letters]])</f>
        <v>beginner level</v>
      </c>
      <c r="S2421" s="6">
        <v>0.53333333299999997</v>
      </c>
      <c r="T2421" s="12">
        <v>42017</v>
      </c>
      <c r="U2421" s="6">
        <f>DAY(טבלה1[[#This Row],[published_date]])</f>
        <v>13</v>
      </c>
      <c r="V2421" s="6">
        <f>MONTH(טבלה1[[#This Row],[published_date]])</f>
        <v>1</v>
      </c>
      <c r="W2421" s="6">
        <f>YEAR(טבלה1[[#This Row],[published_date]])</f>
        <v>2015</v>
      </c>
      <c r="X2421">
        <v>3</v>
      </c>
      <c r="Y2421" t="str">
        <f>VLOOKUP(טבלה1[[#This Row],[subject_id]],Subject_id!$A$2:$B$5,2)</f>
        <v>Musical Instruments</v>
      </c>
      <c r="Z2421" s="7">
        <v>43465</v>
      </c>
      <c r="AA2421">
        <f>_xlfn.DAYS(טבלה1[[#This Row],[Removal_date]],טבלה1[[#This Row],[published_date]])</f>
        <v>1448</v>
      </c>
      <c r="AB2421" s="4">
        <f>טבלה1[[#This Row],[price]]*טבלה1[[#This Row],[num_subscribers]]</f>
        <v>75</v>
      </c>
    </row>
    <row r="2422" spans="1:28" x14ac:dyDescent="0.3">
      <c r="A2422">
        <v>385604</v>
      </c>
      <c r="B2422" t="s">
        <v>1236</v>
      </c>
      <c r="C2422" t="str">
        <f>LEFT(טבלה1[[#This Row],[course_title]],10)</f>
        <v>Introducti</v>
      </c>
      <c r="D2422" t="str">
        <f>RIGHT(טבלה1[[#This Row],[course_title]],10)</f>
        <v>under IFRS</v>
      </c>
      <c r="E2422" t="str">
        <f>MID(טבלה1[[#This Row],[course_title]],2,10)</f>
        <v>ntroductio</v>
      </c>
      <c r="F2422" t="s">
        <v>1237</v>
      </c>
      <c r="G2422" t="str">
        <f>REPLACE(טבלה1[[#This Row],[url]],19,3,"com")</f>
        <v>https://www.udemy.com/introduction-to-financial-consolidation-under-ifrs/</v>
      </c>
      <c r="H2422" t="b">
        <v>1</v>
      </c>
      <c r="I2422" s="4">
        <v>25</v>
      </c>
      <c r="J2422" s="5">
        <v>21</v>
      </c>
      <c r="K2422" s="5">
        <v>3</v>
      </c>
      <c r="L2422" s="5">
        <v>8</v>
      </c>
      <c r="M2422">
        <v>1</v>
      </c>
      <c r="N2422" t="str">
        <f>VLOOKUP(טבלה1[[#This Row],[level_id]],Level_id!$A$2:$B$5,2)</f>
        <v>All levels</v>
      </c>
      <c r="O2422" t="str">
        <f>LOWER(טבלה1[[#This Row],[level_desc]])</f>
        <v>all levels</v>
      </c>
      <c r="P2422" s="3" t="str">
        <f>UPPER(טבלה1[[#This Row],[small letters]])</f>
        <v>ALL LEVELS</v>
      </c>
      <c r="Q2422">
        <f>LEN(טבלה1[[#This Row],[no spaces]])</f>
        <v>10</v>
      </c>
      <c r="R2422" t="str">
        <f>TRIM(טבלה1[[#This Row],[small letters]])</f>
        <v>all levels</v>
      </c>
      <c r="S2422" s="6">
        <v>1.5</v>
      </c>
      <c r="T2422" s="12">
        <v>42709</v>
      </c>
      <c r="U2422" s="6">
        <f>DAY(טבלה1[[#This Row],[published_date]])</f>
        <v>5</v>
      </c>
      <c r="V2422" s="6">
        <f>MONTH(טבלה1[[#This Row],[published_date]])</f>
        <v>12</v>
      </c>
      <c r="W2422" s="6">
        <f>YEAR(טבלה1[[#This Row],[published_date]])</f>
        <v>2016</v>
      </c>
      <c r="X2422">
        <v>1</v>
      </c>
      <c r="Y2422" t="str">
        <f>VLOOKUP(טבלה1[[#This Row],[subject_id]],Subject_id!$A$2:$B$5,2)</f>
        <v>Business Finance</v>
      </c>
      <c r="Z2422" s="7">
        <v>43318</v>
      </c>
      <c r="AA2422">
        <f>_xlfn.DAYS(טבלה1[[#This Row],[Removal_date]],טבלה1[[#This Row],[published_date]])</f>
        <v>609</v>
      </c>
      <c r="AB2422" s="4">
        <f>טבלה1[[#This Row],[price]]*טבלה1[[#This Row],[num_subscribers]]</f>
        <v>525</v>
      </c>
    </row>
    <row r="2423" spans="1:28" x14ac:dyDescent="0.3">
      <c r="A2423">
        <v>388164</v>
      </c>
      <c r="B2423" t="s">
        <v>218</v>
      </c>
      <c r="C2423" t="str">
        <f>LEFT(טבלה1[[#This Row],[course_title]],10)</f>
        <v xml:space="preserve">Basics of </v>
      </c>
      <c r="D2423" t="str">
        <f>RIGHT(טבלה1[[#This Row],[course_title]],10)</f>
        <v>ege Level)</v>
      </c>
      <c r="E2423" t="str">
        <f>MID(טבלה1[[#This Row],[course_title]],2,10)</f>
        <v>asics of E</v>
      </c>
      <c r="F2423" t="s">
        <v>219</v>
      </c>
      <c r="G2423" t="str">
        <f>REPLACE(טבלה1[[#This Row],[url]],19,3,"com")</f>
        <v>https://www.udemy.com/economics-for-accounting-and-finance-professionals/</v>
      </c>
      <c r="H2423" t="b">
        <v>1</v>
      </c>
      <c r="I2423" s="4">
        <v>25</v>
      </c>
      <c r="J2423" s="5">
        <v>2516</v>
      </c>
      <c r="K2423" s="5">
        <v>12</v>
      </c>
      <c r="L2423" s="5">
        <v>20</v>
      </c>
      <c r="M2423">
        <v>1</v>
      </c>
      <c r="N2423" t="str">
        <f>VLOOKUP(טבלה1[[#This Row],[level_id]],Level_id!$A$2:$B$5,2)</f>
        <v>All levels</v>
      </c>
      <c r="O2423" t="str">
        <f>LOWER(טבלה1[[#This Row],[level_desc]])</f>
        <v>all levels</v>
      </c>
      <c r="P2423" s="3" t="str">
        <f>UPPER(טבלה1[[#This Row],[small letters]])</f>
        <v>ALL LEVELS</v>
      </c>
      <c r="Q2423">
        <f>LEN(טבלה1[[#This Row],[no spaces]])</f>
        <v>10</v>
      </c>
      <c r="R2423" t="str">
        <f>TRIM(טבלה1[[#This Row],[small letters]])</f>
        <v>all levels</v>
      </c>
      <c r="S2423" s="6">
        <v>1.5</v>
      </c>
      <c r="T2423" s="12">
        <v>42012</v>
      </c>
      <c r="U2423" s="6">
        <f>DAY(טבלה1[[#This Row],[published_date]])</f>
        <v>8</v>
      </c>
      <c r="V2423" s="6">
        <f>MONTH(טבלה1[[#This Row],[published_date]])</f>
        <v>1</v>
      </c>
      <c r="W2423" s="6">
        <f>YEAR(טבלה1[[#This Row],[published_date]])</f>
        <v>2015</v>
      </c>
      <c r="X2423">
        <v>1</v>
      </c>
      <c r="Y2423" t="str">
        <f>VLOOKUP(טבלה1[[#This Row],[subject_id]],Subject_id!$A$2:$B$5,2)</f>
        <v>Business Finance</v>
      </c>
      <c r="Z2423" s="7">
        <v>43408</v>
      </c>
      <c r="AA2423">
        <f>_xlfn.DAYS(טבלה1[[#This Row],[Removal_date]],טבלה1[[#This Row],[published_date]])</f>
        <v>1396</v>
      </c>
      <c r="AB2423" s="4">
        <f>טבלה1[[#This Row],[price]]*טבלה1[[#This Row],[num_subscribers]]</f>
        <v>62900</v>
      </c>
    </row>
    <row r="2424" spans="1:28" x14ac:dyDescent="0.3">
      <c r="A2424">
        <v>392958</v>
      </c>
      <c r="B2424" t="s">
        <v>3950</v>
      </c>
      <c r="C2424" t="str">
        <f>LEFT(טבלה1[[#This Row],[course_title]],10)</f>
        <v>Learn To P</v>
      </c>
      <c r="D2424" t="str">
        <f>RIGHT(טבלה1[[#This Row],[course_title]],10)</f>
        <v xml:space="preserve"> The Drums</v>
      </c>
      <c r="E2424" t="str">
        <f>MID(טבלה1[[#This Row],[course_title]],2,10)</f>
        <v>earn To Pl</v>
      </c>
      <c r="F2424" t="s">
        <v>3951</v>
      </c>
      <c r="G2424" t="str">
        <f>REPLACE(טבלה1[[#This Row],[url]],19,3,"com")</f>
        <v>https://www.udemy.com/learndrums/</v>
      </c>
      <c r="H2424" t="b">
        <v>1</v>
      </c>
      <c r="I2424" s="4">
        <v>25</v>
      </c>
      <c r="J2424" s="5">
        <v>1141</v>
      </c>
      <c r="K2424" s="5">
        <v>88</v>
      </c>
      <c r="L2424" s="5">
        <v>74</v>
      </c>
      <c r="M2424">
        <v>1</v>
      </c>
      <c r="N2424" t="str">
        <f>VLOOKUP(טבלה1[[#This Row],[level_id]],Level_id!$A$2:$B$5,2)</f>
        <v>All levels</v>
      </c>
      <c r="O2424" t="str">
        <f>LOWER(טבלה1[[#This Row],[level_desc]])</f>
        <v>all levels</v>
      </c>
      <c r="P2424" s="3" t="str">
        <f>UPPER(טבלה1[[#This Row],[small letters]])</f>
        <v>ALL LEVELS</v>
      </c>
      <c r="Q2424">
        <f>LEN(טבלה1[[#This Row],[no spaces]])</f>
        <v>10</v>
      </c>
      <c r="R2424" t="str">
        <f>TRIM(טבלה1[[#This Row],[small letters]])</f>
        <v>all levels</v>
      </c>
      <c r="S2424" s="6">
        <v>8.5</v>
      </c>
      <c r="T2424" s="12">
        <v>42152</v>
      </c>
      <c r="U2424" s="6">
        <f>DAY(טבלה1[[#This Row],[published_date]])</f>
        <v>28</v>
      </c>
      <c r="V2424" s="6">
        <f>MONTH(טבלה1[[#This Row],[published_date]])</f>
        <v>5</v>
      </c>
      <c r="W2424" s="6">
        <f>YEAR(טבלה1[[#This Row],[published_date]])</f>
        <v>2015</v>
      </c>
      <c r="X2424">
        <v>3</v>
      </c>
      <c r="Y2424" t="str">
        <f>VLOOKUP(טבלה1[[#This Row],[subject_id]],Subject_id!$A$2:$B$5,2)</f>
        <v>Musical Instruments</v>
      </c>
      <c r="Z2424" s="7">
        <v>43734</v>
      </c>
      <c r="AA2424">
        <f>_xlfn.DAYS(טבלה1[[#This Row],[Removal_date]],טבלה1[[#This Row],[published_date]])</f>
        <v>1582</v>
      </c>
      <c r="AB2424" s="4">
        <f>טבלה1[[#This Row],[price]]*טבלה1[[#This Row],[num_subscribers]]</f>
        <v>28525</v>
      </c>
    </row>
    <row r="2425" spans="1:28" x14ac:dyDescent="0.3">
      <c r="A2425">
        <v>394636</v>
      </c>
      <c r="B2425" t="s">
        <v>730</v>
      </c>
      <c r="C2425" t="str">
        <f>LEFT(טבלה1[[#This Row],[course_title]],10)</f>
        <v>Accounting</v>
      </c>
      <c r="D2425" t="str">
        <f>RIGHT(טבלה1[[#This Row],[course_title]],10)</f>
        <v>rse Level)</v>
      </c>
      <c r="E2425" t="str">
        <f>MID(טבלה1[[#This Row],[course_title]],2,10)</f>
        <v xml:space="preserve">ccounting </v>
      </c>
      <c r="F2425" t="s">
        <v>731</v>
      </c>
      <c r="G2425" t="str">
        <f>REPLACE(טבלה1[[#This Row],[url]],19,3,"com")</f>
        <v>https://www.udemy.com/accounting-for-deferred-taxes/</v>
      </c>
      <c r="H2425" t="b">
        <v>1</v>
      </c>
      <c r="I2425" s="4">
        <v>25</v>
      </c>
      <c r="J2425" s="5">
        <v>2924</v>
      </c>
      <c r="K2425" s="5">
        <v>6</v>
      </c>
      <c r="L2425" s="5">
        <v>11</v>
      </c>
      <c r="M2425">
        <v>1</v>
      </c>
      <c r="N2425" t="str">
        <f>VLOOKUP(טבלה1[[#This Row],[level_id]],Level_id!$A$2:$B$5,2)</f>
        <v>All levels</v>
      </c>
      <c r="O2425" t="str">
        <f>LOWER(טבלה1[[#This Row],[level_desc]])</f>
        <v>all levels</v>
      </c>
      <c r="P2425" s="3" t="str">
        <f>UPPER(טבלה1[[#This Row],[small letters]])</f>
        <v>ALL LEVELS</v>
      </c>
      <c r="Q2425">
        <f>LEN(טבלה1[[#This Row],[no spaces]])</f>
        <v>10</v>
      </c>
      <c r="R2425" t="str">
        <f>TRIM(טבלה1[[#This Row],[small letters]])</f>
        <v>all levels</v>
      </c>
      <c r="S2425" s="6">
        <v>1.5</v>
      </c>
      <c r="T2425" s="12">
        <v>42019</v>
      </c>
      <c r="U2425" s="6">
        <f>DAY(טבלה1[[#This Row],[published_date]])</f>
        <v>15</v>
      </c>
      <c r="V2425" s="6">
        <f>MONTH(טבלה1[[#This Row],[published_date]])</f>
        <v>1</v>
      </c>
      <c r="W2425" s="6">
        <f>YEAR(טבלה1[[#This Row],[published_date]])</f>
        <v>2015</v>
      </c>
      <c r="X2425">
        <v>1</v>
      </c>
      <c r="Y2425" t="str">
        <f>VLOOKUP(טבלה1[[#This Row],[subject_id]],Subject_id!$A$2:$B$5,2)</f>
        <v>Business Finance</v>
      </c>
      <c r="Z2425" s="7">
        <v>43318</v>
      </c>
      <c r="AA2425">
        <f>_xlfn.DAYS(טבלה1[[#This Row],[Removal_date]],טבלה1[[#This Row],[published_date]])</f>
        <v>1299</v>
      </c>
      <c r="AB2425" s="4">
        <f>טבלה1[[#This Row],[price]]*טבלה1[[#This Row],[num_subscribers]]</f>
        <v>73100</v>
      </c>
    </row>
    <row r="2426" spans="1:28" x14ac:dyDescent="0.3">
      <c r="A2426">
        <v>413494</v>
      </c>
      <c r="B2426" t="s">
        <v>5651</v>
      </c>
      <c r="C2426" t="str">
        <f>LEFT(טבלה1[[#This Row],[course_title]],10)</f>
        <v>Getting St</v>
      </c>
      <c r="D2426" t="str">
        <f>RIGHT(טבלה1[[#This Row],[course_title]],10)</f>
        <v>ash Course</v>
      </c>
      <c r="E2426" t="str">
        <f>MID(טבלה1[[#This Row],[course_title]],2,10)</f>
        <v>etting Sta</v>
      </c>
      <c r="F2426" t="s">
        <v>5652</v>
      </c>
      <c r="G2426" t="str">
        <f>REPLACE(טבלה1[[#This Row],[url]],19,3,"com")</f>
        <v>https://www.udemy.com/getting-started-with-less-beginner-crash-course/</v>
      </c>
      <c r="H2426" t="b">
        <v>1</v>
      </c>
      <c r="I2426" s="4">
        <v>25</v>
      </c>
      <c r="J2426" s="5">
        <v>1780</v>
      </c>
      <c r="K2426" s="5">
        <v>69</v>
      </c>
      <c r="L2426" s="5">
        <v>21</v>
      </c>
      <c r="M2426">
        <v>2</v>
      </c>
      <c r="N2426" t="str">
        <f>VLOOKUP(טבלה1[[#This Row],[level_id]],Level_id!$A$2:$B$5,2)</f>
        <v>Beginner Level</v>
      </c>
      <c r="O2426" t="str">
        <f>LOWER(טבלה1[[#This Row],[level_desc]])</f>
        <v>beginner level</v>
      </c>
      <c r="P2426" s="3" t="str">
        <f>UPPER(טבלה1[[#This Row],[small letters]])</f>
        <v>BEGINNER LEVEL</v>
      </c>
      <c r="Q2426">
        <f>LEN(טבלה1[[#This Row],[no spaces]])</f>
        <v>14</v>
      </c>
      <c r="R2426" t="str">
        <f>TRIM(טבלה1[[#This Row],[small letters]])</f>
        <v>beginner level</v>
      </c>
      <c r="S2426" s="6">
        <v>1.5</v>
      </c>
      <c r="T2426" s="12">
        <v>42047</v>
      </c>
      <c r="U2426" s="6">
        <f>DAY(טבלה1[[#This Row],[published_date]])</f>
        <v>12</v>
      </c>
      <c r="V2426" s="6">
        <f>MONTH(טבלה1[[#This Row],[published_date]])</f>
        <v>2</v>
      </c>
      <c r="W2426" s="6">
        <f>YEAR(טבלה1[[#This Row],[published_date]])</f>
        <v>2015</v>
      </c>
      <c r="X2426">
        <v>4</v>
      </c>
      <c r="Y2426" t="str">
        <f>VLOOKUP(טבלה1[[#This Row],[subject_id]],Subject_id!$A$2:$B$5,2)</f>
        <v>Web Development</v>
      </c>
      <c r="Z2426" s="7">
        <v>43465</v>
      </c>
      <c r="AA2426">
        <f>_xlfn.DAYS(טבלה1[[#This Row],[Removal_date]],טבלה1[[#This Row],[published_date]])</f>
        <v>1418</v>
      </c>
      <c r="AB2426" s="4">
        <f>טבלה1[[#This Row],[price]]*טבלה1[[#This Row],[num_subscribers]]</f>
        <v>44500</v>
      </c>
    </row>
    <row r="2427" spans="1:28" x14ac:dyDescent="0.3">
      <c r="A2427">
        <v>413618</v>
      </c>
      <c r="B2427" t="s">
        <v>6839</v>
      </c>
      <c r="C2427" t="str">
        <f>LEFT(טבלה1[[#This Row],[course_title]],10)</f>
        <v>SASS - Beg</v>
      </c>
      <c r="D2427" t="str">
        <f>RIGHT(טבלה1[[#This Row],[course_title]],10)</f>
        <v>ash Course</v>
      </c>
      <c r="E2427" t="str">
        <f>MID(טבלה1[[#This Row],[course_title]],2,10)</f>
        <v>ASS - Begi</v>
      </c>
      <c r="F2427" t="s">
        <v>6840</v>
      </c>
      <c r="G2427" t="str">
        <f>REPLACE(טבלה1[[#This Row],[url]],19,3,"com")</f>
        <v>https://www.udemy.com/sass-beginner-crash-course/</v>
      </c>
      <c r="H2427" t="b">
        <v>1</v>
      </c>
      <c r="I2427" s="4">
        <v>25</v>
      </c>
      <c r="J2427" s="5">
        <v>1143</v>
      </c>
      <c r="K2427" s="5">
        <v>34</v>
      </c>
      <c r="L2427" s="5">
        <v>13</v>
      </c>
      <c r="M2427">
        <v>2</v>
      </c>
      <c r="N2427" t="str">
        <f>VLOOKUP(טבלה1[[#This Row],[level_id]],Level_id!$A$2:$B$5,2)</f>
        <v>Beginner Level</v>
      </c>
      <c r="O2427" t="str">
        <f>LOWER(טבלה1[[#This Row],[level_desc]])</f>
        <v>beginner level</v>
      </c>
      <c r="P2427" s="3" t="str">
        <f>UPPER(טבלה1[[#This Row],[small letters]])</f>
        <v>BEGINNER LEVEL</v>
      </c>
      <c r="Q2427">
        <f>LEN(טבלה1[[#This Row],[no spaces]])</f>
        <v>14</v>
      </c>
      <c r="R2427" t="str">
        <f>TRIM(טבלה1[[#This Row],[small letters]])</f>
        <v>beginner level</v>
      </c>
      <c r="S2427" s="6">
        <v>1</v>
      </c>
      <c r="T2427" s="12">
        <v>42047</v>
      </c>
      <c r="U2427" s="6">
        <f>DAY(טבלה1[[#This Row],[published_date]])</f>
        <v>12</v>
      </c>
      <c r="V2427" s="6">
        <f>MONTH(טבלה1[[#This Row],[published_date]])</f>
        <v>2</v>
      </c>
      <c r="W2427" s="6">
        <f>YEAR(טבלה1[[#This Row],[published_date]])</f>
        <v>2015</v>
      </c>
      <c r="X2427">
        <v>4</v>
      </c>
      <c r="Y2427" t="str">
        <f>VLOOKUP(טבלה1[[#This Row],[subject_id]],Subject_id!$A$2:$B$5,2)</f>
        <v>Web Development</v>
      </c>
      <c r="Z2427" s="7">
        <v>43465</v>
      </c>
      <c r="AA2427">
        <f>_xlfn.DAYS(טבלה1[[#This Row],[Removal_date]],טבלה1[[#This Row],[published_date]])</f>
        <v>1418</v>
      </c>
      <c r="AB2427" s="4">
        <f>טבלה1[[#This Row],[price]]*טבלה1[[#This Row],[num_subscribers]]</f>
        <v>28575</v>
      </c>
    </row>
    <row r="2428" spans="1:28" x14ac:dyDescent="0.3">
      <c r="A2428">
        <v>421054</v>
      </c>
      <c r="B2428" t="s">
        <v>262</v>
      </c>
      <c r="C2428" t="str">
        <f>LEFT(טבלה1[[#This Row],[course_title]],10)</f>
        <v>Auditing B</v>
      </c>
      <c r="D2428" t="str">
        <f>RIGHT(טבלה1[[#This Row],[course_title]],10)</f>
        <v>rse Level)</v>
      </c>
      <c r="E2428" t="str">
        <f>MID(טבלה1[[#This Row],[course_title]],2,10)</f>
        <v>uditing Ba</v>
      </c>
      <c r="F2428" t="s">
        <v>263</v>
      </c>
      <c r="G2428" t="str">
        <f>REPLACE(טבלה1[[#This Row],[url]],19,3,"com")</f>
        <v>https://www.udemy.com/basics-of-auditing/</v>
      </c>
      <c r="H2428" t="b">
        <v>1</v>
      </c>
      <c r="I2428" s="4">
        <v>25</v>
      </c>
      <c r="J2428" s="5">
        <v>3771</v>
      </c>
      <c r="K2428" s="5">
        <v>10</v>
      </c>
      <c r="L2428" s="5">
        <v>35</v>
      </c>
      <c r="M2428">
        <v>1</v>
      </c>
      <c r="N2428" t="str">
        <f>VLOOKUP(טבלה1[[#This Row],[level_id]],Level_id!$A$2:$B$5,2)</f>
        <v>All levels</v>
      </c>
      <c r="O2428" t="str">
        <f>LOWER(טבלה1[[#This Row],[level_desc]])</f>
        <v>all levels</v>
      </c>
      <c r="P2428" s="3" t="str">
        <f>UPPER(טבלה1[[#This Row],[small letters]])</f>
        <v>ALL LEVELS</v>
      </c>
      <c r="Q2428">
        <f>LEN(טבלה1[[#This Row],[no spaces]])</f>
        <v>10</v>
      </c>
      <c r="R2428" t="str">
        <f>TRIM(טבלה1[[#This Row],[small letters]])</f>
        <v>all levels</v>
      </c>
      <c r="S2428" s="6">
        <v>2.5</v>
      </c>
      <c r="T2428" s="12">
        <v>42048</v>
      </c>
      <c r="U2428" s="6">
        <f>DAY(טבלה1[[#This Row],[published_date]])</f>
        <v>13</v>
      </c>
      <c r="V2428" s="6">
        <f>MONTH(טבלה1[[#This Row],[published_date]])</f>
        <v>2</v>
      </c>
      <c r="W2428" s="6">
        <f>YEAR(טבלה1[[#This Row],[published_date]])</f>
        <v>2015</v>
      </c>
      <c r="X2428">
        <v>1</v>
      </c>
      <c r="Y2428" t="str">
        <f>VLOOKUP(טבלה1[[#This Row],[subject_id]],Subject_id!$A$2:$B$5,2)</f>
        <v>Business Finance</v>
      </c>
      <c r="Z2428" s="7">
        <v>43408</v>
      </c>
      <c r="AA2428">
        <f>_xlfn.DAYS(טבלה1[[#This Row],[Removal_date]],טבלה1[[#This Row],[published_date]])</f>
        <v>1360</v>
      </c>
      <c r="AB2428" s="4">
        <f>טבלה1[[#This Row],[price]]*טבלה1[[#This Row],[num_subscribers]]</f>
        <v>94275</v>
      </c>
    </row>
    <row r="2429" spans="1:28" x14ac:dyDescent="0.3">
      <c r="A2429">
        <v>427066</v>
      </c>
      <c r="B2429" t="s">
        <v>4825</v>
      </c>
      <c r="C2429" t="str">
        <f>LEFT(טבלה1[[#This Row],[course_title]],10)</f>
        <v>Flamenco G</v>
      </c>
      <c r="D2429" t="str">
        <f>RIGHT(טבלה1[[#This Row],[course_title]],10)</f>
        <v>nco Guitar</v>
      </c>
      <c r="E2429" t="str">
        <f>MID(טבלה1[[#This Row],[course_title]],2,10)</f>
        <v>lamenco Gu</v>
      </c>
      <c r="F2429" t="s">
        <v>4826</v>
      </c>
      <c r="G2429" t="str">
        <f>REPLACE(טבלה1[[#This Row],[url]],19,3,"com")</f>
        <v>https://www.udemy.com/flamenco-guitar-a/</v>
      </c>
      <c r="H2429" t="b">
        <v>1</v>
      </c>
      <c r="I2429" s="4">
        <v>25</v>
      </c>
      <c r="J2429" s="5">
        <v>136</v>
      </c>
      <c r="K2429" s="5">
        <v>20</v>
      </c>
      <c r="L2429" s="5">
        <v>34</v>
      </c>
      <c r="M2429">
        <v>2</v>
      </c>
      <c r="N2429" t="str">
        <f>VLOOKUP(טבלה1[[#This Row],[level_id]],Level_id!$A$2:$B$5,2)</f>
        <v>Beginner Level</v>
      </c>
      <c r="O2429" t="str">
        <f>LOWER(טבלה1[[#This Row],[level_desc]])</f>
        <v>beginner level</v>
      </c>
      <c r="P2429" s="3" t="str">
        <f>UPPER(טבלה1[[#This Row],[small letters]])</f>
        <v>BEGINNER LEVEL</v>
      </c>
      <c r="Q2429">
        <f>LEN(טבלה1[[#This Row],[no spaces]])</f>
        <v>14</v>
      </c>
      <c r="R2429" t="str">
        <f>TRIM(טבלה1[[#This Row],[small letters]])</f>
        <v>beginner level</v>
      </c>
      <c r="S2429" s="6">
        <v>4</v>
      </c>
      <c r="T2429" s="12">
        <v>42345</v>
      </c>
      <c r="U2429" s="6">
        <f>DAY(טבלה1[[#This Row],[published_date]])</f>
        <v>7</v>
      </c>
      <c r="V2429" s="6">
        <f>MONTH(טבלה1[[#This Row],[published_date]])</f>
        <v>12</v>
      </c>
      <c r="W2429" s="6">
        <f>YEAR(טבלה1[[#This Row],[published_date]])</f>
        <v>2015</v>
      </c>
      <c r="X2429">
        <v>3</v>
      </c>
      <c r="Y2429" t="str">
        <f>VLOOKUP(טבלה1[[#This Row],[subject_id]],Subject_id!$A$2:$B$5,2)</f>
        <v>Musical Instruments</v>
      </c>
      <c r="Z2429" s="7">
        <v>43465</v>
      </c>
      <c r="AA2429">
        <f>_xlfn.DAYS(טבלה1[[#This Row],[Removal_date]],טבלה1[[#This Row],[published_date]])</f>
        <v>1120</v>
      </c>
      <c r="AB2429" s="4">
        <f>טבלה1[[#This Row],[price]]*טבלה1[[#This Row],[num_subscribers]]</f>
        <v>3400</v>
      </c>
    </row>
    <row r="2430" spans="1:28" x14ac:dyDescent="0.3">
      <c r="A2430">
        <v>430968</v>
      </c>
      <c r="B2430" t="s">
        <v>1682</v>
      </c>
      <c r="C2430" t="str">
        <f>LEFT(טבלה1[[#This Row],[course_title]],10)</f>
        <v xml:space="preserve">Financial </v>
      </c>
      <c r="D2430" t="str">
        <f>RIGHT(טבלה1[[#This Row],[course_title]],10)</f>
        <v>nstruments</v>
      </c>
      <c r="E2430" t="str">
        <f>MID(טבלה1[[#This Row],[course_title]],2,10)</f>
        <v>inancial M</v>
      </c>
      <c r="F2430" t="s">
        <v>1683</v>
      </c>
      <c r="G2430" t="str">
        <f>REPLACE(טבלה1[[#This Row],[url]],19,3,"com")</f>
        <v>https://www.udemy.com/capital-market-instruments/</v>
      </c>
      <c r="H2430" t="b">
        <v>1</v>
      </c>
      <c r="I2430" s="4">
        <v>25</v>
      </c>
      <c r="J2430" s="5">
        <v>2650</v>
      </c>
      <c r="K2430" s="5">
        <v>5</v>
      </c>
      <c r="L2430" s="5">
        <v>17</v>
      </c>
      <c r="M2430">
        <v>2</v>
      </c>
      <c r="N2430" t="str">
        <f>VLOOKUP(טבלה1[[#This Row],[level_id]],Level_id!$A$2:$B$5,2)</f>
        <v>Beginner Level</v>
      </c>
      <c r="O2430" t="str">
        <f>LOWER(טבלה1[[#This Row],[level_desc]])</f>
        <v>beginner level</v>
      </c>
      <c r="P2430" s="3" t="str">
        <f>UPPER(טבלה1[[#This Row],[small letters]])</f>
        <v>BEGINNER LEVEL</v>
      </c>
      <c r="Q2430">
        <f>LEN(טבלה1[[#This Row],[no spaces]])</f>
        <v>14</v>
      </c>
      <c r="R2430" t="str">
        <f>TRIM(טבלה1[[#This Row],[small letters]])</f>
        <v>beginner level</v>
      </c>
      <c r="S2430" s="6">
        <v>1</v>
      </c>
      <c r="T2430" s="12">
        <v>42059</v>
      </c>
      <c r="U2430" s="6">
        <f>DAY(טבלה1[[#This Row],[published_date]])</f>
        <v>24</v>
      </c>
      <c r="V2430" s="6">
        <f>MONTH(טבלה1[[#This Row],[published_date]])</f>
        <v>2</v>
      </c>
      <c r="W2430" s="6">
        <f>YEAR(טבלה1[[#This Row],[published_date]])</f>
        <v>2015</v>
      </c>
      <c r="X2430">
        <v>1</v>
      </c>
      <c r="Y2430" t="str">
        <f>VLOOKUP(טבלה1[[#This Row],[subject_id]],Subject_id!$A$2:$B$5,2)</f>
        <v>Business Finance</v>
      </c>
      <c r="Z2430" s="7">
        <v>43465</v>
      </c>
      <c r="AA2430">
        <f>_xlfn.DAYS(טבלה1[[#This Row],[Removal_date]],טבלה1[[#This Row],[published_date]])</f>
        <v>1406</v>
      </c>
      <c r="AB2430" s="4">
        <f>טבלה1[[#This Row],[price]]*טבלה1[[#This Row],[num_subscribers]]</f>
        <v>66250</v>
      </c>
    </row>
    <row r="2431" spans="1:28" x14ac:dyDescent="0.3">
      <c r="A2431">
        <v>436568</v>
      </c>
      <c r="B2431" t="s">
        <v>2928</v>
      </c>
      <c r="C2431" t="str">
        <f>LEFT(טבלה1[[#This Row],[course_title]],10)</f>
        <v>DiseÃ±o de</v>
      </c>
      <c r="D2431" t="str">
        <f>RIGHT(טבלה1[[#This Row],[course_title]],10)</f>
        <v>ncipiantes</v>
      </c>
      <c r="E2431" t="str">
        <f>MID(טבלה1[[#This Row],[course_title]],2,10)</f>
        <v xml:space="preserve">iseÃ±o de </v>
      </c>
      <c r="F2431" t="s">
        <v>2929</v>
      </c>
      <c r="G2431" t="str">
        <f>REPLACE(טבלה1[[#This Row],[url]],19,3,"com")</f>
        <v>https://www.udemy.com/logo_para_principiantes/</v>
      </c>
      <c r="H2431" t="b">
        <v>1</v>
      </c>
      <c r="I2431" s="4">
        <v>25</v>
      </c>
      <c r="J2431" s="5">
        <v>3</v>
      </c>
      <c r="K2431" s="5">
        <v>3</v>
      </c>
      <c r="L2431" s="5">
        <v>12</v>
      </c>
      <c r="M2431">
        <v>1</v>
      </c>
      <c r="N2431" t="str">
        <f>VLOOKUP(טבלה1[[#This Row],[level_id]],Level_id!$A$2:$B$5,2)</f>
        <v>All levels</v>
      </c>
      <c r="O2431" t="str">
        <f>LOWER(טבלה1[[#This Row],[level_desc]])</f>
        <v>all levels</v>
      </c>
      <c r="P2431" s="3" t="str">
        <f>UPPER(טבלה1[[#This Row],[small letters]])</f>
        <v>ALL LEVELS</v>
      </c>
      <c r="Q2431">
        <f>LEN(טבלה1[[#This Row],[no spaces]])</f>
        <v>10</v>
      </c>
      <c r="R2431" t="str">
        <f>TRIM(טבלה1[[#This Row],[small letters]])</f>
        <v>all levels</v>
      </c>
      <c r="S2431" s="6">
        <v>0.66666666699999999</v>
      </c>
      <c r="T2431" s="12">
        <v>42086</v>
      </c>
      <c r="U2431" s="6">
        <f>DAY(טבלה1[[#This Row],[published_date]])</f>
        <v>23</v>
      </c>
      <c r="V2431" s="6">
        <f>MONTH(טבלה1[[#This Row],[published_date]])</f>
        <v>3</v>
      </c>
      <c r="W2431" s="6">
        <f>YEAR(טבלה1[[#This Row],[published_date]])</f>
        <v>2015</v>
      </c>
      <c r="X2431">
        <v>2</v>
      </c>
      <c r="Y2431" t="str">
        <f>VLOOKUP(טבלה1[[#This Row],[subject_id]],Subject_id!$A$2:$B$5,2)</f>
        <v>Graphic Design</v>
      </c>
      <c r="Z2431" s="7">
        <v>43734</v>
      </c>
      <c r="AA2431">
        <f>_xlfn.DAYS(טבלה1[[#This Row],[Removal_date]],טבלה1[[#This Row],[published_date]])</f>
        <v>1648</v>
      </c>
      <c r="AB2431" s="4">
        <f>טבלה1[[#This Row],[price]]*טבלה1[[#This Row],[num_subscribers]]</f>
        <v>75</v>
      </c>
    </row>
    <row r="2432" spans="1:28" x14ac:dyDescent="0.3">
      <c r="A2432">
        <v>441112</v>
      </c>
      <c r="B2432" t="s">
        <v>346</v>
      </c>
      <c r="C2432" t="str">
        <f>LEFT(טבלה1[[#This Row],[course_title]],10)</f>
        <v>Accounting</v>
      </c>
      <c r="D2432" t="str">
        <f>RIGHT(טבלה1[[#This Row],[course_title]],10)</f>
        <v>beginners)</v>
      </c>
      <c r="E2432" t="str">
        <f>MID(טבלה1[[#This Row],[course_title]],2,10)</f>
        <v xml:space="preserve">ccounting </v>
      </c>
      <c r="F2432" t="s">
        <v>347</v>
      </c>
      <c r="G2432" t="str">
        <f>REPLACE(טבלה1[[#This Row],[url]],19,3,"com")</f>
        <v>https://www.udemy.com/accounting-through-visual-presentation/</v>
      </c>
      <c r="H2432" t="b">
        <v>1</v>
      </c>
      <c r="I2432" s="4">
        <v>25</v>
      </c>
      <c r="J2432" s="5">
        <v>4086</v>
      </c>
      <c r="K2432" s="5">
        <v>31</v>
      </c>
      <c r="L2432" s="5">
        <v>14</v>
      </c>
      <c r="M2432">
        <v>1</v>
      </c>
      <c r="N2432" t="str">
        <f>VLOOKUP(טבלה1[[#This Row],[level_id]],Level_id!$A$2:$B$5,2)</f>
        <v>All levels</v>
      </c>
      <c r="O2432" t="str">
        <f>LOWER(טבלה1[[#This Row],[level_desc]])</f>
        <v>all levels</v>
      </c>
      <c r="P2432" s="3" t="str">
        <f>UPPER(טבלה1[[#This Row],[small letters]])</f>
        <v>ALL LEVELS</v>
      </c>
      <c r="Q2432">
        <f>LEN(טבלה1[[#This Row],[no spaces]])</f>
        <v>10</v>
      </c>
      <c r="R2432" t="str">
        <f>TRIM(טבלה1[[#This Row],[small letters]])</f>
        <v>all levels</v>
      </c>
      <c r="S2432" s="6">
        <v>1.5</v>
      </c>
      <c r="T2432" s="12">
        <v>42071</v>
      </c>
      <c r="U2432" s="6">
        <f>DAY(טבלה1[[#This Row],[published_date]])</f>
        <v>8</v>
      </c>
      <c r="V2432" s="6">
        <f>MONTH(טבלה1[[#This Row],[published_date]])</f>
        <v>3</v>
      </c>
      <c r="W2432" s="6">
        <f>YEAR(טבלה1[[#This Row],[published_date]])</f>
        <v>2015</v>
      </c>
      <c r="X2432">
        <v>1</v>
      </c>
      <c r="Y2432" t="str">
        <f>VLOOKUP(טבלה1[[#This Row],[subject_id]],Subject_id!$A$2:$B$5,2)</f>
        <v>Business Finance</v>
      </c>
      <c r="Z2432" s="7">
        <v>43408</v>
      </c>
      <c r="AA2432">
        <f>_xlfn.DAYS(טבלה1[[#This Row],[Removal_date]],טבלה1[[#This Row],[published_date]])</f>
        <v>1337</v>
      </c>
      <c r="AB2432" s="4">
        <f>טבלה1[[#This Row],[price]]*טבלה1[[#This Row],[num_subscribers]]</f>
        <v>102150</v>
      </c>
    </row>
    <row r="2433" spans="1:28" x14ac:dyDescent="0.3">
      <c r="A2433">
        <v>443502</v>
      </c>
      <c r="B2433" t="s">
        <v>1688</v>
      </c>
      <c r="C2433" t="str">
        <f>LEFT(טבלה1[[#This Row],[course_title]],10)</f>
        <v xml:space="preserve">Essential </v>
      </c>
      <c r="D2433" t="str">
        <f>RIGHT(טבלה1[[#This Row],[course_title]],10)</f>
        <v>r Managers</v>
      </c>
      <c r="E2433" t="str">
        <f>MID(טבלה1[[#This Row],[course_title]],2,10)</f>
        <v>ssential F</v>
      </c>
      <c r="F2433" t="s">
        <v>1689</v>
      </c>
      <c r="G2433" t="str">
        <f>REPLACE(טבלה1[[#This Row],[url]],19,3,"com")</f>
        <v>https://www.udemy.com/finance-for-managers/</v>
      </c>
      <c r="H2433" t="b">
        <v>1</v>
      </c>
      <c r="I2433" s="4">
        <v>25</v>
      </c>
      <c r="J2433" s="5">
        <v>663</v>
      </c>
      <c r="K2433" s="5">
        <v>10</v>
      </c>
      <c r="L2433" s="5">
        <v>79</v>
      </c>
      <c r="M2433">
        <v>1</v>
      </c>
      <c r="N2433" t="str">
        <f>VLOOKUP(טבלה1[[#This Row],[level_id]],Level_id!$A$2:$B$5,2)</f>
        <v>All levels</v>
      </c>
      <c r="O2433" t="str">
        <f>LOWER(טבלה1[[#This Row],[level_desc]])</f>
        <v>all levels</v>
      </c>
      <c r="P2433" s="3" t="str">
        <f>UPPER(טבלה1[[#This Row],[small letters]])</f>
        <v>ALL LEVELS</v>
      </c>
      <c r="Q2433">
        <f>LEN(טבלה1[[#This Row],[no spaces]])</f>
        <v>10</v>
      </c>
      <c r="R2433" t="str">
        <f>TRIM(טבלה1[[#This Row],[small letters]])</f>
        <v>all levels</v>
      </c>
      <c r="S2433" s="6">
        <v>5.5</v>
      </c>
      <c r="T2433" s="12">
        <v>42110</v>
      </c>
      <c r="U2433" s="6">
        <f>DAY(טבלה1[[#This Row],[published_date]])</f>
        <v>16</v>
      </c>
      <c r="V2433" s="6">
        <f>MONTH(טבלה1[[#This Row],[published_date]])</f>
        <v>4</v>
      </c>
      <c r="W2433" s="6">
        <f>YEAR(טבלה1[[#This Row],[published_date]])</f>
        <v>2015</v>
      </c>
      <c r="X2433">
        <v>1</v>
      </c>
      <c r="Y2433" t="str">
        <f>VLOOKUP(טבלה1[[#This Row],[subject_id]],Subject_id!$A$2:$B$5,2)</f>
        <v>Business Finance</v>
      </c>
      <c r="Z2433" s="7">
        <v>43318</v>
      </c>
      <c r="AA2433">
        <f>_xlfn.DAYS(טבלה1[[#This Row],[Removal_date]],טבלה1[[#This Row],[published_date]])</f>
        <v>1208</v>
      </c>
      <c r="AB2433" s="4">
        <f>טבלה1[[#This Row],[price]]*טבלה1[[#This Row],[num_subscribers]]</f>
        <v>16575</v>
      </c>
    </row>
    <row r="2434" spans="1:28" x14ac:dyDescent="0.3">
      <c r="A2434">
        <v>449788</v>
      </c>
      <c r="B2434" t="s">
        <v>3422</v>
      </c>
      <c r="C2434" t="str">
        <f>LEFT(טבלה1[[#This Row],[course_title]],10)</f>
        <v>Graphic De</v>
      </c>
      <c r="D2434" t="str">
        <f>RIGHT(טבלה1[[#This Row],[course_title]],10)</f>
        <v xml:space="preserve"> Photoshop</v>
      </c>
      <c r="E2434" t="str">
        <f>MID(טבלה1[[#This Row],[course_title]],2,10)</f>
        <v>raphic Des</v>
      </c>
      <c r="F2434" t="s">
        <v>3423</v>
      </c>
      <c r="G2434" t="str">
        <f>REPLACE(טבלה1[[#This Row],[url]],19,3,"com")</f>
        <v>https://www.udemy.com/how-to-use-adobe-photoshop-for-beginners/</v>
      </c>
      <c r="H2434" t="b">
        <v>1</v>
      </c>
      <c r="I2434" s="4">
        <v>25</v>
      </c>
      <c r="J2434" s="5">
        <v>4550</v>
      </c>
      <c r="K2434" s="5">
        <v>74</v>
      </c>
      <c r="L2434" s="5">
        <v>15</v>
      </c>
      <c r="M2434">
        <v>1</v>
      </c>
      <c r="N2434" t="str">
        <f>VLOOKUP(טבלה1[[#This Row],[level_id]],Level_id!$A$2:$B$5,2)</f>
        <v>All levels</v>
      </c>
      <c r="O2434" t="str">
        <f>LOWER(טבלה1[[#This Row],[level_desc]])</f>
        <v>all levels</v>
      </c>
      <c r="P2434" s="3" t="str">
        <f>UPPER(טבלה1[[#This Row],[small letters]])</f>
        <v>ALL LEVELS</v>
      </c>
      <c r="Q2434">
        <f>LEN(טבלה1[[#This Row],[no spaces]])</f>
        <v>10</v>
      </c>
      <c r="R2434" t="str">
        <f>TRIM(טבלה1[[#This Row],[small letters]])</f>
        <v>all levels</v>
      </c>
      <c r="S2434" s="6">
        <v>1</v>
      </c>
      <c r="T2434" s="12">
        <v>42144</v>
      </c>
      <c r="U2434" s="6">
        <f>DAY(טבלה1[[#This Row],[published_date]])</f>
        <v>20</v>
      </c>
      <c r="V2434" s="6">
        <f>MONTH(טבלה1[[#This Row],[published_date]])</f>
        <v>5</v>
      </c>
      <c r="W2434" s="6">
        <f>YEAR(טבלה1[[#This Row],[published_date]])</f>
        <v>2015</v>
      </c>
      <c r="X2434">
        <v>2</v>
      </c>
      <c r="Y2434" t="str">
        <f>VLOOKUP(טבלה1[[#This Row],[subject_id]],Subject_id!$A$2:$B$5,2)</f>
        <v>Graphic Design</v>
      </c>
      <c r="Z2434" s="7">
        <v>43734</v>
      </c>
      <c r="AA2434">
        <f>_xlfn.DAYS(טבלה1[[#This Row],[Removal_date]],טבלה1[[#This Row],[published_date]])</f>
        <v>1590</v>
      </c>
      <c r="AB2434" s="4">
        <f>טבלה1[[#This Row],[price]]*טבלה1[[#This Row],[num_subscribers]]</f>
        <v>113750</v>
      </c>
    </row>
    <row r="2435" spans="1:28" x14ac:dyDescent="0.3">
      <c r="A2435">
        <v>451938</v>
      </c>
      <c r="B2435" t="s">
        <v>5575</v>
      </c>
      <c r="C2435" t="str">
        <f>LEFT(טבלה1[[#This Row],[course_title]],10)</f>
        <v>How To Set</v>
      </c>
      <c r="D2435" t="str">
        <f>RIGHT(טבלה1[[#This Row],[course_title]],10)</f>
        <v>Easy Steps</v>
      </c>
      <c r="E2435" t="str">
        <f>MID(טבלה1[[#This Row],[course_title]],2,10)</f>
        <v>ow To Setu</v>
      </c>
      <c r="F2435" t="s">
        <v>5576</v>
      </c>
      <c r="G2435" t="str">
        <f>REPLACE(טבלה1[[#This Row],[url]],19,3,"com")</f>
        <v>https://www.udemy.com/setup-your-own-micro-blog-in-3-easy-steps/</v>
      </c>
      <c r="H2435" t="b">
        <v>1</v>
      </c>
      <c r="I2435" s="4">
        <v>25</v>
      </c>
      <c r="J2435" s="5">
        <v>6937</v>
      </c>
      <c r="K2435" s="5">
        <v>22</v>
      </c>
      <c r="L2435" s="5">
        <v>7</v>
      </c>
      <c r="M2435">
        <v>1</v>
      </c>
      <c r="N2435" t="str">
        <f>VLOOKUP(טבלה1[[#This Row],[level_id]],Level_id!$A$2:$B$5,2)</f>
        <v>All levels</v>
      </c>
      <c r="O2435" t="str">
        <f>LOWER(טבלה1[[#This Row],[level_desc]])</f>
        <v>all levels</v>
      </c>
      <c r="P2435" s="3" t="str">
        <f>UPPER(טבלה1[[#This Row],[small letters]])</f>
        <v>ALL LEVELS</v>
      </c>
      <c r="Q2435">
        <f>LEN(טבלה1[[#This Row],[no spaces]])</f>
        <v>10</v>
      </c>
      <c r="R2435" t="str">
        <f>TRIM(טבלה1[[#This Row],[small letters]])</f>
        <v>all levels</v>
      </c>
      <c r="S2435" s="6">
        <v>1</v>
      </c>
      <c r="T2435" s="12">
        <v>42083</v>
      </c>
      <c r="U2435" s="6">
        <f>DAY(טבלה1[[#This Row],[published_date]])</f>
        <v>20</v>
      </c>
      <c r="V2435" s="6">
        <f>MONTH(טבלה1[[#This Row],[published_date]])</f>
        <v>3</v>
      </c>
      <c r="W2435" s="6">
        <f>YEAR(טבלה1[[#This Row],[published_date]])</f>
        <v>2015</v>
      </c>
      <c r="X2435">
        <v>4</v>
      </c>
      <c r="Y2435" t="str">
        <f>VLOOKUP(טבלה1[[#This Row],[subject_id]],Subject_id!$A$2:$B$5,2)</f>
        <v>Web Development</v>
      </c>
      <c r="Z2435" s="7">
        <v>43734</v>
      </c>
      <c r="AA2435">
        <f>_xlfn.DAYS(טבלה1[[#This Row],[Removal_date]],טבלה1[[#This Row],[published_date]])</f>
        <v>1651</v>
      </c>
      <c r="AB2435" s="4">
        <f>טבלה1[[#This Row],[price]]*טבלה1[[#This Row],[num_subscribers]]</f>
        <v>173425</v>
      </c>
    </row>
    <row r="2436" spans="1:28" x14ac:dyDescent="0.3">
      <c r="A2436">
        <v>462474</v>
      </c>
      <c r="B2436" t="s">
        <v>850</v>
      </c>
      <c r="C2436" t="str">
        <f>LEFT(טבלה1[[#This Row],[course_title]],10)</f>
        <v>Business B</v>
      </c>
      <c r="D2436" t="str">
        <f>RIGHT(טבלה1[[#This Row],[course_title]],10)</f>
        <v>anking 101</v>
      </c>
      <c r="E2436" t="str">
        <f>MID(טבלה1[[#This Row],[course_title]],2,10)</f>
        <v>usiness Ba</v>
      </c>
      <c r="F2436" t="s">
        <v>851</v>
      </c>
      <c r="G2436" t="str">
        <f>REPLACE(טבלה1[[#This Row],[url]],19,3,"com")</f>
        <v>https://www.udemy.com/business-banking-101/</v>
      </c>
      <c r="H2436" t="b">
        <v>1</v>
      </c>
      <c r="I2436" s="4">
        <v>25</v>
      </c>
      <c r="J2436" s="5">
        <v>132</v>
      </c>
      <c r="K2436" s="5">
        <v>3</v>
      </c>
      <c r="L2436" s="5">
        <v>14</v>
      </c>
      <c r="M2436">
        <v>1</v>
      </c>
      <c r="N2436" t="str">
        <f>VLOOKUP(טבלה1[[#This Row],[level_id]],Level_id!$A$2:$B$5,2)</f>
        <v>All levels</v>
      </c>
      <c r="O2436" t="str">
        <f>LOWER(טבלה1[[#This Row],[level_desc]])</f>
        <v>all levels</v>
      </c>
      <c r="P2436" s="3" t="str">
        <f>UPPER(טבלה1[[#This Row],[small letters]])</f>
        <v>ALL LEVELS</v>
      </c>
      <c r="Q2436">
        <f>LEN(טבלה1[[#This Row],[no spaces]])</f>
        <v>10</v>
      </c>
      <c r="R2436" t="str">
        <f>TRIM(טבלה1[[#This Row],[small letters]])</f>
        <v>all levels</v>
      </c>
      <c r="S2436" s="6">
        <v>1.5</v>
      </c>
      <c r="T2436" s="12">
        <v>42100</v>
      </c>
      <c r="U2436" s="6">
        <f>DAY(טבלה1[[#This Row],[published_date]])</f>
        <v>6</v>
      </c>
      <c r="V2436" s="6">
        <f>MONTH(טבלה1[[#This Row],[published_date]])</f>
        <v>4</v>
      </c>
      <c r="W2436" s="6">
        <f>YEAR(טבלה1[[#This Row],[published_date]])</f>
        <v>2015</v>
      </c>
      <c r="X2436">
        <v>1</v>
      </c>
      <c r="Y2436" t="str">
        <f>VLOOKUP(טבלה1[[#This Row],[subject_id]],Subject_id!$A$2:$B$5,2)</f>
        <v>Business Finance</v>
      </c>
      <c r="Z2436" s="7">
        <v>43318</v>
      </c>
      <c r="AA2436">
        <f>_xlfn.DAYS(טבלה1[[#This Row],[Removal_date]],טבלה1[[#This Row],[published_date]])</f>
        <v>1218</v>
      </c>
      <c r="AB2436" s="4">
        <f>טבלה1[[#This Row],[price]]*טבלה1[[#This Row],[num_subscribers]]</f>
        <v>3300</v>
      </c>
    </row>
    <row r="2437" spans="1:28" x14ac:dyDescent="0.3">
      <c r="A2437">
        <v>464844</v>
      </c>
      <c r="B2437" t="s">
        <v>3934</v>
      </c>
      <c r="C2437" t="str">
        <f>LEFT(טבלה1[[#This Row],[course_title]],10)</f>
        <v>Discover C</v>
      </c>
      <c r="D2437" t="str">
        <f>RIGHT(טבלה1[[#This Row],[course_title]],10)</f>
        <v>ar Level 1</v>
      </c>
      <c r="E2437" t="str">
        <f>MID(טבלה1[[#This Row],[course_title]],2,10)</f>
        <v>iscover Cl</v>
      </c>
      <c r="F2437" t="s">
        <v>3935</v>
      </c>
      <c r="G2437" t="str">
        <f>REPLACE(טבלה1[[#This Row],[url]],19,3,"com")</f>
        <v>https://www.udemy.com/discover-classical-guitar-level-1/</v>
      </c>
      <c r="H2437" t="b">
        <v>1</v>
      </c>
      <c r="I2437" s="4">
        <v>25</v>
      </c>
      <c r="J2437" s="5">
        <v>1513</v>
      </c>
      <c r="K2437" s="5">
        <v>38</v>
      </c>
      <c r="L2437" s="5">
        <v>19</v>
      </c>
      <c r="M2437">
        <v>2</v>
      </c>
      <c r="N2437" t="str">
        <f>VLOOKUP(טבלה1[[#This Row],[level_id]],Level_id!$A$2:$B$5,2)</f>
        <v>Beginner Level</v>
      </c>
      <c r="O2437" t="str">
        <f>LOWER(טבלה1[[#This Row],[level_desc]])</f>
        <v>beginner level</v>
      </c>
      <c r="P2437" s="3" t="str">
        <f>UPPER(טבלה1[[#This Row],[small letters]])</f>
        <v>BEGINNER LEVEL</v>
      </c>
      <c r="Q2437">
        <f>LEN(טבלה1[[#This Row],[no spaces]])</f>
        <v>14</v>
      </c>
      <c r="R2437" t="str">
        <f>TRIM(טבלה1[[#This Row],[small letters]])</f>
        <v>beginner level</v>
      </c>
      <c r="S2437" s="6">
        <v>1.5</v>
      </c>
      <c r="T2437" s="12">
        <v>42176</v>
      </c>
      <c r="U2437" s="6">
        <f>DAY(טבלה1[[#This Row],[published_date]])</f>
        <v>21</v>
      </c>
      <c r="V2437" s="6">
        <f>MONTH(טבלה1[[#This Row],[published_date]])</f>
        <v>6</v>
      </c>
      <c r="W2437" s="6">
        <f>YEAR(טבלה1[[#This Row],[published_date]])</f>
        <v>2015</v>
      </c>
      <c r="X2437">
        <v>3</v>
      </c>
      <c r="Y2437" t="str">
        <f>VLOOKUP(טבלה1[[#This Row],[subject_id]],Subject_id!$A$2:$B$5,2)</f>
        <v>Musical Instruments</v>
      </c>
      <c r="Z2437" s="7">
        <v>43465</v>
      </c>
      <c r="AA2437">
        <f>_xlfn.DAYS(טבלה1[[#This Row],[Removal_date]],טבלה1[[#This Row],[published_date]])</f>
        <v>1289</v>
      </c>
      <c r="AB2437" s="4">
        <f>טבלה1[[#This Row],[price]]*טבלה1[[#This Row],[num_subscribers]]</f>
        <v>37825</v>
      </c>
    </row>
    <row r="2438" spans="1:28" x14ac:dyDescent="0.3">
      <c r="A2438">
        <v>471136</v>
      </c>
      <c r="B2438" t="s">
        <v>3292</v>
      </c>
      <c r="C2438" t="str">
        <f>LEFT(טבלה1[[#This Row],[course_title]],10)</f>
        <v>Creating 2</v>
      </c>
      <c r="D2438" t="str">
        <f>RIGHT(טבלה1[[#This Row],[course_title]],10)</f>
        <v>ame Assets</v>
      </c>
      <c r="E2438" t="str">
        <f>MID(טבלה1[[#This Row],[course_title]],2,10)</f>
        <v>reating 2D</v>
      </c>
      <c r="F2438" t="s">
        <v>3293</v>
      </c>
      <c r="G2438" t="str">
        <f>REPLACE(טבלה1[[#This Row],[url]],19,3,"com")</f>
        <v>https://www.udemy.com/creating-2d-game-assets/</v>
      </c>
      <c r="H2438" t="b">
        <v>1</v>
      </c>
      <c r="I2438" s="4">
        <v>25</v>
      </c>
      <c r="J2438" s="5">
        <v>57</v>
      </c>
      <c r="K2438" s="5">
        <v>0</v>
      </c>
      <c r="L2438" s="5">
        <v>12</v>
      </c>
      <c r="M2438">
        <v>1</v>
      </c>
      <c r="N2438" t="str">
        <f>VLOOKUP(טבלה1[[#This Row],[level_id]],Level_id!$A$2:$B$5,2)</f>
        <v>All levels</v>
      </c>
      <c r="O2438" t="str">
        <f>LOWER(טבלה1[[#This Row],[level_desc]])</f>
        <v>all levels</v>
      </c>
      <c r="P2438" s="3" t="str">
        <f>UPPER(טבלה1[[#This Row],[small letters]])</f>
        <v>ALL LEVELS</v>
      </c>
      <c r="Q2438">
        <f>LEN(טבלה1[[#This Row],[no spaces]])</f>
        <v>10</v>
      </c>
      <c r="R2438" t="str">
        <f>TRIM(טבלה1[[#This Row],[small letters]])</f>
        <v>all levels</v>
      </c>
      <c r="S2438" s="6">
        <v>2</v>
      </c>
      <c r="T2438" s="12">
        <v>42111</v>
      </c>
      <c r="U2438" s="6">
        <f>DAY(טבלה1[[#This Row],[published_date]])</f>
        <v>17</v>
      </c>
      <c r="V2438" s="6">
        <f>MONTH(טבלה1[[#This Row],[published_date]])</f>
        <v>4</v>
      </c>
      <c r="W2438" s="6">
        <f>YEAR(טבלה1[[#This Row],[published_date]])</f>
        <v>2015</v>
      </c>
      <c r="X2438">
        <v>2</v>
      </c>
      <c r="Y2438" t="str">
        <f>VLOOKUP(טבלה1[[#This Row],[subject_id]],Subject_id!$A$2:$B$5,2)</f>
        <v>Graphic Design</v>
      </c>
      <c r="Z2438" s="7">
        <v>43734</v>
      </c>
      <c r="AA2438">
        <f>_xlfn.DAYS(טבלה1[[#This Row],[Removal_date]],טבלה1[[#This Row],[published_date]])</f>
        <v>1623</v>
      </c>
      <c r="AB2438" s="4">
        <f>טבלה1[[#This Row],[price]]*טבלה1[[#This Row],[num_subscribers]]</f>
        <v>1425</v>
      </c>
    </row>
    <row r="2439" spans="1:28" x14ac:dyDescent="0.3">
      <c r="A2439">
        <v>477250</v>
      </c>
      <c r="B2439" t="s">
        <v>6699</v>
      </c>
      <c r="C2439" t="str">
        <f>LEFT(טבלה1[[#This Row],[course_title]],10)</f>
        <v>Learn Gulp</v>
      </c>
      <c r="D2439" t="str">
        <f>RIGHT(טבלה1[[#This Row],[course_title]],10)</f>
        <v>ild System</v>
      </c>
      <c r="E2439" t="str">
        <f>MID(טבלה1[[#This Row],[course_title]],2,10)</f>
        <v>earn Gulp,</v>
      </c>
      <c r="F2439" t="s">
        <v>6700</v>
      </c>
      <c r="G2439" t="str">
        <f>REPLACE(טבלה1[[#This Row],[url]],19,3,"com")</f>
        <v>https://www.udemy.com/gulp-101/</v>
      </c>
      <c r="H2439" t="b">
        <v>1</v>
      </c>
      <c r="I2439" s="4">
        <v>25</v>
      </c>
      <c r="J2439" s="5">
        <v>1305</v>
      </c>
      <c r="K2439" s="5">
        <v>38</v>
      </c>
      <c r="L2439" s="5">
        <v>16</v>
      </c>
      <c r="M2439">
        <v>1</v>
      </c>
      <c r="N2439" t="str">
        <f>VLOOKUP(טבלה1[[#This Row],[level_id]],Level_id!$A$2:$B$5,2)</f>
        <v>All levels</v>
      </c>
      <c r="O2439" t="str">
        <f>LOWER(טבלה1[[#This Row],[level_desc]])</f>
        <v>all levels</v>
      </c>
      <c r="P2439" s="3" t="str">
        <f>UPPER(טבלה1[[#This Row],[small letters]])</f>
        <v>ALL LEVELS</v>
      </c>
      <c r="Q2439">
        <f>LEN(טבלה1[[#This Row],[no spaces]])</f>
        <v>10</v>
      </c>
      <c r="R2439" t="str">
        <f>TRIM(טבלה1[[#This Row],[small letters]])</f>
        <v>all levels</v>
      </c>
      <c r="S2439" s="6">
        <v>1.5</v>
      </c>
      <c r="T2439" s="12">
        <v>42113</v>
      </c>
      <c r="U2439" s="6">
        <f>DAY(טבלה1[[#This Row],[published_date]])</f>
        <v>19</v>
      </c>
      <c r="V2439" s="6">
        <f>MONTH(טבלה1[[#This Row],[published_date]])</f>
        <v>4</v>
      </c>
      <c r="W2439" s="6">
        <f>YEAR(טבלה1[[#This Row],[published_date]])</f>
        <v>2015</v>
      </c>
      <c r="X2439">
        <v>4</v>
      </c>
      <c r="Y2439" t="str">
        <f>VLOOKUP(טבלה1[[#This Row],[subject_id]],Subject_id!$A$2:$B$5,2)</f>
        <v>Web Development</v>
      </c>
      <c r="Z2439" s="7">
        <v>43734</v>
      </c>
      <c r="AA2439">
        <f>_xlfn.DAYS(טבלה1[[#This Row],[Removal_date]],טבלה1[[#This Row],[published_date]])</f>
        <v>1621</v>
      </c>
      <c r="AB2439" s="4">
        <f>טבלה1[[#This Row],[price]]*טבלה1[[#This Row],[num_subscribers]]</f>
        <v>32625</v>
      </c>
    </row>
    <row r="2440" spans="1:28" x14ac:dyDescent="0.3">
      <c r="A2440">
        <v>516064</v>
      </c>
      <c r="B2440" t="s">
        <v>6196</v>
      </c>
      <c r="C2440" t="str">
        <f>LEFT(טבלה1[[#This Row],[course_title]],10)</f>
        <v>Learn Expr</v>
      </c>
      <c r="D2440" t="str">
        <f>RIGHT(טבלה1[[#This Row],[course_title]],10)</f>
        <v>rn Express</v>
      </c>
      <c r="E2440" t="str">
        <f>MID(טבלה1[[#This Row],[course_title]],2,10)</f>
        <v>earn Expre</v>
      </c>
      <c r="F2440" t="s">
        <v>6197</v>
      </c>
      <c r="G2440" t="str">
        <f>REPLACE(טבלה1[[#This Row],[url]],19,3,"com")</f>
        <v>https://www.udemy.com/learn-express/</v>
      </c>
      <c r="H2440" t="b">
        <v>1</v>
      </c>
      <c r="I2440" s="4">
        <v>25</v>
      </c>
      <c r="J2440" s="5">
        <v>1309</v>
      </c>
      <c r="K2440" s="5">
        <v>60</v>
      </c>
      <c r="L2440" s="5">
        <v>14</v>
      </c>
      <c r="M2440">
        <v>4</v>
      </c>
      <c r="N2440" t="str">
        <f>VLOOKUP(טבלה1[[#This Row],[level_id]],Level_id!$A$2:$B$5,2)</f>
        <v>Intermediate Level</v>
      </c>
      <c r="O2440" t="str">
        <f>LOWER(טבלה1[[#This Row],[level_desc]])</f>
        <v>intermediate level</v>
      </c>
      <c r="P2440" s="3" t="str">
        <f>UPPER(טבלה1[[#This Row],[small letters]])</f>
        <v>INTERMEDIATE LEVEL</v>
      </c>
      <c r="Q2440">
        <f>LEN(טבלה1[[#This Row],[no spaces]])</f>
        <v>18</v>
      </c>
      <c r="R2440" t="str">
        <f>TRIM(טבלה1[[#This Row],[small letters]])</f>
        <v>intermediate level</v>
      </c>
      <c r="S2440" s="6">
        <v>1.5</v>
      </c>
      <c r="T2440" s="12">
        <v>42156</v>
      </c>
      <c r="U2440" s="6">
        <f>DAY(טבלה1[[#This Row],[published_date]])</f>
        <v>1</v>
      </c>
      <c r="V2440" s="6">
        <f>MONTH(טבלה1[[#This Row],[published_date]])</f>
        <v>6</v>
      </c>
      <c r="W2440" s="6">
        <f>YEAR(טבלה1[[#This Row],[published_date]])</f>
        <v>2015</v>
      </c>
      <c r="X2440">
        <v>4</v>
      </c>
      <c r="Y2440" t="str">
        <f>VLOOKUP(טבלה1[[#This Row],[subject_id]],Subject_id!$A$2:$B$5,2)</f>
        <v>Web Development</v>
      </c>
      <c r="Z2440" s="7">
        <v>44114</v>
      </c>
      <c r="AA2440">
        <f>_xlfn.DAYS(טבלה1[[#This Row],[Removal_date]],טבלה1[[#This Row],[published_date]])</f>
        <v>1958</v>
      </c>
      <c r="AB2440" s="4">
        <f>טבלה1[[#This Row],[price]]*טבלה1[[#This Row],[num_subscribers]]</f>
        <v>32725</v>
      </c>
    </row>
    <row r="2441" spans="1:28" x14ac:dyDescent="0.3">
      <c r="A2441">
        <v>516790</v>
      </c>
      <c r="B2441" t="s">
        <v>7293</v>
      </c>
      <c r="C2441" t="str">
        <f>LEFT(טבלה1[[#This Row],[course_title]],10)</f>
        <v>HTML and C</v>
      </c>
      <c r="D2441" t="str">
        <f>RIGHT(טבלה1[[#This Row],[course_title]],10)</f>
        <v>Web Design</v>
      </c>
      <c r="E2441" t="str">
        <f>MID(טבלה1[[#This Row],[course_title]],2,10)</f>
        <v>TML and CS</v>
      </c>
      <c r="F2441" t="s">
        <v>7294</v>
      </c>
      <c r="G2441" t="str">
        <f>REPLACE(טבלה1[[#This Row],[url]],19,3,"com")</f>
        <v>https://www.udemy.com/html-and-css-a-guide-to-web-design/</v>
      </c>
      <c r="H2441" t="b">
        <v>1</v>
      </c>
      <c r="I2441" s="4">
        <v>25</v>
      </c>
      <c r="J2441" s="5">
        <v>1557</v>
      </c>
      <c r="K2441" s="5">
        <v>13</v>
      </c>
      <c r="L2441" s="5">
        <v>74</v>
      </c>
      <c r="M2441">
        <v>1</v>
      </c>
      <c r="N2441" t="str">
        <f>VLOOKUP(טבלה1[[#This Row],[level_id]],Level_id!$A$2:$B$5,2)</f>
        <v>All levels</v>
      </c>
      <c r="O2441" t="str">
        <f>LOWER(טבלה1[[#This Row],[level_desc]])</f>
        <v>all levels</v>
      </c>
      <c r="P2441" s="3" t="str">
        <f>UPPER(טבלה1[[#This Row],[small letters]])</f>
        <v>ALL LEVELS</v>
      </c>
      <c r="Q2441">
        <f>LEN(טבלה1[[#This Row],[no spaces]])</f>
        <v>10</v>
      </c>
      <c r="R2441" t="str">
        <f>TRIM(טבלה1[[#This Row],[small letters]])</f>
        <v>all levels</v>
      </c>
      <c r="S2441" s="6">
        <v>14</v>
      </c>
      <c r="T2441" s="12">
        <v>42157</v>
      </c>
      <c r="U2441" s="6">
        <f>DAY(טבלה1[[#This Row],[published_date]])</f>
        <v>2</v>
      </c>
      <c r="V2441" s="6">
        <f>MONTH(טבלה1[[#This Row],[published_date]])</f>
        <v>6</v>
      </c>
      <c r="W2441" s="6">
        <f>YEAR(טבלה1[[#This Row],[published_date]])</f>
        <v>2015</v>
      </c>
      <c r="X2441">
        <v>4</v>
      </c>
      <c r="Y2441" t="str">
        <f>VLOOKUP(טבלה1[[#This Row],[subject_id]],Subject_id!$A$2:$B$5,2)</f>
        <v>Web Development</v>
      </c>
      <c r="Z2441" s="7">
        <v>43734</v>
      </c>
      <c r="AA2441">
        <f>_xlfn.DAYS(טבלה1[[#This Row],[Removal_date]],טבלה1[[#This Row],[published_date]])</f>
        <v>1577</v>
      </c>
      <c r="AB2441" s="4">
        <f>טבלה1[[#This Row],[price]]*טבלה1[[#This Row],[num_subscribers]]</f>
        <v>38925</v>
      </c>
    </row>
    <row r="2442" spans="1:28" x14ac:dyDescent="0.3">
      <c r="A2442">
        <v>519212</v>
      </c>
      <c r="B2442" t="s">
        <v>4110</v>
      </c>
      <c r="C2442" t="str">
        <f>LEFT(טבלה1[[#This Row],[course_title]],10)</f>
        <v>Awesome Le</v>
      </c>
      <c r="D2442" t="str">
        <f>RIGHT(טבלה1[[#This Row],[course_title]],10)</f>
        <v>d Guitar 1</v>
      </c>
      <c r="E2442" t="str">
        <f>MID(טבלה1[[#This Row],[course_title]],2,10)</f>
        <v>wesome Lea</v>
      </c>
      <c r="F2442" t="s">
        <v>4111</v>
      </c>
      <c r="G2442" t="str">
        <f>REPLACE(טבלה1[[#This Row],[url]],19,3,"com")</f>
        <v>https://www.udemy.com/awesome-lead-guitar/</v>
      </c>
      <c r="H2442" t="b">
        <v>1</v>
      </c>
      <c r="I2442" s="4">
        <v>25</v>
      </c>
      <c r="J2442" s="5">
        <v>60</v>
      </c>
      <c r="K2442" s="5">
        <v>6</v>
      </c>
      <c r="L2442" s="5">
        <v>38</v>
      </c>
      <c r="M2442">
        <v>2</v>
      </c>
      <c r="N2442" t="str">
        <f>VLOOKUP(טבלה1[[#This Row],[level_id]],Level_id!$A$2:$B$5,2)</f>
        <v>Beginner Level</v>
      </c>
      <c r="O2442" t="str">
        <f>LOWER(טבלה1[[#This Row],[level_desc]])</f>
        <v>beginner level</v>
      </c>
      <c r="P2442" s="3" t="str">
        <f>UPPER(טבלה1[[#This Row],[small letters]])</f>
        <v>BEGINNER LEVEL</v>
      </c>
      <c r="Q2442">
        <f>LEN(טבלה1[[#This Row],[no spaces]])</f>
        <v>14</v>
      </c>
      <c r="R2442" t="str">
        <f>TRIM(טבלה1[[#This Row],[small letters]])</f>
        <v>beginner level</v>
      </c>
      <c r="S2442" s="6">
        <v>4.5</v>
      </c>
      <c r="T2442" s="12">
        <v>42353</v>
      </c>
      <c r="U2442" s="6">
        <f>DAY(טבלה1[[#This Row],[published_date]])</f>
        <v>15</v>
      </c>
      <c r="V2442" s="6">
        <f>MONTH(טבלה1[[#This Row],[published_date]])</f>
        <v>12</v>
      </c>
      <c r="W2442" s="6">
        <f>YEAR(טבלה1[[#This Row],[published_date]])</f>
        <v>2015</v>
      </c>
      <c r="X2442">
        <v>3</v>
      </c>
      <c r="Y2442" t="str">
        <f>VLOOKUP(טבלה1[[#This Row],[subject_id]],Subject_id!$A$2:$B$5,2)</f>
        <v>Musical Instruments</v>
      </c>
      <c r="Z2442" s="7">
        <v>43465</v>
      </c>
      <c r="AA2442">
        <f>_xlfn.DAYS(טבלה1[[#This Row],[Removal_date]],טבלה1[[#This Row],[published_date]])</f>
        <v>1112</v>
      </c>
      <c r="AB2442" s="4">
        <f>טבלה1[[#This Row],[price]]*טבלה1[[#This Row],[num_subscribers]]</f>
        <v>1500</v>
      </c>
    </row>
    <row r="2443" spans="1:28" x14ac:dyDescent="0.3">
      <c r="A2443">
        <v>546124</v>
      </c>
      <c r="B2443" t="s">
        <v>3530</v>
      </c>
      <c r="C2443" t="str">
        <f>LEFT(טבלה1[[#This Row],[course_title]],10)</f>
        <v>Drawing An</v>
      </c>
      <c r="D2443" t="str">
        <f>RIGHT(טבלה1[[#This Row],[course_title]],10)</f>
        <v>anga Style</v>
      </c>
      <c r="E2443" t="str">
        <f>MID(טבלה1[[#This Row],[course_title]],2,10)</f>
        <v>rawing Ani</v>
      </c>
      <c r="F2443" t="s">
        <v>3531</v>
      </c>
      <c r="G2443" t="str">
        <f>REPLACE(טבלה1[[#This Row],[url]],19,3,"com")</f>
        <v>https://www.udemy.com/drawing-anime-and-manga-style/</v>
      </c>
      <c r="H2443" t="b">
        <v>1</v>
      </c>
      <c r="I2443" s="4">
        <v>25</v>
      </c>
      <c r="J2443" s="5">
        <v>82</v>
      </c>
      <c r="K2443" s="5">
        <v>5</v>
      </c>
      <c r="L2443" s="5">
        <v>40</v>
      </c>
      <c r="M2443">
        <v>1</v>
      </c>
      <c r="N2443" t="str">
        <f>VLOOKUP(טבלה1[[#This Row],[level_id]],Level_id!$A$2:$B$5,2)</f>
        <v>All levels</v>
      </c>
      <c r="O2443" t="str">
        <f>LOWER(טבלה1[[#This Row],[level_desc]])</f>
        <v>all levels</v>
      </c>
      <c r="P2443" s="3" t="str">
        <f>UPPER(טבלה1[[#This Row],[small letters]])</f>
        <v>ALL LEVELS</v>
      </c>
      <c r="Q2443">
        <f>LEN(טבלה1[[#This Row],[no spaces]])</f>
        <v>10</v>
      </c>
      <c r="R2443" t="str">
        <f>TRIM(טבלה1[[#This Row],[small letters]])</f>
        <v>all levels</v>
      </c>
      <c r="S2443" s="6">
        <v>8</v>
      </c>
      <c r="T2443" s="12">
        <v>42195</v>
      </c>
      <c r="U2443" s="6">
        <f>DAY(טבלה1[[#This Row],[published_date]])</f>
        <v>10</v>
      </c>
      <c r="V2443" s="6">
        <f>MONTH(טבלה1[[#This Row],[published_date]])</f>
        <v>7</v>
      </c>
      <c r="W2443" s="6">
        <f>YEAR(טבלה1[[#This Row],[published_date]])</f>
        <v>2015</v>
      </c>
      <c r="X2443">
        <v>2</v>
      </c>
      <c r="Y2443" t="str">
        <f>VLOOKUP(טבלה1[[#This Row],[subject_id]],Subject_id!$A$2:$B$5,2)</f>
        <v>Graphic Design</v>
      </c>
      <c r="Z2443" s="7">
        <v>43734</v>
      </c>
      <c r="AA2443">
        <f>_xlfn.DAYS(טבלה1[[#This Row],[Removal_date]],טבלה1[[#This Row],[published_date]])</f>
        <v>1539</v>
      </c>
      <c r="AB2443" s="4">
        <f>טבלה1[[#This Row],[price]]*טבלה1[[#This Row],[num_subscribers]]</f>
        <v>2050</v>
      </c>
    </row>
    <row r="2444" spans="1:28" x14ac:dyDescent="0.3">
      <c r="A2444">
        <v>551910</v>
      </c>
      <c r="B2444" t="s">
        <v>1810</v>
      </c>
      <c r="C2444" t="str">
        <f>LEFT(טבלה1[[#This Row],[course_title]],10)</f>
        <v>SEASON 2 M</v>
      </c>
      <c r="D2444" t="str">
        <f>RIGHT(טבלה1[[#This Row],[course_title]],10)</f>
        <v>ing Robots</v>
      </c>
      <c r="E2444" t="str">
        <f>MID(טבלה1[[#This Row],[course_title]],2,10)</f>
        <v>EASON 2 MQ</v>
      </c>
      <c r="F2444" t="s">
        <v>1811</v>
      </c>
      <c r="G2444" t="str">
        <f>REPLACE(טבלה1[[#This Row],[url]],19,3,"com")</f>
        <v>https://www.udemy.com/mql4-tutorial-bootcamp-metatrader4-trading-robots-expert-advisors-mt4/</v>
      </c>
      <c r="H2444" t="b">
        <v>1</v>
      </c>
      <c r="I2444" s="4">
        <v>25</v>
      </c>
      <c r="J2444" s="5">
        <v>462</v>
      </c>
      <c r="K2444" s="5">
        <v>18</v>
      </c>
      <c r="L2444" s="5">
        <v>34</v>
      </c>
      <c r="M2444">
        <v>1</v>
      </c>
      <c r="N2444" t="str">
        <f>VLOOKUP(טבלה1[[#This Row],[level_id]],Level_id!$A$2:$B$5,2)</f>
        <v>All levels</v>
      </c>
      <c r="O2444" t="str">
        <f>LOWER(טבלה1[[#This Row],[level_desc]])</f>
        <v>all levels</v>
      </c>
      <c r="P2444" s="3" t="str">
        <f>UPPER(טבלה1[[#This Row],[small letters]])</f>
        <v>ALL LEVELS</v>
      </c>
      <c r="Q2444">
        <f>LEN(טבלה1[[#This Row],[no spaces]])</f>
        <v>10</v>
      </c>
      <c r="R2444" t="str">
        <f>TRIM(טבלה1[[#This Row],[small letters]])</f>
        <v>all levels</v>
      </c>
      <c r="S2444" s="6">
        <v>1</v>
      </c>
      <c r="T2444" s="12">
        <v>42201</v>
      </c>
      <c r="U2444" s="6">
        <f>DAY(טבלה1[[#This Row],[published_date]])</f>
        <v>16</v>
      </c>
      <c r="V2444" s="6">
        <f>MONTH(טבלה1[[#This Row],[published_date]])</f>
        <v>7</v>
      </c>
      <c r="W2444" s="6">
        <f>YEAR(טבלה1[[#This Row],[published_date]])</f>
        <v>2015</v>
      </c>
      <c r="X2444">
        <v>1</v>
      </c>
      <c r="Y2444" t="str">
        <f>VLOOKUP(טבלה1[[#This Row],[subject_id]],Subject_id!$A$2:$B$5,2)</f>
        <v>Business Finance</v>
      </c>
      <c r="Z2444" s="7">
        <v>43318</v>
      </c>
      <c r="AA2444">
        <f>_xlfn.DAYS(טבלה1[[#This Row],[Removal_date]],טבלה1[[#This Row],[published_date]])</f>
        <v>1117</v>
      </c>
      <c r="AB2444" s="4">
        <f>טבלה1[[#This Row],[price]]*טבלה1[[#This Row],[num_subscribers]]</f>
        <v>11550</v>
      </c>
    </row>
    <row r="2445" spans="1:28" x14ac:dyDescent="0.3">
      <c r="A2445">
        <v>568322</v>
      </c>
      <c r="B2445" t="s">
        <v>4871</v>
      </c>
      <c r="C2445" t="str">
        <f>LEFT(טבלה1[[#This Row],[course_title]],10)</f>
        <v>How to Pla</v>
      </c>
      <c r="D2445" t="str">
        <f>RIGHT(טבלה1[[#This Row],[course_title]],10)</f>
        <v xml:space="preserve"> on Guitar</v>
      </c>
      <c r="E2445" t="str">
        <f>MID(טבלה1[[#This Row],[course_title]],2,10)</f>
        <v>ow to Play</v>
      </c>
      <c r="F2445" t="s">
        <v>4872</v>
      </c>
      <c r="G2445" t="str">
        <f>REPLACE(טבלה1[[#This Row],[url]],19,3,"com")</f>
        <v>https://www.udemy.com/how-to-play-dan-fogelberg-songs-on-guitar/</v>
      </c>
      <c r="H2445" t="b">
        <v>1</v>
      </c>
      <c r="I2445" s="4">
        <v>25</v>
      </c>
      <c r="J2445" s="5">
        <v>24</v>
      </c>
      <c r="K2445" s="5">
        <v>1</v>
      </c>
      <c r="L2445" s="5">
        <v>49</v>
      </c>
      <c r="M2445">
        <v>4</v>
      </c>
      <c r="N2445" t="str">
        <f>VLOOKUP(טבלה1[[#This Row],[level_id]],Level_id!$A$2:$B$5,2)</f>
        <v>Intermediate Level</v>
      </c>
      <c r="O2445" t="str">
        <f>LOWER(טבלה1[[#This Row],[level_desc]])</f>
        <v>intermediate level</v>
      </c>
      <c r="P2445" s="3" t="str">
        <f>UPPER(טבלה1[[#This Row],[small letters]])</f>
        <v>INTERMEDIATE LEVEL</v>
      </c>
      <c r="Q2445">
        <f>LEN(טבלה1[[#This Row],[no spaces]])</f>
        <v>18</v>
      </c>
      <c r="R2445" t="str">
        <f>TRIM(טבלה1[[#This Row],[small letters]])</f>
        <v>intermediate level</v>
      </c>
      <c r="S2445" s="6">
        <v>4.5</v>
      </c>
      <c r="T2445" s="12">
        <v>42458</v>
      </c>
      <c r="U2445" s="6">
        <f>DAY(טבלה1[[#This Row],[published_date]])</f>
        <v>29</v>
      </c>
      <c r="V2445" s="6">
        <f>MONTH(טבלה1[[#This Row],[published_date]])</f>
        <v>3</v>
      </c>
      <c r="W2445" s="6">
        <f>YEAR(טבלה1[[#This Row],[published_date]])</f>
        <v>2016</v>
      </c>
      <c r="X2445">
        <v>3</v>
      </c>
      <c r="Y2445" t="str">
        <f>VLOOKUP(טבלה1[[#This Row],[subject_id]],Subject_id!$A$2:$B$5,2)</f>
        <v>Musical Instruments</v>
      </c>
      <c r="Z2445" s="7">
        <v>44114</v>
      </c>
      <c r="AA2445">
        <f>_xlfn.DAYS(טבלה1[[#This Row],[Removal_date]],טבלה1[[#This Row],[published_date]])</f>
        <v>1656</v>
      </c>
      <c r="AB2445" s="4">
        <f>טבלה1[[#This Row],[price]]*טבלה1[[#This Row],[num_subscribers]]</f>
        <v>600</v>
      </c>
    </row>
    <row r="2446" spans="1:28" x14ac:dyDescent="0.3">
      <c r="A2446">
        <v>568524</v>
      </c>
      <c r="B2446" t="s">
        <v>6865</v>
      </c>
      <c r="C2446" t="str">
        <f>LEFT(טבלה1[[#This Row],[course_title]],10)</f>
        <v xml:space="preserve">WordPress </v>
      </c>
      <c r="D2446" t="str">
        <f>RIGHT(טבלה1[[#This Row],[course_title]],10)</f>
        <v>sure Chest</v>
      </c>
      <c r="E2446" t="str">
        <f>MID(טבלה1[[#This Row],[course_title]],2,10)</f>
        <v>ordPress P</v>
      </c>
      <c r="F2446" t="s">
        <v>6866</v>
      </c>
      <c r="G2446" t="str">
        <f>REPLACE(טבלה1[[#This Row],[url]],19,3,"com")</f>
        <v>https://www.udemy.com/best-wordpress-plugins-treasure-chest/</v>
      </c>
      <c r="H2446" t="b">
        <v>1</v>
      </c>
      <c r="I2446" s="4">
        <v>25</v>
      </c>
      <c r="J2446" s="5">
        <v>1655</v>
      </c>
      <c r="K2446" s="5">
        <v>10</v>
      </c>
      <c r="L2446" s="5">
        <v>44</v>
      </c>
      <c r="M2446">
        <v>4</v>
      </c>
      <c r="N2446" t="str">
        <f>VLOOKUP(טבלה1[[#This Row],[level_id]],Level_id!$A$2:$B$5,2)</f>
        <v>Intermediate Level</v>
      </c>
      <c r="O2446" t="str">
        <f>LOWER(טבלה1[[#This Row],[level_desc]])</f>
        <v>intermediate level</v>
      </c>
      <c r="P2446" s="3" t="str">
        <f>UPPER(טבלה1[[#This Row],[small letters]])</f>
        <v>INTERMEDIATE LEVEL</v>
      </c>
      <c r="Q2446">
        <f>LEN(טבלה1[[#This Row],[no spaces]])</f>
        <v>18</v>
      </c>
      <c r="R2446" t="str">
        <f>TRIM(טבלה1[[#This Row],[small letters]])</f>
        <v>intermediate level</v>
      </c>
      <c r="S2446" s="6">
        <v>3</v>
      </c>
      <c r="T2446" s="12">
        <v>42222</v>
      </c>
      <c r="U2446" s="6">
        <f>DAY(טבלה1[[#This Row],[published_date]])</f>
        <v>6</v>
      </c>
      <c r="V2446" s="6">
        <f>MONTH(טבלה1[[#This Row],[published_date]])</f>
        <v>8</v>
      </c>
      <c r="W2446" s="6">
        <f>YEAR(טבלה1[[#This Row],[published_date]])</f>
        <v>2015</v>
      </c>
      <c r="X2446">
        <v>4</v>
      </c>
      <c r="Y2446" t="str">
        <f>VLOOKUP(טבלה1[[#This Row],[subject_id]],Subject_id!$A$2:$B$5,2)</f>
        <v>Web Development</v>
      </c>
      <c r="Z2446" s="7">
        <v>44114</v>
      </c>
      <c r="AA2446">
        <f>_xlfn.DAYS(טבלה1[[#This Row],[Removal_date]],טבלה1[[#This Row],[published_date]])</f>
        <v>1892</v>
      </c>
      <c r="AB2446" s="4">
        <f>טבלה1[[#This Row],[price]]*טבלה1[[#This Row],[num_subscribers]]</f>
        <v>41375</v>
      </c>
    </row>
    <row r="2447" spans="1:28" x14ac:dyDescent="0.3">
      <c r="A2447">
        <v>577796</v>
      </c>
      <c r="B2447" t="s">
        <v>7311</v>
      </c>
      <c r="C2447" t="str">
        <f>LEFT(טבלה1[[#This Row],[course_title]],10)</f>
        <v>Simple Jav</v>
      </c>
      <c r="D2447" t="str">
        <f>RIGHT(טבלה1[[#This Row],[course_title]],10)</f>
        <v>s Welcome!</v>
      </c>
      <c r="E2447" t="str">
        <f>MID(טבלה1[[#This Row],[course_title]],2,10)</f>
        <v>imple Java</v>
      </c>
      <c r="F2447" t="s">
        <v>7312</v>
      </c>
      <c r="G2447" t="str">
        <f>REPLACE(טבלה1[[#This Row],[url]],19,3,"com")</f>
        <v>https://www.udemy.com/simple-javascript-learn-by-doing/</v>
      </c>
      <c r="H2447" t="b">
        <v>1</v>
      </c>
      <c r="I2447" s="4">
        <v>25</v>
      </c>
      <c r="J2447" s="5">
        <v>2753</v>
      </c>
      <c r="K2447" s="5">
        <v>10</v>
      </c>
      <c r="L2447" s="5">
        <v>18</v>
      </c>
      <c r="M2447">
        <v>1</v>
      </c>
      <c r="N2447" t="str">
        <f>VLOOKUP(טבלה1[[#This Row],[level_id]],Level_id!$A$2:$B$5,2)</f>
        <v>All levels</v>
      </c>
      <c r="O2447" t="str">
        <f>LOWER(טבלה1[[#This Row],[level_desc]])</f>
        <v>all levels</v>
      </c>
      <c r="P2447" s="3" t="str">
        <f>UPPER(טבלה1[[#This Row],[small letters]])</f>
        <v>ALL LEVELS</v>
      </c>
      <c r="Q2447">
        <f>LEN(טבלה1[[#This Row],[no spaces]])</f>
        <v>10</v>
      </c>
      <c r="R2447" t="str">
        <f>TRIM(טבלה1[[#This Row],[small letters]])</f>
        <v>all levels</v>
      </c>
      <c r="S2447" s="6">
        <v>2</v>
      </c>
      <c r="T2447" s="12">
        <v>42254</v>
      </c>
      <c r="U2447" s="6">
        <f>DAY(טבלה1[[#This Row],[published_date]])</f>
        <v>7</v>
      </c>
      <c r="V2447" s="6">
        <f>MONTH(טבלה1[[#This Row],[published_date]])</f>
        <v>9</v>
      </c>
      <c r="W2447" s="6">
        <f>YEAR(טבלה1[[#This Row],[published_date]])</f>
        <v>2015</v>
      </c>
      <c r="X2447">
        <v>4</v>
      </c>
      <c r="Y2447" t="str">
        <f>VLOOKUP(טבלה1[[#This Row],[subject_id]],Subject_id!$A$2:$B$5,2)</f>
        <v>Web Development</v>
      </c>
      <c r="Z2447" s="7">
        <v>43734</v>
      </c>
      <c r="AA2447">
        <f>_xlfn.DAYS(טבלה1[[#This Row],[Removal_date]],טבלה1[[#This Row],[published_date]])</f>
        <v>1480</v>
      </c>
      <c r="AB2447" s="4">
        <f>טבלה1[[#This Row],[price]]*טבלה1[[#This Row],[num_subscribers]]</f>
        <v>68825</v>
      </c>
    </row>
    <row r="2448" spans="1:28" x14ac:dyDescent="0.3">
      <c r="A2448">
        <v>579182</v>
      </c>
      <c r="B2448" t="s">
        <v>5729</v>
      </c>
      <c r="C2448" t="str">
        <f>LEFT(טבלה1[[#This Row],[course_title]],10)</f>
        <v xml:space="preserve">Wordpress </v>
      </c>
      <c r="D2448" t="str">
        <f>RIGHT(טבלה1[[#This Row],[course_title]],10)</f>
        <v>ul Plugins</v>
      </c>
      <c r="E2448" t="str">
        <f>MID(טבלה1[[#This Row],[course_title]],2,10)</f>
        <v>ordpress E</v>
      </c>
      <c r="F2448" t="s">
        <v>5730</v>
      </c>
      <c r="G2448" t="str">
        <f>REPLACE(טבלה1[[#This Row],[url]],19,3,"com")</f>
        <v>https://www.udemy.com/wordpress-essentials-useful-plugins/</v>
      </c>
      <c r="H2448" t="b">
        <v>1</v>
      </c>
      <c r="I2448" s="4">
        <v>25</v>
      </c>
      <c r="J2448" s="5">
        <v>1087</v>
      </c>
      <c r="K2448" s="5">
        <v>7</v>
      </c>
      <c r="L2448" s="5">
        <v>24</v>
      </c>
      <c r="M2448">
        <v>2</v>
      </c>
      <c r="N2448" t="str">
        <f>VLOOKUP(טבלה1[[#This Row],[level_id]],Level_id!$A$2:$B$5,2)</f>
        <v>Beginner Level</v>
      </c>
      <c r="O2448" t="str">
        <f>LOWER(טבלה1[[#This Row],[level_desc]])</f>
        <v>beginner level</v>
      </c>
      <c r="P2448" s="3" t="str">
        <f>UPPER(טבלה1[[#This Row],[small letters]])</f>
        <v>BEGINNER LEVEL</v>
      </c>
      <c r="Q2448">
        <f>LEN(טבלה1[[#This Row],[no spaces]])</f>
        <v>14</v>
      </c>
      <c r="R2448" t="str">
        <f>TRIM(טבלה1[[#This Row],[small letters]])</f>
        <v>beginner level</v>
      </c>
      <c r="S2448" s="6">
        <v>1</v>
      </c>
      <c r="T2448" s="12">
        <v>42262</v>
      </c>
      <c r="U2448" s="6">
        <f>DAY(טבלה1[[#This Row],[published_date]])</f>
        <v>15</v>
      </c>
      <c r="V2448" s="6">
        <f>MONTH(טבלה1[[#This Row],[published_date]])</f>
        <v>9</v>
      </c>
      <c r="W2448" s="6">
        <f>YEAR(טבלה1[[#This Row],[published_date]])</f>
        <v>2015</v>
      </c>
      <c r="X2448">
        <v>4</v>
      </c>
      <c r="Y2448" t="str">
        <f>VLOOKUP(טבלה1[[#This Row],[subject_id]],Subject_id!$A$2:$B$5,2)</f>
        <v>Web Development</v>
      </c>
      <c r="Z2448" s="7">
        <v>43465</v>
      </c>
      <c r="AA2448">
        <f>_xlfn.DAYS(טבלה1[[#This Row],[Removal_date]],טבלה1[[#This Row],[published_date]])</f>
        <v>1203</v>
      </c>
      <c r="AB2448" s="4">
        <f>טבלה1[[#This Row],[price]]*טבלה1[[#This Row],[num_subscribers]]</f>
        <v>27175</v>
      </c>
    </row>
    <row r="2449" spans="1:28" x14ac:dyDescent="0.3">
      <c r="A2449">
        <v>589342</v>
      </c>
      <c r="B2449" t="s">
        <v>5918</v>
      </c>
      <c r="C2449" t="str">
        <f>LEFT(טבלה1[[#This Row],[course_title]],10)</f>
        <v>Learn HTML</v>
      </c>
      <c r="D2449" t="str">
        <f>RIGHT(טבלה1[[#This Row],[course_title]],10)</f>
        <v>a webpage!</v>
      </c>
      <c r="E2449" t="str">
        <f>MID(טבלה1[[#This Row],[course_title]],2,10)</f>
        <v xml:space="preserve">earn HTML </v>
      </c>
      <c r="F2449" t="s">
        <v>5919</v>
      </c>
      <c r="G2449" t="str">
        <f>REPLACE(טבלה1[[#This Row],[url]],19,3,"com")</f>
        <v>https://www.udemy.com/takethefirststep/</v>
      </c>
      <c r="H2449" t="b">
        <v>1</v>
      </c>
      <c r="I2449" s="4">
        <v>25</v>
      </c>
      <c r="J2449" s="5">
        <v>1655</v>
      </c>
      <c r="K2449" s="5">
        <v>39</v>
      </c>
      <c r="L2449" s="5">
        <v>19</v>
      </c>
      <c r="M2449">
        <v>2</v>
      </c>
      <c r="N2449" t="str">
        <f>VLOOKUP(טבלה1[[#This Row],[level_id]],Level_id!$A$2:$B$5,2)</f>
        <v>Beginner Level</v>
      </c>
      <c r="O2449" t="str">
        <f>LOWER(טבלה1[[#This Row],[level_desc]])</f>
        <v>beginner level</v>
      </c>
      <c r="P2449" s="3" t="str">
        <f>UPPER(טבלה1[[#This Row],[small letters]])</f>
        <v>BEGINNER LEVEL</v>
      </c>
      <c r="Q2449">
        <f>LEN(טבלה1[[#This Row],[no spaces]])</f>
        <v>14</v>
      </c>
      <c r="R2449" t="str">
        <f>TRIM(טבלה1[[#This Row],[small letters]])</f>
        <v>beginner level</v>
      </c>
      <c r="S2449" s="6">
        <v>1</v>
      </c>
      <c r="T2449" s="12">
        <v>42386</v>
      </c>
      <c r="U2449" s="6">
        <f>DAY(טבלה1[[#This Row],[published_date]])</f>
        <v>17</v>
      </c>
      <c r="V2449" s="6">
        <f>MONTH(טבלה1[[#This Row],[published_date]])</f>
        <v>1</v>
      </c>
      <c r="W2449" s="6">
        <f>YEAR(טבלה1[[#This Row],[published_date]])</f>
        <v>2016</v>
      </c>
      <c r="X2449">
        <v>4</v>
      </c>
      <c r="Y2449" t="str">
        <f>VLOOKUP(טבלה1[[#This Row],[subject_id]],Subject_id!$A$2:$B$5,2)</f>
        <v>Web Development</v>
      </c>
      <c r="Z2449" s="7">
        <v>43465</v>
      </c>
      <c r="AA2449">
        <f>_xlfn.DAYS(טבלה1[[#This Row],[Removal_date]],טבלה1[[#This Row],[published_date]])</f>
        <v>1079</v>
      </c>
      <c r="AB2449" s="4">
        <f>טבלה1[[#This Row],[price]]*טבלה1[[#This Row],[num_subscribers]]</f>
        <v>41375</v>
      </c>
    </row>
    <row r="2450" spans="1:28" x14ac:dyDescent="0.3">
      <c r="A2450">
        <v>590622</v>
      </c>
      <c r="B2450" t="s">
        <v>3062</v>
      </c>
      <c r="C2450" t="str">
        <f>LEFT(טבלה1[[#This Row],[course_title]],10)</f>
        <v>Logo Desig</v>
      </c>
      <c r="D2450" t="str">
        <f>RIGHT(טבלה1[[#This Row],[course_title]],10)</f>
        <v xml:space="preserve"> Photoshop</v>
      </c>
      <c r="E2450" t="str">
        <f>MID(טבלה1[[#This Row],[course_title]],2,10)</f>
        <v>ogo Design</v>
      </c>
      <c r="F2450" t="s">
        <v>3063</v>
      </c>
      <c r="G2450" t="str">
        <f>REPLACE(טבלה1[[#This Row],[url]],19,3,"com")</f>
        <v>https://www.udemy.com/graphic-design-mastering-logo-design/</v>
      </c>
      <c r="H2450" t="b">
        <v>1</v>
      </c>
      <c r="I2450" s="4">
        <v>25</v>
      </c>
      <c r="J2450" s="5">
        <v>6215</v>
      </c>
      <c r="K2450" s="5">
        <v>86</v>
      </c>
      <c r="L2450" s="5">
        <v>17</v>
      </c>
      <c r="M2450">
        <v>1</v>
      </c>
      <c r="N2450" t="str">
        <f>VLOOKUP(טבלה1[[#This Row],[level_id]],Level_id!$A$2:$B$5,2)</f>
        <v>All levels</v>
      </c>
      <c r="O2450" t="str">
        <f>LOWER(טבלה1[[#This Row],[level_desc]])</f>
        <v>all levels</v>
      </c>
      <c r="P2450" s="3" t="str">
        <f>UPPER(טבלה1[[#This Row],[small letters]])</f>
        <v>ALL LEVELS</v>
      </c>
      <c r="Q2450">
        <f>LEN(טבלה1[[#This Row],[no spaces]])</f>
        <v>10</v>
      </c>
      <c r="R2450" t="str">
        <f>TRIM(טבלה1[[#This Row],[small letters]])</f>
        <v>all levels</v>
      </c>
      <c r="S2450" s="6">
        <v>2</v>
      </c>
      <c r="T2450" s="12">
        <v>42405</v>
      </c>
      <c r="U2450" s="6">
        <f>DAY(טבלה1[[#This Row],[published_date]])</f>
        <v>5</v>
      </c>
      <c r="V2450" s="6">
        <f>MONTH(טבלה1[[#This Row],[published_date]])</f>
        <v>2</v>
      </c>
      <c r="W2450" s="6">
        <f>YEAR(טבלה1[[#This Row],[published_date]])</f>
        <v>2016</v>
      </c>
      <c r="X2450">
        <v>2</v>
      </c>
      <c r="Y2450" t="str">
        <f>VLOOKUP(טבלה1[[#This Row],[subject_id]],Subject_id!$A$2:$B$5,2)</f>
        <v>Graphic Design</v>
      </c>
      <c r="Z2450" s="7">
        <v>43734</v>
      </c>
      <c r="AA2450">
        <f>_xlfn.DAYS(טבלה1[[#This Row],[Removal_date]],טבלה1[[#This Row],[published_date]])</f>
        <v>1329</v>
      </c>
      <c r="AB2450" s="4">
        <f>טבלה1[[#This Row],[price]]*טבלה1[[#This Row],[num_subscribers]]</f>
        <v>155375</v>
      </c>
    </row>
    <row r="2451" spans="1:28" x14ac:dyDescent="0.3">
      <c r="A2451">
        <v>615920</v>
      </c>
      <c r="B2451" t="s">
        <v>5555</v>
      </c>
      <c r="C2451" t="str">
        <f>LEFT(טבלה1[[#This Row],[course_title]],10)</f>
        <v>In Depth W</v>
      </c>
      <c r="D2451" t="str">
        <f>RIGHT(טבלה1[[#This Row],[course_title]],10)</f>
        <v xml:space="preserve"> Made Easy</v>
      </c>
      <c r="E2451" t="str">
        <f>MID(טבלה1[[#This Row],[course_title]],2,10)</f>
        <v>n Depth We</v>
      </c>
      <c r="F2451" t="s">
        <v>5556</v>
      </c>
      <c r="G2451" t="str">
        <f>REPLACE(טבלה1[[#This Row],[url]],19,3,"com")</f>
        <v>https://www.udemy.com/in-depth-web-development-from-scratch/</v>
      </c>
      <c r="H2451" t="b">
        <v>1</v>
      </c>
      <c r="I2451" s="4">
        <v>25</v>
      </c>
      <c r="J2451" s="5">
        <v>3249</v>
      </c>
      <c r="K2451" s="5">
        <v>27</v>
      </c>
      <c r="L2451" s="5">
        <v>60</v>
      </c>
      <c r="M2451">
        <v>1</v>
      </c>
      <c r="N2451" t="str">
        <f>VLOOKUP(טבלה1[[#This Row],[level_id]],Level_id!$A$2:$B$5,2)</f>
        <v>All levels</v>
      </c>
      <c r="O2451" t="str">
        <f>LOWER(טבלה1[[#This Row],[level_desc]])</f>
        <v>all levels</v>
      </c>
      <c r="P2451" s="3" t="str">
        <f>UPPER(טבלה1[[#This Row],[small letters]])</f>
        <v>ALL LEVELS</v>
      </c>
      <c r="Q2451">
        <f>LEN(טבלה1[[#This Row],[no spaces]])</f>
        <v>10</v>
      </c>
      <c r="R2451" t="str">
        <f>TRIM(טבלה1[[#This Row],[small letters]])</f>
        <v>all levels</v>
      </c>
      <c r="S2451" s="6">
        <v>6.5</v>
      </c>
      <c r="T2451" s="12">
        <v>42307</v>
      </c>
      <c r="U2451" s="6">
        <f>DAY(טבלה1[[#This Row],[published_date]])</f>
        <v>30</v>
      </c>
      <c r="V2451" s="6">
        <f>MONTH(טבלה1[[#This Row],[published_date]])</f>
        <v>10</v>
      </c>
      <c r="W2451" s="6">
        <f>YEAR(טבלה1[[#This Row],[published_date]])</f>
        <v>2015</v>
      </c>
      <c r="X2451">
        <v>4</v>
      </c>
      <c r="Y2451" t="str">
        <f>VLOOKUP(טבלה1[[#This Row],[subject_id]],Subject_id!$A$2:$B$5,2)</f>
        <v>Web Development</v>
      </c>
      <c r="Z2451" s="7">
        <v>43734</v>
      </c>
      <c r="AA2451">
        <f>_xlfn.DAYS(טבלה1[[#This Row],[Removal_date]],טבלה1[[#This Row],[published_date]])</f>
        <v>1427</v>
      </c>
      <c r="AB2451" s="4">
        <f>טבלה1[[#This Row],[price]]*טבלה1[[#This Row],[num_subscribers]]</f>
        <v>81225</v>
      </c>
    </row>
    <row r="2452" spans="1:28" x14ac:dyDescent="0.3">
      <c r="A2452">
        <v>616818</v>
      </c>
      <c r="B2452" t="s">
        <v>7257</v>
      </c>
      <c r="C2452" t="str">
        <f>LEFT(טבלה1[[#This Row],[course_title]],10)</f>
        <v>JavaScript</v>
      </c>
      <c r="D2452" t="str">
        <f>RIGHT(טבלה1[[#This Row],[course_title]],10)</f>
        <v>he Journey</v>
      </c>
      <c r="E2452" t="str">
        <f>MID(טבלה1[[#This Row],[course_title]],2,10)</f>
        <v xml:space="preserve">avaScript </v>
      </c>
      <c r="F2452" t="s">
        <v>7258</v>
      </c>
      <c r="G2452" t="str">
        <f>REPLACE(טבלה1[[#This Row],[url]],19,3,"com")</f>
        <v>https://www.udemy.com/learn-javacript/</v>
      </c>
      <c r="H2452" t="b">
        <v>1</v>
      </c>
      <c r="I2452" s="4">
        <v>25</v>
      </c>
      <c r="J2452" s="5">
        <v>1316</v>
      </c>
      <c r="K2452" s="5">
        <v>22</v>
      </c>
      <c r="L2452" s="5">
        <v>45</v>
      </c>
      <c r="M2452">
        <v>1</v>
      </c>
      <c r="N2452" t="str">
        <f>VLOOKUP(טבלה1[[#This Row],[level_id]],Level_id!$A$2:$B$5,2)</f>
        <v>All levels</v>
      </c>
      <c r="O2452" t="str">
        <f>LOWER(טבלה1[[#This Row],[level_desc]])</f>
        <v>all levels</v>
      </c>
      <c r="P2452" s="3" t="str">
        <f>UPPER(טבלה1[[#This Row],[small letters]])</f>
        <v>ALL LEVELS</v>
      </c>
      <c r="Q2452">
        <f>LEN(טבלה1[[#This Row],[no spaces]])</f>
        <v>10</v>
      </c>
      <c r="R2452" t="str">
        <f>TRIM(טבלה1[[#This Row],[small letters]])</f>
        <v>all levels</v>
      </c>
      <c r="S2452" s="6">
        <v>5</v>
      </c>
      <c r="T2452" s="12">
        <v>42268</v>
      </c>
      <c r="U2452" s="6">
        <f>DAY(טבלה1[[#This Row],[published_date]])</f>
        <v>21</v>
      </c>
      <c r="V2452" s="6">
        <f>MONTH(טבלה1[[#This Row],[published_date]])</f>
        <v>9</v>
      </c>
      <c r="W2452" s="6">
        <f>YEAR(טבלה1[[#This Row],[published_date]])</f>
        <v>2015</v>
      </c>
      <c r="X2452">
        <v>4</v>
      </c>
      <c r="Y2452" t="str">
        <f>VLOOKUP(טבלה1[[#This Row],[subject_id]],Subject_id!$A$2:$B$5,2)</f>
        <v>Web Development</v>
      </c>
      <c r="Z2452" s="7">
        <v>43734</v>
      </c>
      <c r="AA2452">
        <f>_xlfn.DAYS(טבלה1[[#This Row],[Removal_date]],טבלה1[[#This Row],[published_date]])</f>
        <v>1466</v>
      </c>
      <c r="AB2452" s="4">
        <f>טבלה1[[#This Row],[price]]*טבלה1[[#This Row],[num_subscribers]]</f>
        <v>32900</v>
      </c>
    </row>
    <row r="2453" spans="1:28" x14ac:dyDescent="0.3">
      <c r="A2453">
        <v>617158</v>
      </c>
      <c r="B2453" t="s">
        <v>5485</v>
      </c>
      <c r="C2453" t="str">
        <f>LEFT(טבלה1[[#This Row],[course_title]],10)</f>
        <v>Unit Testi</v>
      </c>
      <c r="D2453" t="str">
        <f>RIGHT(טבלה1[[#This Row],[course_title]],10)</f>
        <v>ways Work!</v>
      </c>
      <c r="E2453" t="str">
        <f>MID(טבלה1[[#This Row],[course_title]],2,10)</f>
        <v>nit Testin</v>
      </c>
      <c r="F2453" t="s">
        <v>5486</v>
      </c>
      <c r="G2453" t="str">
        <f>REPLACE(טבלה1[[#This Row],[url]],19,3,"com")</f>
        <v>https://www.udemy.com/unit-testing-angularjs/</v>
      </c>
      <c r="H2453" t="b">
        <v>1</v>
      </c>
      <c r="I2453" s="4">
        <v>25</v>
      </c>
      <c r="J2453" s="5">
        <v>2083</v>
      </c>
      <c r="K2453" s="5">
        <v>213</v>
      </c>
      <c r="L2453" s="5">
        <v>23</v>
      </c>
      <c r="M2453">
        <v>1</v>
      </c>
      <c r="N2453" t="str">
        <f>VLOOKUP(טבלה1[[#This Row],[level_id]],Level_id!$A$2:$B$5,2)</f>
        <v>All levels</v>
      </c>
      <c r="O2453" t="str">
        <f>LOWER(טבלה1[[#This Row],[level_desc]])</f>
        <v>all levels</v>
      </c>
      <c r="P2453" s="3" t="str">
        <f>UPPER(טבלה1[[#This Row],[small letters]])</f>
        <v>ALL LEVELS</v>
      </c>
      <c r="Q2453">
        <f>LEN(טבלה1[[#This Row],[no spaces]])</f>
        <v>10</v>
      </c>
      <c r="R2453" t="str">
        <f>TRIM(טבלה1[[#This Row],[small letters]])</f>
        <v>all levels</v>
      </c>
      <c r="S2453" s="6">
        <v>2.5</v>
      </c>
      <c r="T2453" s="12">
        <v>42393</v>
      </c>
      <c r="U2453" s="6">
        <f>DAY(טבלה1[[#This Row],[published_date]])</f>
        <v>24</v>
      </c>
      <c r="V2453" s="6">
        <f>MONTH(טבלה1[[#This Row],[published_date]])</f>
        <v>1</v>
      </c>
      <c r="W2453" s="6">
        <f>YEAR(טבלה1[[#This Row],[published_date]])</f>
        <v>2016</v>
      </c>
      <c r="X2453">
        <v>4</v>
      </c>
      <c r="Y2453" t="str">
        <f>VLOOKUP(טבלה1[[#This Row],[subject_id]],Subject_id!$A$2:$B$5,2)</f>
        <v>Web Development</v>
      </c>
      <c r="Z2453" s="7">
        <v>43734</v>
      </c>
      <c r="AA2453">
        <f>_xlfn.DAYS(טבלה1[[#This Row],[Removal_date]],טבלה1[[#This Row],[published_date]])</f>
        <v>1341</v>
      </c>
      <c r="AB2453" s="4">
        <f>טבלה1[[#This Row],[price]]*טבלה1[[#This Row],[num_subscribers]]</f>
        <v>52075</v>
      </c>
    </row>
    <row r="2454" spans="1:28" x14ac:dyDescent="0.3">
      <c r="A2454">
        <v>637402</v>
      </c>
      <c r="B2454" t="s">
        <v>2564</v>
      </c>
      <c r="C2454" t="str">
        <f>LEFT(טבלה1[[#This Row],[course_title]],10)</f>
        <v>Drawing in</v>
      </c>
      <c r="D2454" t="str">
        <f>RIGHT(טבלה1[[#This Row],[course_title]],10)</f>
        <v>erspective</v>
      </c>
      <c r="E2454" t="str">
        <f>MID(טבלה1[[#This Row],[course_title]],2,10)</f>
        <v xml:space="preserve">rawing in </v>
      </c>
      <c r="F2454" t="s">
        <v>2565</v>
      </c>
      <c r="G2454" t="str">
        <f>REPLACE(טבלה1[[#This Row],[url]],19,3,"com")</f>
        <v>https://www.udemy.com/drawing-in-perspective/</v>
      </c>
      <c r="H2454" t="b">
        <v>1</v>
      </c>
      <c r="I2454" s="4">
        <v>25</v>
      </c>
      <c r="J2454" s="5">
        <v>426</v>
      </c>
      <c r="K2454" s="5">
        <v>63</v>
      </c>
      <c r="L2454" s="5">
        <v>28</v>
      </c>
      <c r="M2454">
        <v>1</v>
      </c>
      <c r="N2454" t="str">
        <f>VLOOKUP(טבלה1[[#This Row],[level_id]],Level_id!$A$2:$B$5,2)</f>
        <v>All levels</v>
      </c>
      <c r="O2454" t="str">
        <f>LOWER(טבלה1[[#This Row],[level_desc]])</f>
        <v>all levels</v>
      </c>
      <c r="P2454" s="3" t="str">
        <f>UPPER(טבלה1[[#This Row],[small letters]])</f>
        <v>ALL LEVELS</v>
      </c>
      <c r="Q2454">
        <f>LEN(טבלה1[[#This Row],[no spaces]])</f>
        <v>10</v>
      </c>
      <c r="R2454" t="str">
        <f>TRIM(טבלה1[[#This Row],[small letters]])</f>
        <v>all levels</v>
      </c>
      <c r="S2454" s="6">
        <v>3</v>
      </c>
      <c r="T2454" s="12">
        <v>42517</v>
      </c>
      <c r="U2454" s="6">
        <f>DAY(טבלה1[[#This Row],[published_date]])</f>
        <v>27</v>
      </c>
      <c r="V2454" s="6">
        <f>MONTH(טבלה1[[#This Row],[published_date]])</f>
        <v>5</v>
      </c>
      <c r="W2454" s="6">
        <f>YEAR(טבלה1[[#This Row],[published_date]])</f>
        <v>2016</v>
      </c>
      <c r="X2454">
        <v>2</v>
      </c>
      <c r="Y2454" t="str">
        <f>VLOOKUP(טבלה1[[#This Row],[subject_id]],Subject_id!$A$2:$B$5,2)</f>
        <v>Graphic Design</v>
      </c>
      <c r="Z2454" s="7">
        <v>43734</v>
      </c>
      <c r="AA2454">
        <f>_xlfn.DAYS(טבלה1[[#This Row],[Removal_date]],טבלה1[[#This Row],[published_date]])</f>
        <v>1217</v>
      </c>
      <c r="AB2454" s="4">
        <f>טבלה1[[#This Row],[price]]*טבלה1[[#This Row],[num_subscribers]]</f>
        <v>10650</v>
      </c>
    </row>
    <row r="2455" spans="1:28" x14ac:dyDescent="0.3">
      <c r="A2455">
        <v>641868</v>
      </c>
      <c r="B2455" t="s">
        <v>5124</v>
      </c>
      <c r="C2455" t="str">
        <f>LEFT(טבלה1[[#This Row],[course_title]],10)</f>
        <v>The Docker</v>
      </c>
      <c r="D2455" t="str">
        <f>RIGHT(טבלה1[[#This Row],[course_title]],10)</f>
        <v>production</v>
      </c>
      <c r="E2455" t="str">
        <f>MID(טבלה1[[#This Row],[course_title]],2,10)</f>
        <v xml:space="preserve">he Docker </v>
      </c>
      <c r="F2455" t="s">
        <v>5125</v>
      </c>
      <c r="G2455" t="str">
        <f>REPLACE(טבלה1[[#This Row],[url]],19,3,"com")</f>
        <v>https://www.udemy.com/the-docker-for-devops-course-from-development-to-production/</v>
      </c>
      <c r="H2455" t="b">
        <v>1</v>
      </c>
      <c r="I2455" s="4">
        <v>25</v>
      </c>
      <c r="J2455" s="5">
        <v>8234</v>
      </c>
      <c r="K2455" s="5">
        <v>1111</v>
      </c>
      <c r="L2455" s="5">
        <v>110</v>
      </c>
      <c r="M2455">
        <v>1</v>
      </c>
      <c r="N2455" t="str">
        <f>VLOOKUP(טבלה1[[#This Row],[level_id]],Level_id!$A$2:$B$5,2)</f>
        <v>All levels</v>
      </c>
      <c r="O2455" t="str">
        <f>LOWER(טבלה1[[#This Row],[level_desc]])</f>
        <v>all levels</v>
      </c>
      <c r="P2455" s="3" t="str">
        <f>UPPER(טבלה1[[#This Row],[small letters]])</f>
        <v>ALL LEVELS</v>
      </c>
      <c r="Q2455">
        <f>LEN(טבלה1[[#This Row],[no spaces]])</f>
        <v>10</v>
      </c>
      <c r="R2455" t="str">
        <f>TRIM(טבלה1[[#This Row],[small letters]])</f>
        <v>all levels</v>
      </c>
      <c r="S2455" s="6">
        <v>7.5</v>
      </c>
      <c r="T2455" s="12">
        <v>42321</v>
      </c>
      <c r="U2455" s="6">
        <f>DAY(טבלה1[[#This Row],[published_date]])</f>
        <v>13</v>
      </c>
      <c r="V2455" s="6">
        <f>MONTH(טבלה1[[#This Row],[published_date]])</f>
        <v>11</v>
      </c>
      <c r="W2455" s="6">
        <f>YEAR(טבלה1[[#This Row],[published_date]])</f>
        <v>2015</v>
      </c>
      <c r="X2455">
        <v>4</v>
      </c>
      <c r="Y2455" t="str">
        <f>VLOOKUP(טבלה1[[#This Row],[subject_id]],Subject_id!$A$2:$B$5,2)</f>
        <v>Web Development</v>
      </c>
      <c r="Z2455" s="7">
        <v>43734</v>
      </c>
      <c r="AA2455">
        <f>_xlfn.DAYS(טבלה1[[#This Row],[Removal_date]],טבלה1[[#This Row],[published_date]])</f>
        <v>1413</v>
      </c>
      <c r="AB2455" s="4">
        <f>טבלה1[[#This Row],[price]]*טבלה1[[#This Row],[num_subscribers]]</f>
        <v>205850</v>
      </c>
    </row>
    <row r="2456" spans="1:28" x14ac:dyDescent="0.3">
      <c r="A2456">
        <v>647884</v>
      </c>
      <c r="B2456" t="s">
        <v>4239</v>
      </c>
      <c r="C2456" t="str">
        <f>LEFT(טבלה1[[#This Row],[course_title]],10)</f>
        <v>Beginner A</v>
      </c>
      <c r="D2456" t="str">
        <f>RIGHT(טבלה1[[#This Row],[course_title]],10)</f>
        <v>ar Lessons</v>
      </c>
      <c r="E2456" t="str">
        <f>MID(טבלה1[[#This Row],[course_title]],2,10)</f>
        <v>eginner Ac</v>
      </c>
      <c r="F2456" t="s">
        <v>4240</v>
      </c>
      <c r="G2456" t="str">
        <f>REPLACE(טבלה1[[#This Row],[url]],19,3,"com")</f>
        <v>https://www.udemy.com/beginner-guitar-lessons/</v>
      </c>
      <c r="H2456" t="b">
        <v>1</v>
      </c>
      <c r="I2456" s="4">
        <v>25</v>
      </c>
      <c r="J2456" s="5">
        <v>8</v>
      </c>
      <c r="K2456" s="5">
        <v>0</v>
      </c>
      <c r="L2456" s="5">
        <v>12</v>
      </c>
      <c r="M2456">
        <v>2</v>
      </c>
      <c r="N2456" t="str">
        <f>VLOOKUP(טבלה1[[#This Row],[level_id]],Level_id!$A$2:$B$5,2)</f>
        <v>Beginner Level</v>
      </c>
      <c r="O2456" t="str">
        <f>LOWER(טבלה1[[#This Row],[level_desc]])</f>
        <v>beginner level</v>
      </c>
      <c r="P2456" s="3" t="str">
        <f>UPPER(טבלה1[[#This Row],[small letters]])</f>
        <v>BEGINNER LEVEL</v>
      </c>
      <c r="Q2456">
        <f>LEN(טבלה1[[#This Row],[no spaces]])</f>
        <v>14</v>
      </c>
      <c r="R2456" t="str">
        <f>TRIM(טבלה1[[#This Row],[small letters]])</f>
        <v>beginner level</v>
      </c>
      <c r="S2456" s="6">
        <v>1</v>
      </c>
      <c r="T2456" s="12">
        <v>42305</v>
      </c>
      <c r="U2456" s="6">
        <f>DAY(טבלה1[[#This Row],[published_date]])</f>
        <v>28</v>
      </c>
      <c r="V2456" s="6">
        <f>MONTH(טבלה1[[#This Row],[published_date]])</f>
        <v>10</v>
      </c>
      <c r="W2456" s="6">
        <f>YEAR(טבלה1[[#This Row],[published_date]])</f>
        <v>2015</v>
      </c>
      <c r="X2456">
        <v>3</v>
      </c>
      <c r="Y2456" t="str">
        <f>VLOOKUP(טבלה1[[#This Row],[subject_id]],Subject_id!$A$2:$B$5,2)</f>
        <v>Musical Instruments</v>
      </c>
      <c r="Z2456" s="7">
        <v>43465</v>
      </c>
      <c r="AA2456">
        <f>_xlfn.DAYS(טבלה1[[#This Row],[Removal_date]],טבלה1[[#This Row],[published_date]])</f>
        <v>1160</v>
      </c>
      <c r="AB2456" s="4">
        <f>טבלה1[[#This Row],[price]]*טבלה1[[#This Row],[num_subscribers]]</f>
        <v>200</v>
      </c>
    </row>
    <row r="2457" spans="1:28" x14ac:dyDescent="0.3">
      <c r="A2457">
        <v>669174</v>
      </c>
      <c r="B2457" t="s">
        <v>2472</v>
      </c>
      <c r="C2457" t="str">
        <f>LEFT(טבלה1[[#This Row],[course_title]],10)</f>
        <v>Intro to P</v>
      </c>
      <c r="D2457" t="str">
        <f>RIGHT(טבלה1[[#This Row],[course_title]],10)</f>
        <v xml:space="preserve"> by Amazon</v>
      </c>
      <c r="E2457" t="str">
        <f>MID(טבלה1[[#This Row],[course_title]],2,10)</f>
        <v>ntro to Ph</v>
      </c>
      <c r="F2457" t="s">
        <v>2473</v>
      </c>
      <c r="G2457" t="str">
        <f>REPLACE(טבלה1[[#This Row],[url]],19,3,"com")</f>
        <v>https://www.udemy.com/intro-to-photoshop-for-merch-by-amazon/</v>
      </c>
      <c r="H2457" t="b">
        <v>1</v>
      </c>
      <c r="I2457" s="4">
        <v>25</v>
      </c>
      <c r="J2457" s="5">
        <v>331</v>
      </c>
      <c r="K2457" s="5">
        <v>24</v>
      </c>
      <c r="L2457" s="5">
        <v>9</v>
      </c>
      <c r="M2457">
        <v>2</v>
      </c>
      <c r="N2457" t="str">
        <f>VLOOKUP(טבלה1[[#This Row],[level_id]],Level_id!$A$2:$B$5,2)</f>
        <v>Beginner Level</v>
      </c>
      <c r="O2457" t="str">
        <f>LOWER(טבלה1[[#This Row],[level_desc]])</f>
        <v>beginner level</v>
      </c>
      <c r="P2457" s="3" t="str">
        <f>UPPER(טבלה1[[#This Row],[small letters]])</f>
        <v>BEGINNER LEVEL</v>
      </c>
      <c r="Q2457">
        <f>LEN(טבלה1[[#This Row],[no spaces]])</f>
        <v>14</v>
      </c>
      <c r="R2457" t="str">
        <f>TRIM(טבלה1[[#This Row],[small letters]])</f>
        <v>beginner level</v>
      </c>
      <c r="S2457" s="6">
        <v>1</v>
      </c>
      <c r="T2457" s="12">
        <v>42324</v>
      </c>
      <c r="U2457" s="6">
        <f>DAY(טבלה1[[#This Row],[published_date]])</f>
        <v>16</v>
      </c>
      <c r="V2457" s="6">
        <f>MONTH(טבלה1[[#This Row],[published_date]])</f>
        <v>11</v>
      </c>
      <c r="W2457" s="6">
        <f>YEAR(טבלה1[[#This Row],[published_date]])</f>
        <v>2015</v>
      </c>
      <c r="X2457">
        <v>2</v>
      </c>
      <c r="Y2457" t="str">
        <f>VLOOKUP(טבלה1[[#This Row],[subject_id]],Subject_id!$A$2:$B$5,2)</f>
        <v>Graphic Design</v>
      </c>
      <c r="Z2457" s="7">
        <v>43465</v>
      </c>
      <c r="AA2457">
        <f>_xlfn.DAYS(טבלה1[[#This Row],[Removal_date]],טבלה1[[#This Row],[published_date]])</f>
        <v>1141</v>
      </c>
      <c r="AB2457" s="4">
        <f>טבלה1[[#This Row],[price]]*טבלה1[[#This Row],[num_subscribers]]</f>
        <v>8275</v>
      </c>
    </row>
    <row r="2458" spans="1:28" x14ac:dyDescent="0.3">
      <c r="A2458">
        <v>687248</v>
      </c>
      <c r="B2458" t="s">
        <v>4072</v>
      </c>
      <c r="C2458" t="str">
        <f>LEFT(טבלה1[[#This Row],[course_title]],10)</f>
        <v>3 step for</v>
      </c>
      <c r="D2458" t="str">
        <f>RIGHT(טבלה1[[#This Row],[course_title]],10)</f>
        <v>tar by ear</v>
      </c>
      <c r="E2458" t="str">
        <f>MID(טבלה1[[#This Row],[course_title]],2,10)</f>
        <v xml:space="preserve"> step form</v>
      </c>
      <c r="F2458" t="s">
        <v>4073</v>
      </c>
      <c r="G2458" t="str">
        <f>REPLACE(טבלה1[[#This Row],[url]],19,3,"com")</f>
        <v>https://www.udemy.com/3-step-formula-for-playing-guitar-by-ear/</v>
      </c>
      <c r="H2458" t="b">
        <v>1</v>
      </c>
      <c r="I2458" s="4">
        <v>25</v>
      </c>
      <c r="J2458" s="5">
        <v>3937</v>
      </c>
      <c r="K2458" s="5">
        <v>54</v>
      </c>
      <c r="L2458" s="5">
        <v>20</v>
      </c>
      <c r="M2458">
        <v>2</v>
      </c>
      <c r="N2458" t="str">
        <f>VLOOKUP(טבלה1[[#This Row],[level_id]],Level_id!$A$2:$B$5,2)</f>
        <v>Beginner Level</v>
      </c>
      <c r="O2458" t="str">
        <f>LOWER(טבלה1[[#This Row],[level_desc]])</f>
        <v>beginner level</v>
      </c>
      <c r="P2458" s="3" t="str">
        <f>UPPER(טבלה1[[#This Row],[small letters]])</f>
        <v>BEGINNER LEVEL</v>
      </c>
      <c r="Q2458">
        <f>LEN(טבלה1[[#This Row],[no spaces]])</f>
        <v>14</v>
      </c>
      <c r="R2458" t="str">
        <f>TRIM(טבלה1[[#This Row],[small letters]])</f>
        <v>beginner level</v>
      </c>
      <c r="S2458" s="6">
        <v>1.5</v>
      </c>
      <c r="T2458" s="12">
        <v>42341</v>
      </c>
      <c r="U2458" s="6">
        <f>DAY(טבלה1[[#This Row],[published_date]])</f>
        <v>3</v>
      </c>
      <c r="V2458" s="6">
        <f>MONTH(טבלה1[[#This Row],[published_date]])</f>
        <v>12</v>
      </c>
      <c r="W2458" s="6">
        <f>YEAR(טבלה1[[#This Row],[published_date]])</f>
        <v>2015</v>
      </c>
      <c r="X2458">
        <v>3</v>
      </c>
      <c r="Y2458" t="str">
        <f>VLOOKUP(טבלה1[[#This Row],[subject_id]],Subject_id!$A$2:$B$5,2)</f>
        <v>Musical Instruments</v>
      </c>
      <c r="Z2458" s="7">
        <v>43465</v>
      </c>
      <c r="AA2458">
        <f>_xlfn.DAYS(טבלה1[[#This Row],[Removal_date]],טבלה1[[#This Row],[published_date]])</f>
        <v>1124</v>
      </c>
      <c r="AB2458" s="4">
        <f>טבלה1[[#This Row],[price]]*טבלה1[[#This Row],[num_subscribers]]</f>
        <v>98425</v>
      </c>
    </row>
    <row r="2459" spans="1:28" x14ac:dyDescent="0.3">
      <c r="A2459">
        <v>692918</v>
      </c>
      <c r="B2459" t="s">
        <v>3482</v>
      </c>
      <c r="C2459" t="str">
        <f>LEFT(טבלה1[[#This Row],[course_title]],10)</f>
        <v>Enhance yo</v>
      </c>
      <c r="D2459" t="str">
        <f>RIGHT(טבלה1[[#This Row],[course_title]],10)</f>
        <v>background</v>
      </c>
      <c r="E2459" t="str">
        <f>MID(טבלה1[[#This Row],[course_title]],2,10)</f>
        <v>nhance you</v>
      </c>
      <c r="F2459" t="s">
        <v>3483</v>
      </c>
      <c r="G2459" t="str">
        <f>REPLACE(טבלה1[[#This Row],[url]],19,3,"com")</f>
        <v>https://www.udemy.com/enhance-your-chroma-key-with-an-animated-slides-background/</v>
      </c>
      <c r="H2459" t="b">
        <v>1</v>
      </c>
      <c r="I2459" s="4">
        <v>25</v>
      </c>
      <c r="J2459" s="5">
        <v>361</v>
      </c>
      <c r="K2459" s="5">
        <v>2</v>
      </c>
      <c r="L2459" s="5">
        <v>9</v>
      </c>
      <c r="M2459">
        <v>4</v>
      </c>
      <c r="N2459" t="str">
        <f>VLOOKUP(טבלה1[[#This Row],[level_id]],Level_id!$A$2:$B$5,2)</f>
        <v>Intermediate Level</v>
      </c>
      <c r="O2459" t="str">
        <f>LOWER(טבלה1[[#This Row],[level_desc]])</f>
        <v>intermediate level</v>
      </c>
      <c r="P2459" s="3" t="str">
        <f>UPPER(טבלה1[[#This Row],[small letters]])</f>
        <v>INTERMEDIATE LEVEL</v>
      </c>
      <c r="Q2459">
        <f>LEN(טבלה1[[#This Row],[no spaces]])</f>
        <v>18</v>
      </c>
      <c r="R2459" t="str">
        <f>TRIM(טבלה1[[#This Row],[small letters]])</f>
        <v>intermediate level</v>
      </c>
      <c r="S2459" s="6">
        <v>1</v>
      </c>
      <c r="T2459" s="12">
        <v>42555</v>
      </c>
      <c r="U2459" s="6">
        <f>DAY(טבלה1[[#This Row],[published_date]])</f>
        <v>4</v>
      </c>
      <c r="V2459" s="6">
        <f>MONTH(טבלה1[[#This Row],[published_date]])</f>
        <v>7</v>
      </c>
      <c r="W2459" s="6">
        <f>YEAR(טבלה1[[#This Row],[published_date]])</f>
        <v>2016</v>
      </c>
      <c r="X2459">
        <v>2</v>
      </c>
      <c r="Y2459" t="str">
        <f>VLOOKUP(טבלה1[[#This Row],[subject_id]],Subject_id!$A$2:$B$5,2)</f>
        <v>Graphic Design</v>
      </c>
      <c r="Z2459" s="7">
        <v>44114</v>
      </c>
      <c r="AA2459">
        <f>_xlfn.DAYS(טבלה1[[#This Row],[Removal_date]],טבלה1[[#This Row],[published_date]])</f>
        <v>1559</v>
      </c>
      <c r="AB2459" s="4">
        <f>טבלה1[[#This Row],[price]]*טבלה1[[#This Row],[num_subscribers]]</f>
        <v>9025</v>
      </c>
    </row>
    <row r="2460" spans="1:28" x14ac:dyDescent="0.3">
      <c r="A2460">
        <v>693812</v>
      </c>
      <c r="B2460" t="s">
        <v>2510</v>
      </c>
      <c r="C2460" t="str">
        <f>LEFT(טבלה1[[#This Row],[course_title]],10)</f>
        <v>Master App</v>
      </c>
      <c r="D2460" t="str">
        <f>RIGHT(טבלה1[[#This Row],[course_title]],10)</f>
        <v>id Devices</v>
      </c>
      <c r="E2460" t="str">
        <f>MID(טבלה1[[#This Row],[course_title]],2,10)</f>
        <v xml:space="preserve">aster App </v>
      </c>
      <c r="F2460" t="s">
        <v>2511</v>
      </c>
      <c r="G2460" t="str">
        <f>REPLACE(טבלה1[[#This Row],[url]],19,3,"com")</f>
        <v>https://www.udemy.com/how-to-design-ios-app-icons/</v>
      </c>
      <c r="H2460" t="b">
        <v>1</v>
      </c>
      <c r="I2460" s="4">
        <v>25</v>
      </c>
      <c r="J2460" s="5">
        <v>9464</v>
      </c>
      <c r="K2460" s="5">
        <v>329</v>
      </c>
      <c r="L2460" s="5">
        <v>43</v>
      </c>
      <c r="M2460">
        <v>4</v>
      </c>
      <c r="N2460" t="str">
        <f>VLOOKUP(טבלה1[[#This Row],[level_id]],Level_id!$A$2:$B$5,2)</f>
        <v>Intermediate Level</v>
      </c>
      <c r="O2460" t="str">
        <f>LOWER(טבלה1[[#This Row],[level_desc]])</f>
        <v>intermediate level</v>
      </c>
      <c r="P2460" s="3" t="str">
        <f>UPPER(טבלה1[[#This Row],[small letters]])</f>
        <v>INTERMEDIATE LEVEL</v>
      </c>
      <c r="Q2460">
        <f>LEN(טבלה1[[#This Row],[no spaces]])</f>
        <v>18</v>
      </c>
      <c r="R2460" t="str">
        <f>TRIM(טבלה1[[#This Row],[small letters]])</f>
        <v>intermediate level</v>
      </c>
      <c r="S2460" s="6">
        <v>2</v>
      </c>
      <c r="T2460" s="12">
        <v>42359</v>
      </c>
      <c r="U2460" s="6">
        <f>DAY(טבלה1[[#This Row],[published_date]])</f>
        <v>21</v>
      </c>
      <c r="V2460" s="6">
        <f>MONTH(טבלה1[[#This Row],[published_date]])</f>
        <v>12</v>
      </c>
      <c r="W2460" s="6">
        <f>YEAR(טבלה1[[#This Row],[published_date]])</f>
        <v>2015</v>
      </c>
      <c r="X2460">
        <v>2</v>
      </c>
      <c r="Y2460" t="str">
        <f>VLOOKUP(טבלה1[[#This Row],[subject_id]],Subject_id!$A$2:$B$5,2)</f>
        <v>Graphic Design</v>
      </c>
      <c r="Z2460" s="7">
        <v>44114</v>
      </c>
      <c r="AA2460">
        <f>_xlfn.DAYS(טבלה1[[#This Row],[Removal_date]],טבלה1[[#This Row],[published_date]])</f>
        <v>1755</v>
      </c>
      <c r="AB2460" s="4">
        <f>טבלה1[[#This Row],[price]]*טבלה1[[#This Row],[num_subscribers]]</f>
        <v>236600</v>
      </c>
    </row>
    <row r="2461" spans="1:28" x14ac:dyDescent="0.3">
      <c r="A2461">
        <v>702138</v>
      </c>
      <c r="B2461" t="s">
        <v>1666</v>
      </c>
      <c r="C2461" t="str">
        <f>LEFT(טבלה1[[#This Row],[course_title]],10)</f>
        <v>Bitcoin In</v>
      </c>
      <c r="D2461" t="str">
        <f>RIGHT(טבלה1[[#This Row],[course_title]],10)</f>
        <v>d Strategy</v>
      </c>
      <c r="E2461" t="str">
        <f>MID(טבלה1[[#This Row],[course_title]],2,10)</f>
        <v>itcoin Inv</v>
      </c>
      <c r="F2461" t="s">
        <v>1667</v>
      </c>
      <c r="G2461" t="str">
        <f>REPLACE(טבלה1[[#This Row],[url]],19,3,"com")</f>
        <v>https://www.udemy.com/bitcoin-investing/</v>
      </c>
      <c r="H2461" t="b">
        <v>1</v>
      </c>
      <c r="I2461" s="4">
        <v>25</v>
      </c>
      <c r="J2461" s="5">
        <v>477</v>
      </c>
      <c r="K2461" s="5">
        <v>70</v>
      </c>
      <c r="L2461" s="5">
        <v>41</v>
      </c>
      <c r="M2461">
        <v>1</v>
      </c>
      <c r="N2461" t="str">
        <f>VLOOKUP(טבלה1[[#This Row],[level_id]],Level_id!$A$2:$B$5,2)</f>
        <v>All levels</v>
      </c>
      <c r="O2461" t="str">
        <f>LOWER(טבלה1[[#This Row],[level_desc]])</f>
        <v>all levels</v>
      </c>
      <c r="P2461" s="3" t="str">
        <f>UPPER(טבלה1[[#This Row],[small letters]])</f>
        <v>ALL LEVELS</v>
      </c>
      <c r="Q2461">
        <f>LEN(טבלה1[[#This Row],[no spaces]])</f>
        <v>10</v>
      </c>
      <c r="R2461" t="str">
        <f>TRIM(טבלה1[[#This Row],[small letters]])</f>
        <v>all levels</v>
      </c>
      <c r="S2461" s="6">
        <v>4</v>
      </c>
      <c r="T2461" s="12">
        <v>42379</v>
      </c>
      <c r="U2461" s="6">
        <f>DAY(טבלה1[[#This Row],[published_date]])</f>
        <v>10</v>
      </c>
      <c r="V2461" s="6">
        <f>MONTH(טבלה1[[#This Row],[published_date]])</f>
        <v>1</v>
      </c>
      <c r="W2461" s="6">
        <f>YEAR(טבלה1[[#This Row],[published_date]])</f>
        <v>2016</v>
      </c>
      <c r="X2461">
        <v>1</v>
      </c>
      <c r="Y2461" t="str">
        <f>VLOOKUP(טבלה1[[#This Row],[subject_id]],Subject_id!$A$2:$B$5,2)</f>
        <v>Business Finance</v>
      </c>
      <c r="Z2461" s="7">
        <v>43318</v>
      </c>
      <c r="AA2461">
        <f>_xlfn.DAYS(טבלה1[[#This Row],[Removal_date]],טבלה1[[#This Row],[published_date]])</f>
        <v>939</v>
      </c>
      <c r="AB2461" s="4">
        <f>טבלה1[[#This Row],[price]]*טבלה1[[#This Row],[num_subscribers]]</f>
        <v>11925</v>
      </c>
    </row>
    <row r="2462" spans="1:28" x14ac:dyDescent="0.3">
      <c r="A2462">
        <v>725566</v>
      </c>
      <c r="B2462" t="s">
        <v>4366</v>
      </c>
      <c r="C2462" t="str">
        <f>LEFT(טבלה1[[#This Row],[course_title]],10)</f>
        <v>Curso de V</v>
      </c>
      <c r="D2462" t="str">
        <f>RIGHT(טבלה1[[#This Row],[course_title]],10)</f>
        <v>£o Popular</v>
      </c>
      <c r="E2462" t="str">
        <f>MID(טבלה1[[#This Row],[course_title]],2,10)</f>
        <v>urso de Vi</v>
      </c>
      <c r="F2462" t="s">
        <v>4367</v>
      </c>
      <c r="G2462" t="str">
        <f>REPLACE(טבלה1[[#This Row],[url]],19,3,"com")</f>
        <v>https://www.udemy.com/curso-de-violao/</v>
      </c>
      <c r="H2462" t="b">
        <v>1</v>
      </c>
      <c r="I2462" s="4">
        <v>25</v>
      </c>
      <c r="J2462" s="5">
        <v>287</v>
      </c>
      <c r="K2462" s="5">
        <v>42</v>
      </c>
      <c r="L2462" s="5">
        <v>27</v>
      </c>
      <c r="M2462">
        <v>2</v>
      </c>
      <c r="N2462" t="str">
        <f>VLOOKUP(טבלה1[[#This Row],[level_id]],Level_id!$A$2:$B$5,2)</f>
        <v>Beginner Level</v>
      </c>
      <c r="O2462" t="str">
        <f>LOWER(טבלה1[[#This Row],[level_desc]])</f>
        <v>beginner level</v>
      </c>
      <c r="P2462" s="3" t="str">
        <f>UPPER(טבלה1[[#This Row],[small letters]])</f>
        <v>BEGINNER LEVEL</v>
      </c>
      <c r="Q2462">
        <f>LEN(טבלה1[[#This Row],[no spaces]])</f>
        <v>14</v>
      </c>
      <c r="R2462" t="str">
        <f>TRIM(טבלה1[[#This Row],[small letters]])</f>
        <v>beginner level</v>
      </c>
      <c r="S2462" s="6">
        <v>6</v>
      </c>
      <c r="T2462" s="12">
        <v>42396</v>
      </c>
      <c r="U2462" s="6">
        <f>DAY(טבלה1[[#This Row],[published_date]])</f>
        <v>27</v>
      </c>
      <c r="V2462" s="6">
        <f>MONTH(טבלה1[[#This Row],[published_date]])</f>
        <v>1</v>
      </c>
      <c r="W2462" s="6">
        <f>YEAR(טבלה1[[#This Row],[published_date]])</f>
        <v>2016</v>
      </c>
      <c r="X2462">
        <v>3</v>
      </c>
      <c r="Y2462" t="str">
        <f>VLOOKUP(טבלה1[[#This Row],[subject_id]],Subject_id!$A$2:$B$5,2)</f>
        <v>Musical Instruments</v>
      </c>
      <c r="Z2462" s="7">
        <v>43465</v>
      </c>
      <c r="AA2462">
        <f>_xlfn.DAYS(טבלה1[[#This Row],[Removal_date]],טבלה1[[#This Row],[published_date]])</f>
        <v>1069</v>
      </c>
      <c r="AB2462" s="4">
        <f>טבלה1[[#This Row],[price]]*טבלה1[[#This Row],[num_subscribers]]</f>
        <v>7175</v>
      </c>
    </row>
    <row r="2463" spans="1:28" x14ac:dyDescent="0.3">
      <c r="A2463">
        <v>730702</v>
      </c>
      <c r="B2463" t="s">
        <v>4791</v>
      </c>
      <c r="C2463" t="str">
        <f>LEFT(טבלה1[[#This Row],[course_title]],10)</f>
        <v>Ukulele 3:</v>
      </c>
      <c r="D2463" t="str">
        <f>RIGHT(טבלה1[[#This Row],[course_title]],10)</f>
        <v>termediate</v>
      </c>
      <c r="E2463" t="str">
        <f>MID(טבלה1[[#This Row],[course_title]],2,10)</f>
        <v xml:space="preserve">kulele 3: </v>
      </c>
      <c r="F2463" t="s">
        <v>4792</v>
      </c>
      <c r="G2463" t="str">
        <f>REPLACE(טבלה1[[#This Row],[url]],19,3,"com")</f>
        <v>https://www.udemy.com/ukulele-3-songs-to-learn-in-7-days/</v>
      </c>
      <c r="H2463" t="b">
        <v>1</v>
      </c>
      <c r="I2463" s="4">
        <v>25</v>
      </c>
      <c r="J2463" s="5">
        <v>1</v>
      </c>
      <c r="K2463" s="5">
        <v>0</v>
      </c>
      <c r="L2463" s="5">
        <v>11</v>
      </c>
      <c r="M2463">
        <v>4</v>
      </c>
      <c r="N2463" t="str">
        <f>VLOOKUP(טבלה1[[#This Row],[level_id]],Level_id!$A$2:$B$5,2)</f>
        <v>Intermediate Level</v>
      </c>
      <c r="O2463" t="str">
        <f>LOWER(טבלה1[[#This Row],[level_desc]])</f>
        <v>intermediate level</v>
      </c>
      <c r="P2463" s="3" t="str">
        <f>UPPER(טבלה1[[#This Row],[small letters]])</f>
        <v>INTERMEDIATE LEVEL</v>
      </c>
      <c r="Q2463">
        <f>LEN(טבלה1[[#This Row],[no spaces]])</f>
        <v>18</v>
      </c>
      <c r="R2463" t="str">
        <f>TRIM(טבלה1[[#This Row],[small letters]])</f>
        <v>intermediate level</v>
      </c>
      <c r="S2463" s="6">
        <v>0.65</v>
      </c>
      <c r="T2463" s="12">
        <v>42879</v>
      </c>
      <c r="U2463" s="6">
        <f>DAY(טבלה1[[#This Row],[published_date]])</f>
        <v>24</v>
      </c>
      <c r="V2463" s="6">
        <f>MONTH(טבלה1[[#This Row],[published_date]])</f>
        <v>5</v>
      </c>
      <c r="W2463" s="6">
        <f>YEAR(טבלה1[[#This Row],[published_date]])</f>
        <v>2017</v>
      </c>
      <c r="X2463">
        <v>3</v>
      </c>
      <c r="Y2463" t="str">
        <f>VLOOKUP(טבלה1[[#This Row],[subject_id]],Subject_id!$A$2:$B$5,2)</f>
        <v>Musical Instruments</v>
      </c>
      <c r="Z2463" s="7">
        <v>44114</v>
      </c>
      <c r="AA2463">
        <f>_xlfn.DAYS(טבלה1[[#This Row],[Removal_date]],טבלה1[[#This Row],[published_date]])</f>
        <v>1235</v>
      </c>
      <c r="AB2463" s="4">
        <f>טבלה1[[#This Row],[price]]*טבלה1[[#This Row],[num_subscribers]]</f>
        <v>25</v>
      </c>
    </row>
    <row r="2464" spans="1:28" x14ac:dyDescent="0.3">
      <c r="A2464">
        <v>733694</v>
      </c>
      <c r="B2464" t="s">
        <v>6739</v>
      </c>
      <c r="C2464" t="str">
        <f>LEFT(טבלה1[[#This Row],[course_title]],10)</f>
        <v>How to cre</v>
      </c>
      <c r="D2464" t="str">
        <f>RIGHT(טבלה1[[#This Row],[course_title]],10)</f>
        <v xml:space="preserve"> WordPress</v>
      </c>
      <c r="E2464" t="str">
        <f>MID(טבלה1[[#This Row],[course_title]],2,10)</f>
        <v>ow to crea</v>
      </c>
      <c r="F2464" t="s">
        <v>6740</v>
      </c>
      <c r="G2464" t="str">
        <f>REPLACE(טבלה1[[#This Row],[url]],19,3,"com")</f>
        <v>https://www.udemy.com/how-to-create-a-blog-with-wordpress-video-blog/</v>
      </c>
      <c r="H2464" t="b">
        <v>1</v>
      </c>
      <c r="I2464" s="4">
        <v>25</v>
      </c>
      <c r="J2464" s="5">
        <v>1209</v>
      </c>
      <c r="K2464" s="5">
        <v>8</v>
      </c>
      <c r="L2464" s="5">
        <v>62</v>
      </c>
      <c r="M2464">
        <v>1</v>
      </c>
      <c r="N2464" t="str">
        <f>VLOOKUP(טבלה1[[#This Row],[level_id]],Level_id!$A$2:$B$5,2)</f>
        <v>All levels</v>
      </c>
      <c r="O2464" t="str">
        <f>LOWER(טבלה1[[#This Row],[level_desc]])</f>
        <v>all levels</v>
      </c>
      <c r="P2464" s="3" t="str">
        <f>UPPER(טבלה1[[#This Row],[small letters]])</f>
        <v>ALL LEVELS</v>
      </c>
      <c r="Q2464">
        <f>LEN(טבלה1[[#This Row],[no spaces]])</f>
        <v>10</v>
      </c>
      <c r="R2464" t="str">
        <f>TRIM(טבלה1[[#This Row],[small letters]])</f>
        <v>all levels</v>
      </c>
      <c r="S2464" s="6">
        <v>4.5</v>
      </c>
      <c r="T2464" s="12">
        <v>42458</v>
      </c>
      <c r="U2464" s="6">
        <f>DAY(טבלה1[[#This Row],[published_date]])</f>
        <v>29</v>
      </c>
      <c r="V2464" s="6">
        <f>MONTH(טבלה1[[#This Row],[published_date]])</f>
        <v>3</v>
      </c>
      <c r="W2464" s="6">
        <f>YEAR(טבלה1[[#This Row],[published_date]])</f>
        <v>2016</v>
      </c>
      <c r="X2464">
        <v>4</v>
      </c>
      <c r="Y2464" t="str">
        <f>VLOOKUP(טבלה1[[#This Row],[subject_id]],Subject_id!$A$2:$B$5,2)</f>
        <v>Web Development</v>
      </c>
      <c r="Z2464" s="7">
        <v>43734</v>
      </c>
      <c r="AA2464">
        <f>_xlfn.DAYS(טבלה1[[#This Row],[Removal_date]],טבלה1[[#This Row],[published_date]])</f>
        <v>1276</v>
      </c>
      <c r="AB2464" s="4">
        <f>טבלה1[[#This Row],[price]]*טבלה1[[#This Row],[num_subscribers]]</f>
        <v>30225</v>
      </c>
    </row>
    <row r="2465" spans="1:28" x14ac:dyDescent="0.3">
      <c r="A2465">
        <v>733922</v>
      </c>
      <c r="B2465" t="s">
        <v>4257</v>
      </c>
      <c r="C2465" t="str">
        <f>LEFT(טבלה1[[#This Row],[course_title]],10)</f>
        <v>Aprende el</v>
      </c>
      <c r="D2465" t="str">
        <f>RIGHT(טבלה1[[#This Row],[course_title]],10)</f>
        <v>ermedioâ€“</v>
      </c>
      <c r="E2465" t="str">
        <f>MID(טבלה1[[#This Row],[course_title]],2,10)</f>
        <v xml:space="preserve">prende el </v>
      </c>
      <c r="F2465" t="s">
        <v>4258</v>
      </c>
      <c r="G2465" t="str">
        <f>REPLACE(טבלה1[[#This Row],[url]],19,3,"com")</f>
        <v>https://www.udemy.com/aprende-el-acordeon-de-oido-y-con-tecnica-nivel-intermedio/</v>
      </c>
      <c r="H2465" t="b">
        <v>1</v>
      </c>
      <c r="I2465" s="4">
        <v>25</v>
      </c>
      <c r="J2465" s="5">
        <v>38</v>
      </c>
      <c r="K2465" s="5">
        <v>7</v>
      </c>
      <c r="L2465" s="5">
        <v>51</v>
      </c>
      <c r="M2465">
        <v>4</v>
      </c>
      <c r="N2465" t="str">
        <f>VLOOKUP(טבלה1[[#This Row],[level_id]],Level_id!$A$2:$B$5,2)</f>
        <v>Intermediate Level</v>
      </c>
      <c r="O2465" t="str">
        <f>LOWER(טבלה1[[#This Row],[level_desc]])</f>
        <v>intermediate level</v>
      </c>
      <c r="P2465" s="3" t="str">
        <f>UPPER(טבלה1[[#This Row],[small letters]])</f>
        <v>INTERMEDIATE LEVEL</v>
      </c>
      <c r="Q2465">
        <f>LEN(טבלה1[[#This Row],[no spaces]])</f>
        <v>18</v>
      </c>
      <c r="R2465" t="str">
        <f>TRIM(טבלה1[[#This Row],[small letters]])</f>
        <v>intermediate level</v>
      </c>
      <c r="S2465" s="6">
        <v>4.5</v>
      </c>
      <c r="T2465" s="12">
        <v>42403</v>
      </c>
      <c r="U2465" s="6">
        <f>DAY(טבלה1[[#This Row],[published_date]])</f>
        <v>3</v>
      </c>
      <c r="V2465" s="6">
        <f>MONTH(טבלה1[[#This Row],[published_date]])</f>
        <v>2</v>
      </c>
      <c r="W2465" s="6">
        <f>YEAR(טבלה1[[#This Row],[published_date]])</f>
        <v>2016</v>
      </c>
      <c r="X2465">
        <v>3</v>
      </c>
      <c r="Y2465" t="str">
        <f>VLOOKUP(טבלה1[[#This Row],[subject_id]],Subject_id!$A$2:$B$5,2)</f>
        <v>Musical Instruments</v>
      </c>
      <c r="Z2465" s="7">
        <v>44114</v>
      </c>
      <c r="AA2465">
        <f>_xlfn.DAYS(טבלה1[[#This Row],[Removal_date]],טבלה1[[#This Row],[published_date]])</f>
        <v>1711</v>
      </c>
      <c r="AB2465" s="4">
        <f>טבלה1[[#This Row],[price]]*טבלה1[[#This Row],[num_subscribers]]</f>
        <v>950</v>
      </c>
    </row>
    <row r="2466" spans="1:28" x14ac:dyDescent="0.3">
      <c r="A2466">
        <v>734280</v>
      </c>
      <c r="B2466" t="s">
        <v>1768</v>
      </c>
      <c r="C2466" t="str">
        <f>LEFT(טבלה1[[#This Row],[course_title]],10)</f>
        <v xml:space="preserve">Aprende a </v>
      </c>
      <c r="D2466" t="str">
        <f>RIGHT(טבלה1[[#This Row],[course_title]],10)</f>
        <v>ormatizada</v>
      </c>
      <c r="E2466" t="str">
        <f>MID(טבלה1[[#This Row],[course_title]],2,10)</f>
        <v>prende a l</v>
      </c>
      <c r="F2466" t="s">
        <v>1769</v>
      </c>
      <c r="G2466" t="str">
        <f>REPLACE(טבלה1[[#This Row],[url]],19,3,"com")</f>
        <v>https://www.udemy.com/contabilidad-informatizada/</v>
      </c>
      <c r="H2466" t="b">
        <v>1</v>
      </c>
      <c r="I2466" s="4">
        <v>25</v>
      </c>
      <c r="J2466" s="5">
        <v>6</v>
      </c>
      <c r="K2466" s="5">
        <v>1</v>
      </c>
      <c r="L2466" s="5">
        <v>27</v>
      </c>
      <c r="M2466">
        <v>2</v>
      </c>
      <c r="N2466" t="str">
        <f>VLOOKUP(טבלה1[[#This Row],[level_id]],Level_id!$A$2:$B$5,2)</f>
        <v>Beginner Level</v>
      </c>
      <c r="O2466" t="str">
        <f>LOWER(טבלה1[[#This Row],[level_desc]])</f>
        <v>beginner level</v>
      </c>
      <c r="P2466" s="3" t="str">
        <f>UPPER(טבלה1[[#This Row],[small letters]])</f>
        <v>BEGINNER LEVEL</v>
      </c>
      <c r="Q2466">
        <f>LEN(טבלה1[[#This Row],[no spaces]])</f>
        <v>14</v>
      </c>
      <c r="R2466" t="str">
        <f>TRIM(טבלה1[[#This Row],[small letters]])</f>
        <v>beginner level</v>
      </c>
      <c r="S2466" s="6">
        <v>4.5</v>
      </c>
      <c r="T2466" s="12">
        <v>42408</v>
      </c>
      <c r="U2466" s="6">
        <f>DAY(טבלה1[[#This Row],[published_date]])</f>
        <v>8</v>
      </c>
      <c r="V2466" s="6">
        <f>MONTH(טבלה1[[#This Row],[published_date]])</f>
        <v>2</v>
      </c>
      <c r="W2466" s="6">
        <f>YEAR(טבלה1[[#This Row],[published_date]])</f>
        <v>2016</v>
      </c>
      <c r="X2466">
        <v>1</v>
      </c>
      <c r="Y2466" t="str">
        <f>VLOOKUP(טבלה1[[#This Row],[subject_id]],Subject_id!$A$2:$B$5,2)</f>
        <v>Business Finance</v>
      </c>
      <c r="Z2466" s="7">
        <v>43465</v>
      </c>
      <c r="AA2466">
        <f>_xlfn.DAYS(טבלה1[[#This Row],[Removal_date]],טבלה1[[#This Row],[published_date]])</f>
        <v>1057</v>
      </c>
      <c r="AB2466" s="4">
        <f>טבלה1[[#This Row],[price]]*טבלה1[[#This Row],[num_subscribers]]</f>
        <v>150</v>
      </c>
    </row>
    <row r="2467" spans="1:28" x14ac:dyDescent="0.3">
      <c r="A2467">
        <v>737832</v>
      </c>
      <c r="B2467" t="s">
        <v>1438</v>
      </c>
      <c r="C2467" t="str">
        <f>LEFT(טבלה1[[#This Row],[course_title]],10)</f>
        <v>Bitcoin Pe</v>
      </c>
      <c r="D2467" t="str">
        <f>RIGHT(טבלה1[[#This Row],[course_title]],10)</f>
        <v>it Returns</v>
      </c>
      <c r="E2467" t="str">
        <f>MID(טבלה1[[#This Row],[course_title]],2,10)</f>
        <v>itcoin Pee</v>
      </c>
      <c r="F2467" t="s">
        <v>1439</v>
      </c>
      <c r="G2467" t="str">
        <f>REPLACE(טבלה1[[#This Row],[url]],19,3,"com")</f>
        <v>https://www.udemy.com/bitcoin-peer-investing/</v>
      </c>
      <c r="H2467" t="b">
        <v>1</v>
      </c>
      <c r="I2467" s="4">
        <v>25</v>
      </c>
      <c r="J2467" s="5">
        <v>366</v>
      </c>
      <c r="K2467" s="5">
        <v>45</v>
      </c>
      <c r="L2467" s="5">
        <v>41</v>
      </c>
      <c r="M2467">
        <v>1</v>
      </c>
      <c r="N2467" t="str">
        <f>VLOOKUP(טבלה1[[#This Row],[level_id]],Level_id!$A$2:$B$5,2)</f>
        <v>All levels</v>
      </c>
      <c r="O2467" t="str">
        <f>LOWER(טבלה1[[#This Row],[level_desc]])</f>
        <v>all levels</v>
      </c>
      <c r="P2467" s="3" t="str">
        <f>UPPER(טבלה1[[#This Row],[small letters]])</f>
        <v>ALL LEVELS</v>
      </c>
      <c r="Q2467">
        <f>LEN(טבלה1[[#This Row],[no spaces]])</f>
        <v>10</v>
      </c>
      <c r="R2467" t="str">
        <f>TRIM(טבלה1[[#This Row],[small letters]])</f>
        <v>all levels</v>
      </c>
      <c r="S2467" s="6">
        <v>2.5</v>
      </c>
      <c r="T2467" s="12">
        <v>42393</v>
      </c>
      <c r="U2467" s="6">
        <f>DAY(טבלה1[[#This Row],[published_date]])</f>
        <v>24</v>
      </c>
      <c r="V2467" s="6">
        <f>MONTH(טבלה1[[#This Row],[published_date]])</f>
        <v>1</v>
      </c>
      <c r="W2467" s="6">
        <f>YEAR(טבלה1[[#This Row],[published_date]])</f>
        <v>2016</v>
      </c>
      <c r="X2467">
        <v>1</v>
      </c>
      <c r="Y2467" t="str">
        <f>VLOOKUP(טבלה1[[#This Row],[subject_id]],Subject_id!$A$2:$B$5,2)</f>
        <v>Business Finance</v>
      </c>
      <c r="Z2467" s="7">
        <v>43318</v>
      </c>
      <c r="AA2467">
        <f>_xlfn.DAYS(טבלה1[[#This Row],[Removal_date]],טבלה1[[#This Row],[published_date]])</f>
        <v>925</v>
      </c>
      <c r="AB2467" s="4">
        <f>טבלה1[[#This Row],[price]]*טבלה1[[#This Row],[num_subscribers]]</f>
        <v>9150</v>
      </c>
    </row>
    <row r="2468" spans="1:28" x14ac:dyDescent="0.3">
      <c r="A2468">
        <v>744618</v>
      </c>
      <c r="B2468" t="s">
        <v>6855</v>
      </c>
      <c r="C2468" t="str">
        <f>LEFT(טבלה1[[#This Row],[course_title]],10)</f>
        <v>Create a W</v>
      </c>
      <c r="D2468" t="str">
        <f>RIGHT(טבלה1[[#This Row],[course_title]],10)</f>
        <v>m Scratch!</v>
      </c>
      <c r="E2468" t="str">
        <f>MID(טבלה1[[#This Row],[course_title]],2,10)</f>
        <v>reate a We</v>
      </c>
      <c r="F2468" t="s">
        <v>6856</v>
      </c>
      <c r="G2468" t="str">
        <f>REPLACE(טבלה1[[#This Row],[url]],19,3,"com")</f>
        <v>https://www.udemy.com/clone-facebook/</v>
      </c>
      <c r="H2468" t="b">
        <v>1</v>
      </c>
      <c r="I2468" s="4">
        <v>25</v>
      </c>
      <c r="J2468" s="5">
        <v>2197</v>
      </c>
      <c r="K2468" s="5">
        <v>9</v>
      </c>
      <c r="L2468" s="5">
        <v>12</v>
      </c>
      <c r="M2468">
        <v>1</v>
      </c>
      <c r="N2468" t="str">
        <f>VLOOKUP(טבלה1[[#This Row],[level_id]],Level_id!$A$2:$B$5,2)</f>
        <v>All levels</v>
      </c>
      <c r="O2468" t="str">
        <f>LOWER(טבלה1[[#This Row],[level_desc]])</f>
        <v>all levels</v>
      </c>
      <c r="P2468" s="3" t="str">
        <f>UPPER(טבלה1[[#This Row],[small letters]])</f>
        <v>ALL LEVELS</v>
      </c>
      <c r="Q2468">
        <f>LEN(טבלה1[[#This Row],[no spaces]])</f>
        <v>10</v>
      </c>
      <c r="R2468" t="str">
        <f>TRIM(טבלה1[[#This Row],[small letters]])</f>
        <v>all levels</v>
      </c>
      <c r="S2468" s="6">
        <v>1.5</v>
      </c>
      <c r="T2468" s="12">
        <v>42409</v>
      </c>
      <c r="U2468" s="6">
        <f>DAY(טבלה1[[#This Row],[published_date]])</f>
        <v>9</v>
      </c>
      <c r="V2468" s="6">
        <f>MONTH(טבלה1[[#This Row],[published_date]])</f>
        <v>2</v>
      </c>
      <c r="W2468" s="6">
        <f>YEAR(טבלה1[[#This Row],[published_date]])</f>
        <v>2016</v>
      </c>
      <c r="X2468">
        <v>4</v>
      </c>
      <c r="Y2468" t="str">
        <f>VLOOKUP(טבלה1[[#This Row],[subject_id]],Subject_id!$A$2:$B$5,2)</f>
        <v>Web Development</v>
      </c>
      <c r="Z2468" s="7">
        <v>43734</v>
      </c>
      <c r="AA2468">
        <f>_xlfn.DAYS(טבלה1[[#This Row],[Removal_date]],טבלה1[[#This Row],[published_date]])</f>
        <v>1325</v>
      </c>
      <c r="AB2468" s="4">
        <f>טבלה1[[#This Row],[price]]*טבלה1[[#This Row],[num_subscribers]]</f>
        <v>54925</v>
      </c>
    </row>
    <row r="2469" spans="1:28" x14ac:dyDescent="0.3">
      <c r="A2469">
        <v>746432</v>
      </c>
      <c r="B2469" t="s">
        <v>172</v>
      </c>
      <c r="C2469" t="str">
        <f>LEFT(טבלה1[[#This Row],[course_title]],10)</f>
        <v>Start Trad</v>
      </c>
      <c r="D2469" t="str">
        <f>RIGHT(טבלה1[[#This Row],[course_title]],10)</f>
        <v xml:space="preserve"> Analysis!</v>
      </c>
      <c r="E2469" t="str">
        <f>MID(טבלה1[[#This Row],[course_title]],2,10)</f>
        <v>tart Tradi</v>
      </c>
      <c r="F2469" t="s">
        <v>173</v>
      </c>
      <c r="G2469" t="str">
        <f>REPLACE(טבלה1[[#This Row],[url]],19,3,"com")</f>
        <v>https://www.udemy.com/professional-stock-trader/</v>
      </c>
      <c r="H2469" t="b">
        <v>1</v>
      </c>
      <c r="I2469" s="4">
        <v>25</v>
      </c>
      <c r="J2469" s="5">
        <v>3190</v>
      </c>
      <c r="K2469" s="5">
        <v>244</v>
      </c>
      <c r="L2469" s="5">
        <v>45</v>
      </c>
      <c r="M2469">
        <v>1</v>
      </c>
      <c r="N2469" t="str">
        <f>VLOOKUP(טבלה1[[#This Row],[level_id]],Level_id!$A$2:$B$5,2)</f>
        <v>All levels</v>
      </c>
      <c r="O2469" t="str">
        <f>LOWER(טבלה1[[#This Row],[level_desc]])</f>
        <v>all levels</v>
      </c>
      <c r="P2469" s="3" t="str">
        <f>UPPER(טבלה1[[#This Row],[small letters]])</f>
        <v>ALL LEVELS</v>
      </c>
      <c r="Q2469">
        <f>LEN(טבלה1[[#This Row],[no spaces]])</f>
        <v>10</v>
      </c>
      <c r="R2469" t="str">
        <f>TRIM(טבלה1[[#This Row],[small letters]])</f>
        <v>all levels</v>
      </c>
      <c r="S2469" s="6">
        <v>4</v>
      </c>
      <c r="T2469" s="12">
        <v>42403</v>
      </c>
      <c r="U2469" s="6">
        <f>DAY(טבלה1[[#This Row],[published_date]])</f>
        <v>3</v>
      </c>
      <c r="V2469" s="6">
        <f>MONTH(טבלה1[[#This Row],[published_date]])</f>
        <v>2</v>
      </c>
      <c r="W2469" s="6">
        <f>YEAR(טבלה1[[#This Row],[published_date]])</f>
        <v>2016</v>
      </c>
      <c r="X2469">
        <v>1</v>
      </c>
      <c r="Y2469" t="str">
        <f>VLOOKUP(טבלה1[[#This Row],[subject_id]],Subject_id!$A$2:$B$5,2)</f>
        <v>Business Finance</v>
      </c>
      <c r="Z2469" s="7">
        <v>43408</v>
      </c>
      <c r="AA2469">
        <f>_xlfn.DAYS(טבלה1[[#This Row],[Removal_date]],טבלה1[[#This Row],[published_date]])</f>
        <v>1005</v>
      </c>
      <c r="AB2469" s="4">
        <f>טבלה1[[#This Row],[price]]*טבלה1[[#This Row],[num_subscribers]]</f>
        <v>79750</v>
      </c>
    </row>
    <row r="2470" spans="1:28" x14ac:dyDescent="0.3">
      <c r="A2470">
        <v>753774</v>
      </c>
      <c r="B2470" t="s">
        <v>2687</v>
      </c>
      <c r="C2470" t="str">
        <f>LEFT(טבלה1[[#This Row],[course_title]],10)</f>
        <v>Learn Adva</v>
      </c>
      <c r="D2470" t="str">
        <f>RIGHT(טבלה1[[#This Row],[course_title]],10)</f>
        <v>Selections</v>
      </c>
      <c r="E2470" t="str">
        <f>MID(טבלה1[[#This Row],[course_title]],2,10)</f>
        <v>earn Advan</v>
      </c>
      <c r="F2470" t="s">
        <v>2688</v>
      </c>
      <c r="G2470" t="str">
        <f>REPLACE(טבלה1[[#This Row],[url]],19,3,"com")</f>
        <v>https://www.udemy.com/learn-advanced-photoshop-selections/</v>
      </c>
      <c r="H2470" t="b">
        <v>1</v>
      </c>
      <c r="I2470" s="4">
        <v>25</v>
      </c>
      <c r="J2470" s="5">
        <v>661</v>
      </c>
      <c r="K2470" s="5">
        <v>4</v>
      </c>
      <c r="L2470" s="5">
        <v>10</v>
      </c>
      <c r="M2470">
        <v>1</v>
      </c>
      <c r="N2470" t="str">
        <f>VLOOKUP(טבלה1[[#This Row],[level_id]],Level_id!$A$2:$B$5,2)</f>
        <v>All levels</v>
      </c>
      <c r="O2470" t="str">
        <f>LOWER(טבלה1[[#This Row],[level_desc]])</f>
        <v>all levels</v>
      </c>
      <c r="P2470" s="3" t="str">
        <f>UPPER(טבלה1[[#This Row],[small letters]])</f>
        <v>ALL LEVELS</v>
      </c>
      <c r="Q2470">
        <f>LEN(טבלה1[[#This Row],[no spaces]])</f>
        <v>10</v>
      </c>
      <c r="R2470" t="str">
        <f>TRIM(טבלה1[[#This Row],[small letters]])</f>
        <v>all levels</v>
      </c>
      <c r="S2470" s="6">
        <v>1.5</v>
      </c>
      <c r="T2470" s="12">
        <v>42407</v>
      </c>
      <c r="U2470" s="6">
        <f>DAY(טבלה1[[#This Row],[published_date]])</f>
        <v>7</v>
      </c>
      <c r="V2470" s="6">
        <f>MONTH(טבלה1[[#This Row],[published_date]])</f>
        <v>2</v>
      </c>
      <c r="W2470" s="6">
        <f>YEAR(טבלה1[[#This Row],[published_date]])</f>
        <v>2016</v>
      </c>
      <c r="X2470">
        <v>2</v>
      </c>
      <c r="Y2470" t="str">
        <f>VLOOKUP(טבלה1[[#This Row],[subject_id]],Subject_id!$A$2:$B$5,2)</f>
        <v>Graphic Design</v>
      </c>
      <c r="Z2470" s="7">
        <v>43734</v>
      </c>
      <c r="AA2470">
        <f>_xlfn.DAYS(טבלה1[[#This Row],[Removal_date]],טבלה1[[#This Row],[published_date]])</f>
        <v>1327</v>
      </c>
      <c r="AB2470" s="4">
        <f>טבלה1[[#This Row],[price]]*טבלה1[[#This Row],[num_subscribers]]</f>
        <v>16525</v>
      </c>
    </row>
    <row r="2471" spans="1:28" x14ac:dyDescent="0.3">
      <c r="A2471">
        <v>765056</v>
      </c>
      <c r="B2471" t="s">
        <v>4534</v>
      </c>
      <c r="C2471" t="str">
        <f>LEFT(טבלה1[[#This Row],[course_title]],10)</f>
        <v>Guitar Fun</v>
      </c>
      <c r="D2471" t="str">
        <f>RIGHT(טבלה1[[#This Row],[course_title]],10)</f>
        <v xml:space="preserve"> Beginners</v>
      </c>
      <c r="E2471" t="str">
        <f>MID(טבלה1[[#This Row],[course_title]],2,10)</f>
        <v>uitar Fund</v>
      </c>
      <c r="F2471" t="s">
        <v>4535</v>
      </c>
      <c r="G2471" t="str">
        <f>REPLACE(טבלה1[[#This Row],[url]],19,3,"com")</f>
        <v>https://www.udemy.com/guitar-fundamentals-for-beginners/</v>
      </c>
      <c r="H2471" t="b">
        <v>1</v>
      </c>
      <c r="I2471" s="4">
        <v>25</v>
      </c>
      <c r="J2471" s="5">
        <v>5</v>
      </c>
      <c r="K2471" s="5">
        <v>1</v>
      </c>
      <c r="L2471" s="5">
        <v>11</v>
      </c>
      <c r="M2471">
        <v>2</v>
      </c>
      <c r="N2471" t="str">
        <f>VLOOKUP(טבלה1[[#This Row],[level_id]],Level_id!$A$2:$B$5,2)</f>
        <v>Beginner Level</v>
      </c>
      <c r="O2471" t="str">
        <f>LOWER(טבלה1[[#This Row],[level_desc]])</f>
        <v>beginner level</v>
      </c>
      <c r="P2471" s="3" t="str">
        <f>UPPER(טבלה1[[#This Row],[small letters]])</f>
        <v>BEGINNER LEVEL</v>
      </c>
      <c r="Q2471">
        <f>LEN(טבלה1[[#This Row],[no spaces]])</f>
        <v>14</v>
      </c>
      <c r="R2471" t="str">
        <f>TRIM(טבלה1[[#This Row],[small letters]])</f>
        <v>beginner level</v>
      </c>
      <c r="S2471" s="6">
        <v>2</v>
      </c>
      <c r="T2471" s="12">
        <v>42422</v>
      </c>
      <c r="U2471" s="6">
        <f>DAY(טבלה1[[#This Row],[published_date]])</f>
        <v>22</v>
      </c>
      <c r="V2471" s="6">
        <f>MONTH(טבלה1[[#This Row],[published_date]])</f>
        <v>2</v>
      </c>
      <c r="W2471" s="6">
        <f>YEAR(טבלה1[[#This Row],[published_date]])</f>
        <v>2016</v>
      </c>
      <c r="X2471">
        <v>3</v>
      </c>
      <c r="Y2471" t="str">
        <f>VLOOKUP(טבלה1[[#This Row],[subject_id]],Subject_id!$A$2:$B$5,2)</f>
        <v>Musical Instruments</v>
      </c>
      <c r="Z2471" s="7">
        <v>43465</v>
      </c>
      <c r="AA2471">
        <f>_xlfn.DAYS(טבלה1[[#This Row],[Removal_date]],טבלה1[[#This Row],[published_date]])</f>
        <v>1043</v>
      </c>
      <c r="AB2471" s="4">
        <f>טבלה1[[#This Row],[price]]*טבלה1[[#This Row],[num_subscribers]]</f>
        <v>125</v>
      </c>
    </row>
    <row r="2472" spans="1:28" x14ac:dyDescent="0.3">
      <c r="A2472">
        <v>770486</v>
      </c>
      <c r="B2472" t="s">
        <v>1420</v>
      </c>
      <c r="C2472" t="str">
        <f>LEFT(טבלה1[[#This Row],[course_title]],10)</f>
        <v>Stock Mark</v>
      </c>
      <c r="D2472" t="str">
        <f>RIGHT(טבלה1[[#This Row],[course_title]],10)</f>
        <v xml:space="preserve"> Investing</v>
      </c>
      <c r="E2472" t="str">
        <f>MID(טבלה1[[#This Row],[course_title]],2,10)</f>
        <v>tock Marke</v>
      </c>
      <c r="F2472" t="s">
        <v>1421</v>
      </c>
      <c r="G2472" t="str">
        <f>REPLACE(טבלה1[[#This Row],[url]],19,3,"com")</f>
        <v>https://www.udemy.com/stock-market-zero-risk-investing/</v>
      </c>
      <c r="H2472" t="b">
        <v>1</v>
      </c>
      <c r="I2472" s="4">
        <v>25</v>
      </c>
      <c r="J2472" s="5">
        <v>2046</v>
      </c>
      <c r="K2472" s="5">
        <v>14</v>
      </c>
      <c r="L2472" s="5">
        <v>8</v>
      </c>
      <c r="M2472">
        <v>2</v>
      </c>
      <c r="N2472" t="str">
        <f>VLOOKUP(טבלה1[[#This Row],[level_id]],Level_id!$A$2:$B$5,2)</f>
        <v>Beginner Level</v>
      </c>
      <c r="O2472" t="str">
        <f>LOWER(טבלה1[[#This Row],[level_desc]])</f>
        <v>beginner level</v>
      </c>
      <c r="P2472" s="3" t="str">
        <f>UPPER(טבלה1[[#This Row],[small letters]])</f>
        <v>BEGINNER LEVEL</v>
      </c>
      <c r="Q2472">
        <f>LEN(טבלה1[[#This Row],[no spaces]])</f>
        <v>14</v>
      </c>
      <c r="R2472" t="str">
        <f>TRIM(טבלה1[[#This Row],[small letters]])</f>
        <v>beginner level</v>
      </c>
      <c r="S2472" s="6">
        <v>0.63333333300000005</v>
      </c>
      <c r="T2472" s="12">
        <v>42447</v>
      </c>
      <c r="U2472" s="6">
        <f>DAY(טבלה1[[#This Row],[published_date]])</f>
        <v>18</v>
      </c>
      <c r="V2472" s="6">
        <f>MONTH(טבלה1[[#This Row],[published_date]])</f>
        <v>3</v>
      </c>
      <c r="W2472" s="6">
        <f>YEAR(טבלה1[[#This Row],[published_date]])</f>
        <v>2016</v>
      </c>
      <c r="X2472">
        <v>1</v>
      </c>
      <c r="Y2472" t="str">
        <f>VLOOKUP(טבלה1[[#This Row],[subject_id]],Subject_id!$A$2:$B$5,2)</f>
        <v>Business Finance</v>
      </c>
      <c r="Z2472" s="7">
        <v>43465</v>
      </c>
      <c r="AA2472">
        <f>_xlfn.DAYS(טבלה1[[#This Row],[Removal_date]],טבלה1[[#This Row],[published_date]])</f>
        <v>1018</v>
      </c>
      <c r="AB2472" s="4">
        <f>טבלה1[[#This Row],[price]]*טבלה1[[#This Row],[num_subscribers]]</f>
        <v>51150</v>
      </c>
    </row>
    <row r="2473" spans="1:28" x14ac:dyDescent="0.3">
      <c r="A2473">
        <v>773060</v>
      </c>
      <c r="B2473" t="s">
        <v>650</v>
      </c>
      <c r="C2473" t="str">
        <f>LEFT(טבלה1[[#This Row],[course_title]],10)</f>
        <v>Forex: Eco</v>
      </c>
      <c r="D2473" t="str">
        <f>RIGHT(טבלה1[[#This Row],[course_title]],10)</f>
        <v>ws Trading</v>
      </c>
      <c r="E2473" t="str">
        <f>MID(טבלה1[[#This Row],[course_title]],2,10)</f>
        <v>orex: Econ</v>
      </c>
      <c r="F2473" t="s">
        <v>651</v>
      </c>
      <c r="G2473" t="str">
        <f>REPLACE(טבלה1[[#This Row],[url]],19,3,"com")</f>
        <v>https://www.udemy.com/forex-economic-news-trading/</v>
      </c>
      <c r="H2473" t="b">
        <v>1</v>
      </c>
      <c r="I2473" s="4">
        <v>25</v>
      </c>
      <c r="J2473" s="5">
        <v>42</v>
      </c>
      <c r="K2473" s="5">
        <v>14</v>
      </c>
      <c r="L2473" s="5">
        <v>11</v>
      </c>
      <c r="M2473">
        <v>1</v>
      </c>
      <c r="N2473" t="str">
        <f>VLOOKUP(טבלה1[[#This Row],[level_id]],Level_id!$A$2:$B$5,2)</f>
        <v>All levels</v>
      </c>
      <c r="O2473" t="str">
        <f>LOWER(טבלה1[[#This Row],[level_desc]])</f>
        <v>all levels</v>
      </c>
      <c r="P2473" s="3" t="str">
        <f>UPPER(טבלה1[[#This Row],[small letters]])</f>
        <v>ALL LEVELS</v>
      </c>
      <c r="Q2473">
        <f>LEN(טבלה1[[#This Row],[no spaces]])</f>
        <v>10</v>
      </c>
      <c r="R2473" t="str">
        <f>TRIM(טבלה1[[#This Row],[small letters]])</f>
        <v>all levels</v>
      </c>
      <c r="S2473" s="6">
        <v>0.68333333299999999</v>
      </c>
      <c r="T2473" s="12">
        <v>42429</v>
      </c>
      <c r="U2473" s="6">
        <f>DAY(טבלה1[[#This Row],[published_date]])</f>
        <v>29</v>
      </c>
      <c r="V2473" s="6">
        <f>MONTH(טבלה1[[#This Row],[published_date]])</f>
        <v>2</v>
      </c>
      <c r="W2473" s="6">
        <f>YEAR(טבלה1[[#This Row],[published_date]])</f>
        <v>2016</v>
      </c>
      <c r="X2473">
        <v>1</v>
      </c>
      <c r="Y2473" t="str">
        <f>VLOOKUP(טבלה1[[#This Row],[subject_id]],Subject_id!$A$2:$B$5,2)</f>
        <v>Business Finance</v>
      </c>
      <c r="Z2473" s="7">
        <v>43318</v>
      </c>
      <c r="AA2473">
        <f>_xlfn.DAYS(טבלה1[[#This Row],[Removal_date]],טבלה1[[#This Row],[published_date]])</f>
        <v>889</v>
      </c>
      <c r="AB2473" s="4">
        <f>טבלה1[[#This Row],[price]]*טבלה1[[#This Row],[num_subscribers]]</f>
        <v>1050</v>
      </c>
    </row>
    <row r="2474" spans="1:28" x14ac:dyDescent="0.3">
      <c r="A2474">
        <v>780058</v>
      </c>
      <c r="B2474" t="s">
        <v>6789</v>
      </c>
      <c r="C2474" t="str">
        <f>LEFT(טבלה1[[#This Row],[course_title]],10)</f>
        <v>Build Mode</v>
      </c>
      <c r="D2474" t="str">
        <f>RIGHT(טבלה1[[#This Row],[course_title]],10)</f>
        <v>Super Fast</v>
      </c>
      <c r="E2474" t="str">
        <f>MID(טבלה1[[#This Row],[course_title]],2,10)</f>
        <v>uild Moder</v>
      </c>
      <c r="F2474" t="s">
        <v>6790</v>
      </c>
      <c r="G2474" t="str">
        <f>REPLACE(טבלה1[[#This Row],[url]],19,3,"com")</f>
        <v>https://www.udemy.com/build-modern-websites-in-1-hour/</v>
      </c>
      <c r="H2474" t="b">
        <v>1</v>
      </c>
      <c r="I2474" s="4">
        <v>25</v>
      </c>
      <c r="J2474" s="5">
        <v>2178</v>
      </c>
      <c r="K2474" s="5">
        <v>22</v>
      </c>
      <c r="L2474" s="5">
        <v>19</v>
      </c>
      <c r="M2474">
        <v>1</v>
      </c>
      <c r="N2474" t="str">
        <f>VLOOKUP(טבלה1[[#This Row],[level_id]],Level_id!$A$2:$B$5,2)</f>
        <v>All levels</v>
      </c>
      <c r="O2474" t="str">
        <f>LOWER(טבלה1[[#This Row],[level_desc]])</f>
        <v>all levels</v>
      </c>
      <c r="P2474" s="3" t="str">
        <f>UPPER(טבלה1[[#This Row],[small letters]])</f>
        <v>ALL LEVELS</v>
      </c>
      <c r="Q2474">
        <f>LEN(טבלה1[[#This Row],[no spaces]])</f>
        <v>10</v>
      </c>
      <c r="R2474" t="str">
        <f>TRIM(טבלה1[[#This Row],[small letters]])</f>
        <v>all levels</v>
      </c>
      <c r="S2474" s="6">
        <v>1.5</v>
      </c>
      <c r="T2474" s="12">
        <v>42439</v>
      </c>
      <c r="U2474" s="6">
        <f>DAY(טבלה1[[#This Row],[published_date]])</f>
        <v>10</v>
      </c>
      <c r="V2474" s="6">
        <f>MONTH(טבלה1[[#This Row],[published_date]])</f>
        <v>3</v>
      </c>
      <c r="W2474" s="6">
        <f>YEAR(טבלה1[[#This Row],[published_date]])</f>
        <v>2016</v>
      </c>
      <c r="X2474">
        <v>4</v>
      </c>
      <c r="Y2474" t="str">
        <f>VLOOKUP(טבלה1[[#This Row],[subject_id]],Subject_id!$A$2:$B$5,2)</f>
        <v>Web Development</v>
      </c>
      <c r="Z2474" s="7">
        <v>43734</v>
      </c>
      <c r="AA2474">
        <f>_xlfn.DAYS(טבלה1[[#This Row],[Removal_date]],טבלה1[[#This Row],[published_date]])</f>
        <v>1295</v>
      </c>
      <c r="AB2474" s="4">
        <f>טבלה1[[#This Row],[price]]*טבלה1[[#This Row],[num_subscribers]]</f>
        <v>54450</v>
      </c>
    </row>
    <row r="2475" spans="1:28" x14ac:dyDescent="0.3">
      <c r="A2475">
        <v>783438</v>
      </c>
      <c r="B2475" t="s">
        <v>2879</v>
      </c>
      <c r="C2475" t="str">
        <f>LEFT(טבלה1[[#This Row],[course_title]],10)</f>
        <v>Learn Phot</v>
      </c>
      <c r="D2475" t="str">
        <f>RIGHT(טבלה1[[#This Row],[course_title]],10)</f>
        <v>tive tasks</v>
      </c>
      <c r="E2475" t="str">
        <f>MID(טבלה1[[#This Row],[course_title]],2,10)</f>
        <v>earn Photo</v>
      </c>
      <c r="F2475" t="s">
        <v>2880</v>
      </c>
      <c r="G2475" t="str">
        <f>REPLACE(טבלה1[[#This Row],[url]],19,3,"com")</f>
        <v>https://www.udemy.com/photoshop-actions-increase-your-efficiency/</v>
      </c>
      <c r="H2475" t="b">
        <v>1</v>
      </c>
      <c r="I2475" s="4">
        <v>25</v>
      </c>
      <c r="J2475" s="5">
        <v>507</v>
      </c>
      <c r="K2475" s="5">
        <v>2</v>
      </c>
      <c r="L2475" s="5">
        <v>7</v>
      </c>
      <c r="M2475">
        <v>4</v>
      </c>
      <c r="N2475" t="str">
        <f>VLOOKUP(טבלה1[[#This Row],[level_id]],Level_id!$A$2:$B$5,2)</f>
        <v>Intermediate Level</v>
      </c>
      <c r="O2475" t="str">
        <f>LOWER(טבלה1[[#This Row],[level_desc]])</f>
        <v>intermediate level</v>
      </c>
      <c r="P2475" s="3" t="str">
        <f>UPPER(טבלה1[[#This Row],[small letters]])</f>
        <v>INTERMEDIATE LEVEL</v>
      </c>
      <c r="Q2475">
        <f>LEN(טבלה1[[#This Row],[no spaces]])</f>
        <v>18</v>
      </c>
      <c r="R2475" t="str">
        <f>TRIM(טבלה1[[#This Row],[small letters]])</f>
        <v>intermediate level</v>
      </c>
      <c r="S2475" s="6">
        <v>0.61666666699999995</v>
      </c>
      <c r="T2475" s="12">
        <v>42437</v>
      </c>
      <c r="U2475" s="6">
        <f>DAY(טבלה1[[#This Row],[published_date]])</f>
        <v>8</v>
      </c>
      <c r="V2475" s="6">
        <f>MONTH(טבלה1[[#This Row],[published_date]])</f>
        <v>3</v>
      </c>
      <c r="W2475" s="6">
        <f>YEAR(טבלה1[[#This Row],[published_date]])</f>
        <v>2016</v>
      </c>
      <c r="X2475">
        <v>2</v>
      </c>
      <c r="Y2475" t="str">
        <f>VLOOKUP(טבלה1[[#This Row],[subject_id]],Subject_id!$A$2:$B$5,2)</f>
        <v>Graphic Design</v>
      </c>
      <c r="Z2475" s="7">
        <v>44114</v>
      </c>
      <c r="AA2475">
        <f>_xlfn.DAYS(טבלה1[[#This Row],[Removal_date]],טבלה1[[#This Row],[published_date]])</f>
        <v>1677</v>
      </c>
      <c r="AB2475" s="4">
        <f>טבלה1[[#This Row],[price]]*טבלה1[[#This Row],[num_subscribers]]</f>
        <v>12675</v>
      </c>
    </row>
    <row r="2476" spans="1:28" x14ac:dyDescent="0.3">
      <c r="A2476">
        <v>785388</v>
      </c>
      <c r="B2476" t="s">
        <v>4976</v>
      </c>
      <c r="C2476" t="str">
        <f>LEFT(טבלה1[[#This Row],[course_title]],10)</f>
        <v>Scaling Do</v>
      </c>
      <c r="D2476" t="str">
        <f>RIGHT(טבלה1[[#This Row],[course_title]],10)</f>
        <v>ker on AWS</v>
      </c>
      <c r="E2476" t="str">
        <f>MID(טבלה1[[#This Row],[course_title]],2,10)</f>
        <v>caling Doc</v>
      </c>
      <c r="F2476" t="s">
        <v>4977</v>
      </c>
      <c r="G2476" t="str">
        <f>REPLACE(טבלה1[[#This Row],[url]],19,3,"com")</f>
        <v>https://www.udemy.com/scaling-docker-on-aws/</v>
      </c>
      <c r="H2476" t="b">
        <v>1</v>
      </c>
      <c r="I2476" s="4">
        <v>25</v>
      </c>
      <c r="J2476" s="5">
        <v>3133</v>
      </c>
      <c r="K2476" s="5">
        <v>351</v>
      </c>
      <c r="L2476" s="5">
        <v>63</v>
      </c>
      <c r="M2476">
        <v>1</v>
      </c>
      <c r="N2476" t="str">
        <f>VLOOKUP(טבלה1[[#This Row],[level_id]],Level_id!$A$2:$B$5,2)</f>
        <v>All levels</v>
      </c>
      <c r="O2476" t="str">
        <f>LOWER(טבלה1[[#This Row],[level_desc]])</f>
        <v>all levels</v>
      </c>
      <c r="P2476" s="3" t="str">
        <f>UPPER(טבלה1[[#This Row],[small letters]])</f>
        <v>ALL LEVELS</v>
      </c>
      <c r="Q2476">
        <f>LEN(טבלה1[[#This Row],[no spaces]])</f>
        <v>10</v>
      </c>
      <c r="R2476" t="str">
        <f>TRIM(טבלה1[[#This Row],[small letters]])</f>
        <v>all levels</v>
      </c>
      <c r="S2476" s="6">
        <v>6</v>
      </c>
      <c r="T2476" s="12">
        <v>42457</v>
      </c>
      <c r="U2476" s="6">
        <f>DAY(טבלה1[[#This Row],[published_date]])</f>
        <v>28</v>
      </c>
      <c r="V2476" s="6">
        <f>MONTH(טבלה1[[#This Row],[published_date]])</f>
        <v>3</v>
      </c>
      <c r="W2476" s="6">
        <f>YEAR(טבלה1[[#This Row],[published_date]])</f>
        <v>2016</v>
      </c>
      <c r="X2476">
        <v>4</v>
      </c>
      <c r="Y2476" t="str">
        <f>VLOOKUP(טבלה1[[#This Row],[subject_id]],Subject_id!$A$2:$B$5,2)</f>
        <v>Web Development</v>
      </c>
      <c r="Z2476" s="7">
        <v>43734</v>
      </c>
      <c r="AA2476">
        <f>_xlfn.DAYS(טבלה1[[#This Row],[Removal_date]],טבלה1[[#This Row],[published_date]])</f>
        <v>1277</v>
      </c>
      <c r="AB2476" s="4">
        <f>טבלה1[[#This Row],[price]]*טבלה1[[#This Row],[num_subscribers]]</f>
        <v>78325</v>
      </c>
    </row>
    <row r="2477" spans="1:28" x14ac:dyDescent="0.3">
      <c r="A2477">
        <v>787508</v>
      </c>
      <c r="B2477" t="s">
        <v>2378</v>
      </c>
      <c r="C2477" t="str">
        <f>LEFT(טבלה1[[#This Row],[course_title]],10)</f>
        <v>How to Gro</v>
      </c>
      <c r="D2477" t="str">
        <f>RIGHT(טבלה1[[#This Row],[course_title]],10)</f>
        <v>ut of Cash</v>
      </c>
      <c r="E2477" t="str">
        <f>MID(טבלה1[[#This Row],[course_title]],2,10)</f>
        <v>ow to Grow</v>
      </c>
      <c r="F2477" t="s">
        <v>2379</v>
      </c>
      <c r="G2477" t="str">
        <f>REPLACE(טבלה1[[#This Row],[url]],19,3,"com")</f>
        <v>https://www.udemy.com/how-to-grow-your-small-business-and-not-run-out-of-cash/</v>
      </c>
      <c r="H2477" t="b">
        <v>1</v>
      </c>
      <c r="I2477" s="4">
        <v>25</v>
      </c>
      <c r="J2477" s="5">
        <v>408</v>
      </c>
      <c r="K2477" s="5">
        <v>3</v>
      </c>
      <c r="L2477" s="5">
        <v>16</v>
      </c>
      <c r="M2477">
        <v>2</v>
      </c>
      <c r="N2477" t="str">
        <f>VLOOKUP(טבלה1[[#This Row],[level_id]],Level_id!$A$2:$B$5,2)</f>
        <v>Beginner Level</v>
      </c>
      <c r="O2477" t="str">
        <f>LOWER(טבלה1[[#This Row],[level_desc]])</f>
        <v>beginner level</v>
      </c>
      <c r="P2477" s="3" t="str">
        <f>UPPER(טבלה1[[#This Row],[small letters]])</f>
        <v>BEGINNER LEVEL</v>
      </c>
      <c r="Q2477">
        <f>LEN(טבלה1[[#This Row],[no spaces]])</f>
        <v>14</v>
      </c>
      <c r="R2477" t="str">
        <f>TRIM(טבלה1[[#This Row],[small letters]])</f>
        <v>beginner level</v>
      </c>
      <c r="S2477" s="6">
        <v>1.5</v>
      </c>
      <c r="T2477" s="12">
        <v>42465</v>
      </c>
      <c r="U2477" s="6">
        <f>DAY(טבלה1[[#This Row],[published_date]])</f>
        <v>5</v>
      </c>
      <c r="V2477" s="6">
        <f>MONTH(טבלה1[[#This Row],[published_date]])</f>
        <v>4</v>
      </c>
      <c r="W2477" s="6">
        <f>YEAR(טבלה1[[#This Row],[published_date]])</f>
        <v>2016</v>
      </c>
      <c r="X2477">
        <v>1</v>
      </c>
      <c r="Y2477" t="str">
        <f>VLOOKUP(טבלה1[[#This Row],[subject_id]],Subject_id!$A$2:$B$5,2)</f>
        <v>Business Finance</v>
      </c>
      <c r="Z2477" s="7">
        <v>43465</v>
      </c>
      <c r="AA2477">
        <f>_xlfn.DAYS(טבלה1[[#This Row],[Removal_date]],טבלה1[[#This Row],[published_date]])</f>
        <v>1000</v>
      </c>
      <c r="AB2477" s="4">
        <f>טבלה1[[#This Row],[price]]*טבלה1[[#This Row],[num_subscribers]]</f>
        <v>10200</v>
      </c>
    </row>
    <row r="2478" spans="1:28" x14ac:dyDescent="0.3">
      <c r="A2478">
        <v>796486</v>
      </c>
      <c r="B2478" t="s">
        <v>2390</v>
      </c>
      <c r="C2478" t="str">
        <f>LEFT(טבלה1[[#This Row],[course_title]],10)</f>
        <v>Super Fast</v>
      </c>
      <c r="D2478" t="str">
        <f>RIGHT(טבלה1[[#This Row],[course_title]],10)</f>
        <v>your books</v>
      </c>
      <c r="E2478" t="str">
        <f>MID(טבלה1[[#This Row],[course_title]],2,10)</f>
        <v xml:space="preserve">uper Fast </v>
      </c>
      <c r="F2478" t="s">
        <v>2391</v>
      </c>
      <c r="G2478" t="str">
        <f>REPLACE(טבלה1[[#This Row],[url]],19,3,"com")</f>
        <v>https://www.udemy.com/super-fast-accounting/</v>
      </c>
      <c r="H2478" t="b">
        <v>1</v>
      </c>
      <c r="I2478" s="4">
        <v>25</v>
      </c>
      <c r="J2478" s="5">
        <v>129</v>
      </c>
      <c r="K2478" s="5">
        <v>21</v>
      </c>
      <c r="L2478" s="5">
        <v>8</v>
      </c>
      <c r="M2478">
        <v>2</v>
      </c>
      <c r="N2478" t="str">
        <f>VLOOKUP(טבלה1[[#This Row],[level_id]],Level_id!$A$2:$B$5,2)</f>
        <v>Beginner Level</v>
      </c>
      <c r="O2478" t="str">
        <f>LOWER(טבלה1[[#This Row],[level_desc]])</f>
        <v>beginner level</v>
      </c>
      <c r="P2478" s="3" t="str">
        <f>UPPER(טבלה1[[#This Row],[small letters]])</f>
        <v>BEGINNER LEVEL</v>
      </c>
      <c r="Q2478">
        <f>LEN(טבלה1[[#This Row],[no spaces]])</f>
        <v>14</v>
      </c>
      <c r="R2478" t="str">
        <f>TRIM(טבלה1[[#This Row],[small letters]])</f>
        <v>beginner level</v>
      </c>
      <c r="S2478" s="6">
        <v>0.56666666700000001</v>
      </c>
      <c r="T2478" s="12">
        <v>42447</v>
      </c>
      <c r="U2478" s="6">
        <f>DAY(טבלה1[[#This Row],[published_date]])</f>
        <v>18</v>
      </c>
      <c r="V2478" s="6">
        <f>MONTH(טבלה1[[#This Row],[published_date]])</f>
        <v>3</v>
      </c>
      <c r="W2478" s="6">
        <f>YEAR(טבלה1[[#This Row],[published_date]])</f>
        <v>2016</v>
      </c>
      <c r="X2478">
        <v>1</v>
      </c>
      <c r="Y2478" t="str">
        <f>VLOOKUP(טבלה1[[#This Row],[subject_id]],Subject_id!$A$2:$B$5,2)</f>
        <v>Business Finance</v>
      </c>
      <c r="Z2478" s="7">
        <v>43465</v>
      </c>
      <c r="AA2478">
        <f>_xlfn.DAYS(טבלה1[[#This Row],[Removal_date]],טבלה1[[#This Row],[published_date]])</f>
        <v>1018</v>
      </c>
      <c r="AB2478" s="4">
        <f>טבלה1[[#This Row],[price]]*טבלה1[[#This Row],[num_subscribers]]</f>
        <v>3225</v>
      </c>
    </row>
    <row r="2479" spans="1:28" x14ac:dyDescent="0.3">
      <c r="A2479">
        <v>803058</v>
      </c>
      <c r="B2479" t="s">
        <v>2904</v>
      </c>
      <c r="C2479" t="str">
        <f>LEFT(טבלה1[[#This Row],[course_title]],10)</f>
        <v>T-Shirt De</v>
      </c>
      <c r="D2479" t="str">
        <f>RIGHT(טבלה1[[#This Row],[course_title]],10)</f>
        <v>Foundation</v>
      </c>
      <c r="E2479" t="str">
        <f>MID(טבלה1[[#This Row],[course_title]],2,10)</f>
        <v>-Shirt Des</v>
      </c>
      <c r="F2479" t="s">
        <v>2905</v>
      </c>
      <c r="G2479" t="str">
        <f>REPLACE(טבלה1[[#This Row],[url]],19,3,"com")</f>
        <v>https://www.udemy.com/t-shirt-design-workshop-01-foundation/</v>
      </c>
      <c r="H2479" t="b">
        <v>1</v>
      </c>
      <c r="I2479" s="4">
        <v>25</v>
      </c>
      <c r="J2479" s="5">
        <v>690</v>
      </c>
      <c r="K2479" s="5">
        <v>162</v>
      </c>
      <c r="L2479" s="5">
        <v>19</v>
      </c>
      <c r="M2479">
        <v>1</v>
      </c>
      <c r="N2479" t="str">
        <f>VLOOKUP(טבלה1[[#This Row],[level_id]],Level_id!$A$2:$B$5,2)</f>
        <v>All levels</v>
      </c>
      <c r="O2479" t="str">
        <f>LOWER(טבלה1[[#This Row],[level_desc]])</f>
        <v>all levels</v>
      </c>
      <c r="P2479" s="3" t="str">
        <f>UPPER(טבלה1[[#This Row],[small letters]])</f>
        <v>ALL LEVELS</v>
      </c>
      <c r="Q2479">
        <f>LEN(טבלה1[[#This Row],[no spaces]])</f>
        <v>10</v>
      </c>
      <c r="R2479" t="str">
        <f>TRIM(טבלה1[[#This Row],[small letters]])</f>
        <v>all levels</v>
      </c>
      <c r="S2479" s="6">
        <v>1</v>
      </c>
      <c r="T2479" s="12">
        <v>42454</v>
      </c>
      <c r="U2479" s="6">
        <f>DAY(טבלה1[[#This Row],[published_date]])</f>
        <v>25</v>
      </c>
      <c r="V2479" s="6">
        <f>MONTH(טבלה1[[#This Row],[published_date]])</f>
        <v>3</v>
      </c>
      <c r="W2479" s="6">
        <f>YEAR(טבלה1[[#This Row],[published_date]])</f>
        <v>2016</v>
      </c>
      <c r="X2479">
        <v>2</v>
      </c>
      <c r="Y2479" t="str">
        <f>VLOOKUP(טבלה1[[#This Row],[subject_id]],Subject_id!$A$2:$B$5,2)</f>
        <v>Graphic Design</v>
      </c>
      <c r="Z2479" s="7">
        <v>43734</v>
      </c>
      <c r="AA2479">
        <f>_xlfn.DAYS(טבלה1[[#This Row],[Removal_date]],טבלה1[[#This Row],[published_date]])</f>
        <v>1280</v>
      </c>
      <c r="AB2479" s="4">
        <f>טבלה1[[#This Row],[price]]*טבלה1[[#This Row],[num_subscribers]]</f>
        <v>17250</v>
      </c>
    </row>
    <row r="2480" spans="1:28" x14ac:dyDescent="0.3">
      <c r="A2480">
        <v>805630</v>
      </c>
      <c r="B2480" t="s">
        <v>2092</v>
      </c>
      <c r="C2480" t="str">
        <f>LEFT(טבלה1[[#This Row],[course_title]],10)</f>
        <v>Forex/Opci</v>
      </c>
      <c r="D2480" t="str">
        <f>RIGHT(טבלה1[[#This Row],[course_title]],10)</f>
        <v>ncipiantes</v>
      </c>
      <c r="E2480" t="str">
        <f>MID(טבלה1[[#This Row],[course_title]],2,10)</f>
        <v>orex/Opcio</v>
      </c>
      <c r="F2480" t="s">
        <v>2093</v>
      </c>
      <c r="G2480" t="str">
        <f>REPLACE(טבלה1[[#This Row],[url]],19,3,"com")</f>
        <v>https://www.udemy.com/forexopciones-binarias-para-principiantes/</v>
      </c>
      <c r="H2480" t="b">
        <v>1</v>
      </c>
      <c r="I2480" s="4">
        <v>25</v>
      </c>
      <c r="J2480" s="5">
        <v>9</v>
      </c>
      <c r="K2480" s="5">
        <v>5</v>
      </c>
      <c r="L2480" s="5">
        <v>9</v>
      </c>
      <c r="M2480">
        <v>2</v>
      </c>
      <c r="N2480" t="str">
        <f>VLOOKUP(טבלה1[[#This Row],[level_id]],Level_id!$A$2:$B$5,2)</f>
        <v>Beginner Level</v>
      </c>
      <c r="O2480" t="str">
        <f>LOWER(טבלה1[[#This Row],[level_desc]])</f>
        <v>beginner level</v>
      </c>
      <c r="P2480" s="3" t="str">
        <f>UPPER(טבלה1[[#This Row],[small letters]])</f>
        <v>BEGINNER LEVEL</v>
      </c>
      <c r="Q2480">
        <f>LEN(טבלה1[[#This Row],[no spaces]])</f>
        <v>14</v>
      </c>
      <c r="R2480" t="str">
        <f>TRIM(טבלה1[[#This Row],[small letters]])</f>
        <v>beginner level</v>
      </c>
      <c r="S2480" s="6">
        <v>2</v>
      </c>
      <c r="T2480" s="12">
        <v>42461</v>
      </c>
      <c r="U2480" s="6">
        <f>DAY(טבלה1[[#This Row],[published_date]])</f>
        <v>1</v>
      </c>
      <c r="V2480" s="6">
        <f>MONTH(טבלה1[[#This Row],[published_date]])</f>
        <v>4</v>
      </c>
      <c r="W2480" s="6">
        <f>YEAR(טבלה1[[#This Row],[published_date]])</f>
        <v>2016</v>
      </c>
      <c r="X2480">
        <v>1</v>
      </c>
      <c r="Y2480" t="str">
        <f>VLOOKUP(טבלה1[[#This Row],[subject_id]],Subject_id!$A$2:$B$5,2)</f>
        <v>Business Finance</v>
      </c>
      <c r="Z2480" s="7">
        <v>43465</v>
      </c>
      <c r="AA2480">
        <f>_xlfn.DAYS(טבלה1[[#This Row],[Removal_date]],טבלה1[[#This Row],[published_date]])</f>
        <v>1004</v>
      </c>
      <c r="AB2480" s="4">
        <f>טבלה1[[#This Row],[price]]*טבלה1[[#This Row],[num_subscribers]]</f>
        <v>225</v>
      </c>
    </row>
    <row r="2481" spans="1:28" x14ac:dyDescent="0.3">
      <c r="A2481">
        <v>822514</v>
      </c>
      <c r="B2481" t="s">
        <v>552</v>
      </c>
      <c r="C2481" t="str">
        <f>LEFT(טבלה1[[#This Row],[course_title]],10)</f>
        <v>CAIIB Adva</v>
      </c>
      <c r="D2481" t="str">
        <f>RIGHT(טבלה1[[#This Row],[course_title]],10)</f>
        <v>t (Part I)</v>
      </c>
      <c r="E2481" t="str">
        <f>MID(טבלה1[[#This Row],[course_title]],2,10)</f>
        <v>AIIB Advan</v>
      </c>
      <c r="F2481" t="s">
        <v>553</v>
      </c>
      <c r="G2481" t="str">
        <f>REPLACE(טבלה1[[#This Row],[url]],19,3,"com")</f>
        <v>https://www.udemy.com/statistics-regression-analysis/</v>
      </c>
      <c r="H2481" t="b">
        <v>1</v>
      </c>
      <c r="I2481" s="4">
        <v>25</v>
      </c>
      <c r="J2481" s="5">
        <v>2953</v>
      </c>
      <c r="K2481" s="5">
        <v>20</v>
      </c>
      <c r="L2481" s="5">
        <v>211</v>
      </c>
      <c r="M2481">
        <v>1</v>
      </c>
      <c r="N2481" t="str">
        <f>VLOOKUP(טבלה1[[#This Row],[level_id]],Level_id!$A$2:$B$5,2)</f>
        <v>All levels</v>
      </c>
      <c r="O2481" t="str">
        <f>LOWER(טבלה1[[#This Row],[level_desc]])</f>
        <v>all levels</v>
      </c>
      <c r="P2481" s="3" t="str">
        <f>UPPER(טבלה1[[#This Row],[small letters]])</f>
        <v>ALL LEVELS</v>
      </c>
      <c r="Q2481">
        <f>LEN(טבלה1[[#This Row],[no spaces]])</f>
        <v>10</v>
      </c>
      <c r="R2481" t="str">
        <f>TRIM(טבלה1[[#This Row],[small letters]])</f>
        <v>all levels</v>
      </c>
      <c r="S2481" s="6">
        <v>20.5</v>
      </c>
      <c r="T2481" s="12">
        <v>42475</v>
      </c>
      <c r="U2481" s="6">
        <f>DAY(טבלה1[[#This Row],[published_date]])</f>
        <v>15</v>
      </c>
      <c r="V2481" s="6">
        <f>MONTH(טבלה1[[#This Row],[published_date]])</f>
        <v>4</v>
      </c>
      <c r="W2481" s="6">
        <f>YEAR(טבלה1[[#This Row],[published_date]])</f>
        <v>2016</v>
      </c>
      <c r="X2481">
        <v>1</v>
      </c>
      <c r="Y2481" t="str">
        <f>VLOOKUP(טבלה1[[#This Row],[subject_id]],Subject_id!$A$2:$B$5,2)</f>
        <v>Business Finance</v>
      </c>
      <c r="Z2481" s="7">
        <v>43318</v>
      </c>
      <c r="AA2481">
        <f>_xlfn.DAYS(טבלה1[[#This Row],[Removal_date]],טבלה1[[#This Row],[published_date]])</f>
        <v>843</v>
      </c>
      <c r="AB2481" s="4">
        <f>טבלה1[[#This Row],[price]]*טבלה1[[#This Row],[num_subscribers]]</f>
        <v>73825</v>
      </c>
    </row>
    <row r="2482" spans="1:28" x14ac:dyDescent="0.3">
      <c r="A2482">
        <v>831640</v>
      </c>
      <c r="B2482" t="s">
        <v>3126</v>
      </c>
      <c r="C2482" t="str">
        <f>LEFT(טבלה1[[#This Row],[course_title]],10)</f>
        <v>Beginner's</v>
      </c>
      <c r="D2482" t="str">
        <f>RIGHT(טבלה1[[#This Row],[course_title]],10)</f>
        <v>Designing.</v>
      </c>
      <c r="E2482" t="str">
        <f>MID(טבלה1[[#This Row],[course_title]],2,10)</f>
        <v xml:space="preserve">eginner's </v>
      </c>
      <c r="F2482" t="s">
        <v>3127</v>
      </c>
      <c r="G2482" t="str">
        <f>REPLACE(טבלה1[[#This Row],[url]],19,3,"com")</f>
        <v>https://www.udemy.com/beginners-guide-to-book-cover-designing/</v>
      </c>
      <c r="H2482" t="b">
        <v>1</v>
      </c>
      <c r="I2482" s="4">
        <v>25</v>
      </c>
      <c r="J2482" s="5">
        <v>2</v>
      </c>
      <c r="K2482" s="5">
        <v>1</v>
      </c>
      <c r="L2482" s="5">
        <v>11</v>
      </c>
      <c r="M2482">
        <v>2</v>
      </c>
      <c r="N2482" t="str">
        <f>VLOOKUP(טבלה1[[#This Row],[level_id]],Level_id!$A$2:$B$5,2)</f>
        <v>Beginner Level</v>
      </c>
      <c r="O2482" t="str">
        <f>LOWER(טבלה1[[#This Row],[level_desc]])</f>
        <v>beginner level</v>
      </c>
      <c r="P2482" s="3" t="str">
        <f>UPPER(טבלה1[[#This Row],[small letters]])</f>
        <v>BEGINNER LEVEL</v>
      </c>
      <c r="Q2482">
        <f>LEN(טבלה1[[#This Row],[no spaces]])</f>
        <v>14</v>
      </c>
      <c r="R2482" t="str">
        <f>TRIM(טבלה1[[#This Row],[small letters]])</f>
        <v>beginner level</v>
      </c>
      <c r="S2482" s="6">
        <v>1</v>
      </c>
      <c r="T2482" s="12">
        <v>42541</v>
      </c>
      <c r="U2482" s="6">
        <f>DAY(טבלה1[[#This Row],[published_date]])</f>
        <v>20</v>
      </c>
      <c r="V2482" s="6">
        <f>MONTH(טבלה1[[#This Row],[published_date]])</f>
        <v>6</v>
      </c>
      <c r="W2482" s="6">
        <f>YEAR(טבלה1[[#This Row],[published_date]])</f>
        <v>2016</v>
      </c>
      <c r="X2482">
        <v>2</v>
      </c>
      <c r="Y2482" t="str">
        <f>VLOOKUP(טבלה1[[#This Row],[subject_id]],Subject_id!$A$2:$B$5,2)</f>
        <v>Graphic Design</v>
      </c>
      <c r="Z2482" s="7">
        <v>43465</v>
      </c>
      <c r="AA2482">
        <f>_xlfn.DAYS(טבלה1[[#This Row],[Removal_date]],טבלה1[[#This Row],[published_date]])</f>
        <v>924</v>
      </c>
      <c r="AB2482" s="4">
        <f>טבלה1[[#This Row],[price]]*טבלה1[[#This Row],[num_subscribers]]</f>
        <v>50</v>
      </c>
    </row>
    <row r="2483" spans="1:28" x14ac:dyDescent="0.3">
      <c r="A2483">
        <v>837798</v>
      </c>
      <c r="B2483" t="s">
        <v>2825</v>
      </c>
      <c r="C2483" t="str">
        <f>LEFT(טבלה1[[#This Row],[course_title]],10)</f>
        <v>âœ”ï¸ Ill</v>
      </c>
      <c r="D2483" t="str">
        <f>RIGHT(טבלה1[[#This Row],[course_title]],10)</f>
        <v>strator CC</v>
      </c>
      <c r="E2483" t="str">
        <f>MID(טבלה1[[#This Row],[course_title]],2,10)</f>
        <v>œ”ï¸ Illu</v>
      </c>
      <c r="F2483" t="s">
        <v>2826</v>
      </c>
      <c r="G2483" t="str">
        <f>REPLACE(טבלה1[[#This Row],[url]],19,3,"com")</f>
        <v>https://www.udemy.com/illustratorsupercourse/</v>
      </c>
      <c r="H2483" t="b">
        <v>1</v>
      </c>
      <c r="I2483" s="4">
        <v>25</v>
      </c>
      <c r="J2483" s="5">
        <v>1456</v>
      </c>
      <c r="K2483" s="5">
        <v>62</v>
      </c>
      <c r="L2483" s="5">
        <v>77</v>
      </c>
      <c r="M2483">
        <v>1</v>
      </c>
      <c r="N2483" t="str">
        <f>VLOOKUP(טבלה1[[#This Row],[level_id]],Level_id!$A$2:$B$5,2)</f>
        <v>All levels</v>
      </c>
      <c r="O2483" t="str">
        <f>LOWER(טבלה1[[#This Row],[level_desc]])</f>
        <v>all levels</v>
      </c>
      <c r="P2483" s="3" t="str">
        <f>UPPER(טבלה1[[#This Row],[small letters]])</f>
        <v>ALL LEVELS</v>
      </c>
      <c r="Q2483">
        <f>LEN(טבלה1[[#This Row],[no spaces]])</f>
        <v>10</v>
      </c>
      <c r="R2483" t="str">
        <f>TRIM(טבלה1[[#This Row],[small letters]])</f>
        <v>all levels</v>
      </c>
      <c r="S2483" s="6">
        <v>6.5</v>
      </c>
      <c r="T2483" s="12">
        <v>42557</v>
      </c>
      <c r="U2483" s="6">
        <f>DAY(טבלה1[[#This Row],[published_date]])</f>
        <v>6</v>
      </c>
      <c r="V2483" s="6">
        <f>MONTH(טבלה1[[#This Row],[published_date]])</f>
        <v>7</v>
      </c>
      <c r="W2483" s="6">
        <f>YEAR(טבלה1[[#This Row],[published_date]])</f>
        <v>2016</v>
      </c>
      <c r="X2483">
        <v>2</v>
      </c>
      <c r="Y2483" t="str">
        <f>VLOOKUP(טבלה1[[#This Row],[subject_id]],Subject_id!$A$2:$B$5,2)</f>
        <v>Graphic Design</v>
      </c>
      <c r="Z2483" s="7">
        <v>43734</v>
      </c>
      <c r="AA2483">
        <f>_xlfn.DAYS(טבלה1[[#This Row],[Removal_date]],טבלה1[[#This Row],[published_date]])</f>
        <v>1177</v>
      </c>
      <c r="AB2483" s="4">
        <f>טבלה1[[#This Row],[price]]*טבלה1[[#This Row],[num_subscribers]]</f>
        <v>36400</v>
      </c>
    </row>
    <row r="2484" spans="1:28" x14ac:dyDescent="0.3">
      <c r="A2484">
        <v>850726</v>
      </c>
      <c r="B2484" t="s">
        <v>1896</v>
      </c>
      <c r="C2484" t="str">
        <f>LEFT(טבלה1[[#This Row],[course_title]],10)</f>
        <v>Forex trad</v>
      </c>
      <c r="D2484" t="str">
        <f>RIGHT(טבלה1[[#This Row],[course_title]],10)</f>
        <v>ry options</v>
      </c>
      <c r="E2484" t="str">
        <f>MID(טבלה1[[#This Row],[course_title]],2,10)</f>
        <v>orex tradi</v>
      </c>
      <c r="F2484" t="s">
        <v>1897</v>
      </c>
      <c r="G2484" t="str">
        <f>REPLACE(טבלה1[[#This Row],[url]],19,3,"com")</f>
        <v>https://www.udemy.com/forex-trading-with-binary-options/</v>
      </c>
      <c r="H2484" t="b">
        <v>1</v>
      </c>
      <c r="I2484" s="4">
        <v>25</v>
      </c>
      <c r="J2484" s="5">
        <v>136</v>
      </c>
      <c r="K2484" s="5">
        <v>28</v>
      </c>
      <c r="L2484" s="5">
        <v>21</v>
      </c>
      <c r="M2484">
        <v>1</v>
      </c>
      <c r="N2484" t="str">
        <f>VLOOKUP(טבלה1[[#This Row],[level_id]],Level_id!$A$2:$B$5,2)</f>
        <v>All levels</v>
      </c>
      <c r="O2484" t="str">
        <f>LOWER(טבלה1[[#This Row],[level_desc]])</f>
        <v>all levels</v>
      </c>
      <c r="P2484" s="3" t="str">
        <f>UPPER(טבלה1[[#This Row],[small letters]])</f>
        <v>ALL LEVELS</v>
      </c>
      <c r="Q2484">
        <f>LEN(טבלה1[[#This Row],[no spaces]])</f>
        <v>10</v>
      </c>
      <c r="R2484" t="str">
        <f>TRIM(טבלה1[[#This Row],[small letters]])</f>
        <v>all levels</v>
      </c>
      <c r="S2484" s="6">
        <v>3</v>
      </c>
      <c r="T2484" s="12">
        <v>42506</v>
      </c>
      <c r="U2484" s="6">
        <f>DAY(טבלה1[[#This Row],[published_date]])</f>
        <v>16</v>
      </c>
      <c r="V2484" s="6">
        <f>MONTH(טבלה1[[#This Row],[published_date]])</f>
        <v>5</v>
      </c>
      <c r="W2484" s="6">
        <f>YEAR(טבלה1[[#This Row],[published_date]])</f>
        <v>2016</v>
      </c>
      <c r="X2484">
        <v>1</v>
      </c>
      <c r="Y2484" t="str">
        <f>VLOOKUP(טבלה1[[#This Row],[subject_id]],Subject_id!$A$2:$B$5,2)</f>
        <v>Business Finance</v>
      </c>
      <c r="Z2484" s="7">
        <v>43318</v>
      </c>
      <c r="AA2484">
        <f>_xlfn.DAYS(טבלה1[[#This Row],[Removal_date]],טבלה1[[#This Row],[published_date]])</f>
        <v>812</v>
      </c>
      <c r="AB2484" s="4">
        <f>טבלה1[[#This Row],[price]]*טבלה1[[#This Row],[num_subscribers]]</f>
        <v>3400</v>
      </c>
    </row>
    <row r="2485" spans="1:28" x14ac:dyDescent="0.3">
      <c r="A2485">
        <v>858762</v>
      </c>
      <c r="B2485" t="s">
        <v>7187</v>
      </c>
      <c r="C2485" t="str">
        <f>LEFT(טבלה1[[#This Row],[course_title]],10)</f>
        <v>Rails Ecom</v>
      </c>
      <c r="D2485" t="str">
        <f>RIGHT(טבלה1[[#This Row],[course_title]],10)</f>
        <v>hemeforest</v>
      </c>
      <c r="E2485" t="str">
        <f>MID(טבלה1[[#This Row],[course_title]],2,10)</f>
        <v>ails Ecomm</v>
      </c>
      <c r="F2485" t="s">
        <v>7188</v>
      </c>
      <c r="G2485" t="str">
        <f>REPLACE(טבלה1[[#This Row],[url]],19,3,"com")</f>
        <v>https://www.udemy.com/rails-ecommerce-app-with-html-template-from-themeforest/</v>
      </c>
      <c r="H2485" t="b">
        <v>1</v>
      </c>
      <c r="I2485" s="4">
        <v>25</v>
      </c>
      <c r="J2485" s="5">
        <v>214</v>
      </c>
      <c r="K2485" s="5">
        <v>34</v>
      </c>
      <c r="L2485" s="5">
        <v>24</v>
      </c>
      <c r="M2485">
        <v>4</v>
      </c>
      <c r="N2485" t="str">
        <f>VLOOKUP(טבלה1[[#This Row],[level_id]],Level_id!$A$2:$B$5,2)</f>
        <v>Intermediate Level</v>
      </c>
      <c r="O2485" t="str">
        <f>LOWER(טבלה1[[#This Row],[level_desc]])</f>
        <v>intermediate level</v>
      </c>
      <c r="P2485" s="3" t="str">
        <f>UPPER(טבלה1[[#This Row],[small letters]])</f>
        <v>INTERMEDIATE LEVEL</v>
      </c>
      <c r="Q2485">
        <f>LEN(טבלה1[[#This Row],[no spaces]])</f>
        <v>18</v>
      </c>
      <c r="R2485" t="str">
        <f>TRIM(טבלה1[[#This Row],[small letters]])</f>
        <v>intermediate level</v>
      </c>
      <c r="S2485" s="6">
        <v>2</v>
      </c>
      <c r="T2485" s="12">
        <v>42517</v>
      </c>
      <c r="U2485" s="6">
        <f>DAY(טבלה1[[#This Row],[published_date]])</f>
        <v>27</v>
      </c>
      <c r="V2485" s="6">
        <f>MONTH(טבלה1[[#This Row],[published_date]])</f>
        <v>5</v>
      </c>
      <c r="W2485" s="6">
        <f>YEAR(טבלה1[[#This Row],[published_date]])</f>
        <v>2016</v>
      </c>
      <c r="X2485">
        <v>4</v>
      </c>
      <c r="Y2485" t="str">
        <f>VLOOKUP(טבלה1[[#This Row],[subject_id]],Subject_id!$A$2:$B$5,2)</f>
        <v>Web Development</v>
      </c>
      <c r="Z2485" s="7">
        <v>44114</v>
      </c>
      <c r="AA2485">
        <f>_xlfn.DAYS(טבלה1[[#This Row],[Removal_date]],טבלה1[[#This Row],[published_date]])</f>
        <v>1597</v>
      </c>
      <c r="AB2485" s="4">
        <f>טבלה1[[#This Row],[price]]*טבלה1[[#This Row],[num_subscribers]]</f>
        <v>5350</v>
      </c>
    </row>
    <row r="2486" spans="1:28" x14ac:dyDescent="0.3">
      <c r="A2486">
        <v>869448</v>
      </c>
      <c r="B2486" t="s">
        <v>7105</v>
      </c>
      <c r="C2486" t="str">
        <f>LEFT(טבלה1[[#This Row],[course_title]],10)</f>
        <v>Creating I</v>
      </c>
      <c r="D2486" t="str">
        <f>RIGHT(טבלה1[[#This Row],[course_title]],10)</f>
        <v>TML5 Video</v>
      </c>
      <c r="E2486" t="str">
        <f>MID(טבלה1[[#This Row],[course_title]],2,10)</f>
        <v>reating In</v>
      </c>
      <c r="F2486" t="s">
        <v>7106</v>
      </c>
      <c r="G2486" t="str">
        <f>REPLACE(טבלה1[[#This Row],[url]],19,3,"com")</f>
        <v>https://www.udemy.com/creating-interactive-html5-video/</v>
      </c>
      <c r="H2486" t="b">
        <v>1</v>
      </c>
      <c r="I2486" s="4">
        <v>25</v>
      </c>
      <c r="J2486" s="5">
        <v>838</v>
      </c>
      <c r="K2486" s="5">
        <v>13</v>
      </c>
      <c r="L2486" s="5">
        <v>23</v>
      </c>
      <c r="M2486">
        <v>4</v>
      </c>
      <c r="N2486" t="str">
        <f>VLOOKUP(טבלה1[[#This Row],[level_id]],Level_id!$A$2:$B$5,2)</f>
        <v>Intermediate Level</v>
      </c>
      <c r="O2486" t="str">
        <f>LOWER(טבלה1[[#This Row],[level_desc]])</f>
        <v>intermediate level</v>
      </c>
      <c r="P2486" s="3" t="str">
        <f>UPPER(טבלה1[[#This Row],[small letters]])</f>
        <v>INTERMEDIATE LEVEL</v>
      </c>
      <c r="Q2486">
        <f>LEN(טבלה1[[#This Row],[no spaces]])</f>
        <v>18</v>
      </c>
      <c r="R2486" t="str">
        <f>TRIM(טבלה1[[#This Row],[small letters]])</f>
        <v>intermediate level</v>
      </c>
      <c r="S2486" s="6">
        <v>2</v>
      </c>
      <c r="T2486" s="12">
        <v>42527</v>
      </c>
      <c r="U2486" s="6">
        <f>DAY(טבלה1[[#This Row],[published_date]])</f>
        <v>6</v>
      </c>
      <c r="V2486" s="6">
        <f>MONTH(טבלה1[[#This Row],[published_date]])</f>
        <v>6</v>
      </c>
      <c r="W2486" s="6">
        <f>YEAR(טבלה1[[#This Row],[published_date]])</f>
        <v>2016</v>
      </c>
      <c r="X2486">
        <v>4</v>
      </c>
      <c r="Y2486" t="str">
        <f>VLOOKUP(טבלה1[[#This Row],[subject_id]],Subject_id!$A$2:$B$5,2)</f>
        <v>Web Development</v>
      </c>
      <c r="Z2486" s="7">
        <v>44114</v>
      </c>
      <c r="AA2486">
        <f>_xlfn.DAYS(טבלה1[[#This Row],[Removal_date]],טבלה1[[#This Row],[published_date]])</f>
        <v>1587</v>
      </c>
      <c r="AB2486" s="4">
        <f>טבלה1[[#This Row],[price]]*טבלה1[[#This Row],[num_subscribers]]</f>
        <v>20950</v>
      </c>
    </row>
    <row r="2487" spans="1:28" x14ac:dyDescent="0.3">
      <c r="A2487">
        <v>874312</v>
      </c>
      <c r="B2487" t="s">
        <v>1474</v>
      </c>
      <c r="C2487" t="str">
        <f>LEFT(טבלה1[[#This Row],[course_title]],10)</f>
        <v>Cashflow M</v>
      </c>
      <c r="D2487" t="str">
        <f>RIGHT(טבלה1[[#This Row],[course_title]],10)</f>
        <v>w To Guide</v>
      </c>
      <c r="E2487" t="str">
        <f>MID(טבלה1[[#This Row],[course_title]],2,10)</f>
        <v>ashflow Ma</v>
      </c>
      <c r="F2487" t="s">
        <v>1475</v>
      </c>
      <c r="G2487" t="str">
        <f>REPLACE(טבלה1[[#This Row],[url]],19,3,"com")</f>
        <v>https://www.udemy.com/cashflow-management-for-small-businesses-a-how-to-guide/</v>
      </c>
      <c r="H2487" t="b">
        <v>1</v>
      </c>
      <c r="I2487" s="4">
        <v>25</v>
      </c>
      <c r="J2487" s="5">
        <v>2914</v>
      </c>
      <c r="K2487" s="5">
        <v>11</v>
      </c>
      <c r="L2487" s="5">
        <v>5</v>
      </c>
      <c r="M2487">
        <v>1</v>
      </c>
      <c r="N2487" t="str">
        <f>VLOOKUP(טבלה1[[#This Row],[level_id]],Level_id!$A$2:$B$5,2)</f>
        <v>All levels</v>
      </c>
      <c r="O2487" t="str">
        <f>LOWER(טבלה1[[#This Row],[level_desc]])</f>
        <v>all levels</v>
      </c>
      <c r="P2487" s="3" t="str">
        <f>UPPER(טבלה1[[#This Row],[small letters]])</f>
        <v>ALL LEVELS</v>
      </c>
      <c r="Q2487">
        <f>LEN(טבלה1[[#This Row],[no spaces]])</f>
        <v>10</v>
      </c>
      <c r="R2487" t="str">
        <f>TRIM(טבלה1[[#This Row],[small letters]])</f>
        <v>all levels</v>
      </c>
      <c r="S2487" s="6">
        <v>0.61666666699999995</v>
      </c>
      <c r="T2487" s="12">
        <v>42534</v>
      </c>
      <c r="U2487" s="6">
        <f>DAY(טבלה1[[#This Row],[published_date]])</f>
        <v>13</v>
      </c>
      <c r="V2487" s="6">
        <f>MONTH(טבלה1[[#This Row],[published_date]])</f>
        <v>6</v>
      </c>
      <c r="W2487" s="6">
        <f>YEAR(טבלה1[[#This Row],[published_date]])</f>
        <v>2016</v>
      </c>
      <c r="X2487">
        <v>1</v>
      </c>
      <c r="Y2487" t="str">
        <f>VLOOKUP(טבלה1[[#This Row],[subject_id]],Subject_id!$A$2:$B$5,2)</f>
        <v>Business Finance</v>
      </c>
      <c r="Z2487" s="7">
        <v>43318</v>
      </c>
      <c r="AA2487">
        <f>_xlfn.DAYS(טבלה1[[#This Row],[Removal_date]],טבלה1[[#This Row],[published_date]])</f>
        <v>784</v>
      </c>
      <c r="AB2487" s="4">
        <f>טבלה1[[#This Row],[price]]*טבלה1[[#This Row],[num_subscribers]]</f>
        <v>72850</v>
      </c>
    </row>
    <row r="2488" spans="1:28" x14ac:dyDescent="0.3">
      <c r="A2488">
        <v>875882</v>
      </c>
      <c r="B2488" t="s">
        <v>5359</v>
      </c>
      <c r="C2488" t="str">
        <f>LEFT(טבלה1[[#This Row],[course_title]],10)</f>
        <v>Creating A</v>
      </c>
      <c r="D2488" t="str">
        <f>RIGHT(טבלה1[[#This Row],[course_title]],10)</f>
        <v>ML5 Canvas</v>
      </c>
      <c r="E2488" t="str">
        <f>MID(טבלה1[[#This Row],[course_title]],2,10)</f>
        <v>reating An</v>
      </c>
      <c r="F2488" t="s">
        <v>5360</v>
      </c>
      <c r="G2488" t="str">
        <f>REPLACE(טבלה1[[#This Row],[url]],19,3,"com")</f>
        <v>https://www.udemy.com/hmtl5-canvas-animations/</v>
      </c>
      <c r="H2488" t="b">
        <v>1</v>
      </c>
      <c r="I2488" s="4">
        <v>25</v>
      </c>
      <c r="J2488" s="5">
        <v>4010</v>
      </c>
      <c r="K2488" s="5">
        <v>17</v>
      </c>
      <c r="L2488" s="5">
        <v>12</v>
      </c>
      <c r="M2488">
        <v>1</v>
      </c>
      <c r="N2488" t="str">
        <f>VLOOKUP(טבלה1[[#This Row],[level_id]],Level_id!$A$2:$B$5,2)</f>
        <v>All levels</v>
      </c>
      <c r="O2488" t="str">
        <f>LOWER(טבלה1[[#This Row],[level_desc]])</f>
        <v>all levels</v>
      </c>
      <c r="P2488" s="3" t="str">
        <f>UPPER(טבלה1[[#This Row],[small letters]])</f>
        <v>ALL LEVELS</v>
      </c>
      <c r="Q2488">
        <f>LEN(טבלה1[[#This Row],[no spaces]])</f>
        <v>10</v>
      </c>
      <c r="R2488" t="str">
        <f>TRIM(טבלה1[[#This Row],[small letters]])</f>
        <v>all levels</v>
      </c>
      <c r="S2488" s="6">
        <v>1</v>
      </c>
      <c r="T2488" s="12">
        <v>42534</v>
      </c>
      <c r="U2488" s="6">
        <f>DAY(טבלה1[[#This Row],[published_date]])</f>
        <v>13</v>
      </c>
      <c r="V2488" s="6">
        <f>MONTH(טבלה1[[#This Row],[published_date]])</f>
        <v>6</v>
      </c>
      <c r="W2488" s="6">
        <f>YEAR(טבלה1[[#This Row],[published_date]])</f>
        <v>2016</v>
      </c>
      <c r="X2488">
        <v>4</v>
      </c>
      <c r="Y2488" t="str">
        <f>VLOOKUP(טבלה1[[#This Row],[subject_id]],Subject_id!$A$2:$B$5,2)</f>
        <v>Web Development</v>
      </c>
      <c r="Z2488" s="7">
        <v>43734</v>
      </c>
      <c r="AA2488">
        <f>_xlfn.DAYS(טבלה1[[#This Row],[Removal_date]],טבלה1[[#This Row],[published_date]])</f>
        <v>1200</v>
      </c>
      <c r="AB2488" s="4">
        <f>טבלה1[[#This Row],[price]]*טבלה1[[#This Row],[num_subscribers]]</f>
        <v>100250</v>
      </c>
    </row>
    <row r="2489" spans="1:28" x14ac:dyDescent="0.3">
      <c r="A2489">
        <v>880564</v>
      </c>
      <c r="B2489" t="s">
        <v>840</v>
      </c>
      <c r="C2489" t="str">
        <f>LEFT(טבלה1[[#This Row],[course_title]],10)</f>
        <v>The 7 fund</v>
      </c>
      <c r="D2489" t="str">
        <f>RIGHT(טבלה1[[#This Row],[course_title]],10)</f>
        <v>Management</v>
      </c>
      <c r="E2489" t="str">
        <f>MID(טבלה1[[#This Row],[course_title]],2,10)</f>
        <v>he 7 funda</v>
      </c>
      <c r="F2489" t="s">
        <v>841</v>
      </c>
      <c r="G2489" t="str">
        <f>REPLACE(טבלה1[[#This Row],[url]],19,3,"com")</f>
        <v>https://www.udemy.com/successful-cashflow-management/</v>
      </c>
      <c r="H2489" t="b">
        <v>1</v>
      </c>
      <c r="I2489" s="4">
        <v>25</v>
      </c>
      <c r="J2489" s="5">
        <v>7</v>
      </c>
      <c r="K2489" s="5">
        <v>0</v>
      </c>
      <c r="L2489" s="5">
        <v>12</v>
      </c>
      <c r="M2489">
        <v>1</v>
      </c>
      <c r="N2489" t="str">
        <f>VLOOKUP(טבלה1[[#This Row],[level_id]],Level_id!$A$2:$B$5,2)</f>
        <v>All levels</v>
      </c>
      <c r="O2489" t="str">
        <f>LOWER(טבלה1[[#This Row],[level_desc]])</f>
        <v>all levels</v>
      </c>
      <c r="P2489" s="3" t="str">
        <f>UPPER(טבלה1[[#This Row],[small letters]])</f>
        <v>ALL LEVELS</v>
      </c>
      <c r="Q2489">
        <f>LEN(טבלה1[[#This Row],[no spaces]])</f>
        <v>10</v>
      </c>
      <c r="R2489" t="str">
        <f>TRIM(טבלה1[[#This Row],[small letters]])</f>
        <v>all levels</v>
      </c>
      <c r="S2489" s="6">
        <v>1</v>
      </c>
      <c r="T2489" s="12">
        <v>42562</v>
      </c>
      <c r="U2489" s="6">
        <f>DAY(טבלה1[[#This Row],[published_date]])</f>
        <v>11</v>
      </c>
      <c r="V2489" s="6">
        <f>MONTH(טבלה1[[#This Row],[published_date]])</f>
        <v>7</v>
      </c>
      <c r="W2489" s="6">
        <f>YEAR(טבלה1[[#This Row],[published_date]])</f>
        <v>2016</v>
      </c>
      <c r="X2489">
        <v>1</v>
      </c>
      <c r="Y2489" t="str">
        <f>VLOOKUP(טבלה1[[#This Row],[subject_id]],Subject_id!$A$2:$B$5,2)</f>
        <v>Business Finance</v>
      </c>
      <c r="Z2489" s="7">
        <v>43318</v>
      </c>
      <c r="AA2489">
        <f>_xlfn.DAYS(טבלה1[[#This Row],[Removal_date]],טבלה1[[#This Row],[published_date]])</f>
        <v>756</v>
      </c>
      <c r="AB2489" s="4">
        <f>טבלה1[[#This Row],[price]]*טבלה1[[#This Row],[num_subscribers]]</f>
        <v>175</v>
      </c>
    </row>
    <row r="2490" spans="1:28" x14ac:dyDescent="0.3">
      <c r="A2490">
        <v>883324</v>
      </c>
      <c r="B2490" t="s">
        <v>3458</v>
      </c>
      <c r="C2490" t="str">
        <f>LEFT(טבלה1[[#This Row],[course_title]],10)</f>
        <v>Corel Draw</v>
      </c>
      <c r="D2490" t="str">
        <f>RIGHT(טבלה1[[#This Row],[course_title]],10)</f>
        <v>o na Massa</v>
      </c>
      <c r="E2490" t="str">
        <f>MID(טבלה1[[#This Row],[course_title]],2,10)</f>
        <v xml:space="preserve">orel Draw </v>
      </c>
      <c r="F2490" t="s">
        <v>3459</v>
      </c>
      <c r="G2490" t="str">
        <f>REPLACE(טבלה1[[#This Row],[url]],19,3,"com")</f>
        <v>https://www.udemy.com/corel-draw-x7-mao-na-massa/</v>
      </c>
      <c r="H2490" t="b">
        <v>1</v>
      </c>
      <c r="I2490" s="4">
        <v>25</v>
      </c>
      <c r="J2490" s="5">
        <v>72</v>
      </c>
      <c r="K2490" s="5">
        <v>13</v>
      </c>
      <c r="L2490" s="5">
        <v>40</v>
      </c>
      <c r="M2490">
        <v>2</v>
      </c>
      <c r="N2490" t="str">
        <f>VLOOKUP(טבלה1[[#This Row],[level_id]],Level_id!$A$2:$B$5,2)</f>
        <v>Beginner Level</v>
      </c>
      <c r="O2490" t="str">
        <f>LOWER(טבלה1[[#This Row],[level_desc]])</f>
        <v>beginner level</v>
      </c>
      <c r="P2490" s="3" t="str">
        <f>UPPER(טבלה1[[#This Row],[small letters]])</f>
        <v>BEGINNER LEVEL</v>
      </c>
      <c r="Q2490">
        <f>LEN(טבלה1[[#This Row],[no spaces]])</f>
        <v>14</v>
      </c>
      <c r="R2490" t="str">
        <f>TRIM(טבלה1[[#This Row],[small letters]])</f>
        <v>beginner level</v>
      </c>
      <c r="S2490" s="6">
        <v>4</v>
      </c>
      <c r="T2490" s="12">
        <v>42541</v>
      </c>
      <c r="U2490" s="6">
        <f>DAY(טבלה1[[#This Row],[published_date]])</f>
        <v>20</v>
      </c>
      <c r="V2490" s="6">
        <f>MONTH(טבלה1[[#This Row],[published_date]])</f>
        <v>6</v>
      </c>
      <c r="W2490" s="6">
        <f>YEAR(טבלה1[[#This Row],[published_date]])</f>
        <v>2016</v>
      </c>
      <c r="X2490">
        <v>2</v>
      </c>
      <c r="Y2490" t="str">
        <f>VLOOKUP(טבלה1[[#This Row],[subject_id]],Subject_id!$A$2:$B$5,2)</f>
        <v>Graphic Design</v>
      </c>
      <c r="Z2490" s="7">
        <v>43465</v>
      </c>
      <c r="AA2490">
        <f>_xlfn.DAYS(טבלה1[[#This Row],[Removal_date]],טבלה1[[#This Row],[published_date]])</f>
        <v>924</v>
      </c>
      <c r="AB2490" s="4">
        <f>טבלה1[[#This Row],[price]]*טבלה1[[#This Row],[num_subscribers]]</f>
        <v>1800</v>
      </c>
    </row>
    <row r="2491" spans="1:28" x14ac:dyDescent="0.3">
      <c r="A2491">
        <v>883828</v>
      </c>
      <c r="B2491" t="s">
        <v>3142</v>
      </c>
      <c r="C2491" t="str">
        <f>LEFT(טבלה1[[#This Row],[course_title]],10)</f>
        <v>T-Shirt De</v>
      </c>
      <c r="D2491" t="str">
        <f>RIGHT(טבלה1[[#This Row],[course_title]],10)</f>
        <v>dia Design</v>
      </c>
      <c r="E2491" t="str">
        <f>MID(טבלה1[[#This Row],[course_title]],2,10)</f>
        <v>-Shirt Des</v>
      </c>
      <c r="F2491" t="s">
        <v>3143</v>
      </c>
      <c r="G2491" t="str">
        <f>REPLACE(טבלה1[[#This Row],[url]],19,3,"com")</f>
        <v>https://www.udemy.com/t-shirt-design-workshop-part-2/</v>
      </c>
      <c r="H2491" t="b">
        <v>1</v>
      </c>
      <c r="I2491" s="4">
        <v>25</v>
      </c>
      <c r="J2491" s="5">
        <v>885</v>
      </c>
      <c r="K2491" s="5">
        <v>176</v>
      </c>
      <c r="L2491" s="5">
        <v>29</v>
      </c>
      <c r="M2491">
        <v>4</v>
      </c>
      <c r="N2491" t="str">
        <f>VLOOKUP(טבלה1[[#This Row],[level_id]],Level_id!$A$2:$B$5,2)</f>
        <v>Intermediate Level</v>
      </c>
      <c r="O2491" t="str">
        <f>LOWER(טבלה1[[#This Row],[level_desc]])</f>
        <v>intermediate level</v>
      </c>
      <c r="P2491" s="3" t="str">
        <f>UPPER(טבלה1[[#This Row],[small letters]])</f>
        <v>INTERMEDIATE LEVEL</v>
      </c>
      <c r="Q2491">
        <f>LEN(טבלה1[[#This Row],[no spaces]])</f>
        <v>18</v>
      </c>
      <c r="R2491" t="str">
        <f>TRIM(טבלה1[[#This Row],[small letters]])</f>
        <v>intermediate level</v>
      </c>
      <c r="S2491" s="6">
        <v>2.5</v>
      </c>
      <c r="T2491" s="12">
        <v>42548</v>
      </c>
      <c r="U2491" s="6">
        <f>DAY(טבלה1[[#This Row],[published_date]])</f>
        <v>27</v>
      </c>
      <c r="V2491" s="6">
        <f>MONTH(טבלה1[[#This Row],[published_date]])</f>
        <v>6</v>
      </c>
      <c r="W2491" s="6">
        <f>YEAR(טבלה1[[#This Row],[published_date]])</f>
        <v>2016</v>
      </c>
      <c r="X2491">
        <v>2</v>
      </c>
      <c r="Y2491" t="str">
        <f>VLOOKUP(טבלה1[[#This Row],[subject_id]],Subject_id!$A$2:$B$5,2)</f>
        <v>Graphic Design</v>
      </c>
      <c r="Z2491" s="7">
        <v>44114</v>
      </c>
      <c r="AA2491">
        <f>_xlfn.DAYS(טבלה1[[#This Row],[Removal_date]],טבלה1[[#This Row],[published_date]])</f>
        <v>1566</v>
      </c>
      <c r="AB2491" s="4">
        <f>טבלה1[[#This Row],[price]]*טבלה1[[#This Row],[num_subscribers]]</f>
        <v>22125</v>
      </c>
    </row>
    <row r="2492" spans="1:28" x14ac:dyDescent="0.3">
      <c r="A2492">
        <v>903326</v>
      </c>
      <c r="B2492" t="s">
        <v>1222</v>
      </c>
      <c r="C2492" t="str">
        <f>LEFT(טבלה1[[#This Row],[course_title]],10)</f>
        <v>CPA 10 COM</v>
      </c>
      <c r="D2492" t="str">
        <f>RIGHT(טבלה1[[#This Row],[course_title]],10)</f>
        <v>0 COMPLETO</v>
      </c>
      <c r="E2492" t="str">
        <f>MID(טבלה1[[#This Row],[course_title]],2,10)</f>
        <v>PA 10 COMP</v>
      </c>
      <c r="F2492" t="s">
        <v>1223</v>
      </c>
      <c r="G2492" t="str">
        <f>REPLACE(טבלה1[[#This Row],[url]],19,3,"com")</f>
        <v>https://www.udemy.com/estacio-cpa-10-anbima/</v>
      </c>
      <c r="H2492" t="b">
        <v>1</v>
      </c>
      <c r="I2492" s="4">
        <v>25</v>
      </c>
      <c r="J2492" s="5">
        <v>101</v>
      </c>
      <c r="K2492" s="5">
        <v>25</v>
      </c>
      <c r="L2492" s="5">
        <v>18</v>
      </c>
      <c r="M2492">
        <v>1</v>
      </c>
      <c r="N2492" t="str">
        <f>VLOOKUP(טבלה1[[#This Row],[level_id]],Level_id!$A$2:$B$5,2)</f>
        <v>All levels</v>
      </c>
      <c r="O2492" t="str">
        <f>LOWER(טבלה1[[#This Row],[level_desc]])</f>
        <v>all levels</v>
      </c>
      <c r="P2492" s="3" t="str">
        <f>UPPER(טבלה1[[#This Row],[small letters]])</f>
        <v>ALL LEVELS</v>
      </c>
      <c r="Q2492">
        <f>LEN(טבלה1[[#This Row],[no spaces]])</f>
        <v>10</v>
      </c>
      <c r="R2492" t="str">
        <f>TRIM(טבלה1[[#This Row],[small letters]])</f>
        <v>all levels</v>
      </c>
      <c r="S2492" s="6">
        <v>5</v>
      </c>
      <c r="T2492" s="12">
        <v>42592</v>
      </c>
      <c r="U2492" s="6">
        <f>DAY(טבלה1[[#This Row],[published_date]])</f>
        <v>10</v>
      </c>
      <c r="V2492" s="6">
        <f>MONTH(טבלה1[[#This Row],[published_date]])</f>
        <v>8</v>
      </c>
      <c r="W2492" s="6">
        <f>YEAR(טבלה1[[#This Row],[published_date]])</f>
        <v>2016</v>
      </c>
      <c r="X2492">
        <v>1</v>
      </c>
      <c r="Y2492" t="str">
        <f>VLOOKUP(טבלה1[[#This Row],[subject_id]],Subject_id!$A$2:$B$5,2)</f>
        <v>Business Finance</v>
      </c>
      <c r="Z2492" s="7">
        <v>43318</v>
      </c>
      <c r="AA2492">
        <f>_xlfn.DAYS(טבלה1[[#This Row],[Removal_date]],טבלה1[[#This Row],[published_date]])</f>
        <v>726</v>
      </c>
      <c r="AB2492" s="4">
        <f>טבלה1[[#This Row],[price]]*טבלה1[[#This Row],[num_subscribers]]</f>
        <v>2525</v>
      </c>
    </row>
    <row r="2493" spans="1:28" x14ac:dyDescent="0.3">
      <c r="A2493">
        <v>908324</v>
      </c>
      <c r="B2493" t="s">
        <v>2592</v>
      </c>
      <c r="C2493" t="str">
        <f>LEFT(טבלה1[[#This Row],[course_title]],10)</f>
        <v>Learn Basi</v>
      </c>
      <c r="D2493" t="str">
        <f>RIGHT(טבלה1[[#This Row],[course_title]],10)</f>
        <v>llustrator</v>
      </c>
      <c r="E2493" t="str">
        <f>MID(טבלה1[[#This Row],[course_title]],2,10)</f>
        <v>earn Basic</v>
      </c>
      <c r="F2493" t="s">
        <v>2593</v>
      </c>
      <c r="G2493" t="str">
        <f>REPLACE(טבלה1[[#This Row],[url]],19,3,"com")</f>
        <v>https://www.udemy.com/learn-basics-of-adobe-illustrator-under-30-minutes/</v>
      </c>
      <c r="H2493" t="b">
        <v>1</v>
      </c>
      <c r="I2493" s="4">
        <v>25</v>
      </c>
      <c r="J2493" s="5">
        <v>1401</v>
      </c>
      <c r="K2493" s="5">
        <v>30</v>
      </c>
      <c r="L2493" s="5">
        <v>12</v>
      </c>
      <c r="M2493">
        <v>2</v>
      </c>
      <c r="N2493" t="str">
        <f>VLOOKUP(טבלה1[[#This Row],[level_id]],Level_id!$A$2:$B$5,2)</f>
        <v>Beginner Level</v>
      </c>
      <c r="O2493" t="str">
        <f>LOWER(טבלה1[[#This Row],[level_desc]])</f>
        <v>beginner level</v>
      </c>
      <c r="P2493" s="3" t="str">
        <f>UPPER(טבלה1[[#This Row],[small letters]])</f>
        <v>BEGINNER LEVEL</v>
      </c>
      <c r="Q2493">
        <f>LEN(טבלה1[[#This Row],[no spaces]])</f>
        <v>14</v>
      </c>
      <c r="R2493" t="str">
        <f>TRIM(טבלה1[[#This Row],[small letters]])</f>
        <v>beginner level</v>
      </c>
      <c r="S2493" s="6">
        <v>0.7</v>
      </c>
      <c r="T2493" s="12">
        <v>42625</v>
      </c>
      <c r="U2493" s="6">
        <f>DAY(טבלה1[[#This Row],[published_date]])</f>
        <v>12</v>
      </c>
      <c r="V2493" s="6">
        <f>MONTH(טבלה1[[#This Row],[published_date]])</f>
        <v>9</v>
      </c>
      <c r="W2493" s="6">
        <f>YEAR(טבלה1[[#This Row],[published_date]])</f>
        <v>2016</v>
      </c>
      <c r="X2493">
        <v>2</v>
      </c>
      <c r="Y2493" t="str">
        <f>VLOOKUP(טבלה1[[#This Row],[subject_id]],Subject_id!$A$2:$B$5,2)</f>
        <v>Graphic Design</v>
      </c>
      <c r="Z2493" s="7">
        <v>43465</v>
      </c>
      <c r="AA2493">
        <f>_xlfn.DAYS(טבלה1[[#This Row],[Removal_date]],טבלה1[[#This Row],[published_date]])</f>
        <v>840</v>
      </c>
      <c r="AB2493" s="4">
        <f>טבלה1[[#This Row],[price]]*טבלה1[[#This Row],[num_subscribers]]</f>
        <v>35025</v>
      </c>
    </row>
    <row r="2494" spans="1:28" x14ac:dyDescent="0.3">
      <c r="A2494">
        <v>909486</v>
      </c>
      <c r="B2494" t="s">
        <v>3070</v>
      </c>
      <c r="C2494" t="str">
        <f>LEFT(טבלה1[[#This Row],[course_title]],10)</f>
        <v>Drawing Fu</v>
      </c>
      <c r="D2494" t="str">
        <f>RIGHT(טבלה1[[#This Row],[course_title]],10)</f>
        <v>st Method!</v>
      </c>
      <c r="E2494" t="str">
        <f>MID(טבלה1[[#This Row],[course_title]],2,10)</f>
        <v>rawing Fun</v>
      </c>
      <c r="F2494" t="s">
        <v>3071</v>
      </c>
      <c r="G2494" t="str">
        <f>REPLACE(טבלה1[[#This Row],[url]],19,3,"com")</f>
        <v>https://www.udemy.com/caricature/</v>
      </c>
      <c r="H2494" t="b">
        <v>1</v>
      </c>
      <c r="I2494" s="4">
        <v>25</v>
      </c>
      <c r="J2494" s="5">
        <v>41</v>
      </c>
      <c r="K2494" s="5">
        <v>11</v>
      </c>
      <c r="L2494" s="5">
        <v>6</v>
      </c>
      <c r="M2494">
        <v>1</v>
      </c>
      <c r="N2494" t="str">
        <f>VLOOKUP(טבלה1[[#This Row],[level_id]],Level_id!$A$2:$B$5,2)</f>
        <v>All levels</v>
      </c>
      <c r="O2494" t="str">
        <f>LOWER(טבלה1[[#This Row],[level_desc]])</f>
        <v>all levels</v>
      </c>
      <c r="P2494" s="3" t="str">
        <f>UPPER(טבלה1[[#This Row],[small letters]])</f>
        <v>ALL LEVELS</v>
      </c>
      <c r="Q2494">
        <f>LEN(טבלה1[[#This Row],[no spaces]])</f>
        <v>10</v>
      </c>
      <c r="R2494" t="str">
        <f>TRIM(טבלה1[[#This Row],[small letters]])</f>
        <v>all levels</v>
      </c>
      <c r="S2494" s="6">
        <v>0.58333333300000001</v>
      </c>
      <c r="T2494" s="12">
        <v>42571</v>
      </c>
      <c r="U2494" s="6">
        <f>DAY(טבלה1[[#This Row],[published_date]])</f>
        <v>20</v>
      </c>
      <c r="V2494" s="6">
        <f>MONTH(טבלה1[[#This Row],[published_date]])</f>
        <v>7</v>
      </c>
      <c r="W2494" s="6">
        <f>YEAR(טבלה1[[#This Row],[published_date]])</f>
        <v>2016</v>
      </c>
      <c r="X2494">
        <v>2</v>
      </c>
      <c r="Y2494" t="str">
        <f>VLOOKUP(טבלה1[[#This Row],[subject_id]],Subject_id!$A$2:$B$5,2)</f>
        <v>Graphic Design</v>
      </c>
      <c r="Z2494" s="7">
        <v>43734</v>
      </c>
      <c r="AA2494">
        <f>_xlfn.DAYS(טבלה1[[#This Row],[Removal_date]],טבלה1[[#This Row],[published_date]])</f>
        <v>1163</v>
      </c>
      <c r="AB2494" s="4">
        <f>טבלה1[[#This Row],[price]]*טבלה1[[#This Row],[num_subscribers]]</f>
        <v>1025</v>
      </c>
    </row>
    <row r="2495" spans="1:28" x14ac:dyDescent="0.3">
      <c r="A2495">
        <v>913194</v>
      </c>
      <c r="B2495" t="s">
        <v>3514</v>
      </c>
      <c r="C2495" t="str">
        <f>LEFT(טבלה1[[#This Row],[course_title]],10)</f>
        <v>Adobe Illu</v>
      </c>
      <c r="D2495" t="str">
        <f>RIGHT(טבלה1[[#This Row],[course_title]],10)</f>
        <v>ster in 3D</v>
      </c>
      <c r="E2495" t="str">
        <f>MID(טבלה1[[#This Row],[course_title]],2,10)</f>
        <v>dobe Illus</v>
      </c>
      <c r="F2495" t="s">
        <v>3515</v>
      </c>
      <c r="G2495" t="str">
        <f>REPLACE(טבלה1[[#This Row],[url]],19,3,"com")</f>
        <v>https://www.udemy.com/adobe-illustrator-master-in-3d/</v>
      </c>
      <c r="H2495" t="b">
        <v>1</v>
      </c>
      <c r="I2495" s="4">
        <v>25</v>
      </c>
      <c r="J2495" s="5">
        <v>445</v>
      </c>
      <c r="K2495" s="5">
        <v>4</v>
      </c>
      <c r="L2495" s="5">
        <v>14</v>
      </c>
      <c r="M2495">
        <v>1</v>
      </c>
      <c r="N2495" t="str">
        <f>VLOOKUP(טבלה1[[#This Row],[level_id]],Level_id!$A$2:$B$5,2)</f>
        <v>All levels</v>
      </c>
      <c r="O2495" t="str">
        <f>LOWER(טבלה1[[#This Row],[level_desc]])</f>
        <v>all levels</v>
      </c>
      <c r="P2495" s="3" t="str">
        <f>UPPER(טבלה1[[#This Row],[small letters]])</f>
        <v>ALL LEVELS</v>
      </c>
      <c r="Q2495">
        <f>LEN(טבלה1[[#This Row],[no spaces]])</f>
        <v>10</v>
      </c>
      <c r="R2495" t="str">
        <f>TRIM(טבלה1[[#This Row],[small letters]])</f>
        <v>all levels</v>
      </c>
      <c r="S2495" s="6">
        <v>0.53333333299999997</v>
      </c>
      <c r="T2495" s="12">
        <v>42579</v>
      </c>
      <c r="U2495" s="6">
        <f>DAY(טבלה1[[#This Row],[published_date]])</f>
        <v>28</v>
      </c>
      <c r="V2495" s="6">
        <f>MONTH(טבלה1[[#This Row],[published_date]])</f>
        <v>7</v>
      </c>
      <c r="W2495" s="6">
        <f>YEAR(טבלה1[[#This Row],[published_date]])</f>
        <v>2016</v>
      </c>
      <c r="X2495">
        <v>2</v>
      </c>
      <c r="Y2495" t="str">
        <f>VLOOKUP(טבלה1[[#This Row],[subject_id]],Subject_id!$A$2:$B$5,2)</f>
        <v>Graphic Design</v>
      </c>
      <c r="Z2495" s="7">
        <v>43734</v>
      </c>
      <c r="AA2495">
        <f>_xlfn.DAYS(טבלה1[[#This Row],[Removal_date]],טבלה1[[#This Row],[published_date]])</f>
        <v>1155</v>
      </c>
      <c r="AB2495" s="4">
        <f>טבלה1[[#This Row],[price]]*טבלה1[[#This Row],[num_subscribers]]</f>
        <v>11125</v>
      </c>
    </row>
    <row r="2496" spans="1:28" x14ac:dyDescent="0.3">
      <c r="A2496">
        <v>922750</v>
      </c>
      <c r="B2496" t="s">
        <v>6713</v>
      </c>
      <c r="C2496" t="str">
        <f>LEFT(טבלה1[[#This Row],[course_title]],10)</f>
        <v>HTML : HTM</v>
      </c>
      <c r="D2496" t="str">
        <f>RIGHT(טבלה1[[#This Row],[course_title]],10)</f>
        <v>wesomeness</v>
      </c>
      <c r="E2496" t="str">
        <f>MID(טבלה1[[#This Row],[course_title]],2,10)</f>
        <v>TML : HTML</v>
      </c>
      <c r="F2496" t="s">
        <v>6714</v>
      </c>
      <c r="G2496" t="str">
        <f>REPLACE(טבלה1[[#This Row],[url]],19,3,"com")</f>
        <v>https://www.udemy.com/html-awesomeness/</v>
      </c>
      <c r="H2496" t="b">
        <v>1</v>
      </c>
      <c r="I2496" s="4">
        <v>25</v>
      </c>
      <c r="J2496" s="5">
        <v>988</v>
      </c>
      <c r="K2496" s="5">
        <v>23</v>
      </c>
      <c r="L2496" s="5">
        <v>27</v>
      </c>
      <c r="M2496">
        <v>2</v>
      </c>
      <c r="N2496" t="str">
        <f>VLOOKUP(טבלה1[[#This Row],[level_id]],Level_id!$A$2:$B$5,2)</f>
        <v>Beginner Level</v>
      </c>
      <c r="O2496" t="str">
        <f>LOWER(טבלה1[[#This Row],[level_desc]])</f>
        <v>beginner level</v>
      </c>
      <c r="P2496" s="3" t="str">
        <f>UPPER(טבלה1[[#This Row],[small letters]])</f>
        <v>BEGINNER LEVEL</v>
      </c>
      <c r="Q2496">
        <f>LEN(טבלה1[[#This Row],[no spaces]])</f>
        <v>14</v>
      </c>
      <c r="R2496" t="str">
        <f>TRIM(טבלה1[[#This Row],[small letters]])</f>
        <v>beginner level</v>
      </c>
      <c r="S2496" s="6">
        <v>0.63333333300000005</v>
      </c>
      <c r="T2496" s="12">
        <v>42599</v>
      </c>
      <c r="U2496" s="6">
        <f>DAY(טבלה1[[#This Row],[published_date]])</f>
        <v>17</v>
      </c>
      <c r="V2496" s="6">
        <f>MONTH(טבלה1[[#This Row],[published_date]])</f>
        <v>8</v>
      </c>
      <c r="W2496" s="6">
        <f>YEAR(טבלה1[[#This Row],[published_date]])</f>
        <v>2016</v>
      </c>
      <c r="X2496">
        <v>4</v>
      </c>
      <c r="Y2496" t="str">
        <f>VLOOKUP(טבלה1[[#This Row],[subject_id]],Subject_id!$A$2:$B$5,2)</f>
        <v>Web Development</v>
      </c>
      <c r="Z2496" s="7">
        <v>43465</v>
      </c>
      <c r="AA2496">
        <f>_xlfn.DAYS(טבלה1[[#This Row],[Removal_date]],טבלה1[[#This Row],[published_date]])</f>
        <v>866</v>
      </c>
      <c r="AB2496" s="4">
        <f>טבלה1[[#This Row],[price]]*טבלה1[[#This Row],[num_subscribers]]</f>
        <v>24700</v>
      </c>
    </row>
    <row r="2497" spans="1:28" x14ac:dyDescent="0.3">
      <c r="A2497">
        <v>942768</v>
      </c>
      <c r="B2497" t="s">
        <v>3094</v>
      </c>
      <c r="C2497" t="str">
        <f>LEFT(טבלה1[[#This Row],[course_title]],10)</f>
        <v xml:space="preserve">Photoshop </v>
      </c>
      <c r="D2497" t="str">
        <f>RIGHT(טבלה1[[#This Row],[course_title]],10)</f>
        <v>nipulation</v>
      </c>
      <c r="E2497" t="str">
        <f>MID(טבלה1[[#This Row],[course_title]],2,10)</f>
        <v>hotoshop L</v>
      </c>
      <c r="F2497" t="s">
        <v>3095</v>
      </c>
      <c r="G2497" t="str">
        <f>REPLACE(טבלה1[[#This Row],[url]],19,3,"com")</f>
        <v>https://www.udemy.com/photoshop-learn-concept-art-manipulation/</v>
      </c>
      <c r="H2497" t="b">
        <v>1</v>
      </c>
      <c r="I2497" s="4">
        <v>25</v>
      </c>
      <c r="J2497" s="5">
        <v>8</v>
      </c>
      <c r="K2497" s="5">
        <v>0</v>
      </c>
      <c r="L2497" s="5">
        <v>11</v>
      </c>
      <c r="M2497">
        <v>2</v>
      </c>
      <c r="N2497" t="str">
        <f>VLOOKUP(טבלה1[[#This Row],[level_id]],Level_id!$A$2:$B$5,2)</f>
        <v>Beginner Level</v>
      </c>
      <c r="O2497" t="str">
        <f>LOWER(טבלה1[[#This Row],[level_desc]])</f>
        <v>beginner level</v>
      </c>
      <c r="P2497" s="3" t="str">
        <f>UPPER(טבלה1[[#This Row],[small letters]])</f>
        <v>BEGINNER LEVEL</v>
      </c>
      <c r="Q2497">
        <f>LEN(טבלה1[[#This Row],[no spaces]])</f>
        <v>14</v>
      </c>
      <c r="R2497" t="str">
        <f>TRIM(טבלה1[[#This Row],[small letters]])</f>
        <v>beginner level</v>
      </c>
      <c r="S2497" s="6">
        <v>1.5</v>
      </c>
      <c r="T2497" s="12">
        <v>42612</v>
      </c>
      <c r="U2497" s="6">
        <f>DAY(טבלה1[[#This Row],[published_date]])</f>
        <v>30</v>
      </c>
      <c r="V2497" s="6">
        <f>MONTH(טבלה1[[#This Row],[published_date]])</f>
        <v>8</v>
      </c>
      <c r="W2497" s="6">
        <f>YEAR(טבלה1[[#This Row],[published_date]])</f>
        <v>2016</v>
      </c>
      <c r="X2497">
        <v>2</v>
      </c>
      <c r="Y2497" t="str">
        <f>VLOOKUP(טבלה1[[#This Row],[subject_id]],Subject_id!$A$2:$B$5,2)</f>
        <v>Graphic Design</v>
      </c>
      <c r="Z2497" s="7">
        <v>43465</v>
      </c>
      <c r="AA2497">
        <f>_xlfn.DAYS(טבלה1[[#This Row],[Removal_date]],טבלה1[[#This Row],[published_date]])</f>
        <v>853</v>
      </c>
      <c r="AB2497" s="4">
        <f>טבלה1[[#This Row],[price]]*טבלה1[[#This Row],[num_subscribers]]</f>
        <v>200</v>
      </c>
    </row>
    <row r="2498" spans="1:28" x14ac:dyDescent="0.3">
      <c r="A2498">
        <v>944886</v>
      </c>
      <c r="B2498" t="s">
        <v>5381</v>
      </c>
      <c r="C2498" t="str">
        <f>LEFT(טבלה1[[#This Row],[course_title]],10)</f>
        <v xml:space="preserve">WordPress </v>
      </c>
      <c r="D2498" t="str">
        <f>RIGHT(טבלה1[[#This Row],[course_title]],10)</f>
        <v>ith Themes</v>
      </c>
      <c r="E2498" t="str">
        <f>MID(טבלה1[[#This Row],[course_title]],2,10)</f>
        <v>ordPress L</v>
      </c>
      <c r="F2498" t="s">
        <v>5382</v>
      </c>
      <c r="G2498" t="str">
        <f>REPLACE(טבלה1[[#This Row],[url]],19,3,"com")</f>
        <v>https://www.udemy.com/learn-wordpress-customize-look-and-feel-with-themes/</v>
      </c>
      <c r="H2498" t="b">
        <v>1</v>
      </c>
      <c r="I2498" s="4">
        <v>25</v>
      </c>
      <c r="J2498" s="5">
        <v>2371</v>
      </c>
      <c r="K2498" s="5">
        <v>10</v>
      </c>
      <c r="L2498" s="5">
        <v>12</v>
      </c>
      <c r="M2498">
        <v>2</v>
      </c>
      <c r="N2498" t="str">
        <f>VLOOKUP(טבלה1[[#This Row],[level_id]],Level_id!$A$2:$B$5,2)</f>
        <v>Beginner Level</v>
      </c>
      <c r="O2498" t="str">
        <f>LOWER(טבלה1[[#This Row],[level_desc]])</f>
        <v>beginner level</v>
      </c>
      <c r="P2498" s="3" t="str">
        <f>UPPER(טבלה1[[#This Row],[small letters]])</f>
        <v>BEGINNER LEVEL</v>
      </c>
      <c r="Q2498">
        <f>LEN(טבלה1[[#This Row],[no spaces]])</f>
        <v>14</v>
      </c>
      <c r="R2498" t="str">
        <f>TRIM(טבלה1[[#This Row],[small letters]])</f>
        <v>beginner level</v>
      </c>
      <c r="S2498" s="6">
        <v>1</v>
      </c>
      <c r="T2498" s="12">
        <v>42617</v>
      </c>
      <c r="U2498" s="6">
        <f>DAY(טבלה1[[#This Row],[published_date]])</f>
        <v>4</v>
      </c>
      <c r="V2498" s="6">
        <f>MONTH(טבלה1[[#This Row],[published_date]])</f>
        <v>9</v>
      </c>
      <c r="W2498" s="6">
        <f>YEAR(טבלה1[[#This Row],[published_date]])</f>
        <v>2016</v>
      </c>
      <c r="X2498">
        <v>4</v>
      </c>
      <c r="Y2498" t="str">
        <f>VLOOKUP(טבלה1[[#This Row],[subject_id]],Subject_id!$A$2:$B$5,2)</f>
        <v>Web Development</v>
      </c>
      <c r="Z2498" s="7">
        <v>43465</v>
      </c>
      <c r="AA2498">
        <f>_xlfn.DAYS(טבלה1[[#This Row],[Removal_date]],טבלה1[[#This Row],[published_date]])</f>
        <v>848</v>
      </c>
      <c r="AB2498" s="4">
        <f>טבלה1[[#This Row],[price]]*טבלה1[[#This Row],[num_subscribers]]</f>
        <v>59275</v>
      </c>
    </row>
    <row r="2499" spans="1:28" x14ac:dyDescent="0.3">
      <c r="A2499">
        <v>954842</v>
      </c>
      <c r="B2499" t="s">
        <v>1852</v>
      </c>
      <c r="C2499" t="str">
        <f>LEFT(טבלה1[[#This Row],[course_title]],10)</f>
        <v>Black Scho</v>
      </c>
      <c r="D2499" t="str">
        <f>RIGHT(טבלה1[[#This Row],[course_title]],10)</f>
        <v>cing Model</v>
      </c>
      <c r="E2499" t="str">
        <f>MID(טבלה1[[#This Row],[course_title]],2,10)</f>
        <v>lack Schol</v>
      </c>
      <c r="F2499" t="s">
        <v>1853</v>
      </c>
      <c r="G2499" t="str">
        <f>REPLACE(טבלה1[[#This Row],[url]],19,3,"com")</f>
        <v>https://www.udemy.com/black-scholes-option-pricing-model/</v>
      </c>
      <c r="H2499" t="b">
        <v>1</v>
      </c>
      <c r="I2499" s="4">
        <v>25</v>
      </c>
      <c r="J2499" s="5">
        <v>3</v>
      </c>
      <c r="K2499" s="5">
        <v>0</v>
      </c>
      <c r="L2499" s="5">
        <v>10</v>
      </c>
      <c r="M2499">
        <v>2</v>
      </c>
      <c r="N2499" t="str">
        <f>VLOOKUP(טבלה1[[#This Row],[level_id]],Level_id!$A$2:$B$5,2)</f>
        <v>Beginner Level</v>
      </c>
      <c r="O2499" t="str">
        <f>LOWER(טבלה1[[#This Row],[level_desc]])</f>
        <v>beginner level</v>
      </c>
      <c r="P2499" s="3" t="str">
        <f>UPPER(טבלה1[[#This Row],[small letters]])</f>
        <v>BEGINNER LEVEL</v>
      </c>
      <c r="Q2499">
        <f>LEN(טבלה1[[#This Row],[no spaces]])</f>
        <v>14</v>
      </c>
      <c r="R2499" t="str">
        <f>TRIM(טבלה1[[#This Row],[small letters]])</f>
        <v>beginner level</v>
      </c>
      <c r="S2499" s="6">
        <v>1</v>
      </c>
      <c r="T2499" s="12">
        <v>42858</v>
      </c>
      <c r="U2499" s="6">
        <f>DAY(טבלה1[[#This Row],[published_date]])</f>
        <v>3</v>
      </c>
      <c r="V2499" s="6">
        <f>MONTH(טבלה1[[#This Row],[published_date]])</f>
        <v>5</v>
      </c>
      <c r="W2499" s="6">
        <f>YEAR(טבלה1[[#This Row],[published_date]])</f>
        <v>2017</v>
      </c>
      <c r="X2499">
        <v>1</v>
      </c>
      <c r="Y2499" t="str">
        <f>VLOOKUP(טבלה1[[#This Row],[subject_id]],Subject_id!$A$2:$B$5,2)</f>
        <v>Business Finance</v>
      </c>
      <c r="Z2499" s="7">
        <v>43465</v>
      </c>
      <c r="AA2499">
        <f>_xlfn.DAYS(טבלה1[[#This Row],[Removal_date]],טבלה1[[#This Row],[published_date]])</f>
        <v>607</v>
      </c>
      <c r="AB2499" s="4">
        <f>טבלה1[[#This Row],[price]]*טבלה1[[#This Row],[num_subscribers]]</f>
        <v>75</v>
      </c>
    </row>
    <row r="2500" spans="1:28" x14ac:dyDescent="0.3">
      <c r="A2500">
        <v>958982</v>
      </c>
      <c r="B2500" t="s">
        <v>5447</v>
      </c>
      <c r="C2500" t="str">
        <f>LEFT(טבלה1[[#This Row],[course_title]],10)</f>
        <v>JavaScript</v>
      </c>
      <c r="D2500" t="str">
        <f>RIGHT(טבלה1[[#This Row],[course_title]],10)</f>
        <v>wesomeness</v>
      </c>
      <c r="E2500" t="str">
        <f>MID(טבלה1[[#This Row],[course_title]],2,10)</f>
        <v xml:space="preserve">avaScript </v>
      </c>
      <c r="F2500" t="s">
        <v>5448</v>
      </c>
      <c r="G2500" t="str">
        <f>REPLACE(טבלה1[[#This Row],[url]],19,3,"com")</f>
        <v>https://www.udemy.com/javascript-javascript/</v>
      </c>
      <c r="H2500" t="b">
        <v>1</v>
      </c>
      <c r="I2500" s="4">
        <v>25</v>
      </c>
      <c r="J2500" s="5">
        <v>785</v>
      </c>
      <c r="K2500" s="5">
        <v>20</v>
      </c>
      <c r="L2500" s="5">
        <v>25</v>
      </c>
      <c r="M2500">
        <v>2</v>
      </c>
      <c r="N2500" t="str">
        <f>VLOOKUP(טבלה1[[#This Row],[level_id]],Level_id!$A$2:$B$5,2)</f>
        <v>Beginner Level</v>
      </c>
      <c r="O2500" t="str">
        <f>LOWER(טבלה1[[#This Row],[level_desc]])</f>
        <v>beginner level</v>
      </c>
      <c r="P2500" s="3" t="str">
        <f>UPPER(טבלה1[[#This Row],[small letters]])</f>
        <v>BEGINNER LEVEL</v>
      </c>
      <c r="Q2500">
        <f>LEN(טבלה1[[#This Row],[no spaces]])</f>
        <v>14</v>
      </c>
      <c r="R2500" t="str">
        <f>TRIM(טבלה1[[#This Row],[small letters]])</f>
        <v>beginner level</v>
      </c>
      <c r="S2500" s="6">
        <v>1</v>
      </c>
      <c r="T2500" s="12">
        <v>42628</v>
      </c>
      <c r="U2500" s="6">
        <f>DAY(טבלה1[[#This Row],[published_date]])</f>
        <v>15</v>
      </c>
      <c r="V2500" s="6">
        <f>MONTH(טבלה1[[#This Row],[published_date]])</f>
        <v>9</v>
      </c>
      <c r="W2500" s="6">
        <f>YEAR(טבלה1[[#This Row],[published_date]])</f>
        <v>2016</v>
      </c>
      <c r="X2500">
        <v>4</v>
      </c>
      <c r="Y2500" t="str">
        <f>VLOOKUP(טבלה1[[#This Row],[subject_id]],Subject_id!$A$2:$B$5,2)</f>
        <v>Web Development</v>
      </c>
      <c r="Z2500" s="7">
        <v>43465</v>
      </c>
      <c r="AA2500">
        <f>_xlfn.DAYS(טבלה1[[#This Row],[Removal_date]],טבלה1[[#This Row],[published_date]])</f>
        <v>837</v>
      </c>
      <c r="AB2500" s="4">
        <f>טבלה1[[#This Row],[price]]*טבלה1[[#This Row],[num_subscribers]]</f>
        <v>19625</v>
      </c>
    </row>
    <row r="2501" spans="1:28" x14ac:dyDescent="0.3">
      <c r="A2501">
        <v>966794</v>
      </c>
      <c r="B2501" t="s">
        <v>6963</v>
      </c>
      <c r="C2501" t="str">
        <f>LEFT(טבלה1[[#This Row],[course_title]],10)</f>
        <v xml:space="preserve">WordPress </v>
      </c>
      <c r="D2501" t="str">
        <f>RIGHT(טבלה1[[#This Row],[course_title]],10)</f>
        <v>ser &amp; More</v>
      </c>
      <c r="E2501" t="str">
        <f>MID(טבלה1[[#This Row],[course_title]],2,10)</f>
        <v>ordPress D</v>
      </c>
      <c r="F2501" t="s">
        <v>6964</v>
      </c>
      <c r="G2501" t="str">
        <f>REPLACE(טבלה1[[#This Row],[url]],19,3,"com")</f>
        <v>https://www.udemy.com/wordpress-development-with-nodejs-gulpjs-composer-sass-more/</v>
      </c>
      <c r="H2501" t="b">
        <v>1</v>
      </c>
      <c r="I2501" s="4">
        <v>25</v>
      </c>
      <c r="J2501" s="5">
        <v>289</v>
      </c>
      <c r="K2501" s="5">
        <v>30</v>
      </c>
      <c r="L2501" s="5">
        <v>30</v>
      </c>
      <c r="M2501">
        <v>4</v>
      </c>
      <c r="N2501" t="str">
        <f>VLOOKUP(טבלה1[[#This Row],[level_id]],Level_id!$A$2:$B$5,2)</f>
        <v>Intermediate Level</v>
      </c>
      <c r="O2501" t="str">
        <f>LOWER(טבלה1[[#This Row],[level_desc]])</f>
        <v>intermediate level</v>
      </c>
      <c r="P2501" s="3" t="str">
        <f>UPPER(טבלה1[[#This Row],[small letters]])</f>
        <v>INTERMEDIATE LEVEL</v>
      </c>
      <c r="Q2501">
        <f>LEN(טבלה1[[#This Row],[no spaces]])</f>
        <v>18</v>
      </c>
      <c r="R2501" t="str">
        <f>TRIM(טבלה1[[#This Row],[small letters]])</f>
        <v>intermediate level</v>
      </c>
      <c r="S2501" s="6">
        <v>4</v>
      </c>
      <c r="T2501" s="12">
        <v>42668</v>
      </c>
      <c r="U2501" s="6">
        <f>DAY(טבלה1[[#This Row],[published_date]])</f>
        <v>25</v>
      </c>
      <c r="V2501" s="6">
        <f>MONTH(טבלה1[[#This Row],[published_date]])</f>
        <v>10</v>
      </c>
      <c r="W2501" s="6">
        <f>YEAR(טבלה1[[#This Row],[published_date]])</f>
        <v>2016</v>
      </c>
      <c r="X2501">
        <v>4</v>
      </c>
      <c r="Y2501" t="str">
        <f>VLOOKUP(טבלה1[[#This Row],[subject_id]],Subject_id!$A$2:$B$5,2)</f>
        <v>Web Development</v>
      </c>
      <c r="Z2501" s="7">
        <v>44114</v>
      </c>
      <c r="AA2501">
        <f>_xlfn.DAYS(טבלה1[[#This Row],[Removal_date]],טבלה1[[#This Row],[published_date]])</f>
        <v>1446</v>
      </c>
      <c r="AB2501" s="4">
        <f>טבלה1[[#This Row],[price]]*טבלה1[[#This Row],[num_subscribers]]</f>
        <v>7225</v>
      </c>
    </row>
    <row r="2502" spans="1:28" x14ac:dyDescent="0.3">
      <c r="A2502">
        <v>972704</v>
      </c>
      <c r="B2502" t="s">
        <v>4058</v>
      </c>
      <c r="C2502" t="str">
        <f>LEFT(טבלה1[[#This Row],[course_title]],10)</f>
        <v>How to pla</v>
      </c>
      <c r="D2502" t="str">
        <f>RIGHT(טבלה1[[#This Row],[course_title]],10)</f>
        <v>rary Piano</v>
      </c>
      <c r="E2502" t="str">
        <f>MID(טבלה1[[#This Row],[course_title]],2,10)</f>
        <v>ow to play</v>
      </c>
      <c r="F2502" t="s">
        <v>4059</v>
      </c>
      <c r="G2502" t="str">
        <f>REPLACE(טבלה1[[#This Row],[url]],19,3,"com")</f>
        <v>https://www.udemy.com/how-to-play-contemporary-piano/</v>
      </c>
      <c r="H2502" t="b">
        <v>1</v>
      </c>
      <c r="I2502" s="4">
        <v>25</v>
      </c>
      <c r="J2502" s="5">
        <v>1200</v>
      </c>
      <c r="K2502" s="5">
        <v>35</v>
      </c>
      <c r="L2502" s="5">
        <v>10</v>
      </c>
      <c r="M2502">
        <v>1</v>
      </c>
      <c r="N2502" t="str">
        <f>VLOOKUP(טבלה1[[#This Row],[level_id]],Level_id!$A$2:$B$5,2)</f>
        <v>All levels</v>
      </c>
      <c r="O2502" t="str">
        <f>LOWER(טבלה1[[#This Row],[level_desc]])</f>
        <v>all levels</v>
      </c>
      <c r="P2502" s="3" t="str">
        <f>UPPER(טבלה1[[#This Row],[small letters]])</f>
        <v>ALL LEVELS</v>
      </c>
      <c r="Q2502">
        <f>LEN(טבלה1[[#This Row],[no spaces]])</f>
        <v>10</v>
      </c>
      <c r="R2502" t="str">
        <f>TRIM(טבלה1[[#This Row],[small letters]])</f>
        <v>all levels</v>
      </c>
      <c r="S2502" s="6">
        <v>0.6</v>
      </c>
      <c r="T2502" s="12">
        <v>42647</v>
      </c>
      <c r="U2502" s="6">
        <f>DAY(טבלה1[[#This Row],[published_date]])</f>
        <v>4</v>
      </c>
      <c r="V2502" s="6">
        <f>MONTH(טבלה1[[#This Row],[published_date]])</f>
        <v>10</v>
      </c>
      <c r="W2502" s="6">
        <f>YEAR(טבלה1[[#This Row],[published_date]])</f>
        <v>2016</v>
      </c>
      <c r="X2502">
        <v>3</v>
      </c>
      <c r="Y2502" t="str">
        <f>VLOOKUP(טבלה1[[#This Row],[subject_id]],Subject_id!$A$2:$B$5,2)</f>
        <v>Musical Instruments</v>
      </c>
      <c r="Z2502" s="7">
        <v>43734</v>
      </c>
      <c r="AA2502">
        <f>_xlfn.DAYS(טבלה1[[#This Row],[Removal_date]],טבלה1[[#This Row],[published_date]])</f>
        <v>1087</v>
      </c>
      <c r="AB2502" s="4">
        <f>טבלה1[[#This Row],[price]]*טבלה1[[#This Row],[num_subscribers]]</f>
        <v>30000</v>
      </c>
    </row>
    <row r="2503" spans="1:28" x14ac:dyDescent="0.3">
      <c r="A2503">
        <v>986024</v>
      </c>
      <c r="B2503" t="s">
        <v>2366</v>
      </c>
      <c r="C2503" t="str">
        <f>LEFT(טבלה1[[#This Row],[course_title]],10)</f>
        <v>Ø§Ù„Ø¹Ù„Ùˆ</v>
      </c>
      <c r="D2503" t="str">
        <f>RIGHT(טבלה1[[#This Row],[course_title]],10)</f>
        <v>ÙˆØ§Ø±ÙŠØ©</v>
      </c>
      <c r="E2503" t="str">
        <f>MID(טבלה1[[#This Row],[course_title]],2,10)</f>
        <v>§Ù„Ø¹Ù„ÙˆÙ</v>
      </c>
      <c r="F2503" t="s">
        <v>2367</v>
      </c>
      <c r="G2503" t="str">
        <f>REPLACE(טבלה1[[#This Row],[url]],19,3,"com")</f>
        <v>https://www.udemy.com/actuarial-intro/</v>
      </c>
      <c r="H2503" t="b">
        <v>1</v>
      </c>
      <c r="I2503" s="4">
        <v>25</v>
      </c>
      <c r="J2503" s="5">
        <v>781</v>
      </c>
      <c r="K2503" s="5">
        <v>7</v>
      </c>
      <c r="L2503" s="5">
        <v>8</v>
      </c>
      <c r="M2503">
        <v>2</v>
      </c>
      <c r="N2503" t="str">
        <f>VLOOKUP(טבלה1[[#This Row],[level_id]],Level_id!$A$2:$B$5,2)</f>
        <v>Beginner Level</v>
      </c>
      <c r="O2503" t="str">
        <f>LOWER(טבלה1[[#This Row],[level_desc]])</f>
        <v>beginner level</v>
      </c>
      <c r="P2503" s="3" t="str">
        <f>UPPER(טבלה1[[#This Row],[small letters]])</f>
        <v>BEGINNER LEVEL</v>
      </c>
      <c r="Q2503">
        <f>LEN(טבלה1[[#This Row],[no spaces]])</f>
        <v>14</v>
      </c>
      <c r="R2503" t="str">
        <f>TRIM(טבלה1[[#This Row],[small letters]])</f>
        <v>beginner level</v>
      </c>
      <c r="S2503" s="6">
        <v>0.65</v>
      </c>
      <c r="T2503" s="12">
        <v>42671</v>
      </c>
      <c r="U2503" s="6">
        <f>DAY(טבלה1[[#This Row],[published_date]])</f>
        <v>28</v>
      </c>
      <c r="V2503" s="6">
        <f>MONTH(טבלה1[[#This Row],[published_date]])</f>
        <v>10</v>
      </c>
      <c r="W2503" s="6">
        <f>YEAR(טבלה1[[#This Row],[published_date]])</f>
        <v>2016</v>
      </c>
      <c r="X2503">
        <v>1</v>
      </c>
      <c r="Y2503" t="str">
        <f>VLOOKUP(טבלה1[[#This Row],[subject_id]],Subject_id!$A$2:$B$5,2)</f>
        <v>Business Finance</v>
      </c>
      <c r="Z2503" s="7">
        <v>43465</v>
      </c>
      <c r="AA2503">
        <f>_xlfn.DAYS(טבלה1[[#This Row],[Removal_date]],טבלה1[[#This Row],[published_date]])</f>
        <v>794</v>
      </c>
      <c r="AB2503" s="4">
        <f>טבלה1[[#This Row],[price]]*טבלה1[[#This Row],[num_subscribers]]</f>
        <v>19525</v>
      </c>
    </row>
    <row r="2504" spans="1:28" x14ac:dyDescent="0.3">
      <c r="A2504">
        <v>988804</v>
      </c>
      <c r="B2504" t="s">
        <v>784</v>
      </c>
      <c r="C2504" t="str">
        <f>LEFT(טבלה1[[#This Row],[course_title]],10)</f>
        <v>7 Steps: Y</v>
      </c>
      <c r="D2504" t="str">
        <f>RIGHT(טבלה1[[#This Row],[course_title]],10)</f>
        <v>to Trading</v>
      </c>
      <c r="E2504" t="str">
        <f>MID(טבלה1[[#This Row],[course_title]],2,10)</f>
        <v xml:space="preserve"> Steps: Yo</v>
      </c>
      <c r="F2504" t="s">
        <v>785</v>
      </c>
      <c r="G2504" t="str">
        <f>REPLACE(טבלה1[[#This Row],[url]],19,3,"com")</f>
        <v>https://www.udemy.com/7-steps-your-introduction-to-trading/</v>
      </c>
      <c r="H2504" t="b">
        <v>1</v>
      </c>
      <c r="I2504" s="4">
        <v>25</v>
      </c>
      <c r="J2504" s="5">
        <v>1076</v>
      </c>
      <c r="K2504" s="5">
        <v>22</v>
      </c>
      <c r="L2504" s="5">
        <v>176</v>
      </c>
      <c r="M2504">
        <v>2</v>
      </c>
      <c r="N2504" t="str">
        <f>VLOOKUP(טבלה1[[#This Row],[level_id]],Level_id!$A$2:$B$5,2)</f>
        <v>Beginner Level</v>
      </c>
      <c r="O2504" t="str">
        <f>LOWER(טבלה1[[#This Row],[level_desc]])</f>
        <v>beginner level</v>
      </c>
      <c r="P2504" s="3" t="str">
        <f>UPPER(טבלה1[[#This Row],[small letters]])</f>
        <v>BEGINNER LEVEL</v>
      </c>
      <c r="Q2504">
        <f>LEN(טבלה1[[#This Row],[no spaces]])</f>
        <v>14</v>
      </c>
      <c r="R2504" t="str">
        <f>TRIM(טבלה1[[#This Row],[small letters]])</f>
        <v>beginner level</v>
      </c>
      <c r="S2504" s="6">
        <v>5</v>
      </c>
      <c r="T2504" s="12">
        <v>42678</v>
      </c>
      <c r="U2504" s="6">
        <f>DAY(טבלה1[[#This Row],[published_date]])</f>
        <v>4</v>
      </c>
      <c r="V2504" s="6">
        <f>MONTH(טבלה1[[#This Row],[published_date]])</f>
        <v>11</v>
      </c>
      <c r="W2504" s="6">
        <f>YEAR(טבלה1[[#This Row],[published_date]])</f>
        <v>2016</v>
      </c>
      <c r="X2504">
        <v>1</v>
      </c>
      <c r="Y2504" t="str">
        <f>VLOOKUP(טבלה1[[#This Row],[subject_id]],Subject_id!$A$2:$B$5,2)</f>
        <v>Business Finance</v>
      </c>
      <c r="Z2504" s="7">
        <v>43245</v>
      </c>
      <c r="AA2504">
        <f>_xlfn.DAYS(טבלה1[[#This Row],[Removal_date]],טבלה1[[#This Row],[published_date]])</f>
        <v>567</v>
      </c>
      <c r="AB2504" s="4">
        <f>טבלה1[[#This Row],[price]]*טבלה1[[#This Row],[num_subscribers]]</f>
        <v>26900</v>
      </c>
    </row>
    <row r="2505" spans="1:28" x14ac:dyDescent="0.3">
      <c r="A2505">
        <v>993892</v>
      </c>
      <c r="B2505" t="s">
        <v>4793</v>
      </c>
      <c r="C2505" t="str">
        <f>LEFT(טבלה1[[#This Row],[course_title]],10)</f>
        <v xml:space="preserve">Beginners </v>
      </c>
      <c r="D2505" t="str">
        <f>RIGHT(טבלה1[[#This Row],[course_title]],10)</f>
        <v>it method"</v>
      </c>
      <c r="E2505" t="str">
        <f>MID(טבלה1[[#This Row],[course_title]],2,10)</f>
        <v>eginners G</v>
      </c>
      <c r="F2505" t="s">
        <v>4794</v>
      </c>
      <c r="G2505" t="str">
        <f>REPLACE(טבלה1[[#This Row],[url]],19,3,"com")</f>
        <v>https://www.udemy.com/beginners-guitar-course-try-it-and-love-it-method/</v>
      </c>
      <c r="H2505" t="b">
        <v>1</v>
      </c>
      <c r="I2505" s="4">
        <v>25</v>
      </c>
      <c r="J2505" s="5">
        <v>0</v>
      </c>
      <c r="K2505" s="5">
        <v>0</v>
      </c>
      <c r="L2505" s="5">
        <v>16</v>
      </c>
      <c r="M2505">
        <v>2</v>
      </c>
      <c r="N2505" t="str">
        <f>VLOOKUP(טבלה1[[#This Row],[level_id]],Level_id!$A$2:$B$5,2)</f>
        <v>Beginner Level</v>
      </c>
      <c r="O2505" t="str">
        <f>LOWER(טבלה1[[#This Row],[level_desc]])</f>
        <v>beginner level</v>
      </c>
      <c r="P2505" s="3" t="str">
        <f>UPPER(טבלה1[[#This Row],[small letters]])</f>
        <v>BEGINNER LEVEL</v>
      </c>
      <c r="Q2505">
        <f>LEN(טבלה1[[#This Row],[no spaces]])</f>
        <v>14</v>
      </c>
      <c r="R2505" t="str">
        <f>TRIM(טבלה1[[#This Row],[small letters]])</f>
        <v>beginner level</v>
      </c>
      <c r="S2505" s="6">
        <v>2</v>
      </c>
      <c r="T2505" s="12">
        <v>42674</v>
      </c>
      <c r="U2505" s="6">
        <f>DAY(טבלה1[[#This Row],[published_date]])</f>
        <v>31</v>
      </c>
      <c r="V2505" s="6">
        <f>MONTH(טבלה1[[#This Row],[published_date]])</f>
        <v>10</v>
      </c>
      <c r="W2505" s="6">
        <f>YEAR(טבלה1[[#This Row],[published_date]])</f>
        <v>2016</v>
      </c>
      <c r="X2505">
        <v>3</v>
      </c>
      <c r="Y2505" t="str">
        <f>VLOOKUP(טבלה1[[#This Row],[subject_id]],Subject_id!$A$2:$B$5,2)</f>
        <v>Musical Instruments</v>
      </c>
      <c r="Z2505" s="7">
        <v>43465</v>
      </c>
      <c r="AA2505">
        <f>_xlfn.DAYS(טבלה1[[#This Row],[Removal_date]],טבלה1[[#This Row],[published_date]])</f>
        <v>791</v>
      </c>
      <c r="AB2505" s="4">
        <f>טבלה1[[#This Row],[price]]*טבלה1[[#This Row],[num_subscribers]]</f>
        <v>0</v>
      </c>
    </row>
    <row r="2506" spans="1:28" x14ac:dyDescent="0.3">
      <c r="A2506">
        <v>997128</v>
      </c>
      <c r="B2506" t="s">
        <v>2200</v>
      </c>
      <c r="C2506" t="str">
        <f>LEFT(טבלה1[[#This Row],[course_title]],10)</f>
        <v>Estrategia</v>
      </c>
      <c r="D2506" t="str">
        <f>RIGHT(טבלה1[[#This Row],[course_title]],10)</f>
        <v>g en bolsa</v>
      </c>
      <c r="E2506" t="str">
        <f>MID(טבלה1[[#This Row],[course_title]],2,10)</f>
        <v>strategias</v>
      </c>
      <c r="F2506" t="s">
        <v>2201</v>
      </c>
      <c r="G2506" t="str">
        <f>REPLACE(טבלה1[[#This Row],[url]],19,3,"com")</f>
        <v>https://www.udemy.com/diferentes-opciones-de-trading-en-bolsa/</v>
      </c>
      <c r="H2506" t="b">
        <v>1</v>
      </c>
      <c r="I2506" s="4">
        <v>25</v>
      </c>
      <c r="J2506" s="5">
        <v>15</v>
      </c>
      <c r="K2506" s="5">
        <v>2</v>
      </c>
      <c r="L2506" s="5">
        <v>14</v>
      </c>
      <c r="M2506">
        <v>1</v>
      </c>
      <c r="N2506" t="str">
        <f>VLOOKUP(טבלה1[[#This Row],[level_id]],Level_id!$A$2:$B$5,2)</f>
        <v>All levels</v>
      </c>
      <c r="O2506" t="str">
        <f>LOWER(טבלה1[[#This Row],[level_desc]])</f>
        <v>all levels</v>
      </c>
      <c r="P2506" s="3" t="str">
        <f>UPPER(טבלה1[[#This Row],[small letters]])</f>
        <v>ALL LEVELS</v>
      </c>
      <c r="Q2506">
        <f>LEN(טבלה1[[#This Row],[no spaces]])</f>
        <v>10</v>
      </c>
      <c r="R2506" t="str">
        <f>TRIM(טבלה1[[#This Row],[small letters]])</f>
        <v>all levels</v>
      </c>
      <c r="S2506" s="6">
        <v>2</v>
      </c>
      <c r="T2506" s="12">
        <v>42714</v>
      </c>
      <c r="U2506" s="6">
        <f>DAY(טבלה1[[#This Row],[published_date]])</f>
        <v>10</v>
      </c>
      <c r="V2506" s="6">
        <f>MONTH(טבלה1[[#This Row],[published_date]])</f>
        <v>12</v>
      </c>
      <c r="W2506" s="6">
        <f>YEAR(טבלה1[[#This Row],[published_date]])</f>
        <v>2016</v>
      </c>
      <c r="X2506">
        <v>1</v>
      </c>
      <c r="Y2506" t="str">
        <f>VLOOKUP(טבלה1[[#This Row],[subject_id]],Subject_id!$A$2:$B$5,2)</f>
        <v>Business Finance</v>
      </c>
      <c r="Z2506" s="7">
        <v>43734</v>
      </c>
      <c r="AA2506">
        <f>_xlfn.DAYS(טבלה1[[#This Row],[Removal_date]],טבלה1[[#This Row],[published_date]])</f>
        <v>1020</v>
      </c>
      <c r="AB2506" s="4">
        <f>טבלה1[[#This Row],[price]]*טבלה1[[#This Row],[num_subscribers]]</f>
        <v>375</v>
      </c>
    </row>
    <row r="2507" spans="1:28" x14ac:dyDescent="0.3">
      <c r="A2507">
        <v>998872</v>
      </c>
      <c r="B2507" t="s">
        <v>788</v>
      </c>
      <c r="C2507" t="str">
        <f>LEFT(טבלה1[[#This Row],[course_title]],10)</f>
        <v>The Actuar</v>
      </c>
      <c r="D2507" t="str">
        <f>RIGHT(טבלה1[[#This Row],[course_title]],10)</f>
        <v>Principles</v>
      </c>
      <c r="E2507" t="str">
        <f>MID(טבלה1[[#This Row],[course_title]],2,10)</f>
        <v>he Actuari</v>
      </c>
      <c r="F2507" t="s">
        <v>789</v>
      </c>
      <c r="G2507" t="str">
        <f>REPLACE(טבלה1[[#This Row],[url]],19,3,"com")</f>
        <v>https://www.udemy.com/actuarial-intro-eng/</v>
      </c>
      <c r="H2507" t="b">
        <v>1</v>
      </c>
      <c r="I2507" s="4">
        <v>25</v>
      </c>
      <c r="J2507" s="5">
        <v>1531</v>
      </c>
      <c r="K2507" s="5">
        <v>6</v>
      </c>
      <c r="L2507" s="5">
        <v>7</v>
      </c>
      <c r="M2507">
        <v>2</v>
      </c>
      <c r="N2507" t="str">
        <f>VLOOKUP(טבלה1[[#This Row],[level_id]],Level_id!$A$2:$B$5,2)</f>
        <v>Beginner Level</v>
      </c>
      <c r="O2507" t="str">
        <f>LOWER(טבלה1[[#This Row],[level_desc]])</f>
        <v>beginner level</v>
      </c>
      <c r="P2507" s="3" t="str">
        <f>UPPER(טבלה1[[#This Row],[small letters]])</f>
        <v>BEGINNER LEVEL</v>
      </c>
      <c r="Q2507">
        <f>LEN(טבלה1[[#This Row],[no spaces]])</f>
        <v>14</v>
      </c>
      <c r="R2507" t="str">
        <f>TRIM(טבלה1[[#This Row],[small letters]])</f>
        <v>beginner level</v>
      </c>
      <c r="S2507" s="6">
        <v>0.58333333300000001</v>
      </c>
      <c r="T2507" s="12">
        <v>42694</v>
      </c>
      <c r="U2507" s="6">
        <f>DAY(טבלה1[[#This Row],[published_date]])</f>
        <v>20</v>
      </c>
      <c r="V2507" s="6">
        <f>MONTH(טבלה1[[#This Row],[published_date]])</f>
        <v>11</v>
      </c>
      <c r="W2507" s="6">
        <f>YEAR(טבלה1[[#This Row],[published_date]])</f>
        <v>2016</v>
      </c>
      <c r="X2507">
        <v>1</v>
      </c>
      <c r="Y2507" t="str">
        <f>VLOOKUP(טבלה1[[#This Row],[subject_id]],Subject_id!$A$2:$B$5,2)</f>
        <v>Business Finance</v>
      </c>
      <c r="Z2507" s="7">
        <v>43245</v>
      </c>
      <c r="AA2507">
        <f>_xlfn.DAYS(טבלה1[[#This Row],[Removal_date]],טבלה1[[#This Row],[published_date]])</f>
        <v>551</v>
      </c>
      <c r="AB2507" s="4">
        <f>טבלה1[[#This Row],[price]]*טבלה1[[#This Row],[num_subscribers]]</f>
        <v>38275</v>
      </c>
    </row>
    <row r="2508" spans="1:28" x14ac:dyDescent="0.3">
      <c r="A2508">
        <v>1010988</v>
      </c>
      <c r="B2508" t="s">
        <v>2050</v>
      </c>
      <c r="C2508" t="str">
        <f>LEFT(טבלה1[[#This Row],[course_title]],10)</f>
        <v xml:space="preserve">Economics </v>
      </c>
      <c r="D2508" t="str">
        <f>RIGHT(טבלה1[[#This Row],[course_title]],10)</f>
        <v>s Concepts</v>
      </c>
      <c r="E2508" t="str">
        <f>MID(טבלה1[[#This Row],[course_title]],2,10)</f>
        <v>conomics f</v>
      </c>
      <c r="F2508" t="s">
        <v>2051</v>
      </c>
      <c r="G2508" t="str">
        <f>REPLACE(טבלה1[[#This Row],[url]],19,3,"com")</f>
        <v>https://www.udemy.com/economics-forms-of-market-and-perfect-competition/</v>
      </c>
      <c r="H2508" t="b">
        <v>1</v>
      </c>
      <c r="I2508" s="4">
        <v>25</v>
      </c>
      <c r="J2508" s="5">
        <v>2</v>
      </c>
      <c r="K2508" s="5">
        <v>0</v>
      </c>
      <c r="L2508" s="5">
        <v>34</v>
      </c>
      <c r="M2508">
        <v>2</v>
      </c>
      <c r="N2508" t="str">
        <f>VLOOKUP(טבלה1[[#This Row],[level_id]],Level_id!$A$2:$B$5,2)</f>
        <v>Beginner Level</v>
      </c>
      <c r="O2508" t="str">
        <f>LOWER(טבלה1[[#This Row],[level_desc]])</f>
        <v>beginner level</v>
      </c>
      <c r="P2508" s="3" t="str">
        <f>UPPER(טבלה1[[#This Row],[small letters]])</f>
        <v>BEGINNER LEVEL</v>
      </c>
      <c r="Q2508">
        <f>LEN(טבלה1[[#This Row],[no spaces]])</f>
        <v>14</v>
      </c>
      <c r="R2508" t="str">
        <f>TRIM(טבלה1[[#This Row],[small letters]])</f>
        <v>beginner level</v>
      </c>
      <c r="S2508" s="6">
        <v>2.5</v>
      </c>
      <c r="T2508" s="12">
        <v>42737</v>
      </c>
      <c r="U2508" s="6">
        <f>DAY(טבלה1[[#This Row],[published_date]])</f>
        <v>2</v>
      </c>
      <c r="V2508" s="6">
        <f>MONTH(טבלה1[[#This Row],[published_date]])</f>
        <v>1</v>
      </c>
      <c r="W2508" s="6">
        <f>YEAR(טבלה1[[#This Row],[published_date]])</f>
        <v>2017</v>
      </c>
      <c r="X2508">
        <v>1</v>
      </c>
      <c r="Y2508" t="str">
        <f>VLOOKUP(טבלה1[[#This Row],[subject_id]],Subject_id!$A$2:$B$5,2)</f>
        <v>Business Finance</v>
      </c>
      <c r="Z2508" s="7">
        <v>43465</v>
      </c>
      <c r="AA2508">
        <f>_xlfn.DAYS(טבלה1[[#This Row],[Removal_date]],טבלה1[[#This Row],[published_date]])</f>
        <v>728</v>
      </c>
      <c r="AB2508" s="4">
        <f>טבלה1[[#This Row],[price]]*טבלה1[[#This Row],[num_subscribers]]</f>
        <v>50</v>
      </c>
    </row>
    <row r="2509" spans="1:28" x14ac:dyDescent="0.3">
      <c r="A2509">
        <v>1018358</v>
      </c>
      <c r="B2509" t="s">
        <v>2462</v>
      </c>
      <c r="C2509" t="str">
        <f>LEFT(טבלה1[[#This Row],[course_title]],10)</f>
        <v>Illustrate</v>
      </c>
      <c r="D2509" t="str">
        <f>RIGHT(טבלה1[[#This Row],[course_title]],10)</f>
        <v>ogo Design</v>
      </c>
      <c r="E2509" t="str">
        <f>MID(טבלה1[[#This Row],[course_title]],2,10)</f>
        <v>llustrated</v>
      </c>
      <c r="F2509" t="s">
        <v>2463</v>
      </c>
      <c r="G2509" t="str">
        <f>REPLACE(טבלה1[[#This Row],[url]],19,3,"com")</f>
        <v>https://www.udemy.com/how-to-design-illustration-logos/</v>
      </c>
      <c r="H2509" t="b">
        <v>1</v>
      </c>
      <c r="I2509" s="4">
        <v>25</v>
      </c>
      <c r="J2509" s="5">
        <v>447</v>
      </c>
      <c r="K2509" s="5">
        <v>2</v>
      </c>
      <c r="L2509" s="5">
        <v>10</v>
      </c>
      <c r="M2509">
        <v>4</v>
      </c>
      <c r="N2509" t="str">
        <f>VLOOKUP(טבלה1[[#This Row],[level_id]],Level_id!$A$2:$B$5,2)</f>
        <v>Intermediate Level</v>
      </c>
      <c r="O2509" t="str">
        <f>LOWER(טבלה1[[#This Row],[level_desc]])</f>
        <v>intermediate level</v>
      </c>
      <c r="P2509" s="3" t="str">
        <f>UPPER(טבלה1[[#This Row],[small letters]])</f>
        <v>INTERMEDIATE LEVEL</v>
      </c>
      <c r="Q2509">
        <f>LEN(טבלה1[[#This Row],[no spaces]])</f>
        <v>18</v>
      </c>
      <c r="R2509" t="str">
        <f>TRIM(טבלה1[[#This Row],[small letters]])</f>
        <v>intermediate level</v>
      </c>
      <c r="S2509" s="6">
        <v>1</v>
      </c>
      <c r="T2509" s="12">
        <v>42698</v>
      </c>
      <c r="U2509" s="6">
        <f>DAY(טבלה1[[#This Row],[published_date]])</f>
        <v>24</v>
      </c>
      <c r="V2509" s="6">
        <f>MONTH(טבלה1[[#This Row],[published_date]])</f>
        <v>11</v>
      </c>
      <c r="W2509" s="6">
        <f>YEAR(טבלה1[[#This Row],[published_date]])</f>
        <v>2016</v>
      </c>
      <c r="X2509">
        <v>2</v>
      </c>
      <c r="Y2509" t="str">
        <f>VLOOKUP(טבלה1[[#This Row],[subject_id]],Subject_id!$A$2:$B$5,2)</f>
        <v>Graphic Design</v>
      </c>
      <c r="Z2509" s="7">
        <v>44114</v>
      </c>
      <c r="AA2509">
        <f>_xlfn.DAYS(טבלה1[[#This Row],[Removal_date]],טבלה1[[#This Row],[published_date]])</f>
        <v>1416</v>
      </c>
      <c r="AB2509" s="4">
        <f>טבלה1[[#This Row],[price]]*טבלה1[[#This Row],[num_subscribers]]</f>
        <v>11175</v>
      </c>
    </row>
    <row r="2510" spans="1:28" x14ac:dyDescent="0.3">
      <c r="A2510">
        <v>1019918</v>
      </c>
      <c r="B2510" t="s">
        <v>7033</v>
      </c>
      <c r="C2510" t="str">
        <f>LEFT(טבלה1[[#This Row],[course_title]],10)</f>
        <v>Master Ang</v>
      </c>
      <c r="D2510" t="str">
        <f>RIGHT(טבלה1[[#This Row],[course_title]],10)</f>
        <v>nse Course</v>
      </c>
      <c r="E2510" t="str">
        <f>MID(טבלה1[[#This Row],[course_title]],2,10)</f>
        <v>aster Angu</v>
      </c>
      <c r="F2510" t="s">
        <v>7034</v>
      </c>
      <c r="G2510" t="str">
        <f>REPLACE(טבלה1[[#This Row],[url]],19,3,"com")</f>
        <v>https://www.udemy.com/angular-2-tutorial/</v>
      </c>
      <c r="H2510" t="b">
        <v>1</v>
      </c>
      <c r="I2510" s="4">
        <v>25</v>
      </c>
      <c r="J2510" s="5">
        <v>102</v>
      </c>
      <c r="K2510" s="5">
        <v>27</v>
      </c>
      <c r="L2510" s="5">
        <v>36</v>
      </c>
      <c r="M2510">
        <v>2</v>
      </c>
      <c r="N2510" t="str">
        <f>VLOOKUP(טבלה1[[#This Row],[level_id]],Level_id!$A$2:$B$5,2)</f>
        <v>Beginner Level</v>
      </c>
      <c r="O2510" t="str">
        <f>LOWER(טבלה1[[#This Row],[level_desc]])</f>
        <v>beginner level</v>
      </c>
      <c r="P2510" s="3" t="str">
        <f>UPPER(טבלה1[[#This Row],[small letters]])</f>
        <v>BEGINNER LEVEL</v>
      </c>
      <c r="Q2510">
        <f>LEN(טבלה1[[#This Row],[no spaces]])</f>
        <v>14</v>
      </c>
      <c r="R2510" t="str">
        <f>TRIM(טבלה1[[#This Row],[small letters]])</f>
        <v>beginner level</v>
      </c>
      <c r="S2510" s="6">
        <v>2.5</v>
      </c>
      <c r="T2510" s="12">
        <v>42698</v>
      </c>
      <c r="U2510" s="6">
        <f>DAY(טבלה1[[#This Row],[published_date]])</f>
        <v>24</v>
      </c>
      <c r="V2510" s="6">
        <f>MONTH(טבלה1[[#This Row],[published_date]])</f>
        <v>11</v>
      </c>
      <c r="W2510" s="6">
        <f>YEAR(טבלה1[[#This Row],[published_date]])</f>
        <v>2016</v>
      </c>
      <c r="X2510">
        <v>4</v>
      </c>
      <c r="Y2510" t="str">
        <f>VLOOKUP(טבלה1[[#This Row],[subject_id]],Subject_id!$A$2:$B$5,2)</f>
        <v>Web Development</v>
      </c>
      <c r="Z2510" s="7">
        <v>43465</v>
      </c>
      <c r="AA2510">
        <f>_xlfn.DAYS(טבלה1[[#This Row],[Removal_date]],טבלה1[[#This Row],[published_date]])</f>
        <v>767</v>
      </c>
      <c r="AB2510" s="4">
        <f>טבלה1[[#This Row],[price]]*טבלה1[[#This Row],[num_subscribers]]</f>
        <v>2550</v>
      </c>
    </row>
    <row r="2511" spans="1:28" x14ac:dyDescent="0.3">
      <c r="A2511">
        <v>1023196</v>
      </c>
      <c r="B2511" t="s">
        <v>6973</v>
      </c>
      <c r="C2511" t="str">
        <f>LEFT(טבלה1[[#This Row],[course_title]],10)</f>
        <v>A Complete</v>
      </c>
      <c r="D2511" t="str">
        <f>RIGHT(טבלה1[[#This Row],[course_title]],10)</f>
        <v xml:space="preserve"> to expert</v>
      </c>
      <c r="E2511" t="str">
        <f>MID(טבלה1[[#This Row],[course_title]],2,10)</f>
        <v xml:space="preserve"> Complete </v>
      </c>
      <c r="F2511" t="s">
        <v>6974</v>
      </c>
      <c r="G2511" t="str">
        <f>REPLACE(טבלה1[[#This Row],[url]],19,3,"com")</f>
        <v>https://www.udemy.com/learn-laravel-from-beginner-to-expert/</v>
      </c>
      <c r="H2511" t="b">
        <v>1</v>
      </c>
      <c r="I2511" s="4">
        <v>25</v>
      </c>
      <c r="J2511" s="5">
        <v>3492</v>
      </c>
      <c r="K2511" s="5">
        <v>61</v>
      </c>
      <c r="L2511" s="5">
        <v>12</v>
      </c>
      <c r="M2511">
        <v>1</v>
      </c>
      <c r="N2511" t="str">
        <f>VLOOKUP(טבלה1[[#This Row],[level_id]],Level_id!$A$2:$B$5,2)</f>
        <v>All levels</v>
      </c>
      <c r="O2511" t="str">
        <f>LOWER(טבלה1[[#This Row],[level_desc]])</f>
        <v>all levels</v>
      </c>
      <c r="P2511" s="3" t="str">
        <f>UPPER(טבלה1[[#This Row],[small letters]])</f>
        <v>ALL LEVELS</v>
      </c>
      <c r="Q2511">
        <f>LEN(טבלה1[[#This Row],[no spaces]])</f>
        <v>10</v>
      </c>
      <c r="R2511" t="str">
        <f>TRIM(טבלה1[[#This Row],[small letters]])</f>
        <v>all levels</v>
      </c>
      <c r="S2511" s="6">
        <v>1.5</v>
      </c>
      <c r="T2511" s="12">
        <v>42710</v>
      </c>
      <c r="U2511" s="6">
        <f>DAY(טבלה1[[#This Row],[published_date]])</f>
        <v>6</v>
      </c>
      <c r="V2511" s="6">
        <f>MONTH(טבלה1[[#This Row],[published_date]])</f>
        <v>12</v>
      </c>
      <c r="W2511" s="6">
        <f>YEAR(טבלה1[[#This Row],[published_date]])</f>
        <v>2016</v>
      </c>
      <c r="X2511">
        <v>4</v>
      </c>
      <c r="Y2511" t="str">
        <f>VLOOKUP(טבלה1[[#This Row],[subject_id]],Subject_id!$A$2:$B$5,2)</f>
        <v>Web Development</v>
      </c>
      <c r="Z2511" s="7">
        <v>43734</v>
      </c>
      <c r="AA2511">
        <f>_xlfn.DAYS(טבלה1[[#This Row],[Removal_date]],טבלה1[[#This Row],[published_date]])</f>
        <v>1024</v>
      </c>
      <c r="AB2511" s="4">
        <f>טבלה1[[#This Row],[price]]*טבלה1[[#This Row],[num_subscribers]]</f>
        <v>87300</v>
      </c>
    </row>
    <row r="2512" spans="1:28" x14ac:dyDescent="0.3">
      <c r="A2512">
        <v>1026206</v>
      </c>
      <c r="B2512" t="s">
        <v>5750</v>
      </c>
      <c r="C2512" t="str">
        <f>LEFT(טבלה1[[#This Row],[course_title]],10)</f>
        <v>Website Bu</v>
      </c>
      <c r="D2512" t="str">
        <f>RIGHT(טבלה1[[#This Row],[course_title]],10)</f>
        <v>e Previews</v>
      </c>
      <c r="E2512" t="str">
        <f>MID(טבלה1[[#This Row],[course_title]],2,10)</f>
        <v>ebsite Bui</v>
      </c>
      <c r="F2512" t="s">
        <v>5751</v>
      </c>
      <c r="G2512" t="str">
        <f>REPLACE(טבלה1[[#This Row],[url]],19,3,"com")</f>
        <v>https://www.udemy.com/website-builder-software-reviews-weebly-vs-squarespace-vs-wix/</v>
      </c>
      <c r="H2512" t="b">
        <v>1</v>
      </c>
      <c r="I2512" s="4">
        <v>25</v>
      </c>
      <c r="J2512" s="5">
        <v>1406</v>
      </c>
      <c r="K2512" s="5">
        <v>12</v>
      </c>
      <c r="L2512" s="5">
        <v>20</v>
      </c>
      <c r="M2512">
        <v>2</v>
      </c>
      <c r="N2512" t="str">
        <f>VLOOKUP(טבלה1[[#This Row],[level_id]],Level_id!$A$2:$B$5,2)</f>
        <v>Beginner Level</v>
      </c>
      <c r="O2512" t="str">
        <f>LOWER(טבלה1[[#This Row],[level_desc]])</f>
        <v>beginner level</v>
      </c>
      <c r="P2512" s="3" t="str">
        <f>UPPER(טבלה1[[#This Row],[small letters]])</f>
        <v>BEGINNER LEVEL</v>
      </c>
      <c r="Q2512">
        <f>LEN(טבלה1[[#This Row],[no spaces]])</f>
        <v>14</v>
      </c>
      <c r="R2512" t="str">
        <f>TRIM(טבלה1[[#This Row],[small letters]])</f>
        <v>beginner level</v>
      </c>
      <c r="S2512" s="6">
        <v>1</v>
      </c>
      <c r="T2512" s="12">
        <v>42719</v>
      </c>
      <c r="U2512" s="6">
        <f>DAY(טבלה1[[#This Row],[published_date]])</f>
        <v>15</v>
      </c>
      <c r="V2512" s="6">
        <f>MONTH(טבלה1[[#This Row],[published_date]])</f>
        <v>12</v>
      </c>
      <c r="W2512" s="6">
        <f>YEAR(טבלה1[[#This Row],[published_date]])</f>
        <v>2016</v>
      </c>
      <c r="X2512">
        <v>4</v>
      </c>
      <c r="Y2512" t="str">
        <f>VLOOKUP(טבלה1[[#This Row],[subject_id]],Subject_id!$A$2:$B$5,2)</f>
        <v>Web Development</v>
      </c>
      <c r="Z2512" s="7">
        <v>43465</v>
      </c>
      <c r="AA2512">
        <f>_xlfn.DAYS(טבלה1[[#This Row],[Removal_date]],טבלה1[[#This Row],[published_date]])</f>
        <v>746</v>
      </c>
      <c r="AB2512" s="4">
        <f>טבלה1[[#This Row],[price]]*טבלה1[[#This Row],[num_subscribers]]</f>
        <v>35150</v>
      </c>
    </row>
    <row r="2513" spans="1:28" x14ac:dyDescent="0.3">
      <c r="A2513">
        <v>1027678</v>
      </c>
      <c r="B2513" t="s">
        <v>2170</v>
      </c>
      <c r="C2513" t="str">
        <f>LEFT(טבלה1[[#This Row],[course_title]],10)</f>
        <v>Depreciati</v>
      </c>
      <c r="D2513" t="str">
        <f>RIGHT(טבלה1[[#This Row],[course_title]],10)</f>
        <v xml:space="preserve"> Depletion</v>
      </c>
      <c r="E2513" t="str">
        <f>MID(טבלה1[[#This Row],[course_title]],2,10)</f>
        <v>epreciatio</v>
      </c>
      <c r="F2513" t="s">
        <v>2171</v>
      </c>
      <c r="G2513" t="str">
        <f>REPLACE(טבלה1[[#This Row],[url]],19,3,"com")</f>
        <v>https://www.udemy.com/depreciation-amor/</v>
      </c>
      <c r="H2513" t="b">
        <v>1</v>
      </c>
      <c r="I2513" s="4">
        <v>25</v>
      </c>
      <c r="J2513" s="5">
        <v>7</v>
      </c>
      <c r="K2513" s="5">
        <v>1</v>
      </c>
      <c r="L2513" s="5">
        <v>13</v>
      </c>
      <c r="M2513">
        <v>4</v>
      </c>
      <c r="N2513" t="str">
        <f>VLOOKUP(טבלה1[[#This Row],[level_id]],Level_id!$A$2:$B$5,2)</f>
        <v>Intermediate Level</v>
      </c>
      <c r="O2513" t="str">
        <f>LOWER(טבלה1[[#This Row],[level_desc]])</f>
        <v>intermediate level</v>
      </c>
      <c r="P2513" s="3" t="str">
        <f>UPPER(טבלה1[[#This Row],[small letters]])</f>
        <v>INTERMEDIATE LEVEL</v>
      </c>
      <c r="Q2513">
        <f>LEN(טבלה1[[#This Row],[no spaces]])</f>
        <v>18</v>
      </c>
      <c r="R2513" t="str">
        <f>TRIM(טבלה1[[#This Row],[small letters]])</f>
        <v>intermediate level</v>
      </c>
      <c r="S2513" s="6">
        <v>1</v>
      </c>
      <c r="T2513" s="12">
        <v>42800</v>
      </c>
      <c r="U2513" s="6">
        <f>DAY(טבלה1[[#This Row],[published_date]])</f>
        <v>6</v>
      </c>
      <c r="V2513" s="6">
        <f>MONTH(טבלה1[[#This Row],[published_date]])</f>
        <v>3</v>
      </c>
      <c r="W2513" s="6">
        <f>YEAR(טבלה1[[#This Row],[published_date]])</f>
        <v>2017</v>
      </c>
      <c r="X2513">
        <v>1</v>
      </c>
      <c r="Y2513" t="str">
        <f>VLOOKUP(טבלה1[[#This Row],[subject_id]],Subject_id!$A$2:$B$5,2)</f>
        <v>Business Finance</v>
      </c>
      <c r="Z2513" s="7">
        <v>44114</v>
      </c>
      <c r="AA2513">
        <f>_xlfn.DAYS(טבלה1[[#This Row],[Removal_date]],טבלה1[[#This Row],[published_date]])</f>
        <v>1314</v>
      </c>
      <c r="AB2513" s="4">
        <f>טבלה1[[#This Row],[price]]*טבלה1[[#This Row],[num_subscribers]]</f>
        <v>175</v>
      </c>
    </row>
    <row r="2514" spans="1:28" x14ac:dyDescent="0.3">
      <c r="A2514">
        <v>1035638</v>
      </c>
      <c r="B2514" t="s">
        <v>1570</v>
      </c>
      <c r="C2514" t="str">
        <f>LEFT(טבלה1[[#This Row],[course_title]],10)</f>
        <v>Understand</v>
      </c>
      <c r="D2514" t="str">
        <f>RIGHT(טבלה1[[#This Row],[course_title]],10)</f>
        <v>Statements</v>
      </c>
      <c r="E2514" t="str">
        <f>MID(טבלה1[[#This Row],[course_title]],2,10)</f>
        <v>nderstandi</v>
      </c>
      <c r="F2514" t="s">
        <v>1571</v>
      </c>
      <c r="G2514" t="str">
        <f>REPLACE(טבלה1[[#This Row],[url]],19,3,"com")</f>
        <v>https://www.udemy.com/understanding-financial-statements/</v>
      </c>
      <c r="H2514" t="b">
        <v>1</v>
      </c>
      <c r="I2514" s="4">
        <v>25</v>
      </c>
      <c r="J2514" s="5">
        <v>0</v>
      </c>
      <c r="K2514" s="5">
        <v>0</v>
      </c>
      <c r="L2514" s="5">
        <v>10</v>
      </c>
      <c r="M2514">
        <v>1</v>
      </c>
      <c r="N2514" t="str">
        <f>VLOOKUP(טבלה1[[#This Row],[level_id]],Level_id!$A$2:$B$5,2)</f>
        <v>All levels</v>
      </c>
      <c r="O2514" t="str">
        <f>LOWER(טבלה1[[#This Row],[level_desc]])</f>
        <v>all levels</v>
      </c>
      <c r="P2514" s="3" t="str">
        <f>UPPER(טבלה1[[#This Row],[small letters]])</f>
        <v>ALL LEVELS</v>
      </c>
      <c r="Q2514">
        <f>LEN(טבלה1[[#This Row],[no spaces]])</f>
        <v>10</v>
      </c>
      <c r="R2514" t="str">
        <f>TRIM(טבלה1[[#This Row],[small letters]])</f>
        <v>all levels</v>
      </c>
      <c r="S2514" s="6">
        <v>1</v>
      </c>
      <c r="T2514" s="12">
        <v>42719</v>
      </c>
      <c r="U2514" s="6">
        <f>DAY(טבלה1[[#This Row],[published_date]])</f>
        <v>15</v>
      </c>
      <c r="V2514" s="6">
        <f>MONTH(טבלה1[[#This Row],[published_date]])</f>
        <v>12</v>
      </c>
      <c r="W2514" s="6">
        <f>YEAR(טבלה1[[#This Row],[published_date]])</f>
        <v>2016</v>
      </c>
      <c r="X2514">
        <v>1</v>
      </c>
      <c r="Y2514" t="str">
        <f>VLOOKUP(טבלה1[[#This Row],[subject_id]],Subject_id!$A$2:$B$5,2)</f>
        <v>Business Finance</v>
      </c>
      <c r="Z2514" s="7">
        <v>43318</v>
      </c>
      <c r="AA2514">
        <f>_xlfn.DAYS(טבלה1[[#This Row],[Removal_date]],טבלה1[[#This Row],[published_date]])</f>
        <v>599</v>
      </c>
      <c r="AB2514" s="4">
        <f>טבלה1[[#This Row],[price]]*טבלה1[[#This Row],[num_subscribers]]</f>
        <v>0</v>
      </c>
    </row>
    <row r="2515" spans="1:28" x14ac:dyDescent="0.3">
      <c r="A2515">
        <v>1047408</v>
      </c>
      <c r="B2515" t="s">
        <v>3238</v>
      </c>
      <c r="C2515" t="str">
        <f>LEFT(טבלה1[[#This Row],[course_title]],10)</f>
        <v>Easy Color</v>
      </c>
      <c r="D2515" t="str">
        <f>RIGHT(טבלה1[[#This Row],[course_title]],10)</f>
        <v>ook Design</v>
      </c>
      <c r="E2515" t="str">
        <f>MID(טבלה1[[#This Row],[course_title]],2,10)</f>
        <v>asy Colori</v>
      </c>
      <c r="F2515" t="s">
        <v>3239</v>
      </c>
      <c r="G2515" t="str">
        <f>REPLACE(טבלה1[[#This Row],[url]],19,3,"com")</f>
        <v>https://www.udemy.com/easy-coloring-book-design/</v>
      </c>
      <c r="H2515" t="b">
        <v>1</v>
      </c>
      <c r="I2515" s="4">
        <v>25</v>
      </c>
      <c r="J2515" s="5">
        <v>0</v>
      </c>
      <c r="K2515" s="5">
        <v>0</v>
      </c>
      <c r="L2515" s="5">
        <v>9</v>
      </c>
      <c r="M2515">
        <v>2</v>
      </c>
      <c r="N2515" t="str">
        <f>VLOOKUP(טבלה1[[#This Row],[level_id]],Level_id!$A$2:$B$5,2)</f>
        <v>Beginner Level</v>
      </c>
      <c r="O2515" t="str">
        <f>LOWER(טבלה1[[#This Row],[level_desc]])</f>
        <v>beginner level</v>
      </c>
      <c r="P2515" s="3" t="str">
        <f>UPPER(טבלה1[[#This Row],[small letters]])</f>
        <v>BEGINNER LEVEL</v>
      </c>
      <c r="Q2515">
        <f>LEN(טבלה1[[#This Row],[no spaces]])</f>
        <v>14</v>
      </c>
      <c r="R2515" t="str">
        <f>TRIM(טבלה1[[#This Row],[small letters]])</f>
        <v>beginner level</v>
      </c>
      <c r="S2515" s="6">
        <v>0.58333333300000001</v>
      </c>
      <c r="T2515" s="12">
        <v>42726</v>
      </c>
      <c r="U2515" s="6">
        <f>DAY(טבלה1[[#This Row],[published_date]])</f>
        <v>22</v>
      </c>
      <c r="V2515" s="6">
        <f>MONTH(טבלה1[[#This Row],[published_date]])</f>
        <v>12</v>
      </c>
      <c r="W2515" s="6">
        <f>YEAR(טבלה1[[#This Row],[published_date]])</f>
        <v>2016</v>
      </c>
      <c r="X2515">
        <v>2</v>
      </c>
      <c r="Y2515" t="str">
        <f>VLOOKUP(טבלה1[[#This Row],[subject_id]],Subject_id!$A$2:$B$5,2)</f>
        <v>Graphic Design</v>
      </c>
      <c r="Z2515" s="7">
        <v>43465</v>
      </c>
      <c r="AA2515">
        <f>_xlfn.DAYS(טבלה1[[#This Row],[Removal_date]],טבלה1[[#This Row],[published_date]])</f>
        <v>739</v>
      </c>
      <c r="AB2515" s="4">
        <f>טבלה1[[#This Row],[price]]*טבלה1[[#This Row],[num_subscribers]]</f>
        <v>0</v>
      </c>
    </row>
    <row r="2516" spans="1:28" x14ac:dyDescent="0.3">
      <c r="A2516">
        <v>1051672</v>
      </c>
      <c r="B2516" t="s">
        <v>6012</v>
      </c>
      <c r="C2516" t="str">
        <f>LEFT(טבלה1[[#This Row],[course_title]],10)</f>
        <v xml:space="preserve">Learn PHP </v>
      </c>
      <c r="D2516" t="str">
        <f>RIGHT(טבלה1[[#This Row],[course_title]],10)</f>
        <v xml:space="preserve"> scratch!!</v>
      </c>
      <c r="E2516" t="str">
        <f>MID(טבלה1[[#This Row],[course_title]],2,10)</f>
        <v>earn PHP f</v>
      </c>
      <c r="F2516" t="s">
        <v>6013</v>
      </c>
      <c r="G2516" t="str">
        <f>REPLACE(טבלה1[[#This Row],[url]],19,3,"com")</f>
        <v>https://www.udemy.com/learn-php-from-scratch-by-niveditajain/</v>
      </c>
      <c r="H2516" t="b">
        <v>1</v>
      </c>
      <c r="I2516" s="4">
        <v>25</v>
      </c>
      <c r="J2516" s="5">
        <v>1908</v>
      </c>
      <c r="K2516" s="5">
        <v>12</v>
      </c>
      <c r="L2516" s="5">
        <v>17</v>
      </c>
      <c r="M2516">
        <v>2</v>
      </c>
      <c r="N2516" t="str">
        <f>VLOOKUP(טבלה1[[#This Row],[level_id]],Level_id!$A$2:$B$5,2)</f>
        <v>Beginner Level</v>
      </c>
      <c r="O2516" t="str">
        <f>LOWER(טבלה1[[#This Row],[level_desc]])</f>
        <v>beginner level</v>
      </c>
      <c r="P2516" s="3" t="str">
        <f>UPPER(טבלה1[[#This Row],[small letters]])</f>
        <v>BEGINNER LEVEL</v>
      </c>
      <c r="Q2516">
        <f>LEN(טבלה1[[#This Row],[no spaces]])</f>
        <v>14</v>
      </c>
      <c r="R2516" t="str">
        <f>TRIM(טבלה1[[#This Row],[small letters]])</f>
        <v>beginner level</v>
      </c>
      <c r="S2516" s="6">
        <v>1.5</v>
      </c>
      <c r="T2516" s="12">
        <v>42853</v>
      </c>
      <c r="U2516" s="6">
        <f>DAY(טבלה1[[#This Row],[published_date]])</f>
        <v>28</v>
      </c>
      <c r="V2516" s="6">
        <f>MONTH(טבלה1[[#This Row],[published_date]])</f>
        <v>4</v>
      </c>
      <c r="W2516" s="6">
        <f>YEAR(טבלה1[[#This Row],[published_date]])</f>
        <v>2017</v>
      </c>
      <c r="X2516">
        <v>4</v>
      </c>
      <c r="Y2516" t="str">
        <f>VLOOKUP(טבלה1[[#This Row],[subject_id]],Subject_id!$A$2:$B$5,2)</f>
        <v>Web Development</v>
      </c>
      <c r="Z2516" s="7">
        <v>43465</v>
      </c>
      <c r="AA2516">
        <f>_xlfn.DAYS(טבלה1[[#This Row],[Removal_date]],טבלה1[[#This Row],[published_date]])</f>
        <v>612</v>
      </c>
      <c r="AB2516" s="4">
        <f>טבלה1[[#This Row],[price]]*טבלה1[[#This Row],[num_subscribers]]</f>
        <v>47700</v>
      </c>
    </row>
    <row r="2517" spans="1:28" x14ac:dyDescent="0.3">
      <c r="A2517">
        <v>1058530</v>
      </c>
      <c r="B2517" t="s">
        <v>1164</v>
      </c>
      <c r="C2517" t="str">
        <f>LEFT(טבלה1[[#This Row],[course_title]],10)</f>
        <v>How to Get</v>
      </c>
      <c r="D2517" t="str">
        <f>RIGHT(טבלה1[[#This Row],[course_title]],10)</f>
        <v>rtune 500!</v>
      </c>
      <c r="E2517" t="str">
        <f>MID(טבלה1[[#This Row],[course_title]],2,10)</f>
        <v xml:space="preserve">ow to Get </v>
      </c>
      <c r="F2517" t="s">
        <v>1165</v>
      </c>
      <c r="G2517" t="str">
        <f>REPLACE(טבלה1[[#This Row],[url]],19,3,"com")</f>
        <v>https://www.udemy.com/how-to-get-growing-passive-income-from-the-fortune-500/</v>
      </c>
      <c r="H2517" t="b">
        <v>1</v>
      </c>
      <c r="I2517" s="4">
        <v>25</v>
      </c>
      <c r="J2517" s="5">
        <v>4</v>
      </c>
      <c r="K2517" s="5">
        <v>0</v>
      </c>
      <c r="L2517" s="5">
        <v>12</v>
      </c>
      <c r="M2517">
        <v>1</v>
      </c>
      <c r="N2517" t="str">
        <f>VLOOKUP(טבלה1[[#This Row],[level_id]],Level_id!$A$2:$B$5,2)</f>
        <v>All levels</v>
      </c>
      <c r="O2517" t="str">
        <f>LOWER(טבלה1[[#This Row],[level_desc]])</f>
        <v>all levels</v>
      </c>
      <c r="P2517" s="3" t="str">
        <f>UPPER(טבלה1[[#This Row],[small letters]])</f>
        <v>ALL LEVELS</v>
      </c>
      <c r="Q2517">
        <f>LEN(טבלה1[[#This Row],[no spaces]])</f>
        <v>10</v>
      </c>
      <c r="R2517" t="str">
        <f>TRIM(טבלה1[[#This Row],[small letters]])</f>
        <v>all levels</v>
      </c>
      <c r="S2517" s="6">
        <v>1</v>
      </c>
      <c r="T2517" s="12">
        <v>42754</v>
      </c>
      <c r="U2517" s="6">
        <f>DAY(טבלה1[[#This Row],[published_date]])</f>
        <v>19</v>
      </c>
      <c r="V2517" s="6">
        <f>MONTH(טבלה1[[#This Row],[published_date]])</f>
        <v>1</v>
      </c>
      <c r="W2517" s="6">
        <f>YEAR(טבלה1[[#This Row],[published_date]])</f>
        <v>2017</v>
      </c>
      <c r="X2517">
        <v>1</v>
      </c>
      <c r="Y2517" t="str">
        <f>VLOOKUP(טבלה1[[#This Row],[subject_id]],Subject_id!$A$2:$B$5,2)</f>
        <v>Business Finance</v>
      </c>
      <c r="Z2517" s="7">
        <v>43318</v>
      </c>
      <c r="AA2517">
        <f>_xlfn.DAYS(טבלה1[[#This Row],[Removal_date]],טבלה1[[#This Row],[published_date]])</f>
        <v>564</v>
      </c>
      <c r="AB2517" s="4">
        <f>טבלה1[[#This Row],[price]]*טבלה1[[#This Row],[num_subscribers]]</f>
        <v>100</v>
      </c>
    </row>
    <row r="2518" spans="1:28" x14ac:dyDescent="0.3">
      <c r="A2518">
        <v>1088178</v>
      </c>
      <c r="B2518" t="s">
        <v>7341</v>
      </c>
      <c r="C2518" t="str">
        <f>LEFT(טבלה1[[#This Row],[course_title]],10)</f>
        <v>How To Des</v>
      </c>
      <c r="D2518" t="str">
        <f>RIGHT(טבלה1[[#This Row],[course_title]],10)</f>
        <v>ing At All</v>
      </c>
      <c r="E2518" t="str">
        <f>MID(טבלה1[[#This Row],[course_title]],2,10)</f>
        <v>ow To Desi</v>
      </c>
      <c r="F2518" t="s">
        <v>7342</v>
      </c>
      <c r="G2518" t="str">
        <f>REPLACE(טבלה1[[#This Row],[url]],19,3,"com")</f>
        <v>https://www.udemy.com/how-to-make-a-wordpress-website-course/</v>
      </c>
      <c r="H2518" t="b">
        <v>1</v>
      </c>
      <c r="I2518" s="4">
        <v>25</v>
      </c>
      <c r="J2518" s="5">
        <v>306</v>
      </c>
      <c r="K2518" s="5">
        <v>3</v>
      </c>
      <c r="L2518" s="5">
        <v>42</v>
      </c>
      <c r="M2518">
        <v>2</v>
      </c>
      <c r="N2518" t="str">
        <f>VLOOKUP(טבלה1[[#This Row],[level_id]],Level_id!$A$2:$B$5,2)</f>
        <v>Beginner Level</v>
      </c>
      <c r="O2518" t="str">
        <f>LOWER(טבלה1[[#This Row],[level_desc]])</f>
        <v>beginner level</v>
      </c>
      <c r="P2518" s="3" t="str">
        <f>UPPER(טבלה1[[#This Row],[small letters]])</f>
        <v>BEGINNER LEVEL</v>
      </c>
      <c r="Q2518">
        <f>LEN(טבלה1[[#This Row],[no spaces]])</f>
        <v>14</v>
      </c>
      <c r="R2518" t="str">
        <f>TRIM(טבלה1[[#This Row],[small letters]])</f>
        <v>beginner level</v>
      </c>
      <c r="S2518" s="6">
        <v>3.5</v>
      </c>
      <c r="T2518" s="12">
        <v>42804</v>
      </c>
      <c r="U2518" s="6">
        <f>DAY(טבלה1[[#This Row],[published_date]])</f>
        <v>10</v>
      </c>
      <c r="V2518" s="6">
        <f>MONTH(טבלה1[[#This Row],[published_date]])</f>
        <v>3</v>
      </c>
      <c r="W2518" s="6">
        <f>YEAR(טבלה1[[#This Row],[published_date]])</f>
        <v>2017</v>
      </c>
      <c r="X2518">
        <v>4</v>
      </c>
      <c r="Y2518" t="str">
        <f>VLOOKUP(טבלה1[[#This Row],[subject_id]],Subject_id!$A$2:$B$5,2)</f>
        <v>Web Development</v>
      </c>
      <c r="Z2518" s="7">
        <v>43465</v>
      </c>
      <c r="AA2518">
        <f>_xlfn.DAYS(טבלה1[[#This Row],[Removal_date]],טבלה1[[#This Row],[published_date]])</f>
        <v>661</v>
      </c>
      <c r="AB2518" s="4">
        <f>טבלה1[[#This Row],[price]]*טבלה1[[#This Row],[num_subscribers]]</f>
        <v>7650</v>
      </c>
    </row>
    <row r="2519" spans="1:28" x14ac:dyDescent="0.3">
      <c r="A2519">
        <v>1089062</v>
      </c>
      <c r="B2519" t="s">
        <v>3558</v>
      </c>
      <c r="C2519" t="str">
        <f>LEFT(טבלה1[[#This Row],[course_title]],10)</f>
        <v>Add realis</v>
      </c>
      <c r="D2519" t="str">
        <f>RIGHT(טבלה1[[#This Row],[course_title]],10)</f>
        <v>Photoshop!</v>
      </c>
      <c r="E2519" t="str">
        <f>MID(טבלה1[[#This Row],[course_title]],2,10)</f>
        <v>dd realist</v>
      </c>
      <c r="F2519" t="s">
        <v>3559</v>
      </c>
      <c r="G2519" t="str">
        <f>REPLACE(טבלה1[[#This Row],[url]],19,3,"com")</f>
        <v>https://www.udemy.com/colorize-your-pencil-drawing-in-photoshop/</v>
      </c>
      <c r="H2519" t="b">
        <v>1</v>
      </c>
      <c r="I2519" s="4">
        <v>25</v>
      </c>
      <c r="J2519" s="5">
        <v>17</v>
      </c>
      <c r="K2519" s="5">
        <v>3</v>
      </c>
      <c r="L2519" s="5">
        <v>8</v>
      </c>
      <c r="M2519">
        <v>2</v>
      </c>
      <c r="N2519" t="str">
        <f>VLOOKUP(טבלה1[[#This Row],[level_id]],Level_id!$A$2:$B$5,2)</f>
        <v>Beginner Level</v>
      </c>
      <c r="O2519" t="str">
        <f>LOWER(טבלה1[[#This Row],[level_desc]])</f>
        <v>beginner level</v>
      </c>
      <c r="P2519" s="3" t="str">
        <f>UPPER(טבלה1[[#This Row],[small letters]])</f>
        <v>BEGINNER LEVEL</v>
      </c>
      <c r="Q2519">
        <f>LEN(טבלה1[[#This Row],[no spaces]])</f>
        <v>14</v>
      </c>
      <c r="R2519" t="str">
        <f>TRIM(טבלה1[[#This Row],[small letters]])</f>
        <v>beginner level</v>
      </c>
      <c r="S2519" s="6">
        <v>1</v>
      </c>
      <c r="T2519" s="12">
        <v>42768</v>
      </c>
      <c r="U2519" s="6">
        <f>DAY(טבלה1[[#This Row],[published_date]])</f>
        <v>2</v>
      </c>
      <c r="V2519" s="6">
        <f>MONTH(טבלה1[[#This Row],[published_date]])</f>
        <v>2</v>
      </c>
      <c r="W2519" s="6">
        <f>YEAR(טבלה1[[#This Row],[published_date]])</f>
        <v>2017</v>
      </c>
      <c r="X2519">
        <v>2</v>
      </c>
      <c r="Y2519" t="str">
        <f>VLOOKUP(טבלה1[[#This Row],[subject_id]],Subject_id!$A$2:$B$5,2)</f>
        <v>Graphic Design</v>
      </c>
      <c r="Z2519" s="7">
        <v>43465</v>
      </c>
      <c r="AA2519">
        <f>_xlfn.DAYS(טבלה1[[#This Row],[Removal_date]],טבלה1[[#This Row],[published_date]])</f>
        <v>697</v>
      </c>
      <c r="AB2519" s="4">
        <f>טבלה1[[#This Row],[price]]*טבלה1[[#This Row],[num_subscribers]]</f>
        <v>425</v>
      </c>
    </row>
    <row r="2520" spans="1:28" x14ac:dyDescent="0.3">
      <c r="A2520">
        <v>1100746</v>
      </c>
      <c r="B2520" t="s">
        <v>2224</v>
      </c>
      <c r="C2520" t="str">
        <f>LEFT(טבלה1[[#This Row],[course_title]],10)</f>
        <v>â‰ªè™Žã®å</v>
      </c>
      <c r="D2520" t="str">
        <f>RIGHT(טבלה1[[#This Row],[course_title]],10)</f>
        <v>¿ã€è§£æ¶ˆ</v>
      </c>
      <c r="E2520" t="str">
        <f>MID(טבלה1[[#This Row],[course_title]],2,10)</f>
        <v>‰ªè™Žã®å·</v>
      </c>
      <c r="F2520" t="s">
        <v>2225</v>
      </c>
      <c r="G2520" t="str">
        <f>REPLACE(טבלה1[[#This Row],[url]],19,3,"com")</f>
        <v>https://www.udemy.com/kabucom_zeise/</v>
      </c>
      <c r="H2520" t="b">
        <v>1</v>
      </c>
      <c r="I2520" s="4">
        <v>25</v>
      </c>
      <c r="J2520" s="5">
        <v>3840</v>
      </c>
      <c r="K2520" s="5">
        <v>296</v>
      </c>
      <c r="L2520" s="5">
        <v>33</v>
      </c>
      <c r="M2520">
        <v>4</v>
      </c>
      <c r="N2520" t="str">
        <f>VLOOKUP(טבלה1[[#This Row],[level_id]],Level_id!$A$2:$B$5,2)</f>
        <v>Intermediate Level</v>
      </c>
      <c r="O2520" t="str">
        <f>LOWER(טבלה1[[#This Row],[level_desc]])</f>
        <v>intermediate level</v>
      </c>
      <c r="P2520" s="3" t="str">
        <f>UPPER(טבלה1[[#This Row],[small letters]])</f>
        <v>INTERMEDIATE LEVEL</v>
      </c>
      <c r="Q2520">
        <f>LEN(טבלה1[[#This Row],[no spaces]])</f>
        <v>18</v>
      </c>
      <c r="R2520" t="str">
        <f>TRIM(טבלה1[[#This Row],[small letters]])</f>
        <v>intermediate level</v>
      </c>
      <c r="S2520" s="6">
        <v>1.5</v>
      </c>
      <c r="T2520" s="12">
        <v>42787</v>
      </c>
      <c r="U2520" s="6">
        <f>DAY(טבלה1[[#This Row],[published_date]])</f>
        <v>21</v>
      </c>
      <c r="V2520" s="6">
        <f>MONTH(טבלה1[[#This Row],[published_date]])</f>
        <v>2</v>
      </c>
      <c r="W2520" s="6">
        <f>YEAR(טבלה1[[#This Row],[published_date]])</f>
        <v>2017</v>
      </c>
      <c r="X2520">
        <v>1</v>
      </c>
      <c r="Y2520" t="str">
        <f>VLOOKUP(טבלה1[[#This Row],[subject_id]],Subject_id!$A$2:$B$5,2)</f>
        <v>Business Finance</v>
      </c>
      <c r="Z2520" s="7">
        <v>44114</v>
      </c>
      <c r="AA2520">
        <f>_xlfn.DAYS(טבלה1[[#This Row],[Removal_date]],טבלה1[[#This Row],[published_date]])</f>
        <v>1327</v>
      </c>
      <c r="AB2520" s="4">
        <f>טבלה1[[#This Row],[price]]*טבלה1[[#This Row],[num_subscribers]]</f>
        <v>96000</v>
      </c>
    </row>
    <row r="2521" spans="1:28" x14ac:dyDescent="0.3">
      <c r="A2521">
        <v>1103590</v>
      </c>
      <c r="B2521" t="s">
        <v>566</v>
      </c>
      <c r="C2521" t="str">
        <f>LEFT(טבלה1[[#This Row],[course_title]],10)</f>
        <v>Trading co</v>
      </c>
      <c r="D2521" t="str">
        <f>RIGHT(טבלה1[[#This Row],[course_title]],10)</f>
        <v xml:space="preserve"> Fibonacci</v>
      </c>
      <c r="E2521" t="str">
        <f>MID(טבלה1[[#This Row],[course_title]],2,10)</f>
        <v>rading con</v>
      </c>
      <c r="F2521" t="s">
        <v>567</v>
      </c>
      <c r="G2521" t="str">
        <f>REPLACE(טבלה1[[#This Row],[url]],19,3,"com")</f>
        <v>https://www.udemy.com/trading-con-retrocesos-de-fibonacci/</v>
      </c>
      <c r="H2521" t="b">
        <v>1</v>
      </c>
      <c r="I2521" s="4">
        <v>25</v>
      </c>
      <c r="J2521" s="5">
        <v>14</v>
      </c>
      <c r="K2521" s="5">
        <v>4</v>
      </c>
      <c r="L2521" s="5">
        <v>15</v>
      </c>
      <c r="M2521">
        <v>1</v>
      </c>
      <c r="N2521" t="str">
        <f>VLOOKUP(טבלה1[[#This Row],[level_id]],Level_id!$A$2:$B$5,2)</f>
        <v>All levels</v>
      </c>
      <c r="O2521" t="str">
        <f>LOWER(טבלה1[[#This Row],[level_desc]])</f>
        <v>all levels</v>
      </c>
      <c r="P2521" s="3" t="str">
        <f>UPPER(טבלה1[[#This Row],[small letters]])</f>
        <v>ALL LEVELS</v>
      </c>
      <c r="Q2521">
        <f>LEN(טבלה1[[#This Row],[no spaces]])</f>
        <v>10</v>
      </c>
      <c r="R2521" t="str">
        <f>TRIM(טבלה1[[#This Row],[small letters]])</f>
        <v>all levels</v>
      </c>
      <c r="S2521" s="6">
        <v>2.5</v>
      </c>
      <c r="T2521" s="12">
        <v>42773</v>
      </c>
      <c r="U2521" s="6">
        <f>DAY(טבלה1[[#This Row],[published_date]])</f>
        <v>7</v>
      </c>
      <c r="V2521" s="6">
        <f>MONTH(טבלה1[[#This Row],[published_date]])</f>
        <v>2</v>
      </c>
      <c r="W2521" s="6">
        <f>YEAR(טבלה1[[#This Row],[published_date]])</f>
        <v>2017</v>
      </c>
      <c r="X2521">
        <v>1</v>
      </c>
      <c r="Y2521" t="str">
        <f>VLOOKUP(טבלה1[[#This Row],[subject_id]],Subject_id!$A$2:$B$5,2)</f>
        <v>Business Finance</v>
      </c>
      <c r="Z2521" s="7">
        <v>43318</v>
      </c>
      <c r="AA2521">
        <f>_xlfn.DAYS(טבלה1[[#This Row],[Removal_date]],טבלה1[[#This Row],[published_date]])</f>
        <v>545</v>
      </c>
      <c r="AB2521" s="4">
        <f>טבלה1[[#This Row],[price]]*טבלה1[[#This Row],[num_subscribers]]</f>
        <v>350</v>
      </c>
    </row>
    <row r="2522" spans="1:28" x14ac:dyDescent="0.3">
      <c r="A2522">
        <v>1105904</v>
      </c>
      <c r="B2522" t="s">
        <v>3874</v>
      </c>
      <c r="C2522" t="str">
        <f>LEFT(טבלה1[[#This Row],[course_title]],10)</f>
        <v xml:space="preserve">Learn How </v>
      </c>
      <c r="D2522" t="str">
        <f>RIGHT(טבלה1[[#This Row],[course_title]],10)</f>
        <v xml:space="preserve"> Hop Songs</v>
      </c>
      <c r="E2522" t="str">
        <f>MID(טבלה1[[#This Row],[course_title]],2,10)</f>
        <v>earn How T</v>
      </c>
      <c r="F2522" t="s">
        <v>3875</v>
      </c>
      <c r="G2522" t="str">
        <f>REPLACE(טבלה1[[#This Row],[url]],19,3,"com")</f>
        <v>https://www.udemy.com/learn-how-to-play-25-classic-hip-hop-songs/</v>
      </c>
      <c r="H2522" t="b">
        <v>1</v>
      </c>
      <c r="I2522" s="4">
        <v>25</v>
      </c>
      <c r="J2522" s="5">
        <v>153</v>
      </c>
      <c r="K2522" s="5">
        <v>9</v>
      </c>
      <c r="L2522" s="5">
        <v>27</v>
      </c>
      <c r="M2522">
        <v>1</v>
      </c>
      <c r="N2522" t="str">
        <f>VLOOKUP(טבלה1[[#This Row],[level_id]],Level_id!$A$2:$B$5,2)</f>
        <v>All levels</v>
      </c>
      <c r="O2522" t="str">
        <f>LOWER(טבלה1[[#This Row],[level_desc]])</f>
        <v>all levels</v>
      </c>
      <c r="P2522" s="3" t="str">
        <f>UPPER(טבלה1[[#This Row],[small letters]])</f>
        <v>ALL LEVELS</v>
      </c>
      <c r="Q2522">
        <f>LEN(טבלה1[[#This Row],[no spaces]])</f>
        <v>10</v>
      </c>
      <c r="R2522" t="str">
        <f>TRIM(טבלה1[[#This Row],[small letters]])</f>
        <v>all levels</v>
      </c>
      <c r="S2522" s="6">
        <v>2.5</v>
      </c>
      <c r="T2522" s="12">
        <v>42779</v>
      </c>
      <c r="U2522" s="6">
        <f>DAY(טבלה1[[#This Row],[published_date]])</f>
        <v>13</v>
      </c>
      <c r="V2522" s="6">
        <f>MONTH(טבלה1[[#This Row],[published_date]])</f>
        <v>2</v>
      </c>
      <c r="W2522" s="6">
        <f>YEAR(טבלה1[[#This Row],[published_date]])</f>
        <v>2017</v>
      </c>
      <c r="X2522">
        <v>3</v>
      </c>
      <c r="Y2522" t="str">
        <f>VLOOKUP(טבלה1[[#This Row],[subject_id]],Subject_id!$A$2:$B$5,2)</f>
        <v>Musical Instruments</v>
      </c>
      <c r="Z2522" s="7">
        <v>43734</v>
      </c>
      <c r="AA2522">
        <f>_xlfn.DAYS(טבלה1[[#This Row],[Removal_date]],טבלה1[[#This Row],[published_date]])</f>
        <v>955</v>
      </c>
      <c r="AB2522" s="4">
        <f>טבלה1[[#This Row],[price]]*טבלה1[[#This Row],[num_subscribers]]</f>
        <v>3825</v>
      </c>
    </row>
    <row r="2523" spans="1:28" x14ac:dyDescent="0.3">
      <c r="A2523">
        <v>1136038</v>
      </c>
      <c r="B2523" t="s">
        <v>1796</v>
      </c>
      <c r="C2523" t="str">
        <f>LEFT(טבלה1[[#This Row],[course_title]],10)</f>
        <v xml:space="preserve">Free Ways </v>
      </c>
      <c r="D2523" t="str">
        <f>RIGHT(טבלה1[[#This Row],[course_title]],10)</f>
        <v>ome Online</v>
      </c>
      <c r="E2523" t="str">
        <f>MID(טבלה1[[#This Row],[course_title]],2,10)</f>
        <v>ree Ways t</v>
      </c>
      <c r="F2523" t="s">
        <v>1797</v>
      </c>
      <c r="G2523" t="str">
        <f>REPLACE(טבלה1[[#This Row],[url]],19,3,"com")</f>
        <v>https://www.udemy.com/how-to-make-passive-income-online/</v>
      </c>
      <c r="H2523" t="b">
        <v>1</v>
      </c>
      <c r="I2523" s="4">
        <v>25</v>
      </c>
      <c r="J2523" s="5">
        <v>0</v>
      </c>
      <c r="K2523" s="5">
        <v>0</v>
      </c>
      <c r="L2523" s="5">
        <v>27</v>
      </c>
      <c r="M2523">
        <v>2</v>
      </c>
      <c r="N2523" t="str">
        <f>VLOOKUP(טבלה1[[#This Row],[level_id]],Level_id!$A$2:$B$5,2)</f>
        <v>Beginner Level</v>
      </c>
      <c r="O2523" t="str">
        <f>LOWER(טבלה1[[#This Row],[level_desc]])</f>
        <v>beginner level</v>
      </c>
      <c r="P2523" s="3" t="str">
        <f>UPPER(טבלה1[[#This Row],[small letters]])</f>
        <v>BEGINNER LEVEL</v>
      </c>
      <c r="Q2523">
        <f>LEN(טבלה1[[#This Row],[no spaces]])</f>
        <v>14</v>
      </c>
      <c r="R2523" t="str">
        <f>TRIM(טבלה1[[#This Row],[small letters]])</f>
        <v>beginner level</v>
      </c>
      <c r="S2523" s="6">
        <v>1</v>
      </c>
      <c r="T2523" s="12">
        <v>42842</v>
      </c>
      <c r="U2523" s="6">
        <f>DAY(טבלה1[[#This Row],[published_date]])</f>
        <v>17</v>
      </c>
      <c r="V2523" s="6">
        <f>MONTH(טבלה1[[#This Row],[published_date]])</f>
        <v>4</v>
      </c>
      <c r="W2523" s="6">
        <f>YEAR(טבלה1[[#This Row],[published_date]])</f>
        <v>2017</v>
      </c>
      <c r="X2523">
        <v>1</v>
      </c>
      <c r="Y2523" t="str">
        <f>VLOOKUP(טבלה1[[#This Row],[subject_id]],Subject_id!$A$2:$B$5,2)</f>
        <v>Business Finance</v>
      </c>
      <c r="Z2523" s="7">
        <v>43465</v>
      </c>
      <c r="AA2523">
        <f>_xlfn.DAYS(טבלה1[[#This Row],[Removal_date]],טבלה1[[#This Row],[published_date]])</f>
        <v>623</v>
      </c>
      <c r="AB2523" s="4">
        <f>טבלה1[[#This Row],[price]]*טבלה1[[#This Row],[num_subscribers]]</f>
        <v>0</v>
      </c>
    </row>
    <row r="2524" spans="1:28" x14ac:dyDescent="0.3">
      <c r="A2524">
        <v>1137310</v>
      </c>
      <c r="B2524" t="s">
        <v>2110</v>
      </c>
      <c r="C2524" t="str">
        <f>LEFT(טבלה1[[#This Row],[course_title]],10)</f>
        <v>è‡ªåˆ†ã«å</v>
      </c>
      <c r="D2524" t="str">
        <f>RIGHT(טבלה1[[#This Row],[course_title]],10)</f>
        <v>‘ã‚ˆã†ï¼</v>
      </c>
      <c r="E2524" t="str">
        <f>MID(טבלה1[[#This Row],[course_title]],2,10)</f>
        <v>‡ªåˆ†ã«å</v>
      </c>
      <c r="F2524" t="s">
        <v>2111</v>
      </c>
      <c r="G2524" t="str">
        <f>REPLACE(טבלה1[[#This Row],[url]],19,3,"com")</f>
        <v>https://www.udemy.com/kabucom_toushin/</v>
      </c>
      <c r="H2524" t="b">
        <v>1</v>
      </c>
      <c r="I2524" s="4">
        <v>25</v>
      </c>
      <c r="J2524" s="5">
        <v>859</v>
      </c>
      <c r="K2524" s="5">
        <v>49</v>
      </c>
      <c r="L2524" s="5">
        <v>23</v>
      </c>
      <c r="M2524">
        <v>2</v>
      </c>
      <c r="N2524" t="str">
        <f>VLOOKUP(טבלה1[[#This Row],[level_id]],Level_id!$A$2:$B$5,2)</f>
        <v>Beginner Level</v>
      </c>
      <c r="O2524" t="str">
        <f>LOWER(טבלה1[[#This Row],[level_desc]])</f>
        <v>beginner level</v>
      </c>
      <c r="P2524" s="3" t="str">
        <f>UPPER(טבלה1[[#This Row],[small letters]])</f>
        <v>BEGINNER LEVEL</v>
      </c>
      <c r="Q2524">
        <f>LEN(טבלה1[[#This Row],[no spaces]])</f>
        <v>14</v>
      </c>
      <c r="R2524" t="str">
        <f>TRIM(טבלה1[[#This Row],[small letters]])</f>
        <v>beginner level</v>
      </c>
      <c r="S2524" s="6">
        <v>2</v>
      </c>
      <c r="T2524" s="12">
        <v>42825</v>
      </c>
      <c r="U2524" s="6">
        <f>DAY(טבלה1[[#This Row],[published_date]])</f>
        <v>31</v>
      </c>
      <c r="V2524" s="6">
        <f>MONTH(טבלה1[[#This Row],[published_date]])</f>
        <v>3</v>
      </c>
      <c r="W2524" s="6">
        <f>YEAR(טבלה1[[#This Row],[published_date]])</f>
        <v>2017</v>
      </c>
      <c r="X2524">
        <v>1</v>
      </c>
      <c r="Y2524" t="str">
        <f>VLOOKUP(טבלה1[[#This Row],[subject_id]],Subject_id!$A$2:$B$5,2)</f>
        <v>Business Finance</v>
      </c>
      <c r="Z2524" s="7">
        <v>43465</v>
      </c>
      <c r="AA2524">
        <f>_xlfn.DAYS(טבלה1[[#This Row],[Removal_date]],טבלה1[[#This Row],[published_date]])</f>
        <v>640</v>
      </c>
      <c r="AB2524" s="4">
        <f>טבלה1[[#This Row],[price]]*טבלה1[[#This Row],[num_subscribers]]</f>
        <v>21475</v>
      </c>
    </row>
    <row r="2525" spans="1:28" x14ac:dyDescent="0.3">
      <c r="A2525">
        <v>1141560</v>
      </c>
      <c r="B2525" t="s">
        <v>3196</v>
      </c>
      <c r="C2525" t="str">
        <f>LEFT(טבלה1[[#This Row],[course_title]],10)</f>
        <v>DÃ©buter a</v>
      </c>
      <c r="D2525" t="str">
        <f>RIGHT(טבלה1[[#This Row],[course_title]],10)</f>
        <v>avec KRITA</v>
      </c>
      <c r="E2525" t="str">
        <f>MID(טבלה1[[#This Row],[course_title]],2,10)</f>
        <v>Ã©buter av</v>
      </c>
      <c r="F2525" t="s">
        <v>3197</v>
      </c>
      <c r="G2525" t="str">
        <f>REPLACE(טבלה1[[#This Row],[url]],19,3,"com")</f>
        <v>https://www.udemy.com/debuter-avec-krita/</v>
      </c>
      <c r="H2525" t="b">
        <v>1</v>
      </c>
      <c r="I2525" s="4">
        <v>25</v>
      </c>
      <c r="J2525" s="5">
        <v>3</v>
      </c>
      <c r="K2525" s="5">
        <v>0</v>
      </c>
      <c r="L2525" s="5">
        <v>14</v>
      </c>
      <c r="M2525">
        <v>4</v>
      </c>
      <c r="N2525" t="str">
        <f>VLOOKUP(טבלה1[[#This Row],[level_id]],Level_id!$A$2:$B$5,2)</f>
        <v>Intermediate Level</v>
      </c>
      <c r="O2525" t="str">
        <f>LOWER(טבלה1[[#This Row],[level_desc]])</f>
        <v>intermediate level</v>
      </c>
      <c r="P2525" s="3" t="str">
        <f>UPPER(טבלה1[[#This Row],[small letters]])</f>
        <v>INTERMEDIATE LEVEL</v>
      </c>
      <c r="Q2525">
        <f>LEN(טבלה1[[#This Row],[no spaces]])</f>
        <v>18</v>
      </c>
      <c r="R2525" t="str">
        <f>TRIM(טבלה1[[#This Row],[small letters]])</f>
        <v>intermediate level</v>
      </c>
      <c r="S2525" s="6">
        <v>2</v>
      </c>
      <c r="T2525" s="12">
        <v>42856</v>
      </c>
      <c r="U2525" s="6">
        <f>DAY(טבלה1[[#This Row],[published_date]])</f>
        <v>1</v>
      </c>
      <c r="V2525" s="6">
        <f>MONTH(טבלה1[[#This Row],[published_date]])</f>
        <v>5</v>
      </c>
      <c r="W2525" s="6">
        <f>YEAR(טבלה1[[#This Row],[published_date]])</f>
        <v>2017</v>
      </c>
      <c r="X2525">
        <v>2</v>
      </c>
      <c r="Y2525" t="str">
        <f>VLOOKUP(טבלה1[[#This Row],[subject_id]],Subject_id!$A$2:$B$5,2)</f>
        <v>Graphic Design</v>
      </c>
      <c r="Z2525" s="7">
        <v>44114</v>
      </c>
      <c r="AA2525">
        <f>_xlfn.DAYS(טבלה1[[#This Row],[Removal_date]],טבלה1[[#This Row],[published_date]])</f>
        <v>1258</v>
      </c>
      <c r="AB2525" s="4">
        <f>טבלה1[[#This Row],[price]]*טבלה1[[#This Row],[num_subscribers]]</f>
        <v>75</v>
      </c>
    </row>
    <row r="2526" spans="1:28" x14ac:dyDescent="0.3">
      <c r="A2526">
        <v>1143032</v>
      </c>
      <c r="B2526" t="s">
        <v>3572</v>
      </c>
      <c r="C2526" t="str">
        <f>LEFT(טבלה1[[#This Row],[course_title]],10)</f>
        <v>Silhouette</v>
      </c>
      <c r="D2526" t="str">
        <f>RIGHT(טבלה1[[#This Row],[course_title]],10)</f>
        <v>that Sells</v>
      </c>
      <c r="E2526" t="str">
        <f>MID(טבלה1[[#This Row],[course_title]],2,10)</f>
        <v>ilhouettes</v>
      </c>
      <c r="F2526" t="s">
        <v>3573</v>
      </c>
      <c r="G2526" t="str">
        <f>REPLACE(טבלה1[[#This Row],[url]],19,3,"com")</f>
        <v>https://www.udemy.com/silhouettes-that-sells/</v>
      </c>
      <c r="H2526" t="b">
        <v>1</v>
      </c>
      <c r="I2526" s="4">
        <v>25</v>
      </c>
      <c r="J2526" s="5">
        <v>9</v>
      </c>
      <c r="K2526" s="5">
        <v>1</v>
      </c>
      <c r="L2526" s="5">
        <v>13</v>
      </c>
      <c r="M2526">
        <v>2</v>
      </c>
      <c r="N2526" t="str">
        <f>VLOOKUP(טבלה1[[#This Row],[level_id]],Level_id!$A$2:$B$5,2)</f>
        <v>Beginner Level</v>
      </c>
      <c r="O2526" t="str">
        <f>LOWER(טבלה1[[#This Row],[level_desc]])</f>
        <v>beginner level</v>
      </c>
      <c r="P2526" s="3" t="str">
        <f>UPPER(טבלה1[[#This Row],[small letters]])</f>
        <v>BEGINNER LEVEL</v>
      </c>
      <c r="Q2526">
        <f>LEN(טבלה1[[#This Row],[no spaces]])</f>
        <v>14</v>
      </c>
      <c r="R2526" t="str">
        <f>TRIM(טבלה1[[#This Row],[small letters]])</f>
        <v>beginner level</v>
      </c>
      <c r="S2526" s="6">
        <v>1</v>
      </c>
      <c r="T2526" s="12">
        <v>42817</v>
      </c>
      <c r="U2526" s="6">
        <f>DAY(טבלה1[[#This Row],[published_date]])</f>
        <v>23</v>
      </c>
      <c r="V2526" s="6">
        <f>MONTH(טבלה1[[#This Row],[published_date]])</f>
        <v>3</v>
      </c>
      <c r="W2526" s="6">
        <f>YEAR(טבלה1[[#This Row],[published_date]])</f>
        <v>2017</v>
      </c>
      <c r="X2526">
        <v>2</v>
      </c>
      <c r="Y2526" t="str">
        <f>VLOOKUP(טבלה1[[#This Row],[subject_id]],Subject_id!$A$2:$B$5,2)</f>
        <v>Graphic Design</v>
      </c>
      <c r="Z2526" s="7">
        <v>43465</v>
      </c>
      <c r="AA2526">
        <f>_xlfn.DAYS(טבלה1[[#This Row],[Removal_date]],טבלה1[[#This Row],[published_date]])</f>
        <v>648</v>
      </c>
      <c r="AB2526" s="4">
        <f>טבלה1[[#This Row],[price]]*טבלה1[[#This Row],[num_subscribers]]</f>
        <v>225</v>
      </c>
    </row>
    <row r="2527" spans="1:28" x14ac:dyDescent="0.3">
      <c r="A2527">
        <v>1146368</v>
      </c>
      <c r="B2527" t="s">
        <v>4161</v>
      </c>
      <c r="C2527" t="str">
        <f>LEFT(טבלה1[[#This Row],[course_title]],10)</f>
        <v>The Easy B</v>
      </c>
      <c r="D2527" t="str">
        <f>RIGHT(טבלה1[[#This Row],[course_title]],10)</f>
        <v>rum Course</v>
      </c>
      <c r="E2527" t="str">
        <f>MID(טבלה1[[#This Row],[course_title]],2,10)</f>
        <v>he Easy Be</v>
      </c>
      <c r="F2527" t="s">
        <v>4162</v>
      </c>
      <c r="G2527" t="str">
        <f>REPLACE(טבלה1[[#This Row],[url]],19,3,"com")</f>
        <v>https://www.udemy.com/the-easy-beginner-drum-course/</v>
      </c>
      <c r="H2527" t="b">
        <v>1</v>
      </c>
      <c r="I2527" s="4">
        <v>25</v>
      </c>
      <c r="J2527" s="5">
        <v>21</v>
      </c>
      <c r="K2527" s="5">
        <v>4</v>
      </c>
      <c r="L2527" s="5">
        <v>12</v>
      </c>
      <c r="M2527">
        <v>2</v>
      </c>
      <c r="N2527" t="str">
        <f>VLOOKUP(טבלה1[[#This Row],[level_id]],Level_id!$A$2:$B$5,2)</f>
        <v>Beginner Level</v>
      </c>
      <c r="O2527" t="str">
        <f>LOWER(טבלה1[[#This Row],[level_desc]])</f>
        <v>beginner level</v>
      </c>
      <c r="P2527" s="3" t="str">
        <f>UPPER(טבלה1[[#This Row],[small letters]])</f>
        <v>BEGINNER LEVEL</v>
      </c>
      <c r="Q2527">
        <f>LEN(טבלה1[[#This Row],[no spaces]])</f>
        <v>14</v>
      </c>
      <c r="R2527" t="str">
        <f>TRIM(טבלה1[[#This Row],[small letters]])</f>
        <v>beginner level</v>
      </c>
      <c r="S2527" s="6">
        <v>0.5</v>
      </c>
      <c r="T2527" s="12">
        <v>42815</v>
      </c>
      <c r="U2527" s="6">
        <f>DAY(טבלה1[[#This Row],[published_date]])</f>
        <v>21</v>
      </c>
      <c r="V2527" s="6">
        <f>MONTH(טבלה1[[#This Row],[published_date]])</f>
        <v>3</v>
      </c>
      <c r="W2527" s="6">
        <f>YEAR(טבלה1[[#This Row],[published_date]])</f>
        <v>2017</v>
      </c>
      <c r="X2527">
        <v>3</v>
      </c>
      <c r="Y2527" t="str">
        <f>VLOOKUP(טבלה1[[#This Row],[subject_id]],Subject_id!$A$2:$B$5,2)</f>
        <v>Musical Instruments</v>
      </c>
      <c r="Z2527" s="7">
        <v>43465</v>
      </c>
      <c r="AA2527">
        <f>_xlfn.DAYS(טבלה1[[#This Row],[Removal_date]],טבלה1[[#This Row],[published_date]])</f>
        <v>650</v>
      </c>
      <c r="AB2527" s="4">
        <f>טבלה1[[#This Row],[price]]*טבלה1[[#This Row],[num_subscribers]]</f>
        <v>525</v>
      </c>
    </row>
    <row r="2528" spans="1:28" x14ac:dyDescent="0.3">
      <c r="A2528">
        <v>1177156</v>
      </c>
      <c r="B2528" t="s">
        <v>2478</v>
      </c>
      <c r="C2528" t="str">
        <f>LEFT(טבלה1[[#This Row],[course_title]],10)</f>
        <v>Como Criar</v>
      </c>
      <c r="D2528" t="str">
        <f>RIGHT(טבלה1[[#This Row],[course_title]],10)</f>
        <v>t Designer</v>
      </c>
      <c r="E2528" t="str">
        <f>MID(טבלה1[[#This Row],[course_title]],2,10)</f>
        <v xml:space="preserve">omo Criar </v>
      </c>
      <c r="F2528" t="s">
        <v>2479</v>
      </c>
      <c r="G2528" t="str">
        <f>REPLACE(טבלה1[[#This Row],[url]],19,3,"com")</f>
        <v>https://www.udemy.com/como-criar-logos-de-sucesso-start-designer/</v>
      </c>
      <c r="H2528" t="b">
        <v>1</v>
      </c>
      <c r="I2528" s="4">
        <v>25</v>
      </c>
      <c r="J2528" s="5">
        <v>0</v>
      </c>
      <c r="K2528" s="5">
        <v>0</v>
      </c>
      <c r="L2528" s="5">
        <v>29</v>
      </c>
      <c r="M2528">
        <v>2</v>
      </c>
      <c r="N2528" t="str">
        <f>VLOOKUP(טבלה1[[#This Row],[level_id]],Level_id!$A$2:$B$5,2)</f>
        <v>Beginner Level</v>
      </c>
      <c r="O2528" t="str">
        <f>LOWER(טבלה1[[#This Row],[level_desc]])</f>
        <v>beginner level</v>
      </c>
      <c r="P2528" s="3" t="str">
        <f>UPPER(טבלה1[[#This Row],[small letters]])</f>
        <v>BEGINNER LEVEL</v>
      </c>
      <c r="Q2528">
        <f>LEN(טבלה1[[#This Row],[no spaces]])</f>
        <v>14</v>
      </c>
      <c r="R2528" t="str">
        <f>TRIM(טבלה1[[#This Row],[small letters]])</f>
        <v>beginner level</v>
      </c>
      <c r="S2528" s="6">
        <v>6</v>
      </c>
      <c r="T2528" s="12">
        <v>42916</v>
      </c>
      <c r="U2528" s="6">
        <f>DAY(טבלה1[[#This Row],[published_date]])</f>
        <v>30</v>
      </c>
      <c r="V2528" s="6">
        <f>MONTH(טבלה1[[#This Row],[published_date]])</f>
        <v>6</v>
      </c>
      <c r="W2528" s="6">
        <f>YEAR(טבלה1[[#This Row],[published_date]])</f>
        <v>2017</v>
      </c>
      <c r="X2528">
        <v>2</v>
      </c>
      <c r="Y2528" t="str">
        <f>VLOOKUP(טבלה1[[#This Row],[subject_id]],Subject_id!$A$2:$B$5,2)</f>
        <v>Graphic Design</v>
      </c>
      <c r="Z2528" s="7">
        <v>43465</v>
      </c>
      <c r="AA2528">
        <f>_xlfn.DAYS(טבלה1[[#This Row],[Removal_date]],טבלה1[[#This Row],[published_date]])</f>
        <v>549</v>
      </c>
      <c r="AB2528" s="4">
        <f>טבלה1[[#This Row],[price]]*טבלה1[[#This Row],[num_subscribers]]</f>
        <v>0</v>
      </c>
    </row>
    <row r="2529" spans="1:28" x14ac:dyDescent="0.3">
      <c r="A2529">
        <v>1191504</v>
      </c>
      <c r="B2529" t="s">
        <v>246</v>
      </c>
      <c r="C2529" t="str">
        <f>LEFT(טבלה1[[#This Row],[course_title]],10)</f>
        <v>How to cre</v>
      </c>
      <c r="D2529" t="str">
        <f>RIGHT(טבלה1[[#This Row],[course_title]],10)</f>
        <v>ne Trading</v>
      </c>
      <c r="E2529" t="str">
        <f>MID(טבלה1[[#This Row],[course_title]],2,10)</f>
        <v>ow to crea</v>
      </c>
      <c r="F2529" t="s">
        <v>247</v>
      </c>
      <c r="G2529" t="str">
        <f>REPLACE(טבלה1[[#This Row],[url]],19,3,"com")</f>
        <v>https://www.udemy.com/how-to-create-a-trading-routine/</v>
      </c>
      <c r="H2529" t="b">
        <v>1</v>
      </c>
      <c r="I2529" s="4">
        <v>25</v>
      </c>
      <c r="J2529" s="5">
        <v>307</v>
      </c>
      <c r="K2529" s="5">
        <v>8</v>
      </c>
      <c r="L2529" s="5">
        <v>5</v>
      </c>
      <c r="M2529">
        <v>1</v>
      </c>
      <c r="N2529" t="str">
        <f>VLOOKUP(טבלה1[[#This Row],[level_id]],Level_id!$A$2:$B$5,2)</f>
        <v>All levels</v>
      </c>
      <c r="O2529" t="str">
        <f>LOWER(טבלה1[[#This Row],[level_desc]])</f>
        <v>all levels</v>
      </c>
      <c r="P2529" s="3" t="str">
        <f>UPPER(טבלה1[[#This Row],[small letters]])</f>
        <v>ALL LEVELS</v>
      </c>
      <c r="Q2529">
        <f>LEN(טבלה1[[#This Row],[no spaces]])</f>
        <v>10</v>
      </c>
      <c r="R2529" t="str">
        <f>TRIM(טבלה1[[#This Row],[small letters]])</f>
        <v>all levels</v>
      </c>
      <c r="S2529" s="6">
        <v>0.133333333</v>
      </c>
      <c r="T2529" s="12">
        <v>42856</v>
      </c>
      <c r="U2529" s="6">
        <f>DAY(טבלה1[[#This Row],[published_date]])</f>
        <v>1</v>
      </c>
      <c r="V2529" s="6">
        <f>MONTH(טבלה1[[#This Row],[published_date]])</f>
        <v>5</v>
      </c>
      <c r="W2529" s="6">
        <f>YEAR(טבלה1[[#This Row],[published_date]])</f>
        <v>2017</v>
      </c>
      <c r="X2529">
        <v>1</v>
      </c>
      <c r="Y2529" t="str">
        <f>VLOOKUP(טבלה1[[#This Row],[subject_id]],Subject_id!$A$2:$B$5,2)</f>
        <v>Business Finance</v>
      </c>
      <c r="Z2529" s="7">
        <v>43408</v>
      </c>
      <c r="AA2529">
        <f>_xlfn.DAYS(טבלה1[[#This Row],[Removal_date]],טבלה1[[#This Row],[published_date]])</f>
        <v>552</v>
      </c>
      <c r="AB2529" s="4">
        <f>טבלה1[[#This Row],[price]]*טבלה1[[#This Row],[num_subscribers]]</f>
        <v>7675</v>
      </c>
    </row>
    <row r="2530" spans="1:28" x14ac:dyDescent="0.3">
      <c r="A2530">
        <v>1193536</v>
      </c>
      <c r="B2530" t="s">
        <v>4245</v>
      </c>
      <c r="C2530" t="str">
        <f>LEFT(טבלה1[[#This Row],[course_title]],10)</f>
        <v>Escalas Pe</v>
      </c>
      <c r="D2530" t="str">
        <f>RIGHT(טבלה1[[#This Row],[course_title]],10)</f>
        <v>itarristas</v>
      </c>
      <c r="E2530" t="str">
        <f>MID(טבלה1[[#This Row],[course_title]],2,10)</f>
        <v>scalas Pen</v>
      </c>
      <c r="F2530" t="s">
        <v>4246</v>
      </c>
      <c r="G2530" t="str">
        <f>REPLACE(טבלה1[[#This Row],[url]],19,3,"com")</f>
        <v>https://www.udemy.com/escalas-pentatonicas-para-guitarristas/</v>
      </c>
      <c r="H2530" t="b">
        <v>1</v>
      </c>
      <c r="I2530" s="4">
        <v>25</v>
      </c>
      <c r="J2530" s="5">
        <v>11</v>
      </c>
      <c r="K2530" s="5">
        <v>3</v>
      </c>
      <c r="L2530" s="5">
        <v>23</v>
      </c>
      <c r="M2530">
        <v>1</v>
      </c>
      <c r="N2530" t="str">
        <f>VLOOKUP(טבלה1[[#This Row],[level_id]],Level_id!$A$2:$B$5,2)</f>
        <v>All levels</v>
      </c>
      <c r="O2530" t="str">
        <f>LOWER(טבלה1[[#This Row],[level_desc]])</f>
        <v>all levels</v>
      </c>
      <c r="P2530" s="3" t="str">
        <f>UPPER(טבלה1[[#This Row],[small letters]])</f>
        <v>ALL LEVELS</v>
      </c>
      <c r="Q2530">
        <f>LEN(טבלה1[[#This Row],[no spaces]])</f>
        <v>10</v>
      </c>
      <c r="R2530" t="str">
        <f>TRIM(טבלה1[[#This Row],[small letters]])</f>
        <v>all levels</v>
      </c>
      <c r="S2530" s="6">
        <v>0.6</v>
      </c>
      <c r="T2530" s="12">
        <v>42888</v>
      </c>
      <c r="U2530" s="6">
        <f>DAY(טבלה1[[#This Row],[published_date]])</f>
        <v>2</v>
      </c>
      <c r="V2530" s="6">
        <f>MONTH(טבלה1[[#This Row],[published_date]])</f>
        <v>6</v>
      </c>
      <c r="W2530" s="6">
        <f>YEAR(טבלה1[[#This Row],[published_date]])</f>
        <v>2017</v>
      </c>
      <c r="X2530">
        <v>3</v>
      </c>
      <c r="Y2530" t="str">
        <f>VLOOKUP(טבלה1[[#This Row],[subject_id]],Subject_id!$A$2:$B$5,2)</f>
        <v>Musical Instruments</v>
      </c>
      <c r="Z2530" s="7">
        <v>43734</v>
      </c>
      <c r="AA2530">
        <f>_xlfn.DAYS(טבלה1[[#This Row],[Removal_date]],טבלה1[[#This Row],[published_date]])</f>
        <v>846</v>
      </c>
      <c r="AB2530" s="4">
        <f>טבלה1[[#This Row],[price]]*טבלה1[[#This Row],[num_subscribers]]</f>
        <v>275</v>
      </c>
    </row>
    <row r="2531" spans="1:28" x14ac:dyDescent="0.3">
      <c r="A2531">
        <v>1198302</v>
      </c>
      <c r="B2531" t="s">
        <v>4498</v>
      </c>
      <c r="C2531" t="str">
        <f>LEFT(טבלה1[[#This Row],[course_title]],10)</f>
        <v>Traditiona</v>
      </c>
      <c r="D2531" t="str">
        <f>RIGHT(טבלה1[[#This Row],[course_title]],10)</f>
        <v xml:space="preserve"> Beginners</v>
      </c>
      <c r="E2531" t="str">
        <f>MID(טבלה1[[#This Row],[course_title]],2,10)</f>
        <v>raditional</v>
      </c>
      <c r="F2531" t="s">
        <v>4499</v>
      </c>
      <c r="G2531" t="str">
        <f>REPLACE(טבלה1[[#This Row],[url]],19,3,"com")</f>
        <v>https://www.udemy.com/traditional-style-electric-blues-guitar-for-beginners/</v>
      </c>
      <c r="H2531" t="b">
        <v>1</v>
      </c>
      <c r="I2531" s="4">
        <v>25</v>
      </c>
      <c r="J2531" s="5">
        <v>9</v>
      </c>
      <c r="K2531" s="5">
        <v>2</v>
      </c>
      <c r="L2531" s="5">
        <v>36</v>
      </c>
      <c r="M2531">
        <v>2</v>
      </c>
      <c r="N2531" t="str">
        <f>VLOOKUP(טבלה1[[#This Row],[level_id]],Level_id!$A$2:$B$5,2)</f>
        <v>Beginner Level</v>
      </c>
      <c r="O2531" t="str">
        <f>LOWER(טבלה1[[#This Row],[level_desc]])</f>
        <v>beginner level</v>
      </c>
      <c r="P2531" s="3" t="str">
        <f>UPPER(טבלה1[[#This Row],[small letters]])</f>
        <v>BEGINNER LEVEL</v>
      </c>
      <c r="Q2531">
        <f>LEN(טבלה1[[#This Row],[no spaces]])</f>
        <v>14</v>
      </c>
      <c r="R2531" t="str">
        <f>TRIM(טבלה1[[#This Row],[small letters]])</f>
        <v>beginner level</v>
      </c>
      <c r="S2531" s="6">
        <v>3</v>
      </c>
      <c r="T2531" s="12">
        <v>42908</v>
      </c>
      <c r="U2531" s="6">
        <f>DAY(טבלה1[[#This Row],[published_date]])</f>
        <v>22</v>
      </c>
      <c r="V2531" s="6">
        <f>MONTH(טבלה1[[#This Row],[published_date]])</f>
        <v>6</v>
      </c>
      <c r="W2531" s="6">
        <f>YEAR(טבלה1[[#This Row],[published_date]])</f>
        <v>2017</v>
      </c>
      <c r="X2531">
        <v>3</v>
      </c>
      <c r="Y2531" t="str">
        <f>VLOOKUP(טבלה1[[#This Row],[subject_id]],Subject_id!$A$2:$B$5,2)</f>
        <v>Musical Instruments</v>
      </c>
      <c r="Z2531" s="7">
        <v>43465</v>
      </c>
      <c r="AA2531">
        <f>_xlfn.DAYS(טבלה1[[#This Row],[Removal_date]],טבלה1[[#This Row],[published_date]])</f>
        <v>557</v>
      </c>
      <c r="AB2531" s="4">
        <f>טבלה1[[#This Row],[price]]*טבלה1[[#This Row],[num_subscribers]]</f>
        <v>225</v>
      </c>
    </row>
    <row r="2532" spans="1:28" x14ac:dyDescent="0.3">
      <c r="A2532">
        <v>1211160</v>
      </c>
      <c r="B2532" t="s">
        <v>5984</v>
      </c>
      <c r="C2532" t="str">
        <f>LEFT(טבלה1[[#This Row],[course_title]],10)</f>
        <v>The Comple</v>
      </c>
      <c r="D2532" t="str">
        <f>RIGHT(טבלה1[[#This Row],[course_title]],10)</f>
        <v>ment Guide</v>
      </c>
      <c r="E2532" t="str">
        <f>MID(טבלה1[[#This Row],[course_title]],2,10)</f>
        <v>he Complet</v>
      </c>
      <c r="F2532" t="s">
        <v>5985</v>
      </c>
      <c r="G2532" t="str">
        <f>REPLACE(טבלה1[[#This Row],[url]],19,3,"com")</f>
        <v>https://www.udemy.com/the-complete-wordpress-theme-development-guide/</v>
      </c>
      <c r="H2532" t="b">
        <v>1</v>
      </c>
      <c r="I2532" s="4">
        <v>25</v>
      </c>
      <c r="J2532" s="5">
        <v>1011</v>
      </c>
      <c r="K2532" s="5">
        <v>2</v>
      </c>
      <c r="L2532" s="5">
        <v>19</v>
      </c>
      <c r="M2532">
        <v>2</v>
      </c>
      <c r="N2532" t="str">
        <f>VLOOKUP(טבלה1[[#This Row],[level_id]],Level_id!$A$2:$B$5,2)</f>
        <v>Beginner Level</v>
      </c>
      <c r="O2532" t="str">
        <f>LOWER(טבלה1[[#This Row],[level_desc]])</f>
        <v>beginner level</v>
      </c>
      <c r="P2532" s="3" t="str">
        <f>UPPER(טבלה1[[#This Row],[small letters]])</f>
        <v>BEGINNER LEVEL</v>
      </c>
      <c r="Q2532">
        <f>LEN(טבלה1[[#This Row],[no spaces]])</f>
        <v>14</v>
      </c>
      <c r="R2532" t="str">
        <f>TRIM(טבלה1[[#This Row],[small letters]])</f>
        <v>beginner level</v>
      </c>
      <c r="S2532" s="6">
        <v>2</v>
      </c>
      <c r="T2532" s="12">
        <v>42874</v>
      </c>
      <c r="U2532" s="6">
        <f>DAY(טבלה1[[#This Row],[published_date]])</f>
        <v>19</v>
      </c>
      <c r="V2532" s="6">
        <f>MONTH(טבלה1[[#This Row],[published_date]])</f>
        <v>5</v>
      </c>
      <c r="W2532" s="6">
        <f>YEAR(טבלה1[[#This Row],[published_date]])</f>
        <v>2017</v>
      </c>
      <c r="X2532">
        <v>4</v>
      </c>
      <c r="Y2532" t="str">
        <f>VLOOKUP(טבלה1[[#This Row],[subject_id]],Subject_id!$A$2:$B$5,2)</f>
        <v>Web Development</v>
      </c>
      <c r="Z2532" s="7">
        <v>43465</v>
      </c>
      <c r="AA2532">
        <f>_xlfn.DAYS(טבלה1[[#This Row],[Removal_date]],טבלה1[[#This Row],[published_date]])</f>
        <v>591</v>
      </c>
      <c r="AB2532" s="4">
        <f>טבלה1[[#This Row],[price]]*טבלה1[[#This Row],[num_subscribers]]</f>
        <v>25275</v>
      </c>
    </row>
    <row r="2533" spans="1:28" x14ac:dyDescent="0.3">
      <c r="A2533">
        <v>1221032</v>
      </c>
      <c r="B2533" t="s">
        <v>3200</v>
      </c>
      <c r="C2533" t="str">
        <f>LEFT(טבלה1[[#This Row],[course_title]],10)</f>
        <v>Criando um</v>
      </c>
      <c r="D2533" t="str">
        <f>RIGHT(טבלה1[[#This Row],[course_title]],10)</f>
        <v>em digital</v>
      </c>
      <c r="E2533" t="str">
        <f>MID(טבלה1[[#This Row],[course_title]],2,10)</f>
        <v xml:space="preserve">riando um </v>
      </c>
      <c r="F2533" t="s">
        <v>3201</v>
      </c>
      <c r="G2533" t="str">
        <f>REPLACE(טבלה1[[#This Row],[url]],19,3,"com")</f>
        <v>https://www.udemy.com/criando-poster-digital-foto-colagem/</v>
      </c>
      <c r="H2533" t="b">
        <v>1</v>
      </c>
      <c r="I2533" s="4">
        <v>25</v>
      </c>
      <c r="J2533" s="5">
        <v>1</v>
      </c>
      <c r="K2533" s="5">
        <v>0</v>
      </c>
      <c r="L2533" s="5">
        <v>8</v>
      </c>
      <c r="M2533">
        <v>2</v>
      </c>
      <c r="N2533" t="str">
        <f>VLOOKUP(טבלה1[[#This Row],[level_id]],Level_id!$A$2:$B$5,2)</f>
        <v>Beginner Level</v>
      </c>
      <c r="O2533" t="str">
        <f>LOWER(טבלה1[[#This Row],[level_desc]])</f>
        <v>beginner level</v>
      </c>
      <c r="P2533" s="3" t="str">
        <f>UPPER(טבלה1[[#This Row],[small letters]])</f>
        <v>BEGINNER LEVEL</v>
      </c>
      <c r="Q2533">
        <f>LEN(טבלה1[[#This Row],[no spaces]])</f>
        <v>14</v>
      </c>
      <c r="R2533" t="str">
        <f>TRIM(טבלה1[[#This Row],[small letters]])</f>
        <v>beginner level</v>
      </c>
      <c r="S2533" s="6">
        <v>0.68333333299999999</v>
      </c>
      <c r="T2533" s="12">
        <v>42880</v>
      </c>
      <c r="U2533" s="6">
        <f>DAY(טבלה1[[#This Row],[published_date]])</f>
        <v>25</v>
      </c>
      <c r="V2533" s="6">
        <f>MONTH(טבלה1[[#This Row],[published_date]])</f>
        <v>5</v>
      </c>
      <c r="W2533" s="6">
        <f>YEAR(טבלה1[[#This Row],[published_date]])</f>
        <v>2017</v>
      </c>
      <c r="X2533">
        <v>2</v>
      </c>
      <c r="Y2533" t="str">
        <f>VLOOKUP(טבלה1[[#This Row],[subject_id]],Subject_id!$A$2:$B$5,2)</f>
        <v>Graphic Design</v>
      </c>
      <c r="Z2533" s="7">
        <v>43465</v>
      </c>
      <c r="AA2533">
        <f>_xlfn.DAYS(טבלה1[[#This Row],[Removal_date]],טבלה1[[#This Row],[published_date]])</f>
        <v>585</v>
      </c>
      <c r="AB2533" s="4">
        <f>טבלה1[[#This Row],[price]]*טבלה1[[#This Row],[num_subscribers]]</f>
        <v>25</v>
      </c>
    </row>
    <row r="2534" spans="1:28" x14ac:dyDescent="0.3">
      <c r="A2534">
        <v>1223570</v>
      </c>
      <c r="B2534" t="s">
        <v>4195</v>
      </c>
      <c r="C2534" t="str">
        <f>LEFT(טבלה1[[#This Row],[course_title]],10)</f>
        <v xml:space="preserve">Learn How </v>
      </c>
      <c r="D2534" t="str">
        <f>RIGHT(טבלה1[[#This Row],[course_title]],10)</f>
        <v>Songs Ch.2</v>
      </c>
      <c r="E2534" t="str">
        <f>MID(טבלה1[[#This Row],[course_title]],2,10)</f>
        <v>earn How T</v>
      </c>
      <c r="F2534" t="s">
        <v>4196</v>
      </c>
      <c r="G2534" t="str">
        <f>REPLACE(טבלה1[[#This Row],[url]],19,3,"com")</f>
        <v>https://www.udemy.com/learn-how-to-play-25-hip-hop-classic-songs-ch2/</v>
      </c>
      <c r="H2534" t="b">
        <v>1</v>
      </c>
      <c r="I2534" s="4">
        <v>25</v>
      </c>
      <c r="J2534" s="5">
        <v>7</v>
      </c>
      <c r="K2534" s="5">
        <v>1</v>
      </c>
      <c r="L2534" s="5">
        <v>27</v>
      </c>
      <c r="M2534">
        <v>1</v>
      </c>
      <c r="N2534" t="str">
        <f>VLOOKUP(טבלה1[[#This Row],[level_id]],Level_id!$A$2:$B$5,2)</f>
        <v>All levels</v>
      </c>
      <c r="O2534" t="str">
        <f>LOWER(טבלה1[[#This Row],[level_desc]])</f>
        <v>all levels</v>
      </c>
      <c r="P2534" s="3" t="str">
        <f>UPPER(טבלה1[[#This Row],[small letters]])</f>
        <v>ALL LEVELS</v>
      </c>
      <c r="Q2534">
        <f>LEN(טבלה1[[#This Row],[no spaces]])</f>
        <v>10</v>
      </c>
      <c r="R2534" t="str">
        <f>TRIM(טבלה1[[#This Row],[small letters]])</f>
        <v>all levels</v>
      </c>
      <c r="S2534" s="6">
        <v>3.5</v>
      </c>
      <c r="T2534" s="12">
        <v>42878</v>
      </c>
      <c r="U2534" s="6">
        <f>DAY(טבלה1[[#This Row],[published_date]])</f>
        <v>23</v>
      </c>
      <c r="V2534" s="6">
        <f>MONTH(טבלה1[[#This Row],[published_date]])</f>
        <v>5</v>
      </c>
      <c r="W2534" s="6">
        <f>YEAR(טבלה1[[#This Row],[published_date]])</f>
        <v>2017</v>
      </c>
      <c r="X2534">
        <v>3</v>
      </c>
      <c r="Y2534" t="str">
        <f>VLOOKUP(טבלה1[[#This Row],[subject_id]],Subject_id!$A$2:$B$5,2)</f>
        <v>Musical Instruments</v>
      </c>
      <c r="Z2534" s="7">
        <v>43734</v>
      </c>
      <c r="AA2534">
        <f>_xlfn.DAYS(טבלה1[[#This Row],[Removal_date]],טבלה1[[#This Row],[published_date]])</f>
        <v>856</v>
      </c>
      <c r="AB2534" s="4">
        <f>טבלה1[[#This Row],[price]]*טבלה1[[#This Row],[num_subscribers]]</f>
        <v>175</v>
      </c>
    </row>
    <row r="2535" spans="1:28" x14ac:dyDescent="0.3">
      <c r="A2535">
        <v>1240522</v>
      </c>
      <c r="B2535" t="s">
        <v>5868</v>
      </c>
      <c r="C2535" t="str">
        <f>LEFT(טבלה1[[#This Row],[course_title]],10)</f>
        <v>Learn Boot</v>
      </c>
      <c r="D2535" t="str">
        <f>RIGHT(טבלה1[[#This Row],[course_title]],10)</f>
        <v>e Websites</v>
      </c>
      <c r="E2535" t="str">
        <f>MID(טבלה1[[#This Row],[course_title]],2,10)</f>
        <v>earn Boots</v>
      </c>
      <c r="F2535" t="s">
        <v>5869</v>
      </c>
      <c r="G2535" t="str">
        <f>REPLACE(טבלה1[[#This Row],[url]],19,3,"com")</f>
        <v>https://www.udemy.com/learn-bootstrap-and-make-responsive-websites/</v>
      </c>
      <c r="H2535" t="b">
        <v>1</v>
      </c>
      <c r="I2535" s="4">
        <v>25</v>
      </c>
      <c r="J2535" s="5">
        <v>1605</v>
      </c>
      <c r="K2535" s="5">
        <v>10</v>
      </c>
      <c r="L2535" s="5">
        <v>32</v>
      </c>
      <c r="M2535">
        <v>1</v>
      </c>
      <c r="N2535" t="str">
        <f>VLOOKUP(טבלה1[[#This Row],[level_id]],Level_id!$A$2:$B$5,2)</f>
        <v>All levels</v>
      </c>
      <c r="O2535" t="str">
        <f>LOWER(טבלה1[[#This Row],[level_desc]])</f>
        <v>all levels</v>
      </c>
      <c r="P2535" s="3" t="str">
        <f>UPPER(טבלה1[[#This Row],[small letters]])</f>
        <v>ALL LEVELS</v>
      </c>
      <c r="Q2535">
        <f>LEN(טבלה1[[#This Row],[no spaces]])</f>
        <v>10</v>
      </c>
      <c r="R2535" t="str">
        <f>TRIM(טבלה1[[#This Row],[small letters]])</f>
        <v>all levels</v>
      </c>
      <c r="S2535" s="6">
        <v>3.5</v>
      </c>
      <c r="T2535" s="12">
        <v>42897</v>
      </c>
      <c r="U2535" s="6">
        <f>DAY(טבלה1[[#This Row],[published_date]])</f>
        <v>11</v>
      </c>
      <c r="V2535" s="6">
        <f>MONTH(טבלה1[[#This Row],[published_date]])</f>
        <v>6</v>
      </c>
      <c r="W2535" s="6">
        <f>YEAR(טבלה1[[#This Row],[published_date]])</f>
        <v>2017</v>
      </c>
      <c r="X2535">
        <v>4</v>
      </c>
      <c r="Y2535" t="str">
        <f>VLOOKUP(טבלה1[[#This Row],[subject_id]],Subject_id!$A$2:$B$5,2)</f>
        <v>Web Development</v>
      </c>
      <c r="Z2535" s="7">
        <v>43734</v>
      </c>
      <c r="AA2535">
        <f>_xlfn.DAYS(טבלה1[[#This Row],[Removal_date]],טבלה1[[#This Row],[published_date]])</f>
        <v>837</v>
      </c>
      <c r="AB2535" s="4">
        <f>טבלה1[[#This Row],[price]]*טבלה1[[#This Row],[num_subscribers]]</f>
        <v>40125</v>
      </c>
    </row>
    <row r="2536" spans="1:28" x14ac:dyDescent="0.3">
      <c r="A2536">
        <v>1253650</v>
      </c>
      <c r="B2536" t="s">
        <v>6300</v>
      </c>
      <c r="C2536" t="str">
        <f>LEFT(טבלה1[[#This Row],[course_title]],10)</f>
        <v>Learn Codi</v>
      </c>
      <c r="D2536" t="str">
        <f>RIGHT(טבלה1[[#This Row],[course_title]],10)</f>
        <v>al Program</v>
      </c>
      <c r="E2536" t="str">
        <f>MID(טבלה1[[#This Row],[course_title]],2,10)</f>
        <v>earn Codin</v>
      </c>
      <c r="F2536" t="s">
        <v>6301</v>
      </c>
      <c r="G2536" t="str">
        <f>REPLACE(טבלה1[[#This Row],[url]],19,3,"com")</f>
        <v>https://www.udemy.com/learn-coding-as-rf-or-telecom-engineer-build-real-program/</v>
      </c>
      <c r="H2536" t="b">
        <v>1</v>
      </c>
      <c r="I2536" s="4">
        <v>25</v>
      </c>
      <c r="J2536" s="5">
        <v>1006</v>
      </c>
      <c r="K2536" s="5">
        <v>4</v>
      </c>
      <c r="L2536" s="5">
        <v>8</v>
      </c>
      <c r="M2536">
        <v>2</v>
      </c>
      <c r="N2536" t="str">
        <f>VLOOKUP(טבלה1[[#This Row],[level_id]],Level_id!$A$2:$B$5,2)</f>
        <v>Beginner Level</v>
      </c>
      <c r="O2536" t="str">
        <f>LOWER(טבלה1[[#This Row],[level_desc]])</f>
        <v>beginner level</v>
      </c>
      <c r="P2536" s="3" t="str">
        <f>UPPER(טבלה1[[#This Row],[small letters]])</f>
        <v>BEGINNER LEVEL</v>
      </c>
      <c r="Q2536">
        <f>LEN(טבלה1[[#This Row],[no spaces]])</f>
        <v>14</v>
      </c>
      <c r="R2536" t="str">
        <f>TRIM(טבלה1[[#This Row],[small letters]])</f>
        <v>beginner level</v>
      </c>
      <c r="S2536" s="6">
        <v>2</v>
      </c>
      <c r="T2536" s="12">
        <v>42908</v>
      </c>
      <c r="U2536" s="6">
        <f>DAY(טבלה1[[#This Row],[published_date]])</f>
        <v>22</v>
      </c>
      <c r="V2536" s="6">
        <f>MONTH(טבלה1[[#This Row],[published_date]])</f>
        <v>6</v>
      </c>
      <c r="W2536" s="6">
        <f>YEAR(טבלה1[[#This Row],[published_date]])</f>
        <v>2017</v>
      </c>
      <c r="X2536">
        <v>4</v>
      </c>
      <c r="Y2536" t="str">
        <f>VLOOKUP(טבלה1[[#This Row],[subject_id]],Subject_id!$A$2:$B$5,2)</f>
        <v>Web Development</v>
      </c>
      <c r="Z2536" s="7">
        <v>43465</v>
      </c>
      <c r="AA2536">
        <f>_xlfn.DAYS(טבלה1[[#This Row],[Removal_date]],טבלה1[[#This Row],[published_date]])</f>
        <v>557</v>
      </c>
      <c r="AB2536" s="4">
        <f>טבלה1[[#This Row],[price]]*טבלה1[[#This Row],[num_subscribers]]</f>
        <v>25150</v>
      </c>
    </row>
    <row r="2537" spans="1:28" x14ac:dyDescent="0.3">
      <c r="A2537">
        <v>8324</v>
      </c>
      <c r="B2537" t="s">
        <v>5964</v>
      </c>
      <c r="C2537" t="str">
        <f>LEFT(טבלה1[[#This Row],[course_title]],10)</f>
        <v>Javascript</v>
      </c>
      <c r="D2537" t="str">
        <f>RIGHT(טבלה1[[#This Row],[course_title]],10)</f>
        <v xml:space="preserve"> Beginners</v>
      </c>
      <c r="E2537" t="str">
        <f>MID(טבלה1[[#This Row],[course_title]],2,10)</f>
        <v xml:space="preserve">avascript </v>
      </c>
      <c r="F2537" t="s">
        <v>5965</v>
      </c>
      <c r="G2537" t="str">
        <f>REPLACE(טבלה1[[#This Row],[url]],19,3,"com")</f>
        <v>https://www.udemy.com/beginning-javascript/</v>
      </c>
      <c r="H2537" t="b">
        <v>1</v>
      </c>
      <c r="I2537" s="4">
        <v>20</v>
      </c>
      <c r="J2537" s="5">
        <v>3697</v>
      </c>
      <c r="K2537" s="5">
        <v>195</v>
      </c>
      <c r="L2537" s="5">
        <v>48</v>
      </c>
      <c r="M2537">
        <v>1</v>
      </c>
      <c r="N2537" t="str">
        <f>VLOOKUP(טבלה1[[#This Row],[level_id]],Level_id!$A$2:$B$5,2)</f>
        <v>All levels</v>
      </c>
      <c r="O2537" t="str">
        <f>LOWER(טבלה1[[#This Row],[level_desc]])</f>
        <v>all levels</v>
      </c>
      <c r="P2537" s="3" t="str">
        <f>UPPER(טבלה1[[#This Row],[small letters]])</f>
        <v>ALL LEVELS</v>
      </c>
      <c r="Q2537">
        <f>LEN(טבלה1[[#This Row],[no spaces]])</f>
        <v>10</v>
      </c>
      <c r="R2537" t="str">
        <f>TRIM(טבלה1[[#This Row],[small letters]])</f>
        <v>all levels</v>
      </c>
      <c r="S2537" s="6">
        <v>3</v>
      </c>
      <c r="T2537" s="12">
        <v>40733</v>
      </c>
      <c r="U2537" s="6">
        <f>DAY(טבלה1[[#This Row],[published_date]])</f>
        <v>9</v>
      </c>
      <c r="V2537" s="6">
        <f>MONTH(טבלה1[[#This Row],[published_date]])</f>
        <v>7</v>
      </c>
      <c r="W2537" s="6">
        <f>YEAR(טבלה1[[#This Row],[published_date]])</f>
        <v>2011</v>
      </c>
      <c r="X2537">
        <v>4</v>
      </c>
      <c r="Y2537" t="str">
        <f>VLOOKUP(טבלה1[[#This Row],[subject_id]],Subject_id!$A$2:$B$5,2)</f>
        <v>Web Development</v>
      </c>
      <c r="Z2537" s="7">
        <v>43734</v>
      </c>
      <c r="AA2537">
        <f>_xlfn.DAYS(טבלה1[[#This Row],[Removal_date]],טבלה1[[#This Row],[published_date]])</f>
        <v>3001</v>
      </c>
      <c r="AB2537" s="4">
        <f>טבלה1[[#This Row],[price]]*טבלה1[[#This Row],[num_subscribers]]</f>
        <v>73940</v>
      </c>
    </row>
    <row r="2538" spans="1:28" x14ac:dyDescent="0.3">
      <c r="A2538">
        <v>8325</v>
      </c>
      <c r="B2538" t="s">
        <v>4980</v>
      </c>
      <c r="C2538" t="str">
        <f>LEFT(טבלה1[[#This Row],[course_title]],10)</f>
        <v>HTML Tutor</v>
      </c>
      <c r="D2538" t="str">
        <f>RIGHT(טבלה1[[#This Row],[course_title]],10)</f>
        <v xml:space="preserve"> Beginners</v>
      </c>
      <c r="E2538" t="str">
        <f>MID(טבלה1[[#This Row],[course_title]],2,10)</f>
        <v>TML Tutori</v>
      </c>
      <c r="F2538" t="s">
        <v>4981</v>
      </c>
      <c r="G2538" t="str">
        <f>REPLACE(טבלה1[[#This Row],[url]],19,3,"com")</f>
        <v>https://www.udemy.com/learn-html5/</v>
      </c>
      <c r="H2538" t="b">
        <v>1</v>
      </c>
      <c r="I2538" s="4">
        <v>20</v>
      </c>
      <c r="J2538" s="5">
        <v>12458</v>
      </c>
      <c r="K2538" s="5">
        <v>253</v>
      </c>
      <c r="L2538" s="5">
        <v>82</v>
      </c>
      <c r="M2538">
        <v>1</v>
      </c>
      <c r="N2538" t="str">
        <f>VLOOKUP(טבלה1[[#This Row],[level_id]],Level_id!$A$2:$B$5,2)</f>
        <v>All levels</v>
      </c>
      <c r="O2538" t="str">
        <f>LOWER(טבלה1[[#This Row],[level_desc]])</f>
        <v>all levels</v>
      </c>
      <c r="P2538" s="3" t="str">
        <f>UPPER(טבלה1[[#This Row],[small letters]])</f>
        <v>ALL LEVELS</v>
      </c>
      <c r="Q2538">
        <f>LEN(טבלה1[[#This Row],[no spaces]])</f>
        <v>10</v>
      </c>
      <c r="R2538" t="str">
        <f>TRIM(טבלה1[[#This Row],[small letters]])</f>
        <v>all levels</v>
      </c>
      <c r="S2538" s="6">
        <v>4</v>
      </c>
      <c r="T2538" s="12">
        <v>40795</v>
      </c>
      <c r="U2538" s="6">
        <f>DAY(טבלה1[[#This Row],[published_date]])</f>
        <v>9</v>
      </c>
      <c r="V2538" s="6">
        <f>MONTH(טבלה1[[#This Row],[published_date]])</f>
        <v>9</v>
      </c>
      <c r="W2538" s="6">
        <f>YEAR(טבלה1[[#This Row],[published_date]])</f>
        <v>2011</v>
      </c>
      <c r="X2538">
        <v>4</v>
      </c>
      <c r="Y2538" t="str">
        <f>VLOOKUP(טבלה1[[#This Row],[subject_id]],Subject_id!$A$2:$B$5,2)</f>
        <v>Web Development</v>
      </c>
      <c r="Z2538" s="7">
        <v>43734</v>
      </c>
      <c r="AA2538">
        <f>_xlfn.DAYS(טבלה1[[#This Row],[Removal_date]],טבלה1[[#This Row],[published_date]])</f>
        <v>2939</v>
      </c>
      <c r="AB2538" s="4">
        <f>טבלה1[[#This Row],[price]]*טבלה1[[#This Row],[num_subscribers]]</f>
        <v>249160</v>
      </c>
    </row>
    <row r="2539" spans="1:28" x14ac:dyDescent="0.3">
      <c r="A2539">
        <v>15285</v>
      </c>
      <c r="B2539" t="s">
        <v>5355</v>
      </c>
      <c r="C2539" t="str">
        <f>LEFT(טבלה1[[#This Row],[course_title]],10)</f>
        <v>HTML Works</v>
      </c>
      <c r="D2539" t="str">
        <f>RIGHT(טבלה1[[#This Row],[course_title]],10)</f>
        <v>L Workshop</v>
      </c>
      <c r="E2539" t="str">
        <f>MID(טבלה1[[#This Row],[course_title]],2,10)</f>
        <v>TML Worksh</v>
      </c>
      <c r="F2539" t="s">
        <v>5356</v>
      </c>
      <c r="G2539" t="str">
        <f>REPLACE(טבלה1[[#This Row],[url]],19,3,"com")</f>
        <v>https://www.udemy.com/html-workshop/</v>
      </c>
      <c r="H2539" t="b">
        <v>1</v>
      </c>
      <c r="I2539" s="4">
        <v>20</v>
      </c>
      <c r="J2539" s="5">
        <v>25854</v>
      </c>
      <c r="K2539" s="5">
        <v>306</v>
      </c>
      <c r="L2539" s="5">
        <v>17</v>
      </c>
      <c r="M2539">
        <v>1</v>
      </c>
      <c r="N2539" t="str">
        <f>VLOOKUP(טבלה1[[#This Row],[level_id]],Level_id!$A$2:$B$5,2)</f>
        <v>All levels</v>
      </c>
      <c r="O2539" t="str">
        <f>LOWER(טבלה1[[#This Row],[level_desc]])</f>
        <v>all levels</v>
      </c>
      <c r="P2539" s="3" t="str">
        <f>UPPER(טבלה1[[#This Row],[small letters]])</f>
        <v>ALL LEVELS</v>
      </c>
      <c r="Q2539">
        <f>LEN(טבלה1[[#This Row],[no spaces]])</f>
        <v>10</v>
      </c>
      <c r="R2539" t="str">
        <f>TRIM(טבלה1[[#This Row],[small letters]])</f>
        <v>all levels</v>
      </c>
      <c r="S2539" s="6">
        <v>2</v>
      </c>
      <c r="T2539" s="12">
        <v>41007</v>
      </c>
      <c r="U2539" s="6">
        <f>DAY(טבלה1[[#This Row],[published_date]])</f>
        <v>8</v>
      </c>
      <c r="V2539" s="6">
        <f>MONTH(טבלה1[[#This Row],[published_date]])</f>
        <v>4</v>
      </c>
      <c r="W2539" s="6">
        <f>YEAR(טבלה1[[#This Row],[published_date]])</f>
        <v>2012</v>
      </c>
      <c r="X2539">
        <v>4</v>
      </c>
      <c r="Y2539" t="str">
        <f>VLOOKUP(טבלה1[[#This Row],[subject_id]],Subject_id!$A$2:$B$5,2)</f>
        <v>Web Development</v>
      </c>
      <c r="Z2539" s="7">
        <v>43734</v>
      </c>
      <c r="AA2539">
        <f>_xlfn.DAYS(טבלה1[[#This Row],[Removal_date]],טבלה1[[#This Row],[published_date]])</f>
        <v>2727</v>
      </c>
      <c r="AB2539" s="4">
        <f>טבלה1[[#This Row],[price]]*טבלה1[[#This Row],[num_subscribers]]</f>
        <v>517080</v>
      </c>
    </row>
    <row r="2540" spans="1:28" x14ac:dyDescent="0.3">
      <c r="A2540">
        <v>16151</v>
      </c>
      <c r="B2540" t="s">
        <v>5335</v>
      </c>
      <c r="C2540" t="str">
        <f>LEFT(טבלה1[[#This Row],[course_title]],10)</f>
        <v>AJAX Devel</v>
      </c>
      <c r="D2540" t="str">
        <f>RIGHT(טבלה1[[#This Row],[course_title]],10)</f>
        <v>evelopment</v>
      </c>
      <c r="E2540" t="str">
        <f>MID(טבלה1[[#This Row],[course_title]],2,10)</f>
        <v>JAX Develo</v>
      </c>
      <c r="F2540" t="s">
        <v>5336</v>
      </c>
      <c r="G2540" t="str">
        <f>REPLACE(טבלה1[[#This Row],[url]],19,3,"com")</f>
        <v>https://www.udemy.com/ajax-development/</v>
      </c>
      <c r="H2540" t="b">
        <v>1</v>
      </c>
      <c r="I2540" s="4">
        <v>20</v>
      </c>
      <c r="J2540" s="5">
        <v>7867</v>
      </c>
      <c r="K2540" s="5">
        <v>147</v>
      </c>
      <c r="L2540" s="5">
        <v>23</v>
      </c>
      <c r="M2540">
        <v>1</v>
      </c>
      <c r="N2540" t="str">
        <f>VLOOKUP(טבלה1[[#This Row],[level_id]],Level_id!$A$2:$B$5,2)</f>
        <v>All levels</v>
      </c>
      <c r="O2540" t="str">
        <f>LOWER(טבלה1[[#This Row],[level_desc]])</f>
        <v>all levels</v>
      </c>
      <c r="P2540" s="3" t="str">
        <f>UPPER(טבלה1[[#This Row],[small letters]])</f>
        <v>ALL LEVELS</v>
      </c>
      <c r="Q2540">
        <f>LEN(טבלה1[[#This Row],[no spaces]])</f>
        <v>10</v>
      </c>
      <c r="R2540" t="str">
        <f>TRIM(טבלה1[[#This Row],[small letters]])</f>
        <v>all levels</v>
      </c>
      <c r="S2540" s="6">
        <v>3</v>
      </c>
      <c r="T2540" s="12">
        <v>41044</v>
      </c>
      <c r="U2540" s="6">
        <f>DAY(טבלה1[[#This Row],[published_date]])</f>
        <v>15</v>
      </c>
      <c r="V2540" s="6">
        <f>MONTH(טבלה1[[#This Row],[published_date]])</f>
        <v>5</v>
      </c>
      <c r="W2540" s="6">
        <f>YEAR(טבלה1[[#This Row],[published_date]])</f>
        <v>2012</v>
      </c>
      <c r="X2540">
        <v>4</v>
      </c>
      <c r="Y2540" t="str">
        <f>VLOOKUP(טבלה1[[#This Row],[subject_id]],Subject_id!$A$2:$B$5,2)</f>
        <v>Web Development</v>
      </c>
      <c r="Z2540" s="7">
        <v>43734</v>
      </c>
      <c r="AA2540">
        <f>_xlfn.DAYS(טבלה1[[#This Row],[Removal_date]],טבלה1[[#This Row],[published_date]])</f>
        <v>2690</v>
      </c>
      <c r="AB2540" s="4">
        <f>טבלה1[[#This Row],[price]]*טבלה1[[#This Row],[num_subscribers]]</f>
        <v>157340</v>
      </c>
    </row>
    <row r="2541" spans="1:28" x14ac:dyDescent="0.3">
      <c r="A2541">
        <v>16714</v>
      </c>
      <c r="B2541" t="s">
        <v>2464</v>
      </c>
      <c r="C2541" t="str">
        <f>LEFT(טבלה1[[#This Row],[course_title]],10)</f>
        <v>Color Basi</v>
      </c>
      <c r="D2541" t="str">
        <f>RIGHT(טבלה1[[#This Row],[course_title]],10)</f>
        <v xml:space="preserve"> Designers</v>
      </c>
      <c r="E2541" t="str">
        <f>MID(טבלה1[[#This Row],[course_title]],2,10)</f>
        <v>olor Basic</v>
      </c>
      <c r="F2541" t="s">
        <v>2465</v>
      </c>
      <c r="G2541" t="str">
        <f>REPLACE(טבלה1[[#This Row],[url]],19,3,"com")</f>
        <v>https://www.udemy.com/color-basics-for-print-designers/</v>
      </c>
      <c r="H2541" t="b">
        <v>1</v>
      </c>
      <c r="I2541" s="4">
        <v>20</v>
      </c>
      <c r="J2541" s="5">
        <v>372</v>
      </c>
      <c r="K2541" s="5">
        <v>21</v>
      </c>
      <c r="L2541" s="5">
        <v>10</v>
      </c>
      <c r="M2541">
        <v>1</v>
      </c>
      <c r="N2541" t="str">
        <f>VLOOKUP(טבלה1[[#This Row],[level_id]],Level_id!$A$2:$B$5,2)</f>
        <v>All levels</v>
      </c>
      <c r="O2541" t="str">
        <f>LOWER(טבלה1[[#This Row],[level_desc]])</f>
        <v>all levels</v>
      </c>
      <c r="P2541" s="3" t="str">
        <f>UPPER(טבלה1[[#This Row],[small letters]])</f>
        <v>ALL LEVELS</v>
      </c>
      <c r="Q2541">
        <f>LEN(טבלה1[[#This Row],[no spaces]])</f>
        <v>10</v>
      </c>
      <c r="R2541" t="str">
        <f>TRIM(טבלה1[[#This Row],[small letters]])</f>
        <v>all levels</v>
      </c>
      <c r="S2541" s="6">
        <v>0.6</v>
      </c>
      <c r="T2541" s="12">
        <v>41022</v>
      </c>
      <c r="U2541" s="6">
        <f>DAY(טבלה1[[#This Row],[published_date]])</f>
        <v>23</v>
      </c>
      <c r="V2541" s="6">
        <f>MONTH(טבלה1[[#This Row],[published_date]])</f>
        <v>4</v>
      </c>
      <c r="W2541" s="6">
        <f>YEAR(טבלה1[[#This Row],[published_date]])</f>
        <v>2012</v>
      </c>
      <c r="X2541">
        <v>2</v>
      </c>
      <c r="Y2541" t="str">
        <f>VLOOKUP(טבלה1[[#This Row],[subject_id]],Subject_id!$A$2:$B$5,2)</f>
        <v>Graphic Design</v>
      </c>
      <c r="Z2541" s="7">
        <v>43734</v>
      </c>
      <c r="AA2541">
        <f>_xlfn.DAYS(טבלה1[[#This Row],[Removal_date]],טבלה1[[#This Row],[published_date]])</f>
        <v>2712</v>
      </c>
      <c r="AB2541" s="4">
        <f>טבלה1[[#This Row],[price]]*טבלה1[[#This Row],[num_subscribers]]</f>
        <v>7440</v>
      </c>
    </row>
    <row r="2542" spans="1:28" x14ac:dyDescent="0.3">
      <c r="A2542">
        <v>19260</v>
      </c>
      <c r="B2542" t="s">
        <v>6518</v>
      </c>
      <c r="C2542" t="str">
        <f>LEFT(טבלה1[[#This Row],[course_title]],10)</f>
        <v xml:space="preserve">Create an </v>
      </c>
      <c r="D2542" t="str">
        <f>RIGHT(טבלה1[[#This Row],[course_title]],10)</f>
        <v>tstrap 2.x</v>
      </c>
      <c r="E2542" t="str">
        <f>MID(טבלה1[[#This Row],[course_title]],2,10)</f>
        <v>reate an E</v>
      </c>
      <c r="F2542" t="s">
        <v>6519</v>
      </c>
      <c r="G2542" t="str">
        <f>REPLACE(טבלה1[[#This Row],[url]],19,3,"com")</f>
        <v>https://www.udemy.com/create-an-engaging-website-with-twitter-bootstrap/</v>
      </c>
      <c r="H2542" t="b">
        <v>1</v>
      </c>
      <c r="I2542" s="4">
        <v>20</v>
      </c>
      <c r="J2542" s="5">
        <v>1463</v>
      </c>
      <c r="K2542" s="5">
        <v>56</v>
      </c>
      <c r="L2542" s="5">
        <v>24</v>
      </c>
      <c r="M2542">
        <v>1</v>
      </c>
      <c r="N2542" t="str">
        <f>VLOOKUP(טבלה1[[#This Row],[level_id]],Level_id!$A$2:$B$5,2)</f>
        <v>All levels</v>
      </c>
      <c r="O2542" t="str">
        <f>LOWER(טבלה1[[#This Row],[level_desc]])</f>
        <v>all levels</v>
      </c>
      <c r="P2542" s="3" t="str">
        <f>UPPER(טבלה1[[#This Row],[small letters]])</f>
        <v>ALL LEVELS</v>
      </c>
      <c r="Q2542">
        <f>LEN(טבלה1[[#This Row],[no spaces]])</f>
        <v>10</v>
      </c>
      <c r="R2542" t="str">
        <f>TRIM(טבלה1[[#This Row],[small letters]])</f>
        <v>all levels</v>
      </c>
      <c r="S2542" s="6">
        <v>1</v>
      </c>
      <c r="T2542" s="12">
        <v>41078</v>
      </c>
      <c r="U2542" s="6">
        <f>DAY(טבלה1[[#This Row],[published_date]])</f>
        <v>18</v>
      </c>
      <c r="V2542" s="6">
        <f>MONTH(טבלה1[[#This Row],[published_date]])</f>
        <v>6</v>
      </c>
      <c r="W2542" s="6">
        <f>YEAR(טבלה1[[#This Row],[published_date]])</f>
        <v>2012</v>
      </c>
      <c r="X2542">
        <v>4</v>
      </c>
      <c r="Y2542" t="str">
        <f>VLOOKUP(טבלה1[[#This Row],[subject_id]],Subject_id!$A$2:$B$5,2)</f>
        <v>Web Development</v>
      </c>
      <c r="Z2542" s="7">
        <v>43734</v>
      </c>
      <c r="AA2542">
        <f>_xlfn.DAYS(טבלה1[[#This Row],[Removal_date]],טבלה1[[#This Row],[published_date]])</f>
        <v>2656</v>
      </c>
      <c r="AB2542" s="4">
        <f>טבלה1[[#This Row],[price]]*טבלה1[[#This Row],[num_subscribers]]</f>
        <v>29260</v>
      </c>
    </row>
    <row r="2543" spans="1:28" x14ac:dyDescent="0.3">
      <c r="A2543">
        <v>19332</v>
      </c>
      <c r="B2543" t="s">
        <v>5467</v>
      </c>
      <c r="C2543" t="str">
        <f>LEFT(טבלה1[[#This Row],[course_title]],10)</f>
        <v>The Origin</v>
      </c>
      <c r="D2543" t="str">
        <f>RIGHT(טבלה1[[#This Row],[course_title]],10)</f>
        <v>er Course.</v>
      </c>
      <c r="E2543" t="str">
        <f>MID(טבלה1[[#This Row],[course_title]],2,10)</f>
        <v>he Origina</v>
      </c>
      <c r="F2543" t="s">
        <v>5468</v>
      </c>
      <c r="G2543" t="str">
        <f>REPLACE(טבלה1[[#This Row],[url]],19,3,"com")</f>
        <v>https://www.udemy.com/thecompletewebdeveloper/</v>
      </c>
      <c r="H2543" t="b">
        <v>1</v>
      </c>
      <c r="I2543" s="4">
        <v>20</v>
      </c>
      <c r="J2543" s="5">
        <v>31070</v>
      </c>
      <c r="K2543" s="5">
        <v>742</v>
      </c>
      <c r="L2543" s="5">
        <v>195</v>
      </c>
      <c r="M2543">
        <v>2</v>
      </c>
      <c r="N2543" t="str">
        <f>VLOOKUP(טבלה1[[#This Row],[level_id]],Level_id!$A$2:$B$5,2)</f>
        <v>Beginner Level</v>
      </c>
      <c r="O2543" t="str">
        <f>LOWER(טבלה1[[#This Row],[level_desc]])</f>
        <v>beginner level</v>
      </c>
      <c r="P2543" s="3" t="str">
        <f>UPPER(טבלה1[[#This Row],[small letters]])</f>
        <v>BEGINNER LEVEL</v>
      </c>
      <c r="Q2543">
        <f>LEN(טבלה1[[#This Row],[no spaces]])</f>
        <v>14</v>
      </c>
      <c r="R2543" t="str">
        <f>TRIM(טבלה1[[#This Row],[small letters]])</f>
        <v>beginner level</v>
      </c>
      <c r="S2543" s="6">
        <v>18</v>
      </c>
      <c r="T2543" s="12">
        <v>41210</v>
      </c>
      <c r="U2543" s="6">
        <f>DAY(טבלה1[[#This Row],[published_date]])</f>
        <v>28</v>
      </c>
      <c r="V2543" s="6">
        <f>MONTH(טבלה1[[#This Row],[published_date]])</f>
        <v>10</v>
      </c>
      <c r="W2543" s="6">
        <f>YEAR(טבלה1[[#This Row],[published_date]])</f>
        <v>2012</v>
      </c>
      <c r="X2543">
        <v>4</v>
      </c>
      <c r="Y2543" t="str">
        <f>VLOOKUP(טבלה1[[#This Row],[subject_id]],Subject_id!$A$2:$B$5,2)</f>
        <v>Web Development</v>
      </c>
      <c r="Z2543" s="7">
        <v>43465</v>
      </c>
      <c r="AA2543">
        <f>_xlfn.DAYS(טבלה1[[#This Row],[Removal_date]],טבלה1[[#This Row],[published_date]])</f>
        <v>2255</v>
      </c>
      <c r="AB2543" s="4">
        <f>טבלה1[[#This Row],[price]]*טבלה1[[#This Row],[num_subscribers]]</f>
        <v>621400</v>
      </c>
    </row>
    <row r="2544" spans="1:28" x14ac:dyDescent="0.3">
      <c r="A2544">
        <v>19653</v>
      </c>
      <c r="B2544" t="s">
        <v>1640</v>
      </c>
      <c r="C2544" t="str">
        <f>LEFT(טבלה1[[#This Row],[course_title]],10)</f>
        <v>Accounting</v>
      </c>
      <c r="D2544" t="str">
        <f>RIGHT(טבלה1[[#This Row],[course_title]],10)</f>
        <v>r Managers</v>
      </c>
      <c r="E2544" t="str">
        <f>MID(טבלה1[[#This Row],[course_title]],2,10)</f>
        <v xml:space="preserve">ccounting </v>
      </c>
      <c r="F2544" t="s">
        <v>1641</v>
      </c>
      <c r="G2544" t="str">
        <f>REPLACE(טבלה1[[#This Row],[url]],19,3,"com")</f>
        <v>https://www.udemy.com/accounting-skills-for-managers/</v>
      </c>
      <c r="H2544" t="b">
        <v>1</v>
      </c>
      <c r="I2544" s="4">
        <v>20</v>
      </c>
      <c r="J2544" s="5">
        <v>78</v>
      </c>
      <c r="K2544" s="5">
        <v>3</v>
      </c>
      <c r="L2544" s="5">
        <v>10</v>
      </c>
      <c r="M2544">
        <v>2</v>
      </c>
      <c r="N2544" t="str">
        <f>VLOOKUP(טבלה1[[#This Row],[level_id]],Level_id!$A$2:$B$5,2)</f>
        <v>Beginner Level</v>
      </c>
      <c r="O2544" t="str">
        <f>LOWER(טבלה1[[#This Row],[level_desc]])</f>
        <v>beginner level</v>
      </c>
      <c r="P2544" s="3" t="str">
        <f>UPPER(טבלה1[[#This Row],[small letters]])</f>
        <v>BEGINNER LEVEL</v>
      </c>
      <c r="Q2544">
        <f>LEN(טבלה1[[#This Row],[no spaces]])</f>
        <v>14</v>
      </c>
      <c r="R2544" t="str">
        <f>TRIM(טבלה1[[#This Row],[small letters]])</f>
        <v>beginner level</v>
      </c>
      <c r="S2544" s="6">
        <v>1.5</v>
      </c>
      <c r="T2544" s="12">
        <v>41087</v>
      </c>
      <c r="U2544" s="6">
        <f>DAY(טבלה1[[#This Row],[published_date]])</f>
        <v>27</v>
      </c>
      <c r="V2544" s="6">
        <f>MONTH(טבלה1[[#This Row],[published_date]])</f>
        <v>6</v>
      </c>
      <c r="W2544" s="6">
        <f>YEAR(טבלה1[[#This Row],[published_date]])</f>
        <v>2012</v>
      </c>
      <c r="X2544">
        <v>1</v>
      </c>
      <c r="Y2544" t="str">
        <f>VLOOKUP(טבלה1[[#This Row],[subject_id]],Subject_id!$A$2:$B$5,2)</f>
        <v>Business Finance</v>
      </c>
      <c r="Z2544" s="7">
        <v>43465</v>
      </c>
      <c r="AA2544">
        <f>_xlfn.DAYS(טבלה1[[#This Row],[Removal_date]],טבלה1[[#This Row],[published_date]])</f>
        <v>2378</v>
      </c>
      <c r="AB2544" s="4">
        <f>טבלה1[[#This Row],[price]]*טבלה1[[#This Row],[num_subscribers]]</f>
        <v>1560</v>
      </c>
    </row>
    <row r="2545" spans="1:28" x14ac:dyDescent="0.3">
      <c r="A2545">
        <v>20150</v>
      </c>
      <c r="B2545" t="s">
        <v>3178</v>
      </c>
      <c r="C2545" t="str">
        <f>LEFT(טבלה1[[#This Row],[course_title]],10)</f>
        <v>iPhone ico</v>
      </c>
      <c r="D2545" t="str">
        <f>RIGHT(טבלה1[[#This Row],[course_title]],10)</f>
        <v>ne awesome</v>
      </c>
      <c r="E2545" t="str">
        <f>MID(טבלה1[[#This Row],[course_title]],2,10)</f>
        <v>Phone icon</v>
      </c>
      <c r="F2545" t="s">
        <v>3179</v>
      </c>
      <c r="G2545" t="str">
        <f>REPLACE(טבלה1[[#This Row],[url]],19,3,"com")</f>
        <v>https://www.udemy.com/how-to-make-awesome-icons-for-your-iphone-app-in-60-seconds/</v>
      </c>
      <c r="H2545" t="b">
        <v>1</v>
      </c>
      <c r="I2545" s="4">
        <v>20</v>
      </c>
      <c r="J2545" s="5">
        <v>2346</v>
      </c>
      <c r="K2545" s="5">
        <v>18</v>
      </c>
      <c r="L2545" s="5">
        <v>55</v>
      </c>
      <c r="M2545">
        <v>1</v>
      </c>
      <c r="N2545" t="str">
        <f>VLOOKUP(טבלה1[[#This Row],[level_id]],Level_id!$A$2:$B$5,2)</f>
        <v>All levels</v>
      </c>
      <c r="O2545" t="str">
        <f>LOWER(טבלה1[[#This Row],[level_desc]])</f>
        <v>all levels</v>
      </c>
      <c r="P2545" s="3" t="str">
        <f>UPPER(טבלה1[[#This Row],[small letters]])</f>
        <v>ALL LEVELS</v>
      </c>
      <c r="Q2545">
        <f>LEN(טבלה1[[#This Row],[no spaces]])</f>
        <v>10</v>
      </c>
      <c r="R2545" t="str">
        <f>TRIM(טבלה1[[#This Row],[small letters]])</f>
        <v>all levels</v>
      </c>
      <c r="S2545" s="6">
        <v>3.5</v>
      </c>
      <c r="T2545" s="12">
        <v>41086</v>
      </c>
      <c r="U2545" s="6">
        <f>DAY(טבלה1[[#This Row],[published_date]])</f>
        <v>26</v>
      </c>
      <c r="V2545" s="6">
        <f>MONTH(טבלה1[[#This Row],[published_date]])</f>
        <v>6</v>
      </c>
      <c r="W2545" s="6">
        <f>YEAR(טבלה1[[#This Row],[published_date]])</f>
        <v>2012</v>
      </c>
      <c r="X2545">
        <v>2</v>
      </c>
      <c r="Y2545" t="str">
        <f>VLOOKUP(טבלה1[[#This Row],[subject_id]],Subject_id!$A$2:$B$5,2)</f>
        <v>Graphic Design</v>
      </c>
      <c r="Z2545" s="7">
        <v>43734</v>
      </c>
      <c r="AA2545">
        <f>_xlfn.DAYS(טבלה1[[#This Row],[Removal_date]],טבלה1[[#This Row],[published_date]])</f>
        <v>2648</v>
      </c>
      <c r="AB2545" s="4">
        <f>טבלה1[[#This Row],[price]]*טבלה1[[#This Row],[num_subscribers]]</f>
        <v>46920</v>
      </c>
    </row>
    <row r="2546" spans="1:28" x14ac:dyDescent="0.3">
      <c r="A2546">
        <v>21080</v>
      </c>
      <c r="B2546" t="s">
        <v>4450</v>
      </c>
      <c r="C2546" t="str">
        <f>LEFT(טבלה1[[#This Row],[course_title]],10)</f>
        <v>Guitar Ess</v>
      </c>
      <c r="D2546" t="str">
        <f>RIGHT(טבלה1[[#This Row],[course_title]],10)</f>
        <v>Essentials</v>
      </c>
      <c r="E2546" t="str">
        <f>MID(טבלה1[[#This Row],[course_title]],2,10)</f>
        <v>uitar Esse</v>
      </c>
      <c r="F2546" t="s">
        <v>4451</v>
      </c>
      <c r="G2546" t="str">
        <f>REPLACE(טבלה1[[#This Row],[url]],19,3,"com")</f>
        <v>https://www.udemy.com/guitar-essentials/</v>
      </c>
      <c r="H2546" t="b">
        <v>1</v>
      </c>
      <c r="I2546" s="4">
        <v>20</v>
      </c>
      <c r="J2546" s="5">
        <v>261</v>
      </c>
      <c r="K2546" s="5">
        <v>1</v>
      </c>
      <c r="L2546" s="5">
        <v>18</v>
      </c>
      <c r="M2546">
        <v>2</v>
      </c>
      <c r="N2546" t="str">
        <f>VLOOKUP(טבלה1[[#This Row],[level_id]],Level_id!$A$2:$B$5,2)</f>
        <v>Beginner Level</v>
      </c>
      <c r="O2546" t="str">
        <f>LOWER(טבלה1[[#This Row],[level_desc]])</f>
        <v>beginner level</v>
      </c>
      <c r="P2546" s="3" t="str">
        <f>UPPER(טבלה1[[#This Row],[small letters]])</f>
        <v>BEGINNER LEVEL</v>
      </c>
      <c r="Q2546">
        <f>LEN(טבלה1[[#This Row],[no spaces]])</f>
        <v>14</v>
      </c>
      <c r="R2546" t="str">
        <f>TRIM(טבלה1[[#This Row],[small letters]])</f>
        <v>beginner level</v>
      </c>
      <c r="S2546" s="6">
        <v>1.5</v>
      </c>
      <c r="T2546" s="12">
        <v>41766</v>
      </c>
      <c r="U2546" s="6">
        <f>DAY(טבלה1[[#This Row],[published_date]])</f>
        <v>7</v>
      </c>
      <c r="V2546" s="6">
        <f>MONTH(טבלה1[[#This Row],[published_date]])</f>
        <v>5</v>
      </c>
      <c r="W2546" s="6">
        <f>YEAR(טבלה1[[#This Row],[published_date]])</f>
        <v>2014</v>
      </c>
      <c r="X2546">
        <v>3</v>
      </c>
      <c r="Y2546" t="str">
        <f>VLOOKUP(טבלה1[[#This Row],[subject_id]],Subject_id!$A$2:$B$5,2)</f>
        <v>Musical Instruments</v>
      </c>
      <c r="Z2546" s="7">
        <v>43465</v>
      </c>
      <c r="AA2546">
        <f>_xlfn.DAYS(טבלה1[[#This Row],[Removal_date]],טבלה1[[#This Row],[published_date]])</f>
        <v>1699</v>
      </c>
      <c r="AB2546" s="4">
        <f>טבלה1[[#This Row],[price]]*טבלה1[[#This Row],[num_subscribers]]</f>
        <v>5220</v>
      </c>
    </row>
    <row r="2547" spans="1:28" x14ac:dyDescent="0.3">
      <c r="A2547">
        <v>23683</v>
      </c>
      <c r="B2547" t="s">
        <v>4757</v>
      </c>
      <c r="C2547" t="str">
        <f>LEFT(טבלה1[[#This Row],[course_title]],10)</f>
        <v>Guitar - R</v>
      </c>
      <c r="D2547" t="str">
        <f>RIGHT(טבלה1[[#This Row],[course_title]],10)</f>
        <v xml:space="preserve"> Marc Seal</v>
      </c>
      <c r="E2547" t="str">
        <f>MID(טבלה1[[#This Row],[course_title]],2,10)</f>
        <v>uitar - Ro</v>
      </c>
      <c r="F2547" t="s">
        <v>4758</v>
      </c>
      <c r="G2547" t="str">
        <f>REPLACE(טבלה1[[#This Row],[url]],19,3,"com")</f>
        <v>https://www.udemy.com/guitar-rock-beginner-with-marc-seal/</v>
      </c>
      <c r="H2547" t="b">
        <v>1</v>
      </c>
      <c r="I2547" s="4">
        <v>20</v>
      </c>
      <c r="J2547" s="5">
        <v>40</v>
      </c>
      <c r="K2547" s="5">
        <v>1</v>
      </c>
      <c r="L2547" s="5">
        <v>27</v>
      </c>
      <c r="M2547">
        <v>1</v>
      </c>
      <c r="N2547" t="str">
        <f>VLOOKUP(טבלה1[[#This Row],[level_id]],Level_id!$A$2:$B$5,2)</f>
        <v>All levels</v>
      </c>
      <c r="O2547" t="str">
        <f>LOWER(טבלה1[[#This Row],[level_desc]])</f>
        <v>all levels</v>
      </c>
      <c r="P2547" s="3" t="str">
        <f>UPPER(טבלה1[[#This Row],[small letters]])</f>
        <v>ALL LEVELS</v>
      </c>
      <c r="Q2547">
        <f>LEN(טבלה1[[#This Row],[no spaces]])</f>
        <v>10</v>
      </c>
      <c r="R2547" t="str">
        <f>TRIM(טבלה1[[#This Row],[small letters]])</f>
        <v>all levels</v>
      </c>
      <c r="S2547" s="6">
        <v>1</v>
      </c>
      <c r="T2547" s="12">
        <v>41152</v>
      </c>
      <c r="U2547" s="6">
        <f>DAY(טבלה1[[#This Row],[published_date]])</f>
        <v>31</v>
      </c>
      <c r="V2547" s="6">
        <f>MONTH(טבלה1[[#This Row],[published_date]])</f>
        <v>8</v>
      </c>
      <c r="W2547" s="6">
        <f>YEAR(טבלה1[[#This Row],[published_date]])</f>
        <v>2012</v>
      </c>
      <c r="X2547">
        <v>3</v>
      </c>
      <c r="Y2547" t="str">
        <f>VLOOKUP(טבלה1[[#This Row],[subject_id]],Subject_id!$A$2:$B$5,2)</f>
        <v>Musical Instruments</v>
      </c>
      <c r="Z2547" s="7">
        <v>43734</v>
      </c>
      <c r="AA2547">
        <f>_xlfn.DAYS(טבלה1[[#This Row],[Removal_date]],טבלה1[[#This Row],[published_date]])</f>
        <v>2582</v>
      </c>
      <c r="AB2547" s="4">
        <f>טבלה1[[#This Row],[price]]*טבלה1[[#This Row],[num_subscribers]]</f>
        <v>800</v>
      </c>
    </row>
    <row r="2548" spans="1:28" x14ac:dyDescent="0.3">
      <c r="A2548">
        <v>23861</v>
      </c>
      <c r="B2548" t="s">
        <v>4865</v>
      </c>
      <c r="C2548" t="str">
        <f>LEFT(טבלה1[[#This Row],[course_title]],10)</f>
        <v>Guitar - R</v>
      </c>
      <c r="D2548" t="str">
        <f>RIGHT(טבלה1[[#This Row],[course_title]],10)</f>
        <v xml:space="preserve"> Marc Seal</v>
      </c>
      <c r="E2548" t="str">
        <f>MID(טבלה1[[#This Row],[course_title]],2,10)</f>
        <v>uitar - Ro</v>
      </c>
      <c r="F2548" t="s">
        <v>4866</v>
      </c>
      <c r="G2548" t="str">
        <f>REPLACE(טבלה1[[#This Row],[url]],19,3,"com")</f>
        <v>https://www.udemy.com/guitar-rock-beginner-intermediate-with-marc-seal/</v>
      </c>
      <c r="H2548" t="b">
        <v>1</v>
      </c>
      <c r="I2548" s="4">
        <v>20</v>
      </c>
      <c r="J2548" s="5">
        <v>36</v>
      </c>
      <c r="K2548" s="5">
        <v>4</v>
      </c>
      <c r="L2548" s="5">
        <v>40</v>
      </c>
      <c r="M2548">
        <v>2</v>
      </c>
      <c r="N2548" t="str">
        <f>VLOOKUP(טבלה1[[#This Row],[level_id]],Level_id!$A$2:$B$5,2)</f>
        <v>Beginner Level</v>
      </c>
      <c r="O2548" t="str">
        <f>LOWER(טבלה1[[#This Row],[level_desc]])</f>
        <v>beginner level</v>
      </c>
      <c r="P2548" s="3" t="str">
        <f>UPPER(טבלה1[[#This Row],[small letters]])</f>
        <v>BEGINNER LEVEL</v>
      </c>
      <c r="Q2548">
        <f>LEN(טבלה1[[#This Row],[no spaces]])</f>
        <v>14</v>
      </c>
      <c r="R2548" t="str">
        <f>TRIM(טבלה1[[#This Row],[small letters]])</f>
        <v>beginner level</v>
      </c>
      <c r="S2548" s="6">
        <v>1.5</v>
      </c>
      <c r="T2548" s="12">
        <v>41189</v>
      </c>
      <c r="U2548" s="6">
        <f>DAY(טבלה1[[#This Row],[published_date]])</f>
        <v>7</v>
      </c>
      <c r="V2548" s="6">
        <f>MONTH(טבלה1[[#This Row],[published_date]])</f>
        <v>10</v>
      </c>
      <c r="W2548" s="6">
        <f>YEAR(טבלה1[[#This Row],[published_date]])</f>
        <v>2012</v>
      </c>
      <c r="X2548">
        <v>3</v>
      </c>
      <c r="Y2548" t="str">
        <f>VLOOKUP(טבלה1[[#This Row],[subject_id]],Subject_id!$A$2:$B$5,2)</f>
        <v>Musical Instruments</v>
      </c>
      <c r="Z2548" s="7">
        <v>43465</v>
      </c>
      <c r="AA2548">
        <f>_xlfn.DAYS(טבלה1[[#This Row],[Removal_date]],טבלה1[[#This Row],[published_date]])</f>
        <v>2276</v>
      </c>
      <c r="AB2548" s="4">
        <f>טבלה1[[#This Row],[price]]*טבלה1[[#This Row],[num_subscribers]]</f>
        <v>720</v>
      </c>
    </row>
    <row r="2549" spans="1:28" x14ac:dyDescent="0.3">
      <c r="A2549">
        <v>24334</v>
      </c>
      <c r="B2549" t="s">
        <v>5120</v>
      </c>
      <c r="C2549" t="str">
        <f>LEFT(טבלה1[[#This Row],[course_title]],10)</f>
        <v>CSS Develo</v>
      </c>
      <c r="D2549" t="str">
        <f>RIGHT(טבלה1[[#This Row],[course_title]],10)</f>
        <v>ith CSS3!)</v>
      </c>
      <c r="E2549" t="str">
        <f>MID(טבלה1[[#This Row],[course_title]],2,10)</f>
        <v>SS Develop</v>
      </c>
      <c r="F2549" t="s">
        <v>5121</v>
      </c>
      <c r="G2549" t="str">
        <f>REPLACE(טבלה1[[#This Row],[url]],19,3,"com")</f>
        <v>https://www.udemy.com/css-development-with-css3/</v>
      </c>
      <c r="H2549" t="b">
        <v>1</v>
      </c>
      <c r="I2549" s="4">
        <v>20</v>
      </c>
      <c r="J2549" s="5">
        <v>25864</v>
      </c>
      <c r="K2549" s="5">
        <v>188</v>
      </c>
      <c r="L2549" s="5">
        <v>32</v>
      </c>
      <c r="M2549">
        <v>1</v>
      </c>
      <c r="N2549" t="str">
        <f>VLOOKUP(טבלה1[[#This Row],[level_id]],Level_id!$A$2:$B$5,2)</f>
        <v>All levels</v>
      </c>
      <c r="O2549" t="str">
        <f>LOWER(טבלה1[[#This Row],[level_desc]])</f>
        <v>all levels</v>
      </c>
      <c r="P2549" s="3" t="str">
        <f>UPPER(טבלה1[[#This Row],[small letters]])</f>
        <v>ALL LEVELS</v>
      </c>
      <c r="Q2549">
        <f>LEN(טבלה1[[#This Row],[no spaces]])</f>
        <v>10</v>
      </c>
      <c r="R2549" t="str">
        <f>TRIM(טבלה1[[#This Row],[small letters]])</f>
        <v>all levels</v>
      </c>
      <c r="S2549" s="6">
        <v>5</v>
      </c>
      <c r="T2549" s="12">
        <v>41213</v>
      </c>
      <c r="U2549" s="6">
        <f>DAY(טבלה1[[#This Row],[published_date]])</f>
        <v>31</v>
      </c>
      <c r="V2549" s="6">
        <f>MONTH(טבלה1[[#This Row],[published_date]])</f>
        <v>10</v>
      </c>
      <c r="W2549" s="6">
        <f>YEAR(טבלה1[[#This Row],[published_date]])</f>
        <v>2012</v>
      </c>
      <c r="X2549">
        <v>4</v>
      </c>
      <c r="Y2549" t="str">
        <f>VLOOKUP(טבלה1[[#This Row],[subject_id]],Subject_id!$A$2:$B$5,2)</f>
        <v>Web Development</v>
      </c>
      <c r="Z2549" s="7">
        <v>43734</v>
      </c>
      <c r="AA2549">
        <f>_xlfn.DAYS(טבלה1[[#This Row],[Removal_date]],טבלה1[[#This Row],[published_date]])</f>
        <v>2521</v>
      </c>
      <c r="AB2549" s="4">
        <f>טבלה1[[#This Row],[price]]*טבלה1[[#This Row],[num_subscribers]]</f>
        <v>517280</v>
      </c>
    </row>
    <row r="2550" spans="1:28" x14ac:dyDescent="0.3">
      <c r="A2550">
        <v>25615</v>
      </c>
      <c r="B2550" t="s">
        <v>7191</v>
      </c>
      <c r="C2550" t="str">
        <f>LEFT(טבלה1[[#This Row],[course_title]],10)</f>
        <v xml:space="preserve">Login and </v>
      </c>
      <c r="D2550" t="str">
        <f>RIGHT(טבלה1[[#This Row],[course_title]],10)</f>
        <v xml:space="preserve"> and MySQL</v>
      </c>
      <c r="E2550" t="str">
        <f>MID(טבלה1[[#This Row],[course_title]],2,10)</f>
        <v>ogin and R</v>
      </c>
      <c r="F2550" t="s">
        <v>7192</v>
      </c>
      <c r="G2550" t="str">
        <f>REPLACE(טבלה1[[#This Row],[url]],19,3,"com")</f>
        <v>https://www.udemy.com/authentication-from-scratch-with-php-and-mysql/</v>
      </c>
      <c r="H2550" t="b">
        <v>1</v>
      </c>
      <c r="I2550" s="4">
        <v>20</v>
      </c>
      <c r="J2550" s="5">
        <v>1128</v>
      </c>
      <c r="K2550" s="5">
        <v>77</v>
      </c>
      <c r="L2550" s="5">
        <v>36</v>
      </c>
      <c r="M2550">
        <v>4</v>
      </c>
      <c r="N2550" t="str">
        <f>VLOOKUP(טבלה1[[#This Row],[level_id]],Level_id!$A$2:$B$5,2)</f>
        <v>Intermediate Level</v>
      </c>
      <c r="O2550" t="str">
        <f>LOWER(טבלה1[[#This Row],[level_desc]])</f>
        <v>intermediate level</v>
      </c>
      <c r="P2550" s="3" t="str">
        <f>UPPER(טבלה1[[#This Row],[small letters]])</f>
        <v>INTERMEDIATE LEVEL</v>
      </c>
      <c r="Q2550">
        <f>LEN(טבלה1[[#This Row],[no spaces]])</f>
        <v>18</v>
      </c>
      <c r="R2550" t="str">
        <f>TRIM(טבלה1[[#This Row],[small letters]])</f>
        <v>intermediate level</v>
      </c>
      <c r="S2550" s="6">
        <v>2</v>
      </c>
      <c r="T2550" s="12">
        <v>41206</v>
      </c>
      <c r="U2550" s="6">
        <f>DAY(טבלה1[[#This Row],[published_date]])</f>
        <v>24</v>
      </c>
      <c r="V2550" s="6">
        <f>MONTH(טבלה1[[#This Row],[published_date]])</f>
        <v>10</v>
      </c>
      <c r="W2550" s="6">
        <f>YEAR(טבלה1[[#This Row],[published_date]])</f>
        <v>2012</v>
      </c>
      <c r="X2550">
        <v>4</v>
      </c>
      <c r="Y2550" t="str">
        <f>VLOOKUP(טבלה1[[#This Row],[subject_id]],Subject_id!$A$2:$B$5,2)</f>
        <v>Web Development</v>
      </c>
      <c r="Z2550" s="7">
        <v>44114</v>
      </c>
      <c r="AA2550">
        <f>_xlfn.DAYS(טבלה1[[#This Row],[Removal_date]],טבלה1[[#This Row],[published_date]])</f>
        <v>2908</v>
      </c>
      <c r="AB2550" s="4">
        <f>טבלה1[[#This Row],[price]]*טבלה1[[#This Row],[num_subscribers]]</f>
        <v>22560</v>
      </c>
    </row>
    <row r="2551" spans="1:28" x14ac:dyDescent="0.3">
      <c r="A2551">
        <v>26648</v>
      </c>
      <c r="B2551" t="s">
        <v>4318</v>
      </c>
      <c r="C2551" t="str">
        <f>LEFT(טבלה1[[#This Row],[course_title]],10)</f>
        <v>Play Guita</v>
      </c>
      <c r="D2551" t="str">
        <f>RIGHT(טבלה1[[#This Row],[course_title]],10)</f>
        <v>n 28 Days!</v>
      </c>
      <c r="E2551" t="str">
        <f>MID(טבלה1[[#This Row],[course_title]],2,10)</f>
        <v>lay Guitar</v>
      </c>
      <c r="F2551" t="s">
        <v>4319</v>
      </c>
      <c r="G2551" t="str">
        <f>REPLACE(טבלה1[[#This Row],[url]],19,3,"com")</f>
        <v>https://www.udemy.com/how-to-play-guitar-really-understand-music/</v>
      </c>
      <c r="H2551" t="b">
        <v>1</v>
      </c>
      <c r="I2551" s="4">
        <v>20</v>
      </c>
      <c r="J2551" s="5">
        <v>738</v>
      </c>
      <c r="K2551" s="5">
        <v>6</v>
      </c>
      <c r="L2551" s="5">
        <v>64</v>
      </c>
      <c r="M2551">
        <v>1</v>
      </c>
      <c r="N2551" t="str">
        <f>VLOOKUP(טבלה1[[#This Row],[level_id]],Level_id!$A$2:$B$5,2)</f>
        <v>All levels</v>
      </c>
      <c r="O2551" t="str">
        <f>LOWER(טבלה1[[#This Row],[level_desc]])</f>
        <v>all levels</v>
      </c>
      <c r="P2551" s="3" t="str">
        <f>UPPER(טבלה1[[#This Row],[small letters]])</f>
        <v>ALL LEVELS</v>
      </c>
      <c r="Q2551">
        <f>LEN(טבלה1[[#This Row],[no spaces]])</f>
        <v>10</v>
      </c>
      <c r="R2551" t="str">
        <f>TRIM(טבלה1[[#This Row],[small letters]])</f>
        <v>all levels</v>
      </c>
      <c r="S2551" s="6">
        <v>9.5</v>
      </c>
      <c r="T2551" s="12">
        <v>41195</v>
      </c>
      <c r="U2551" s="6">
        <f>DAY(טבלה1[[#This Row],[published_date]])</f>
        <v>13</v>
      </c>
      <c r="V2551" s="6">
        <f>MONTH(טבלה1[[#This Row],[published_date]])</f>
        <v>10</v>
      </c>
      <c r="W2551" s="6">
        <f>YEAR(טבלה1[[#This Row],[published_date]])</f>
        <v>2012</v>
      </c>
      <c r="X2551">
        <v>3</v>
      </c>
      <c r="Y2551" t="str">
        <f>VLOOKUP(טבלה1[[#This Row],[subject_id]],Subject_id!$A$2:$B$5,2)</f>
        <v>Musical Instruments</v>
      </c>
      <c r="Z2551" s="7">
        <v>43734</v>
      </c>
      <c r="AA2551">
        <f>_xlfn.DAYS(טבלה1[[#This Row],[Removal_date]],טבלה1[[#This Row],[published_date]])</f>
        <v>2539</v>
      </c>
      <c r="AB2551" s="4">
        <f>טבלה1[[#This Row],[price]]*טבלה1[[#This Row],[num_subscribers]]</f>
        <v>14760</v>
      </c>
    </row>
    <row r="2552" spans="1:28" x14ac:dyDescent="0.3">
      <c r="A2552">
        <v>26956</v>
      </c>
      <c r="B2552" t="s">
        <v>4088</v>
      </c>
      <c r="C2552" t="str">
        <f>LEFT(טבלה1[[#This Row],[course_title]],10)</f>
        <v>Learn Guit</v>
      </c>
      <c r="D2552" t="str">
        <f>RIGHT(טבלה1[[#This Row],[course_title]],10)</f>
        <v>in 21 Days</v>
      </c>
      <c r="E2552" t="str">
        <f>MID(טבלה1[[#This Row],[course_title]],2,10)</f>
        <v>earn Guita</v>
      </c>
      <c r="F2552" t="s">
        <v>4089</v>
      </c>
      <c r="G2552" t="str">
        <f>REPLACE(טבלה1[[#This Row],[url]],19,3,"com")</f>
        <v>https://www.udemy.com/learn-guitar-in-21-days/</v>
      </c>
      <c r="H2552" t="b">
        <v>1</v>
      </c>
      <c r="I2552" s="4">
        <v>20</v>
      </c>
      <c r="J2552" s="5">
        <v>26504</v>
      </c>
      <c r="K2552" s="5">
        <v>192</v>
      </c>
      <c r="L2552" s="5">
        <v>82</v>
      </c>
      <c r="M2552">
        <v>2</v>
      </c>
      <c r="N2552" t="str">
        <f>VLOOKUP(טבלה1[[#This Row],[level_id]],Level_id!$A$2:$B$5,2)</f>
        <v>Beginner Level</v>
      </c>
      <c r="O2552" t="str">
        <f>LOWER(טבלה1[[#This Row],[level_desc]])</f>
        <v>beginner level</v>
      </c>
      <c r="P2552" s="3" t="str">
        <f>UPPER(טבלה1[[#This Row],[small letters]])</f>
        <v>BEGINNER LEVEL</v>
      </c>
      <c r="Q2552">
        <f>LEN(טבלה1[[#This Row],[no spaces]])</f>
        <v>14</v>
      </c>
      <c r="R2552" t="str">
        <f>TRIM(טבלה1[[#This Row],[small letters]])</f>
        <v>beginner level</v>
      </c>
      <c r="S2552" s="6">
        <v>2.5</v>
      </c>
      <c r="T2552" s="12">
        <v>41203</v>
      </c>
      <c r="U2552" s="6">
        <f>DAY(טבלה1[[#This Row],[published_date]])</f>
        <v>21</v>
      </c>
      <c r="V2552" s="6">
        <f>MONTH(טבלה1[[#This Row],[published_date]])</f>
        <v>10</v>
      </c>
      <c r="W2552" s="6">
        <f>YEAR(טבלה1[[#This Row],[published_date]])</f>
        <v>2012</v>
      </c>
      <c r="X2552">
        <v>3</v>
      </c>
      <c r="Y2552" t="str">
        <f>VLOOKUP(טבלה1[[#This Row],[subject_id]],Subject_id!$A$2:$B$5,2)</f>
        <v>Musical Instruments</v>
      </c>
      <c r="Z2552" s="7">
        <v>43465</v>
      </c>
      <c r="AA2552">
        <f>_xlfn.DAYS(טבלה1[[#This Row],[Removal_date]],טבלה1[[#This Row],[published_date]])</f>
        <v>2262</v>
      </c>
      <c r="AB2552" s="4">
        <f>טבלה1[[#This Row],[price]]*טבלה1[[#This Row],[num_subscribers]]</f>
        <v>530080</v>
      </c>
    </row>
    <row r="2553" spans="1:28" x14ac:dyDescent="0.3">
      <c r="A2553">
        <v>27681</v>
      </c>
      <c r="B2553" t="s">
        <v>3778</v>
      </c>
      <c r="C2553" t="str">
        <f>LEFT(טבלה1[[#This Row],[course_title]],10)</f>
        <v>Piano Impr</v>
      </c>
      <c r="D2553" t="str">
        <f>RIGHT(טבלה1[[#This Row],[course_title]],10)</f>
        <v>om Day One</v>
      </c>
      <c r="E2553" t="str">
        <f>MID(טבלה1[[#This Row],[course_title]],2,10)</f>
        <v>iano Impro</v>
      </c>
      <c r="F2553" t="s">
        <v>3779</v>
      </c>
      <c r="G2553" t="str">
        <f>REPLACE(טבלה1[[#This Row],[url]],19,3,"com")</f>
        <v>https://www.udemy.com/piano-improvisation-from-day-one/</v>
      </c>
      <c r="H2553" t="b">
        <v>1</v>
      </c>
      <c r="I2553" s="4">
        <v>20</v>
      </c>
      <c r="J2553" s="5">
        <v>1249</v>
      </c>
      <c r="K2553" s="5">
        <v>37</v>
      </c>
      <c r="L2553" s="5">
        <v>21</v>
      </c>
      <c r="M2553">
        <v>1</v>
      </c>
      <c r="N2553" t="str">
        <f>VLOOKUP(טבלה1[[#This Row],[level_id]],Level_id!$A$2:$B$5,2)</f>
        <v>All levels</v>
      </c>
      <c r="O2553" t="str">
        <f>LOWER(טבלה1[[#This Row],[level_desc]])</f>
        <v>all levels</v>
      </c>
      <c r="P2553" s="3" t="str">
        <f>UPPER(טבלה1[[#This Row],[small letters]])</f>
        <v>ALL LEVELS</v>
      </c>
      <c r="Q2553">
        <f>LEN(טבלה1[[#This Row],[no spaces]])</f>
        <v>10</v>
      </c>
      <c r="R2553" t="str">
        <f>TRIM(טבלה1[[#This Row],[small letters]])</f>
        <v>all levels</v>
      </c>
      <c r="S2553" s="6">
        <v>3</v>
      </c>
      <c r="T2553" s="12">
        <v>41334</v>
      </c>
      <c r="U2553" s="6">
        <f>DAY(טבלה1[[#This Row],[published_date]])</f>
        <v>1</v>
      </c>
      <c r="V2553" s="6">
        <f>MONTH(טבלה1[[#This Row],[published_date]])</f>
        <v>3</v>
      </c>
      <c r="W2553" s="6">
        <f>YEAR(טבלה1[[#This Row],[published_date]])</f>
        <v>2013</v>
      </c>
      <c r="X2553">
        <v>3</v>
      </c>
      <c r="Y2553" t="str">
        <f>VLOOKUP(טבלה1[[#This Row],[subject_id]],Subject_id!$A$2:$B$5,2)</f>
        <v>Musical Instruments</v>
      </c>
      <c r="Z2553" s="7">
        <v>43734</v>
      </c>
      <c r="AA2553">
        <f>_xlfn.DAYS(טבלה1[[#This Row],[Removal_date]],טבלה1[[#This Row],[published_date]])</f>
        <v>2400</v>
      </c>
      <c r="AB2553" s="4">
        <f>טבלה1[[#This Row],[price]]*טבלה1[[#This Row],[num_subscribers]]</f>
        <v>24980</v>
      </c>
    </row>
    <row r="2554" spans="1:28" x14ac:dyDescent="0.3">
      <c r="A2554">
        <v>31150</v>
      </c>
      <c r="B2554" t="s">
        <v>3452</v>
      </c>
      <c r="C2554" t="str">
        <f>LEFT(טבלה1[[#This Row],[course_title]],10)</f>
        <v>Advance De</v>
      </c>
      <c r="D2554" t="str">
        <f>RIGHT(טבלה1[[#This Row],[course_title]],10)</f>
        <v xml:space="preserve">dentity   </v>
      </c>
      <c r="E2554" t="str">
        <f>MID(טבלה1[[#This Row],[course_title]],2,10)</f>
        <v>dvance Des</v>
      </c>
      <c r="F2554" t="s">
        <v>3453</v>
      </c>
      <c r="G2554" t="str">
        <f>REPLACE(טבלה1[[#This Row],[url]],19,3,"com")</f>
        <v>https://www.udemy.com/advance-design-of-logos-and-brand-identity/</v>
      </c>
      <c r="H2554" t="b">
        <v>1</v>
      </c>
      <c r="I2554" s="4">
        <v>20</v>
      </c>
      <c r="J2554" s="5">
        <v>34</v>
      </c>
      <c r="K2554" s="5">
        <v>4</v>
      </c>
      <c r="L2554" s="5">
        <v>38</v>
      </c>
      <c r="M2554">
        <v>1</v>
      </c>
      <c r="N2554" t="str">
        <f>VLOOKUP(טבלה1[[#This Row],[level_id]],Level_id!$A$2:$B$5,2)</f>
        <v>All levels</v>
      </c>
      <c r="O2554" t="str">
        <f>LOWER(טבלה1[[#This Row],[level_desc]])</f>
        <v>all levels</v>
      </c>
      <c r="P2554" s="3" t="str">
        <f>UPPER(טבלה1[[#This Row],[small letters]])</f>
        <v>ALL LEVELS</v>
      </c>
      <c r="Q2554">
        <f>LEN(טבלה1[[#This Row],[no spaces]])</f>
        <v>10</v>
      </c>
      <c r="R2554" t="str">
        <f>TRIM(טבלה1[[#This Row],[small letters]])</f>
        <v>all levels</v>
      </c>
      <c r="S2554" s="6">
        <v>2</v>
      </c>
      <c r="T2554" s="12">
        <v>41321</v>
      </c>
      <c r="U2554" s="6">
        <f>DAY(טבלה1[[#This Row],[published_date]])</f>
        <v>16</v>
      </c>
      <c r="V2554" s="6">
        <f>MONTH(טבלה1[[#This Row],[published_date]])</f>
        <v>2</v>
      </c>
      <c r="W2554" s="6">
        <f>YEAR(טבלה1[[#This Row],[published_date]])</f>
        <v>2013</v>
      </c>
      <c r="X2554">
        <v>2</v>
      </c>
      <c r="Y2554" t="str">
        <f>VLOOKUP(טבלה1[[#This Row],[subject_id]],Subject_id!$A$2:$B$5,2)</f>
        <v>Graphic Design</v>
      </c>
      <c r="Z2554" s="7">
        <v>43734</v>
      </c>
      <c r="AA2554">
        <f>_xlfn.DAYS(טבלה1[[#This Row],[Removal_date]],טבלה1[[#This Row],[published_date]])</f>
        <v>2413</v>
      </c>
      <c r="AB2554" s="4">
        <f>טבלה1[[#This Row],[price]]*טבלה1[[#This Row],[num_subscribers]]</f>
        <v>680</v>
      </c>
    </row>
    <row r="2555" spans="1:28" x14ac:dyDescent="0.3">
      <c r="A2555">
        <v>32033</v>
      </c>
      <c r="B2555" t="s">
        <v>4360</v>
      </c>
      <c r="C2555" t="str">
        <f>LEFT(טבלה1[[#This Row],[course_title]],10)</f>
        <v>Aprende ba</v>
      </c>
      <c r="D2555" t="str">
        <f>RIGHT(טבלה1[[#This Row],[course_title]],10)</f>
        <v>Ã©todo IDT</v>
      </c>
      <c r="E2555" t="str">
        <f>MID(טבלה1[[#This Row],[course_title]],2,10)</f>
        <v>prende bat</v>
      </c>
      <c r="F2555" t="s">
        <v>4361</v>
      </c>
      <c r="G2555" t="str">
        <f>REPLACE(טבלה1[[#This Row],[url]],19,3,"com")</f>
        <v>https://www.udemy.com/idtbateria/</v>
      </c>
      <c r="H2555" t="b">
        <v>1</v>
      </c>
      <c r="I2555" s="4">
        <v>20</v>
      </c>
      <c r="J2555" s="5">
        <v>335</v>
      </c>
      <c r="K2555" s="5">
        <v>32</v>
      </c>
      <c r="L2555" s="5">
        <v>25</v>
      </c>
      <c r="M2555">
        <v>1</v>
      </c>
      <c r="N2555" t="str">
        <f>VLOOKUP(טבלה1[[#This Row],[level_id]],Level_id!$A$2:$B$5,2)</f>
        <v>All levels</v>
      </c>
      <c r="O2555" t="str">
        <f>LOWER(טבלה1[[#This Row],[level_desc]])</f>
        <v>all levels</v>
      </c>
      <c r="P2555" s="3" t="str">
        <f>UPPER(טבלה1[[#This Row],[small letters]])</f>
        <v>ALL LEVELS</v>
      </c>
      <c r="Q2555">
        <f>LEN(טבלה1[[#This Row],[no spaces]])</f>
        <v>10</v>
      </c>
      <c r="R2555" t="str">
        <f>TRIM(טבלה1[[#This Row],[small letters]])</f>
        <v>all levels</v>
      </c>
      <c r="S2555" s="6">
        <v>2</v>
      </c>
      <c r="T2555" s="12">
        <v>41267</v>
      </c>
      <c r="U2555" s="6">
        <f>DAY(טבלה1[[#This Row],[published_date]])</f>
        <v>24</v>
      </c>
      <c r="V2555" s="6">
        <f>MONTH(טבלה1[[#This Row],[published_date]])</f>
        <v>12</v>
      </c>
      <c r="W2555" s="6">
        <f>YEAR(טבלה1[[#This Row],[published_date]])</f>
        <v>2012</v>
      </c>
      <c r="X2555">
        <v>3</v>
      </c>
      <c r="Y2555" t="str">
        <f>VLOOKUP(טבלה1[[#This Row],[subject_id]],Subject_id!$A$2:$B$5,2)</f>
        <v>Musical Instruments</v>
      </c>
      <c r="Z2555" s="7">
        <v>43734</v>
      </c>
      <c r="AA2555">
        <f>_xlfn.DAYS(טבלה1[[#This Row],[Removal_date]],טבלה1[[#This Row],[published_date]])</f>
        <v>2467</v>
      </c>
      <c r="AB2555" s="4">
        <f>טבלה1[[#This Row],[price]]*טבלה1[[#This Row],[num_subscribers]]</f>
        <v>6700</v>
      </c>
    </row>
    <row r="2556" spans="1:28" x14ac:dyDescent="0.3">
      <c r="A2556">
        <v>34882</v>
      </c>
      <c r="B2556" t="s">
        <v>6294</v>
      </c>
      <c r="C2556" t="str">
        <f>LEFT(טבלה1[[#This Row],[course_title]],10)</f>
        <v>Creating a</v>
      </c>
      <c r="D2556" t="str">
        <f>RIGHT(טבלה1[[#This Row],[course_title]],10)</f>
        <v>with HTML5</v>
      </c>
      <c r="E2556" t="str">
        <f>MID(טבלה1[[#This Row],[course_title]],2,10)</f>
        <v>reating an</v>
      </c>
      <c r="F2556" t="s">
        <v>6295</v>
      </c>
      <c r="G2556" t="str">
        <f>REPLACE(טבלה1[[#This Row],[url]],19,3,"com")</f>
        <v>https://www.udemy.com/creating-an-mp3-player-with-html5/</v>
      </c>
      <c r="H2556" t="b">
        <v>1</v>
      </c>
      <c r="I2556" s="4">
        <v>20</v>
      </c>
      <c r="J2556" s="5">
        <v>14551</v>
      </c>
      <c r="K2556" s="5">
        <v>169</v>
      </c>
      <c r="L2556" s="5">
        <v>14</v>
      </c>
      <c r="M2556">
        <v>1</v>
      </c>
      <c r="N2556" t="str">
        <f>VLOOKUP(טבלה1[[#This Row],[level_id]],Level_id!$A$2:$B$5,2)</f>
        <v>All levels</v>
      </c>
      <c r="O2556" t="str">
        <f>LOWER(טבלה1[[#This Row],[level_desc]])</f>
        <v>all levels</v>
      </c>
      <c r="P2556" s="3" t="str">
        <f>UPPER(טבלה1[[#This Row],[small letters]])</f>
        <v>ALL LEVELS</v>
      </c>
      <c r="Q2556">
        <f>LEN(טבלה1[[#This Row],[no spaces]])</f>
        <v>10</v>
      </c>
      <c r="R2556" t="str">
        <f>TRIM(טבלה1[[#This Row],[small letters]])</f>
        <v>all levels</v>
      </c>
      <c r="S2556" s="6">
        <v>1.5</v>
      </c>
      <c r="T2556" s="12">
        <v>41305</v>
      </c>
      <c r="U2556" s="6">
        <f>DAY(טבלה1[[#This Row],[published_date]])</f>
        <v>31</v>
      </c>
      <c r="V2556" s="6">
        <f>MONTH(טבלה1[[#This Row],[published_date]])</f>
        <v>1</v>
      </c>
      <c r="W2556" s="6">
        <f>YEAR(טבלה1[[#This Row],[published_date]])</f>
        <v>2013</v>
      </c>
      <c r="X2556">
        <v>4</v>
      </c>
      <c r="Y2556" t="str">
        <f>VLOOKUP(טבלה1[[#This Row],[subject_id]],Subject_id!$A$2:$B$5,2)</f>
        <v>Web Development</v>
      </c>
      <c r="Z2556" s="7">
        <v>43734</v>
      </c>
      <c r="AA2556">
        <f>_xlfn.DAYS(טבלה1[[#This Row],[Removal_date]],טבלה1[[#This Row],[published_date]])</f>
        <v>2429</v>
      </c>
      <c r="AB2556" s="4">
        <f>טבלה1[[#This Row],[price]]*טבלה1[[#This Row],[num_subscribers]]</f>
        <v>291020</v>
      </c>
    </row>
    <row r="2557" spans="1:28" x14ac:dyDescent="0.3">
      <c r="A2557">
        <v>35409</v>
      </c>
      <c r="B2557" t="s">
        <v>2046</v>
      </c>
      <c r="C2557" t="str">
        <f>LEFT(טבלה1[[#This Row],[course_title]],10)</f>
        <v>Profits Tu</v>
      </c>
      <c r="D2557" t="str">
        <f>RIGHT(טבלה1[[#This Row],[course_title]],10)</f>
        <v>fits Turbo</v>
      </c>
      <c r="E2557" t="str">
        <f>MID(טבלה1[[#This Row],[course_title]],2,10)</f>
        <v>rofits Tur</v>
      </c>
      <c r="F2557" t="s">
        <v>2047</v>
      </c>
      <c r="G2557" t="str">
        <f>REPLACE(טבלה1[[#This Row],[url]],19,3,"com")</f>
        <v>https://www.udemy.com/profits-turbo/</v>
      </c>
      <c r="H2557" t="b">
        <v>1</v>
      </c>
      <c r="I2557" s="4">
        <v>20</v>
      </c>
      <c r="J2557" s="5">
        <v>10</v>
      </c>
      <c r="K2557" s="5">
        <v>0</v>
      </c>
      <c r="L2557" s="5">
        <v>7</v>
      </c>
      <c r="M2557">
        <v>4</v>
      </c>
      <c r="N2557" t="str">
        <f>VLOOKUP(טבלה1[[#This Row],[level_id]],Level_id!$A$2:$B$5,2)</f>
        <v>Intermediate Level</v>
      </c>
      <c r="O2557" t="str">
        <f>LOWER(טבלה1[[#This Row],[level_desc]])</f>
        <v>intermediate level</v>
      </c>
      <c r="P2557" s="3" t="str">
        <f>UPPER(טבלה1[[#This Row],[small letters]])</f>
        <v>INTERMEDIATE LEVEL</v>
      </c>
      <c r="Q2557">
        <f>LEN(טבלה1[[#This Row],[no spaces]])</f>
        <v>18</v>
      </c>
      <c r="R2557" t="str">
        <f>TRIM(טבלה1[[#This Row],[small letters]])</f>
        <v>intermediate level</v>
      </c>
      <c r="S2557" s="6">
        <v>5.5</v>
      </c>
      <c r="T2557" s="12">
        <v>41428</v>
      </c>
      <c r="U2557" s="6">
        <f>DAY(טבלה1[[#This Row],[published_date]])</f>
        <v>3</v>
      </c>
      <c r="V2557" s="6">
        <f>MONTH(טבלה1[[#This Row],[published_date]])</f>
        <v>6</v>
      </c>
      <c r="W2557" s="6">
        <f>YEAR(טבלה1[[#This Row],[published_date]])</f>
        <v>2013</v>
      </c>
      <c r="X2557">
        <v>1</v>
      </c>
      <c r="Y2557" t="str">
        <f>VLOOKUP(טבלה1[[#This Row],[subject_id]],Subject_id!$A$2:$B$5,2)</f>
        <v>Business Finance</v>
      </c>
      <c r="Z2557" s="7">
        <v>44114</v>
      </c>
      <c r="AA2557">
        <f>_xlfn.DAYS(טבלה1[[#This Row],[Removal_date]],טבלה1[[#This Row],[published_date]])</f>
        <v>2686</v>
      </c>
      <c r="AB2557" s="4">
        <f>טבלה1[[#This Row],[price]]*טבלה1[[#This Row],[num_subscribers]]</f>
        <v>200</v>
      </c>
    </row>
    <row r="2558" spans="1:28" x14ac:dyDescent="0.3">
      <c r="A2558">
        <v>37821</v>
      </c>
      <c r="B2558" t="s">
        <v>3032</v>
      </c>
      <c r="C2558" t="str">
        <f>LEFT(טבלה1[[#This Row],[course_title]],10)</f>
        <v xml:space="preserve">Quick and </v>
      </c>
      <c r="D2558" t="str">
        <f>RIGHT(טבלה1[[#This Row],[course_title]],10)</f>
        <v>n an Hour!</v>
      </c>
      <c r="E2558" t="str">
        <f>MID(טבלה1[[#This Row],[course_title]],2,10)</f>
        <v>uick and Q</v>
      </c>
      <c r="F2558" t="s">
        <v>3033</v>
      </c>
      <c r="G2558" t="str">
        <f>REPLACE(טבלה1[[#This Row],[url]],19,3,"com")</f>
        <v>https://www.udemy.com/quick-and-quirky-caricatures/</v>
      </c>
      <c r="H2558" t="b">
        <v>1</v>
      </c>
      <c r="I2558" s="4">
        <v>20</v>
      </c>
      <c r="J2558" s="5">
        <v>139</v>
      </c>
      <c r="K2558" s="5">
        <v>14</v>
      </c>
      <c r="L2558" s="5">
        <v>9</v>
      </c>
      <c r="M2558">
        <v>2</v>
      </c>
      <c r="N2558" t="str">
        <f>VLOOKUP(טבלה1[[#This Row],[level_id]],Level_id!$A$2:$B$5,2)</f>
        <v>Beginner Level</v>
      </c>
      <c r="O2558" t="str">
        <f>LOWER(טבלה1[[#This Row],[level_desc]])</f>
        <v>beginner level</v>
      </c>
      <c r="P2558" s="3" t="str">
        <f>UPPER(טבלה1[[#This Row],[small letters]])</f>
        <v>BEGINNER LEVEL</v>
      </c>
      <c r="Q2558">
        <f>LEN(טבלה1[[#This Row],[no spaces]])</f>
        <v>14</v>
      </c>
      <c r="R2558" t="str">
        <f>TRIM(טבלה1[[#This Row],[small letters]])</f>
        <v>beginner level</v>
      </c>
      <c r="S2558" s="6">
        <v>1.5</v>
      </c>
      <c r="T2558" s="12">
        <v>41298</v>
      </c>
      <c r="U2558" s="6">
        <f>DAY(טבלה1[[#This Row],[published_date]])</f>
        <v>24</v>
      </c>
      <c r="V2558" s="6">
        <f>MONTH(טבלה1[[#This Row],[published_date]])</f>
        <v>1</v>
      </c>
      <c r="W2558" s="6">
        <f>YEAR(טבלה1[[#This Row],[published_date]])</f>
        <v>2013</v>
      </c>
      <c r="X2558">
        <v>2</v>
      </c>
      <c r="Y2558" t="str">
        <f>VLOOKUP(טבלה1[[#This Row],[subject_id]],Subject_id!$A$2:$B$5,2)</f>
        <v>Graphic Design</v>
      </c>
      <c r="Z2558" s="7">
        <v>43465</v>
      </c>
      <c r="AA2558">
        <f>_xlfn.DAYS(טבלה1[[#This Row],[Removal_date]],טבלה1[[#This Row],[published_date]])</f>
        <v>2167</v>
      </c>
      <c r="AB2558" s="4">
        <f>טבלה1[[#This Row],[price]]*טבלה1[[#This Row],[num_subscribers]]</f>
        <v>2780</v>
      </c>
    </row>
    <row r="2559" spans="1:28" x14ac:dyDescent="0.3">
      <c r="A2559">
        <v>43778</v>
      </c>
      <c r="B2559" t="s">
        <v>1638</v>
      </c>
      <c r="C2559" t="str">
        <f>LEFT(טבלה1[[#This Row],[course_title]],10)</f>
        <v>Buying, Se</v>
      </c>
      <c r="D2559" t="str">
        <f>RIGHT(טבלה1[[#This Row],[course_title]],10)</f>
        <v>ious Metal</v>
      </c>
      <c r="E2559" t="str">
        <f>MID(טבלה1[[#This Row],[course_title]],2,10)</f>
        <v>uying, Sel</v>
      </c>
      <c r="F2559" t="s">
        <v>1639</v>
      </c>
      <c r="G2559" t="str">
        <f>REPLACE(טבלה1[[#This Row],[url]],19,3,"com")</f>
        <v>https://www.udemy.com/got-gold-get-gold-buying-and-selling-precious-metal/</v>
      </c>
      <c r="H2559" t="b">
        <v>1</v>
      </c>
      <c r="I2559" s="4">
        <v>20</v>
      </c>
      <c r="J2559" s="5">
        <v>74</v>
      </c>
      <c r="K2559" s="5">
        <v>1</v>
      </c>
      <c r="L2559" s="5">
        <v>14</v>
      </c>
      <c r="M2559">
        <v>1</v>
      </c>
      <c r="N2559" t="str">
        <f>VLOOKUP(טבלה1[[#This Row],[level_id]],Level_id!$A$2:$B$5,2)</f>
        <v>All levels</v>
      </c>
      <c r="O2559" t="str">
        <f>LOWER(טבלה1[[#This Row],[level_desc]])</f>
        <v>all levels</v>
      </c>
      <c r="P2559" s="3" t="str">
        <f>UPPER(טבלה1[[#This Row],[small letters]])</f>
        <v>ALL LEVELS</v>
      </c>
      <c r="Q2559">
        <f>LEN(טבלה1[[#This Row],[no spaces]])</f>
        <v>10</v>
      </c>
      <c r="R2559" t="str">
        <f>TRIM(טבלה1[[#This Row],[small letters]])</f>
        <v>all levels</v>
      </c>
      <c r="S2559" s="6">
        <v>1</v>
      </c>
      <c r="T2559" s="12">
        <v>41332</v>
      </c>
      <c r="U2559" s="6">
        <f>DAY(טבלה1[[#This Row],[published_date]])</f>
        <v>27</v>
      </c>
      <c r="V2559" s="6">
        <f>MONTH(טבלה1[[#This Row],[published_date]])</f>
        <v>2</v>
      </c>
      <c r="W2559" s="6">
        <f>YEAR(טבלה1[[#This Row],[published_date]])</f>
        <v>2013</v>
      </c>
      <c r="X2559">
        <v>1</v>
      </c>
      <c r="Y2559" t="str">
        <f>VLOOKUP(טבלה1[[#This Row],[subject_id]],Subject_id!$A$2:$B$5,2)</f>
        <v>Business Finance</v>
      </c>
      <c r="Z2559" s="7">
        <v>43318</v>
      </c>
      <c r="AA2559">
        <f>_xlfn.DAYS(טבלה1[[#This Row],[Removal_date]],טבלה1[[#This Row],[published_date]])</f>
        <v>1986</v>
      </c>
      <c r="AB2559" s="4">
        <f>טבלה1[[#This Row],[price]]*טבלה1[[#This Row],[num_subscribers]]</f>
        <v>1480</v>
      </c>
    </row>
    <row r="2560" spans="1:28" x14ac:dyDescent="0.3">
      <c r="A2560">
        <v>46010</v>
      </c>
      <c r="B2560" t="s">
        <v>402</v>
      </c>
      <c r="C2560" t="str">
        <f>LEFT(טבלה1[[#This Row],[course_title]],10)</f>
        <v>TechniTrad</v>
      </c>
      <c r="D2560" t="str">
        <f>RIGHT(טבלה1[[#This Row],[course_title]],10)</f>
        <v>or Trading</v>
      </c>
      <c r="E2560" t="str">
        <f>MID(טבלה1[[#This Row],[course_title]],2,10)</f>
        <v>echniTrade</v>
      </c>
      <c r="F2560" t="s">
        <v>403</v>
      </c>
      <c r="G2560" t="str">
        <f>REPLACE(טבלה1[[#This Row],[url]],19,3,"com")</f>
        <v>https://www.udemy.com/leading-hybrid-indicator-trading/</v>
      </c>
      <c r="H2560" t="b">
        <v>1</v>
      </c>
      <c r="I2560" s="4">
        <v>20</v>
      </c>
      <c r="J2560" s="5">
        <v>4117</v>
      </c>
      <c r="K2560" s="5">
        <v>54</v>
      </c>
      <c r="L2560" s="5">
        <v>5</v>
      </c>
      <c r="M2560">
        <v>4</v>
      </c>
      <c r="N2560" t="str">
        <f>VLOOKUP(טבלה1[[#This Row],[level_id]],Level_id!$A$2:$B$5,2)</f>
        <v>Intermediate Level</v>
      </c>
      <c r="O2560" t="str">
        <f>LOWER(טבלה1[[#This Row],[level_desc]])</f>
        <v>intermediate level</v>
      </c>
      <c r="P2560" s="3" t="str">
        <f>UPPER(טבלה1[[#This Row],[small letters]])</f>
        <v>INTERMEDIATE LEVEL</v>
      </c>
      <c r="Q2560">
        <f>LEN(טבלה1[[#This Row],[no spaces]])</f>
        <v>18</v>
      </c>
      <c r="R2560" t="str">
        <f>TRIM(טבלה1[[#This Row],[small letters]])</f>
        <v>intermediate level</v>
      </c>
      <c r="S2560" s="6">
        <v>1</v>
      </c>
      <c r="T2560" s="12">
        <v>41368</v>
      </c>
      <c r="U2560" s="6">
        <f>DAY(טבלה1[[#This Row],[published_date]])</f>
        <v>4</v>
      </c>
      <c r="V2560" s="6">
        <f>MONTH(טבלה1[[#This Row],[published_date]])</f>
        <v>4</v>
      </c>
      <c r="W2560" s="6">
        <f>YEAR(טבלה1[[#This Row],[published_date]])</f>
        <v>2013</v>
      </c>
      <c r="X2560">
        <v>1</v>
      </c>
      <c r="Y2560" t="str">
        <f>VLOOKUP(טבלה1[[#This Row],[subject_id]],Subject_id!$A$2:$B$5,2)</f>
        <v>Business Finance</v>
      </c>
      <c r="Z2560" s="7">
        <v>44114</v>
      </c>
      <c r="AA2560">
        <f>_xlfn.DAYS(טבלה1[[#This Row],[Removal_date]],טבלה1[[#This Row],[published_date]])</f>
        <v>2746</v>
      </c>
      <c r="AB2560" s="4">
        <f>טבלה1[[#This Row],[price]]*טבלה1[[#This Row],[num_subscribers]]</f>
        <v>82340</v>
      </c>
    </row>
    <row r="2561" spans="1:28" x14ac:dyDescent="0.3">
      <c r="A2561">
        <v>46524</v>
      </c>
      <c r="B2561" t="s">
        <v>3488</v>
      </c>
      <c r="C2561" t="str">
        <f>LEFT(טבלה1[[#This Row],[course_title]],10)</f>
        <v>Rock-Solid</v>
      </c>
      <c r="D2561" t="str">
        <f>RIGHT(טבלה1[[#This Row],[course_title]],10)</f>
        <v>lid Brands</v>
      </c>
      <c r="E2561" t="str">
        <f>MID(טבלה1[[#This Row],[course_title]],2,10)</f>
        <v xml:space="preserve">ock-Solid </v>
      </c>
      <c r="F2561" t="s">
        <v>3489</v>
      </c>
      <c r="G2561" t="str">
        <f>REPLACE(טבלה1[[#This Row],[url]],19,3,"com")</f>
        <v>https://www.udemy.com/rock-solid-brands/</v>
      </c>
      <c r="H2561" t="b">
        <v>1</v>
      </c>
      <c r="I2561" s="4">
        <v>20</v>
      </c>
      <c r="J2561" s="5">
        <v>134</v>
      </c>
      <c r="K2561" s="5">
        <v>4</v>
      </c>
      <c r="L2561" s="5">
        <v>13</v>
      </c>
      <c r="M2561">
        <v>2</v>
      </c>
      <c r="N2561" t="str">
        <f>VLOOKUP(טבלה1[[#This Row],[level_id]],Level_id!$A$2:$B$5,2)</f>
        <v>Beginner Level</v>
      </c>
      <c r="O2561" t="str">
        <f>LOWER(טבלה1[[#This Row],[level_desc]])</f>
        <v>beginner level</v>
      </c>
      <c r="P2561" s="3" t="str">
        <f>UPPER(טבלה1[[#This Row],[small letters]])</f>
        <v>BEGINNER LEVEL</v>
      </c>
      <c r="Q2561">
        <f>LEN(טבלה1[[#This Row],[no spaces]])</f>
        <v>14</v>
      </c>
      <c r="R2561" t="str">
        <f>TRIM(טבלה1[[#This Row],[small letters]])</f>
        <v>beginner level</v>
      </c>
      <c r="S2561" s="6">
        <v>0.51666666699999997</v>
      </c>
      <c r="T2561" s="12">
        <v>42417</v>
      </c>
      <c r="U2561" s="6">
        <f>DAY(טבלה1[[#This Row],[published_date]])</f>
        <v>17</v>
      </c>
      <c r="V2561" s="6">
        <f>MONTH(טבלה1[[#This Row],[published_date]])</f>
        <v>2</v>
      </c>
      <c r="W2561" s="6">
        <f>YEAR(טבלה1[[#This Row],[published_date]])</f>
        <v>2016</v>
      </c>
      <c r="X2561">
        <v>2</v>
      </c>
      <c r="Y2561" t="str">
        <f>VLOOKUP(טבלה1[[#This Row],[subject_id]],Subject_id!$A$2:$B$5,2)</f>
        <v>Graphic Design</v>
      </c>
      <c r="Z2561" s="7">
        <v>43465</v>
      </c>
      <c r="AA2561">
        <f>_xlfn.DAYS(טבלה1[[#This Row],[Removal_date]],טבלה1[[#This Row],[published_date]])</f>
        <v>1048</v>
      </c>
      <c r="AB2561" s="4">
        <f>טבלה1[[#This Row],[price]]*טבלה1[[#This Row],[num_subscribers]]</f>
        <v>2680</v>
      </c>
    </row>
    <row r="2562" spans="1:28" x14ac:dyDescent="0.3">
      <c r="A2562">
        <v>50522</v>
      </c>
      <c r="B2562" t="s">
        <v>7173</v>
      </c>
      <c r="C2562" t="str">
        <f>LEFT(טבלה1[[#This Row],[course_title]],10)</f>
        <v>Become Exc</v>
      </c>
      <c r="D2562" t="str">
        <f>RIGHT(טבלה1[[#This Row],[course_title]],10)</f>
        <v xml:space="preserve"> and HTML5</v>
      </c>
      <c r="E2562" t="str">
        <f>MID(טבלה1[[#This Row],[course_title]],2,10)</f>
        <v>ecome Exce</v>
      </c>
      <c r="F2562" t="s">
        <v>7174</v>
      </c>
      <c r="G2562" t="str">
        <f>REPLACE(טבלה1[[#This Row],[url]],19,3,"com")</f>
        <v>https://www.udemy.com/become-exceptional-in-html-html5/</v>
      </c>
      <c r="H2562" t="b">
        <v>1</v>
      </c>
      <c r="I2562" s="4">
        <v>20</v>
      </c>
      <c r="J2562" s="5">
        <v>16486</v>
      </c>
      <c r="K2562" s="5">
        <v>86</v>
      </c>
      <c r="L2562" s="5">
        <v>34</v>
      </c>
      <c r="M2562">
        <v>1</v>
      </c>
      <c r="N2562" t="str">
        <f>VLOOKUP(טבלה1[[#This Row],[level_id]],Level_id!$A$2:$B$5,2)</f>
        <v>All levels</v>
      </c>
      <c r="O2562" t="str">
        <f>LOWER(טבלה1[[#This Row],[level_desc]])</f>
        <v>all levels</v>
      </c>
      <c r="P2562" s="3" t="str">
        <f>UPPER(טבלה1[[#This Row],[small letters]])</f>
        <v>ALL LEVELS</v>
      </c>
      <c r="Q2562">
        <f>LEN(טבלה1[[#This Row],[no spaces]])</f>
        <v>10</v>
      </c>
      <c r="R2562" t="str">
        <f>TRIM(טבלה1[[#This Row],[small letters]])</f>
        <v>all levels</v>
      </c>
      <c r="S2562" s="6">
        <v>6.5</v>
      </c>
      <c r="T2562" s="12">
        <v>41719</v>
      </c>
      <c r="U2562" s="6">
        <f>DAY(טבלה1[[#This Row],[published_date]])</f>
        <v>21</v>
      </c>
      <c r="V2562" s="6">
        <f>MONTH(טבלה1[[#This Row],[published_date]])</f>
        <v>3</v>
      </c>
      <c r="W2562" s="6">
        <f>YEAR(טבלה1[[#This Row],[published_date]])</f>
        <v>2014</v>
      </c>
      <c r="X2562">
        <v>4</v>
      </c>
      <c r="Y2562" t="str">
        <f>VLOOKUP(טבלה1[[#This Row],[subject_id]],Subject_id!$A$2:$B$5,2)</f>
        <v>Web Development</v>
      </c>
      <c r="Z2562" s="7">
        <v>43734</v>
      </c>
      <c r="AA2562">
        <f>_xlfn.DAYS(טבלה1[[#This Row],[Removal_date]],טבלה1[[#This Row],[published_date]])</f>
        <v>2015</v>
      </c>
      <c r="AB2562" s="4">
        <f>טבלה1[[#This Row],[price]]*טבלה1[[#This Row],[num_subscribers]]</f>
        <v>329720</v>
      </c>
    </row>
    <row r="2563" spans="1:28" x14ac:dyDescent="0.3">
      <c r="A2563">
        <v>53157</v>
      </c>
      <c r="B2563" t="s">
        <v>4685</v>
      </c>
      <c r="C2563" t="str">
        <f>LEFT(טבלה1[[#This Row],[course_title]],10)</f>
        <v xml:space="preserve">Beginning </v>
      </c>
      <c r="D2563" t="str">
        <f>RIGHT(טבלה1[[#This Row],[course_title]],10)</f>
        <v>te Lessons</v>
      </c>
      <c r="E2563" t="str">
        <f>MID(טבלה1[[#This Row],[course_title]],2,10)</f>
        <v>eginning F</v>
      </c>
      <c r="F2563" t="s">
        <v>4686</v>
      </c>
      <c r="G2563" t="str">
        <f>REPLACE(טבלה1[[#This Row],[url]],19,3,"com")</f>
        <v>https://www.udemy.com/beginning-flute-lessons/</v>
      </c>
      <c r="H2563" t="b">
        <v>1</v>
      </c>
      <c r="I2563" s="4">
        <v>20</v>
      </c>
      <c r="J2563" s="5">
        <v>137</v>
      </c>
      <c r="K2563" s="5">
        <v>12</v>
      </c>
      <c r="L2563" s="5">
        <v>17</v>
      </c>
      <c r="M2563">
        <v>2</v>
      </c>
      <c r="N2563" t="str">
        <f>VLOOKUP(טבלה1[[#This Row],[level_id]],Level_id!$A$2:$B$5,2)</f>
        <v>Beginner Level</v>
      </c>
      <c r="O2563" t="str">
        <f>LOWER(טבלה1[[#This Row],[level_desc]])</f>
        <v>beginner level</v>
      </c>
      <c r="P2563" s="3" t="str">
        <f>UPPER(טבלה1[[#This Row],[small letters]])</f>
        <v>BEGINNER LEVEL</v>
      </c>
      <c r="Q2563">
        <f>LEN(טבלה1[[#This Row],[no spaces]])</f>
        <v>14</v>
      </c>
      <c r="R2563" t="str">
        <f>TRIM(טבלה1[[#This Row],[small letters]])</f>
        <v>beginner level</v>
      </c>
      <c r="S2563" s="6">
        <v>2.5</v>
      </c>
      <c r="T2563" s="12">
        <v>41423</v>
      </c>
      <c r="U2563" s="6">
        <f>DAY(טבלה1[[#This Row],[published_date]])</f>
        <v>29</v>
      </c>
      <c r="V2563" s="6">
        <f>MONTH(טבלה1[[#This Row],[published_date]])</f>
        <v>5</v>
      </c>
      <c r="W2563" s="6">
        <f>YEAR(טבלה1[[#This Row],[published_date]])</f>
        <v>2013</v>
      </c>
      <c r="X2563">
        <v>3</v>
      </c>
      <c r="Y2563" t="str">
        <f>VLOOKUP(טבלה1[[#This Row],[subject_id]],Subject_id!$A$2:$B$5,2)</f>
        <v>Musical Instruments</v>
      </c>
      <c r="Z2563" s="7">
        <v>43465</v>
      </c>
      <c r="AA2563">
        <f>_xlfn.DAYS(טבלה1[[#This Row],[Removal_date]],טבלה1[[#This Row],[published_date]])</f>
        <v>2042</v>
      </c>
      <c r="AB2563" s="4">
        <f>טבלה1[[#This Row],[price]]*טבלה1[[#This Row],[num_subscribers]]</f>
        <v>2740</v>
      </c>
    </row>
    <row r="2564" spans="1:28" x14ac:dyDescent="0.3">
      <c r="A2564">
        <v>53277</v>
      </c>
      <c r="B2564" t="s">
        <v>4171</v>
      </c>
      <c r="C2564" t="str">
        <f>LEFT(טבלה1[[#This Row],[course_title]],10)</f>
        <v>Guitar for</v>
      </c>
      <c r="D2564" t="str">
        <f>RIGHT(טבלה1[[#This Row],[course_title]],10)</f>
        <v>ach Guitar</v>
      </c>
      <c r="E2564" t="str">
        <f>MID(טבלה1[[#This Row],[course_title]],2,10)</f>
        <v xml:space="preserve">uitar for </v>
      </c>
      <c r="F2564" t="s">
        <v>4172</v>
      </c>
      <c r="G2564" t="str">
        <f>REPLACE(טבלה1[[#This Row],[url]],19,3,"com")</f>
        <v>https://www.udemy.com/guitar-for-music-educators/</v>
      </c>
      <c r="H2564" t="b">
        <v>1</v>
      </c>
      <c r="I2564" s="4">
        <v>20</v>
      </c>
      <c r="J2564" s="5">
        <v>32</v>
      </c>
      <c r="K2564" s="5">
        <v>3</v>
      </c>
      <c r="L2564" s="5">
        <v>22</v>
      </c>
      <c r="M2564">
        <v>2</v>
      </c>
      <c r="N2564" t="str">
        <f>VLOOKUP(טבלה1[[#This Row],[level_id]],Level_id!$A$2:$B$5,2)</f>
        <v>Beginner Level</v>
      </c>
      <c r="O2564" t="str">
        <f>LOWER(טבלה1[[#This Row],[level_desc]])</f>
        <v>beginner level</v>
      </c>
      <c r="P2564" s="3" t="str">
        <f>UPPER(טבלה1[[#This Row],[small letters]])</f>
        <v>BEGINNER LEVEL</v>
      </c>
      <c r="Q2564">
        <f>LEN(טבלה1[[#This Row],[no spaces]])</f>
        <v>14</v>
      </c>
      <c r="R2564" t="str">
        <f>TRIM(טבלה1[[#This Row],[small letters]])</f>
        <v>beginner level</v>
      </c>
      <c r="S2564" s="6">
        <v>1.5</v>
      </c>
      <c r="T2564" s="12">
        <v>41481</v>
      </c>
      <c r="U2564" s="6">
        <f>DAY(טבלה1[[#This Row],[published_date]])</f>
        <v>26</v>
      </c>
      <c r="V2564" s="6">
        <f>MONTH(טבלה1[[#This Row],[published_date]])</f>
        <v>7</v>
      </c>
      <c r="W2564" s="6">
        <f>YEAR(טבלה1[[#This Row],[published_date]])</f>
        <v>2013</v>
      </c>
      <c r="X2564">
        <v>3</v>
      </c>
      <c r="Y2564" t="str">
        <f>VLOOKUP(טבלה1[[#This Row],[subject_id]],Subject_id!$A$2:$B$5,2)</f>
        <v>Musical Instruments</v>
      </c>
      <c r="Z2564" s="7">
        <v>43465</v>
      </c>
      <c r="AA2564">
        <f>_xlfn.DAYS(טבלה1[[#This Row],[Removal_date]],טבלה1[[#This Row],[published_date]])</f>
        <v>1984</v>
      </c>
      <c r="AB2564" s="4">
        <f>טבלה1[[#This Row],[price]]*טבלה1[[#This Row],[num_subscribers]]</f>
        <v>640</v>
      </c>
    </row>
    <row r="2565" spans="1:28" x14ac:dyDescent="0.3">
      <c r="A2565">
        <v>55136</v>
      </c>
      <c r="B2565" t="s">
        <v>1250</v>
      </c>
      <c r="C2565" t="str">
        <f>LEFT(טבלה1[[#This Row],[course_title]],10)</f>
        <v>Precious M</v>
      </c>
      <c r="D2565" t="str">
        <f>RIGHT(טבלה1[[#This Row],[course_title]],10)</f>
        <v>l Equities</v>
      </c>
      <c r="E2565" t="str">
        <f>MID(טבלה1[[#This Row],[course_title]],2,10)</f>
        <v>recious Me</v>
      </c>
      <c r="F2565" t="s">
        <v>1251</v>
      </c>
      <c r="G2565" t="str">
        <f>REPLACE(טבלה1[[#This Row],[url]],19,3,"com")</f>
        <v>https://www.udemy.com/precious-metal-equities/</v>
      </c>
      <c r="H2565" t="b">
        <v>1</v>
      </c>
      <c r="I2565" s="4">
        <v>20</v>
      </c>
      <c r="J2565" s="5">
        <v>28</v>
      </c>
      <c r="K2565" s="5">
        <v>1</v>
      </c>
      <c r="L2565" s="5">
        <v>8</v>
      </c>
      <c r="M2565">
        <v>1</v>
      </c>
      <c r="N2565" t="str">
        <f>VLOOKUP(טבלה1[[#This Row],[level_id]],Level_id!$A$2:$B$5,2)</f>
        <v>All levels</v>
      </c>
      <c r="O2565" t="str">
        <f>LOWER(טבלה1[[#This Row],[level_desc]])</f>
        <v>all levels</v>
      </c>
      <c r="P2565" s="3" t="str">
        <f>UPPER(טבלה1[[#This Row],[small letters]])</f>
        <v>ALL LEVELS</v>
      </c>
      <c r="Q2565">
        <f>LEN(טבלה1[[#This Row],[no spaces]])</f>
        <v>10</v>
      </c>
      <c r="R2565" t="str">
        <f>TRIM(טבלה1[[#This Row],[small letters]])</f>
        <v>all levels</v>
      </c>
      <c r="S2565" s="6">
        <v>1</v>
      </c>
      <c r="T2565" s="12">
        <v>41420</v>
      </c>
      <c r="U2565" s="6">
        <f>DAY(טבלה1[[#This Row],[published_date]])</f>
        <v>26</v>
      </c>
      <c r="V2565" s="6">
        <f>MONTH(טבלה1[[#This Row],[published_date]])</f>
        <v>5</v>
      </c>
      <c r="W2565" s="6">
        <f>YEAR(טבלה1[[#This Row],[published_date]])</f>
        <v>2013</v>
      </c>
      <c r="X2565">
        <v>1</v>
      </c>
      <c r="Y2565" t="str">
        <f>VLOOKUP(טבלה1[[#This Row],[subject_id]],Subject_id!$A$2:$B$5,2)</f>
        <v>Business Finance</v>
      </c>
      <c r="Z2565" s="7">
        <v>43318</v>
      </c>
      <c r="AA2565">
        <f>_xlfn.DAYS(טבלה1[[#This Row],[Removal_date]],טבלה1[[#This Row],[published_date]])</f>
        <v>1898</v>
      </c>
      <c r="AB2565" s="4">
        <f>טבלה1[[#This Row],[price]]*טבלה1[[#This Row],[num_subscribers]]</f>
        <v>560</v>
      </c>
    </row>
    <row r="2566" spans="1:28" x14ac:dyDescent="0.3">
      <c r="A2566">
        <v>55569</v>
      </c>
      <c r="B2566" t="s">
        <v>4364</v>
      </c>
      <c r="C2566" t="str">
        <f>LEFT(טבלה1[[#This Row],[course_title]],10)</f>
        <v>Los 7 Acor</v>
      </c>
      <c r="D2566" t="str">
        <f>RIGHT(טבלה1[[#This Row],[course_title]],10)</f>
        <v xml:space="preserve"> de semana</v>
      </c>
      <c r="E2566" t="str">
        <f>MID(טבלה1[[#This Row],[course_title]],2,10)</f>
        <v>os 7 Acord</v>
      </c>
      <c r="F2566" t="s">
        <v>4365</v>
      </c>
      <c r="G2566" t="str">
        <f>REPLACE(טבלה1[[#This Row],[url]],19,3,"com")</f>
        <v>https://www.udemy.com/los-7-acordes-para-tocarlo-todo/</v>
      </c>
      <c r="H2566" t="b">
        <v>1</v>
      </c>
      <c r="I2566" s="4">
        <v>20</v>
      </c>
      <c r="J2566" s="5">
        <v>332</v>
      </c>
      <c r="K2566" s="5">
        <v>23</v>
      </c>
      <c r="L2566" s="5">
        <v>42</v>
      </c>
      <c r="M2566">
        <v>2</v>
      </c>
      <c r="N2566" t="str">
        <f>VLOOKUP(טבלה1[[#This Row],[level_id]],Level_id!$A$2:$B$5,2)</f>
        <v>Beginner Level</v>
      </c>
      <c r="O2566" t="str">
        <f>LOWER(טבלה1[[#This Row],[level_desc]])</f>
        <v>beginner level</v>
      </c>
      <c r="P2566" s="3" t="str">
        <f>UPPER(טבלה1[[#This Row],[small letters]])</f>
        <v>BEGINNER LEVEL</v>
      </c>
      <c r="Q2566">
        <f>LEN(טבלה1[[#This Row],[no spaces]])</f>
        <v>14</v>
      </c>
      <c r="R2566" t="str">
        <f>TRIM(טבלה1[[#This Row],[small letters]])</f>
        <v>beginner level</v>
      </c>
      <c r="S2566" s="6">
        <v>2</v>
      </c>
      <c r="T2566" s="12">
        <v>41461</v>
      </c>
      <c r="U2566" s="6">
        <f>DAY(טבלה1[[#This Row],[published_date]])</f>
        <v>6</v>
      </c>
      <c r="V2566" s="6">
        <f>MONTH(טבלה1[[#This Row],[published_date]])</f>
        <v>7</v>
      </c>
      <c r="W2566" s="6">
        <f>YEAR(טבלה1[[#This Row],[published_date]])</f>
        <v>2013</v>
      </c>
      <c r="X2566">
        <v>3</v>
      </c>
      <c r="Y2566" t="str">
        <f>VLOOKUP(טבלה1[[#This Row],[subject_id]],Subject_id!$A$2:$B$5,2)</f>
        <v>Musical Instruments</v>
      </c>
      <c r="Z2566" s="7">
        <v>43465</v>
      </c>
      <c r="AA2566">
        <f>_xlfn.DAYS(טבלה1[[#This Row],[Removal_date]],טבלה1[[#This Row],[published_date]])</f>
        <v>2004</v>
      </c>
      <c r="AB2566" s="4">
        <f>טבלה1[[#This Row],[price]]*טבלה1[[#This Row],[num_subscribers]]</f>
        <v>6640</v>
      </c>
    </row>
    <row r="2567" spans="1:28" x14ac:dyDescent="0.3">
      <c r="A2567">
        <v>56585</v>
      </c>
      <c r="B2567" t="s">
        <v>6514</v>
      </c>
      <c r="C2567" t="str">
        <f>LEFT(טבלה1[[#This Row],[course_title]],10)</f>
        <v>Twitter Bo</v>
      </c>
      <c r="D2567" t="str">
        <f>RIGHT(טבלה1[[#This Row],[course_title]],10)</f>
        <v xml:space="preserve"> Beginners</v>
      </c>
      <c r="E2567" t="str">
        <f>MID(טבלה1[[#This Row],[course_title]],2,10)</f>
        <v>witter Boo</v>
      </c>
      <c r="F2567" t="s">
        <v>6515</v>
      </c>
      <c r="G2567" t="str">
        <f>REPLACE(טבלה1[[#This Row],[url]],19,3,"com")</f>
        <v>https://www.udemy.com/twitter-bootstrap/</v>
      </c>
      <c r="H2567" t="b">
        <v>1</v>
      </c>
      <c r="I2567" s="4">
        <v>20</v>
      </c>
      <c r="J2567" s="5">
        <v>2388</v>
      </c>
      <c r="K2567" s="5">
        <v>139</v>
      </c>
      <c r="L2567" s="5">
        <v>12</v>
      </c>
      <c r="M2567">
        <v>2</v>
      </c>
      <c r="N2567" t="str">
        <f>VLOOKUP(טבלה1[[#This Row],[level_id]],Level_id!$A$2:$B$5,2)</f>
        <v>Beginner Level</v>
      </c>
      <c r="O2567" t="str">
        <f>LOWER(טבלה1[[#This Row],[level_desc]])</f>
        <v>beginner level</v>
      </c>
      <c r="P2567" s="3" t="str">
        <f>UPPER(טבלה1[[#This Row],[small letters]])</f>
        <v>BEGINNER LEVEL</v>
      </c>
      <c r="Q2567">
        <f>LEN(טבלה1[[#This Row],[no spaces]])</f>
        <v>14</v>
      </c>
      <c r="R2567" t="str">
        <f>TRIM(טבלה1[[#This Row],[small letters]])</f>
        <v>beginner level</v>
      </c>
      <c r="S2567" s="6">
        <v>1</v>
      </c>
      <c r="T2567" s="12">
        <v>41423</v>
      </c>
      <c r="U2567" s="6">
        <f>DAY(טבלה1[[#This Row],[published_date]])</f>
        <v>29</v>
      </c>
      <c r="V2567" s="6">
        <f>MONTH(טבלה1[[#This Row],[published_date]])</f>
        <v>5</v>
      </c>
      <c r="W2567" s="6">
        <f>YEAR(טבלה1[[#This Row],[published_date]])</f>
        <v>2013</v>
      </c>
      <c r="X2567">
        <v>4</v>
      </c>
      <c r="Y2567" t="str">
        <f>VLOOKUP(טבלה1[[#This Row],[subject_id]],Subject_id!$A$2:$B$5,2)</f>
        <v>Web Development</v>
      </c>
      <c r="Z2567" s="7">
        <v>43465</v>
      </c>
      <c r="AA2567">
        <f>_xlfn.DAYS(טבלה1[[#This Row],[Removal_date]],טבלה1[[#This Row],[published_date]])</f>
        <v>2042</v>
      </c>
      <c r="AB2567" s="4">
        <f>טבלה1[[#This Row],[price]]*טבלה1[[#This Row],[num_subscribers]]</f>
        <v>47760</v>
      </c>
    </row>
    <row r="2568" spans="1:28" x14ac:dyDescent="0.3">
      <c r="A2568">
        <v>56926</v>
      </c>
      <c r="B2568" t="s">
        <v>1862</v>
      </c>
      <c r="C2568" t="str">
        <f>LEFT(טבלה1[[#This Row],[course_title]],10)</f>
        <v xml:space="preserve">School of </v>
      </c>
      <c r="D2568" t="str">
        <f>RIGHT(טבלה1[[#This Row],[course_title]],10)</f>
        <v>l Modeling</v>
      </c>
      <c r="E2568" t="str">
        <f>MID(טבלה1[[#This Row],[course_title]],2,10)</f>
        <v>chool of R</v>
      </c>
      <c r="F2568" t="s">
        <v>1863</v>
      </c>
      <c r="G2568" t="str">
        <f>REPLACE(טבלה1[[#This Row],[url]],19,3,"com")</f>
        <v>https://www.udemy.com/agilefinancialmodeling/</v>
      </c>
      <c r="H2568" t="b">
        <v>1</v>
      </c>
      <c r="I2568" s="4">
        <v>20</v>
      </c>
      <c r="J2568" s="5">
        <v>12</v>
      </c>
      <c r="K2568" s="5">
        <v>1</v>
      </c>
      <c r="L2568" s="5">
        <v>11</v>
      </c>
      <c r="M2568">
        <v>1</v>
      </c>
      <c r="N2568" t="str">
        <f>VLOOKUP(טבלה1[[#This Row],[level_id]],Level_id!$A$2:$B$5,2)</f>
        <v>All levels</v>
      </c>
      <c r="O2568" t="str">
        <f>LOWER(טבלה1[[#This Row],[level_desc]])</f>
        <v>all levels</v>
      </c>
      <c r="P2568" s="3" t="str">
        <f>UPPER(טבלה1[[#This Row],[small letters]])</f>
        <v>ALL LEVELS</v>
      </c>
      <c r="Q2568">
        <f>LEN(טבלה1[[#This Row],[no spaces]])</f>
        <v>10</v>
      </c>
      <c r="R2568" t="str">
        <f>TRIM(טבלה1[[#This Row],[small letters]])</f>
        <v>all levels</v>
      </c>
      <c r="S2568" s="6">
        <v>1.5</v>
      </c>
      <c r="T2568" s="12">
        <v>41453</v>
      </c>
      <c r="U2568" s="6">
        <f>DAY(טבלה1[[#This Row],[published_date]])</f>
        <v>28</v>
      </c>
      <c r="V2568" s="6">
        <f>MONTH(טבלה1[[#This Row],[published_date]])</f>
        <v>6</v>
      </c>
      <c r="W2568" s="6">
        <f>YEAR(טבלה1[[#This Row],[published_date]])</f>
        <v>2013</v>
      </c>
      <c r="X2568">
        <v>1</v>
      </c>
      <c r="Y2568" t="str">
        <f>VLOOKUP(טבלה1[[#This Row],[subject_id]],Subject_id!$A$2:$B$5,2)</f>
        <v>Business Finance</v>
      </c>
      <c r="Z2568" s="7">
        <v>43318</v>
      </c>
      <c r="AA2568">
        <f>_xlfn.DAYS(טבלה1[[#This Row],[Removal_date]],טבלה1[[#This Row],[published_date]])</f>
        <v>1865</v>
      </c>
      <c r="AB2568" s="4">
        <f>טבלה1[[#This Row],[price]]*טבלה1[[#This Row],[num_subscribers]]</f>
        <v>240</v>
      </c>
    </row>
    <row r="2569" spans="1:28" x14ac:dyDescent="0.3">
      <c r="A2569">
        <v>56970</v>
      </c>
      <c r="B2569" t="s">
        <v>4562</v>
      </c>
      <c r="C2569" t="str">
        <f>LEFT(טבלה1[[#This Row],[course_title]],10)</f>
        <v>Drum Set f</v>
      </c>
      <c r="D2569" t="str">
        <f>RIGHT(טבלה1[[#This Row],[course_title]],10)</f>
        <v xml:space="preserve"> Beginners</v>
      </c>
      <c r="E2569" t="str">
        <f>MID(טבלה1[[#This Row],[course_title]],2,10)</f>
        <v>rum Set fo</v>
      </c>
      <c r="F2569" t="s">
        <v>4563</v>
      </c>
      <c r="G2569" t="str">
        <f>REPLACE(טבלה1[[#This Row],[url]],19,3,"com")</f>
        <v>https://www.udemy.com/drum-set-for-beginners/</v>
      </c>
      <c r="H2569" t="b">
        <v>1</v>
      </c>
      <c r="I2569" s="4">
        <v>20</v>
      </c>
      <c r="J2569" s="5">
        <v>119</v>
      </c>
      <c r="K2569" s="5">
        <v>8</v>
      </c>
      <c r="L2569" s="5">
        <v>26</v>
      </c>
      <c r="M2569">
        <v>2</v>
      </c>
      <c r="N2569" t="str">
        <f>VLOOKUP(טבלה1[[#This Row],[level_id]],Level_id!$A$2:$B$5,2)</f>
        <v>Beginner Level</v>
      </c>
      <c r="O2569" t="str">
        <f>LOWER(טבלה1[[#This Row],[level_desc]])</f>
        <v>beginner level</v>
      </c>
      <c r="P2569" s="3" t="str">
        <f>UPPER(טבלה1[[#This Row],[small letters]])</f>
        <v>BEGINNER LEVEL</v>
      </c>
      <c r="Q2569">
        <f>LEN(טבלה1[[#This Row],[no spaces]])</f>
        <v>14</v>
      </c>
      <c r="R2569" t="str">
        <f>TRIM(טבלה1[[#This Row],[small letters]])</f>
        <v>beginner level</v>
      </c>
      <c r="S2569" s="6">
        <v>3.5</v>
      </c>
      <c r="T2569" s="12">
        <v>41549</v>
      </c>
      <c r="U2569" s="6">
        <f>DAY(טבלה1[[#This Row],[published_date]])</f>
        <v>2</v>
      </c>
      <c r="V2569" s="6">
        <f>MONTH(טבלה1[[#This Row],[published_date]])</f>
        <v>10</v>
      </c>
      <c r="W2569" s="6">
        <f>YEAR(טבלה1[[#This Row],[published_date]])</f>
        <v>2013</v>
      </c>
      <c r="X2569">
        <v>3</v>
      </c>
      <c r="Y2569" t="str">
        <f>VLOOKUP(טבלה1[[#This Row],[subject_id]],Subject_id!$A$2:$B$5,2)</f>
        <v>Musical Instruments</v>
      </c>
      <c r="Z2569" s="7">
        <v>43465</v>
      </c>
      <c r="AA2569">
        <f>_xlfn.DAYS(טבלה1[[#This Row],[Removal_date]],טבלה1[[#This Row],[published_date]])</f>
        <v>1916</v>
      </c>
      <c r="AB2569" s="4">
        <f>טבלה1[[#This Row],[price]]*טבלה1[[#This Row],[num_subscribers]]</f>
        <v>2380</v>
      </c>
    </row>
    <row r="2570" spans="1:28" x14ac:dyDescent="0.3">
      <c r="A2570">
        <v>57415</v>
      </c>
      <c r="B2570" t="s">
        <v>462</v>
      </c>
      <c r="C2570" t="str">
        <f>LEFT(טבלה1[[#This Row],[course_title]],10)</f>
        <v>Interpreti</v>
      </c>
      <c r="D2570" t="str">
        <f>RIGHT(טבלה1[[#This Row],[course_title]],10)</f>
        <v>Statements</v>
      </c>
      <c r="E2570" t="str">
        <f>MID(טבלה1[[#This Row],[course_title]],2,10)</f>
        <v>nterpretin</v>
      </c>
      <c r="F2570" t="s">
        <v>463</v>
      </c>
      <c r="G2570" t="str">
        <f>REPLACE(טבלה1[[#This Row],[url]],19,3,"com")</f>
        <v>https://www.udemy.com/financialstatements/</v>
      </c>
      <c r="H2570" t="b">
        <v>1</v>
      </c>
      <c r="I2570" s="4">
        <v>20</v>
      </c>
      <c r="J2570" s="5">
        <v>1449</v>
      </c>
      <c r="K2570" s="5">
        <v>29</v>
      </c>
      <c r="L2570" s="5">
        <v>23</v>
      </c>
      <c r="M2570">
        <v>2</v>
      </c>
      <c r="N2570" t="str">
        <f>VLOOKUP(טבלה1[[#This Row],[level_id]],Level_id!$A$2:$B$5,2)</f>
        <v>Beginner Level</v>
      </c>
      <c r="O2570" t="str">
        <f>LOWER(טבלה1[[#This Row],[level_desc]])</f>
        <v>beginner level</v>
      </c>
      <c r="P2570" s="3" t="str">
        <f>UPPER(טבלה1[[#This Row],[small letters]])</f>
        <v>BEGINNER LEVEL</v>
      </c>
      <c r="Q2570">
        <f>LEN(טבלה1[[#This Row],[no spaces]])</f>
        <v>14</v>
      </c>
      <c r="R2570" t="str">
        <f>TRIM(טבלה1[[#This Row],[small letters]])</f>
        <v>beginner level</v>
      </c>
      <c r="S2570" s="6">
        <v>1.5</v>
      </c>
      <c r="T2570" s="12">
        <v>41431</v>
      </c>
      <c r="U2570" s="6">
        <f>DAY(טבלה1[[#This Row],[published_date]])</f>
        <v>6</v>
      </c>
      <c r="V2570" s="6">
        <f>MONTH(טבלה1[[#This Row],[published_date]])</f>
        <v>6</v>
      </c>
      <c r="W2570" s="6">
        <f>YEAR(טבלה1[[#This Row],[published_date]])</f>
        <v>2013</v>
      </c>
      <c r="X2570">
        <v>1</v>
      </c>
      <c r="Y2570" t="str">
        <f>VLOOKUP(טבלה1[[#This Row],[subject_id]],Subject_id!$A$2:$B$5,2)</f>
        <v>Business Finance</v>
      </c>
      <c r="Z2570" s="7">
        <v>43245</v>
      </c>
      <c r="AA2570">
        <f>_xlfn.DAYS(טבלה1[[#This Row],[Removal_date]],טבלה1[[#This Row],[published_date]])</f>
        <v>1814</v>
      </c>
      <c r="AB2570" s="4">
        <f>טבלה1[[#This Row],[price]]*טבלה1[[#This Row],[num_subscribers]]</f>
        <v>28980</v>
      </c>
    </row>
    <row r="2571" spans="1:28" x14ac:dyDescent="0.3">
      <c r="A2571">
        <v>59725</v>
      </c>
      <c r="B2571" t="s">
        <v>1550</v>
      </c>
      <c r="C2571" t="str">
        <f>LEFT(טבלה1[[#This Row],[course_title]],10)</f>
        <v>Small Busi</v>
      </c>
      <c r="D2571" t="str">
        <f>RIGHT(טבלה1[[#This Row],[course_title]],10)</f>
        <v>g Tutorial</v>
      </c>
      <c r="E2571" t="str">
        <f>MID(טבלה1[[#This Row],[course_title]],2,10)</f>
        <v>mall Busin</v>
      </c>
      <c r="F2571" t="s">
        <v>1551</v>
      </c>
      <c r="G2571" t="str">
        <f>REPLACE(טבלה1[[#This Row],[url]],19,3,"com")</f>
        <v>https://www.udemy.com/small-business-and-managerial-accounting-training-tutorial/</v>
      </c>
      <c r="H2571" t="b">
        <v>1</v>
      </c>
      <c r="I2571" s="4">
        <v>20</v>
      </c>
      <c r="J2571" s="5">
        <v>117</v>
      </c>
      <c r="K2571" s="5">
        <v>3</v>
      </c>
      <c r="L2571" s="5">
        <v>71</v>
      </c>
      <c r="M2571">
        <v>2</v>
      </c>
      <c r="N2571" t="str">
        <f>VLOOKUP(טבלה1[[#This Row],[level_id]],Level_id!$A$2:$B$5,2)</f>
        <v>Beginner Level</v>
      </c>
      <c r="O2571" t="str">
        <f>LOWER(טבלה1[[#This Row],[level_desc]])</f>
        <v>beginner level</v>
      </c>
      <c r="P2571" s="3" t="str">
        <f>UPPER(טבלה1[[#This Row],[small letters]])</f>
        <v>BEGINNER LEVEL</v>
      </c>
      <c r="Q2571">
        <f>LEN(טבלה1[[#This Row],[no spaces]])</f>
        <v>14</v>
      </c>
      <c r="R2571" t="str">
        <f>TRIM(טבלה1[[#This Row],[small letters]])</f>
        <v>beginner level</v>
      </c>
      <c r="S2571" s="6">
        <v>3.5</v>
      </c>
      <c r="T2571" s="12">
        <v>41444</v>
      </c>
      <c r="U2571" s="6">
        <f>DAY(טבלה1[[#This Row],[published_date]])</f>
        <v>19</v>
      </c>
      <c r="V2571" s="6">
        <f>MONTH(טבלה1[[#This Row],[published_date]])</f>
        <v>6</v>
      </c>
      <c r="W2571" s="6">
        <f>YEAR(טבלה1[[#This Row],[published_date]])</f>
        <v>2013</v>
      </c>
      <c r="X2571">
        <v>1</v>
      </c>
      <c r="Y2571" t="str">
        <f>VLOOKUP(טבלה1[[#This Row],[subject_id]],Subject_id!$A$2:$B$5,2)</f>
        <v>Business Finance</v>
      </c>
      <c r="Z2571" s="7">
        <v>43465</v>
      </c>
      <c r="AA2571">
        <f>_xlfn.DAYS(טבלה1[[#This Row],[Removal_date]],טבלה1[[#This Row],[published_date]])</f>
        <v>2021</v>
      </c>
      <c r="AB2571" s="4">
        <f>טבלה1[[#This Row],[price]]*טבלה1[[#This Row],[num_subscribers]]</f>
        <v>2340</v>
      </c>
    </row>
    <row r="2572" spans="1:28" x14ac:dyDescent="0.3">
      <c r="A2572">
        <v>59922</v>
      </c>
      <c r="B2572" t="s">
        <v>4052</v>
      </c>
      <c r="C2572" t="str">
        <f>LEFT(טבלה1[[#This Row],[course_title]],10)</f>
        <v>Best Begin</v>
      </c>
      <c r="D2572" t="str">
        <f>RIGHT(טבלה1[[#This Row],[course_title]],10)</f>
        <v xml:space="preserve"> Sam Lyons</v>
      </c>
      <c r="E2572" t="str">
        <f>MID(טבלה1[[#This Row],[course_title]],2,10)</f>
        <v>est Beginn</v>
      </c>
      <c r="F2572" t="s">
        <v>4053</v>
      </c>
      <c r="G2572" t="str">
        <f>REPLACE(טבלה1[[#This Row],[url]],19,3,"com")</f>
        <v>https://www.udemy.com/best-beginner-guitar-lessons-by-sam-lyons-udemy/</v>
      </c>
      <c r="H2572" t="b">
        <v>1</v>
      </c>
      <c r="I2572" s="4">
        <v>20</v>
      </c>
      <c r="J2572" s="5">
        <v>14560</v>
      </c>
      <c r="K2572" s="5">
        <v>20</v>
      </c>
      <c r="L2572" s="5">
        <v>32</v>
      </c>
      <c r="M2572">
        <v>1</v>
      </c>
      <c r="N2572" t="str">
        <f>VLOOKUP(טבלה1[[#This Row],[level_id]],Level_id!$A$2:$B$5,2)</f>
        <v>All levels</v>
      </c>
      <c r="O2572" t="str">
        <f>LOWER(טבלה1[[#This Row],[level_desc]])</f>
        <v>all levels</v>
      </c>
      <c r="P2572" s="3" t="str">
        <f>UPPER(טבלה1[[#This Row],[small letters]])</f>
        <v>ALL LEVELS</v>
      </c>
      <c r="Q2572">
        <f>LEN(טבלה1[[#This Row],[no spaces]])</f>
        <v>10</v>
      </c>
      <c r="R2572" t="str">
        <f>TRIM(טבלה1[[#This Row],[small letters]])</f>
        <v>all levels</v>
      </c>
      <c r="S2572" s="6">
        <v>2</v>
      </c>
      <c r="T2572" s="12">
        <v>41441</v>
      </c>
      <c r="U2572" s="6">
        <f>DAY(טבלה1[[#This Row],[published_date]])</f>
        <v>16</v>
      </c>
      <c r="V2572" s="6">
        <f>MONTH(טבלה1[[#This Row],[published_date]])</f>
        <v>6</v>
      </c>
      <c r="W2572" s="6">
        <f>YEAR(טבלה1[[#This Row],[published_date]])</f>
        <v>2013</v>
      </c>
      <c r="X2572">
        <v>3</v>
      </c>
      <c r="Y2572" t="str">
        <f>VLOOKUP(טבלה1[[#This Row],[subject_id]],Subject_id!$A$2:$B$5,2)</f>
        <v>Musical Instruments</v>
      </c>
      <c r="Z2572" s="7">
        <v>43734</v>
      </c>
      <c r="AA2572">
        <f>_xlfn.DAYS(טבלה1[[#This Row],[Removal_date]],טבלה1[[#This Row],[published_date]])</f>
        <v>2293</v>
      </c>
      <c r="AB2572" s="4">
        <f>טבלה1[[#This Row],[price]]*טבלה1[[#This Row],[num_subscribers]]</f>
        <v>291200</v>
      </c>
    </row>
    <row r="2573" spans="1:28" x14ac:dyDescent="0.3">
      <c r="A2573">
        <v>62252</v>
      </c>
      <c r="B2573" t="s">
        <v>4600</v>
      </c>
      <c r="C2573" t="str">
        <f>LEFT(טבלה1[[#This Row],[course_title]],10)</f>
        <v xml:space="preserve">Improvise </v>
      </c>
      <c r="D2573" t="str">
        <f>RIGHT(טבלה1[[#This Row],[course_title]],10)</f>
        <v xml:space="preserve"> on Piano"</v>
      </c>
      <c r="E2573" t="str">
        <f>MID(טבלה1[[#This Row],[course_title]],2,10)</f>
        <v>mprovise P</v>
      </c>
      <c r="F2573" t="s">
        <v>4601</v>
      </c>
      <c r="G2573" t="str">
        <f>REPLACE(טבלה1[[#This Row],[url]],19,3,"com")</f>
        <v>https://www.udemy.com/compose-and-improvise-through-puccini/</v>
      </c>
      <c r="H2573" t="b">
        <v>1</v>
      </c>
      <c r="I2573" s="4">
        <v>20</v>
      </c>
      <c r="J2573" s="5">
        <v>169</v>
      </c>
      <c r="K2573" s="5">
        <v>3</v>
      </c>
      <c r="L2573" s="5">
        <v>16</v>
      </c>
      <c r="M2573">
        <v>1</v>
      </c>
      <c r="N2573" t="str">
        <f>VLOOKUP(טבלה1[[#This Row],[level_id]],Level_id!$A$2:$B$5,2)</f>
        <v>All levels</v>
      </c>
      <c r="O2573" t="str">
        <f>LOWER(טבלה1[[#This Row],[level_desc]])</f>
        <v>all levels</v>
      </c>
      <c r="P2573" s="3" t="str">
        <f>UPPER(טבלה1[[#This Row],[small letters]])</f>
        <v>ALL LEVELS</v>
      </c>
      <c r="Q2573">
        <f>LEN(טבלה1[[#This Row],[no spaces]])</f>
        <v>10</v>
      </c>
      <c r="R2573" t="str">
        <f>TRIM(טבלה1[[#This Row],[small letters]])</f>
        <v>all levels</v>
      </c>
      <c r="S2573" s="6">
        <v>2</v>
      </c>
      <c r="T2573" s="12">
        <v>41568</v>
      </c>
      <c r="U2573" s="6">
        <f>DAY(טבלה1[[#This Row],[published_date]])</f>
        <v>21</v>
      </c>
      <c r="V2573" s="6">
        <f>MONTH(טבלה1[[#This Row],[published_date]])</f>
        <v>10</v>
      </c>
      <c r="W2573" s="6">
        <f>YEAR(טבלה1[[#This Row],[published_date]])</f>
        <v>2013</v>
      </c>
      <c r="X2573">
        <v>3</v>
      </c>
      <c r="Y2573" t="str">
        <f>VLOOKUP(טבלה1[[#This Row],[subject_id]],Subject_id!$A$2:$B$5,2)</f>
        <v>Musical Instruments</v>
      </c>
      <c r="Z2573" s="7">
        <v>43734</v>
      </c>
      <c r="AA2573">
        <f>_xlfn.DAYS(טבלה1[[#This Row],[Removal_date]],טבלה1[[#This Row],[published_date]])</f>
        <v>2166</v>
      </c>
      <c r="AB2573" s="4">
        <f>טבלה1[[#This Row],[price]]*טבלה1[[#This Row],[num_subscribers]]</f>
        <v>3380</v>
      </c>
    </row>
    <row r="2574" spans="1:28" x14ac:dyDescent="0.3">
      <c r="A2574">
        <v>64078</v>
      </c>
      <c r="B2574" t="s">
        <v>3446</v>
      </c>
      <c r="C2574" t="str">
        <f>LEFT(טבלה1[[#This Row],[course_title]],10)</f>
        <v>iPhone ico</v>
      </c>
      <c r="D2574" t="str">
        <f>RIGHT(טבלה1[[#This Row],[course_title]],10)</f>
        <v>lat design</v>
      </c>
      <c r="E2574" t="str">
        <f>MID(טבלה1[[#This Row],[course_title]],2,10)</f>
        <v>Phone icon</v>
      </c>
      <c r="F2574" t="s">
        <v>3447</v>
      </c>
      <c r="G2574" t="str">
        <f>REPLACE(טבלה1[[#This Row],[url]],19,3,"com")</f>
        <v>https://www.udemy.com/iphone-icon-secrets-flat-design/</v>
      </c>
      <c r="H2574" t="b">
        <v>1</v>
      </c>
      <c r="I2574" s="4">
        <v>20</v>
      </c>
      <c r="J2574" s="5">
        <v>165</v>
      </c>
      <c r="K2574" s="5">
        <v>4</v>
      </c>
      <c r="L2574" s="5">
        <v>41</v>
      </c>
      <c r="M2574">
        <v>1</v>
      </c>
      <c r="N2574" t="str">
        <f>VLOOKUP(טבלה1[[#This Row],[level_id]],Level_id!$A$2:$B$5,2)</f>
        <v>All levels</v>
      </c>
      <c r="O2574" t="str">
        <f>LOWER(טבלה1[[#This Row],[level_desc]])</f>
        <v>all levels</v>
      </c>
      <c r="P2574" s="3" t="str">
        <f>UPPER(טבלה1[[#This Row],[small letters]])</f>
        <v>ALL LEVELS</v>
      </c>
      <c r="Q2574">
        <f>LEN(טבלה1[[#This Row],[no spaces]])</f>
        <v>10</v>
      </c>
      <c r="R2574" t="str">
        <f>TRIM(טבלה1[[#This Row],[small letters]])</f>
        <v>all levels</v>
      </c>
      <c r="S2574" s="6">
        <v>3</v>
      </c>
      <c r="T2574" s="12">
        <v>41507</v>
      </c>
      <c r="U2574" s="6">
        <f>DAY(טבלה1[[#This Row],[published_date]])</f>
        <v>21</v>
      </c>
      <c r="V2574" s="6">
        <f>MONTH(טבלה1[[#This Row],[published_date]])</f>
        <v>8</v>
      </c>
      <c r="W2574" s="6">
        <f>YEAR(טבלה1[[#This Row],[published_date]])</f>
        <v>2013</v>
      </c>
      <c r="X2574">
        <v>2</v>
      </c>
      <c r="Y2574" t="str">
        <f>VLOOKUP(טבלה1[[#This Row],[subject_id]],Subject_id!$A$2:$B$5,2)</f>
        <v>Graphic Design</v>
      </c>
      <c r="Z2574" s="7">
        <v>43734</v>
      </c>
      <c r="AA2574">
        <f>_xlfn.DAYS(טבלה1[[#This Row],[Removal_date]],טבלה1[[#This Row],[published_date]])</f>
        <v>2227</v>
      </c>
      <c r="AB2574" s="4">
        <f>טבלה1[[#This Row],[price]]*טבלה1[[#This Row],[num_subscribers]]</f>
        <v>3300</v>
      </c>
    </row>
    <row r="2575" spans="1:28" x14ac:dyDescent="0.3">
      <c r="A2575">
        <v>65492</v>
      </c>
      <c r="B2575" t="s">
        <v>6010</v>
      </c>
      <c r="C2575" t="str">
        <f>LEFT(טבלה1[[#This Row],[course_title]],10)</f>
        <v>Kids Codin</v>
      </c>
      <c r="D2575" t="str">
        <f>RIGHT(טבלה1[[#This Row],[course_title]],10)</f>
        <v>inner HTML</v>
      </c>
      <c r="E2575" t="str">
        <f>MID(טבלה1[[#This Row],[course_title]],2,10)</f>
        <v>ids Coding</v>
      </c>
      <c r="F2575" t="s">
        <v>6011</v>
      </c>
      <c r="G2575" t="str">
        <f>REPLACE(טבלה1[[#This Row],[url]],19,3,"com")</f>
        <v>https://www.udemy.com/kids-coding-beginner-html/</v>
      </c>
      <c r="H2575" t="b">
        <v>1</v>
      </c>
      <c r="I2575" s="4">
        <v>20</v>
      </c>
      <c r="J2575" s="5">
        <v>6628</v>
      </c>
      <c r="K2575" s="5">
        <v>53</v>
      </c>
      <c r="L2575" s="5">
        <v>19</v>
      </c>
      <c r="M2575">
        <v>2</v>
      </c>
      <c r="N2575" t="str">
        <f>VLOOKUP(טבלה1[[#This Row],[level_id]],Level_id!$A$2:$B$5,2)</f>
        <v>Beginner Level</v>
      </c>
      <c r="O2575" t="str">
        <f>LOWER(טבלה1[[#This Row],[level_desc]])</f>
        <v>beginner level</v>
      </c>
      <c r="P2575" s="3" t="str">
        <f>UPPER(טבלה1[[#This Row],[small letters]])</f>
        <v>BEGINNER LEVEL</v>
      </c>
      <c r="Q2575">
        <f>LEN(טבלה1[[#This Row],[no spaces]])</f>
        <v>14</v>
      </c>
      <c r="R2575" t="str">
        <f>TRIM(טבלה1[[#This Row],[small letters]])</f>
        <v>beginner level</v>
      </c>
      <c r="S2575" s="6">
        <v>1</v>
      </c>
      <c r="T2575" s="12">
        <v>41474</v>
      </c>
      <c r="U2575" s="6">
        <f>DAY(טבלה1[[#This Row],[published_date]])</f>
        <v>19</v>
      </c>
      <c r="V2575" s="6">
        <f>MONTH(טבלה1[[#This Row],[published_date]])</f>
        <v>7</v>
      </c>
      <c r="W2575" s="6">
        <f>YEAR(טבלה1[[#This Row],[published_date]])</f>
        <v>2013</v>
      </c>
      <c r="X2575">
        <v>4</v>
      </c>
      <c r="Y2575" t="str">
        <f>VLOOKUP(טבלה1[[#This Row],[subject_id]],Subject_id!$A$2:$B$5,2)</f>
        <v>Web Development</v>
      </c>
      <c r="Z2575" s="7">
        <v>43465</v>
      </c>
      <c r="AA2575">
        <f>_xlfn.DAYS(טבלה1[[#This Row],[Removal_date]],טבלה1[[#This Row],[published_date]])</f>
        <v>1991</v>
      </c>
      <c r="AB2575" s="4">
        <f>טבלה1[[#This Row],[price]]*טבלה1[[#This Row],[num_subscribers]]</f>
        <v>132560</v>
      </c>
    </row>
    <row r="2576" spans="1:28" x14ac:dyDescent="0.3">
      <c r="A2576">
        <v>65596</v>
      </c>
      <c r="B2576" t="s">
        <v>2460</v>
      </c>
      <c r="C2576" t="str">
        <f>LEFT(טבלה1[[#This Row],[course_title]],10)</f>
        <v>Learn to c</v>
      </c>
      <c r="D2576" t="str">
        <f>RIGHT(טבלה1[[#This Row],[course_title]],10)</f>
        <v xml:space="preserve"> and logos</v>
      </c>
      <c r="E2576" t="str">
        <f>MID(טבלה1[[#This Row],[course_title]],2,10)</f>
        <v>earn to cr</v>
      </c>
      <c r="F2576" t="s">
        <v>2461</v>
      </c>
      <c r="G2576" t="str">
        <f>REPLACE(טבלה1[[#This Row],[url]],19,3,"com")</f>
        <v>https://www.udemy.com/how-to-create-beautiful-web-designs/</v>
      </c>
      <c r="H2576" t="b">
        <v>1</v>
      </c>
      <c r="I2576" s="4">
        <v>20</v>
      </c>
      <c r="J2576" s="5">
        <v>1085</v>
      </c>
      <c r="K2576" s="5">
        <v>76</v>
      </c>
      <c r="L2576" s="5">
        <v>10</v>
      </c>
      <c r="M2576">
        <v>1</v>
      </c>
      <c r="N2576" t="str">
        <f>VLOOKUP(טבלה1[[#This Row],[level_id]],Level_id!$A$2:$B$5,2)</f>
        <v>All levels</v>
      </c>
      <c r="O2576" t="str">
        <f>LOWER(טבלה1[[#This Row],[level_desc]])</f>
        <v>all levels</v>
      </c>
      <c r="P2576" s="3" t="str">
        <f>UPPER(טבלה1[[#This Row],[small letters]])</f>
        <v>ALL LEVELS</v>
      </c>
      <c r="Q2576">
        <f>LEN(טבלה1[[#This Row],[no spaces]])</f>
        <v>10</v>
      </c>
      <c r="R2576" t="str">
        <f>TRIM(טבלה1[[#This Row],[small letters]])</f>
        <v>all levels</v>
      </c>
      <c r="S2576" s="6">
        <v>1</v>
      </c>
      <c r="T2576" s="12">
        <v>41472</v>
      </c>
      <c r="U2576" s="6">
        <f>DAY(טבלה1[[#This Row],[published_date]])</f>
        <v>17</v>
      </c>
      <c r="V2576" s="6">
        <f>MONTH(טבלה1[[#This Row],[published_date]])</f>
        <v>7</v>
      </c>
      <c r="W2576" s="6">
        <f>YEAR(טבלה1[[#This Row],[published_date]])</f>
        <v>2013</v>
      </c>
      <c r="X2576">
        <v>2</v>
      </c>
      <c r="Y2576" t="str">
        <f>VLOOKUP(טבלה1[[#This Row],[subject_id]],Subject_id!$A$2:$B$5,2)</f>
        <v>Graphic Design</v>
      </c>
      <c r="Z2576" s="7">
        <v>43734</v>
      </c>
      <c r="AA2576">
        <f>_xlfn.DAYS(טבלה1[[#This Row],[Removal_date]],טבלה1[[#This Row],[published_date]])</f>
        <v>2262</v>
      </c>
      <c r="AB2576" s="4">
        <f>טבלה1[[#This Row],[price]]*טבלה1[[#This Row],[num_subscribers]]</f>
        <v>21700</v>
      </c>
    </row>
    <row r="2577" spans="1:28" x14ac:dyDescent="0.3">
      <c r="A2577">
        <v>69414</v>
      </c>
      <c r="B2577" t="s">
        <v>5569</v>
      </c>
      <c r="C2577" t="str">
        <f>LEFT(טבלה1[[#This Row],[course_title]],10)</f>
        <v>Creating a</v>
      </c>
      <c r="D2577" t="str">
        <f>RIGHT(טבלה1[[#This Row],[course_title]],10)</f>
        <v>HTML Email</v>
      </c>
      <c r="E2577" t="str">
        <f>MID(טבלה1[[#This Row],[course_title]],2,10)</f>
        <v xml:space="preserve">reating a </v>
      </c>
      <c r="F2577" t="s">
        <v>5570</v>
      </c>
      <c r="G2577" t="str">
        <f>REPLACE(טבלה1[[#This Row],[url]],19,3,"com")</f>
        <v>https://www.udemy.com/creating-responsive-html-email/</v>
      </c>
      <c r="H2577" t="b">
        <v>1</v>
      </c>
      <c r="I2577" s="4">
        <v>20</v>
      </c>
      <c r="J2577" s="5">
        <v>2520</v>
      </c>
      <c r="K2577" s="5">
        <v>183</v>
      </c>
      <c r="L2577" s="5">
        <v>34</v>
      </c>
      <c r="M2577">
        <v>1</v>
      </c>
      <c r="N2577" t="str">
        <f>VLOOKUP(טבלה1[[#This Row],[level_id]],Level_id!$A$2:$B$5,2)</f>
        <v>All levels</v>
      </c>
      <c r="O2577" t="str">
        <f>LOWER(טבלה1[[#This Row],[level_desc]])</f>
        <v>all levels</v>
      </c>
      <c r="P2577" s="3" t="str">
        <f>UPPER(טבלה1[[#This Row],[small letters]])</f>
        <v>ALL LEVELS</v>
      </c>
      <c r="Q2577">
        <f>LEN(טבלה1[[#This Row],[no spaces]])</f>
        <v>10</v>
      </c>
      <c r="R2577" t="str">
        <f>TRIM(טבלה1[[#This Row],[small letters]])</f>
        <v>all levels</v>
      </c>
      <c r="S2577" s="6">
        <v>1.5</v>
      </c>
      <c r="T2577" s="12">
        <v>41498</v>
      </c>
      <c r="U2577" s="6">
        <f>DAY(טבלה1[[#This Row],[published_date]])</f>
        <v>12</v>
      </c>
      <c r="V2577" s="6">
        <f>MONTH(טבלה1[[#This Row],[published_date]])</f>
        <v>8</v>
      </c>
      <c r="W2577" s="6">
        <f>YEAR(טבלה1[[#This Row],[published_date]])</f>
        <v>2013</v>
      </c>
      <c r="X2577">
        <v>4</v>
      </c>
      <c r="Y2577" t="str">
        <f>VLOOKUP(טבלה1[[#This Row],[subject_id]],Subject_id!$A$2:$B$5,2)</f>
        <v>Web Development</v>
      </c>
      <c r="Z2577" s="7">
        <v>43734</v>
      </c>
      <c r="AA2577">
        <f>_xlfn.DAYS(טבלה1[[#This Row],[Removal_date]],טבלה1[[#This Row],[published_date]])</f>
        <v>2236</v>
      </c>
      <c r="AB2577" s="4">
        <f>טבלה1[[#This Row],[price]]*טבלה1[[#This Row],[num_subscribers]]</f>
        <v>50400</v>
      </c>
    </row>
    <row r="2578" spans="1:28" x14ac:dyDescent="0.3">
      <c r="A2578">
        <v>73030</v>
      </c>
      <c r="B2578" t="s">
        <v>646</v>
      </c>
      <c r="C2578" t="str">
        <f>LEFT(טבלה1[[#This Row],[course_title]],10)</f>
        <v>Get to gri</v>
      </c>
      <c r="D2578" t="str">
        <f>RIGHT(טבלה1[[#This Row],[course_title]],10)</f>
        <v>calculator</v>
      </c>
      <c r="E2578" t="str">
        <f>MID(טבלה1[[#This Row],[course_title]],2,10)</f>
        <v>et to grip</v>
      </c>
      <c r="F2578" t="s">
        <v>647</v>
      </c>
      <c r="G2578" t="str">
        <f>REPLACE(טבלה1[[#This Row],[url]],19,3,"com")</f>
        <v>https://www.udemy.com/cfa-calculator/</v>
      </c>
      <c r="H2578" t="b">
        <v>1</v>
      </c>
      <c r="I2578" s="4">
        <v>20</v>
      </c>
      <c r="J2578" s="5">
        <v>153</v>
      </c>
      <c r="K2578" s="5">
        <v>8</v>
      </c>
      <c r="L2578" s="5">
        <v>14</v>
      </c>
      <c r="M2578">
        <v>1</v>
      </c>
      <c r="N2578" t="str">
        <f>VLOOKUP(טבלה1[[#This Row],[level_id]],Level_id!$A$2:$B$5,2)</f>
        <v>All levels</v>
      </c>
      <c r="O2578" t="str">
        <f>LOWER(טבלה1[[#This Row],[level_desc]])</f>
        <v>all levels</v>
      </c>
      <c r="P2578" s="3" t="str">
        <f>UPPER(טבלה1[[#This Row],[small letters]])</f>
        <v>ALL LEVELS</v>
      </c>
      <c r="Q2578">
        <f>LEN(טבלה1[[#This Row],[no spaces]])</f>
        <v>10</v>
      </c>
      <c r="R2578" t="str">
        <f>TRIM(טבלה1[[#This Row],[small letters]])</f>
        <v>all levels</v>
      </c>
      <c r="S2578" s="6">
        <v>1.5</v>
      </c>
      <c r="T2578" s="12">
        <v>41491</v>
      </c>
      <c r="U2578" s="6">
        <f>DAY(טבלה1[[#This Row],[published_date]])</f>
        <v>5</v>
      </c>
      <c r="V2578" s="6">
        <f>MONTH(טבלה1[[#This Row],[published_date]])</f>
        <v>8</v>
      </c>
      <c r="W2578" s="6">
        <f>YEAR(טבלה1[[#This Row],[published_date]])</f>
        <v>2013</v>
      </c>
      <c r="X2578">
        <v>1</v>
      </c>
      <c r="Y2578" t="str">
        <f>VLOOKUP(טבלה1[[#This Row],[subject_id]],Subject_id!$A$2:$B$5,2)</f>
        <v>Business Finance</v>
      </c>
      <c r="Z2578" s="7">
        <v>43318</v>
      </c>
      <c r="AA2578">
        <f>_xlfn.DAYS(טבלה1[[#This Row],[Removal_date]],טבלה1[[#This Row],[published_date]])</f>
        <v>1827</v>
      </c>
      <c r="AB2578" s="4">
        <f>טבלה1[[#This Row],[price]]*טבלה1[[#This Row],[num_subscribers]]</f>
        <v>3060</v>
      </c>
    </row>
    <row r="2579" spans="1:28" x14ac:dyDescent="0.3">
      <c r="A2579">
        <v>73898</v>
      </c>
      <c r="B2579" t="s">
        <v>1382</v>
      </c>
      <c r="C2579" t="str">
        <f>LEFT(טבלה1[[#This Row],[course_title]],10)</f>
        <v xml:space="preserve">CFA Level </v>
      </c>
      <c r="D2579" t="str">
        <f>RIGHT(טבלה1[[#This Row],[course_title]],10)</f>
        <v>ve Methods</v>
      </c>
      <c r="E2579" t="str">
        <f>MID(טבלה1[[#This Row],[course_title]],2,10)</f>
        <v>FA Level I</v>
      </c>
      <c r="F2579" t="s">
        <v>1383</v>
      </c>
      <c r="G2579" t="str">
        <f>REPLACE(טבלה1[[#This Row],[url]],19,3,"com")</f>
        <v>https://www.udemy.com/cfa-workshop-1/</v>
      </c>
      <c r="H2579" t="b">
        <v>1</v>
      </c>
      <c r="I2579" s="4">
        <v>20</v>
      </c>
      <c r="J2579" s="5">
        <v>147</v>
      </c>
      <c r="K2579" s="5">
        <v>4</v>
      </c>
      <c r="L2579" s="5">
        <v>5</v>
      </c>
      <c r="M2579">
        <v>1</v>
      </c>
      <c r="N2579" t="str">
        <f>VLOOKUP(טבלה1[[#This Row],[level_id]],Level_id!$A$2:$B$5,2)</f>
        <v>All levels</v>
      </c>
      <c r="O2579" t="str">
        <f>LOWER(טבלה1[[#This Row],[level_desc]])</f>
        <v>all levels</v>
      </c>
      <c r="P2579" s="3" t="str">
        <f>UPPER(טבלה1[[#This Row],[small letters]])</f>
        <v>ALL LEVELS</v>
      </c>
      <c r="Q2579">
        <f>LEN(טבלה1[[#This Row],[no spaces]])</f>
        <v>10</v>
      </c>
      <c r="R2579" t="str">
        <f>TRIM(טבלה1[[#This Row],[small letters]])</f>
        <v>all levels</v>
      </c>
      <c r="S2579" s="6">
        <v>1</v>
      </c>
      <c r="T2579" s="12">
        <v>41498</v>
      </c>
      <c r="U2579" s="6">
        <f>DAY(טבלה1[[#This Row],[published_date]])</f>
        <v>12</v>
      </c>
      <c r="V2579" s="6">
        <f>MONTH(טבלה1[[#This Row],[published_date]])</f>
        <v>8</v>
      </c>
      <c r="W2579" s="6">
        <f>YEAR(טבלה1[[#This Row],[published_date]])</f>
        <v>2013</v>
      </c>
      <c r="X2579">
        <v>1</v>
      </c>
      <c r="Y2579" t="str">
        <f>VLOOKUP(טבלה1[[#This Row],[subject_id]],Subject_id!$A$2:$B$5,2)</f>
        <v>Business Finance</v>
      </c>
      <c r="Z2579" s="7">
        <v>43318</v>
      </c>
      <c r="AA2579">
        <f>_xlfn.DAYS(טבלה1[[#This Row],[Removal_date]],טבלה1[[#This Row],[published_date]])</f>
        <v>1820</v>
      </c>
      <c r="AB2579" s="4">
        <f>טבלה1[[#This Row],[price]]*טבלה1[[#This Row],[num_subscribers]]</f>
        <v>2940</v>
      </c>
    </row>
    <row r="2580" spans="1:28" x14ac:dyDescent="0.3">
      <c r="A2580">
        <v>73938</v>
      </c>
      <c r="B2580" t="s">
        <v>852</v>
      </c>
      <c r="C2580" t="str">
        <f>LEFT(טבלה1[[#This Row],[course_title]],10)</f>
        <v xml:space="preserve">CFA Level </v>
      </c>
      <c r="D2580" t="str">
        <f>RIGHT(טבלה1[[#This Row],[course_title]],10)</f>
        <v xml:space="preserve">nalysis I </v>
      </c>
      <c r="E2580" t="str">
        <f>MID(טבלה1[[#This Row],[course_title]],2,10)</f>
        <v>FA Level I</v>
      </c>
      <c r="F2580" t="s">
        <v>853</v>
      </c>
      <c r="G2580" t="str">
        <f>REPLACE(טבלה1[[#This Row],[url]],19,3,"com")</f>
        <v>https://www.udemy.com/cfa-workshop-2/</v>
      </c>
      <c r="H2580" t="b">
        <v>1</v>
      </c>
      <c r="I2580" s="4">
        <v>20</v>
      </c>
      <c r="J2580" s="5">
        <v>126</v>
      </c>
      <c r="K2580" s="5">
        <v>2</v>
      </c>
      <c r="L2580" s="5">
        <v>5</v>
      </c>
      <c r="M2580">
        <v>1</v>
      </c>
      <c r="N2580" t="str">
        <f>VLOOKUP(טבלה1[[#This Row],[level_id]],Level_id!$A$2:$B$5,2)</f>
        <v>All levels</v>
      </c>
      <c r="O2580" t="str">
        <f>LOWER(טבלה1[[#This Row],[level_desc]])</f>
        <v>all levels</v>
      </c>
      <c r="P2580" s="3" t="str">
        <f>UPPER(טבלה1[[#This Row],[small letters]])</f>
        <v>ALL LEVELS</v>
      </c>
      <c r="Q2580">
        <f>LEN(טבלה1[[#This Row],[no spaces]])</f>
        <v>10</v>
      </c>
      <c r="R2580" t="str">
        <f>TRIM(טבלה1[[#This Row],[small letters]])</f>
        <v>all levels</v>
      </c>
      <c r="S2580" s="6">
        <v>1</v>
      </c>
      <c r="T2580" s="12">
        <v>41498</v>
      </c>
      <c r="U2580" s="6">
        <f>DAY(טבלה1[[#This Row],[published_date]])</f>
        <v>12</v>
      </c>
      <c r="V2580" s="6">
        <f>MONTH(טבלה1[[#This Row],[published_date]])</f>
        <v>8</v>
      </c>
      <c r="W2580" s="6">
        <f>YEAR(טבלה1[[#This Row],[published_date]])</f>
        <v>2013</v>
      </c>
      <c r="X2580">
        <v>1</v>
      </c>
      <c r="Y2580" t="str">
        <f>VLOOKUP(טבלה1[[#This Row],[subject_id]],Subject_id!$A$2:$B$5,2)</f>
        <v>Business Finance</v>
      </c>
      <c r="Z2580" s="7">
        <v>43318</v>
      </c>
      <c r="AA2580">
        <f>_xlfn.DAYS(טבלה1[[#This Row],[Removal_date]],טבלה1[[#This Row],[published_date]])</f>
        <v>1820</v>
      </c>
      <c r="AB2580" s="4">
        <f>טבלה1[[#This Row],[price]]*טבלה1[[#This Row],[num_subscribers]]</f>
        <v>2520</v>
      </c>
    </row>
    <row r="2581" spans="1:28" x14ac:dyDescent="0.3">
      <c r="A2581">
        <v>73962</v>
      </c>
      <c r="B2581" t="s">
        <v>2034</v>
      </c>
      <c r="C2581" t="str">
        <f>LEFT(טבלה1[[#This Row],[course_title]],10)</f>
        <v xml:space="preserve">CFA Level </v>
      </c>
      <c r="D2581" t="str">
        <f>RIGHT(טבלה1[[#This Row],[course_title]],10)</f>
        <v>nalysis II</v>
      </c>
      <c r="E2581" t="str">
        <f>MID(טבלה1[[#This Row],[course_title]],2,10)</f>
        <v>FA Level I</v>
      </c>
      <c r="F2581" t="s">
        <v>2035</v>
      </c>
      <c r="G2581" t="str">
        <f>REPLACE(טבלה1[[#This Row],[url]],19,3,"com")</f>
        <v>https://www.udemy.com/cfa-workshop-3/</v>
      </c>
      <c r="H2581" t="b">
        <v>1</v>
      </c>
      <c r="I2581" s="4">
        <v>20</v>
      </c>
      <c r="J2581" s="5">
        <v>71</v>
      </c>
      <c r="K2581" s="5">
        <v>1</v>
      </c>
      <c r="L2581" s="5">
        <v>5</v>
      </c>
      <c r="M2581">
        <v>1</v>
      </c>
      <c r="N2581" t="str">
        <f>VLOOKUP(טבלה1[[#This Row],[level_id]],Level_id!$A$2:$B$5,2)</f>
        <v>All levels</v>
      </c>
      <c r="O2581" t="str">
        <f>LOWER(טבלה1[[#This Row],[level_desc]])</f>
        <v>all levels</v>
      </c>
      <c r="P2581" s="3" t="str">
        <f>UPPER(טבלה1[[#This Row],[small letters]])</f>
        <v>ALL LEVELS</v>
      </c>
      <c r="Q2581">
        <f>LEN(טבלה1[[#This Row],[no spaces]])</f>
        <v>10</v>
      </c>
      <c r="R2581" t="str">
        <f>TRIM(טבלה1[[#This Row],[small letters]])</f>
        <v>all levels</v>
      </c>
      <c r="S2581" s="6">
        <v>1</v>
      </c>
      <c r="T2581" s="12">
        <v>41498</v>
      </c>
      <c r="U2581" s="6">
        <f>DAY(טבלה1[[#This Row],[published_date]])</f>
        <v>12</v>
      </c>
      <c r="V2581" s="6">
        <f>MONTH(טבלה1[[#This Row],[published_date]])</f>
        <v>8</v>
      </c>
      <c r="W2581" s="6">
        <f>YEAR(טבלה1[[#This Row],[published_date]])</f>
        <v>2013</v>
      </c>
      <c r="X2581">
        <v>1</v>
      </c>
      <c r="Y2581" t="str">
        <f>VLOOKUP(טבלה1[[#This Row],[subject_id]],Subject_id!$A$2:$B$5,2)</f>
        <v>Business Finance</v>
      </c>
      <c r="Z2581" s="7">
        <v>43734</v>
      </c>
      <c r="AA2581">
        <f>_xlfn.DAYS(טבלה1[[#This Row],[Removal_date]],טבלה1[[#This Row],[published_date]])</f>
        <v>2236</v>
      </c>
      <c r="AB2581" s="4">
        <f>טבלה1[[#This Row],[price]]*טבלה1[[#This Row],[num_subscribers]]</f>
        <v>1420</v>
      </c>
    </row>
    <row r="2582" spans="1:28" x14ac:dyDescent="0.3">
      <c r="A2582">
        <v>74004</v>
      </c>
      <c r="B2582" t="s">
        <v>980</v>
      </c>
      <c r="C2582" t="str">
        <f>LEFT(טבלה1[[#This Row],[course_title]],10)</f>
        <v xml:space="preserve">CFA Level </v>
      </c>
      <c r="D2582" t="str">
        <f>RIGHT(טבלה1[[#This Row],[course_title]],10)</f>
        <v>and Equity</v>
      </c>
      <c r="E2582" t="str">
        <f>MID(טבלה1[[#This Row],[course_title]],2,10)</f>
        <v>FA Level I</v>
      </c>
      <c r="F2582" t="s">
        <v>981</v>
      </c>
      <c r="G2582" t="str">
        <f>REPLACE(טבלה1[[#This Row],[url]],19,3,"com")</f>
        <v>https://www.udemy.com/cfa-workshop-4/</v>
      </c>
      <c r="H2582" t="b">
        <v>1</v>
      </c>
      <c r="I2582" s="4">
        <v>20</v>
      </c>
      <c r="J2582" s="5">
        <v>139</v>
      </c>
      <c r="K2582" s="5">
        <v>3</v>
      </c>
      <c r="L2582" s="5">
        <v>6</v>
      </c>
      <c r="M2582">
        <v>1</v>
      </c>
      <c r="N2582" t="str">
        <f>VLOOKUP(טבלה1[[#This Row],[level_id]],Level_id!$A$2:$B$5,2)</f>
        <v>All levels</v>
      </c>
      <c r="O2582" t="str">
        <f>LOWER(טבלה1[[#This Row],[level_desc]])</f>
        <v>all levels</v>
      </c>
      <c r="P2582" s="3" t="str">
        <f>UPPER(טבלה1[[#This Row],[small letters]])</f>
        <v>ALL LEVELS</v>
      </c>
      <c r="Q2582">
        <f>LEN(טבלה1[[#This Row],[no spaces]])</f>
        <v>10</v>
      </c>
      <c r="R2582" t="str">
        <f>TRIM(טבלה1[[#This Row],[small letters]])</f>
        <v>all levels</v>
      </c>
      <c r="S2582" s="6">
        <v>1.5</v>
      </c>
      <c r="T2582" s="12">
        <v>41498</v>
      </c>
      <c r="U2582" s="6">
        <f>DAY(טבלה1[[#This Row],[published_date]])</f>
        <v>12</v>
      </c>
      <c r="V2582" s="6">
        <f>MONTH(טבלה1[[#This Row],[published_date]])</f>
        <v>8</v>
      </c>
      <c r="W2582" s="6">
        <f>YEAR(טבלה1[[#This Row],[published_date]])</f>
        <v>2013</v>
      </c>
      <c r="X2582">
        <v>1</v>
      </c>
      <c r="Y2582" t="str">
        <f>VLOOKUP(טבלה1[[#This Row],[subject_id]],Subject_id!$A$2:$B$5,2)</f>
        <v>Business Finance</v>
      </c>
      <c r="Z2582" s="7">
        <v>43318</v>
      </c>
      <c r="AA2582">
        <f>_xlfn.DAYS(טבלה1[[#This Row],[Removal_date]],טבלה1[[#This Row],[published_date]])</f>
        <v>1820</v>
      </c>
      <c r="AB2582" s="4">
        <f>טבלה1[[#This Row],[price]]*טבלה1[[#This Row],[num_subscribers]]</f>
        <v>2780</v>
      </c>
    </row>
    <row r="2583" spans="1:28" x14ac:dyDescent="0.3">
      <c r="A2583">
        <v>74016</v>
      </c>
      <c r="B2583" t="s">
        <v>1300</v>
      </c>
      <c r="C2583" t="str">
        <f>LEFT(טבלה1[[#This Row],[course_title]],10)</f>
        <v xml:space="preserve">CFA Level </v>
      </c>
      <c r="D2583" t="str">
        <f>RIGHT(טבלה1[[#This Row],[course_title]],10)</f>
        <v>Derivative</v>
      </c>
      <c r="E2583" t="str">
        <f>MID(טבלה1[[#This Row],[course_title]],2,10)</f>
        <v>FA Level I</v>
      </c>
      <c r="F2583" t="s">
        <v>1301</v>
      </c>
      <c r="G2583" t="str">
        <f>REPLACE(טבלה1[[#This Row],[url]],19,3,"com")</f>
        <v>https://www.udemy.com/cfa-workshop-5/</v>
      </c>
      <c r="H2583" t="b">
        <v>1</v>
      </c>
      <c r="I2583" s="4">
        <v>20</v>
      </c>
      <c r="J2583" s="5">
        <v>110</v>
      </c>
      <c r="K2583" s="5">
        <v>1</v>
      </c>
      <c r="L2583" s="5">
        <v>5</v>
      </c>
      <c r="M2583">
        <v>1</v>
      </c>
      <c r="N2583" t="str">
        <f>VLOOKUP(טבלה1[[#This Row],[level_id]],Level_id!$A$2:$B$5,2)</f>
        <v>All levels</v>
      </c>
      <c r="O2583" t="str">
        <f>LOWER(טבלה1[[#This Row],[level_desc]])</f>
        <v>all levels</v>
      </c>
      <c r="P2583" s="3" t="str">
        <f>UPPER(טבלה1[[#This Row],[small letters]])</f>
        <v>ALL LEVELS</v>
      </c>
      <c r="Q2583">
        <f>LEN(טבלה1[[#This Row],[no spaces]])</f>
        <v>10</v>
      </c>
      <c r="R2583" t="str">
        <f>TRIM(טבלה1[[#This Row],[small letters]])</f>
        <v>all levels</v>
      </c>
      <c r="S2583" s="6">
        <v>1</v>
      </c>
      <c r="T2583" s="12">
        <v>41498</v>
      </c>
      <c r="U2583" s="6">
        <f>DAY(טבלה1[[#This Row],[published_date]])</f>
        <v>12</v>
      </c>
      <c r="V2583" s="6">
        <f>MONTH(טבלה1[[#This Row],[published_date]])</f>
        <v>8</v>
      </c>
      <c r="W2583" s="6">
        <f>YEAR(טבלה1[[#This Row],[published_date]])</f>
        <v>2013</v>
      </c>
      <c r="X2583">
        <v>1</v>
      </c>
      <c r="Y2583" t="str">
        <f>VLOOKUP(טבלה1[[#This Row],[subject_id]],Subject_id!$A$2:$B$5,2)</f>
        <v>Business Finance</v>
      </c>
      <c r="Z2583" s="7">
        <v>43318</v>
      </c>
      <c r="AA2583">
        <f>_xlfn.DAYS(טבלה1[[#This Row],[Removal_date]],טבלה1[[#This Row],[published_date]])</f>
        <v>1820</v>
      </c>
      <c r="AB2583" s="4">
        <f>טבלה1[[#This Row],[price]]*טבלה1[[#This Row],[num_subscribers]]</f>
        <v>2200</v>
      </c>
    </row>
    <row r="2584" spans="1:28" x14ac:dyDescent="0.3">
      <c r="A2584">
        <v>74028</v>
      </c>
      <c r="B2584" t="s">
        <v>2032</v>
      </c>
      <c r="C2584" t="str">
        <f>LEFT(טבלה1[[#This Row],[course_title]],10)</f>
        <v xml:space="preserve">CFA Level </v>
      </c>
      <c r="D2584" t="str">
        <f>RIGHT(טבלה1[[#This Row],[course_title]],10)</f>
        <v xml:space="preserve">Economics </v>
      </c>
      <c r="E2584" t="str">
        <f>MID(טבלה1[[#This Row],[course_title]],2,10)</f>
        <v>FA Level I</v>
      </c>
      <c r="F2584" t="s">
        <v>2033</v>
      </c>
      <c r="G2584" t="str">
        <f>REPLACE(טבלה1[[#This Row],[url]],19,3,"com")</f>
        <v>https://www.udemy.com/cfa-workshop-6/</v>
      </c>
      <c r="H2584" t="b">
        <v>1</v>
      </c>
      <c r="I2584" s="4">
        <v>20</v>
      </c>
      <c r="J2584" s="5">
        <v>71</v>
      </c>
      <c r="K2584" s="5">
        <v>1</v>
      </c>
      <c r="L2584" s="5">
        <v>5</v>
      </c>
      <c r="M2584">
        <v>1</v>
      </c>
      <c r="N2584" t="str">
        <f>VLOOKUP(טבלה1[[#This Row],[level_id]],Level_id!$A$2:$B$5,2)</f>
        <v>All levels</v>
      </c>
      <c r="O2584" t="str">
        <f>LOWER(טבלה1[[#This Row],[level_desc]])</f>
        <v>all levels</v>
      </c>
      <c r="P2584" s="3" t="str">
        <f>UPPER(טבלה1[[#This Row],[small letters]])</f>
        <v>ALL LEVELS</v>
      </c>
      <c r="Q2584">
        <f>LEN(טבלה1[[#This Row],[no spaces]])</f>
        <v>10</v>
      </c>
      <c r="R2584" t="str">
        <f>TRIM(טבלה1[[#This Row],[small letters]])</f>
        <v>all levels</v>
      </c>
      <c r="S2584" s="6">
        <v>1</v>
      </c>
      <c r="T2584" s="12">
        <v>41498</v>
      </c>
      <c r="U2584" s="6">
        <f>DAY(טבלה1[[#This Row],[published_date]])</f>
        <v>12</v>
      </c>
      <c r="V2584" s="6">
        <f>MONTH(טבלה1[[#This Row],[published_date]])</f>
        <v>8</v>
      </c>
      <c r="W2584" s="6">
        <f>YEAR(טבלה1[[#This Row],[published_date]])</f>
        <v>2013</v>
      </c>
      <c r="X2584">
        <v>1</v>
      </c>
      <c r="Y2584" t="str">
        <f>VLOOKUP(טבלה1[[#This Row],[subject_id]],Subject_id!$A$2:$B$5,2)</f>
        <v>Business Finance</v>
      </c>
      <c r="Z2584" s="7">
        <v>43734</v>
      </c>
      <c r="AA2584">
        <f>_xlfn.DAYS(טבלה1[[#This Row],[Removal_date]],טבלה1[[#This Row],[published_date]])</f>
        <v>2236</v>
      </c>
      <c r="AB2584" s="4">
        <f>טבלה1[[#This Row],[price]]*טבלה1[[#This Row],[num_subscribers]]</f>
        <v>1420</v>
      </c>
    </row>
    <row r="2585" spans="1:28" x14ac:dyDescent="0.3">
      <c r="A2585">
        <v>77532</v>
      </c>
      <c r="B2585" t="s">
        <v>2815</v>
      </c>
      <c r="C2585" t="str">
        <f>LEFT(טבלה1[[#This Row],[course_title]],10)</f>
        <v>Graphic De</v>
      </c>
      <c r="D2585" t="str">
        <f>RIGHT(טבלה1[[#This Row],[course_title]],10)</f>
        <v>Can't Draw</v>
      </c>
      <c r="E2585" t="str">
        <f>MID(טבלה1[[#This Row],[course_title]],2,10)</f>
        <v>raphic Des</v>
      </c>
      <c r="F2585" t="s">
        <v>2816</v>
      </c>
      <c r="G2585" t="str">
        <f>REPLACE(טבלה1[[#This Row],[url]],19,3,"com")</f>
        <v>https://www.udemy.com/graphic-design-for-entrepreneurs/</v>
      </c>
      <c r="H2585" t="b">
        <v>1</v>
      </c>
      <c r="I2585" s="4">
        <v>20</v>
      </c>
      <c r="J2585" s="5">
        <v>3903</v>
      </c>
      <c r="K2585" s="5">
        <v>51</v>
      </c>
      <c r="L2585" s="5">
        <v>13</v>
      </c>
      <c r="M2585">
        <v>2</v>
      </c>
      <c r="N2585" t="str">
        <f>VLOOKUP(טבלה1[[#This Row],[level_id]],Level_id!$A$2:$B$5,2)</f>
        <v>Beginner Level</v>
      </c>
      <c r="O2585" t="str">
        <f>LOWER(טבלה1[[#This Row],[level_desc]])</f>
        <v>beginner level</v>
      </c>
      <c r="P2585" s="3" t="str">
        <f>UPPER(טבלה1[[#This Row],[small letters]])</f>
        <v>BEGINNER LEVEL</v>
      </c>
      <c r="Q2585">
        <f>LEN(טבלה1[[#This Row],[no spaces]])</f>
        <v>14</v>
      </c>
      <c r="R2585" t="str">
        <f>TRIM(טבלה1[[#This Row],[small letters]])</f>
        <v>beginner level</v>
      </c>
      <c r="S2585" s="6">
        <v>1.5</v>
      </c>
      <c r="T2585" s="12">
        <v>41503</v>
      </c>
      <c r="U2585" s="6">
        <f>DAY(טבלה1[[#This Row],[published_date]])</f>
        <v>17</v>
      </c>
      <c r="V2585" s="6">
        <f>MONTH(טבלה1[[#This Row],[published_date]])</f>
        <v>8</v>
      </c>
      <c r="W2585" s="6">
        <f>YEAR(טבלה1[[#This Row],[published_date]])</f>
        <v>2013</v>
      </c>
      <c r="X2585">
        <v>2</v>
      </c>
      <c r="Y2585" t="str">
        <f>VLOOKUP(טבלה1[[#This Row],[subject_id]],Subject_id!$A$2:$B$5,2)</f>
        <v>Graphic Design</v>
      </c>
      <c r="Z2585" s="7">
        <v>43465</v>
      </c>
      <c r="AA2585">
        <f>_xlfn.DAYS(טבלה1[[#This Row],[Removal_date]],טבלה1[[#This Row],[published_date]])</f>
        <v>1962</v>
      </c>
      <c r="AB2585" s="4">
        <f>טבלה1[[#This Row],[price]]*טבלה1[[#This Row],[num_subscribers]]</f>
        <v>78060</v>
      </c>
    </row>
    <row r="2586" spans="1:28" x14ac:dyDescent="0.3">
      <c r="A2586">
        <v>77896</v>
      </c>
      <c r="B2586" t="s">
        <v>2755</v>
      </c>
      <c r="C2586" t="str">
        <f>LEFT(טבלה1[[#This Row],[course_title]],10)</f>
        <v>Typography</v>
      </c>
      <c r="D2586" t="str">
        <f>RIGHT(טבלה1[[#This Row],[course_title]],10)</f>
        <v>with type!</v>
      </c>
      <c r="E2586" t="str">
        <f>MID(טבלה1[[#This Row],[course_title]],2,10)</f>
        <v xml:space="preserve">ypography </v>
      </c>
      <c r="F2586" t="s">
        <v>2756</v>
      </c>
      <c r="G2586" t="str">
        <f>REPLACE(טבלה1[[#This Row],[url]],19,3,"com")</f>
        <v>https://www.udemy.com/typography-crash-course/</v>
      </c>
      <c r="H2586" t="b">
        <v>1</v>
      </c>
      <c r="I2586" s="4">
        <v>20</v>
      </c>
      <c r="J2586" s="5">
        <v>1873</v>
      </c>
      <c r="K2586" s="5">
        <v>121</v>
      </c>
      <c r="L2586" s="5">
        <v>14</v>
      </c>
      <c r="M2586">
        <v>2</v>
      </c>
      <c r="N2586" t="str">
        <f>VLOOKUP(טבלה1[[#This Row],[level_id]],Level_id!$A$2:$B$5,2)</f>
        <v>Beginner Level</v>
      </c>
      <c r="O2586" t="str">
        <f>LOWER(טבלה1[[#This Row],[level_desc]])</f>
        <v>beginner level</v>
      </c>
      <c r="P2586" s="3" t="str">
        <f>UPPER(טבלה1[[#This Row],[small letters]])</f>
        <v>BEGINNER LEVEL</v>
      </c>
      <c r="Q2586">
        <f>LEN(טבלה1[[#This Row],[no spaces]])</f>
        <v>14</v>
      </c>
      <c r="R2586" t="str">
        <f>TRIM(טבלה1[[#This Row],[small letters]])</f>
        <v>beginner level</v>
      </c>
      <c r="S2586" s="6">
        <v>1</v>
      </c>
      <c r="T2586" s="12">
        <v>41567</v>
      </c>
      <c r="U2586" s="6">
        <f>DAY(טבלה1[[#This Row],[published_date]])</f>
        <v>20</v>
      </c>
      <c r="V2586" s="6">
        <f>MONTH(טבלה1[[#This Row],[published_date]])</f>
        <v>10</v>
      </c>
      <c r="W2586" s="6">
        <f>YEAR(טבלה1[[#This Row],[published_date]])</f>
        <v>2013</v>
      </c>
      <c r="X2586">
        <v>2</v>
      </c>
      <c r="Y2586" t="str">
        <f>VLOOKUP(טבלה1[[#This Row],[subject_id]],Subject_id!$A$2:$B$5,2)</f>
        <v>Graphic Design</v>
      </c>
      <c r="Z2586" s="7">
        <v>43465</v>
      </c>
      <c r="AA2586">
        <f>_xlfn.DAYS(טבלה1[[#This Row],[Removal_date]],טבלה1[[#This Row],[published_date]])</f>
        <v>1898</v>
      </c>
      <c r="AB2586" s="4">
        <f>טבלה1[[#This Row],[price]]*טבלה1[[#This Row],[num_subscribers]]</f>
        <v>37460</v>
      </c>
    </row>
    <row r="2587" spans="1:28" x14ac:dyDescent="0.3">
      <c r="A2587">
        <v>81278</v>
      </c>
      <c r="B2587" t="s">
        <v>3368</v>
      </c>
      <c r="C2587" t="str">
        <f>LEFT(טבלה1[[#This Row],[course_title]],10)</f>
        <v>How to dra</v>
      </c>
      <c r="D2587" t="str">
        <f>RIGHT(טבלה1[[#This Row],[course_title]],10)</f>
        <v>aricatures</v>
      </c>
      <c r="E2587" t="str">
        <f>MID(טבלה1[[#This Row],[course_title]],2,10)</f>
        <v>ow to draw</v>
      </c>
      <c r="F2587" t="s">
        <v>3369</v>
      </c>
      <c r="G2587" t="str">
        <f>REPLACE(טבלה1[[#This Row],[url]],19,3,"com")</f>
        <v>https://www.udemy.com/how-to-draw-caricatures/</v>
      </c>
      <c r="H2587" t="b">
        <v>1</v>
      </c>
      <c r="I2587" s="4">
        <v>20</v>
      </c>
      <c r="J2587" s="5">
        <v>347</v>
      </c>
      <c r="K2587" s="5">
        <v>31</v>
      </c>
      <c r="L2587" s="5">
        <v>11</v>
      </c>
      <c r="M2587">
        <v>1</v>
      </c>
      <c r="N2587" t="str">
        <f>VLOOKUP(טבלה1[[#This Row],[level_id]],Level_id!$A$2:$B$5,2)</f>
        <v>All levels</v>
      </c>
      <c r="O2587" t="str">
        <f>LOWER(טבלה1[[#This Row],[level_desc]])</f>
        <v>all levels</v>
      </c>
      <c r="P2587" s="3" t="str">
        <f>UPPER(טבלה1[[#This Row],[small letters]])</f>
        <v>ALL LEVELS</v>
      </c>
      <c r="Q2587">
        <f>LEN(טבלה1[[#This Row],[no spaces]])</f>
        <v>10</v>
      </c>
      <c r="R2587" t="str">
        <f>TRIM(טבלה1[[#This Row],[small letters]])</f>
        <v>all levels</v>
      </c>
      <c r="S2587" s="6">
        <v>4</v>
      </c>
      <c r="T2587" s="12">
        <v>41507</v>
      </c>
      <c r="U2587" s="6">
        <f>DAY(טבלה1[[#This Row],[published_date]])</f>
        <v>21</v>
      </c>
      <c r="V2587" s="6">
        <f>MONTH(טבלה1[[#This Row],[published_date]])</f>
        <v>8</v>
      </c>
      <c r="W2587" s="6">
        <f>YEAR(טבלה1[[#This Row],[published_date]])</f>
        <v>2013</v>
      </c>
      <c r="X2587">
        <v>2</v>
      </c>
      <c r="Y2587" t="str">
        <f>VLOOKUP(טבלה1[[#This Row],[subject_id]],Subject_id!$A$2:$B$5,2)</f>
        <v>Graphic Design</v>
      </c>
      <c r="Z2587" s="7">
        <v>43734</v>
      </c>
      <c r="AA2587">
        <f>_xlfn.DAYS(טבלה1[[#This Row],[Removal_date]],טבלה1[[#This Row],[published_date]])</f>
        <v>2227</v>
      </c>
      <c r="AB2587" s="4">
        <f>טבלה1[[#This Row],[price]]*טבלה1[[#This Row],[num_subscribers]]</f>
        <v>6940</v>
      </c>
    </row>
    <row r="2588" spans="1:28" x14ac:dyDescent="0.3">
      <c r="A2588">
        <v>82960</v>
      </c>
      <c r="B2588" t="s">
        <v>4546</v>
      </c>
      <c r="C2588" t="str">
        <f>LEFT(טבלה1[[#This Row],[course_title]],10)</f>
        <v xml:space="preserve">Mastering </v>
      </c>
      <c r="D2588" t="str">
        <f>RIGHT(טבלה1[[#This Row],[course_title]],10)</f>
        <v>tar Chords</v>
      </c>
      <c r="E2588" t="str">
        <f>MID(טבלה1[[#This Row],[course_title]],2,10)</f>
        <v>astering t</v>
      </c>
      <c r="F2588" t="s">
        <v>4547</v>
      </c>
      <c r="G2588" t="str">
        <f>REPLACE(טבלה1[[#This Row],[url]],19,3,"com")</f>
        <v>https://www.udemy.com/mastering-the-art-of-guitar-chords/</v>
      </c>
      <c r="H2588" t="b">
        <v>1</v>
      </c>
      <c r="I2588" s="4">
        <v>20</v>
      </c>
      <c r="J2588" s="5">
        <v>78</v>
      </c>
      <c r="K2588" s="5">
        <v>0</v>
      </c>
      <c r="L2588" s="5">
        <v>18</v>
      </c>
      <c r="M2588">
        <v>2</v>
      </c>
      <c r="N2588" t="str">
        <f>VLOOKUP(טבלה1[[#This Row],[level_id]],Level_id!$A$2:$B$5,2)</f>
        <v>Beginner Level</v>
      </c>
      <c r="O2588" t="str">
        <f>LOWER(טבלה1[[#This Row],[level_desc]])</f>
        <v>beginner level</v>
      </c>
      <c r="P2588" s="3" t="str">
        <f>UPPER(טבלה1[[#This Row],[small letters]])</f>
        <v>BEGINNER LEVEL</v>
      </c>
      <c r="Q2588">
        <f>LEN(טבלה1[[#This Row],[no spaces]])</f>
        <v>14</v>
      </c>
      <c r="R2588" t="str">
        <f>TRIM(טבלה1[[#This Row],[small letters]])</f>
        <v>beginner level</v>
      </c>
      <c r="S2588" s="6">
        <v>1.5</v>
      </c>
      <c r="T2588" s="12">
        <v>41596</v>
      </c>
      <c r="U2588" s="6">
        <f>DAY(טבלה1[[#This Row],[published_date]])</f>
        <v>18</v>
      </c>
      <c r="V2588" s="6">
        <f>MONTH(טבלה1[[#This Row],[published_date]])</f>
        <v>11</v>
      </c>
      <c r="W2588" s="6">
        <f>YEAR(טבלה1[[#This Row],[published_date]])</f>
        <v>2013</v>
      </c>
      <c r="X2588">
        <v>3</v>
      </c>
      <c r="Y2588" t="str">
        <f>VLOOKUP(טבלה1[[#This Row],[subject_id]],Subject_id!$A$2:$B$5,2)</f>
        <v>Musical Instruments</v>
      </c>
      <c r="Z2588" s="7">
        <v>43465</v>
      </c>
      <c r="AA2588">
        <f>_xlfn.DAYS(טבלה1[[#This Row],[Removal_date]],טבלה1[[#This Row],[published_date]])</f>
        <v>1869</v>
      </c>
      <c r="AB2588" s="4">
        <f>טבלה1[[#This Row],[price]]*טבלה1[[#This Row],[num_subscribers]]</f>
        <v>1560</v>
      </c>
    </row>
    <row r="2589" spans="1:28" x14ac:dyDescent="0.3">
      <c r="A2589">
        <v>83736</v>
      </c>
      <c r="B2589" t="s">
        <v>1990</v>
      </c>
      <c r="C2589" t="str">
        <f>LEFT(טבלה1[[#This Row],[course_title]],10)</f>
        <v xml:space="preserve">Small Biz </v>
      </c>
      <c r="D2589" t="str">
        <f>RIGHT(טבלה1[[#This Row],[course_title]],10)</f>
        <v>ookkeeping</v>
      </c>
      <c r="E2589" t="str">
        <f>MID(טבלה1[[#This Row],[course_title]],2,10)</f>
        <v>mall Biz D</v>
      </c>
      <c r="F2589" t="s">
        <v>1991</v>
      </c>
      <c r="G2589" t="str">
        <f>REPLACE(טבלה1[[#This Row],[url]],19,3,"com")</f>
        <v>https://www.udemy.com/an-entrepreneurs-guide-to-small-biz-bookkeeping/</v>
      </c>
      <c r="H2589" t="b">
        <v>1</v>
      </c>
      <c r="I2589" s="4">
        <v>20</v>
      </c>
      <c r="J2589" s="5">
        <v>1294</v>
      </c>
      <c r="K2589" s="5">
        <v>7</v>
      </c>
      <c r="L2589" s="5">
        <v>58</v>
      </c>
      <c r="M2589">
        <v>2</v>
      </c>
      <c r="N2589" t="str">
        <f>VLOOKUP(טבלה1[[#This Row],[level_id]],Level_id!$A$2:$B$5,2)</f>
        <v>Beginner Level</v>
      </c>
      <c r="O2589" t="str">
        <f>LOWER(טבלה1[[#This Row],[level_desc]])</f>
        <v>beginner level</v>
      </c>
      <c r="P2589" s="3" t="str">
        <f>UPPER(טבלה1[[#This Row],[small letters]])</f>
        <v>BEGINNER LEVEL</v>
      </c>
      <c r="Q2589">
        <f>LEN(טבלה1[[#This Row],[no spaces]])</f>
        <v>14</v>
      </c>
      <c r="R2589" t="str">
        <f>TRIM(טבלה1[[#This Row],[small letters]])</f>
        <v>beginner level</v>
      </c>
      <c r="S2589" s="6">
        <v>5.5</v>
      </c>
      <c r="T2589" s="12">
        <v>41514</v>
      </c>
      <c r="U2589" s="6">
        <f>DAY(טבלה1[[#This Row],[published_date]])</f>
        <v>28</v>
      </c>
      <c r="V2589" s="6">
        <f>MONTH(טבלה1[[#This Row],[published_date]])</f>
        <v>8</v>
      </c>
      <c r="W2589" s="6">
        <f>YEAR(טבלה1[[#This Row],[published_date]])</f>
        <v>2013</v>
      </c>
      <c r="X2589">
        <v>1</v>
      </c>
      <c r="Y2589" t="str">
        <f>VLOOKUP(טבלה1[[#This Row],[subject_id]],Subject_id!$A$2:$B$5,2)</f>
        <v>Business Finance</v>
      </c>
      <c r="Z2589" s="7">
        <v>43465</v>
      </c>
      <c r="AA2589">
        <f>_xlfn.DAYS(טבלה1[[#This Row],[Removal_date]],טבלה1[[#This Row],[published_date]])</f>
        <v>1951</v>
      </c>
      <c r="AB2589" s="4">
        <f>טבלה1[[#This Row],[price]]*טבלה1[[#This Row],[num_subscribers]]</f>
        <v>25880</v>
      </c>
    </row>
    <row r="2590" spans="1:28" x14ac:dyDescent="0.3">
      <c r="A2590">
        <v>86558</v>
      </c>
      <c r="B2590" t="s">
        <v>1532</v>
      </c>
      <c r="C2590" t="str">
        <f>LEFT(טבלה1[[#This Row],[course_title]],10)</f>
        <v>The Art Of</v>
      </c>
      <c r="D2590" t="str">
        <f>RIGHT(טבלה1[[#This Row],[course_title]],10)</f>
        <v>ertificate</v>
      </c>
      <c r="E2590" t="str">
        <f>MID(טבלה1[[#This Row],[course_title]],2,10)</f>
        <v xml:space="preserve">he Art Of </v>
      </c>
      <c r="F2590" t="s">
        <v>1533</v>
      </c>
      <c r="G2590" t="str">
        <f>REPLACE(טבלה1[[#This Row],[url]],19,3,"com")</f>
        <v>https://www.udemy.com/learn-how-to-think-like-a-financier-leadership-in-finance/</v>
      </c>
      <c r="H2590" t="b">
        <v>1</v>
      </c>
      <c r="I2590" s="4">
        <v>20</v>
      </c>
      <c r="J2590" s="5">
        <v>3372</v>
      </c>
      <c r="K2590" s="5">
        <v>12</v>
      </c>
      <c r="L2590" s="5">
        <v>12</v>
      </c>
      <c r="M2590">
        <v>1</v>
      </c>
      <c r="N2590" t="str">
        <f>VLOOKUP(טבלה1[[#This Row],[level_id]],Level_id!$A$2:$B$5,2)</f>
        <v>All levels</v>
      </c>
      <c r="O2590" t="str">
        <f>LOWER(טבלה1[[#This Row],[level_desc]])</f>
        <v>all levels</v>
      </c>
      <c r="P2590" s="3" t="str">
        <f>UPPER(טבלה1[[#This Row],[small letters]])</f>
        <v>ALL LEVELS</v>
      </c>
      <c r="Q2590">
        <f>LEN(טבלה1[[#This Row],[no spaces]])</f>
        <v>10</v>
      </c>
      <c r="R2590" t="str">
        <f>TRIM(טבלה1[[#This Row],[small letters]])</f>
        <v>all levels</v>
      </c>
      <c r="S2590" s="6">
        <v>2</v>
      </c>
      <c r="T2590" s="12">
        <v>41546</v>
      </c>
      <c r="U2590" s="6">
        <f>DAY(טבלה1[[#This Row],[published_date]])</f>
        <v>29</v>
      </c>
      <c r="V2590" s="6">
        <f>MONTH(טבלה1[[#This Row],[published_date]])</f>
        <v>9</v>
      </c>
      <c r="W2590" s="6">
        <f>YEAR(טבלה1[[#This Row],[published_date]])</f>
        <v>2013</v>
      </c>
      <c r="X2590">
        <v>1</v>
      </c>
      <c r="Y2590" t="str">
        <f>VLOOKUP(טבלה1[[#This Row],[subject_id]],Subject_id!$A$2:$B$5,2)</f>
        <v>Business Finance</v>
      </c>
      <c r="Z2590" s="7">
        <v>43318</v>
      </c>
      <c r="AA2590">
        <f>_xlfn.DAYS(טבלה1[[#This Row],[Removal_date]],טבלה1[[#This Row],[published_date]])</f>
        <v>1772</v>
      </c>
      <c r="AB2590" s="4">
        <f>טבלה1[[#This Row],[price]]*טבלה1[[#This Row],[num_subscribers]]</f>
        <v>67440</v>
      </c>
    </row>
    <row r="2591" spans="1:28" x14ac:dyDescent="0.3">
      <c r="A2591">
        <v>92760</v>
      </c>
      <c r="B2591" t="s">
        <v>6032</v>
      </c>
      <c r="C2591" t="str">
        <f>LEFT(טבלה1[[#This Row],[course_title]],10)</f>
        <v>Crash Cour</v>
      </c>
      <c r="D2591" t="str">
        <f>RIGHT(טבלה1[[#This Row],[course_title]],10)</f>
        <v>m Scratch.</v>
      </c>
      <c r="E2591" t="str">
        <f>MID(טבלה1[[#This Row],[course_title]],2,10)</f>
        <v>rash Cours</v>
      </c>
      <c r="F2591" t="s">
        <v>6033</v>
      </c>
      <c r="G2591" t="str">
        <f>REPLACE(טבלה1[[#This Row],[url]],19,3,"com")</f>
        <v>https://www.udemy.com/beginner-crash-course-fundamentals-of-html-css-in-60-mins/</v>
      </c>
      <c r="H2591" t="b">
        <v>1</v>
      </c>
      <c r="I2591" s="4">
        <v>20</v>
      </c>
      <c r="J2591" s="5">
        <v>7368</v>
      </c>
      <c r="K2591" s="5">
        <v>216</v>
      </c>
      <c r="L2591" s="5">
        <v>52</v>
      </c>
      <c r="M2591">
        <v>2</v>
      </c>
      <c r="N2591" t="str">
        <f>VLOOKUP(טבלה1[[#This Row],[level_id]],Level_id!$A$2:$B$5,2)</f>
        <v>Beginner Level</v>
      </c>
      <c r="O2591" t="str">
        <f>LOWER(טבלה1[[#This Row],[level_desc]])</f>
        <v>beginner level</v>
      </c>
      <c r="P2591" s="3" t="str">
        <f>UPPER(טבלה1[[#This Row],[small letters]])</f>
        <v>BEGINNER LEVEL</v>
      </c>
      <c r="Q2591">
        <f>LEN(טבלה1[[#This Row],[no spaces]])</f>
        <v>14</v>
      </c>
      <c r="R2591" t="str">
        <f>TRIM(טבלה1[[#This Row],[small letters]])</f>
        <v>beginner level</v>
      </c>
      <c r="S2591" s="6">
        <v>2</v>
      </c>
      <c r="T2591" s="12">
        <v>41537</v>
      </c>
      <c r="U2591" s="6">
        <f>DAY(טבלה1[[#This Row],[published_date]])</f>
        <v>20</v>
      </c>
      <c r="V2591" s="6">
        <f>MONTH(טבלה1[[#This Row],[published_date]])</f>
        <v>9</v>
      </c>
      <c r="W2591" s="6">
        <f>YEAR(טבלה1[[#This Row],[published_date]])</f>
        <v>2013</v>
      </c>
      <c r="X2591">
        <v>4</v>
      </c>
      <c r="Y2591" t="str">
        <f>VLOOKUP(טבלה1[[#This Row],[subject_id]],Subject_id!$A$2:$B$5,2)</f>
        <v>Web Development</v>
      </c>
      <c r="Z2591" s="7">
        <v>43465</v>
      </c>
      <c r="AA2591">
        <f>_xlfn.DAYS(טבלה1[[#This Row],[Removal_date]],טבלה1[[#This Row],[published_date]])</f>
        <v>1928</v>
      </c>
      <c r="AB2591" s="4">
        <f>טבלה1[[#This Row],[price]]*טבלה1[[#This Row],[num_subscribers]]</f>
        <v>147360</v>
      </c>
    </row>
    <row r="2592" spans="1:28" x14ac:dyDescent="0.3">
      <c r="A2592">
        <v>93484</v>
      </c>
      <c r="B2592" t="s">
        <v>2580</v>
      </c>
      <c r="C2592" t="str">
        <f>LEFT(טבלה1[[#This Row],[course_title]],10)</f>
        <v>Drawing Ca</v>
      </c>
      <c r="D2592" t="str">
        <f>RIGHT(טבלה1[[#This Row],[course_title]],10)</f>
        <v>Characters</v>
      </c>
      <c r="E2592" t="str">
        <f>MID(טבלה1[[#This Row],[course_title]],2,10)</f>
        <v>rawing Car</v>
      </c>
      <c r="F2592" t="s">
        <v>2581</v>
      </c>
      <c r="G2592" t="str">
        <f>REPLACE(טבלה1[[#This Row],[url]],19,3,"com")</f>
        <v>https://www.udemy.com/cartoonycharacters/</v>
      </c>
      <c r="H2592" t="b">
        <v>1</v>
      </c>
      <c r="I2592" s="4">
        <v>20</v>
      </c>
      <c r="J2592" s="5">
        <v>1564</v>
      </c>
      <c r="K2592" s="5">
        <v>103</v>
      </c>
      <c r="L2592" s="5">
        <v>9</v>
      </c>
      <c r="M2592">
        <v>2</v>
      </c>
      <c r="N2592" t="str">
        <f>VLOOKUP(טבלה1[[#This Row],[level_id]],Level_id!$A$2:$B$5,2)</f>
        <v>Beginner Level</v>
      </c>
      <c r="O2592" t="str">
        <f>LOWER(טבלה1[[#This Row],[level_desc]])</f>
        <v>beginner level</v>
      </c>
      <c r="P2592" s="3" t="str">
        <f>UPPER(טבלה1[[#This Row],[small letters]])</f>
        <v>BEGINNER LEVEL</v>
      </c>
      <c r="Q2592">
        <f>LEN(טבלה1[[#This Row],[no spaces]])</f>
        <v>14</v>
      </c>
      <c r="R2592" t="str">
        <f>TRIM(טבלה1[[#This Row],[small letters]])</f>
        <v>beginner level</v>
      </c>
      <c r="S2592" s="6">
        <v>2</v>
      </c>
      <c r="T2592" s="12">
        <v>41556</v>
      </c>
      <c r="U2592" s="6">
        <f>DAY(טבלה1[[#This Row],[published_date]])</f>
        <v>9</v>
      </c>
      <c r="V2592" s="6">
        <f>MONTH(טבלה1[[#This Row],[published_date]])</f>
        <v>10</v>
      </c>
      <c r="W2592" s="6">
        <f>YEAR(טבלה1[[#This Row],[published_date]])</f>
        <v>2013</v>
      </c>
      <c r="X2592">
        <v>2</v>
      </c>
      <c r="Y2592" t="str">
        <f>VLOOKUP(טבלה1[[#This Row],[subject_id]],Subject_id!$A$2:$B$5,2)</f>
        <v>Graphic Design</v>
      </c>
      <c r="Z2592" s="7">
        <v>43465</v>
      </c>
      <c r="AA2592">
        <f>_xlfn.DAYS(טבלה1[[#This Row],[Removal_date]],טבלה1[[#This Row],[published_date]])</f>
        <v>1909</v>
      </c>
      <c r="AB2592" s="4">
        <f>טבלה1[[#This Row],[price]]*טבלה1[[#This Row],[num_subscribers]]</f>
        <v>31280</v>
      </c>
    </row>
    <row r="2593" spans="1:28" x14ac:dyDescent="0.3">
      <c r="A2593">
        <v>95176</v>
      </c>
      <c r="B2593" t="s">
        <v>838</v>
      </c>
      <c r="C2593" t="str">
        <f>LEFT(טבלה1[[#This Row],[course_title]],10)</f>
        <v>ChalkTalk:</v>
      </c>
      <c r="D2593" t="str">
        <f>RIGHT(טבלה1[[#This Row],[course_title]],10)</f>
        <v>Accounting</v>
      </c>
      <c r="E2593" t="str">
        <f>MID(טבלה1[[#This Row],[course_title]],2,10)</f>
        <v xml:space="preserve">halkTalk: </v>
      </c>
      <c r="F2593" t="s">
        <v>839</v>
      </c>
      <c r="G2593" t="str">
        <f>REPLACE(טבלה1[[#This Row],[url]],19,3,"com")</f>
        <v>https://www.udemy.com/chalk-talk-accounting/</v>
      </c>
      <c r="H2593" t="b">
        <v>1</v>
      </c>
      <c r="I2593" s="4">
        <v>20</v>
      </c>
      <c r="J2593" s="5">
        <v>25</v>
      </c>
      <c r="K2593" s="5">
        <v>1</v>
      </c>
      <c r="L2593" s="5">
        <v>108</v>
      </c>
      <c r="M2593">
        <v>1</v>
      </c>
      <c r="N2593" t="str">
        <f>VLOOKUP(טבלה1[[#This Row],[level_id]],Level_id!$A$2:$B$5,2)</f>
        <v>All levels</v>
      </c>
      <c r="O2593" t="str">
        <f>LOWER(טבלה1[[#This Row],[level_desc]])</f>
        <v>all levels</v>
      </c>
      <c r="P2593" s="3" t="str">
        <f>UPPER(טבלה1[[#This Row],[small letters]])</f>
        <v>ALL LEVELS</v>
      </c>
      <c r="Q2593">
        <f>LEN(טבלה1[[#This Row],[no spaces]])</f>
        <v>10</v>
      </c>
      <c r="R2593" t="str">
        <f>TRIM(טבלה1[[#This Row],[small letters]])</f>
        <v>all levels</v>
      </c>
      <c r="S2593" s="6">
        <v>3.5</v>
      </c>
      <c r="T2593" s="12">
        <v>41662</v>
      </c>
      <c r="U2593" s="6">
        <f>DAY(טבלה1[[#This Row],[published_date]])</f>
        <v>23</v>
      </c>
      <c r="V2593" s="6">
        <f>MONTH(טבלה1[[#This Row],[published_date]])</f>
        <v>1</v>
      </c>
      <c r="W2593" s="6">
        <f>YEAR(טבלה1[[#This Row],[published_date]])</f>
        <v>2014</v>
      </c>
      <c r="X2593">
        <v>1</v>
      </c>
      <c r="Y2593" t="str">
        <f>VLOOKUP(טבלה1[[#This Row],[subject_id]],Subject_id!$A$2:$B$5,2)</f>
        <v>Business Finance</v>
      </c>
      <c r="Z2593" s="7">
        <v>43318</v>
      </c>
      <c r="AA2593">
        <f>_xlfn.DAYS(טבלה1[[#This Row],[Removal_date]],טבלה1[[#This Row],[published_date]])</f>
        <v>1656</v>
      </c>
      <c r="AB2593" s="4">
        <f>טבלה1[[#This Row],[price]]*טבלה1[[#This Row],[num_subscribers]]</f>
        <v>500</v>
      </c>
    </row>
    <row r="2594" spans="1:28" x14ac:dyDescent="0.3">
      <c r="A2594">
        <v>98066</v>
      </c>
      <c r="B2594" t="s">
        <v>5160</v>
      </c>
      <c r="C2594" t="str">
        <f>LEFT(טבלה1[[#This Row],[course_title]],10)</f>
        <v>Complete W</v>
      </c>
      <c r="D2594" t="str">
        <f>RIGHT(טבלה1[[#This Row],[course_title]],10)</f>
        <v>m Scratch!</v>
      </c>
      <c r="E2594" t="str">
        <f>MID(טבלה1[[#This Row],[course_title]],2,10)</f>
        <v>omplete We</v>
      </c>
      <c r="F2594" t="s">
        <v>5161</v>
      </c>
      <c r="G2594" t="str">
        <f>REPLACE(טבלה1[[#This Row],[url]],19,3,"com")</f>
        <v>https://www.udemy.com/cms-admin-panel-in-php-mysql/</v>
      </c>
      <c r="H2594" t="b">
        <v>1</v>
      </c>
      <c r="I2594" s="4">
        <v>20</v>
      </c>
      <c r="J2594" s="5">
        <v>3357</v>
      </c>
      <c r="K2594" s="5">
        <v>82</v>
      </c>
      <c r="L2594" s="5">
        <v>48</v>
      </c>
      <c r="M2594">
        <v>1</v>
      </c>
      <c r="N2594" t="str">
        <f>VLOOKUP(טבלה1[[#This Row],[level_id]],Level_id!$A$2:$B$5,2)</f>
        <v>All levels</v>
      </c>
      <c r="O2594" t="str">
        <f>LOWER(טבלה1[[#This Row],[level_desc]])</f>
        <v>all levels</v>
      </c>
      <c r="P2594" s="3" t="str">
        <f>UPPER(טבלה1[[#This Row],[small letters]])</f>
        <v>ALL LEVELS</v>
      </c>
      <c r="Q2594">
        <f>LEN(טבלה1[[#This Row],[no spaces]])</f>
        <v>10</v>
      </c>
      <c r="R2594" t="str">
        <f>TRIM(טבלה1[[#This Row],[small letters]])</f>
        <v>all levels</v>
      </c>
      <c r="S2594" s="6">
        <v>12.5</v>
      </c>
      <c r="T2594" s="12">
        <v>41747</v>
      </c>
      <c r="U2594" s="6">
        <f>DAY(טבלה1[[#This Row],[published_date]])</f>
        <v>18</v>
      </c>
      <c r="V2594" s="6">
        <f>MONTH(טבלה1[[#This Row],[published_date]])</f>
        <v>4</v>
      </c>
      <c r="W2594" s="6">
        <f>YEAR(טבלה1[[#This Row],[published_date]])</f>
        <v>2014</v>
      </c>
      <c r="X2594">
        <v>4</v>
      </c>
      <c r="Y2594" t="str">
        <f>VLOOKUP(טבלה1[[#This Row],[subject_id]],Subject_id!$A$2:$B$5,2)</f>
        <v>Web Development</v>
      </c>
      <c r="Z2594" s="7">
        <v>43734</v>
      </c>
      <c r="AA2594">
        <f>_xlfn.DAYS(טבלה1[[#This Row],[Removal_date]],טבלה1[[#This Row],[published_date]])</f>
        <v>1987</v>
      </c>
      <c r="AB2594" s="4">
        <f>טבלה1[[#This Row],[price]]*טבלה1[[#This Row],[num_subscribers]]</f>
        <v>67140</v>
      </c>
    </row>
    <row r="2595" spans="1:28" x14ac:dyDescent="0.3">
      <c r="A2595">
        <v>98140</v>
      </c>
      <c r="B2595" t="s">
        <v>5194</v>
      </c>
      <c r="C2595" t="str">
        <f>LEFT(טבלה1[[#This Row],[course_title]],10)</f>
        <v>Introducti</v>
      </c>
      <c r="D2595" t="str">
        <f>RIGHT(טבלה1[[#This Row],[course_title]],10)</f>
        <v>ootstrap 3</v>
      </c>
      <c r="E2595" t="str">
        <f>MID(טבלה1[[#This Row],[course_title]],2,10)</f>
        <v>ntroductio</v>
      </c>
      <c r="F2595" t="s">
        <v>5195</v>
      </c>
      <c r="G2595" t="str">
        <f>REPLACE(טבלה1[[#This Row],[url]],19,3,"com")</f>
        <v>https://www.udemy.com/introduction-to-bootstrap-3/</v>
      </c>
      <c r="H2595" t="b">
        <v>1</v>
      </c>
      <c r="I2595" s="4">
        <v>20</v>
      </c>
      <c r="J2595" s="5">
        <v>5795</v>
      </c>
      <c r="K2595" s="5">
        <v>79</v>
      </c>
      <c r="L2595" s="5">
        <v>29</v>
      </c>
      <c r="M2595">
        <v>2</v>
      </c>
      <c r="N2595" t="str">
        <f>VLOOKUP(טבלה1[[#This Row],[level_id]],Level_id!$A$2:$B$5,2)</f>
        <v>Beginner Level</v>
      </c>
      <c r="O2595" t="str">
        <f>LOWER(טבלה1[[#This Row],[level_desc]])</f>
        <v>beginner level</v>
      </c>
      <c r="P2595" s="3" t="str">
        <f>UPPER(טבלה1[[#This Row],[small letters]])</f>
        <v>BEGINNER LEVEL</v>
      </c>
      <c r="Q2595">
        <f>LEN(טבלה1[[#This Row],[no spaces]])</f>
        <v>14</v>
      </c>
      <c r="R2595" t="str">
        <f>TRIM(טבלה1[[#This Row],[small letters]])</f>
        <v>beginner level</v>
      </c>
      <c r="S2595" s="6">
        <v>2.5</v>
      </c>
      <c r="T2595" s="12">
        <v>41544</v>
      </c>
      <c r="U2595" s="6">
        <f>DAY(טבלה1[[#This Row],[published_date]])</f>
        <v>27</v>
      </c>
      <c r="V2595" s="6">
        <f>MONTH(טבלה1[[#This Row],[published_date]])</f>
        <v>9</v>
      </c>
      <c r="W2595" s="6">
        <f>YEAR(טבלה1[[#This Row],[published_date]])</f>
        <v>2013</v>
      </c>
      <c r="X2595">
        <v>4</v>
      </c>
      <c r="Y2595" t="str">
        <f>VLOOKUP(טבלה1[[#This Row],[subject_id]],Subject_id!$A$2:$B$5,2)</f>
        <v>Web Development</v>
      </c>
      <c r="Z2595" s="7">
        <v>43465</v>
      </c>
      <c r="AA2595">
        <f>_xlfn.DAYS(טבלה1[[#This Row],[Removal_date]],טבלה1[[#This Row],[published_date]])</f>
        <v>1921</v>
      </c>
      <c r="AB2595" s="4">
        <f>טבלה1[[#This Row],[price]]*טבלה1[[#This Row],[num_subscribers]]</f>
        <v>115900</v>
      </c>
    </row>
    <row r="2596" spans="1:28" x14ac:dyDescent="0.3">
      <c r="A2596">
        <v>99946</v>
      </c>
      <c r="B2596" t="s">
        <v>4813</v>
      </c>
      <c r="C2596" t="str">
        <f>LEFT(טבלה1[[#This Row],[course_title]],10)</f>
        <v>Fingerpick</v>
      </c>
      <c r="D2596" t="str">
        <f>RIGHT(טבלה1[[#This Row],[course_title]],10)</f>
        <v>eck Guitar</v>
      </c>
      <c r="E2596" t="str">
        <f>MID(טבלה1[[#This Row],[course_title]],2,10)</f>
        <v>ingerpicki</v>
      </c>
      <c r="F2596" t="s">
        <v>4814</v>
      </c>
      <c r="G2596" t="str">
        <f>REPLACE(טבלה1[[#This Row],[url]],19,3,"com")</f>
        <v>https://www.udemy.com/open-g-and-d-guitar-lessons/</v>
      </c>
      <c r="H2596" t="b">
        <v>1</v>
      </c>
      <c r="I2596" s="4">
        <v>20</v>
      </c>
      <c r="J2596" s="5">
        <v>237</v>
      </c>
      <c r="K2596" s="5">
        <v>12</v>
      </c>
      <c r="L2596" s="5">
        <v>6</v>
      </c>
      <c r="M2596">
        <v>4</v>
      </c>
      <c r="N2596" t="str">
        <f>VLOOKUP(טבלה1[[#This Row],[level_id]],Level_id!$A$2:$B$5,2)</f>
        <v>Intermediate Level</v>
      </c>
      <c r="O2596" t="str">
        <f>LOWER(טבלה1[[#This Row],[level_desc]])</f>
        <v>intermediate level</v>
      </c>
      <c r="P2596" s="3" t="str">
        <f>UPPER(טבלה1[[#This Row],[small letters]])</f>
        <v>INTERMEDIATE LEVEL</v>
      </c>
      <c r="Q2596">
        <f>LEN(טבלה1[[#This Row],[no spaces]])</f>
        <v>18</v>
      </c>
      <c r="R2596" t="str">
        <f>TRIM(טבלה1[[#This Row],[small letters]])</f>
        <v>intermediate level</v>
      </c>
      <c r="S2596" s="6">
        <v>1.5</v>
      </c>
      <c r="T2596" s="12">
        <v>41555</v>
      </c>
      <c r="U2596" s="6">
        <f>DAY(טבלה1[[#This Row],[published_date]])</f>
        <v>8</v>
      </c>
      <c r="V2596" s="6">
        <f>MONTH(טבלה1[[#This Row],[published_date]])</f>
        <v>10</v>
      </c>
      <c r="W2596" s="6">
        <f>YEAR(טבלה1[[#This Row],[published_date]])</f>
        <v>2013</v>
      </c>
      <c r="X2596">
        <v>3</v>
      </c>
      <c r="Y2596" t="str">
        <f>VLOOKUP(טבלה1[[#This Row],[subject_id]],Subject_id!$A$2:$B$5,2)</f>
        <v>Musical Instruments</v>
      </c>
      <c r="Z2596" s="7">
        <v>44114</v>
      </c>
      <c r="AA2596">
        <f>_xlfn.DAYS(טבלה1[[#This Row],[Removal_date]],טבלה1[[#This Row],[published_date]])</f>
        <v>2559</v>
      </c>
      <c r="AB2596" s="4">
        <f>טבלה1[[#This Row],[price]]*טבלה1[[#This Row],[num_subscribers]]</f>
        <v>4740</v>
      </c>
    </row>
    <row r="2597" spans="1:28" x14ac:dyDescent="0.3">
      <c r="A2597">
        <v>99986</v>
      </c>
      <c r="B2597" t="s">
        <v>5210</v>
      </c>
      <c r="C2597" t="str">
        <f>LEFT(טבלה1[[#This Row],[course_title]],10)</f>
        <v>Introducti</v>
      </c>
      <c r="D2597" t="str">
        <f>RIGHT(טבלה1[[#This Row],[course_title]],10)</f>
        <v>evelopment</v>
      </c>
      <c r="E2597" t="str">
        <f>MID(טבלה1[[#This Row],[course_title]],2,10)</f>
        <v>ntroductio</v>
      </c>
      <c r="F2597" t="s">
        <v>5316</v>
      </c>
      <c r="G2597" t="str">
        <f>REPLACE(טבלה1[[#This Row],[url]],19,3,"com")</f>
        <v>https://www.udemy.com/introduction-to-web-development/</v>
      </c>
      <c r="H2597" t="b">
        <v>1</v>
      </c>
      <c r="I2597" s="4">
        <v>20</v>
      </c>
      <c r="J2597" s="5">
        <v>18143</v>
      </c>
      <c r="K2597" s="5">
        <v>159</v>
      </c>
      <c r="L2597" s="5">
        <v>15</v>
      </c>
      <c r="M2597">
        <v>2</v>
      </c>
      <c r="N2597" t="str">
        <f>VLOOKUP(טבלה1[[#This Row],[level_id]],Level_id!$A$2:$B$5,2)</f>
        <v>Beginner Level</v>
      </c>
      <c r="O2597" t="str">
        <f>LOWER(טבלה1[[#This Row],[level_desc]])</f>
        <v>beginner level</v>
      </c>
      <c r="P2597" s="3" t="str">
        <f>UPPER(טבלה1[[#This Row],[small letters]])</f>
        <v>BEGINNER LEVEL</v>
      </c>
      <c r="Q2597">
        <f>LEN(טבלה1[[#This Row],[no spaces]])</f>
        <v>14</v>
      </c>
      <c r="R2597" t="str">
        <f>TRIM(טבלה1[[#This Row],[small letters]])</f>
        <v>beginner level</v>
      </c>
      <c r="S2597" s="6">
        <v>2</v>
      </c>
      <c r="T2597" s="12">
        <v>41551</v>
      </c>
      <c r="U2597" s="6">
        <f>DAY(טבלה1[[#This Row],[published_date]])</f>
        <v>4</v>
      </c>
      <c r="V2597" s="6">
        <f>MONTH(טבלה1[[#This Row],[published_date]])</f>
        <v>10</v>
      </c>
      <c r="W2597" s="6">
        <f>YEAR(טבלה1[[#This Row],[published_date]])</f>
        <v>2013</v>
      </c>
      <c r="X2597">
        <v>4</v>
      </c>
      <c r="Y2597" t="str">
        <f>VLOOKUP(טבלה1[[#This Row],[subject_id]],Subject_id!$A$2:$B$5,2)</f>
        <v>Web Development</v>
      </c>
      <c r="Z2597" s="7">
        <v>43465</v>
      </c>
      <c r="AA2597">
        <f>_xlfn.DAYS(טבלה1[[#This Row],[Removal_date]],טבלה1[[#This Row],[published_date]])</f>
        <v>1914</v>
      </c>
      <c r="AB2597" s="4">
        <f>טבלה1[[#This Row],[price]]*טבלה1[[#This Row],[num_subscribers]]</f>
        <v>362860</v>
      </c>
    </row>
    <row r="2598" spans="1:28" x14ac:dyDescent="0.3">
      <c r="A2598">
        <v>100916</v>
      </c>
      <c r="B2598" t="s">
        <v>4566</v>
      </c>
      <c r="C2598" t="str">
        <f>LEFT(טבלה1[[#This Row],[course_title]],10)</f>
        <v>Blues Guit</v>
      </c>
      <c r="D2598" t="str">
        <f>RIGHT(טבלה1[[#This Row],[course_title]],10)</f>
        <v>rt Johnson</v>
      </c>
      <c r="E2598" t="str">
        <f>MID(טבלה1[[#This Row],[course_title]],2,10)</f>
        <v>lues Guita</v>
      </c>
      <c r="F2598" t="s">
        <v>4567</v>
      </c>
      <c r="G2598" t="str">
        <f>REPLACE(טבלה1[[#This Row],[url]],19,3,"com")</f>
        <v>https://www.udemy.com/robert-johnson-scrapper-blackwell-guitar-lessons/</v>
      </c>
      <c r="H2598" t="b">
        <v>1</v>
      </c>
      <c r="I2598" s="4">
        <v>20</v>
      </c>
      <c r="J2598" s="5">
        <v>297</v>
      </c>
      <c r="K2598" s="5">
        <v>7</v>
      </c>
      <c r="L2598" s="5">
        <v>7</v>
      </c>
      <c r="M2598">
        <v>4</v>
      </c>
      <c r="N2598" t="str">
        <f>VLOOKUP(טבלה1[[#This Row],[level_id]],Level_id!$A$2:$B$5,2)</f>
        <v>Intermediate Level</v>
      </c>
      <c r="O2598" t="str">
        <f>LOWER(טבלה1[[#This Row],[level_desc]])</f>
        <v>intermediate level</v>
      </c>
      <c r="P2598" s="3" t="str">
        <f>UPPER(טבלה1[[#This Row],[small letters]])</f>
        <v>INTERMEDIATE LEVEL</v>
      </c>
      <c r="Q2598">
        <f>LEN(טבלה1[[#This Row],[no spaces]])</f>
        <v>18</v>
      </c>
      <c r="R2598" t="str">
        <f>TRIM(טבלה1[[#This Row],[small letters]])</f>
        <v>intermediate level</v>
      </c>
      <c r="S2598" s="6">
        <v>2.5</v>
      </c>
      <c r="T2598" s="12">
        <v>41554</v>
      </c>
      <c r="U2598" s="6">
        <f>DAY(טבלה1[[#This Row],[published_date]])</f>
        <v>7</v>
      </c>
      <c r="V2598" s="6">
        <f>MONTH(טבלה1[[#This Row],[published_date]])</f>
        <v>10</v>
      </c>
      <c r="W2598" s="6">
        <f>YEAR(טבלה1[[#This Row],[published_date]])</f>
        <v>2013</v>
      </c>
      <c r="X2598">
        <v>3</v>
      </c>
      <c r="Y2598" t="str">
        <f>VLOOKUP(טבלה1[[#This Row],[subject_id]],Subject_id!$A$2:$B$5,2)</f>
        <v>Musical Instruments</v>
      </c>
      <c r="Z2598" s="7">
        <v>44114</v>
      </c>
      <c r="AA2598">
        <f>_xlfn.DAYS(טבלה1[[#This Row],[Removal_date]],טבלה1[[#This Row],[published_date]])</f>
        <v>2560</v>
      </c>
      <c r="AB2598" s="4">
        <f>טבלה1[[#This Row],[price]]*טבלה1[[#This Row],[num_subscribers]]</f>
        <v>5940</v>
      </c>
    </row>
    <row r="2599" spans="1:28" x14ac:dyDescent="0.3">
      <c r="A2599">
        <v>101038</v>
      </c>
      <c r="B2599" t="s">
        <v>1870</v>
      </c>
      <c r="C2599" t="str">
        <f>LEFT(טבלה1[[#This Row],[course_title]],10)</f>
        <v>Bitesize B</v>
      </c>
      <c r="D2599" t="str">
        <f>RIGHT(טבלה1[[#This Row],[course_title]],10)</f>
        <v>usy people</v>
      </c>
      <c r="E2599" t="str">
        <f>MID(טבלה1[[#This Row],[course_title]],2,10)</f>
        <v>itesize Bo</v>
      </c>
      <c r="F2599" t="s">
        <v>1871</v>
      </c>
      <c r="G2599" t="str">
        <f>REPLACE(טבלה1[[#This Row],[url]],19,3,"com")</f>
        <v>https://www.udemy.com/bitesize-bookkeeping-for-busy-people/</v>
      </c>
      <c r="H2599" t="b">
        <v>1</v>
      </c>
      <c r="I2599" s="4">
        <v>20</v>
      </c>
      <c r="J2599" s="5">
        <v>9</v>
      </c>
      <c r="K2599" s="5">
        <v>0</v>
      </c>
      <c r="L2599" s="5">
        <v>13</v>
      </c>
      <c r="M2599">
        <v>2</v>
      </c>
      <c r="N2599" t="str">
        <f>VLOOKUP(טבלה1[[#This Row],[level_id]],Level_id!$A$2:$B$5,2)</f>
        <v>Beginner Level</v>
      </c>
      <c r="O2599" t="str">
        <f>LOWER(טבלה1[[#This Row],[level_desc]])</f>
        <v>beginner level</v>
      </c>
      <c r="P2599" s="3" t="str">
        <f>UPPER(טבלה1[[#This Row],[small letters]])</f>
        <v>BEGINNER LEVEL</v>
      </c>
      <c r="Q2599">
        <f>LEN(טבלה1[[#This Row],[no spaces]])</f>
        <v>14</v>
      </c>
      <c r="R2599" t="str">
        <f>TRIM(טבלה1[[#This Row],[small letters]])</f>
        <v>beginner level</v>
      </c>
      <c r="S2599" s="6">
        <v>1.5</v>
      </c>
      <c r="T2599" s="12">
        <v>42092</v>
      </c>
      <c r="U2599" s="6">
        <f>DAY(טבלה1[[#This Row],[published_date]])</f>
        <v>29</v>
      </c>
      <c r="V2599" s="6">
        <f>MONTH(טבלה1[[#This Row],[published_date]])</f>
        <v>3</v>
      </c>
      <c r="W2599" s="6">
        <f>YEAR(טבלה1[[#This Row],[published_date]])</f>
        <v>2015</v>
      </c>
      <c r="X2599">
        <v>1</v>
      </c>
      <c r="Y2599" t="str">
        <f>VLOOKUP(טבלה1[[#This Row],[subject_id]],Subject_id!$A$2:$B$5,2)</f>
        <v>Business Finance</v>
      </c>
      <c r="Z2599" s="7">
        <v>43465</v>
      </c>
      <c r="AA2599">
        <f>_xlfn.DAYS(טבלה1[[#This Row],[Removal_date]],טבלה1[[#This Row],[published_date]])</f>
        <v>1373</v>
      </c>
      <c r="AB2599" s="4">
        <f>טבלה1[[#This Row],[price]]*טבלה1[[#This Row],[num_subscribers]]</f>
        <v>180</v>
      </c>
    </row>
    <row r="2600" spans="1:28" x14ac:dyDescent="0.3">
      <c r="A2600">
        <v>101498</v>
      </c>
      <c r="B2600" t="s">
        <v>3628</v>
      </c>
      <c r="C2600" t="str">
        <f>LEFT(טבלה1[[#This Row],[course_title]],10)</f>
        <v>Blues Guit</v>
      </c>
      <c r="D2600" t="str">
        <f>RIGHT(טבלה1[[#This Row],[course_title]],10)</f>
        <v>o Carolina</v>
      </c>
      <c r="E2600" t="str">
        <f>MID(טבלה1[[#This Row],[course_title]],2,10)</f>
        <v>lues Guita</v>
      </c>
      <c r="F2600" t="s">
        <v>3629</v>
      </c>
      <c r="G2600" t="str">
        <f>REPLACE(טבלה1[[#This Row],[url]],19,3,"com")</f>
        <v>https://www.udemy.com/jim-bruce-blues-guitar-lessons-texas-carolina/</v>
      </c>
      <c r="H2600" t="b">
        <v>1</v>
      </c>
      <c r="I2600" s="4">
        <v>20</v>
      </c>
      <c r="J2600" s="5">
        <v>1297</v>
      </c>
      <c r="K2600" s="5">
        <v>12</v>
      </c>
      <c r="L2600" s="5">
        <v>9</v>
      </c>
      <c r="M2600">
        <v>4</v>
      </c>
      <c r="N2600" t="str">
        <f>VLOOKUP(טבלה1[[#This Row],[level_id]],Level_id!$A$2:$B$5,2)</f>
        <v>Intermediate Level</v>
      </c>
      <c r="O2600" t="str">
        <f>LOWER(טבלה1[[#This Row],[level_desc]])</f>
        <v>intermediate level</v>
      </c>
      <c r="P2600" s="3" t="str">
        <f>UPPER(טבלה1[[#This Row],[small letters]])</f>
        <v>INTERMEDIATE LEVEL</v>
      </c>
      <c r="Q2600">
        <f>LEN(טבלה1[[#This Row],[no spaces]])</f>
        <v>18</v>
      </c>
      <c r="R2600" t="str">
        <f>TRIM(טבלה1[[#This Row],[small letters]])</f>
        <v>intermediate level</v>
      </c>
      <c r="S2600" s="6">
        <v>2.5</v>
      </c>
      <c r="T2600" s="12">
        <v>41560</v>
      </c>
      <c r="U2600" s="6">
        <f>DAY(טבלה1[[#This Row],[published_date]])</f>
        <v>13</v>
      </c>
      <c r="V2600" s="6">
        <f>MONTH(טבלה1[[#This Row],[published_date]])</f>
        <v>10</v>
      </c>
      <c r="W2600" s="6">
        <f>YEAR(טבלה1[[#This Row],[published_date]])</f>
        <v>2013</v>
      </c>
      <c r="X2600">
        <v>3</v>
      </c>
      <c r="Y2600" t="str">
        <f>VLOOKUP(טבלה1[[#This Row],[subject_id]],Subject_id!$A$2:$B$5,2)</f>
        <v>Musical Instruments</v>
      </c>
      <c r="Z2600" s="7">
        <v>44114</v>
      </c>
      <c r="AA2600">
        <f>_xlfn.DAYS(טבלה1[[#This Row],[Removal_date]],טבלה1[[#This Row],[published_date]])</f>
        <v>2554</v>
      </c>
      <c r="AB2600" s="4">
        <f>טבלה1[[#This Row],[price]]*טבלה1[[#This Row],[num_subscribers]]</f>
        <v>25940</v>
      </c>
    </row>
    <row r="2601" spans="1:28" x14ac:dyDescent="0.3">
      <c r="A2601">
        <v>101500</v>
      </c>
      <c r="B2601" t="s">
        <v>4106</v>
      </c>
      <c r="C2601" t="str">
        <f>LEFT(טבלה1[[#This Row],[course_title]],10)</f>
        <v>Guitar Les</v>
      </c>
      <c r="D2601" t="str">
        <f>RIGHT(טבלה1[[#This Row],[course_title]],10)</f>
        <v>ues Guitar</v>
      </c>
      <c r="E2601" t="str">
        <f>MID(טבלה1[[#This Row],[course_title]],2,10)</f>
        <v>uitar Less</v>
      </c>
      <c r="F2601" t="s">
        <v>4107</v>
      </c>
      <c r="G2601" t="str">
        <f>REPLACE(טבלה1[[#This Row],[url]],19,3,"com")</f>
        <v>https://www.udemy.com/guitar-lessons-ragtime-blues-blind-blake/</v>
      </c>
      <c r="H2601" t="b">
        <v>1</v>
      </c>
      <c r="I2601" s="4">
        <v>20</v>
      </c>
      <c r="J2601" s="5">
        <v>65</v>
      </c>
      <c r="K2601" s="5">
        <v>5</v>
      </c>
      <c r="L2601" s="5">
        <v>13</v>
      </c>
      <c r="M2601">
        <v>3</v>
      </c>
      <c r="N2601" t="str">
        <f>VLOOKUP(טבלה1[[#This Row],[level_id]],Level_id!$A$2:$B$5,2)</f>
        <v>Expert Level</v>
      </c>
      <c r="O2601" t="str">
        <f>LOWER(טבלה1[[#This Row],[level_desc]])</f>
        <v>expert level</v>
      </c>
      <c r="P2601" s="3" t="str">
        <f>UPPER(טבלה1[[#This Row],[small letters]])</f>
        <v>EXPERT LEVEL</v>
      </c>
      <c r="Q2601">
        <f>LEN(טבלה1[[#This Row],[no spaces]])</f>
        <v>12</v>
      </c>
      <c r="R2601" t="str">
        <f>TRIM(טבלה1[[#This Row],[small letters]])</f>
        <v>expert level</v>
      </c>
      <c r="S2601" s="6">
        <v>4</v>
      </c>
      <c r="T2601" s="12">
        <v>41603</v>
      </c>
      <c r="U2601" s="6">
        <f>DAY(טבלה1[[#This Row],[published_date]])</f>
        <v>25</v>
      </c>
      <c r="V2601" s="6">
        <f>MONTH(טבלה1[[#This Row],[published_date]])</f>
        <v>11</v>
      </c>
      <c r="W2601" s="6">
        <f>YEAR(טבלה1[[#This Row],[published_date]])</f>
        <v>2013</v>
      </c>
      <c r="X2601">
        <v>3</v>
      </c>
      <c r="Y2601" t="str">
        <f>VLOOKUP(טבלה1[[#This Row],[subject_id]],Subject_id!$A$2:$B$5,2)</f>
        <v>Musical Instruments</v>
      </c>
      <c r="Z2601" s="7">
        <v>43701</v>
      </c>
      <c r="AA2601">
        <f>_xlfn.DAYS(טבלה1[[#This Row],[Removal_date]],טבלה1[[#This Row],[published_date]])</f>
        <v>2098</v>
      </c>
      <c r="AB2601" s="4">
        <f>טבלה1[[#This Row],[price]]*טבלה1[[#This Row],[num_subscribers]]</f>
        <v>1300</v>
      </c>
    </row>
    <row r="2602" spans="1:28" x14ac:dyDescent="0.3">
      <c r="A2602">
        <v>101504</v>
      </c>
      <c r="B2602" t="s">
        <v>4713</v>
      </c>
      <c r="C2602" t="str">
        <f>LEFT(טבלה1[[#This Row],[course_title]],10)</f>
        <v>Blues Guit</v>
      </c>
      <c r="D2602" t="str">
        <f>RIGHT(טבלה1[[#This Row],[course_title]],10)</f>
        <v>ues Guitar</v>
      </c>
      <c r="E2602" t="str">
        <f>MID(טבלה1[[#This Row],[course_title]],2,10)</f>
        <v>lues Guita</v>
      </c>
      <c r="F2602" t="s">
        <v>4714</v>
      </c>
      <c r="G2602" t="str">
        <f>REPLACE(טבלה1[[#This Row],[url]],19,3,"com")</f>
        <v>https://www.udemy.com/guitar-lessons-learn-ragtime-blues-guitar/</v>
      </c>
      <c r="H2602" t="b">
        <v>1</v>
      </c>
      <c r="I2602" s="4">
        <v>20</v>
      </c>
      <c r="J2602" s="5">
        <v>59</v>
      </c>
      <c r="K2602" s="5">
        <v>3</v>
      </c>
      <c r="L2602" s="5">
        <v>6</v>
      </c>
      <c r="M2602">
        <v>3</v>
      </c>
      <c r="N2602" t="str">
        <f>VLOOKUP(טבלה1[[#This Row],[level_id]],Level_id!$A$2:$B$5,2)</f>
        <v>Expert Level</v>
      </c>
      <c r="O2602" t="str">
        <f>LOWER(טבלה1[[#This Row],[level_desc]])</f>
        <v>expert level</v>
      </c>
      <c r="P2602" s="3" t="str">
        <f>UPPER(טבלה1[[#This Row],[small letters]])</f>
        <v>EXPERT LEVEL</v>
      </c>
      <c r="Q2602">
        <f>LEN(טבלה1[[#This Row],[no spaces]])</f>
        <v>12</v>
      </c>
      <c r="R2602" t="str">
        <f>TRIM(טבלה1[[#This Row],[small letters]])</f>
        <v>expert level</v>
      </c>
      <c r="S2602" s="6">
        <v>2</v>
      </c>
      <c r="T2602" s="12">
        <v>41604</v>
      </c>
      <c r="U2602" s="6">
        <f>DAY(טבלה1[[#This Row],[published_date]])</f>
        <v>26</v>
      </c>
      <c r="V2602" s="6">
        <f>MONTH(טבלה1[[#This Row],[published_date]])</f>
        <v>11</v>
      </c>
      <c r="W2602" s="6">
        <f>YEAR(טבלה1[[#This Row],[published_date]])</f>
        <v>2013</v>
      </c>
      <c r="X2602">
        <v>3</v>
      </c>
      <c r="Y2602" t="str">
        <f>VLOOKUP(טבלה1[[#This Row],[subject_id]],Subject_id!$A$2:$B$5,2)</f>
        <v>Musical Instruments</v>
      </c>
      <c r="Z2602" s="7">
        <v>43701</v>
      </c>
      <c r="AA2602">
        <f>_xlfn.DAYS(טבלה1[[#This Row],[Removal_date]],טבלה1[[#This Row],[published_date]])</f>
        <v>2097</v>
      </c>
      <c r="AB2602" s="4">
        <f>טבלה1[[#This Row],[price]]*טבלה1[[#This Row],[num_subscribers]]</f>
        <v>1180</v>
      </c>
    </row>
    <row r="2603" spans="1:28" x14ac:dyDescent="0.3">
      <c r="A2603">
        <v>103662</v>
      </c>
      <c r="B2603" t="s">
        <v>4630</v>
      </c>
      <c r="C2603" t="str">
        <f>LEFT(טבלה1[[#This Row],[course_title]],10)</f>
        <v>Introducti</v>
      </c>
      <c r="D2603" t="str">
        <f>RIGHT(טבלה1[[#This Row],[course_title]],10)</f>
        <v>ead Guitar</v>
      </c>
      <c r="E2603" t="str">
        <f>MID(טבלה1[[#This Row],[course_title]],2,10)</f>
        <v>ntroductio</v>
      </c>
      <c r="F2603" t="s">
        <v>4631</v>
      </c>
      <c r="G2603" t="str">
        <f>REPLACE(טבלה1[[#This Row],[url]],19,3,"com")</f>
        <v>https://www.udemy.com/introduction-to-lead-guitar/</v>
      </c>
      <c r="H2603" t="b">
        <v>1</v>
      </c>
      <c r="I2603" s="4">
        <v>20</v>
      </c>
      <c r="J2603" s="5">
        <v>245</v>
      </c>
      <c r="K2603" s="5">
        <v>8</v>
      </c>
      <c r="L2603" s="5">
        <v>34</v>
      </c>
      <c r="M2603">
        <v>4</v>
      </c>
      <c r="N2603" t="str">
        <f>VLOOKUP(טבלה1[[#This Row],[level_id]],Level_id!$A$2:$B$5,2)</f>
        <v>Intermediate Level</v>
      </c>
      <c r="O2603" t="str">
        <f>LOWER(טבלה1[[#This Row],[level_desc]])</f>
        <v>intermediate level</v>
      </c>
      <c r="P2603" s="3" t="str">
        <f>UPPER(טבלה1[[#This Row],[small letters]])</f>
        <v>INTERMEDIATE LEVEL</v>
      </c>
      <c r="Q2603">
        <f>LEN(טבלה1[[#This Row],[no spaces]])</f>
        <v>18</v>
      </c>
      <c r="R2603" t="str">
        <f>TRIM(טבלה1[[#This Row],[small letters]])</f>
        <v>intermediate level</v>
      </c>
      <c r="S2603" s="6">
        <v>1.5</v>
      </c>
      <c r="T2603" s="12">
        <v>41604</v>
      </c>
      <c r="U2603" s="6">
        <f>DAY(טבלה1[[#This Row],[published_date]])</f>
        <v>26</v>
      </c>
      <c r="V2603" s="6">
        <f>MONTH(טבלה1[[#This Row],[published_date]])</f>
        <v>11</v>
      </c>
      <c r="W2603" s="6">
        <f>YEAR(טבלה1[[#This Row],[published_date]])</f>
        <v>2013</v>
      </c>
      <c r="X2603">
        <v>3</v>
      </c>
      <c r="Y2603" t="str">
        <f>VLOOKUP(טבלה1[[#This Row],[subject_id]],Subject_id!$A$2:$B$5,2)</f>
        <v>Musical Instruments</v>
      </c>
      <c r="Z2603" s="7">
        <v>44114</v>
      </c>
      <c r="AA2603">
        <f>_xlfn.DAYS(טבלה1[[#This Row],[Removal_date]],טבלה1[[#This Row],[published_date]])</f>
        <v>2510</v>
      </c>
      <c r="AB2603" s="4">
        <f>טבלה1[[#This Row],[price]]*טבלה1[[#This Row],[num_subscribers]]</f>
        <v>4900</v>
      </c>
    </row>
    <row r="2604" spans="1:28" x14ac:dyDescent="0.3">
      <c r="A2604">
        <v>105972</v>
      </c>
      <c r="B2604" t="s">
        <v>766</v>
      </c>
      <c r="C2604" t="str">
        <f>LEFT(טבלה1[[#This Row],[course_title]],10)</f>
        <v>Foundation</v>
      </c>
      <c r="D2604" t="str">
        <f>RIGHT(טבלה1[[#This Row],[course_title]],10)</f>
        <v xml:space="preserve"> Investing</v>
      </c>
      <c r="E2604" t="str">
        <f>MID(טבלה1[[#This Row],[course_title]],2,10)</f>
        <v xml:space="preserve">oundation </v>
      </c>
      <c r="F2604" t="s">
        <v>767</v>
      </c>
      <c r="G2604" t="str">
        <f>REPLACE(טבלה1[[#This Row],[url]],19,3,"com")</f>
        <v>https://www.udemy.com/options-trading-course-australia/</v>
      </c>
      <c r="H2604" t="b">
        <v>1</v>
      </c>
      <c r="I2604" s="4">
        <v>20</v>
      </c>
      <c r="J2604" s="5">
        <v>6374</v>
      </c>
      <c r="K2604" s="5">
        <v>21</v>
      </c>
      <c r="L2604" s="5">
        <v>14</v>
      </c>
      <c r="M2604">
        <v>1</v>
      </c>
      <c r="N2604" t="str">
        <f>VLOOKUP(טבלה1[[#This Row],[level_id]],Level_id!$A$2:$B$5,2)</f>
        <v>All levels</v>
      </c>
      <c r="O2604" t="str">
        <f>LOWER(טבלה1[[#This Row],[level_desc]])</f>
        <v>all levels</v>
      </c>
      <c r="P2604" s="3" t="str">
        <f>UPPER(טבלה1[[#This Row],[small letters]])</f>
        <v>ALL LEVELS</v>
      </c>
      <c r="Q2604">
        <f>LEN(טבלה1[[#This Row],[no spaces]])</f>
        <v>10</v>
      </c>
      <c r="R2604" t="str">
        <f>TRIM(טבלה1[[#This Row],[small letters]])</f>
        <v>all levels</v>
      </c>
      <c r="S2604" s="6">
        <v>1</v>
      </c>
      <c r="T2604" s="12">
        <v>41563</v>
      </c>
      <c r="U2604" s="6">
        <f>DAY(טבלה1[[#This Row],[published_date]])</f>
        <v>16</v>
      </c>
      <c r="V2604" s="6">
        <f>MONTH(טבלה1[[#This Row],[published_date]])</f>
        <v>10</v>
      </c>
      <c r="W2604" s="6">
        <f>YEAR(טבלה1[[#This Row],[published_date]])</f>
        <v>2013</v>
      </c>
      <c r="X2604">
        <v>1</v>
      </c>
      <c r="Y2604" t="str">
        <f>VLOOKUP(טבלה1[[#This Row],[subject_id]],Subject_id!$A$2:$B$5,2)</f>
        <v>Business Finance</v>
      </c>
      <c r="Z2604" s="7">
        <v>43318</v>
      </c>
      <c r="AA2604">
        <f>_xlfn.DAYS(טבלה1[[#This Row],[Removal_date]],טבלה1[[#This Row],[published_date]])</f>
        <v>1755</v>
      </c>
      <c r="AB2604" s="4">
        <f>טבלה1[[#This Row],[price]]*טבלה1[[#This Row],[num_subscribers]]</f>
        <v>127480</v>
      </c>
    </row>
    <row r="2605" spans="1:28" x14ac:dyDescent="0.3">
      <c r="A2605">
        <v>106358</v>
      </c>
      <c r="B2605" t="s">
        <v>4765</v>
      </c>
      <c r="C2605" t="str">
        <f>LEFT(טבלה1[[#This Row],[course_title]],10)</f>
        <v>Learn To P</v>
      </c>
      <c r="D2605" t="str">
        <f>RIGHT(טבלה1[[#This Row],[course_title]],10)</f>
        <v>uick Start</v>
      </c>
      <c r="E2605" t="str">
        <f>MID(טבלה1[[#This Row],[course_title]],2,10)</f>
        <v>earn To Pl</v>
      </c>
      <c r="F2605" t="s">
        <v>4766</v>
      </c>
      <c r="G2605" t="str">
        <f>REPLACE(טבלה1[[#This Row],[url]],19,3,"com")</f>
        <v>https://www.udemy.com/learn-to-play-guitar-for-free-quick-start-guitar-course/</v>
      </c>
      <c r="H2605" t="b">
        <v>1</v>
      </c>
      <c r="I2605" s="4">
        <v>20</v>
      </c>
      <c r="J2605" s="5">
        <v>75</v>
      </c>
      <c r="K2605" s="5">
        <v>0</v>
      </c>
      <c r="L2605" s="5">
        <v>11</v>
      </c>
      <c r="M2605">
        <v>2</v>
      </c>
      <c r="N2605" t="str">
        <f>VLOOKUP(טבלה1[[#This Row],[level_id]],Level_id!$A$2:$B$5,2)</f>
        <v>Beginner Level</v>
      </c>
      <c r="O2605" t="str">
        <f>LOWER(טבלה1[[#This Row],[level_desc]])</f>
        <v>beginner level</v>
      </c>
      <c r="P2605" s="3" t="str">
        <f>UPPER(טבלה1[[#This Row],[small letters]])</f>
        <v>BEGINNER LEVEL</v>
      </c>
      <c r="Q2605">
        <f>LEN(טבלה1[[#This Row],[no spaces]])</f>
        <v>14</v>
      </c>
      <c r="R2605" t="str">
        <f>TRIM(טבלה1[[#This Row],[small letters]])</f>
        <v>beginner level</v>
      </c>
      <c r="S2605" s="6">
        <v>1</v>
      </c>
      <c r="T2605" s="12">
        <v>41563</v>
      </c>
      <c r="U2605" s="6">
        <f>DAY(טבלה1[[#This Row],[published_date]])</f>
        <v>16</v>
      </c>
      <c r="V2605" s="6">
        <f>MONTH(טבלה1[[#This Row],[published_date]])</f>
        <v>10</v>
      </c>
      <c r="W2605" s="6">
        <f>YEAR(טבלה1[[#This Row],[published_date]])</f>
        <v>2013</v>
      </c>
      <c r="X2605">
        <v>3</v>
      </c>
      <c r="Y2605" t="str">
        <f>VLOOKUP(טבלה1[[#This Row],[subject_id]],Subject_id!$A$2:$B$5,2)</f>
        <v>Musical Instruments</v>
      </c>
      <c r="Z2605" s="7">
        <v>43465</v>
      </c>
      <c r="AA2605">
        <f>_xlfn.DAYS(טבלה1[[#This Row],[Removal_date]],טבלה1[[#This Row],[published_date]])</f>
        <v>1902</v>
      </c>
      <c r="AB2605" s="4">
        <f>טבלה1[[#This Row],[price]]*טבלה1[[#This Row],[num_subscribers]]</f>
        <v>1500</v>
      </c>
    </row>
    <row r="2606" spans="1:28" x14ac:dyDescent="0.3">
      <c r="A2606">
        <v>108384</v>
      </c>
      <c r="B2606" t="s">
        <v>3380</v>
      </c>
      <c r="C2606" t="str">
        <f>LEFT(טבלה1[[#This Row],[course_title]],10)</f>
        <v>How to Mak</v>
      </c>
      <c r="D2606" t="str">
        <f>RIGHT(טבלה1[[#This Row],[course_title]],10)</f>
        <v xml:space="preserve">m Graphic </v>
      </c>
      <c r="E2606" t="str">
        <f>MID(טבלה1[[#This Row],[course_title]],2,10)</f>
        <v>ow to Make</v>
      </c>
      <c r="F2606" t="s">
        <v>3381</v>
      </c>
      <c r="G2606" t="str">
        <f>REPLACE(טבלה1[[#This Row],[url]],19,3,"com")</f>
        <v>https://www.udemy.com/customgraphicsforbusiness/</v>
      </c>
      <c r="H2606" t="b">
        <v>1</v>
      </c>
      <c r="I2606" s="4">
        <v>20</v>
      </c>
      <c r="J2606" s="5">
        <v>87</v>
      </c>
      <c r="K2606" s="5">
        <v>8</v>
      </c>
      <c r="L2606" s="5">
        <v>8</v>
      </c>
      <c r="M2606">
        <v>2</v>
      </c>
      <c r="N2606" t="str">
        <f>VLOOKUP(טבלה1[[#This Row],[level_id]],Level_id!$A$2:$B$5,2)</f>
        <v>Beginner Level</v>
      </c>
      <c r="O2606" t="str">
        <f>LOWER(טבלה1[[#This Row],[level_desc]])</f>
        <v>beginner level</v>
      </c>
      <c r="P2606" s="3" t="str">
        <f>UPPER(טבלה1[[#This Row],[small letters]])</f>
        <v>BEGINNER LEVEL</v>
      </c>
      <c r="Q2606">
        <f>LEN(טבלה1[[#This Row],[no spaces]])</f>
        <v>14</v>
      </c>
      <c r="R2606" t="str">
        <f>TRIM(טבלה1[[#This Row],[small letters]])</f>
        <v>beginner level</v>
      </c>
      <c r="S2606" s="6">
        <v>1</v>
      </c>
      <c r="T2606" s="12">
        <v>41571</v>
      </c>
      <c r="U2606" s="6">
        <f>DAY(טבלה1[[#This Row],[published_date]])</f>
        <v>24</v>
      </c>
      <c r="V2606" s="6">
        <f>MONTH(טבלה1[[#This Row],[published_date]])</f>
        <v>10</v>
      </c>
      <c r="W2606" s="6">
        <f>YEAR(טבלה1[[#This Row],[published_date]])</f>
        <v>2013</v>
      </c>
      <c r="X2606">
        <v>2</v>
      </c>
      <c r="Y2606" t="str">
        <f>VLOOKUP(טבלה1[[#This Row],[subject_id]],Subject_id!$A$2:$B$5,2)</f>
        <v>Graphic Design</v>
      </c>
      <c r="Z2606" s="7">
        <v>43465</v>
      </c>
      <c r="AA2606">
        <f>_xlfn.DAYS(טבלה1[[#This Row],[Removal_date]],טבלה1[[#This Row],[published_date]])</f>
        <v>1894</v>
      </c>
      <c r="AB2606" s="4">
        <f>טבלה1[[#This Row],[price]]*טבלה1[[#This Row],[num_subscribers]]</f>
        <v>1740</v>
      </c>
    </row>
    <row r="2607" spans="1:28" x14ac:dyDescent="0.3">
      <c r="A2607">
        <v>113712</v>
      </c>
      <c r="B2607" t="s">
        <v>1858</v>
      </c>
      <c r="C2607" t="str">
        <f>LEFT(טבלה1[[#This Row],[course_title]],10)</f>
        <v>Internatio</v>
      </c>
      <c r="D2607" t="str">
        <f>RIGHT(טבלה1[[#This Row],[course_title]],10)</f>
        <v>ic Economy</v>
      </c>
      <c r="E2607" t="str">
        <f>MID(טבלה1[[#This Row],[course_title]],2,10)</f>
        <v>nternation</v>
      </c>
      <c r="F2607" t="s">
        <v>1859</v>
      </c>
      <c r="G2607" t="str">
        <f>REPLACE(טבלה1[[#This Row],[url]],19,3,"com")</f>
        <v>https://www.udemy.com/international-trade-and-new-geographic-economy/</v>
      </c>
      <c r="H2607" t="b">
        <v>1</v>
      </c>
      <c r="I2607" s="4">
        <v>20</v>
      </c>
      <c r="J2607" s="5">
        <v>12</v>
      </c>
      <c r="K2607" s="5">
        <v>1</v>
      </c>
      <c r="L2607" s="5">
        <v>6</v>
      </c>
      <c r="M2607">
        <v>1</v>
      </c>
      <c r="N2607" t="str">
        <f>VLOOKUP(טבלה1[[#This Row],[level_id]],Level_id!$A$2:$B$5,2)</f>
        <v>All levels</v>
      </c>
      <c r="O2607" t="str">
        <f>LOWER(טבלה1[[#This Row],[level_desc]])</f>
        <v>all levels</v>
      </c>
      <c r="P2607" s="3" t="str">
        <f>UPPER(טבלה1[[#This Row],[small letters]])</f>
        <v>ALL LEVELS</v>
      </c>
      <c r="Q2607">
        <f>LEN(טבלה1[[#This Row],[no spaces]])</f>
        <v>10</v>
      </c>
      <c r="R2607" t="str">
        <f>TRIM(טבלה1[[#This Row],[small letters]])</f>
        <v>all levels</v>
      </c>
      <c r="S2607" s="6">
        <v>0.53333333299999997</v>
      </c>
      <c r="T2607" s="12">
        <v>41613</v>
      </c>
      <c r="U2607" s="6">
        <f>DAY(טבלה1[[#This Row],[published_date]])</f>
        <v>5</v>
      </c>
      <c r="V2607" s="6">
        <f>MONTH(טבלה1[[#This Row],[published_date]])</f>
        <v>12</v>
      </c>
      <c r="W2607" s="6">
        <f>YEAR(טבלה1[[#This Row],[published_date]])</f>
        <v>2013</v>
      </c>
      <c r="X2607">
        <v>1</v>
      </c>
      <c r="Y2607" t="str">
        <f>VLOOKUP(טבלה1[[#This Row],[subject_id]],Subject_id!$A$2:$B$5,2)</f>
        <v>Business Finance</v>
      </c>
      <c r="Z2607" s="7">
        <v>43318</v>
      </c>
      <c r="AA2607">
        <f>_xlfn.DAYS(טבלה1[[#This Row],[Removal_date]],טבלה1[[#This Row],[published_date]])</f>
        <v>1705</v>
      </c>
      <c r="AB2607" s="4">
        <f>טבלה1[[#This Row],[price]]*טבלה1[[#This Row],[num_subscribers]]</f>
        <v>240</v>
      </c>
    </row>
    <row r="2608" spans="1:28" x14ac:dyDescent="0.3">
      <c r="A2608">
        <v>115752</v>
      </c>
      <c r="B2608" t="s">
        <v>1890</v>
      </c>
      <c r="C2608" t="str">
        <f>LEFT(טבלה1[[#This Row],[course_title]],10)</f>
        <v>Straight F</v>
      </c>
      <c r="D2608" t="str">
        <f>RIGHT(טבלה1[[#This Row],[course_title]],10)</f>
        <v>Statements</v>
      </c>
      <c r="E2608" t="str">
        <f>MID(טבלה1[[#This Row],[course_title]],2,10)</f>
        <v>traight Fr</v>
      </c>
      <c r="F2608" t="s">
        <v>1891</v>
      </c>
      <c r="G2608" t="str">
        <f>REPLACE(טבלה1[[#This Row],[url]],19,3,"com")</f>
        <v>https://www.udemy.com/straight-from-business-school-create-financial-statements/</v>
      </c>
      <c r="H2608" t="b">
        <v>1</v>
      </c>
      <c r="I2608" s="4">
        <v>20</v>
      </c>
      <c r="J2608" s="5">
        <v>31</v>
      </c>
      <c r="K2608" s="5">
        <v>2</v>
      </c>
      <c r="L2608" s="5">
        <v>5</v>
      </c>
      <c r="M2608">
        <v>2</v>
      </c>
      <c r="N2608" t="str">
        <f>VLOOKUP(טבלה1[[#This Row],[level_id]],Level_id!$A$2:$B$5,2)</f>
        <v>Beginner Level</v>
      </c>
      <c r="O2608" t="str">
        <f>LOWER(טבלה1[[#This Row],[level_desc]])</f>
        <v>beginner level</v>
      </c>
      <c r="P2608" s="3" t="str">
        <f>UPPER(טבלה1[[#This Row],[small letters]])</f>
        <v>BEGINNER LEVEL</v>
      </c>
      <c r="Q2608">
        <f>LEN(טבלה1[[#This Row],[no spaces]])</f>
        <v>14</v>
      </c>
      <c r="R2608" t="str">
        <f>TRIM(טבלה1[[#This Row],[small letters]])</f>
        <v>beginner level</v>
      </c>
      <c r="S2608" s="6">
        <v>1</v>
      </c>
      <c r="T2608" s="12">
        <v>41606</v>
      </c>
      <c r="U2608" s="6">
        <f>DAY(טבלה1[[#This Row],[published_date]])</f>
        <v>28</v>
      </c>
      <c r="V2608" s="6">
        <f>MONTH(טבלה1[[#This Row],[published_date]])</f>
        <v>11</v>
      </c>
      <c r="W2608" s="6">
        <f>YEAR(טבלה1[[#This Row],[published_date]])</f>
        <v>2013</v>
      </c>
      <c r="X2608">
        <v>1</v>
      </c>
      <c r="Y2608" t="str">
        <f>VLOOKUP(טבלה1[[#This Row],[subject_id]],Subject_id!$A$2:$B$5,2)</f>
        <v>Business Finance</v>
      </c>
      <c r="Z2608" s="7">
        <v>43465</v>
      </c>
      <c r="AA2608">
        <f>_xlfn.DAYS(טבלה1[[#This Row],[Removal_date]],טבלה1[[#This Row],[published_date]])</f>
        <v>1859</v>
      </c>
      <c r="AB2608" s="4">
        <f>טבלה1[[#This Row],[price]]*טבלה1[[#This Row],[num_subscribers]]</f>
        <v>620</v>
      </c>
    </row>
    <row r="2609" spans="1:28" x14ac:dyDescent="0.3">
      <c r="A2609">
        <v>118836</v>
      </c>
      <c r="B2609" t="s">
        <v>1176</v>
      </c>
      <c r="C2609" t="str">
        <f>LEFT(טבלה1[[#This Row],[course_title]],10)</f>
        <v>FX Trading</v>
      </c>
      <c r="D2609" t="str">
        <f>RIGHT(טבלה1[[#This Row],[course_title]],10)</f>
        <v xml:space="preserve"> Beginners</v>
      </c>
      <c r="E2609" t="str">
        <f>MID(טבלה1[[#This Row],[course_title]],2,10)</f>
        <v xml:space="preserve">X Trading </v>
      </c>
      <c r="F2609" t="s">
        <v>1177</v>
      </c>
      <c r="G2609" t="str">
        <f>REPLACE(טבלה1[[#This Row],[url]],19,3,"com")</f>
        <v>https://www.udemy.com/fx-trading-for-beginners/</v>
      </c>
      <c r="H2609" t="b">
        <v>1</v>
      </c>
      <c r="I2609" s="4">
        <v>20</v>
      </c>
      <c r="J2609" s="5">
        <v>16</v>
      </c>
      <c r="K2609" s="5">
        <v>0</v>
      </c>
      <c r="L2609" s="5">
        <v>22</v>
      </c>
      <c r="M2609">
        <v>1</v>
      </c>
      <c r="N2609" t="str">
        <f>VLOOKUP(טבלה1[[#This Row],[level_id]],Level_id!$A$2:$B$5,2)</f>
        <v>All levels</v>
      </c>
      <c r="O2609" t="str">
        <f>LOWER(טבלה1[[#This Row],[level_desc]])</f>
        <v>all levels</v>
      </c>
      <c r="P2609" s="3" t="str">
        <f>UPPER(טבלה1[[#This Row],[small letters]])</f>
        <v>ALL LEVELS</v>
      </c>
      <c r="Q2609">
        <f>LEN(טבלה1[[#This Row],[no spaces]])</f>
        <v>10</v>
      </c>
      <c r="R2609" t="str">
        <f>TRIM(טבלה1[[#This Row],[small letters]])</f>
        <v>all levels</v>
      </c>
      <c r="S2609" s="6">
        <v>1.5</v>
      </c>
      <c r="T2609" s="12">
        <v>41609</v>
      </c>
      <c r="U2609" s="6">
        <f>DAY(טבלה1[[#This Row],[published_date]])</f>
        <v>1</v>
      </c>
      <c r="V2609" s="6">
        <f>MONTH(טבלה1[[#This Row],[published_date]])</f>
        <v>12</v>
      </c>
      <c r="W2609" s="6">
        <f>YEAR(טבלה1[[#This Row],[published_date]])</f>
        <v>2013</v>
      </c>
      <c r="X2609">
        <v>1</v>
      </c>
      <c r="Y2609" t="str">
        <f>VLOOKUP(טבלה1[[#This Row],[subject_id]],Subject_id!$A$2:$B$5,2)</f>
        <v>Business Finance</v>
      </c>
      <c r="Z2609" s="7">
        <v>43318</v>
      </c>
      <c r="AA2609">
        <f>_xlfn.DAYS(טבלה1[[#This Row],[Removal_date]],טבלה1[[#This Row],[published_date]])</f>
        <v>1709</v>
      </c>
      <c r="AB2609" s="4">
        <f>טבלה1[[#This Row],[price]]*טבלה1[[#This Row],[num_subscribers]]</f>
        <v>320</v>
      </c>
    </row>
    <row r="2610" spans="1:28" x14ac:dyDescent="0.3">
      <c r="A2610">
        <v>121490</v>
      </c>
      <c r="B2610" t="s">
        <v>3574</v>
      </c>
      <c r="C2610" t="str">
        <f>LEFT(טבלה1[[#This Row],[course_title]],10)</f>
        <v xml:space="preserve">FullPage: </v>
      </c>
      <c r="D2610" t="str">
        <f>RIGHT(טבלה1[[#This Row],[course_title]],10)</f>
        <v>t Websites</v>
      </c>
      <c r="E2610" t="str">
        <f>MID(טבלה1[[#This Row],[course_title]],2,10)</f>
        <v>ullPage: T</v>
      </c>
      <c r="F2610" t="s">
        <v>3575</v>
      </c>
      <c r="G2610" t="str">
        <f>REPLACE(טבלה1[[#This Row],[url]],19,3,"com")</f>
        <v>https://www.udemy.com/easy-flat-design/</v>
      </c>
      <c r="H2610" t="b">
        <v>1</v>
      </c>
      <c r="I2610" s="4">
        <v>20</v>
      </c>
      <c r="J2610" s="5">
        <v>817</v>
      </c>
      <c r="K2610" s="5">
        <v>14</v>
      </c>
      <c r="L2610" s="5">
        <v>13</v>
      </c>
      <c r="M2610">
        <v>1</v>
      </c>
      <c r="N2610" t="str">
        <f>VLOOKUP(טבלה1[[#This Row],[level_id]],Level_id!$A$2:$B$5,2)</f>
        <v>All levels</v>
      </c>
      <c r="O2610" t="str">
        <f>LOWER(טבלה1[[#This Row],[level_desc]])</f>
        <v>all levels</v>
      </c>
      <c r="P2610" s="3" t="str">
        <f>UPPER(טבלה1[[#This Row],[small letters]])</f>
        <v>ALL LEVELS</v>
      </c>
      <c r="Q2610">
        <f>LEN(טבלה1[[#This Row],[no spaces]])</f>
        <v>10</v>
      </c>
      <c r="R2610" t="str">
        <f>TRIM(טבלה1[[#This Row],[small letters]])</f>
        <v>all levels</v>
      </c>
      <c r="S2610" s="6">
        <v>0.63333333300000005</v>
      </c>
      <c r="T2610" s="12">
        <v>41596</v>
      </c>
      <c r="U2610" s="6">
        <f>DAY(טבלה1[[#This Row],[published_date]])</f>
        <v>18</v>
      </c>
      <c r="V2610" s="6">
        <f>MONTH(טבלה1[[#This Row],[published_date]])</f>
        <v>11</v>
      </c>
      <c r="W2610" s="6">
        <f>YEAR(טבלה1[[#This Row],[published_date]])</f>
        <v>2013</v>
      </c>
      <c r="X2610">
        <v>2</v>
      </c>
      <c r="Y2610" t="str">
        <f>VLOOKUP(טבלה1[[#This Row],[subject_id]],Subject_id!$A$2:$B$5,2)</f>
        <v>Graphic Design</v>
      </c>
      <c r="Z2610" s="7">
        <v>43734</v>
      </c>
      <c r="AA2610">
        <f>_xlfn.DAYS(טבלה1[[#This Row],[Removal_date]],טבלה1[[#This Row],[published_date]])</f>
        <v>2138</v>
      </c>
      <c r="AB2610" s="4">
        <f>טבלה1[[#This Row],[price]]*טבלה1[[#This Row],[num_subscribers]]</f>
        <v>16340</v>
      </c>
    </row>
    <row r="2611" spans="1:28" x14ac:dyDescent="0.3">
      <c r="A2611">
        <v>125806</v>
      </c>
      <c r="B2611" t="s">
        <v>6384</v>
      </c>
      <c r="C2611" t="str">
        <f>LEFT(טבלה1[[#This Row],[course_title]],10)</f>
        <v>Comprehens</v>
      </c>
      <c r="D2611" t="str">
        <f>RIGHT(טבלה1[[#This Row],[course_title]],10)</f>
        <v>rogramming</v>
      </c>
      <c r="E2611" t="str">
        <f>MID(טבלה1[[#This Row],[course_title]],2,10)</f>
        <v>omprehensi</v>
      </c>
      <c r="F2611" t="s">
        <v>6385</v>
      </c>
      <c r="G2611" t="str">
        <f>REPLACE(טבלה1[[#This Row],[url]],19,3,"com")</f>
        <v>https://www.udemy.com/comprehensive-javascript-programming/</v>
      </c>
      <c r="H2611" t="b">
        <v>1</v>
      </c>
      <c r="I2611" s="4">
        <v>20</v>
      </c>
      <c r="J2611" s="5">
        <v>6760</v>
      </c>
      <c r="K2611" s="5">
        <v>84</v>
      </c>
      <c r="L2611" s="5">
        <v>27</v>
      </c>
      <c r="M2611">
        <v>1</v>
      </c>
      <c r="N2611" t="str">
        <f>VLOOKUP(טבלה1[[#This Row],[level_id]],Level_id!$A$2:$B$5,2)</f>
        <v>All levels</v>
      </c>
      <c r="O2611" t="str">
        <f>LOWER(טבלה1[[#This Row],[level_desc]])</f>
        <v>all levels</v>
      </c>
      <c r="P2611" s="3" t="str">
        <f>UPPER(טבלה1[[#This Row],[small letters]])</f>
        <v>ALL LEVELS</v>
      </c>
      <c r="Q2611">
        <f>LEN(טבלה1[[#This Row],[no spaces]])</f>
        <v>10</v>
      </c>
      <c r="R2611" t="str">
        <f>TRIM(טבלה1[[#This Row],[small letters]])</f>
        <v>all levels</v>
      </c>
      <c r="S2611" s="6">
        <v>3</v>
      </c>
      <c r="T2611" s="12">
        <v>41604</v>
      </c>
      <c r="U2611" s="6">
        <f>DAY(טבלה1[[#This Row],[published_date]])</f>
        <v>26</v>
      </c>
      <c r="V2611" s="6">
        <f>MONTH(טבלה1[[#This Row],[published_date]])</f>
        <v>11</v>
      </c>
      <c r="W2611" s="6">
        <f>YEAR(טבלה1[[#This Row],[published_date]])</f>
        <v>2013</v>
      </c>
      <c r="X2611">
        <v>4</v>
      </c>
      <c r="Y2611" t="str">
        <f>VLOOKUP(טבלה1[[#This Row],[subject_id]],Subject_id!$A$2:$B$5,2)</f>
        <v>Web Development</v>
      </c>
      <c r="Z2611" s="7">
        <v>43734</v>
      </c>
      <c r="AA2611">
        <f>_xlfn.DAYS(טבלה1[[#This Row],[Removal_date]],טבלה1[[#This Row],[published_date]])</f>
        <v>2130</v>
      </c>
      <c r="AB2611" s="4">
        <f>טבלה1[[#This Row],[price]]*טבלה1[[#This Row],[num_subscribers]]</f>
        <v>135200</v>
      </c>
    </row>
    <row r="2612" spans="1:28" x14ac:dyDescent="0.3">
      <c r="A2612">
        <v>130694</v>
      </c>
      <c r="B2612" t="s">
        <v>6545</v>
      </c>
      <c r="C2612" t="str">
        <f>LEFT(טבלה1[[#This Row],[course_title]],10)</f>
        <v>Web Hostin</v>
      </c>
      <c r="D2612" t="str">
        <f>RIGHT(טבלה1[[#This Row],[course_title]],10)</f>
        <v>ndamentals</v>
      </c>
      <c r="E2612" t="str">
        <f>MID(טבלה1[[#This Row],[course_title]],2,10)</f>
        <v>eb Hosting</v>
      </c>
      <c r="F2612" t="s">
        <v>6546</v>
      </c>
      <c r="G2612" t="str">
        <f>REPLACE(טבלה1[[#This Row],[url]],19,3,"com")</f>
        <v>https://www.udemy.com/web-hosting-fundamentals/</v>
      </c>
      <c r="H2612" t="b">
        <v>1</v>
      </c>
      <c r="I2612" s="4">
        <v>20</v>
      </c>
      <c r="J2612" s="5">
        <v>1867</v>
      </c>
      <c r="K2612" s="5">
        <v>19</v>
      </c>
      <c r="L2612" s="5">
        <v>8</v>
      </c>
      <c r="M2612">
        <v>1</v>
      </c>
      <c r="N2612" t="str">
        <f>VLOOKUP(טבלה1[[#This Row],[level_id]],Level_id!$A$2:$B$5,2)</f>
        <v>All levels</v>
      </c>
      <c r="O2612" t="str">
        <f>LOWER(טבלה1[[#This Row],[level_desc]])</f>
        <v>all levels</v>
      </c>
      <c r="P2612" s="3" t="str">
        <f>UPPER(טבלה1[[#This Row],[small letters]])</f>
        <v>ALL LEVELS</v>
      </c>
      <c r="Q2612">
        <f>LEN(טבלה1[[#This Row],[no spaces]])</f>
        <v>10</v>
      </c>
      <c r="R2612" t="str">
        <f>TRIM(טבלה1[[#This Row],[small letters]])</f>
        <v>all levels</v>
      </c>
      <c r="S2612" s="6">
        <v>0.61666666699999995</v>
      </c>
      <c r="T2612" s="12">
        <v>41616</v>
      </c>
      <c r="U2612" s="6">
        <f>DAY(טבלה1[[#This Row],[published_date]])</f>
        <v>8</v>
      </c>
      <c r="V2612" s="6">
        <f>MONTH(טבלה1[[#This Row],[published_date]])</f>
        <v>12</v>
      </c>
      <c r="W2612" s="6">
        <f>YEAR(טבלה1[[#This Row],[published_date]])</f>
        <v>2013</v>
      </c>
      <c r="X2612">
        <v>4</v>
      </c>
      <c r="Y2612" t="str">
        <f>VLOOKUP(טבלה1[[#This Row],[subject_id]],Subject_id!$A$2:$B$5,2)</f>
        <v>Web Development</v>
      </c>
      <c r="Z2612" s="7">
        <v>43734</v>
      </c>
      <c r="AA2612">
        <f>_xlfn.DAYS(טבלה1[[#This Row],[Removal_date]],טבלה1[[#This Row],[published_date]])</f>
        <v>2118</v>
      </c>
      <c r="AB2612" s="4">
        <f>טבלה1[[#This Row],[price]]*טבלה1[[#This Row],[num_subscribers]]</f>
        <v>37340</v>
      </c>
    </row>
    <row r="2613" spans="1:28" x14ac:dyDescent="0.3">
      <c r="A2613">
        <v>132570</v>
      </c>
      <c r="B2613" t="s">
        <v>3834</v>
      </c>
      <c r="C2613" t="str">
        <f>LEFT(טבלה1[[#This Row],[course_title]],10)</f>
        <v>Basic Pian</v>
      </c>
      <c r="D2613" t="str">
        <f>RIGHT(טבלה1[[#This Row],[course_title]],10)</f>
        <v>mn Playing</v>
      </c>
      <c r="E2613" t="str">
        <f>MID(טבלה1[[#This Row],[course_title]],2,10)</f>
        <v>asic Piano</v>
      </c>
      <c r="F2613" t="s">
        <v>3835</v>
      </c>
      <c r="G2613" t="str">
        <f>REPLACE(טבלה1[[#This Row],[url]],19,3,"com")</f>
        <v>https://www.udemy.com/basic-piano-hymn-playing/</v>
      </c>
      <c r="H2613" t="b">
        <v>1</v>
      </c>
      <c r="I2613" s="4">
        <v>20</v>
      </c>
      <c r="J2613" s="5">
        <v>1842</v>
      </c>
      <c r="K2613" s="5">
        <v>21</v>
      </c>
      <c r="L2613" s="5">
        <v>28</v>
      </c>
      <c r="M2613">
        <v>2</v>
      </c>
      <c r="N2613" t="str">
        <f>VLOOKUP(טבלה1[[#This Row],[level_id]],Level_id!$A$2:$B$5,2)</f>
        <v>Beginner Level</v>
      </c>
      <c r="O2613" t="str">
        <f>LOWER(טבלה1[[#This Row],[level_desc]])</f>
        <v>beginner level</v>
      </c>
      <c r="P2613" s="3" t="str">
        <f>UPPER(טבלה1[[#This Row],[small letters]])</f>
        <v>BEGINNER LEVEL</v>
      </c>
      <c r="Q2613">
        <f>LEN(טבלה1[[#This Row],[no spaces]])</f>
        <v>14</v>
      </c>
      <c r="R2613" t="str">
        <f>TRIM(טבלה1[[#This Row],[small letters]])</f>
        <v>beginner level</v>
      </c>
      <c r="S2613" s="6">
        <v>1.5</v>
      </c>
      <c r="T2613" s="12">
        <v>41620</v>
      </c>
      <c r="U2613" s="6">
        <f>DAY(טבלה1[[#This Row],[published_date]])</f>
        <v>12</v>
      </c>
      <c r="V2613" s="6">
        <f>MONTH(טבלה1[[#This Row],[published_date]])</f>
        <v>12</v>
      </c>
      <c r="W2613" s="6">
        <f>YEAR(טבלה1[[#This Row],[published_date]])</f>
        <v>2013</v>
      </c>
      <c r="X2613">
        <v>3</v>
      </c>
      <c r="Y2613" t="str">
        <f>VLOOKUP(טבלה1[[#This Row],[subject_id]],Subject_id!$A$2:$B$5,2)</f>
        <v>Musical Instruments</v>
      </c>
      <c r="Z2613" s="7">
        <v>43465</v>
      </c>
      <c r="AA2613">
        <f>_xlfn.DAYS(טבלה1[[#This Row],[Removal_date]],טבלה1[[#This Row],[published_date]])</f>
        <v>1845</v>
      </c>
      <c r="AB2613" s="4">
        <f>טבלה1[[#This Row],[price]]*טבלה1[[#This Row],[num_subscribers]]</f>
        <v>36840</v>
      </c>
    </row>
    <row r="2614" spans="1:28" x14ac:dyDescent="0.3">
      <c r="A2614">
        <v>132878</v>
      </c>
      <c r="B2614" t="s">
        <v>4785</v>
      </c>
      <c r="C2614" t="str">
        <f>LEFT(טבלה1[[#This Row],[course_title]],10)</f>
        <v>Play Guita</v>
      </c>
      <c r="D2614" t="str">
        <f>RIGHT(טבלה1[[#This Row],[course_title]],10)</f>
        <v>sy Lessons</v>
      </c>
      <c r="E2614" t="str">
        <f>MID(טבלה1[[#This Row],[course_title]],2,10)</f>
        <v>lay Guitar</v>
      </c>
      <c r="F2614" t="s">
        <v>4786</v>
      </c>
      <c r="G2614" t="str">
        <f>REPLACE(טבלה1[[#This Row],[url]],19,3,"com")</f>
        <v>https://www.udemy.com/play-guitar-with-rhythm-5-easy-lessons/</v>
      </c>
      <c r="H2614" t="b">
        <v>1</v>
      </c>
      <c r="I2614" s="4">
        <v>20</v>
      </c>
      <c r="J2614" s="5">
        <v>31</v>
      </c>
      <c r="K2614" s="5">
        <v>0</v>
      </c>
      <c r="L2614" s="5">
        <v>10</v>
      </c>
      <c r="M2614">
        <v>2</v>
      </c>
      <c r="N2614" t="str">
        <f>VLOOKUP(טבלה1[[#This Row],[level_id]],Level_id!$A$2:$B$5,2)</f>
        <v>Beginner Level</v>
      </c>
      <c r="O2614" t="str">
        <f>LOWER(טבלה1[[#This Row],[level_desc]])</f>
        <v>beginner level</v>
      </c>
      <c r="P2614" s="3" t="str">
        <f>UPPER(טבלה1[[#This Row],[small letters]])</f>
        <v>BEGINNER LEVEL</v>
      </c>
      <c r="Q2614">
        <f>LEN(טבלה1[[#This Row],[no spaces]])</f>
        <v>14</v>
      </c>
      <c r="R2614" t="str">
        <f>TRIM(טבלה1[[#This Row],[small letters]])</f>
        <v>beginner level</v>
      </c>
      <c r="S2614" s="6">
        <v>1</v>
      </c>
      <c r="T2614" s="12">
        <v>41620</v>
      </c>
      <c r="U2614" s="6">
        <f>DAY(טבלה1[[#This Row],[published_date]])</f>
        <v>12</v>
      </c>
      <c r="V2614" s="6">
        <f>MONTH(טבלה1[[#This Row],[published_date]])</f>
        <v>12</v>
      </c>
      <c r="W2614" s="6">
        <f>YEAR(טבלה1[[#This Row],[published_date]])</f>
        <v>2013</v>
      </c>
      <c r="X2614">
        <v>3</v>
      </c>
      <c r="Y2614" t="str">
        <f>VLOOKUP(טבלה1[[#This Row],[subject_id]],Subject_id!$A$2:$B$5,2)</f>
        <v>Musical Instruments</v>
      </c>
      <c r="Z2614" s="7">
        <v>43465</v>
      </c>
      <c r="AA2614">
        <f>_xlfn.DAYS(טבלה1[[#This Row],[Removal_date]],טבלה1[[#This Row],[published_date]])</f>
        <v>1845</v>
      </c>
      <c r="AB2614" s="4">
        <f>טבלה1[[#This Row],[price]]*טבלה1[[#This Row],[num_subscribers]]</f>
        <v>620</v>
      </c>
    </row>
    <row r="2615" spans="1:28" x14ac:dyDescent="0.3">
      <c r="A2615">
        <v>132950</v>
      </c>
      <c r="B2615" t="s">
        <v>4707</v>
      </c>
      <c r="C2615" t="str">
        <f>LEFT(טבלה1[[#This Row],[course_title]],10)</f>
        <v xml:space="preserve">Strumming </v>
      </c>
      <c r="D2615" t="str">
        <f>RIGHT(טבלה1[[#This Row],[course_title]],10)</f>
        <v>m Patterns</v>
      </c>
      <c r="E2615" t="str">
        <f>MID(טבלה1[[#This Row],[course_title]],2,10)</f>
        <v>trumming t</v>
      </c>
      <c r="F2615" t="s">
        <v>4708</v>
      </c>
      <c r="G2615" t="str">
        <f>REPLACE(טבלה1[[#This Row],[url]],19,3,"com")</f>
        <v>https://www.udemy.com/strumming-the-guitar-5-lessons-on-strum-patterns/</v>
      </c>
      <c r="H2615" t="b">
        <v>1</v>
      </c>
      <c r="I2615" s="4">
        <v>20</v>
      </c>
      <c r="J2615" s="5">
        <v>56</v>
      </c>
      <c r="K2615" s="5">
        <v>3</v>
      </c>
      <c r="L2615" s="5">
        <v>10</v>
      </c>
      <c r="M2615">
        <v>2</v>
      </c>
      <c r="N2615" t="str">
        <f>VLOOKUP(טבלה1[[#This Row],[level_id]],Level_id!$A$2:$B$5,2)</f>
        <v>Beginner Level</v>
      </c>
      <c r="O2615" t="str">
        <f>LOWER(טבלה1[[#This Row],[level_desc]])</f>
        <v>beginner level</v>
      </c>
      <c r="P2615" s="3" t="str">
        <f>UPPER(טבלה1[[#This Row],[small letters]])</f>
        <v>BEGINNER LEVEL</v>
      </c>
      <c r="Q2615">
        <f>LEN(טבלה1[[#This Row],[no spaces]])</f>
        <v>14</v>
      </c>
      <c r="R2615" t="str">
        <f>TRIM(טבלה1[[#This Row],[small letters]])</f>
        <v>beginner level</v>
      </c>
      <c r="S2615" s="6">
        <v>0.63333333300000005</v>
      </c>
      <c r="T2615" s="12">
        <v>41621</v>
      </c>
      <c r="U2615" s="6">
        <f>DAY(טבלה1[[#This Row],[published_date]])</f>
        <v>13</v>
      </c>
      <c r="V2615" s="6">
        <f>MONTH(טבלה1[[#This Row],[published_date]])</f>
        <v>12</v>
      </c>
      <c r="W2615" s="6">
        <f>YEAR(טבלה1[[#This Row],[published_date]])</f>
        <v>2013</v>
      </c>
      <c r="X2615">
        <v>3</v>
      </c>
      <c r="Y2615" t="str">
        <f>VLOOKUP(טבלה1[[#This Row],[subject_id]],Subject_id!$A$2:$B$5,2)</f>
        <v>Musical Instruments</v>
      </c>
      <c r="Z2615" s="7">
        <v>43465</v>
      </c>
      <c r="AA2615">
        <f>_xlfn.DAYS(טבלה1[[#This Row],[Removal_date]],טבלה1[[#This Row],[published_date]])</f>
        <v>1844</v>
      </c>
      <c r="AB2615" s="4">
        <f>טבלה1[[#This Row],[price]]*טבלה1[[#This Row],[num_subscribers]]</f>
        <v>1120</v>
      </c>
    </row>
    <row r="2616" spans="1:28" x14ac:dyDescent="0.3">
      <c r="A2616">
        <v>134690</v>
      </c>
      <c r="B2616" t="s">
        <v>3480</v>
      </c>
      <c r="C2616" t="str">
        <f>LEFT(טבלה1[[#This Row],[course_title]],10)</f>
        <v>Learn Draw</v>
      </c>
      <c r="D2616" t="str">
        <f>RIGHT(טבלה1[[#This Row],[course_title]],10)</f>
        <v>il Colours</v>
      </c>
      <c r="E2616" t="str">
        <f>MID(טבלה1[[#This Row],[course_title]],2,10)</f>
        <v>earn Drawi</v>
      </c>
      <c r="F2616" t="s">
        <v>3481</v>
      </c>
      <c r="G2616" t="str">
        <f>REPLACE(טבלה1[[#This Row],[url]],19,3,"com")</f>
        <v>https://www.udemy.com/learn-drawing-and-painting-a-landscape-with-oil-colours/</v>
      </c>
      <c r="H2616" t="b">
        <v>1</v>
      </c>
      <c r="I2616" s="4">
        <v>20</v>
      </c>
      <c r="J2616" s="5">
        <v>51</v>
      </c>
      <c r="K2616" s="5">
        <v>2</v>
      </c>
      <c r="L2616" s="5">
        <v>20</v>
      </c>
      <c r="M2616">
        <v>4</v>
      </c>
      <c r="N2616" t="str">
        <f>VLOOKUP(טבלה1[[#This Row],[level_id]],Level_id!$A$2:$B$5,2)</f>
        <v>Intermediate Level</v>
      </c>
      <c r="O2616" t="str">
        <f>LOWER(טבלה1[[#This Row],[level_desc]])</f>
        <v>intermediate level</v>
      </c>
      <c r="P2616" s="3" t="str">
        <f>UPPER(טבלה1[[#This Row],[small letters]])</f>
        <v>INTERMEDIATE LEVEL</v>
      </c>
      <c r="Q2616">
        <f>LEN(טבלה1[[#This Row],[no spaces]])</f>
        <v>18</v>
      </c>
      <c r="R2616" t="str">
        <f>TRIM(טבלה1[[#This Row],[small letters]])</f>
        <v>intermediate level</v>
      </c>
      <c r="S2616" s="6">
        <v>2</v>
      </c>
      <c r="T2616" s="12">
        <v>41653</v>
      </c>
      <c r="U2616" s="6">
        <f>DAY(טבלה1[[#This Row],[published_date]])</f>
        <v>14</v>
      </c>
      <c r="V2616" s="6">
        <f>MONTH(טבלה1[[#This Row],[published_date]])</f>
        <v>1</v>
      </c>
      <c r="W2616" s="6">
        <f>YEAR(טבלה1[[#This Row],[published_date]])</f>
        <v>2014</v>
      </c>
      <c r="X2616">
        <v>2</v>
      </c>
      <c r="Y2616" t="str">
        <f>VLOOKUP(טבלה1[[#This Row],[subject_id]],Subject_id!$A$2:$B$5,2)</f>
        <v>Graphic Design</v>
      </c>
      <c r="Z2616" s="7">
        <v>44114</v>
      </c>
      <c r="AA2616">
        <f>_xlfn.DAYS(טבלה1[[#This Row],[Removal_date]],טבלה1[[#This Row],[published_date]])</f>
        <v>2461</v>
      </c>
      <c r="AB2616" s="4">
        <f>טבלה1[[#This Row],[price]]*טבלה1[[#This Row],[num_subscribers]]</f>
        <v>1020</v>
      </c>
    </row>
    <row r="2617" spans="1:28" x14ac:dyDescent="0.3">
      <c r="A2617">
        <v>136244</v>
      </c>
      <c r="B2617" t="s">
        <v>1898</v>
      </c>
      <c r="C2617" t="str">
        <f>LEFT(טבלה1[[#This Row],[course_title]],10)</f>
        <v>Triple P T</v>
      </c>
      <c r="D2617" t="str">
        <f>RIGHT(טבלה1[[#This Row],[course_title]],10)</f>
        <v>ing Course</v>
      </c>
      <c r="E2617" t="str">
        <f>MID(טבלה1[[#This Row],[course_title]],2,10)</f>
        <v>riple P Tr</v>
      </c>
      <c r="F2617" t="s">
        <v>1899</v>
      </c>
      <c r="G2617" t="str">
        <f>REPLACE(טבלה1[[#This Row],[url]],19,3,"com")</f>
        <v>https://www.udemy.com/triple-p-trading-course/</v>
      </c>
      <c r="H2617" t="b">
        <v>1</v>
      </c>
      <c r="I2617" s="4">
        <v>20</v>
      </c>
      <c r="J2617" s="5">
        <v>797</v>
      </c>
      <c r="K2617" s="5">
        <v>15</v>
      </c>
      <c r="L2617" s="5">
        <v>16</v>
      </c>
      <c r="M2617">
        <v>1</v>
      </c>
      <c r="N2617" t="str">
        <f>VLOOKUP(טבלה1[[#This Row],[level_id]],Level_id!$A$2:$B$5,2)</f>
        <v>All levels</v>
      </c>
      <c r="O2617" t="str">
        <f>LOWER(טבלה1[[#This Row],[level_desc]])</f>
        <v>all levels</v>
      </c>
      <c r="P2617" s="3" t="str">
        <f>UPPER(טבלה1[[#This Row],[small letters]])</f>
        <v>ALL LEVELS</v>
      </c>
      <c r="Q2617">
        <f>LEN(טבלה1[[#This Row],[no spaces]])</f>
        <v>10</v>
      </c>
      <c r="R2617" t="str">
        <f>TRIM(טבלה1[[#This Row],[small letters]])</f>
        <v>all levels</v>
      </c>
      <c r="S2617" s="6">
        <v>3</v>
      </c>
      <c r="T2617" s="12">
        <v>41632</v>
      </c>
      <c r="U2617" s="6">
        <f>DAY(טבלה1[[#This Row],[published_date]])</f>
        <v>24</v>
      </c>
      <c r="V2617" s="6">
        <f>MONTH(טבלה1[[#This Row],[published_date]])</f>
        <v>12</v>
      </c>
      <c r="W2617" s="6">
        <f>YEAR(טבלה1[[#This Row],[published_date]])</f>
        <v>2013</v>
      </c>
      <c r="X2617">
        <v>1</v>
      </c>
      <c r="Y2617" t="str">
        <f>VLOOKUP(טבלה1[[#This Row],[subject_id]],Subject_id!$A$2:$B$5,2)</f>
        <v>Business Finance</v>
      </c>
      <c r="Z2617" s="7">
        <v>43318</v>
      </c>
      <c r="AA2617">
        <f>_xlfn.DAYS(טבלה1[[#This Row],[Removal_date]],טבלה1[[#This Row],[published_date]])</f>
        <v>1686</v>
      </c>
      <c r="AB2617" s="4">
        <f>טבלה1[[#This Row],[price]]*טבלה1[[#This Row],[num_subscribers]]</f>
        <v>15940</v>
      </c>
    </row>
    <row r="2618" spans="1:28" x14ac:dyDescent="0.3">
      <c r="A2618">
        <v>138004</v>
      </c>
      <c r="B2618" t="s">
        <v>1966</v>
      </c>
      <c r="C2618" t="str">
        <f>LEFT(טבלה1[[#This Row],[course_title]],10)</f>
        <v>Accounting</v>
      </c>
      <c r="D2618" t="str">
        <f>RIGHT(טבלה1[[#This Row],[course_title]],10)</f>
        <v>echnocrats</v>
      </c>
      <c r="E2618" t="str">
        <f>MID(טבלה1[[#This Row],[course_title]],2,10)</f>
        <v xml:space="preserve">ccounting </v>
      </c>
      <c r="F2618" t="s">
        <v>1967</v>
      </c>
      <c r="G2618" t="str">
        <f>REPLACE(טבלה1[[#This Row],[url]],19,3,"com")</f>
        <v>https://www.udemy.com/accounting-concepts-for-technocrats/</v>
      </c>
      <c r="H2618" t="b">
        <v>1</v>
      </c>
      <c r="I2618" s="4">
        <v>20</v>
      </c>
      <c r="J2618" s="5">
        <v>261</v>
      </c>
      <c r="K2618" s="5">
        <v>2</v>
      </c>
      <c r="L2618" s="5">
        <v>35</v>
      </c>
      <c r="M2618">
        <v>2</v>
      </c>
      <c r="N2618" t="str">
        <f>VLOOKUP(טבלה1[[#This Row],[level_id]],Level_id!$A$2:$B$5,2)</f>
        <v>Beginner Level</v>
      </c>
      <c r="O2618" t="str">
        <f>LOWER(טבלה1[[#This Row],[level_desc]])</f>
        <v>beginner level</v>
      </c>
      <c r="P2618" s="3" t="str">
        <f>UPPER(טבלה1[[#This Row],[small letters]])</f>
        <v>BEGINNER LEVEL</v>
      </c>
      <c r="Q2618">
        <f>LEN(טבלה1[[#This Row],[no spaces]])</f>
        <v>14</v>
      </c>
      <c r="R2618" t="str">
        <f>TRIM(טבלה1[[#This Row],[small letters]])</f>
        <v>beginner level</v>
      </c>
      <c r="S2618" s="6">
        <v>2.5</v>
      </c>
      <c r="T2618" s="12">
        <v>41634</v>
      </c>
      <c r="U2618" s="6">
        <f>DAY(טבלה1[[#This Row],[published_date]])</f>
        <v>26</v>
      </c>
      <c r="V2618" s="6">
        <f>MONTH(טבלה1[[#This Row],[published_date]])</f>
        <v>12</v>
      </c>
      <c r="W2618" s="6">
        <f>YEAR(טבלה1[[#This Row],[published_date]])</f>
        <v>2013</v>
      </c>
      <c r="X2618">
        <v>1</v>
      </c>
      <c r="Y2618" t="str">
        <f>VLOOKUP(טבלה1[[#This Row],[subject_id]],Subject_id!$A$2:$B$5,2)</f>
        <v>Business Finance</v>
      </c>
      <c r="Z2618" s="7">
        <v>43465</v>
      </c>
      <c r="AA2618">
        <f>_xlfn.DAYS(טבלה1[[#This Row],[Removal_date]],טבלה1[[#This Row],[published_date]])</f>
        <v>1831</v>
      </c>
      <c r="AB2618" s="4">
        <f>טבלה1[[#This Row],[price]]*טבלה1[[#This Row],[num_subscribers]]</f>
        <v>5220</v>
      </c>
    </row>
    <row r="2619" spans="1:28" x14ac:dyDescent="0.3">
      <c r="A2619">
        <v>138560</v>
      </c>
      <c r="B2619" t="s">
        <v>1818</v>
      </c>
      <c r="C2619" t="str">
        <f>LEFT(טבלה1[[#This Row],[course_title]],10)</f>
        <v>Credit Rep</v>
      </c>
      <c r="D2619" t="str">
        <f>RIGHT(טבלה1[[#This Row],[course_title]],10)</f>
        <v>nstitution</v>
      </c>
      <c r="E2619" t="str">
        <f>MID(טבלה1[[#This Row],[course_title]],2,10)</f>
        <v>redit Repa</v>
      </c>
      <c r="F2619" t="s">
        <v>1819</v>
      </c>
      <c r="G2619" t="str">
        <f>REPLACE(טבלה1[[#This Row],[url]],19,3,"com")</f>
        <v>https://www.udemy.com/credit-repair-from-a-financial-institution/</v>
      </c>
      <c r="H2619" t="b">
        <v>1</v>
      </c>
      <c r="I2619" s="4">
        <v>20</v>
      </c>
      <c r="J2619" s="5">
        <v>157</v>
      </c>
      <c r="K2619" s="5">
        <v>13</v>
      </c>
      <c r="L2619" s="5">
        <v>9</v>
      </c>
      <c r="M2619">
        <v>1</v>
      </c>
      <c r="N2619" t="str">
        <f>VLOOKUP(טבלה1[[#This Row],[level_id]],Level_id!$A$2:$B$5,2)</f>
        <v>All levels</v>
      </c>
      <c r="O2619" t="str">
        <f>LOWER(טבלה1[[#This Row],[level_desc]])</f>
        <v>all levels</v>
      </c>
      <c r="P2619" s="3" t="str">
        <f>UPPER(טבלה1[[#This Row],[small letters]])</f>
        <v>ALL LEVELS</v>
      </c>
      <c r="Q2619">
        <f>LEN(טבלה1[[#This Row],[no spaces]])</f>
        <v>10</v>
      </c>
      <c r="R2619" t="str">
        <f>TRIM(טבלה1[[#This Row],[small letters]])</f>
        <v>all levels</v>
      </c>
      <c r="S2619" s="6">
        <v>2.5</v>
      </c>
      <c r="T2619" s="12">
        <v>41653</v>
      </c>
      <c r="U2619" s="6">
        <f>DAY(טבלה1[[#This Row],[published_date]])</f>
        <v>14</v>
      </c>
      <c r="V2619" s="6">
        <f>MONTH(טבלה1[[#This Row],[published_date]])</f>
        <v>1</v>
      </c>
      <c r="W2619" s="6">
        <f>YEAR(טבלה1[[#This Row],[published_date]])</f>
        <v>2014</v>
      </c>
      <c r="X2619">
        <v>1</v>
      </c>
      <c r="Y2619" t="str">
        <f>VLOOKUP(טבלה1[[#This Row],[subject_id]],Subject_id!$A$2:$B$5,2)</f>
        <v>Business Finance</v>
      </c>
      <c r="Z2619" s="7">
        <v>43318</v>
      </c>
      <c r="AA2619">
        <f>_xlfn.DAYS(טבלה1[[#This Row],[Removal_date]],טבלה1[[#This Row],[published_date]])</f>
        <v>1665</v>
      </c>
      <c r="AB2619" s="4">
        <f>טבלה1[[#This Row],[price]]*טבלה1[[#This Row],[num_subscribers]]</f>
        <v>3140</v>
      </c>
    </row>
    <row r="2620" spans="1:28" x14ac:dyDescent="0.3">
      <c r="A2620">
        <v>140368</v>
      </c>
      <c r="B2620" t="s">
        <v>2869</v>
      </c>
      <c r="C2620" t="str">
        <f>LEFT(טבלה1[[#This Row],[course_title]],10)</f>
        <v>Adobe Illu</v>
      </c>
      <c r="D2620" t="str">
        <f>RIGHT(טבלה1[[#This Row],[course_title]],10)</f>
        <v xml:space="preserve"> beginners</v>
      </c>
      <c r="E2620" t="str">
        <f>MID(טבלה1[[#This Row],[course_title]],2,10)</f>
        <v>dobe Illus</v>
      </c>
      <c r="F2620" t="s">
        <v>2870</v>
      </c>
      <c r="G2620" t="str">
        <f>REPLACE(טבלה1[[#This Row],[url]],19,3,"com")</f>
        <v>https://www.udemy.com/illustrator-cc-real-world-projects-for-beginners/</v>
      </c>
      <c r="H2620" t="b">
        <v>1</v>
      </c>
      <c r="I2620" s="4">
        <v>20</v>
      </c>
      <c r="J2620" s="5">
        <v>270</v>
      </c>
      <c r="K2620" s="5">
        <v>28</v>
      </c>
      <c r="L2620" s="5">
        <v>118</v>
      </c>
      <c r="M2620">
        <v>2</v>
      </c>
      <c r="N2620" t="str">
        <f>VLOOKUP(טבלה1[[#This Row],[level_id]],Level_id!$A$2:$B$5,2)</f>
        <v>Beginner Level</v>
      </c>
      <c r="O2620" t="str">
        <f>LOWER(טבלה1[[#This Row],[level_desc]])</f>
        <v>beginner level</v>
      </c>
      <c r="P2620" s="3" t="str">
        <f>UPPER(טבלה1[[#This Row],[small letters]])</f>
        <v>BEGINNER LEVEL</v>
      </c>
      <c r="Q2620">
        <f>LEN(טבלה1[[#This Row],[no spaces]])</f>
        <v>14</v>
      </c>
      <c r="R2620" t="str">
        <f>TRIM(טבלה1[[#This Row],[small letters]])</f>
        <v>beginner level</v>
      </c>
      <c r="S2620" s="6">
        <v>8</v>
      </c>
      <c r="T2620" s="12">
        <v>41990</v>
      </c>
      <c r="U2620" s="6">
        <f>DAY(טבלה1[[#This Row],[published_date]])</f>
        <v>17</v>
      </c>
      <c r="V2620" s="6">
        <f>MONTH(טבלה1[[#This Row],[published_date]])</f>
        <v>12</v>
      </c>
      <c r="W2620" s="6">
        <f>YEAR(טבלה1[[#This Row],[published_date]])</f>
        <v>2014</v>
      </c>
      <c r="X2620">
        <v>2</v>
      </c>
      <c r="Y2620" t="str">
        <f>VLOOKUP(טבלה1[[#This Row],[subject_id]],Subject_id!$A$2:$B$5,2)</f>
        <v>Graphic Design</v>
      </c>
      <c r="Z2620" s="7">
        <v>43465</v>
      </c>
      <c r="AA2620">
        <f>_xlfn.DAYS(טבלה1[[#This Row],[Removal_date]],טבלה1[[#This Row],[published_date]])</f>
        <v>1475</v>
      </c>
      <c r="AB2620" s="4">
        <f>טבלה1[[#This Row],[price]]*טבלה1[[#This Row],[num_subscribers]]</f>
        <v>5400</v>
      </c>
    </row>
    <row r="2621" spans="1:28" x14ac:dyDescent="0.3">
      <c r="A2621">
        <v>145178</v>
      </c>
      <c r="B2621" t="s">
        <v>3184</v>
      </c>
      <c r="C2621" t="str">
        <f>LEFT(טבלה1[[#This Row],[course_title]],10)</f>
        <v>Learn Real</v>
      </c>
      <c r="D2621" t="str">
        <f>RIGHT(טבלה1[[#This Row],[course_title]],10)</f>
        <v>hic Design</v>
      </c>
      <c r="E2621" t="str">
        <f>MID(טבלה1[[#This Row],[course_title]],2,10)</f>
        <v xml:space="preserve">earn Real </v>
      </c>
      <c r="F2621" t="s">
        <v>3185</v>
      </c>
      <c r="G2621" t="str">
        <f>REPLACE(טבלה1[[#This Row],[url]],19,3,"com")</f>
        <v>https://www.udemy.com/learn-real-design/</v>
      </c>
      <c r="H2621" t="b">
        <v>1</v>
      </c>
      <c r="I2621" s="4">
        <v>20</v>
      </c>
      <c r="J2621" s="5">
        <v>297</v>
      </c>
      <c r="K2621" s="5">
        <v>27</v>
      </c>
      <c r="L2621" s="5">
        <v>19</v>
      </c>
      <c r="M2621">
        <v>1</v>
      </c>
      <c r="N2621" t="str">
        <f>VLOOKUP(טבלה1[[#This Row],[level_id]],Level_id!$A$2:$B$5,2)</f>
        <v>All levels</v>
      </c>
      <c r="O2621" t="str">
        <f>LOWER(טבלה1[[#This Row],[level_desc]])</f>
        <v>all levels</v>
      </c>
      <c r="P2621" s="3" t="str">
        <f>UPPER(טבלה1[[#This Row],[small letters]])</f>
        <v>ALL LEVELS</v>
      </c>
      <c r="Q2621">
        <f>LEN(טבלה1[[#This Row],[no spaces]])</f>
        <v>10</v>
      </c>
      <c r="R2621" t="str">
        <f>TRIM(טבלה1[[#This Row],[small letters]])</f>
        <v>all levels</v>
      </c>
      <c r="S2621" s="6">
        <v>1.5</v>
      </c>
      <c r="T2621" s="12">
        <v>41656</v>
      </c>
      <c r="U2621" s="6">
        <f>DAY(טבלה1[[#This Row],[published_date]])</f>
        <v>17</v>
      </c>
      <c r="V2621" s="6">
        <f>MONTH(טבלה1[[#This Row],[published_date]])</f>
        <v>1</v>
      </c>
      <c r="W2621" s="6">
        <f>YEAR(טבלה1[[#This Row],[published_date]])</f>
        <v>2014</v>
      </c>
      <c r="X2621">
        <v>2</v>
      </c>
      <c r="Y2621" t="str">
        <f>VLOOKUP(טבלה1[[#This Row],[subject_id]],Subject_id!$A$2:$B$5,2)</f>
        <v>Graphic Design</v>
      </c>
      <c r="Z2621" s="7">
        <v>43734</v>
      </c>
      <c r="AA2621">
        <f>_xlfn.DAYS(טבלה1[[#This Row],[Removal_date]],טבלה1[[#This Row],[published_date]])</f>
        <v>2078</v>
      </c>
      <c r="AB2621" s="4">
        <f>טבלה1[[#This Row],[price]]*טבלה1[[#This Row],[num_subscribers]]</f>
        <v>5940</v>
      </c>
    </row>
    <row r="2622" spans="1:28" x14ac:dyDescent="0.3">
      <c r="A2622">
        <v>145220</v>
      </c>
      <c r="B2622" t="s">
        <v>1630</v>
      </c>
      <c r="C2622" t="str">
        <f>LEFT(טבלה1[[#This Row],[course_title]],10)</f>
        <v>1. Princip</v>
      </c>
      <c r="D2622" t="str">
        <f>RIGHT(טבלה1[[#This Row],[course_title]],10)</f>
        <v xml:space="preserve"> Interest </v>
      </c>
      <c r="E2622" t="str">
        <f>MID(טבלה1[[#This Row],[course_title]],2,10)</f>
        <v>. Principl</v>
      </c>
      <c r="F2622" t="s">
        <v>1631</v>
      </c>
      <c r="G2622" t="str">
        <f>REPLACE(טבלה1[[#This Row],[url]],19,3,"com")</f>
        <v>https://www.udemy.com/principles-of-simple-interest/</v>
      </c>
      <c r="H2622" t="b">
        <v>1</v>
      </c>
      <c r="I2622" s="4">
        <v>20</v>
      </c>
      <c r="J2622" s="5">
        <v>1074</v>
      </c>
      <c r="K2622" s="5">
        <v>6</v>
      </c>
      <c r="L2622" s="5">
        <v>13</v>
      </c>
      <c r="M2622">
        <v>1</v>
      </c>
      <c r="N2622" t="str">
        <f>VLOOKUP(טבלה1[[#This Row],[level_id]],Level_id!$A$2:$B$5,2)</f>
        <v>All levels</v>
      </c>
      <c r="O2622" t="str">
        <f>LOWER(טבלה1[[#This Row],[level_desc]])</f>
        <v>all levels</v>
      </c>
      <c r="P2622" s="3" t="str">
        <f>UPPER(טבלה1[[#This Row],[small letters]])</f>
        <v>ALL LEVELS</v>
      </c>
      <c r="Q2622">
        <f>LEN(טבלה1[[#This Row],[no spaces]])</f>
        <v>10</v>
      </c>
      <c r="R2622" t="str">
        <f>TRIM(טבלה1[[#This Row],[small letters]])</f>
        <v>all levels</v>
      </c>
      <c r="S2622" s="6">
        <v>1</v>
      </c>
      <c r="T2622" s="12">
        <v>41652</v>
      </c>
      <c r="U2622" s="6">
        <f>DAY(טבלה1[[#This Row],[published_date]])</f>
        <v>13</v>
      </c>
      <c r="V2622" s="6">
        <f>MONTH(טבלה1[[#This Row],[published_date]])</f>
        <v>1</v>
      </c>
      <c r="W2622" s="6">
        <f>YEAR(טבלה1[[#This Row],[published_date]])</f>
        <v>2014</v>
      </c>
      <c r="X2622">
        <v>1</v>
      </c>
      <c r="Y2622" t="str">
        <f>VLOOKUP(טבלה1[[#This Row],[subject_id]],Subject_id!$A$2:$B$5,2)</f>
        <v>Business Finance</v>
      </c>
      <c r="Z2622" s="7">
        <v>43318</v>
      </c>
      <c r="AA2622">
        <f>_xlfn.DAYS(טבלה1[[#This Row],[Removal_date]],טבלה1[[#This Row],[published_date]])</f>
        <v>1666</v>
      </c>
      <c r="AB2622" s="4">
        <f>טבלה1[[#This Row],[price]]*טבלה1[[#This Row],[num_subscribers]]</f>
        <v>21480</v>
      </c>
    </row>
    <row r="2623" spans="1:28" x14ac:dyDescent="0.3">
      <c r="A2623">
        <v>145812</v>
      </c>
      <c r="B2623" t="s">
        <v>7251</v>
      </c>
      <c r="C2623" t="str">
        <f>LEFT(טבלה1[[#This Row],[course_title]],10)</f>
        <v>HTML FOR B</v>
      </c>
      <c r="D2623" t="str">
        <f>RIGHT(טבלה1[[#This Row],[course_title]],10)</f>
        <v xml:space="preserve"> BEGINNERS</v>
      </c>
      <c r="E2623" t="str">
        <f>MID(טבלה1[[#This Row],[course_title]],2,10)</f>
        <v>TML FOR BE</v>
      </c>
      <c r="F2623" t="s">
        <v>7252</v>
      </c>
      <c r="G2623" t="str">
        <f>REPLACE(טבלה1[[#This Row],[url]],19,3,"com")</f>
        <v>https://www.udemy.com/html-5-for-beginners/</v>
      </c>
      <c r="H2623" t="b">
        <v>1</v>
      </c>
      <c r="I2623" s="4">
        <v>20</v>
      </c>
      <c r="J2623" s="5">
        <v>791</v>
      </c>
      <c r="K2623" s="5">
        <v>8</v>
      </c>
      <c r="L2623" s="5">
        <v>16</v>
      </c>
      <c r="M2623">
        <v>1</v>
      </c>
      <c r="N2623" t="str">
        <f>VLOOKUP(טבלה1[[#This Row],[level_id]],Level_id!$A$2:$B$5,2)</f>
        <v>All levels</v>
      </c>
      <c r="O2623" t="str">
        <f>LOWER(טבלה1[[#This Row],[level_desc]])</f>
        <v>all levels</v>
      </c>
      <c r="P2623" s="3" t="str">
        <f>UPPER(טבלה1[[#This Row],[small letters]])</f>
        <v>ALL LEVELS</v>
      </c>
      <c r="Q2623">
        <f>LEN(טבלה1[[#This Row],[no spaces]])</f>
        <v>10</v>
      </c>
      <c r="R2623" t="str">
        <f>TRIM(טבלה1[[#This Row],[small letters]])</f>
        <v>all levels</v>
      </c>
      <c r="S2623" s="6">
        <v>1</v>
      </c>
      <c r="T2623" s="12">
        <v>41658</v>
      </c>
      <c r="U2623" s="6">
        <f>DAY(טבלה1[[#This Row],[published_date]])</f>
        <v>19</v>
      </c>
      <c r="V2623" s="6">
        <f>MONTH(טבלה1[[#This Row],[published_date]])</f>
        <v>1</v>
      </c>
      <c r="W2623" s="6">
        <f>YEAR(טבלה1[[#This Row],[published_date]])</f>
        <v>2014</v>
      </c>
      <c r="X2623">
        <v>4</v>
      </c>
      <c r="Y2623" t="str">
        <f>VLOOKUP(טבלה1[[#This Row],[subject_id]],Subject_id!$A$2:$B$5,2)</f>
        <v>Web Development</v>
      </c>
      <c r="Z2623" s="7">
        <v>43734</v>
      </c>
      <c r="AA2623">
        <f>_xlfn.DAYS(טבלה1[[#This Row],[Removal_date]],טבלה1[[#This Row],[published_date]])</f>
        <v>2076</v>
      </c>
      <c r="AB2623" s="4">
        <f>טבלה1[[#This Row],[price]]*טבלה1[[#This Row],[num_subscribers]]</f>
        <v>15820</v>
      </c>
    </row>
    <row r="2624" spans="1:28" x14ac:dyDescent="0.3">
      <c r="A2624">
        <v>146450</v>
      </c>
      <c r="B2624" t="s">
        <v>4922</v>
      </c>
      <c r="C2624" t="str">
        <f>LEFT(טבלה1[[#This Row],[course_title]],10)</f>
        <v>A Year's W</v>
      </c>
      <c r="D2624" t="str">
        <f>RIGHT(טבלה1[[#This Row],[course_title]],10)</f>
        <v>ne Weekend</v>
      </c>
      <c r="E2624" t="str">
        <f>MID(טבלה1[[#This Row],[course_title]],2,10)</f>
        <v xml:space="preserve"> Year's Wo</v>
      </c>
      <c r="F2624" t="s">
        <v>4923</v>
      </c>
      <c r="G2624" t="str">
        <f>REPLACE(טבלה1[[#This Row],[url]],19,3,"com")</f>
        <v>https://www.udemy.com/a-years-worth-of-piano-lessons-in-one-weekend/</v>
      </c>
      <c r="H2624" t="b">
        <v>1</v>
      </c>
      <c r="I2624" s="4">
        <v>20</v>
      </c>
      <c r="J2624" s="5">
        <v>244</v>
      </c>
      <c r="K2624" s="5">
        <v>25</v>
      </c>
      <c r="L2624" s="5">
        <v>33</v>
      </c>
      <c r="M2624">
        <v>2</v>
      </c>
      <c r="N2624" t="str">
        <f>VLOOKUP(טבלה1[[#This Row],[level_id]],Level_id!$A$2:$B$5,2)</f>
        <v>Beginner Level</v>
      </c>
      <c r="O2624" t="str">
        <f>LOWER(טבלה1[[#This Row],[level_desc]])</f>
        <v>beginner level</v>
      </c>
      <c r="P2624" s="3" t="str">
        <f>UPPER(טבלה1[[#This Row],[small letters]])</f>
        <v>BEGINNER LEVEL</v>
      </c>
      <c r="Q2624">
        <f>LEN(טבלה1[[#This Row],[no spaces]])</f>
        <v>14</v>
      </c>
      <c r="R2624" t="str">
        <f>TRIM(טבלה1[[#This Row],[small letters]])</f>
        <v>beginner level</v>
      </c>
      <c r="S2624" s="6">
        <v>6</v>
      </c>
      <c r="T2624" s="12">
        <v>41759</v>
      </c>
      <c r="U2624" s="6">
        <f>DAY(טבלה1[[#This Row],[published_date]])</f>
        <v>30</v>
      </c>
      <c r="V2624" s="6">
        <f>MONTH(טבלה1[[#This Row],[published_date]])</f>
        <v>4</v>
      </c>
      <c r="W2624" s="6">
        <f>YEAR(טבלה1[[#This Row],[published_date]])</f>
        <v>2014</v>
      </c>
      <c r="X2624">
        <v>3</v>
      </c>
      <c r="Y2624" t="str">
        <f>VLOOKUP(טבלה1[[#This Row],[subject_id]],Subject_id!$A$2:$B$5,2)</f>
        <v>Musical Instruments</v>
      </c>
      <c r="Z2624" s="7">
        <v>43465</v>
      </c>
      <c r="AA2624">
        <f>_xlfn.DAYS(טבלה1[[#This Row],[Removal_date]],טבלה1[[#This Row],[published_date]])</f>
        <v>1706</v>
      </c>
      <c r="AB2624" s="4">
        <f>טבלה1[[#This Row],[price]]*טבלה1[[#This Row],[num_subscribers]]</f>
        <v>4880</v>
      </c>
    </row>
    <row r="2625" spans="1:28" x14ac:dyDescent="0.3">
      <c r="A2625">
        <v>146454</v>
      </c>
      <c r="B2625" t="s">
        <v>1860</v>
      </c>
      <c r="C2625" t="str">
        <f>LEFT(טבלה1[[#This Row],[course_title]],10)</f>
        <v>2. Princip</v>
      </c>
      <c r="D2625" t="str">
        <f>RIGHT(טבלה1[[#This Row],[course_title]],10)</f>
        <v>d problems</v>
      </c>
      <c r="E2625" t="str">
        <f>MID(טבלה1[[#This Row],[course_title]],2,10)</f>
        <v>. Principl</v>
      </c>
      <c r="F2625" t="s">
        <v>1861</v>
      </c>
      <c r="G2625" t="str">
        <f>REPLACE(טבלה1[[#This Row],[url]],19,3,"com")</f>
        <v>https://www.udemy.com/principles-of-simple-interest-advanced-problems/</v>
      </c>
      <c r="H2625" t="b">
        <v>1</v>
      </c>
      <c r="I2625" s="4">
        <v>20</v>
      </c>
      <c r="J2625" s="5">
        <v>10</v>
      </c>
      <c r="K2625" s="5">
        <v>1</v>
      </c>
      <c r="L2625" s="5">
        <v>12</v>
      </c>
      <c r="M2625">
        <v>4</v>
      </c>
      <c r="N2625" t="str">
        <f>VLOOKUP(טבלה1[[#This Row],[level_id]],Level_id!$A$2:$B$5,2)</f>
        <v>Intermediate Level</v>
      </c>
      <c r="O2625" t="str">
        <f>LOWER(טבלה1[[#This Row],[level_desc]])</f>
        <v>intermediate level</v>
      </c>
      <c r="P2625" s="3" t="str">
        <f>UPPER(טבלה1[[#This Row],[small letters]])</f>
        <v>INTERMEDIATE LEVEL</v>
      </c>
      <c r="Q2625">
        <f>LEN(טבלה1[[#This Row],[no spaces]])</f>
        <v>18</v>
      </c>
      <c r="R2625" t="str">
        <f>TRIM(טבלה1[[#This Row],[small letters]])</f>
        <v>intermediate level</v>
      </c>
      <c r="S2625" s="6">
        <v>1.5</v>
      </c>
      <c r="T2625" s="12">
        <v>41659</v>
      </c>
      <c r="U2625" s="6">
        <f>DAY(טבלה1[[#This Row],[published_date]])</f>
        <v>20</v>
      </c>
      <c r="V2625" s="6">
        <f>MONTH(טבלה1[[#This Row],[published_date]])</f>
        <v>1</v>
      </c>
      <c r="W2625" s="6">
        <f>YEAR(טבלה1[[#This Row],[published_date]])</f>
        <v>2014</v>
      </c>
      <c r="X2625">
        <v>1</v>
      </c>
      <c r="Y2625" t="str">
        <f>VLOOKUP(טבלה1[[#This Row],[subject_id]],Subject_id!$A$2:$B$5,2)</f>
        <v>Business Finance</v>
      </c>
      <c r="Z2625" s="7">
        <v>44114</v>
      </c>
      <c r="AA2625">
        <f>_xlfn.DAYS(טבלה1[[#This Row],[Removal_date]],טבלה1[[#This Row],[published_date]])</f>
        <v>2455</v>
      </c>
      <c r="AB2625" s="4">
        <f>טבלה1[[#This Row],[price]]*טבלה1[[#This Row],[num_subscribers]]</f>
        <v>200</v>
      </c>
    </row>
    <row r="2626" spans="1:28" x14ac:dyDescent="0.3">
      <c r="A2626">
        <v>146852</v>
      </c>
      <c r="B2626" t="s">
        <v>4291</v>
      </c>
      <c r="C2626" t="str">
        <f>LEFT(טבלה1[[#This Row],[course_title]],10)</f>
        <v>Easy Piano</v>
      </c>
      <c r="D2626" t="str">
        <f>RIGHT(טבלה1[[#This Row],[course_title]],10)</f>
        <v>nce Needed</v>
      </c>
      <c r="E2626" t="str">
        <f>MID(טבלה1[[#This Row],[course_title]],2,10)</f>
        <v xml:space="preserve">asy Piano </v>
      </c>
      <c r="F2626" t="s">
        <v>4292</v>
      </c>
      <c r="G2626" t="str">
        <f>REPLACE(טבלה1[[#This Row],[url]],19,3,"com")</f>
        <v>https://www.udemy.com/easy-piano-basics-with-willie/</v>
      </c>
      <c r="H2626" t="b">
        <v>1</v>
      </c>
      <c r="I2626" s="4">
        <v>20</v>
      </c>
      <c r="J2626" s="5">
        <v>377</v>
      </c>
      <c r="K2626" s="5">
        <v>8</v>
      </c>
      <c r="L2626" s="5">
        <v>14</v>
      </c>
      <c r="M2626">
        <v>1</v>
      </c>
      <c r="N2626" t="str">
        <f>VLOOKUP(טבלה1[[#This Row],[level_id]],Level_id!$A$2:$B$5,2)</f>
        <v>All levels</v>
      </c>
      <c r="O2626" t="str">
        <f>LOWER(טבלה1[[#This Row],[level_desc]])</f>
        <v>all levels</v>
      </c>
      <c r="P2626" s="3" t="str">
        <f>UPPER(טבלה1[[#This Row],[small letters]])</f>
        <v>ALL LEVELS</v>
      </c>
      <c r="Q2626">
        <f>LEN(טבלה1[[#This Row],[no spaces]])</f>
        <v>10</v>
      </c>
      <c r="R2626" t="str">
        <f>TRIM(טבלה1[[#This Row],[small letters]])</f>
        <v>all levels</v>
      </c>
      <c r="S2626" s="6">
        <v>1.5</v>
      </c>
      <c r="T2626" s="12">
        <v>41669</v>
      </c>
      <c r="U2626" s="6">
        <f>DAY(טבלה1[[#This Row],[published_date]])</f>
        <v>30</v>
      </c>
      <c r="V2626" s="6">
        <f>MONTH(טבלה1[[#This Row],[published_date]])</f>
        <v>1</v>
      </c>
      <c r="W2626" s="6">
        <f>YEAR(טבלה1[[#This Row],[published_date]])</f>
        <v>2014</v>
      </c>
      <c r="X2626">
        <v>3</v>
      </c>
      <c r="Y2626" t="str">
        <f>VLOOKUP(טבלה1[[#This Row],[subject_id]],Subject_id!$A$2:$B$5,2)</f>
        <v>Musical Instruments</v>
      </c>
      <c r="Z2626" s="7">
        <v>43734</v>
      </c>
      <c r="AA2626">
        <f>_xlfn.DAYS(טבלה1[[#This Row],[Removal_date]],טבלה1[[#This Row],[published_date]])</f>
        <v>2065</v>
      </c>
      <c r="AB2626" s="4">
        <f>טבלה1[[#This Row],[price]]*טבלה1[[#This Row],[num_subscribers]]</f>
        <v>7540</v>
      </c>
    </row>
    <row r="2627" spans="1:28" x14ac:dyDescent="0.3">
      <c r="A2627">
        <v>147404</v>
      </c>
      <c r="B2627" t="s">
        <v>3718</v>
      </c>
      <c r="C2627" t="str">
        <f>LEFT(טבלה1[[#This Row],[course_title]],10)</f>
        <v>Guitar Fre</v>
      </c>
      <c r="D2627" t="str">
        <f>RIGHT(טבלה1[[#This Row],[course_title]],10)</f>
        <v xml:space="preserve"> Guitarist</v>
      </c>
      <c r="E2627" t="str">
        <f>MID(טבלה1[[#This Row],[course_title]],2,10)</f>
        <v>uitar Fret</v>
      </c>
      <c r="F2627" t="s">
        <v>3719</v>
      </c>
      <c r="G2627" t="str">
        <f>REPLACE(טבלה1[[#This Row],[url]],19,3,"com")</f>
        <v>https://www.udemy.com/fretboard-mastery-for-the-blues-guitarist/</v>
      </c>
      <c r="H2627" t="b">
        <v>1</v>
      </c>
      <c r="I2627" s="4">
        <v>20</v>
      </c>
      <c r="J2627" s="5">
        <v>257</v>
      </c>
      <c r="K2627" s="5">
        <v>6</v>
      </c>
      <c r="L2627" s="5">
        <v>5</v>
      </c>
      <c r="M2627">
        <v>1</v>
      </c>
      <c r="N2627" t="str">
        <f>VLOOKUP(טבלה1[[#This Row],[level_id]],Level_id!$A$2:$B$5,2)</f>
        <v>All levels</v>
      </c>
      <c r="O2627" t="str">
        <f>LOWER(טבלה1[[#This Row],[level_desc]])</f>
        <v>all levels</v>
      </c>
      <c r="P2627" s="3" t="str">
        <f>UPPER(טבלה1[[#This Row],[small letters]])</f>
        <v>ALL LEVELS</v>
      </c>
      <c r="Q2627">
        <f>LEN(טבלה1[[#This Row],[no spaces]])</f>
        <v>10</v>
      </c>
      <c r="R2627" t="str">
        <f>TRIM(טבלה1[[#This Row],[small letters]])</f>
        <v>all levels</v>
      </c>
      <c r="S2627" s="6">
        <v>1</v>
      </c>
      <c r="T2627" s="12">
        <v>41655</v>
      </c>
      <c r="U2627" s="6">
        <f>DAY(טבלה1[[#This Row],[published_date]])</f>
        <v>16</v>
      </c>
      <c r="V2627" s="6">
        <f>MONTH(טבלה1[[#This Row],[published_date]])</f>
        <v>1</v>
      </c>
      <c r="W2627" s="6">
        <f>YEAR(טבלה1[[#This Row],[published_date]])</f>
        <v>2014</v>
      </c>
      <c r="X2627">
        <v>3</v>
      </c>
      <c r="Y2627" t="str">
        <f>VLOOKUP(טבלה1[[#This Row],[subject_id]],Subject_id!$A$2:$B$5,2)</f>
        <v>Musical Instruments</v>
      </c>
      <c r="Z2627" s="7">
        <v>43734</v>
      </c>
      <c r="AA2627">
        <f>_xlfn.DAYS(טבלה1[[#This Row],[Removal_date]],טבלה1[[#This Row],[published_date]])</f>
        <v>2079</v>
      </c>
      <c r="AB2627" s="4">
        <f>טבלה1[[#This Row],[price]]*טבלה1[[#This Row],[num_subscribers]]</f>
        <v>5140</v>
      </c>
    </row>
    <row r="2628" spans="1:28" x14ac:dyDescent="0.3">
      <c r="A2628">
        <v>147754</v>
      </c>
      <c r="B2628" t="s">
        <v>4293</v>
      </c>
      <c r="C2628" t="str">
        <f>LEFT(טבלה1[[#This Row],[course_title]],10)</f>
        <v>Guitar Tec</v>
      </c>
      <c r="D2628" t="str">
        <f>RIGHT(טבלה1[[#This Row],[course_title]],10)</f>
        <v>ng Workout</v>
      </c>
      <c r="E2628" t="str">
        <f>MID(טבלה1[[#This Row],[course_title]],2,10)</f>
        <v>uitar Tech</v>
      </c>
      <c r="F2628" t="s">
        <v>4294</v>
      </c>
      <c r="G2628" t="str">
        <f>REPLACE(טבלה1[[#This Row],[url]],19,3,"com")</f>
        <v>https://www.udemy.com/the-ultimate-chop-building-workout-for-the-blues-guitarist/</v>
      </c>
      <c r="H2628" t="b">
        <v>1</v>
      </c>
      <c r="I2628" s="4">
        <v>20</v>
      </c>
      <c r="J2628" s="5">
        <v>273</v>
      </c>
      <c r="K2628" s="5">
        <v>4</v>
      </c>
      <c r="L2628" s="5">
        <v>6</v>
      </c>
      <c r="M2628">
        <v>1</v>
      </c>
      <c r="N2628" t="str">
        <f>VLOOKUP(טבלה1[[#This Row],[level_id]],Level_id!$A$2:$B$5,2)</f>
        <v>All levels</v>
      </c>
      <c r="O2628" t="str">
        <f>LOWER(טבלה1[[#This Row],[level_desc]])</f>
        <v>all levels</v>
      </c>
      <c r="P2628" s="3" t="str">
        <f>UPPER(טבלה1[[#This Row],[small letters]])</f>
        <v>ALL LEVELS</v>
      </c>
      <c r="Q2628">
        <f>LEN(טבלה1[[#This Row],[no spaces]])</f>
        <v>10</v>
      </c>
      <c r="R2628" t="str">
        <f>TRIM(טבלה1[[#This Row],[small letters]])</f>
        <v>all levels</v>
      </c>
      <c r="S2628" s="6">
        <v>1.5</v>
      </c>
      <c r="T2628" s="12">
        <v>41655</v>
      </c>
      <c r="U2628" s="6">
        <f>DAY(טבלה1[[#This Row],[published_date]])</f>
        <v>16</v>
      </c>
      <c r="V2628" s="6">
        <f>MONTH(טבלה1[[#This Row],[published_date]])</f>
        <v>1</v>
      </c>
      <c r="W2628" s="6">
        <f>YEAR(טבלה1[[#This Row],[published_date]])</f>
        <v>2014</v>
      </c>
      <c r="X2628">
        <v>3</v>
      </c>
      <c r="Y2628" t="str">
        <f>VLOOKUP(טבלה1[[#This Row],[subject_id]],Subject_id!$A$2:$B$5,2)</f>
        <v>Musical Instruments</v>
      </c>
      <c r="Z2628" s="7">
        <v>43734</v>
      </c>
      <c r="AA2628">
        <f>_xlfn.DAYS(טבלה1[[#This Row],[Removal_date]],טבלה1[[#This Row],[published_date]])</f>
        <v>2079</v>
      </c>
      <c r="AB2628" s="4">
        <f>טבלה1[[#This Row],[price]]*טבלה1[[#This Row],[num_subscribers]]</f>
        <v>5460</v>
      </c>
    </row>
    <row r="2629" spans="1:28" x14ac:dyDescent="0.3">
      <c r="A2629">
        <v>148028</v>
      </c>
      <c r="B2629" t="s">
        <v>2284</v>
      </c>
      <c r="C2629" t="str">
        <f>LEFT(טבלה1[[#This Row],[course_title]],10)</f>
        <v>Become a C</v>
      </c>
      <c r="D2629" t="str">
        <f>RIGHT(טבלה1[[#This Row],[course_title]],10)</f>
        <v>es Markets</v>
      </c>
      <c r="E2629" t="str">
        <f>MID(טבלה1[[#This Row],[course_title]],2,10)</f>
        <v>ecome a Ca</v>
      </c>
      <c r="F2629" t="s">
        <v>2285</v>
      </c>
      <c r="G2629" t="str">
        <f>REPLACE(טבלה1[[#This Row],[url]],19,3,"com")</f>
        <v>https://www.udemy.com/become-a-career-day-trader/</v>
      </c>
      <c r="H2629" t="b">
        <v>1</v>
      </c>
      <c r="I2629" s="4">
        <v>20</v>
      </c>
      <c r="J2629" s="5">
        <v>207</v>
      </c>
      <c r="K2629" s="5">
        <v>8</v>
      </c>
      <c r="L2629" s="5">
        <v>30</v>
      </c>
      <c r="M2629">
        <v>1</v>
      </c>
      <c r="N2629" t="str">
        <f>VLOOKUP(טבלה1[[#This Row],[level_id]],Level_id!$A$2:$B$5,2)</f>
        <v>All levels</v>
      </c>
      <c r="O2629" t="str">
        <f>LOWER(טבלה1[[#This Row],[level_desc]])</f>
        <v>all levels</v>
      </c>
      <c r="P2629" s="3" t="str">
        <f>UPPER(טבלה1[[#This Row],[small letters]])</f>
        <v>ALL LEVELS</v>
      </c>
      <c r="Q2629">
        <f>LEN(טבלה1[[#This Row],[no spaces]])</f>
        <v>10</v>
      </c>
      <c r="R2629" t="str">
        <f>TRIM(טבלה1[[#This Row],[small letters]])</f>
        <v>all levels</v>
      </c>
      <c r="S2629" s="6">
        <v>3.5</v>
      </c>
      <c r="T2629" s="12">
        <v>41666</v>
      </c>
      <c r="U2629" s="6">
        <f>DAY(טבלה1[[#This Row],[published_date]])</f>
        <v>27</v>
      </c>
      <c r="V2629" s="6">
        <f>MONTH(טבלה1[[#This Row],[published_date]])</f>
        <v>1</v>
      </c>
      <c r="W2629" s="6">
        <f>YEAR(טבלה1[[#This Row],[published_date]])</f>
        <v>2014</v>
      </c>
      <c r="X2629">
        <v>1</v>
      </c>
      <c r="Y2629" t="str">
        <f>VLOOKUP(טבלה1[[#This Row],[subject_id]],Subject_id!$A$2:$B$5,2)</f>
        <v>Business Finance</v>
      </c>
      <c r="Z2629" s="7">
        <v>43734</v>
      </c>
      <c r="AA2629">
        <f>_xlfn.DAYS(טבלה1[[#This Row],[Removal_date]],טבלה1[[#This Row],[published_date]])</f>
        <v>2068</v>
      </c>
      <c r="AB2629" s="4">
        <f>טבלה1[[#This Row],[price]]*טבלה1[[#This Row],[num_subscribers]]</f>
        <v>4140</v>
      </c>
    </row>
    <row r="2630" spans="1:28" x14ac:dyDescent="0.3">
      <c r="A2630">
        <v>148982</v>
      </c>
      <c r="B2630" t="s">
        <v>3430</v>
      </c>
      <c r="C2630" t="str">
        <f>LEFT(טבלה1[[#This Row],[course_title]],10)</f>
        <v>Mashup - T</v>
      </c>
      <c r="D2630" t="str">
        <f>RIGHT(טבלה1[[#This Row],[course_title]],10)</f>
        <v>l painting</v>
      </c>
      <c r="E2630" t="str">
        <f>MID(טבלה1[[#This Row],[course_title]],2,10)</f>
        <v>ashup - Tr</v>
      </c>
      <c r="F2630" t="s">
        <v>3431</v>
      </c>
      <c r="G2630" t="str">
        <f>REPLACE(טבלה1[[#This Row],[url]],19,3,"com")</f>
        <v>https://www.udemy.com/mashup-transform-a-scanned-sketch-into-a-digital-painting/</v>
      </c>
      <c r="H2630" t="b">
        <v>1</v>
      </c>
      <c r="I2630" s="4">
        <v>20</v>
      </c>
      <c r="J2630" s="5">
        <v>57</v>
      </c>
      <c r="K2630" s="5">
        <v>3</v>
      </c>
      <c r="L2630" s="5">
        <v>16</v>
      </c>
      <c r="M2630">
        <v>4</v>
      </c>
      <c r="N2630" t="str">
        <f>VLOOKUP(טבלה1[[#This Row],[level_id]],Level_id!$A$2:$B$5,2)</f>
        <v>Intermediate Level</v>
      </c>
      <c r="O2630" t="str">
        <f>LOWER(טבלה1[[#This Row],[level_desc]])</f>
        <v>intermediate level</v>
      </c>
      <c r="P2630" s="3" t="str">
        <f>UPPER(טבלה1[[#This Row],[small letters]])</f>
        <v>INTERMEDIATE LEVEL</v>
      </c>
      <c r="Q2630">
        <f>LEN(טבלה1[[#This Row],[no spaces]])</f>
        <v>18</v>
      </c>
      <c r="R2630" t="str">
        <f>TRIM(טבלה1[[#This Row],[small letters]])</f>
        <v>intermediate level</v>
      </c>
      <c r="S2630" s="6">
        <v>2</v>
      </c>
      <c r="T2630" s="12">
        <v>41935</v>
      </c>
      <c r="U2630" s="6">
        <f>DAY(טבלה1[[#This Row],[published_date]])</f>
        <v>23</v>
      </c>
      <c r="V2630" s="6">
        <f>MONTH(טבלה1[[#This Row],[published_date]])</f>
        <v>10</v>
      </c>
      <c r="W2630" s="6">
        <f>YEAR(טבלה1[[#This Row],[published_date]])</f>
        <v>2014</v>
      </c>
      <c r="X2630">
        <v>2</v>
      </c>
      <c r="Y2630" t="str">
        <f>VLOOKUP(טבלה1[[#This Row],[subject_id]],Subject_id!$A$2:$B$5,2)</f>
        <v>Graphic Design</v>
      </c>
      <c r="Z2630" s="7">
        <v>44114</v>
      </c>
      <c r="AA2630">
        <f>_xlfn.DAYS(טבלה1[[#This Row],[Removal_date]],טבלה1[[#This Row],[published_date]])</f>
        <v>2179</v>
      </c>
      <c r="AB2630" s="4">
        <f>טבלה1[[#This Row],[price]]*טבלה1[[#This Row],[num_subscribers]]</f>
        <v>1140</v>
      </c>
    </row>
    <row r="2631" spans="1:28" x14ac:dyDescent="0.3">
      <c r="A2631">
        <v>149042</v>
      </c>
      <c r="B2631" t="s">
        <v>7113</v>
      </c>
      <c r="C2631" t="str">
        <f>LEFT(טבלה1[[#This Row],[course_title]],10)</f>
        <v>JavaScript</v>
      </c>
      <c r="D2631" t="str">
        <f>RIGHT(טבלה1[[#This Row],[course_title]],10)</f>
        <v xml:space="preserve"> Beginners</v>
      </c>
      <c r="E2631" t="str">
        <f>MID(טבלה1[[#This Row],[course_title]],2,10)</f>
        <v xml:space="preserve">avaScript </v>
      </c>
      <c r="F2631" t="s">
        <v>7114</v>
      </c>
      <c r="G2631" t="str">
        <f>REPLACE(טבלה1[[#This Row],[url]],19,3,"com")</f>
        <v>https://www.udemy.com/javascript-for-absolute-beginners/</v>
      </c>
      <c r="H2631" t="b">
        <v>1</v>
      </c>
      <c r="I2631" s="4">
        <v>20</v>
      </c>
      <c r="J2631" s="5">
        <v>10689</v>
      </c>
      <c r="K2631" s="5">
        <v>394</v>
      </c>
      <c r="L2631" s="5">
        <v>17</v>
      </c>
      <c r="M2631">
        <v>2</v>
      </c>
      <c r="N2631" t="str">
        <f>VLOOKUP(טבלה1[[#This Row],[level_id]],Level_id!$A$2:$B$5,2)</f>
        <v>Beginner Level</v>
      </c>
      <c r="O2631" t="str">
        <f>LOWER(טבלה1[[#This Row],[level_desc]])</f>
        <v>beginner level</v>
      </c>
      <c r="P2631" s="3" t="str">
        <f>UPPER(טבלה1[[#This Row],[small letters]])</f>
        <v>BEGINNER LEVEL</v>
      </c>
      <c r="Q2631">
        <f>LEN(טבלה1[[#This Row],[no spaces]])</f>
        <v>14</v>
      </c>
      <c r="R2631" t="str">
        <f>TRIM(טבלה1[[#This Row],[small letters]])</f>
        <v>beginner level</v>
      </c>
      <c r="S2631" s="6">
        <v>2</v>
      </c>
      <c r="T2631" s="12">
        <v>41660</v>
      </c>
      <c r="U2631" s="6">
        <f>DAY(טבלה1[[#This Row],[published_date]])</f>
        <v>21</v>
      </c>
      <c r="V2631" s="6">
        <f>MONTH(טבלה1[[#This Row],[published_date]])</f>
        <v>1</v>
      </c>
      <c r="W2631" s="6">
        <f>YEAR(טבלה1[[#This Row],[published_date]])</f>
        <v>2014</v>
      </c>
      <c r="X2631">
        <v>4</v>
      </c>
      <c r="Y2631" t="str">
        <f>VLOOKUP(טבלה1[[#This Row],[subject_id]],Subject_id!$A$2:$B$5,2)</f>
        <v>Web Development</v>
      </c>
      <c r="Z2631" s="7">
        <v>43465</v>
      </c>
      <c r="AA2631">
        <f>_xlfn.DAYS(טבלה1[[#This Row],[Removal_date]],טבלה1[[#This Row],[published_date]])</f>
        <v>1805</v>
      </c>
      <c r="AB2631" s="4">
        <f>טבלה1[[#This Row],[price]]*טבלה1[[#This Row],[num_subscribers]]</f>
        <v>213780</v>
      </c>
    </row>
    <row r="2632" spans="1:28" x14ac:dyDescent="0.3">
      <c r="A2632">
        <v>151120</v>
      </c>
      <c r="B2632" t="s">
        <v>4452</v>
      </c>
      <c r="C2632" t="str">
        <f>LEFT(טבלה1[[#This Row],[course_title]],10)</f>
        <v xml:space="preserve">Rhythm to </v>
      </c>
      <c r="D2632" t="str">
        <f>RIGHT(טבלה1[[#This Row],[course_title]],10)</f>
        <v>um Lessons</v>
      </c>
      <c r="E2632" t="str">
        <f>MID(טבלה1[[#This Row],[course_title]],2,10)</f>
        <v>hythm to R</v>
      </c>
      <c r="F2632" t="s">
        <v>4453</v>
      </c>
      <c r="G2632" t="str">
        <f>REPLACE(טבלה1[[#This Row],[url]],19,3,"com")</f>
        <v>https://www.udemy.com/drum-lesson-1-quarter-notes/</v>
      </c>
      <c r="H2632" t="b">
        <v>1</v>
      </c>
      <c r="I2632" s="4">
        <v>20</v>
      </c>
      <c r="J2632" s="5">
        <v>44</v>
      </c>
      <c r="K2632" s="5">
        <v>2</v>
      </c>
      <c r="L2632" s="5">
        <v>7</v>
      </c>
      <c r="M2632">
        <v>2</v>
      </c>
      <c r="N2632" t="str">
        <f>VLOOKUP(טבלה1[[#This Row],[level_id]],Level_id!$A$2:$B$5,2)</f>
        <v>Beginner Level</v>
      </c>
      <c r="O2632" t="str">
        <f>LOWER(טבלה1[[#This Row],[level_desc]])</f>
        <v>beginner level</v>
      </c>
      <c r="P2632" s="3" t="str">
        <f>UPPER(טבלה1[[#This Row],[small letters]])</f>
        <v>BEGINNER LEVEL</v>
      </c>
      <c r="Q2632">
        <f>LEN(טבלה1[[#This Row],[no spaces]])</f>
        <v>14</v>
      </c>
      <c r="R2632" t="str">
        <f>TRIM(טבלה1[[#This Row],[small letters]])</f>
        <v>beginner level</v>
      </c>
      <c r="S2632" s="6">
        <v>1</v>
      </c>
      <c r="T2632" s="12">
        <v>41672</v>
      </c>
      <c r="U2632" s="6">
        <f>DAY(טבלה1[[#This Row],[published_date]])</f>
        <v>2</v>
      </c>
      <c r="V2632" s="6">
        <f>MONTH(טבלה1[[#This Row],[published_date]])</f>
        <v>2</v>
      </c>
      <c r="W2632" s="6">
        <f>YEAR(טבלה1[[#This Row],[published_date]])</f>
        <v>2014</v>
      </c>
      <c r="X2632">
        <v>3</v>
      </c>
      <c r="Y2632" t="str">
        <f>VLOOKUP(טבלה1[[#This Row],[subject_id]],Subject_id!$A$2:$B$5,2)</f>
        <v>Musical Instruments</v>
      </c>
      <c r="Z2632" s="7">
        <v>43465</v>
      </c>
      <c r="AA2632">
        <f>_xlfn.DAYS(טבלה1[[#This Row],[Removal_date]],טבלה1[[#This Row],[published_date]])</f>
        <v>1793</v>
      </c>
      <c r="AB2632" s="4">
        <f>טבלה1[[#This Row],[price]]*טבלה1[[#This Row],[num_subscribers]]</f>
        <v>880</v>
      </c>
    </row>
    <row r="2633" spans="1:28" x14ac:dyDescent="0.3">
      <c r="A2633">
        <v>153230</v>
      </c>
      <c r="B2633" t="s">
        <v>4322</v>
      </c>
      <c r="C2633" t="str">
        <f>LEFT(טבלה1[[#This Row],[course_title]],10)</f>
        <v xml:space="preserve">Swing Low </v>
      </c>
      <c r="D2633" t="str">
        <f>RIGHT(טבלה1[[#This Row],[course_title]],10)</f>
        <v>yle Course</v>
      </c>
      <c r="E2633" t="str">
        <f>MID(טבלה1[[#This Row],[course_title]],2,10)</f>
        <v>wing Low -</v>
      </c>
      <c r="F2633" t="s">
        <v>4323</v>
      </c>
      <c r="G2633" t="str">
        <f>REPLACE(טבלה1[[#This Row],[url]],19,3,"com")</f>
        <v>https://www.udemy.com/swing-low-nashville-piano-style/</v>
      </c>
      <c r="H2633" t="b">
        <v>1</v>
      </c>
      <c r="I2633" s="4">
        <v>20</v>
      </c>
      <c r="J2633" s="5">
        <v>146</v>
      </c>
      <c r="K2633" s="5">
        <v>5</v>
      </c>
      <c r="L2633" s="5">
        <v>15</v>
      </c>
      <c r="M2633">
        <v>1</v>
      </c>
      <c r="N2633" t="str">
        <f>VLOOKUP(טבלה1[[#This Row],[level_id]],Level_id!$A$2:$B$5,2)</f>
        <v>All levels</v>
      </c>
      <c r="O2633" t="str">
        <f>LOWER(טבלה1[[#This Row],[level_desc]])</f>
        <v>all levels</v>
      </c>
      <c r="P2633" s="3" t="str">
        <f>UPPER(טבלה1[[#This Row],[small letters]])</f>
        <v>ALL LEVELS</v>
      </c>
      <c r="Q2633">
        <f>LEN(טבלה1[[#This Row],[no spaces]])</f>
        <v>10</v>
      </c>
      <c r="R2633" t="str">
        <f>TRIM(טבלה1[[#This Row],[small letters]])</f>
        <v>all levels</v>
      </c>
      <c r="S2633" s="6">
        <v>1</v>
      </c>
      <c r="T2633" s="12">
        <v>41669</v>
      </c>
      <c r="U2633" s="6">
        <f>DAY(טבלה1[[#This Row],[published_date]])</f>
        <v>30</v>
      </c>
      <c r="V2633" s="6">
        <f>MONTH(טבלה1[[#This Row],[published_date]])</f>
        <v>1</v>
      </c>
      <c r="W2633" s="6">
        <f>YEAR(טבלה1[[#This Row],[published_date]])</f>
        <v>2014</v>
      </c>
      <c r="X2633">
        <v>3</v>
      </c>
      <c r="Y2633" t="str">
        <f>VLOOKUP(טבלה1[[#This Row],[subject_id]],Subject_id!$A$2:$B$5,2)</f>
        <v>Musical Instruments</v>
      </c>
      <c r="Z2633" s="7">
        <v>43734</v>
      </c>
      <c r="AA2633">
        <f>_xlfn.DAYS(טבלה1[[#This Row],[Removal_date]],טבלה1[[#This Row],[published_date]])</f>
        <v>2065</v>
      </c>
      <c r="AB2633" s="4">
        <f>טבלה1[[#This Row],[price]]*טבלה1[[#This Row],[num_subscribers]]</f>
        <v>2920</v>
      </c>
    </row>
    <row r="2634" spans="1:28" x14ac:dyDescent="0.3">
      <c r="A2634">
        <v>155344</v>
      </c>
      <c r="B2634" t="s">
        <v>464</v>
      </c>
      <c r="C2634" t="str">
        <f>LEFT(טבלה1[[#This Row],[course_title]],10)</f>
        <v>Introducti</v>
      </c>
      <c r="D2634" t="str">
        <f>RIGHT(טבלה1[[#This Row],[course_title]],10)</f>
        <v>ccounting)</v>
      </c>
      <c r="E2634" t="str">
        <f>MID(טבלה1[[#This Row],[course_title]],2,10)</f>
        <v>ntroductio</v>
      </c>
      <c r="F2634" t="s">
        <v>465</v>
      </c>
      <c r="G2634" t="str">
        <f>REPLACE(טבלה1[[#This Row],[url]],19,3,"com")</f>
        <v>https://www.udemy.com/introduction-to-bookkeeping/</v>
      </c>
      <c r="H2634" t="b">
        <v>1</v>
      </c>
      <c r="I2634" s="4">
        <v>20</v>
      </c>
      <c r="J2634" s="5">
        <v>3251</v>
      </c>
      <c r="K2634" s="5">
        <v>10</v>
      </c>
      <c r="L2634" s="5">
        <v>59</v>
      </c>
      <c r="M2634">
        <v>2</v>
      </c>
      <c r="N2634" t="str">
        <f>VLOOKUP(טבלה1[[#This Row],[level_id]],Level_id!$A$2:$B$5,2)</f>
        <v>Beginner Level</v>
      </c>
      <c r="O2634" t="str">
        <f>LOWER(טבלה1[[#This Row],[level_desc]])</f>
        <v>beginner level</v>
      </c>
      <c r="P2634" s="3" t="str">
        <f>UPPER(טבלה1[[#This Row],[small letters]])</f>
        <v>BEGINNER LEVEL</v>
      </c>
      <c r="Q2634">
        <f>LEN(טבלה1[[#This Row],[no spaces]])</f>
        <v>14</v>
      </c>
      <c r="R2634" t="str">
        <f>TRIM(טבלה1[[#This Row],[small letters]])</f>
        <v>beginner level</v>
      </c>
      <c r="S2634" s="6">
        <v>12</v>
      </c>
      <c r="T2634" s="12">
        <v>41670</v>
      </c>
      <c r="U2634" s="6">
        <f>DAY(טבלה1[[#This Row],[published_date]])</f>
        <v>31</v>
      </c>
      <c r="V2634" s="6">
        <f>MONTH(טבלה1[[#This Row],[published_date]])</f>
        <v>1</v>
      </c>
      <c r="W2634" s="6">
        <f>YEAR(טבלה1[[#This Row],[published_date]])</f>
        <v>2014</v>
      </c>
      <c r="X2634">
        <v>1</v>
      </c>
      <c r="Y2634" t="str">
        <f>VLOOKUP(טבלה1[[#This Row],[subject_id]],Subject_id!$A$2:$B$5,2)</f>
        <v>Business Finance</v>
      </c>
      <c r="Z2634" s="7">
        <v>43245</v>
      </c>
      <c r="AA2634">
        <f>_xlfn.DAYS(טבלה1[[#This Row],[Removal_date]],טבלה1[[#This Row],[published_date]])</f>
        <v>1575</v>
      </c>
      <c r="AB2634" s="4">
        <f>טבלה1[[#This Row],[price]]*טבלה1[[#This Row],[num_subscribers]]</f>
        <v>65020</v>
      </c>
    </row>
    <row r="2635" spans="1:28" x14ac:dyDescent="0.3">
      <c r="A2635">
        <v>155616</v>
      </c>
      <c r="B2635" t="s">
        <v>1190</v>
      </c>
      <c r="C2635" t="str">
        <f>LEFT(טבלה1[[#This Row],[course_title]],10)</f>
        <v>4. Ordinar</v>
      </c>
      <c r="D2635" t="str">
        <f>RIGHT(טבלה1[[#This Row],[course_title]],10)</f>
        <v>The Basics</v>
      </c>
      <c r="E2635" t="str">
        <f>MID(טבלה1[[#This Row],[course_title]],2,10)</f>
        <v>. Ordinary</v>
      </c>
      <c r="F2635" t="s">
        <v>1191</v>
      </c>
      <c r="G2635" t="str">
        <f>REPLACE(טבלה1[[#This Row],[url]],19,3,"com")</f>
        <v>https://www.udemy.com/ordinary-simple-annuities-the-basics/</v>
      </c>
      <c r="H2635" t="b">
        <v>1</v>
      </c>
      <c r="I2635" s="4">
        <v>20</v>
      </c>
      <c r="J2635" s="5">
        <v>237</v>
      </c>
      <c r="K2635" s="5">
        <v>1</v>
      </c>
      <c r="L2635" s="5">
        <v>17</v>
      </c>
      <c r="M2635">
        <v>1</v>
      </c>
      <c r="N2635" t="str">
        <f>VLOOKUP(טבלה1[[#This Row],[level_id]],Level_id!$A$2:$B$5,2)</f>
        <v>All levels</v>
      </c>
      <c r="O2635" t="str">
        <f>LOWER(טבלה1[[#This Row],[level_desc]])</f>
        <v>all levels</v>
      </c>
      <c r="P2635" s="3" t="str">
        <f>UPPER(טבלה1[[#This Row],[small letters]])</f>
        <v>ALL LEVELS</v>
      </c>
      <c r="Q2635">
        <f>LEN(טבלה1[[#This Row],[no spaces]])</f>
        <v>10</v>
      </c>
      <c r="R2635" t="str">
        <f>TRIM(טבלה1[[#This Row],[small letters]])</f>
        <v>all levels</v>
      </c>
      <c r="S2635" s="6">
        <v>1.5</v>
      </c>
      <c r="T2635" s="12">
        <v>41670</v>
      </c>
      <c r="U2635" s="6">
        <f>DAY(טבלה1[[#This Row],[published_date]])</f>
        <v>31</v>
      </c>
      <c r="V2635" s="6">
        <f>MONTH(טבלה1[[#This Row],[published_date]])</f>
        <v>1</v>
      </c>
      <c r="W2635" s="6">
        <f>YEAR(טבלה1[[#This Row],[published_date]])</f>
        <v>2014</v>
      </c>
      <c r="X2635">
        <v>1</v>
      </c>
      <c r="Y2635" t="str">
        <f>VLOOKUP(טבלה1[[#This Row],[subject_id]],Subject_id!$A$2:$B$5,2)</f>
        <v>Business Finance</v>
      </c>
      <c r="Z2635" s="7">
        <v>43318</v>
      </c>
      <c r="AA2635">
        <f>_xlfn.DAYS(טבלה1[[#This Row],[Removal_date]],טבלה1[[#This Row],[published_date]])</f>
        <v>1648</v>
      </c>
      <c r="AB2635" s="4">
        <f>טבלה1[[#This Row],[price]]*טבלה1[[#This Row],[num_subscribers]]</f>
        <v>4740</v>
      </c>
    </row>
    <row r="2636" spans="1:28" x14ac:dyDescent="0.3">
      <c r="A2636">
        <v>157336</v>
      </c>
      <c r="B2636" t="s">
        <v>1504</v>
      </c>
      <c r="C2636" t="str">
        <f>LEFT(טבלה1[[#This Row],[course_title]],10)</f>
        <v>10.  Bonds</v>
      </c>
      <c r="D2636" t="str">
        <f>RIGHT(טבלה1[[#This Row],[course_title]],10)</f>
        <v>nd Pricing</v>
      </c>
      <c r="E2636" t="str">
        <f>MID(טבלה1[[#This Row],[course_title]],2,10)</f>
        <v xml:space="preserve">0.  Bonds </v>
      </c>
      <c r="F2636" t="s">
        <v>1505</v>
      </c>
      <c r="G2636" t="str">
        <f>REPLACE(טבלה1[[#This Row],[url]],19,3,"com")</f>
        <v>https://www.udemy.com/bonds-and-bond-pricing/</v>
      </c>
      <c r="H2636" t="b">
        <v>1</v>
      </c>
      <c r="I2636" s="4">
        <v>20</v>
      </c>
      <c r="J2636" s="5">
        <v>308</v>
      </c>
      <c r="K2636" s="5">
        <v>4</v>
      </c>
      <c r="L2636" s="5">
        <v>10</v>
      </c>
      <c r="M2636">
        <v>1</v>
      </c>
      <c r="N2636" t="str">
        <f>VLOOKUP(טבלה1[[#This Row],[level_id]],Level_id!$A$2:$B$5,2)</f>
        <v>All levels</v>
      </c>
      <c r="O2636" t="str">
        <f>LOWER(טבלה1[[#This Row],[level_desc]])</f>
        <v>all levels</v>
      </c>
      <c r="P2636" s="3" t="str">
        <f>UPPER(טבלה1[[#This Row],[small letters]])</f>
        <v>ALL LEVELS</v>
      </c>
      <c r="Q2636">
        <f>LEN(טבלה1[[#This Row],[no spaces]])</f>
        <v>10</v>
      </c>
      <c r="R2636" t="str">
        <f>TRIM(טבלה1[[#This Row],[small letters]])</f>
        <v>all levels</v>
      </c>
      <c r="S2636" s="6">
        <v>1</v>
      </c>
      <c r="T2636" s="12">
        <v>41681</v>
      </c>
      <c r="U2636" s="6">
        <f>DAY(טבלה1[[#This Row],[published_date]])</f>
        <v>11</v>
      </c>
      <c r="V2636" s="6">
        <f>MONTH(טבלה1[[#This Row],[published_date]])</f>
        <v>2</v>
      </c>
      <c r="W2636" s="6">
        <f>YEAR(טבלה1[[#This Row],[published_date]])</f>
        <v>2014</v>
      </c>
      <c r="X2636">
        <v>1</v>
      </c>
      <c r="Y2636" t="str">
        <f>VLOOKUP(טבלה1[[#This Row],[subject_id]],Subject_id!$A$2:$B$5,2)</f>
        <v>Business Finance</v>
      </c>
      <c r="Z2636" s="7">
        <v>43318</v>
      </c>
      <c r="AA2636">
        <f>_xlfn.DAYS(טבלה1[[#This Row],[Removal_date]],טבלה1[[#This Row],[published_date]])</f>
        <v>1637</v>
      </c>
      <c r="AB2636" s="4">
        <f>טבלה1[[#This Row],[price]]*טבלה1[[#This Row],[num_subscribers]]</f>
        <v>6160</v>
      </c>
    </row>
    <row r="2637" spans="1:28" x14ac:dyDescent="0.3">
      <c r="A2637">
        <v>158140</v>
      </c>
      <c r="B2637" t="s">
        <v>2144</v>
      </c>
      <c r="C2637" t="str">
        <f>LEFT(טבלה1[[#This Row],[course_title]],10)</f>
        <v>9. Sinking</v>
      </c>
      <c r="D2637" t="str">
        <f>RIGHT(טבלה1[[#This Row],[course_title]],10)</f>
        <v>king Funds</v>
      </c>
      <c r="E2637" t="str">
        <f>MID(טבלה1[[#This Row],[course_title]],2,10)</f>
        <v xml:space="preserve">. Sinking </v>
      </c>
      <c r="F2637" t="s">
        <v>2145</v>
      </c>
      <c r="G2637" t="str">
        <f>REPLACE(טבלה1[[#This Row],[url]],19,3,"com")</f>
        <v>https://www.udemy.com/sinking-funds/</v>
      </c>
      <c r="H2637" t="b">
        <v>1</v>
      </c>
      <c r="I2637" s="4">
        <v>20</v>
      </c>
      <c r="J2637" s="5">
        <v>205</v>
      </c>
      <c r="K2637" s="5">
        <v>1</v>
      </c>
      <c r="L2637" s="5">
        <v>5</v>
      </c>
      <c r="M2637">
        <v>1</v>
      </c>
      <c r="N2637" t="str">
        <f>VLOOKUP(טבלה1[[#This Row],[level_id]],Level_id!$A$2:$B$5,2)</f>
        <v>All levels</v>
      </c>
      <c r="O2637" t="str">
        <f>LOWER(טבלה1[[#This Row],[level_desc]])</f>
        <v>all levels</v>
      </c>
      <c r="P2637" s="3" t="str">
        <f>UPPER(טבלה1[[#This Row],[small letters]])</f>
        <v>ALL LEVELS</v>
      </c>
      <c r="Q2637">
        <f>LEN(טבלה1[[#This Row],[no spaces]])</f>
        <v>10</v>
      </c>
      <c r="R2637" t="str">
        <f>TRIM(טבלה1[[#This Row],[small letters]])</f>
        <v>all levels</v>
      </c>
      <c r="S2637" s="6">
        <v>1</v>
      </c>
      <c r="T2637" s="12">
        <v>41681</v>
      </c>
      <c r="U2637" s="6">
        <f>DAY(טבלה1[[#This Row],[published_date]])</f>
        <v>11</v>
      </c>
      <c r="V2637" s="6">
        <f>MONTH(טבלה1[[#This Row],[published_date]])</f>
        <v>2</v>
      </c>
      <c r="W2637" s="6">
        <f>YEAR(טבלה1[[#This Row],[published_date]])</f>
        <v>2014</v>
      </c>
      <c r="X2637">
        <v>1</v>
      </c>
      <c r="Y2637" t="str">
        <f>VLOOKUP(טבלה1[[#This Row],[subject_id]],Subject_id!$A$2:$B$5,2)</f>
        <v>Business Finance</v>
      </c>
      <c r="Z2637" s="7">
        <v>43734</v>
      </c>
      <c r="AA2637">
        <f>_xlfn.DAYS(טבלה1[[#This Row],[Removal_date]],טבלה1[[#This Row],[published_date]])</f>
        <v>2053</v>
      </c>
      <c r="AB2637" s="4">
        <f>טבלה1[[#This Row],[price]]*טבלה1[[#This Row],[num_subscribers]]</f>
        <v>4100</v>
      </c>
    </row>
    <row r="2638" spans="1:28" x14ac:dyDescent="0.3">
      <c r="A2638">
        <v>158934</v>
      </c>
      <c r="B2638" t="s">
        <v>5044</v>
      </c>
      <c r="C2638" t="str">
        <f>LEFT(טבלה1[[#This Row],[course_title]],10)</f>
        <v>Code a per</v>
      </c>
      <c r="D2638" t="str">
        <f>RIGHT(טבלה1[[#This Row],[course_title]],10)</f>
        <v xml:space="preserve"> in 1 hour</v>
      </c>
      <c r="E2638" t="str">
        <f>MID(טבלה1[[#This Row],[course_title]],2,10)</f>
        <v>ode a pers</v>
      </c>
      <c r="F2638" t="s">
        <v>5045</v>
      </c>
      <c r="G2638" t="str">
        <f>REPLACE(טבלה1[[#This Row],[url]],19,3,"com")</f>
        <v>https://www.udemy.com/intro-to-html-and-css/</v>
      </c>
      <c r="H2638" t="b">
        <v>1</v>
      </c>
      <c r="I2638" s="4">
        <v>20</v>
      </c>
      <c r="J2638" s="5">
        <v>10610</v>
      </c>
      <c r="K2638" s="5">
        <v>83</v>
      </c>
      <c r="L2638" s="5">
        <v>10</v>
      </c>
      <c r="M2638">
        <v>2</v>
      </c>
      <c r="N2638" t="str">
        <f>VLOOKUP(טבלה1[[#This Row],[level_id]],Level_id!$A$2:$B$5,2)</f>
        <v>Beginner Level</v>
      </c>
      <c r="O2638" t="str">
        <f>LOWER(טבלה1[[#This Row],[level_desc]])</f>
        <v>beginner level</v>
      </c>
      <c r="P2638" s="3" t="str">
        <f>UPPER(טבלה1[[#This Row],[small letters]])</f>
        <v>BEGINNER LEVEL</v>
      </c>
      <c r="Q2638">
        <f>LEN(טבלה1[[#This Row],[no spaces]])</f>
        <v>14</v>
      </c>
      <c r="R2638" t="str">
        <f>TRIM(טבלה1[[#This Row],[small letters]])</f>
        <v>beginner level</v>
      </c>
      <c r="S2638" s="6">
        <v>1</v>
      </c>
      <c r="T2638" s="12">
        <v>41682</v>
      </c>
      <c r="U2638" s="6">
        <f>DAY(טבלה1[[#This Row],[published_date]])</f>
        <v>12</v>
      </c>
      <c r="V2638" s="6">
        <f>MONTH(טבלה1[[#This Row],[published_date]])</f>
        <v>2</v>
      </c>
      <c r="W2638" s="6">
        <f>YEAR(טבלה1[[#This Row],[published_date]])</f>
        <v>2014</v>
      </c>
      <c r="X2638">
        <v>4</v>
      </c>
      <c r="Y2638" t="str">
        <f>VLOOKUP(טבלה1[[#This Row],[subject_id]],Subject_id!$A$2:$B$5,2)</f>
        <v>Web Development</v>
      </c>
      <c r="Z2638" s="7">
        <v>43465</v>
      </c>
      <c r="AA2638">
        <f>_xlfn.DAYS(טבלה1[[#This Row],[Removal_date]],טבלה1[[#This Row],[published_date]])</f>
        <v>1783</v>
      </c>
      <c r="AB2638" s="4">
        <f>טבלה1[[#This Row],[price]]*טבלה1[[#This Row],[num_subscribers]]</f>
        <v>212200</v>
      </c>
    </row>
    <row r="2639" spans="1:28" x14ac:dyDescent="0.3">
      <c r="A2639">
        <v>159070</v>
      </c>
      <c r="B2639" t="s">
        <v>4986</v>
      </c>
      <c r="C2639" t="str">
        <f>LEFT(טבלה1[[#This Row],[course_title]],10)</f>
        <v>Introducti</v>
      </c>
      <c r="D2639" t="str">
        <f>RIGHT(טבלה1[[#This Row],[course_title]],10)</f>
        <v>ment: HTML</v>
      </c>
      <c r="E2639" t="str">
        <f>MID(טבלה1[[#This Row],[course_title]],2,10)</f>
        <v>ntroductio</v>
      </c>
      <c r="F2639" t="s">
        <v>4987</v>
      </c>
      <c r="G2639" t="str">
        <f>REPLACE(טבלה1[[#This Row],[url]],19,3,"com")</f>
        <v>https://www.udemy.com/webdevelopment101_html/</v>
      </c>
      <c r="H2639" t="b">
        <v>1</v>
      </c>
      <c r="I2639" s="4">
        <v>20</v>
      </c>
      <c r="J2639" s="5">
        <v>26800</v>
      </c>
      <c r="K2639" s="5">
        <v>333</v>
      </c>
      <c r="L2639" s="5">
        <v>55</v>
      </c>
      <c r="M2639">
        <v>2</v>
      </c>
      <c r="N2639" t="str">
        <f>VLOOKUP(טבלה1[[#This Row],[level_id]],Level_id!$A$2:$B$5,2)</f>
        <v>Beginner Level</v>
      </c>
      <c r="O2639" t="str">
        <f>LOWER(טבלה1[[#This Row],[level_desc]])</f>
        <v>beginner level</v>
      </c>
      <c r="P2639" s="3" t="str">
        <f>UPPER(טבלה1[[#This Row],[small letters]])</f>
        <v>BEGINNER LEVEL</v>
      </c>
      <c r="Q2639">
        <f>LEN(טבלה1[[#This Row],[no spaces]])</f>
        <v>14</v>
      </c>
      <c r="R2639" t="str">
        <f>TRIM(טבלה1[[#This Row],[small letters]])</f>
        <v>beginner level</v>
      </c>
      <c r="S2639" s="6">
        <v>3</v>
      </c>
      <c r="T2639" s="12">
        <v>41683</v>
      </c>
      <c r="U2639" s="6">
        <f>DAY(טבלה1[[#This Row],[published_date]])</f>
        <v>13</v>
      </c>
      <c r="V2639" s="6">
        <f>MONTH(טבלה1[[#This Row],[published_date]])</f>
        <v>2</v>
      </c>
      <c r="W2639" s="6">
        <f>YEAR(טבלה1[[#This Row],[published_date]])</f>
        <v>2014</v>
      </c>
      <c r="X2639">
        <v>4</v>
      </c>
      <c r="Y2639" t="str">
        <f>VLOOKUP(טבלה1[[#This Row],[subject_id]],Subject_id!$A$2:$B$5,2)</f>
        <v>Web Development</v>
      </c>
      <c r="Z2639" s="7">
        <v>43465</v>
      </c>
      <c r="AA2639">
        <f>_xlfn.DAYS(טבלה1[[#This Row],[Removal_date]],טבלה1[[#This Row],[published_date]])</f>
        <v>1782</v>
      </c>
      <c r="AB2639" s="4">
        <f>טבלה1[[#This Row],[price]]*טבלה1[[#This Row],[num_subscribers]]</f>
        <v>536000</v>
      </c>
    </row>
    <row r="2640" spans="1:28" x14ac:dyDescent="0.3">
      <c r="A2640">
        <v>159388</v>
      </c>
      <c r="B2640" t="s">
        <v>1198</v>
      </c>
      <c r="C2640" t="str">
        <f>LEFT(טבלה1[[#This Row],[course_title]],10)</f>
        <v>3. Compoun</v>
      </c>
      <c r="D2640" t="str">
        <f>RIGHT(טבלה1[[#This Row],[course_title]],10)</f>
        <v xml:space="preserve"> Interest </v>
      </c>
      <c r="E2640" t="str">
        <f>MID(טבלה1[[#This Row],[course_title]],2,10)</f>
        <v>. Compound</v>
      </c>
      <c r="F2640" t="s">
        <v>1199</v>
      </c>
      <c r="G2640" t="str">
        <f>REPLACE(טבלה1[[#This Row],[url]],19,3,"com")</f>
        <v>https://www.udemy.com/compound-interest/</v>
      </c>
      <c r="H2640" t="b">
        <v>1</v>
      </c>
      <c r="I2640" s="4">
        <v>20</v>
      </c>
      <c r="J2640" s="5">
        <v>570</v>
      </c>
      <c r="K2640" s="5">
        <v>2</v>
      </c>
      <c r="L2640" s="5">
        <v>21</v>
      </c>
      <c r="M2640">
        <v>1</v>
      </c>
      <c r="N2640" t="str">
        <f>VLOOKUP(טבלה1[[#This Row],[level_id]],Level_id!$A$2:$B$5,2)</f>
        <v>All levels</v>
      </c>
      <c r="O2640" t="str">
        <f>LOWER(טבלה1[[#This Row],[level_desc]])</f>
        <v>all levels</v>
      </c>
      <c r="P2640" s="3" t="str">
        <f>UPPER(טבלה1[[#This Row],[small letters]])</f>
        <v>ALL LEVELS</v>
      </c>
      <c r="Q2640">
        <f>LEN(טבלה1[[#This Row],[no spaces]])</f>
        <v>10</v>
      </c>
      <c r="R2640" t="str">
        <f>TRIM(טבלה1[[#This Row],[small letters]])</f>
        <v>all levels</v>
      </c>
      <c r="S2640" s="6">
        <v>2</v>
      </c>
      <c r="T2640" s="12">
        <v>41681</v>
      </c>
      <c r="U2640" s="6">
        <f>DAY(טבלה1[[#This Row],[published_date]])</f>
        <v>11</v>
      </c>
      <c r="V2640" s="6">
        <f>MONTH(טבלה1[[#This Row],[published_date]])</f>
        <v>2</v>
      </c>
      <c r="W2640" s="6">
        <f>YEAR(טבלה1[[#This Row],[published_date]])</f>
        <v>2014</v>
      </c>
      <c r="X2640">
        <v>1</v>
      </c>
      <c r="Y2640" t="str">
        <f>VLOOKUP(טבלה1[[#This Row],[subject_id]],Subject_id!$A$2:$B$5,2)</f>
        <v>Business Finance</v>
      </c>
      <c r="Z2640" s="7">
        <v>43318</v>
      </c>
      <c r="AA2640">
        <f>_xlfn.DAYS(טבלה1[[#This Row],[Removal_date]],טבלה1[[#This Row],[published_date]])</f>
        <v>1637</v>
      </c>
      <c r="AB2640" s="4">
        <f>טבלה1[[#This Row],[price]]*טבלה1[[#This Row],[num_subscribers]]</f>
        <v>11400</v>
      </c>
    </row>
    <row r="2641" spans="1:28" x14ac:dyDescent="0.3">
      <c r="A2641">
        <v>160322</v>
      </c>
      <c r="B2641" t="s">
        <v>1934</v>
      </c>
      <c r="C2641" t="str">
        <f>LEFT(טבלה1[[#This Row],[course_title]],10)</f>
        <v xml:space="preserve">Basics of </v>
      </c>
      <c r="D2641" t="str">
        <f>RIGHT(טבלה1[[#This Row],[course_title]],10)</f>
        <v xml:space="preserve"> Budgeting</v>
      </c>
      <c r="E2641" t="str">
        <f>MID(טבלה1[[#This Row],[course_title]],2,10)</f>
        <v>asics of F</v>
      </c>
      <c r="F2641" t="s">
        <v>1935</v>
      </c>
      <c r="G2641" t="str">
        <f>REPLACE(טבלה1[[#This Row],[url]],19,3,"com")</f>
        <v>https://www.udemy.com/basics-of-finance-and-budgeting/</v>
      </c>
      <c r="H2641" t="b">
        <v>1</v>
      </c>
      <c r="I2641" s="4">
        <v>20</v>
      </c>
      <c r="J2641" s="5">
        <v>578</v>
      </c>
      <c r="K2641" s="5">
        <v>7</v>
      </c>
      <c r="L2641" s="5">
        <v>34</v>
      </c>
      <c r="M2641">
        <v>2</v>
      </c>
      <c r="N2641" t="str">
        <f>VLOOKUP(טבלה1[[#This Row],[level_id]],Level_id!$A$2:$B$5,2)</f>
        <v>Beginner Level</v>
      </c>
      <c r="O2641" t="str">
        <f>LOWER(טבלה1[[#This Row],[level_desc]])</f>
        <v>beginner level</v>
      </c>
      <c r="P2641" s="3" t="str">
        <f>UPPER(טבלה1[[#This Row],[small letters]])</f>
        <v>BEGINNER LEVEL</v>
      </c>
      <c r="Q2641">
        <f>LEN(טבלה1[[#This Row],[no spaces]])</f>
        <v>14</v>
      </c>
      <c r="R2641" t="str">
        <f>TRIM(טבלה1[[#This Row],[small letters]])</f>
        <v>beginner level</v>
      </c>
      <c r="S2641" s="6">
        <v>6</v>
      </c>
      <c r="T2641" s="12">
        <v>41778</v>
      </c>
      <c r="U2641" s="6">
        <f>DAY(טבלה1[[#This Row],[published_date]])</f>
        <v>19</v>
      </c>
      <c r="V2641" s="6">
        <f>MONTH(טבלה1[[#This Row],[published_date]])</f>
        <v>5</v>
      </c>
      <c r="W2641" s="6">
        <f>YEAR(טבלה1[[#This Row],[published_date]])</f>
        <v>2014</v>
      </c>
      <c r="X2641">
        <v>1</v>
      </c>
      <c r="Y2641" t="str">
        <f>VLOOKUP(טבלה1[[#This Row],[subject_id]],Subject_id!$A$2:$B$5,2)</f>
        <v>Business Finance</v>
      </c>
      <c r="Z2641" s="7">
        <v>43465</v>
      </c>
      <c r="AA2641">
        <f>_xlfn.DAYS(טבלה1[[#This Row],[Removal_date]],טבלה1[[#This Row],[published_date]])</f>
        <v>1687</v>
      </c>
      <c r="AB2641" s="4">
        <f>טבלה1[[#This Row],[price]]*טבלה1[[#This Row],[num_subscribers]]</f>
        <v>11560</v>
      </c>
    </row>
    <row r="2642" spans="1:28" x14ac:dyDescent="0.3">
      <c r="A2642">
        <v>165122</v>
      </c>
      <c r="B2642" t="s">
        <v>474</v>
      </c>
      <c r="C2642" t="str">
        <f>LEFT(טבלה1[[#This Row],[course_title]],10)</f>
        <v>Trade Reca</v>
      </c>
      <c r="D2642" t="str">
        <f>RIGHT(טבלה1[[#This Row],[course_title]],10)</f>
        <v>ns Markets</v>
      </c>
      <c r="E2642" t="str">
        <f>MID(טבלה1[[#This Row],[course_title]],2,10)</f>
        <v>rade Recap</v>
      </c>
      <c r="F2642" t="s">
        <v>475</v>
      </c>
      <c r="G2642" t="str">
        <f>REPLACE(טבלה1[[#This Row],[url]],19,3,"com")</f>
        <v>https://www.udemy.com/d-levels-trade-recap-jan-17th-feb-5th-2014/</v>
      </c>
      <c r="H2642" t="b">
        <v>1</v>
      </c>
      <c r="I2642" s="4">
        <v>20</v>
      </c>
      <c r="J2642" s="5">
        <v>3339</v>
      </c>
      <c r="K2642" s="5">
        <v>4</v>
      </c>
      <c r="L2642" s="5">
        <v>11</v>
      </c>
      <c r="M2642">
        <v>2</v>
      </c>
      <c r="N2642" t="str">
        <f>VLOOKUP(טבלה1[[#This Row],[level_id]],Level_id!$A$2:$B$5,2)</f>
        <v>Beginner Level</v>
      </c>
      <c r="O2642" t="str">
        <f>LOWER(טבלה1[[#This Row],[level_desc]])</f>
        <v>beginner level</v>
      </c>
      <c r="P2642" s="3" t="str">
        <f>UPPER(טבלה1[[#This Row],[small letters]])</f>
        <v>BEGINNER LEVEL</v>
      </c>
      <c r="Q2642">
        <f>LEN(טבלה1[[#This Row],[no spaces]])</f>
        <v>14</v>
      </c>
      <c r="R2642" t="str">
        <f>TRIM(טבלה1[[#This Row],[small letters]])</f>
        <v>beginner level</v>
      </c>
      <c r="S2642" s="6">
        <v>1.5</v>
      </c>
      <c r="T2642" s="12">
        <v>41687</v>
      </c>
      <c r="U2642" s="6">
        <f>DAY(טבלה1[[#This Row],[published_date]])</f>
        <v>17</v>
      </c>
      <c r="V2642" s="6">
        <f>MONTH(טבלה1[[#This Row],[published_date]])</f>
        <v>2</v>
      </c>
      <c r="W2642" s="6">
        <f>YEAR(טבלה1[[#This Row],[published_date]])</f>
        <v>2014</v>
      </c>
      <c r="X2642">
        <v>1</v>
      </c>
      <c r="Y2642" t="str">
        <f>VLOOKUP(טבלה1[[#This Row],[subject_id]],Subject_id!$A$2:$B$5,2)</f>
        <v>Business Finance</v>
      </c>
      <c r="Z2642" s="7">
        <v>43245</v>
      </c>
      <c r="AA2642">
        <f>_xlfn.DAYS(טבלה1[[#This Row],[Removal_date]],טבלה1[[#This Row],[published_date]])</f>
        <v>1558</v>
      </c>
      <c r="AB2642" s="4">
        <f>טבלה1[[#This Row],[price]]*טבלה1[[#This Row],[num_subscribers]]</f>
        <v>66780</v>
      </c>
    </row>
    <row r="2643" spans="1:28" x14ac:dyDescent="0.3">
      <c r="A2643">
        <v>166842</v>
      </c>
      <c r="B2643" t="s">
        <v>2018</v>
      </c>
      <c r="C2643" t="str">
        <f>LEFT(טבלה1[[#This Row],[course_title]],10)</f>
        <v>6. Annuiti</v>
      </c>
      <c r="D2643" t="str">
        <f>RIGHT(טבלה1[[#This Row],[course_title]],10)</f>
        <v>d Deferred</v>
      </c>
      <c r="E2643" t="str">
        <f>MID(טבלה1[[#This Row],[course_title]],2,10)</f>
        <v>. Annuitie</v>
      </c>
      <c r="F2643" t="s">
        <v>2019</v>
      </c>
      <c r="G2643" t="str">
        <f>REPLACE(טבלה1[[#This Row],[url]],19,3,"com")</f>
        <v>https://www.udemy.com/annuities-due-and-deferred/</v>
      </c>
      <c r="H2643" t="b">
        <v>1</v>
      </c>
      <c r="I2643" s="4">
        <v>20</v>
      </c>
      <c r="J2643" s="5">
        <v>170</v>
      </c>
      <c r="K2643" s="5">
        <v>0</v>
      </c>
      <c r="L2643" s="5">
        <v>16</v>
      </c>
      <c r="M2643">
        <v>1</v>
      </c>
      <c r="N2643" t="str">
        <f>VLOOKUP(טבלה1[[#This Row],[level_id]],Level_id!$A$2:$B$5,2)</f>
        <v>All levels</v>
      </c>
      <c r="O2643" t="str">
        <f>LOWER(טבלה1[[#This Row],[level_desc]])</f>
        <v>all levels</v>
      </c>
      <c r="P2643" s="3" t="str">
        <f>UPPER(טבלה1[[#This Row],[small letters]])</f>
        <v>ALL LEVELS</v>
      </c>
      <c r="Q2643">
        <f>LEN(טבלה1[[#This Row],[no spaces]])</f>
        <v>10</v>
      </c>
      <c r="R2643" t="str">
        <f>TRIM(טבלה1[[#This Row],[small letters]])</f>
        <v>all levels</v>
      </c>
      <c r="S2643" s="6">
        <v>1.5</v>
      </c>
      <c r="T2643" s="12">
        <v>41694</v>
      </c>
      <c r="U2643" s="6">
        <f>DAY(טבלה1[[#This Row],[published_date]])</f>
        <v>24</v>
      </c>
      <c r="V2643" s="6">
        <f>MONTH(טבלה1[[#This Row],[published_date]])</f>
        <v>2</v>
      </c>
      <c r="W2643" s="6">
        <f>YEAR(טבלה1[[#This Row],[published_date]])</f>
        <v>2014</v>
      </c>
      <c r="X2643">
        <v>1</v>
      </c>
      <c r="Y2643" t="str">
        <f>VLOOKUP(טבלה1[[#This Row],[subject_id]],Subject_id!$A$2:$B$5,2)</f>
        <v>Business Finance</v>
      </c>
      <c r="Z2643" s="7">
        <v>43734</v>
      </c>
      <c r="AA2643">
        <f>_xlfn.DAYS(טבלה1[[#This Row],[Removal_date]],טבלה1[[#This Row],[published_date]])</f>
        <v>2040</v>
      </c>
      <c r="AB2643" s="4">
        <f>טבלה1[[#This Row],[price]]*טבלה1[[#This Row],[num_subscribers]]</f>
        <v>3400</v>
      </c>
    </row>
    <row r="2644" spans="1:28" x14ac:dyDescent="0.3">
      <c r="A2644">
        <v>167316</v>
      </c>
      <c r="B2644" t="s">
        <v>1758</v>
      </c>
      <c r="C2644" t="str">
        <f>LEFT(טבלה1[[#This Row],[course_title]],10)</f>
        <v>TRADER BOT</v>
      </c>
      <c r="D2644" t="str">
        <f>RIGHT(טבלה1[[#This Row],[course_title]],10)</f>
        <v>uagem MQL5</v>
      </c>
      <c r="E2644" t="str">
        <f>MID(טבלה1[[#This Row],[course_title]],2,10)</f>
        <v>RADER BOT:</v>
      </c>
      <c r="F2644" t="s">
        <v>1759</v>
      </c>
      <c r="G2644" t="str">
        <f>REPLACE(טבלה1[[#This Row],[url]],19,3,"com")</f>
        <v>https://www.udemy.com/intro-mql5/</v>
      </c>
      <c r="H2644" t="b">
        <v>1</v>
      </c>
      <c r="I2644" s="4">
        <v>20</v>
      </c>
      <c r="J2644" s="5">
        <v>209</v>
      </c>
      <c r="K2644" s="5">
        <v>33</v>
      </c>
      <c r="L2644" s="5">
        <v>33</v>
      </c>
      <c r="M2644">
        <v>1</v>
      </c>
      <c r="N2644" t="str">
        <f>VLOOKUP(טבלה1[[#This Row],[level_id]],Level_id!$A$2:$B$5,2)</f>
        <v>All levels</v>
      </c>
      <c r="O2644" t="str">
        <f>LOWER(טבלה1[[#This Row],[level_desc]])</f>
        <v>all levels</v>
      </c>
      <c r="P2644" s="3" t="str">
        <f>UPPER(טבלה1[[#This Row],[small letters]])</f>
        <v>ALL LEVELS</v>
      </c>
      <c r="Q2644">
        <f>LEN(טבלה1[[#This Row],[no spaces]])</f>
        <v>10</v>
      </c>
      <c r="R2644" t="str">
        <f>TRIM(טבלה1[[#This Row],[small letters]])</f>
        <v>all levels</v>
      </c>
      <c r="S2644" s="6">
        <v>70</v>
      </c>
      <c r="T2644" s="12">
        <v>41705</v>
      </c>
      <c r="U2644" s="6">
        <f>DAY(טבלה1[[#This Row],[published_date]])</f>
        <v>7</v>
      </c>
      <c r="V2644" s="6">
        <f>MONTH(טבלה1[[#This Row],[published_date]])</f>
        <v>3</v>
      </c>
      <c r="W2644" s="6">
        <f>YEAR(טבלה1[[#This Row],[published_date]])</f>
        <v>2014</v>
      </c>
      <c r="X2644">
        <v>1</v>
      </c>
      <c r="Y2644" t="str">
        <f>VLOOKUP(טבלה1[[#This Row],[subject_id]],Subject_id!$A$2:$B$5,2)</f>
        <v>Business Finance</v>
      </c>
      <c r="Z2644" s="7">
        <v>43318</v>
      </c>
      <c r="AA2644">
        <f>_xlfn.DAYS(טבלה1[[#This Row],[Removal_date]],טבלה1[[#This Row],[published_date]])</f>
        <v>1613</v>
      </c>
      <c r="AB2644" s="4">
        <f>טבלה1[[#This Row],[price]]*טבלה1[[#This Row],[num_subscribers]]</f>
        <v>4180</v>
      </c>
    </row>
    <row r="2645" spans="1:28" x14ac:dyDescent="0.3">
      <c r="A2645">
        <v>169144</v>
      </c>
      <c r="B2645" t="s">
        <v>7161</v>
      </c>
      <c r="C2645" t="str">
        <f>LEFT(טבלה1[[#This Row],[course_title]],10)</f>
        <v>How to eas</v>
      </c>
      <c r="D2645" t="str">
        <f>RIGHT(טבלה1[[#This Row],[course_title]],10)</f>
        <v>ss Website</v>
      </c>
      <c r="E2645" t="str">
        <f>MID(טבלה1[[#This Row],[course_title]],2,10)</f>
        <v>ow to easi</v>
      </c>
      <c r="F2645" t="s">
        <v>7162</v>
      </c>
      <c r="G2645" t="str">
        <f>REPLACE(טבלה1[[#This Row],[url]],19,3,"com")</f>
        <v>https://www.udemy.com/manage-wordpress-website/</v>
      </c>
      <c r="H2645" t="b">
        <v>1</v>
      </c>
      <c r="I2645" s="4">
        <v>20</v>
      </c>
      <c r="J2645" s="5">
        <v>8462</v>
      </c>
      <c r="K2645" s="5">
        <v>50</v>
      </c>
      <c r="L2645" s="5">
        <v>21</v>
      </c>
      <c r="M2645">
        <v>2</v>
      </c>
      <c r="N2645" t="str">
        <f>VLOOKUP(טבלה1[[#This Row],[level_id]],Level_id!$A$2:$B$5,2)</f>
        <v>Beginner Level</v>
      </c>
      <c r="O2645" t="str">
        <f>LOWER(טבלה1[[#This Row],[level_desc]])</f>
        <v>beginner level</v>
      </c>
      <c r="P2645" s="3" t="str">
        <f>UPPER(טבלה1[[#This Row],[small letters]])</f>
        <v>BEGINNER LEVEL</v>
      </c>
      <c r="Q2645">
        <f>LEN(טבלה1[[#This Row],[no spaces]])</f>
        <v>14</v>
      </c>
      <c r="R2645" t="str">
        <f>TRIM(טבלה1[[#This Row],[small letters]])</f>
        <v>beginner level</v>
      </c>
      <c r="S2645" s="6">
        <v>2</v>
      </c>
      <c r="T2645" s="12">
        <v>41690</v>
      </c>
      <c r="U2645" s="6">
        <f>DAY(טבלה1[[#This Row],[published_date]])</f>
        <v>20</v>
      </c>
      <c r="V2645" s="6">
        <f>MONTH(טבלה1[[#This Row],[published_date]])</f>
        <v>2</v>
      </c>
      <c r="W2645" s="6">
        <f>YEAR(טבלה1[[#This Row],[published_date]])</f>
        <v>2014</v>
      </c>
      <c r="X2645">
        <v>4</v>
      </c>
      <c r="Y2645" t="str">
        <f>VLOOKUP(טבלה1[[#This Row],[subject_id]],Subject_id!$A$2:$B$5,2)</f>
        <v>Web Development</v>
      </c>
      <c r="Z2645" s="7">
        <v>43465</v>
      </c>
      <c r="AA2645">
        <f>_xlfn.DAYS(טבלה1[[#This Row],[Removal_date]],טבלה1[[#This Row],[published_date]])</f>
        <v>1775</v>
      </c>
      <c r="AB2645" s="4">
        <f>טבלה1[[#This Row],[price]]*טבלה1[[#This Row],[num_subscribers]]</f>
        <v>169240</v>
      </c>
    </row>
    <row r="2646" spans="1:28" x14ac:dyDescent="0.3">
      <c r="A2646">
        <v>171598</v>
      </c>
      <c r="B2646" t="s">
        <v>4671</v>
      </c>
      <c r="C2646" t="str">
        <f>LEFT(טבלה1[[#This Row],[course_title]],10)</f>
        <v xml:space="preserve">Rhythm to </v>
      </c>
      <c r="D2646" t="str">
        <f>RIGHT(טבלה1[[#This Row],[course_title]],10)</f>
        <v xml:space="preserve"> Lessons 2</v>
      </c>
      <c r="E2646" t="str">
        <f>MID(טבלה1[[#This Row],[course_title]],2,10)</f>
        <v>hythm to R</v>
      </c>
      <c r="F2646" t="s">
        <v>4672</v>
      </c>
      <c r="G2646" t="str">
        <f>REPLACE(טבלה1[[#This Row],[url]],19,3,"com")</f>
        <v>https://www.udemy.com/rhythm-to-rock-drum-lessons-2/</v>
      </c>
      <c r="H2646" t="b">
        <v>1</v>
      </c>
      <c r="I2646" s="4">
        <v>20</v>
      </c>
      <c r="J2646" s="5">
        <v>21</v>
      </c>
      <c r="K2646" s="5">
        <v>2</v>
      </c>
      <c r="L2646" s="5">
        <v>11</v>
      </c>
      <c r="M2646">
        <v>2</v>
      </c>
      <c r="N2646" t="str">
        <f>VLOOKUP(טבלה1[[#This Row],[level_id]],Level_id!$A$2:$B$5,2)</f>
        <v>Beginner Level</v>
      </c>
      <c r="O2646" t="str">
        <f>LOWER(טבלה1[[#This Row],[level_desc]])</f>
        <v>beginner level</v>
      </c>
      <c r="P2646" s="3" t="str">
        <f>UPPER(טבלה1[[#This Row],[small letters]])</f>
        <v>BEGINNER LEVEL</v>
      </c>
      <c r="Q2646">
        <f>LEN(טבלה1[[#This Row],[no spaces]])</f>
        <v>14</v>
      </c>
      <c r="R2646" t="str">
        <f>TRIM(טבלה1[[#This Row],[small letters]])</f>
        <v>beginner level</v>
      </c>
      <c r="S2646" s="6">
        <v>1</v>
      </c>
      <c r="T2646" s="12">
        <v>41708</v>
      </c>
      <c r="U2646" s="6">
        <f>DAY(טבלה1[[#This Row],[published_date]])</f>
        <v>10</v>
      </c>
      <c r="V2646" s="6">
        <f>MONTH(טבלה1[[#This Row],[published_date]])</f>
        <v>3</v>
      </c>
      <c r="W2646" s="6">
        <f>YEAR(טבלה1[[#This Row],[published_date]])</f>
        <v>2014</v>
      </c>
      <c r="X2646">
        <v>3</v>
      </c>
      <c r="Y2646" t="str">
        <f>VLOOKUP(טבלה1[[#This Row],[subject_id]],Subject_id!$A$2:$B$5,2)</f>
        <v>Musical Instruments</v>
      </c>
      <c r="Z2646" s="7">
        <v>43465</v>
      </c>
      <c r="AA2646">
        <f>_xlfn.DAYS(טבלה1[[#This Row],[Removal_date]],טבלה1[[#This Row],[published_date]])</f>
        <v>1757</v>
      </c>
      <c r="AB2646" s="4">
        <f>טבלה1[[#This Row],[price]]*טבלה1[[#This Row],[num_subscribers]]</f>
        <v>420</v>
      </c>
    </row>
    <row r="2647" spans="1:28" x14ac:dyDescent="0.3">
      <c r="A2647">
        <v>172298</v>
      </c>
      <c r="B2647" t="s">
        <v>1200</v>
      </c>
      <c r="C2647" t="str">
        <f>LEFT(טבלה1[[#This Row],[course_title]],10)</f>
        <v>8. Amortiz</v>
      </c>
      <c r="D2647" t="str">
        <f>RIGHT(טבלה1[[#This Row],[course_title]],10)</f>
        <v xml:space="preserve"> Schedules</v>
      </c>
      <c r="E2647" t="str">
        <f>MID(טבלה1[[#This Row],[course_title]],2,10)</f>
        <v>. Amortiza</v>
      </c>
      <c r="F2647" t="s">
        <v>1201</v>
      </c>
      <c r="G2647" t="str">
        <f>REPLACE(טבלה1[[#This Row],[url]],19,3,"com")</f>
        <v>https://www.udemy.com/amortization-schedules/</v>
      </c>
      <c r="H2647" t="b">
        <v>1</v>
      </c>
      <c r="I2647" s="4">
        <v>20</v>
      </c>
      <c r="J2647" s="5">
        <v>225</v>
      </c>
      <c r="K2647" s="5">
        <v>1</v>
      </c>
      <c r="L2647" s="5">
        <v>5</v>
      </c>
      <c r="M2647">
        <v>1</v>
      </c>
      <c r="N2647" t="str">
        <f>VLOOKUP(טבלה1[[#This Row],[level_id]],Level_id!$A$2:$B$5,2)</f>
        <v>All levels</v>
      </c>
      <c r="O2647" t="str">
        <f>LOWER(טבלה1[[#This Row],[level_desc]])</f>
        <v>all levels</v>
      </c>
      <c r="P2647" s="3" t="str">
        <f>UPPER(טבלה1[[#This Row],[small letters]])</f>
        <v>ALL LEVELS</v>
      </c>
      <c r="Q2647">
        <f>LEN(טבלה1[[#This Row],[no spaces]])</f>
        <v>10</v>
      </c>
      <c r="R2647" t="str">
        <f>TRIM(טבלה1[[#This Row],[small letters]])</f>
        <v>all levels</v>
      </c>
      <c r="S2647" s="6">
        <v>1</v>
      </c>
      <c r="T2647" s="12">
        <v>41717</v>
      </c>
      <c r="U2647" s="6">
        <f>DAY(טבלה1[[#This Row],[published_date]])</f>
        <v>19</v>
      </c>
      <c r="V2647" s="6">
        <f>MONTH(טבלה1[[#This Row],[published_date]])</f>
        <v>3</v>
      </c>
      <c r="W2647" s="6">
        <f>YEAR(טבלה1[[#This Row],[published_date]])</f>
        <v>2014</v>
      </c>
      <c r="X2647">
        <v>1</v>
      </c>
      <c r="Y2647" t="str">
        <f>VLOOKUP(טבלה1[[#This Row],[subject_id]],Subject_id!$A$2:$B$5,2)</f>
        <v>Business Finance</v>
      </c>
      <c r="Z2647" s="7">
        <v>43318</v>
      </c>
      <c r="AA2647">
        <f>_xlfn.DAYS(טבלה1[[#This Row],[Removal_date]],טבלה1[[#This Row],[published_date]])</f>
        <v>1601</v>
      </c>
      <c r="AB2647" s="4">
        <f>טבלה1[[#This Row],[price]]*טבלה1[[#This Row],[num_subscribers]]</f>
        <v>4500</v>
      </c>
    </row>
    <row r="2648" spans="1:28" x14ac:dyDescent="0.3">
      <c r="A2648">
        <v>173776</v>
      </c>
      <c r="B2648" t="s">
        <v>3692</v>
      </c>
      <c r="C2648" t="str">
        <f>LEFT(טבלה1[[#This Row],[course_title]],10)</f>
        <v>Ultimate B</v>
      </c>
      <c r="D2648" t="str">
        <f>RIGHT(טבלה1[[#This Row],[course_title]],10)</f>
        <v>er Lessons</v>
      </c>
      <c r="E2648" t="str">
        <f>MID(טבלה1[[#This Row],[course_title]],2,10)</f>
        <v>ltimate Bl</v>
      </c>
      <c r="F2648" t="s">
        <v>3693</v>
      </c>
      <c r="G2648" t="str">
        <f>REPLACE(טבלה1[[#This Row],[url]],19,3,"com")</f>
        <v>https://www.udemy.com/ultimate-blues-guitar-beginners-course/</v>
      </c>
      <c r="H2648" t="b">
        <v>1</v>
      </c>
      <c r="I2648" s="4">
        <v>20</v>
      </c>
      <c r="J2648" s="5">
        <v>922</v>
      </c>
      <c r="K2648" s="5">
        <v>57</v>
      </c>
      <c r="L2648" s="5">
        <v>90</v>
      </c>
      <c r="M2648">
        <v>2</v>
      </c>
      <c r="N2648" t="str">
        <f>VLOOKUP(טבלה1[[#This Row],[level_id]],Level_id!$A$2:$B$5,2)</f>
        <v>Beginner Level</v>
      </c>
      <c r="O2648" t="str">
        <f>LOWER(טבלה1[[#This Row],[level_desc]])</f>
        <v>beginner level</v>
      </c>
      <c r="P2648" s="3" t="str">
        <f>UPPER(טבלה1[[#This Row],[small letters]])</f>
        <v>BEGINNER LEVEL</v>
      </c>
      <c r="Q2648">
        <f>LEN(טבלה1[[#This Row],[no spaces]])</f>
        <v>14</v>
      </c>
      <c r="R2648" t="str">
        <f>TRIM(טבלה1[[#This Row],[small letters]])</f>
        <v>beginner level</v>
      </c>
      <c r="S2648" s="6">
        <v>10.5</v>
      </c>
      <c r="T2648" s="12">
        <v>41706</v>
      </c>
      <c r="U2648" s="6">
        <f>DAY(טבלה1[[#This Row],[published_date]])</f>
        <v>8</v>
      </c>
      <c r="V2648" s="6">
        <f>MONTH(טבלה1[[#This Row],[published_date]])</f>
        <v>3</v>
      </c>
      <c r="W2648" s="6">
        <f>YEAR(טבלה1[[#This Row],[published_date]])</f>
        <v>2014</v>
      </c>
      <c r="X2648">
        <v>3</v>
      </c>
      <c r="Y2648" t="str">
        <f>VLOOKUP(טבלה1[[#This Row],[subject_id]],Subject_id!$A$2:$B$5,2)</f>
        <v>Musical Instruments</v>
      </c>
      <c r="Z2648" s="7">
        <v>43465</v>
      </c>
      <c r="AA2648">
        <f>_xlfn.DAYS(טבלה1[[#This Row],[Removal_date]],טבלה1[[#This Row],[published_date]])</f>
        <v>1759</v>
      </c>
      <c r="AB2648" s="4">
        <f>טבלה1[[#This Row],[price]]*טבלה1[[#This Row],[num_subscribers]]</f>
        <v>18440</v>
      </c>
    </row>
    <row r="2649" spans="1:28" x14ac:dyDescent="0.3">
      <c r="A2649">
        <v>176136</v>
      </c>
      <c r="B2649" t="s">
        <v>2298</v>
      </c>
      <c r="C2649" t="str">
        <f>LEFT(טבלה1[[#This Row],[course_title]],10)</f>
        <v xml:space="preserve">Trade for </v>
      </c>
      <c r="D2649" t="str">
        <f>RIGHT(טבלה1[[#This Row],[course_title]],10)</f>
        <v>r a Living</v>
      </c>
      <c r="E2649" t="str">
        <f>MID(טבלה1[[#This Row],[course_title]],2,10)</f>
        <v>rade for a</v>
      </c>
      <c r="F2649" t="s">
        <v>2299</v>
      </c>
      <c r="G2649" t="str">
        <f>REPLACE(טבלה1[[#This Row],[url]],19,3,"com")</f>
        <v>https://www.udemy.com/trade-for-a-living/</v>
      </c>
      <c r="H2649" t="b">
        <v>1</v>
      </c>
      <c r="I2649" s="4">
        <v>20</v>
      </c>
      <c r="J2649" s="5">
        <v>293</v>
      </c>
      <c r="K2649" s="5">
        <v>14</v>
      </c>
      <c r="L2649" s="5">
        <v>59</v>
      </c>
      <c r="M2649">
        <v>1</v>
      </c>
      <c r="N2649" t="str">
        <f>VLOOKUP(טבלה1[[#This Row],[level_id]],Level_id!$A$2:$B$5,2)</f>
        <v>All levels</v>
      </c>
      <c r="O2649" t="str">
        <f>LOWER(טבלה1[[#This Row],[level_desc]])</f>
        <v>all levels</v>
      </c>
      <c r="P2649" s="3" t="str">
        <f>UPPER(טבלה1[[#This Row],[small letters]])</f>
        <v>ALL LEVELS</v>
      </c>
      <c r="Q2649">
        <f>LEN(טבלה1[[#This Row],[no spaces]])</f>
        <v>10</v>
      </c>
      <c r="R2649" t="str">
        <f>TRIM(טבלה1[[#This Row],[small letters]])</f>
        <v>all levels</v>
      </c>
      <c r="S2649" s="6">
        <v>8</v>
      </c>
      <c r="T2649" s="12">
        <v>41720</v>
      </c>
      <c r="U2649" s="6">
        <f>DAY(טבלה1[[#This Row],[published_date]])</f>
        <v>22</v>
      </c>
      <c r="V2649" s="6">
        <f>MONTH(טבלה1[[#This Row],[published_date]])</f>
        <v>3</v>
      </c>
      <c r="W2649" s="6">
        <f>YEAR(טבלה1[[#This Row],[published_date]])</f>
        <v>2014</v>
      </c>
      <c r="X2649">
        <v>1</v>
      </c>
      <c r="Y2649" t="str">
        <f>VLOOKUP(טבלה1[[#This Row],[subject_id]],Subject_id!$A$2:$B$5,2)</f>
        <v>Business Finance</v>
      </c>
      <c r="Z2649" s="7">
        <v>43734</v>
      </c>
      <c r="AA2649">
        <f>_xlfn.DAYS(טבלה1[[#This Row],[Removal_date]],טבלה1[[#This Row],[published_date]])</f>
        <v>2014</v>
      </c>
      <c r="AB2649" s="4">
        <f>טבלה1[[#This Row],[price]]*טבלה1[[#This Row],[num_subscribers]]</f>
        <v>5860</v>
      </c>
    </row>
    <row r="2650" spans="1:28" x14ac:dyDescent="0.3">
      <c r="A2650">
        <v>176432</v>
      </c>
      <c r="B2650" t="s">
        <v>5042</v>
      </c>
      <c r="C2650" t="str">
        <f>LEFT(טבלה1[[#This Row],[course_title]],10)</f>
        <v>HTML5 Esse</v>
      </c>
      <c r="D2650" t="str">
        <f>RIGHT(טבלה1[[#This Row],[course_title]],10)</f>
        <v xml:space="preserve"> Beginners</v>
      </c>
      <c r="E2650" t="str">
        <f>MID(טבלה1[[#This Row],[course_title]],2,10)</f>
        <v>TML5 Essen</v>
      </c>
      <c r="F2650" t="s">
        <v>5043</v>
      </c>
      <c r="G2650" t="str">
        <f>REPLACE(טבלה1[[#This Row],[url]],19,3,"com")</f>
        <v>https://www.udemy.com/html5-essentials-for-beginners/</v>
      </c>
      <c r="H2650" t="b">
        <v>1</v>
      </c>
      <c r="I2650" s="4">
        <v>20</v>
      </c>
      <c r="J2650" s="5">
        <v>10247</v>
      </c>
      <c r="K2650" s="5">
        <v>200</v>
      </c>
      <c r="L2650" s="5">
        <v>15</v>
      </c>
      <c r="M2650">
        <v>4</v>
      </c>
      <c r="N2650" t="str">
        <f>VLOOKUP(טבלה1[[#This Row],[level_id]],Level_id!$A$2:$B$5,2)</f>
        <v>Intermediate Level</v>
      </c>
      <c r="O2650" t="str">
        <f>LOWER(טבלה1[[#This Row],[level_desc]])</f>
        <v>intermediate level</v>
      </c>
      <c r="P2650" s="3" t="str">
        <f>UPPER(טבלה1[[#This Row],[small letters]])</f>
        <v>INTERMEDIATE LEVEL</v>
      </c>
      <c r="Q2650">
        <f>LEN(טבלה1[[#This Row],[no spaces]])</f>
        <v>18</v>
      </c>
      <c r="R2650" t="str">
        <f>TRIM(טבלה1[[#This Row],[small letters]])</f>
        <v>intermediate level</v>
      </c>
      <c r="S2650" s="6">
        <v>1.5</v>
      </c>
      <c r="T2650" s="12">
        <v>41712</v>
      </c>
      <c r="U2650" s="6">
        <f>DAY(טבלה1[[#This Row],[published_date]])</f>
        <v>14</v>
      </c>
      <c r="V2650" s="6">
        <f>MONTH(טבלה1[[#This Row],[published_date]])</f>
        <v>3</v>
      </c>
      <c r="W2650" s="6">
        <f>YEAR(טבלה1[[#This Row],[published_date]])</f>
        <v>2014</v>
      </c>
      <c r="X2650">
        <v>4</v>
      </c>
      <c r="Y2650" t="str">
        <f>VLOOKUP(טבלה1[[#This Row],[subject_id]],Subject_id!$A$2:$B$5,2)</f>
        <v>Web Development</v>
      </c>
      <c r="Z2650" s="7">
        <v>44114</v>
      </c>
      <c r="AA2650">
        <f>_xlfn.DAYS(טבלה1[[#This Row],[Removal_date]],טבלה1[[#This Row],[published_date]])</f>
        <v>2402</v>
      </c>
      <c r="AB2650" s="4">
        <f>טבלה1[[#This Row],[price]]*טבלה1[[#This Row],[num_subscribers]]</f>
        <v>204940</v>
      </c>
    </row>
    <row r="2651" spans="1:28" x14ac:dyDescent="0.3">
      <c r="A2651">
        <v>177214</v>
      </c>
      <c r="B2651" t="s">
        <v>1380</v>
      </c>
      <c r="C2651" t="str">
        <f>LEFT(טבלה1[[#This Row],[course_title]],10)</f>
        <v>An Introdu</v>
      </c>
      <c r="D2651" t="str">
        <f>RIGHT(טבלה1[[#This Row],[course_title]],10)</f>
        <v>lios (MoP)</v>
      </c>
      <c r="E2651" t="str">
        <f>MID(טבלה1[[#This Row],[course_title]],2,10)</f>
        <v>n Introduc</v>
      </c>
      <c r="F2651" t="s">
        <v>1381</v>
      </c>
      <c r="G2651" t="str">
        <f>REPLACE(טבלה1[[#This Row],[url]],19,3,"com")</f>
        <v>https://www.udemy.com/an-introduction-to-management-of-portfolios-mop/</v>
      </c>
      <c r="H2651" t="b">
        <v>1</v>
      </c>
      <c r="I2651" s="4">
        <v>20</v>
      </c>
      <c r="J2651" s="5">
        <v>117</v>
      </c>
      <c r="K2651" s="5">
        <v>15</v>
      </c>
      <c r="L2651" s="5">
        <v>6</v>
      </c>
      <c r="M2651">
        <v>2</v>
      </c>
      <c r="N2651" t="str">
        <f>VLOOKUP(טבלה1[[#This Row],[level_id]],Level_id!$A$2:$B$5,2)</f>
        <v>Beginner Level</v>
      </c>
      <c r="O2651" t="str">
        <f>LOWER(טבלה1[[#This Row],[level_desc]])</f>
        <v>beginner level</v>
      </c>
      <c r="P2651" s="3" t="str">
        <f>UPPER(טבלה1[[#This Row],[small letters]])</f>
        <v>BEGINNER LEVEL</v>
      </c>
      <c r="Q2651">
        <f>LEN(טבלה1[[#This Row],[no spaces]])</f>
        <v>14</v>
      </c>
      <c r="R2651" t="str">
        <f>TRIM(טבלה1[[#This Row],[small letters]])</f>
        <v>beginner level</v>
      </c>
      <c r="S2651" s="6">
        <v>1.5</v>
      </c>
      <c r="T2651" s="12">
        <v>41704</v>
      </c>
      <c r="U2651" s="6">
        <f>DAY(טבלה1[[#This Row],[published_date]])</f>
        <v>6</v>
      </c>
      <c r="V2651" s="6">
        <f>MONTH(טבלה1[[#This Row],[published_date]])</f>
        <v>3</v>
      </c>
      <c r="W2651" s="6">
        <f>YEAR(טבלה1[[#This Row],[published_date]])</f>
        <v>2014</v>
      </c>
      <c r="X2651">
        <v>1</v>
      </c>
      <c r="Y2651" t="str">
        <f>VLOOKUP(טבלה1[[#This Row],[subject_id]],Subject_id!$A$2:$B$5,2)</f>
        <v>Business Finance</v>
      </c>
      <c r="Z2651" s="7">
        <v>43465</v>
      </c>
      <c r="AA2651">
        <f>_xlfn.DAYS(טבלה1[[#This Row],[Removal_date]],טבלה1[[#This Row],[published_date]])</f>
        <v>1761</v>
      </c>
      <c r="AB2651" s="4">
        <f>טבלה1[[#This Row],[price]]*טבלה1[[#This Row],[num_subscribers]]</f>
        <v>2340</v>
      </c>
    </row>
    <row r="2652" spans="1:28" x14ac:dyDescent="0.3">
      <c r="A2652">
        <v>177614</v>
      </c>
      <c r="B2652" t="s">
        <v>2480</v>
      </c>
      <c r="C2652" t="str">
        <f>LEFT(טבלה1[[#This Row],[course_title]],10)</f>
        <v>Super Text</v>
      </c>
      <c r="D2652" t="str">
        <f>RIGHT(טבלה1[[#This Row],[course_title]],10)</f>
        <v xml:space="preserve"> Photoshop</v>
      </c>
      <c r="E2652" t="str">
        <f>MID(טבלה1[[#This Row],[course_title]],2,10)</f>
        <v>uper Texto</v>
      </c>
      <c r="F2652" t="s">
        <v>2481</v>
      </c>
      <c r="G2652" t="str">
        <f>REPLACE(טבלה1[[#This Row],[url]],19,3,"com")</f>
        <v>https://www.udemy.com/super-textos-con-photoshop/</v>
      </c>
      <c r="H2652" t="b">
        <v>1</v>
      </c>
      <c r="I2652" s="4">
        <v>20</v>
      </c>
      <c r="J2652" s="5">
        <v>0</v>
      </c>
      <c r="K2652" s="5">
        <v>0</v>
      </c>
      <c r="L2652" s="5">
        <v>8</v>
      </c>
      <c r="M2652">
        <v>2</v>
      </c>
      <c r="N2652" t="str">
        <f>VLOOKUP(טבלה1[[#This Row],[level_id]],Level_id!$A$2:$B$5,2)</f>
        <v>Beginner Level</v>
      </c>
      <c r="O2652" t="str">
        <f>LOWER(טבלה1[[#This Row],[level_desc]])</f>
        <v>beginner level</v>
      </c>
      <c r="P2652" s="3" t="str">
        <f>UPPER(טבלה1[[#This Row],[small letters]])</f>
        <v>BEGINNER LEVEL</v>
      </c>
      <c r="Q2652">
        <f>LEN(טבלה1[[#This Row],[no spaces]])</f>
        <v>14</v>
      </c>
      <c r="R2652" t="str">
        <f>TRIM(טבלה1[[#This Row],[small letters]])</f>
        <v>beginner level</v>
      </c>
      <c r="S2652" s="6">
        <v>2</v>
      </c>
      <c r="T2652" s="12">
        <v>41729</v>
      </c>
      <c r="U2652" s="6">
        <f>DAY(טבלה1[[#This Row],[published_date]])</f>
        <v>31</v>
      </c>
      <c r="V2652" s="6">
        <f>MONTH(טבלה1[[#This Row],[published_date]])</f>
        <v>3</v>
      </c>
      <c r="W2652" s="6">
        <f>YEAR(טבלה1[[#This Row],[published_date]])</f>
        <v>2014</v>
      </c>
      <c r="X2652">
        <v>2</v>
      </c>
      <c r="Y2652" t="str">
        <f>VLOOKUP(טבלה1[[#This Row],[subject_id]],Subject_id!$A$2:$B$5,2)</f>
        <v>Graphic Design</v>
      </c>
      <c r="Z2652" s="7">
        <v>43465</v>
      </c>
      <c r="AA2652">
        <f>_xlfn.DAYS(טבלה1[[#This Row],[Removal_date]],טבלה1[[#This Row],[published_date]])</f>
        <v>1736</v>
      </c>
      <c r="AB2652" s="4">
        <f>טבלה1[[#This Row],[price]]*טבלה1[[#This Row],[num_subscribers]]</f>
        <v>0</v>
      </c>
    </row>
    <row r="2653" spans="1:28" x14ac:dyDescent="0.3">
      <c r="A2653">
        <v>181264</v>
      </c>
      <c r="B2653" t="s">
        <v>2954</v>
      </c>
      <c r="C2653" t="str">
        <f>LEFT(טבלה1[[#This Row],[course_title]],10)</f>
        <v>Photoshop:</v>
      </c>
      <c r="D2653" t="str">
        <f>RIGHT(טבלה1[[#This Row],[course_title]],10)</f>
        <v>al de agua</v>
      </c>
      <c r="E2653" t="str">
        <f>MID(טבלה1[[#This Row],[course_title]],2,10)</f>
        <v xml:space="preserve">hotoshop: </v>
      </c>
      <c r="F2653" t="s">
        <v>2955</v>
      </c>
      <c r="G2653" t="str">
        <f>REPLACE(טבלה1[[#This Row],[url]],19,3,"com")</f>
        <v>https://www.udemy.com/photoshop-creando-elemental-de-agua/</v>
      </c>
      <c r="H2653" t="b">
        <v>1</v>
      </c>
      <c r="I2653" s="4">
        <v>20</v>
      </c>
      <c r="J2653" s="5">
        <v>1</v>
      </c>
      <c r="K2653" s="5">
        <v>1</v>
      </c>
      <c r="L2653" s="5">
        <v>5</v>
      </c>
      <c r="M2653">
        <v>2</v>
      </c>
      <c r="N2653" t="str">
        <f>VLOOKUP(טבלה1[[#This Row],[level_id]],Level_id!$A$2:$B$5,2)</f>
        <v>Beginner Level</v>
      </c>
      <c r="O2653" t="str">
        <f>LOWER(טבלה1[[#This Row],[level_desc]])</f>
        <v>beginner level</v>
      </c>
      <c r="P2653" s="3" t="str">
        <f>UPPER(טבלה1[[#This Row],[small letters]])</f>
        <v>BEGINNER LEVEL</v>
      </c>
      <c r="Q2653">
        <f>LEN(טבלה1[[#This Row],[no spaces]])</f>
        <v>14</v>
      </c>
      <c r="R2653" t="str">
        <f>TRIM(טבלה1[[#This Row],[small letters]])</f>
        <v>beginner level</v>
      </c>
      <c r="S2653" s="6">
        <v>0.61666666699999995</v>
      </c>
      <c r="T2653" s="12">
        <v>41730</v>
      </c>
      <c r="U2653" s="6">
        <f>DAY(טבלה1[[#This Row],[published_date]])</f>
        <v>1</v>
      </c>
      <c r="V2653" s="6">
        <f>MONTH(טבלה1[[#This Row],[published_date]])</f>
        <v>4</v>
      </c>
      <c r="W2653" s="6">
        <f>YEAR(טבלה1[[#This Row],[published_date]])</f>
        <v>2014</v>
      </c>
      <c r="X2653">
        <v>2</v>
      </c>
      <c r="Y2653" t="str">
        <f>VLOOKUP(טבלה1[[#This Row],[subject_id]],Subject_id!$A$2:$B$5,2)</f>
        <v>Graphic Design</v>
      </c>
      <c r="Z2653" s="7">
        <v>43465</v>
      </c>
      <c r="AA2653">
        <f>_xlfn.DAYS(טבלה1[[#This Row],[Removal_date]],טבלה1[[#This Row],[published_date]])</f>
        <v>1735</v>
      </c>
      <c r="AB2653" s="4">
        <f>טבלה1[[#This Row],[price]]*טבלה1[[#This Row],[num_subscribers]]</f>
        <v>20</v>
      </c>
    </row>
    <row r="2654" spans="1:28" x14ac:dyDescent="0.3">
      <c r="A2654">
        <v>181268</v>
      </c>
      <c r="B2654" t="s">
        <v>2948</v>
      </c>
      <c r="C2654" t="str">
        <f>LEFT(טבלה1[[#This Row],[course_title]],10)</f>
        <v>Photoshop:</v>
      </c>
      <c r="D2654" t="str">
        <f>RIGHT(טבלה1[[#This Row],[course_title]],10)</f>
        <v>al de aire</v>
      </c>
      <c r="E2654" t="str">
        <f>MID(טבלה1[[#This Row],[course_title]],2,10)</f>
        <v xml:space="preserve">hotoshop: </v>
      </c>
      <c r="F2654" t="s">
        <v>2949</v>
      </c>
      <c r="G2654" t="str">
        <f>REPLACE(טבלה1[[#This Row],[url]],19,3,"com")</f>
        <v>https://www.udemy.com/photoshop-creando-elemental-de-aire/</v>
      </c>
      <c r="H2654" t="b">
        <v>1</v>
      </c>
      <c r="I2654" s="4">
        <v>20</v>
      </c>
      <c r="J2654" s="5">
        <v>0</v>
      </c>
      <c r="K2654" s="5">
        <v>0</v>
      </c>
      <c r="L2654" s="5">
        <v>5</v>
      </c>
      <c r="M2654">
        <v>2</v>
      </c>
      <c r="N2654" t="str">
        <f>VLOOKUP(טבלה1[[#This Row],[level_id]],Level_id!$A$2:$B$5,2)</f>
        <v>Beginner Level</v>
      </c>
      <c r="O2654" t="str">
        <f>LOWER(טבלה1[[#This Row],[level_desc]])</f>
        <v>beginner level</v>
      </c>
      <c r="P2654" s="3" t="str">
        <f>UPPER(טבלה1[[#This Row],[small letters]])</f>
        <v>BEGINNER LEVEL</v>
      </c>
      <c r="Q2654">
        <f>LEN(טבלה1[[#This Row],[no spaces]])</f>
        <v>14</v>
      </c>
      <c r="R2654" t="str">
        <f>TRIM(טבלה1[[#This Row],[small letters]])</f>
        <v>beginner level</v>
      </c>
      <c r="S2654" s="6">
        <v>1</v>
      </c>
      <c r="T2654" s="12">
        <v>41730</v>
      </c>
      <c r="U2654" s="6">
        <f>DAY(טבלה1[[#This Row],[published_date]])</f>
        <v>1</v>
      </c>
      <c r="V2654" s="6">
        <f>MONTH(טבלה1[[#This Row],[published_date]])</f>
        <v>4</v>
      </c>
      <c r="W2654" s="6">
        <f>YEAR(טבלה1[[#This Row],[published_date]])</f>
        <v>2014</v>
      </c>
      <c r="X2654">
        <v>2</v>
      </c>
      <c r="Y2654" t="str">
        <f>VLOOKUP(טבלה1[[#This Row],[subject_id]],Subject_id!$A$2:$B$5,2)</f>
        <v>Graphic Design</v>
      </c>
      <c r="Z2654" s="7">
        <v>43465</v>
      </c>
      <c r="AA2654">
        <f>_xlfn.DAYS(טבלה1[[#This Row],[Removal_date]],טבלה1[[#This Row],[published_date]])</f>
        <v>1735</v>
      </c>
      <c r="AB2654" s="4">
        <f>טבלה1[[#This Row],[price]]*טבלה1[[#This Row],[num_subscribers]]</f>
        <v>0</v>
      </c>
    </row>
    <row r="2655" spans="1:28" x14ac:dyDescent="0.3">
      <c r="A2655">
        <v>181294</v>
      </c>
      <c r="B2655" t="s">
        <v>2664</v>
      </c>
      <c r="C2655" t="str">
        <f>LEFT(טבלה1[[#This Row],[course_title]],10)</f>
        <v>Photoshop:</v>
      </c>
      <c r="D2655" t="str">
        <f>RIGHT(טבלה1[[#This Row],[course_title]],10)</f>
        <v>tos de luz</v>
      </c>
      <c r="E2655" t="str">
        <f>MID(טבלה1[[#This Row],[course_title]],2,10)</f>
        <v xml:space="preserve">hotoshop: </v>
      </c>
      <c r="F2655" t="s">
        <v>2665</v>
      </c>
      <c r="G2655" t="str">
        <f>REPLACE(טבלה1[[#This Row],[url]],19,3,"com")</f>
        <v>https://www.udemy.com/photoshop-creando-efectos-de-luz/</v>
      </c>
      <c r="H2655" t="b">
        <v>1</v>
      </c>
      <c r="I2655" s="4">
        <v>20</v>
      </c>
      <c r="J2655" s="5">
        <v>3</v>
      </c>
      <c r="K2655" s="5">
        <v>1</v>
      </c>
      <c r="L2655" s="5">
        <v>9</v>
      </c>
      <c r="M2655">
        <v>2</v>
      </c>
      <c r="N2655" t="str">
        <f>VLOOKUP(טבלה1[[#This Row],[level_id]],Level_id!$A$2:$B$5,2)</f>
        <v>Beginner Level</v>
      </c>
      <c r="O2655" t="str">
        <f>LOWER(טבלה1[[#This Row],[level_desc]])</f>
        <v>beginner level</v>
      </c>
      <c r="P2655" s="3" t="str">
        <f>UPPER(טבלה1[[#This Row],[small letters]])</f>
        <v>BEGINNER LEVEL</v>
      </c>
      <c r="Q2655">
        <f>LEN(טבלה1[[#This Row],[no spaces]])</f>
        <v>14</v>
      </c>
      <c r="R2655" t="str">
        <f>TRIM(טבלה1[[#This Row],[small letters]])</f>
        <v>beginner level</v>
      </c>
      <c r="S2655" s="6">
        <v>1.5</v>
      </c>
      <c r="T2655" s="12">
        <v>41731</v>
      </c>
      <c r="U2655" s="6">
        <f>DAY(טבלה1[[#This Row],[published_date]])</f>
        <v>2</v>
      </c>
      <c r="V2655" s="6">
        <f>MONTH(טבלה1[[#This Row],[published_date]])</f>
        <v>4</v>
      </c>
      <c r="W2655" s="6">
        <f>YEAR(טבלה1[[#This Row],[published_date]])</f>
        <v>2014</v>
      </c>
      <c r="X2655">
        <v>2</v>
      </c>
      <c r="Y2655" t="str">
        <f>VLOOKUP(טבלה1[[#This Row],[subject_id]],Subject_id!$A$2:$B$5,2)</f>
        <v>Graphic Design</v>
      </c>
      <c r="Z2655" s="7">
        <v>43465</v>
      </c>
      <c r="AA2655">
        <f>_xlfn.DAYS(טבלה1[[#This Row],[Removal_date]],טבלה1[[#This Row],[published_date]])</f>
        <v>1734</v>
      </c>
      <c r="AB2655" s="4">
        <f>טבלה1[[#This Row],[price]]*טבלה1[[#This Row],[num_subscribers]]</f>
        <v>60</v>
      </c>
    </row>
    <row r="2656" spans="1:28" x14ac:dyDescent="0.3">
      <c r="A2656">
        <v>182940</v>
      </c>
      <c r="B2656" t="s">
        <v>4311</v>
      </c>
      <c r="C2656" t="str">
        <f>LEFT(טבלה1[[#This Row],[course_title]],10)</f>
        <v>Modern Pia</v>
      </c>
      <c r="D2656" t="str">
        <f>RIGHT(טבלה1[[#This Row],[course_title]],10)</f>
        <v xml:space="preserve"> Beginners</v>
      </c>
      <c r="E2656" t="str">
        <f>MID(טבלה1[[#This Row],[course_title]],2,10)</f>
        <v>odern Pian</v>
      </c>
      <c r="F2656" t="s">
        <v>4312</v>
      </c>
      <c r="G2656" t="str">
        <f>REPLACE(טבלה1[[#This Row],[url]],19,3,"com")</f>
        <v>https://www.udemy.com/modern-piano-lessons-for-beginners/</v>
      </c>
      <c r="H2656" t="b">
        <v>1</v>
      </c>
      <c r="I2656" s="4">
        <v>20</v>
      </c>
      <c r="J2656" s="5">
        <v>736</v>
      </c>
      <c r="K2656" s="5">
        <v>6</v>
      </c>
      <c r="L2656" s="5">
        <v>46</v>
      </c>
      <c r="M2656">
        <v>2</v>
      </c>
      <c r="N2656" t="str">
        <f>VLOOKUP(טבלה1[[#This Row],[level_id]],Level_id!$A$2:$B$5,2)</f>
        <v>Beginner Level</v>
      </c>
      <c r="O2656" t="str">
        <f>LOWER(טבלה1[[#This Row],[level_desc]])</f>
        <v>beginner level</v>
      </c>
      <c r="P2656" s="3" t="str">
        <f>UPPER(טבלה1[[#This Row],[small letters]])</f>
        <v>BEGINNER LEVEL</v>
      </c>
      <c r="Q2656">
        <f>LEN(טבלה1[[#This Row],[no spaces]])</f>
        <v>14</v>
      </c>
      <c r="R2656" t="str">
        <f>TRIM(טבלה1[[#This Row],[small letters]])</f>
        <v>beginner level</v>
      </c>
      <c r="S2656" s="6">
        <v>5</v>
      </c>
      <c r="T2656" s="12">
        <v>41730</v>
      </c>
      <c r="U2656" s="6">
        <f>DAY(טבלה1[[#This Row],[published_date]])</f>
        <v>1</v>
      </c>
      <c r="V2656" s="6">
        <f>MONTH(טבלה1[[#This Row],[published_date]])</f>
        <v>4</v>
      </c>
      <c r="W2656" s="6">
        <f>YEAR(טבלה1[[#This Row],[published_date]])</f>
        <v>2014</v>
      </c>
      <c r="X2656">
        <v>3</v>
      </c>
      <c r="Y2656" t="str">
        <f>VLOOKUP(טבלה1[[#This Row],[subject_id]],Subject_id!$A$2:$B$5,2)</f>
        <v>Musical Instruments</v>
      </c>
      <c r="Z2656" s="7">
        <v>43465</v>
      </c>
      <c r="AA2656">
        <f>_xlfn.DAYS(טבלה1[[#This Row],[Removal_date]],טבלה1[[#This Row],[published_date]])</f>
        <v>1735</v>
      </c>
      <c r="AB2656" s="4">
        <f>טבלה1[[#This Row],[price]]*טבלה1[[#This Row],[num_subscribers]]</f>
        <v>14720</v>
      </c>
    </row>
    <row r="2657" spans="1:28" x14ac:dyDescent="0.3">
      <c r="A2657">
        <v>185092</v>
      </c>
      <c r="B2657" t="s">
        <v>3524</v>
      </c>
      <c r="C2657" t="str">
        <f>LEFT(טבלה1[[#This Row],[course_title]],10)</f>
        <v>Design whi</v>
      </c>
      <c r="D2657" t="str">
        <f>RIGHT(טבלה1[[#This Row],[course_title]],10)</f>
        <v>nDesign CC</v>
      </c>
      <c r="E2657" t="str">
        <f>MID(טבלה1[[#This Row],[course_title]],2,10)</f>
        <v>esign whil</v>
      </c>
      <c r="F2657" t="s">
        <v>3525</v>
      </c>
      <c r="G2657" t="str">
        <f>REPLACE(טבלה1[[#This Row],[url]],19,3,"com")</f>
        <v>https://www.udemy.com/design-while-you-learn-indesign-cc/</v>
      </c>
      <c r="H2657" t="b">
        <v>1</v>
      </c>
      <c r="I2657" s="4">
        <v>20</v>
      </c>
      <c r="J2657" s="5">
        <v>1116</v>
      </c>
      <c r="K2657" s="5">
        <v>3</v>
      </c>
      <c r="L2657" s="5">
        <v>21</v>
      </c>
      <c r="M2657">
        <v>2</v>
      </c>
      <c r="N2657" t="str">
        <f>VLOOKUP(טבלה1[[#This Row],[level_id]],Level_id!$A$2:$B$5,2)</f>
        <v>Beginner Level</v>
      </c>
      <c r="O2657" t="str">
        <f>LOWER(טבלה1[[#This Row],[level_desc]])</f>
        <v>beginner level</v>
      </c>
      <c r="P2657" s="3" t="str">
        <f>UPPER(טבלה1[[#This Row],[small letters]])</f>
        <v>BEGINNER LEVEL</v>
      </c>
      <c r="Q2657">
        <f>LEN(טבלה1[[#This Row],[no spaces]])</f>
        <v>14</v>
      </c>
      <c r="R2657" t="str">
        <f>TRIM(טבלה1[[#This Row],[small letters]])</f>
        <v>beginner level</v>
      </c>
      <c r="S2657" s="6">
        <v>2.5</v>
      </c>
      <c r="T2657" s="12">
        <v>41736</v>
      </c>
      <c r="U2657" s="6">
        <f>DAY(טבלה1[[#This Row],[published_date]])</f>
        <v>7</v>
      </c>
      <c r="V2657" s="6">
        <f>MONTH(טבלה1[[#This Row],[published_date]])</f>
        <v>4</v>
      </c>
      <c r="W2657" s="6">
        <f>YEAR(טבלה1[[#This Row],[published_date]])</f>
        <v>2014</v>
      </c>
      <c r="X2657">
        <v>2</v>
      </c>
      <c r="Y2657" t="str">
        <f>VLOOKUP(טבלה1[[#This Row],[subject_id]],Subject_id!$A$2:$B$5,2)</f>
        <v>Graphic Design</v>
      </c>
      <c r="Z2657" s="7">
        <v>43465</v>
      </c>
      <c r="AA2657">
        <f>_xlfn.DAYS(טבלה1[[#This Row],[Removal_date]],טבלה1[[#This Row],[published_date]])</f>
        <v>1729</v>
      </c>
      <c r="AB2657" s="4">
        <f>טבלה1[[#This Row],[price]]*טבלה1[[#This Row],[num_subscribers]]</f>
        <v>22320</v>
      </c>
    </row>
    <row r="2658" spans="1:28" x14ac:dyDescent="0.3">
      <c r="A2658">
        <v>185500</v>
      </c>
      <c r="B2658" t="s">
        <v>2932</v>
      </c>
      <c r="C2658" t="str">
        <f>LEFT(טבלה1[[#This Row],[course_title]],10)</f>
        <v>Introducci</v>
      </c>
      <c r="D2658" t="str">
        <f>RIGHT(טבלה1[[#This Row],[course_title]],10)</f>
        <v xml:space="preserve"> Photoshop</v>
      </c>
      <c r="E2658" t="str">
        <f>MID(טבלה1[[#This Row],[course_title]],2,10)</f>
        <v>ntroducciÃ</v>
      </c>
      <c r="F2658" t="s">
        <v>2933</v>
      </c>
      <c r="G2658" t="str">
        <f>REPLACE(טבלה1[[#This Row],[url]],19,3,"com")</f>
        <v>https://www.udemy.com/introduccion-al-retrato-realista-con-photoshop/</v>
      </c>
      <c r="H2658" t="b">
        <v>1</v>
      </c>
      <c r="I2658" s="4">
        <v>20</v>
      </c>
      <c r="J2658" s="5">
        <v>3</v>
      </c>
      <c r="K2658" s="5">
        <v>0</v>
      </c>
      <c r="L2658" s="5">
        <v>7</v>
      </c>
      <c r="M2658">
        <v>2</v>
      </c>
      <c r="N2658" t="str">
        <f>VLOOKUP(טבלה1[[#This Row],[level_id]],Level_id!$A$2:$B$5,2)</f>
        <v>Beginner Level</v>
      </c>
      <c r="O2658" t="str">
        <f>LOWER(טבלה1[[#This Row],[level_desc]])</f>
        <v>beginner level</v>
      </c>
      <c r="P2658" s="3" t="str">
        <f>UPPER(טבלה1[[#This Row],[small letters]])</f>
        <v>BEGINNER LEVEL</v>
      </c>
      <c r="Q2658">
        <f>LEN(טבלה1[[#This Row],[no spaces]])</f>
        <v>14</v>
      </c>
      <c r="R2658" t="str">
        <f>TRIM(טבלה1[[#This Row],[small letters]])</f>
        <v>beginner level</v>
      </c>
      <c r="S2658" s="6">
        <v>1</v>
      </c>
      <c r="T2658" s="12">
        <v>41744</v>
      </c>
      <c r="U2658" s="6">
        <f>DAY(טבלה1[[#This Row],[published_date]])</f>
        <v>15</v>
      </c>
      <c r="V2658" s="6">
        <f>MONTH(טבלה1[[#This Row],[published_date]])</f>
        <v>4</v>
      </c>
      <c r="W2658" s="6">
        <f>YEAR(טבלה1[[#This Row],[published_date]])</f>
        <v>2014</v>
      </c>
      <c r="X2658">
        <v>2</v>
      </c>
      <c r="Y2658" t="str">
        <f>VLOOKUP(טבלה1[[#This Row],[subject_id]],Subject_id!$A$2:$B$5,2)</f>
        <v>Graphic Design</v>
      </c>
      <c r="Z2658" s="7">
        <v>43465</v>
      </c>
      <c r="AA2658">
        <f>_xlfn.DAYS(טבלה1[[#This Row],[Removal_date]],טבלה1[[#This Row],[published_date]])</f>
        <v>1721</v>
      </c>
      <c r="AB2658" s="4">
        <f>טבלה1[[#This Row],[price]]*טבלה1[[#This Row],[num_subscribers]]</f>
        <v>60</v>
      </c>
    </row>
    <row r="2659" spans="1:28" x14ac:dyDescent="0.3">
      <c r="A2659">
        <v>185526</v>
      </c>
      <c r="B2659" t="s">
        <v>2474</v>
      </c>
      <c r="C2659" t="str">
        <f>LEFT(טבלה1[[#This Row],[course_title]],10)</f>
        <v>MicroStati</v>
      </c>
      <c r="D2659" t="str">
        <f>RIGHT(טבלה1[[#This Row],[course_title]],10)</f>
        <v>- CÃ©lulas</v>
      </c>
      <c r="E2659" t="str">
        <f>MID(טבלה1[[#This Row],[course_title]],2,10)</f>
        <v>icroStatio</v>
      </c>
      <c r="F2659" t="s">
        <v>2475</v>
      </c>
      <c r="G2659" t="str">
        <f>REPLACE(טבלה1[[#This Row],[url]],19,3,"com")</f>
        <v>https://www.udemy.com/microstation-celulas/</v>
      </c>
      <c r="H2659" t="b">
        <v>1</v>
      </c>
      <c r="I2659" s="4">
        <v>20</v>
      </c>
      <c r="J2659" s="5">
        <v>0</v>
      </c>
      <c r="K2659" s="5">
        <v>0</v>
      </c>
      <c r="L2659" s="5">
        <v>9</v>
      </c>
      <c r="M2659">
        <v>2</v>
      </c>
      <c r="N2659" t="str">
        <f>VLOOKUP(טבלה1[[#This Row],[level_id]],Level_id!$A$2:$B$5,2)</f>
        <v>Beginner Level</v>
      </c>
      <c r="O2659" t="str">
        <f>LOWER(טבלה1[[#This Row],[level_desc]])</f>
        <v>beginner level</v>
      </c>
      <c r="P2659" s="3" t="str">
        <f>UPPER(טבלה1[[#This Row],[small letters]])</f>
        <v>BEGINNER LEVEL</v>
      </c>
      <c r="Q2659">
        <f>LEN(טבלה1[[#This Row],[no spaces]])</f>
        <v>14</v>
      </c>
      <c r="R2659" t="str">
        <f>TRIM(טבלה1[[#This Row],[small letters]])</f>
        <v>beginner level</v>
      </c>
      <c r="S2659" s="6">
        <v>0.61666666699999995</v>
      </c>
      <c r="T2659" s="12">
        <v>41744</v>
      </c>
      <c r="U2659" s="6">
        <f>DAY(טבלה1[[#This Row],[published_date]])</f>
        <v>15</v>
      </c>
      <c r="V2659" s="6">
        <f>MONTH(טבלה1[[#This Row],[published_date]])</f>
        <v>4</v>
      </c>
      <c r="W2659" s="6">
        <f>YEAR(טבלה1[[#This Row],[published_date]])</f>
        <v>2014</v>
      </c>
      <c r="X2659">
        <v>2</v>
      </c>
      <c r="Y2659" t="str">
        <f>VLOOKUP(טבלה1[[#This Row],[subject_id]],Subject_id!$A$2:$B$5,2)</f>
        <v>Graphic Design</v>
      </c>
      <c r="Z2659" s="7">
        <v>43465</v>
      </c>
      <c r="AA2659">
        <f>_xlfn.DAYS(טבלה1[[#This Row],[Removal_date]],טבלה1[[#This Row],[published_date]])</f>
        <v>1721</v>
      </c>
      <c r="AB2659" s="4">
        <f>טבלה1[[#This Row],[price]]*טבלה1[[#This Row],[num_subscribers]]</f>
        <v>0</v>
      </c>
    </row>
    <row r="2660" spans="1:28" x14ac:dyDescent="0.3">
      <c r="A2660">
        <v>185528</v>
      </c>
      <c r="B2660" t="s">
        <v>2484</v>
      </c>
      <c r="C2660" t="str">
        <f>LEFT(טבלה1[[#This Row],[course_title]],10)</f>
        <v xml:space="preserve">InÃ­ciate </v>
      </c>
      <c r="D2660" t="str">
        <f>RIGHT(טבלה1[[#This Row],[course_title]],10)</f>
        <v>crostation</v>
      </c>
      <c r="E2660" t="str">
        <f>MID(טבלה1[[#This Row],[course_title]],2,10)</f>
        <v>nÃ­ciate e</v>
      </c>
      <c r="F2660" t="s">
        <v>2485</v>
      </c>
      <c r="G2660" t="str">
        <f>REPLACE(טבלה1[[#This Row],[url]],19,3,"com")</f>
        <v>https://www.udemy.com/iniciate-en-microstation/</v>
      </c>
      <c r="H2660" t="b">
        <v>1</v>
      </c>
      <c r="I2660" s="4">
        <v>20</v>
      </c>
      <c r="J2660" s="5">
        <v>0</v>
      </c>
      <c r="K2660" s="5">
        <v>0</v>
      </c>
      <c r="L2660" s="5">
        <v>10</v>
      </c>
      <c r="M2660">
        <v>2</v>
      </c>
      <c r="N2660" t="str">
        <f>VLOOKUP(טבלה1[[#This Row],[level_id]],Level_id!$A$2:$B$5,2)</f>
        <v>Beginner Level</v>
      </c>
      <c r="O2660" t="str">
        <f>LOWER(טבלה1[[#This Row],[level_desc]])</f>
        <v>beginner level</v>
      </c>
      <c r="P2660" s="3" t="str">
        <f>UPPER(טבלה1[[#This Row],[small letters]])</f>
        <v>BEGINNER LEVEL</v>
      </c>
      <c r="Q2660">
        <f>LEN(טבלה1[[#This Row],[no spaces]])</f>
        <v>14</v>
      </c>
      <c r="R2660" t="str">
        <f>TRIM(טבלה1[[#This Row],[small letters]])</f>
        <v>beginner level</v>
      </c>
      <c r="S2660" s="6">
        <v>1</v>
      </c>
      <c r="T2660" s="12">
        <v>41744</v>
      </c>
      <c r="U2660" s="6">
        <f>DAY(טבלה1[[#This Row],[published_date]])</f>
        <v>15</v>
      </c>
      <c r="V2660" s="6">
        <f>MONTH(טבלה1[[#This Row],[published_date]])</f>
        <v>4</v>
      </c>
      <c r="W2660" s="6">
        <f>YEAR(טבלה1[[#This Row],[published_date]])</f>
        <v>2014</v>
      </c>
      <c r="X2660">
        <v>2</v>
      </c>
      <c r="Y2660" t="str">
        <f>VLOOKUP(טבלה1[[#This Row],[subject_id]],Subject_id!$A$2:$B$5,2)</f>
        <v>Graphic Design</v>
      </c>
      <c r="Z2660" s="7">
        <v>43465</v>
      </c>
      <c r="AA2660">
        <f>_xlfn.DAYS(טבלה1[[#This Row],[Removal_date]],טבלה1[[#This Row],[published_date]])</f>
        <v>1721</v>
      </c>
      <c r="AB2660" s="4">
        <f>טבלה1[[#This Row],[price]]*טבלה1[[#This Row],[num_subscribers]]</f>
        <v>0</v>
      </c>
    </row>
    <row r="2661" spans="1:28" x14ac:dyDescent="0.3">
      <c r="A2661">
        <v>185538</v>
      </c>
      <c r="B2661" t="s">
        <v>2942</v>
      </c>
      <c r="C2661" t="str">
        <f>LEFT(טבלה1[[#This Row],[course_title]],10)</f>
        <v>MicroStati</v>
      </c>
      <c r="D2661" t="str">
        <f>RIGHT(טבלה1[[#This Row],[course_title]],10)</f>
        <v xml:space="preserve"> - Niveles</v>
      </c>
      <c r="E2661" t="str">
        <f>MID(טבלה1[[#This Row],[course_title]],2,10)</f>
        <v>icroStatio</v>
      </c>
      <c r="F2661" t="s">
        <v>2943</v>
      </c>
      <c r="G2661" t="str">
        <f>REPLACE(טבלה1[[#This Row],[url]],19,3,"com")</f>
        <v>https://www.udemy.com/microstation-niveles/</v>
      </c>
      <c r="H2661" t="b">
        <v>1</v>
      </c>
      <c r="I2661" s="4">
        <v>20</v>
      </c>
      <c r="J2661" s="5">
        <v>2</v>
      </c>
      <c r="K2661" s="5">
        <v>0</v>
      </c>
      <c r="L2661" s="5">
        <v>7</v>
      </c>
      <c r="M2661">
        <v>2</v>
      </c>
      <c r="N2661" t="str">
        <f>VLOOKUP(טבלה1[[#This Row],[level_id]],Level_id!$A$2:$B$5,2)</f>
        <v>Beginner Level</v>
      </c>
      <c r="O2661" t="str">
        <f>LOWER(טבלה1[[#This Row],[level_desc]])</f>
        <v>beginner level</v>
      </c>
      <c r="P2661" s="3" t="str">
        <f>UPPER(טבלה1[[#This Row],[small letters]])</f>
        <v>BEGINNER LEVEL</v>
      </c>
      <c r="Q2661">
        <f>LEN(טבלה1[[#This Row],[no spaces]])</f>
        <v>14</v>
      </c>
      <c r="R2661" t="str">
        <f>TRIM(טבלה1[[#This Row],[small letters]])</f>
        <v>beginner level</v>
      </c>
      <c r="S2661" s="6">
        <v>0.56666666700000001</v>
      </c>
      <c r="T2661" s="12">
        <v>41744</v>
      </c>
      <c r="U2661" s="6">
        <f>DAY(טבלה1[[#This Row],[published_date]])</f>
        <v>15</v>
      </c>
      <c r="V2661" s="6">
        <f>MONTH(טבלה1[[#This Row],[published_date]])</f>
        <v>4</v>
      </c>
      <c r="W2661" s="6">
        <f>YEAR(טבלה1[[#This Row],[published_date]])</f>
        <v>2014</v>
      </c>
      <c r="X2661">
        <v>2</v>
      </c>
      <c r="Y2661" t="str">
        <f>VLOOKUP(טבלה1[[#This Row],[subject_id]],Subject_id!$A$2:$B$5,2)</f>
        <v>Graphic Design</v>
      </c>
      <c r="Z2661" s="7">
        <v>43465</v>
      </c>
      <c r="AA2661">
        <f>_xlfn.DAYS(טבלה1[[#This Row],[Removal_date]],טבלה1[[#This Row],[published_date]])</f>
        <v>1721</v>
      </c>
      <c r="AB2661" s="4">
        <f>טבלה1[[#This Row],[price]]*טבלה1[[#This Row],[num_subscribers]]</f>
        <v>40</v>
      </c>
    </row>
    <row r="2662" spans="1:28" x14ac:dyDescent="0.3">
      <c r="A2662">
        <v>188604</v>
      </c>
      <c r="B2662" t="s">
        <v>2944</v>
      </c>
      <c r="C2662" t="str">
        <f>LEFT(טבלה1[[#This Row],[course_title]],10)</f>
        <v>Crea perso</v>
      </c>
      <c r="D2662" t="str">
        <f>RIGHT(טבלה1[[#This Row],[course_title]],10)</f>
        <v xml:space="preserve"> Photoshop</v>
      </c>
      <c r="E2662" t="str">
        <f>MID(טבלה1[[#This Row],[course_title]],2,10)</f>
        <v>rea person</v>
      </c>
      <c r="F2662" t="s">
        <v>2945</v>
      </c>
      <c r="G2662" t="str">
        <f>REPLACE(טבלה1[[#This Row],[url]],19,3,"com")</f>
        <v>https://www.udemy.com/crea-personajes-fantasticos-con-photoshop/</v>
      </c>
      <c r="H2662" t="b">
        <v>1</v>
      </c>
      <c r="I2662" s="4">
        <v>20</v>
      </c>
      <c r="J2662" s="5">
        <v>1</v>
      </c>
      <c r="K2662" s="5">
        <v>0</v>
      </c>
      <c r="L2662" s="5">
        <v>8</v>
      </c>
      <c r="M2662">
        <v>2</v>
      </c>
      <c r="N2662" t="str">
        <f>VLOOKUP(טבלה1[[#This Row],[level_id]],Level_id!$A$2:$B$5,2)</f>
        <v>Beginner Level</v>
      </c>
      <c r="O2662" t="str">
        <f>LOWER(טבלה1[[#This Row],[level_desc]])</f>
        <v>beginner level</v>
      </c>
      <c r="P2662" s="3" t="str">
        <f>UPPER(טבלה1[[#This Row],[small letters]])</f>
        <v>BEGINNER LEVEL</v>
      </c>
      <c r="Q2662">
        <f>LEN(טבלה1[[#This Row],[no spaces]])</f>
        <v>14</v>
      </c>
      <c r="R2662" t="str">
        <f>TRIM(טבלה1[[#This Row],[small letters]])</f>
        <v>beginner level</v>
      </c>
      <c r="S2662" s="6">
        <v>1</v>
      </c>
      <c r="T2662" s="12">
        <v>41733</v>
      </c>
      <c r="U2662" s="6">
        <f>DAY(טבלה1[[#This Row],[published_date]])</f>
        <v>4</v>
      </c>
      <c r="V2662" s="6">
        <f>MONTH(טבלה1[[#This Row],[published_date]])</f>
        <v>4</v>
      </c>
      <c r="W2662" s="6">
        <f>YEAR(טבלה1[[#This Row],[published_date]])</f>
        <v>2014</v>
      </c>
      <c r="X2662">
        <v>2</v>
      </c>
      <c r="Y2662" t="str">
        <f>VLOOKUP(טבלה1[[#This Row],[subject_id]],Subject_id!$A$2:$B$5,2)</f>
        <v>Graphic Design</v>
      </c>
      <c r="Z2662" s="7">
        <v>43465</v>
      </c>
      <c r="AA2662">
        <f>_xlfn.DAYS(טבלה1[[#This Row],[Removal_date]],טבלה1[[#This Row],[published_date]])</f>
        <v>1732</v>
      </c>
      <c r="AB2662" s="4">
        <f>טבלה1[[#This Row],[price]]*טבלה1[[#This Row],[num_subscribers]]</f>
        <v>20</v>
      </c>
    </row>
    <row r="2663" spans="1:28" x14ac:dyDescent="0.3">
      <c r="A2663">
        <v>192726</v>
      </c>
      <c r="B2663" t="s">
        <v>2675</v>
      </c>
      <c r="C2663" t="str">
        <f>LEFT(טבלה1[[#This Row],[course_title]],10)</f>
        <v>Logo Desig</v>
      </c>
      <c r="D2663" t="str">
        <f>RIGHT(טבלה1[[#This Row],[course_title]],10)</f>
        <v xml:space="preserve">epreneurs </v>
      </c>
      <c r="E2663" t="str">
        <f>MID(טבלה1[[#This Row],[course_title]],2,10)</f>
        <v>ogo Design</v>
      </c>
      <c r="F2663" t="s">
        <v>2676</v>
      </c>
      <c r="G2663" t="str">
        <f>REPLACE(טבלה1[[#This Row],[url]],19,3,"com")</f>
        <v>https://www.udemy.com/introduction-to-logo-design/</v>
      </c>
      <c r="H2663" t="b">
        <v>1</v>
      </c>
      <c r="I2663" s="4">
        <v>20</v>
      </c>
      <c r="J2663" s="5">
        <v>274</v>
      </c>
      <c r="K2663" s="5">
        <v>10</v>
      </c>
      <c r="L2663" s="5">
        <v>49</v>
      </c>
      <c r="M2663">
        <v>2</v>
      </c>
      <c r="N2663" t="str">
        <f>VLOOKUP(טבלה1[[#This Row],[level_id]],Level_id!$A$2:$B$5,2)</f>
        <v>Beginner Level</v>
      </c>
      <c r="O2663" t="str">
        <f>LOWER(טבלה1[[#This Row],[level_desc]])</f>
        <v>beginner level</v>
      </c>
      <c r="P2663" s="3" t="str">
        <f>UPPER(טבלה1[[#This Row],[small letters]])</f>
        <v>BEGINNER LEVEL</v>
      </c>
      <c r="Q2663">
        <f>LEN(טבלה1[[#This Row],[no spaces]])</f>
        <v>14</v>
      </c>
      <c r="R2663" t="str">
        <f>TRIM(טבלה1[[#This Row],[small letters]])</f>
        <v>beginner level</v>
      </c>
      <c r="S2663" s="6">
        <v>3.5</v>
      </c>
      <c r="T2663" s="12">
        <v>41733</v>
      </c>
      <c r="U2663" s="6">
        <f>DAY(טבלה1[[#This Row],[published_date]])</f>
        <v>4</v>
      </c>
      <c r="V2663" s="6">
        <f>MONTH(טבלה1[[#This Row],[published_date]])</f>
        <v>4</v>
      </c>
      <c r="W2663" s="6">
        <f>YEAR(טבלה1[[#This Row],[published_date]])</f>
        <v>2014</v>
      </c>
      <c r="X2663">
        <v>2</v>
      </c>
      <c r="Y2663" t="str">
        <f>VLOOKUP(טבלה1[[#This Row],[subject_id]],Subject_id!$A$2:$B$5,2)</f>
        <v>Graphic Design</v>
      </c>
      <c r="Z2663" s="7">
        <v>43465</v>
      </c>
      <c r="AA2663">
        <f>_xlfn.DAYS(טבלה1[[#This Row],[Removal_date]],טבלה1[[#This Row],[published_date]])</f>
        <v>1732</v>
      </c>
      <c r="AB2663" s="4">
        <f>טבלה1[[#This Row],[price]]*טבלה1[[#This Row],[num_subscribers]]</f>
        <v>5480</v>
      </c>
    </row>
    <row r="2664" spans="1:28" x14ac:dyDescent="0.3">
      <c r="A2664">
        <v>196234</v>
      </c>
      <c r="B2664" t="s">
        <v>4536</v>
      </c>
      <c r="C2664" t="str">
        <f>LEFT(טבלה1[[#This Row],[course_title]],10)</f>
        <v>Easy Piano</v>
      </c>
      <c r="D2664" t="str">
        <f>RIGHT(טבלה1[[#This Row],[course_title]],10)</f>
        <v>play along</v>
      </c>
      <c r="E2664" t="str">
        <f>MID(טבלה1[[#This Row],[course_title]],2,10)</f>
        <v xml:space="preserve">asy Piano </v>
      </c>
      <c r="F2664" t="s">
        <v>4537</v>
      </c>
      <c r="G2664" t="str">
        <f>REPLACE(טבלה1[[#This Row],[url]],19,3,"com")</f>
        <v>https://www.udemy.com/easy-piano-learn-and-play-along/</v>
      </c>
      <c r="H2664" t="b">
        <v>1</v>
      </c>
      <c r="I2664" s="4">
        <v>20</v>
      </c>
      <c r="J2664" s="5">
        <v>11</v>
      </c>
      <c r="K2664" s="5">
        <v>1</v>
      </c>
      <c r="L2664" s="5">
        <v>48</v>
      </c>
      <c r="M2664">
        <v>2</v>
      </c>
      <c r="N2664" t="str">
        <f>VLOOKUP(טבלה1[[#This Row],[level_id]],Level_id!$A$2:$B$5,2)</f>
        <v>Beginner Level</v>
      </c>
      <c r="O2664" t="str">
        <f>LOWER(טבלה1[[#This Row],[level_desc]])</f>
        <v>beginner level</v>
      </c>
      <c r="P2664" s="3" t="str">
        <f>UPPER(טבלה1[[#This Row],[small letters]])</f>
        <v>BEGINNER LEVEL</v>
      </c>
      <c r="Q2664">
        <f>LEN(טבלה1[[#This Row],[no spaces]])</f>
        <v>14</v>
      </c>
      <c r="R2664" t="str">
        <f>TRIM(טבלה1[[#This Row],[small letters]])</f>
        <v>beginner level</v>
      </c>
      <c r="S2664" s="6">
        <v>1</v>
      </c>
      <c r="T2664" s="12">
        <v>41773</v>
      </c>
      <c r="U2664" s="6">
        <f>DAY(טבלה1[[#This Row],[published_date]])</f>
        <v>14</v>
      </c>
      <c r="V2664" s="6">
        <f>MONTH(טבלה1[[#This Row],[published_date]])</f>
        <v>5</v>
      </c>
      <c r="W2664" s="6">
        <f>YEAR(טבלה1[[#This Row],[published_date]])</f>
        <v>2014</v>
      </c>
      <c r="X2664">
        <v>3</v>
      </c>
      <c r="Y2664" t="str">
        <f>VLOOKUP(טבלה1[[#This Row],[subject_id]],Subject_id!$A$2:$B$5,2)</f>
        <v>Musical Instruments</v>
      </c>
      <c r="Z2664" s="7">
        <v>43465</v>
      </c>
      <c r="AA2664">
        <f>_xlfn.DAYS(טבלה1[[#This Row],[Removal_date]],טבלה1[[#This Row],[published_date]])</f>
        <v>1692</v>
      </c>
      <c r="AB2664" s="4">
        <f>טבלה1[[#This Row],[price]]*טבלה1[[#This Row],[num_subscribers]]</f>
        <v>220</v>
      </c>
    </row>
    <row r="2665" spans="1:28" x14ac:dyDescent="0.3">
      <c r="A2665">
        <v>200108</v>
      </c>
      <c r="B2665" t="s">
        <v>4352</v>
      </c>
      <c r="C2665" t="str">
        <f>LEFT(טבלה1[[#This Row],[course_title]],10)</f>
        <v>Guitar for</v>
      </c>
      <c r="D2665" t="str">
        <f>RIGHT(טבלה1[[#This Row],[course_title]],10)</f>
        <v xml:space="preserve"> (Class 1)</v>
      </c>
      <c r="E2665" t="str">
        <f>MID(טבלה1[[#This Row],[course_title]],2,10)</f>
        <v xml:space="preserve">uitar for </v>
      </c>
      <c r="F2665" t="s">
        <v>4353</v>
      </c>
      <c r="G2665" t="str">
        <f>REPLACE(טבלה1[[#This Row],[url]],19,3,"com")</f>
        <v>https://www.udemy.com/guitar-for-absolute-beginners-class-1/</v>
      </c>
      <c r="H2665" t="b">
        <v>1</v>
      </c>
      <c r="I2665" s="4">
        <v>20</v>
      </c>
      <c r="J2665" s="5">
        <v>45</v>
      </c>
      <c r="K2665" s="5">
        <v>4</v>
      </c>
      <c r="L2665" s="5">
        <v>48</v>
      </c>
      <c r="M2665">
        <v>2</v>
      </c>
      <c r="N2665" t="str">
        <f>VLOOKUP(טבלה1[[#This Row],[level_id]],Level_id!$A$2:$B$5,2)</f>
        <v>Beginner Level</v>
      </c>
      <c r="O2665" t="str">
        <f>LOWER(טבלה1[[#This Row],[level_desc]])</f>
        <v>beginner level</v>
      </c>
      <c r="P2665" s="3" t="str">
        <f>UPPER(טבלה1[[#This Row],[small letters]])</f>
        <v>BEGINNER LEVEL</v>
      </c>
      <c r="Q2665">
        <f>LEN(טבלה1[[#This Row],[no spaces]])</f>
        <v>14</v>
      </c>
      <c r="R2665" t="str">
        <f>TRIM(טבלה1[[#This Row],[small letters]])</f>
        <v>beginner level</v>
      </c>
      <c r="S2665" s="6">
        <v>1.5</v>
      </c>
      <c r="T2665" s="12">
        <v>41760</v>
      </c>
      <c r="U2665" s="6">
        <f>DAY(טבלה1[[#This Row],[published_date]])</f>
        <v>1</v>
      </c>
      <c r="V2665" s="6">
        <f>MONTH(טבלה1[[#This Row],[published_date]])</f>
        <v>5</v>
      </c>
      <c r="W2665" s="6">
        <f>YEAR(טבלה1[[#This Row],[published_date]])</f>
        <v>2014</v>
      </c>
      <c r="X2665">
        <v>3</v>
      </c>
      <c r="Y2665" t="str">
        <f>VLOOKUP(טבלה1[[#This Row],[subject_id]],Subject_id!$A$2:$B$5,2)</f>
        <v>Musical Instruments</v>
      </c>
      <c r="Z2665" s="7">
        <v>43465</v>
      </c>
      <c r="AA2665">
        <f>_xlfn.DAYS(טבלה1[[#This Row],[Removal_date]],טבלה1[[#This Row],[published_date]])</f>
        <v>1705</v>
      </c>
      <c r="AB2665" s="4">
        <f>טבלה1[[#This Row],[price]]*טבלה1[[#This Row],[num_subscribers]]</f>
        <v>900</v>
      </c>
    </row>
    <row r="2666" spans="1:28" x14ac:dyDescent="0.3">
      <c r="A2666">
        <v>200722</v>
      </c>
      <c r="B2666" t="s">
        <v>4877</v>
      </c>
      <c r="C2666" t="str">
        <f>LEFT(טבלה1[[#This Row],[course_title]],10)</f>
        <v>Jazz Guita</v>
      </c>
      <c r="D2666" t="str">
        <f>RIGHT(טבלה1[[#This Row],[course_title]],10)</f>
        <v>umn Leaves</v>
      </c>
      <c r="E2666" t="str">
        <f>MID(טבלה1[[#This Row],[course_title]],2,10)</f>
        <v>azz Guitar</v>
      </c>
      <c r="F2666" t="s">
        <v>4878</v>
      </c>
      <c r="G2666" t="str">
        <f>REPLACE(טבלה1[[#This Row],[url]],19,3,"com")</f>
        <v>https://www.udemy.com/jazz-guitar-reharmonization-for-autumn-leaves/</v>
      </c>
      <c r="H2666" t="b">
        <v>1</v>
      </c>
      <c r="I2666" s="4">
        <v>20</v>
      </c>
      <c r="J2666" s="5">
        <v>30</v>
      </c>
      <c r="K2666" s="5">
        <v>1</v>
      </c>
      <c r="L2666" s="5">
        <v>15</v>
      </c>
      <c r="M2666">
        <v>1</v>
      </c>
      <c r="N2666" t="str">
        <f>VLOOKUP(טבלה1[[#This Row],[level_id]],Level_id!$A$2:$B$5,2)</f>
        <v>All levels</v>
      </c>
      <c r="O2666" t="str">
        <f>LOWER(טבלה1[[#This Row],[level_desc]])</f>
        <v>all levels</v>
      </c>
      <c r="P2666" s="3" t="str">
        <f>UPPER(טבלה1[[#This Row],[small letters]])</f>
        <v>ALL LEVELS</v>
      </c>
      <c r="Q2666">
        <f>LEN(טבלה1[[#This Row],[no spaces]])</f>
        <v>10</v>
      </c>
      <c r="R2666" t="str">
        <f>TRIM(טבלה1[[#This Row],[small letters]])</f>
        <v>all levels</v>
      </c>
      <c r="S2666" s="6">
        <v>0.61666666699999995</v>
      </c>
      <c r="T2666" s="12">
        <v>41823</v>
      </c>
      <c r="U2666" s="6">
        <f>DAY(טבלה1[[#This Row],[published_date]])</f>
        <v>3</v>
      </c>
      <c r="V2666" s="6">
        <f>MONTH(טבלה1[[#This Row],[published_date]])</f>
        <v>7</v>
      </c>
      <c r="W2666" s="6">
        <f>YEAR(טבלה1[[#This Row],[published_date]])</f>
        <v>2014</v>
      </c>
      <c r="X2666">
        <v>3</v>
      </c>
      <c r="Y2666" t="str">
        <f>VLOOKUP(טבלה1[[#This Row],[subject_id]],Subject_id!$A$2:$B$5,2)</f>
        <v>Musical Instruments</v>
      </c>
      <c r="Z2666" s="7">
        <v>43734</v>
      </c>
      <c r="AA2666">
        <f>_xlfn.DAYS(טבלה1[[#This Row],[Removal_date]],טבלה1[[#This Row],[published_date]])</f>
        <v>1911</v>
      </c>
      <c r="AB2666" s="4">
        <f>טבלה1[[#This Row],[price]]*טבלה1[[#This Row],[num_subscribers]]</f>
        <v>600</v>
      </c>
    </row>
    <row r="2667" spans="1:28" x14ac:dyDescent="0.3">
      <c r="A2667">
        <v>200742</v>
      </c>
      <c r="B2667" t="s">
        <v>6172</v>
      </c>
      <c r="C2667" t="str">
        <f>LEFT(טבלה1[[#This Row],[course_title]],10)</f>
        <v>Create Sin</v>
      </c>
      <c r="D2667" t="str">
        <f>RIGHT(טבלה1[[#This Row],[course_title]],10)</f>
        <v>ootstrap 3</v>
      </c>
      <c r="E2667" t="str">
        <f>MID(טבלה1[[#This Row],[course_title]],2,10)</f>
        <v>reate Sing</v>
      </c>
      <c r="F2667" t="s">
        <v>6173</v>
      </c>
      <c r="G2667" t="str">
        <f>REPLACE(טבלה1[[#This Row],[url]],19,3,"com")</f>
        <v>https://www.udemy.com/create-single-page-website-using-twitter-bootstrap/</v>
      </c>
      <c r="H2667" t="b">
        <v>1</v>
      </c>
      <c r="I2667" s="4">
        <v>20</v>
      </c>
      <c r="J2667" s="5">
        <v>7449</v>
      </c>
      <c r="K2667" s="5">
        <v>111</v>
      </c>
      <c r="L2667" s="5">
        <v>13</v>
      </c>
      <c r="M2667">
        <v>4</v>
      </c>
      <c r="N2667" t="str">
        <f>VLOOKUP(טבלה1[[#This Row],[level_id]],Level_id!$A$2:$B$5,2)</f>
        <v>Intermediate Level</v>
      </c>
      <c r="O2667" t="str">
        <f>LOWER(טבלה1[[#This Row],[level_desc]])</f>
        <v>intermediate level</v>
      </c>
      <c r="P2667" s="3" t="str">
        <f>UPPER(טבלה1[[#This Row],[small letters]])</f>
        <v>INTERMEDIATE LEVEL</v>
      </c>
      <c r="Q2667">
        <f>LEN(טבלה1[[#This Row],[no spaces]])</f>
        <v>18</v>
      </c>
      <c r="R2667" t="str">
        <f>TRIM(טבלה1[[#This Row],[small letters]])</f>
        <v>intermediate level</v>
      </c>
      <c r="S2667" s="6">
        <v>1</v>
      </c>
      <c r="T2667" s="12">
        <v>41748</v>
      </c>
      <c r="U2667" s="6">
        <f>DAY(טבלה1[[#This Row],[published_date]])</f>
        <v>19</v>
      </c>
      <c r="V2667" s="6">
        <f>MONTH(טבלה1[[#This Row],[published_date]])</f>
        <v>4</v>
      </c>
      <c r="W2667" s="6">
        <f>YEAR(טבלה1[[#This Row],[published_date]])</f>
        <v>2014</v>
      </c>
      <c r="X2667">
        <v>4</v>
      </c>
      <c r="Y2667" t="str">
        <f>VLOOKUP(טבלה1[[#This Row],[subject_id]],Subject_id!$A$2:$B$5,2)</f>
        <v>Web Development</v>
      </c>
      <c r="Z2667" s="7">
        <v>44114</v>
      </c>
      <c r="AA2667">
        <f>_xlfn.DAYS(טבלה1[[#This Row],[Removal_date]],טבלה1[[#This Row],[published_date]])</f>
        <v>2366</v>
      </c>
      <c r="AB2667" s="4">
        <f>טבלה1[[#This Row],[price]]*טבלה1[[#This Row],[num_subscribers]]</f>
        <v>148980</v>
      </c>
    </row>
    <row r="2668" spans="1:28" x14ac:dyDescent="0.3">
      <c r="A2668">
        <v>201812</v>
      </c>
      <c r="B2668" t="s">
        <v>3074</v>
      </c>
      <c r="C2668" t="str">
        <f>LEFT(טבלה1[[#This Row],[course_title]],10)</f>
        <v>Design Bea</v>
      </c>
      <c r="D2668" t="str">
        <f>RIGHT(טבלה1[[#This Row],[course_title]],10)</f>
        <v>E Software</v>
      </c>
      <c r="E2668" t="str">
        <f>MID(טבלה1[[#This Row],[course_title]],2,10)</f>
        <v>esign Beau</v>
      </c>
      <c r="F2668" t="s">
        <v>3075</v>
      </c>
      <c r="G2668" t="str">
        <f>REPLACE(טבלה1[[#This Row],[url]],19,3,"com")</f>
        <v>https://www.udemy.com/ebook-layouts/</v>
      </c>
      <c r="H2668" t="b">
        <v>1</v>
      </c>
      <c r="I2668" s="4">
        <v>20</v>
      </c>
      <c r="J2668" s="5">
        <v>239</v>
      </c>
      <c r="K2668" s="5">
        <v>7</v>
      </c>
      <c r="L2668" s="5">
        <v>26</v>
      </c>
      <c r="M2668">
        <v>1</v>
      </c>
      <c r="N2668" t="str">
        <f>VLOOKUP(טבלה1[[#This Row],[level_id]],Level_id!$A$2:$B$5,2)</f>
        <v>All levels</v>
      </c>
      <c r="O2668" t="str">
        <f>LOWER(טבלה1[[#This Row],[level_desc]])</f>
        <v>all levels</v>
      </c>
      <c r="P2668" s="3" t="str">
        <f>UPPER(טבלה1[[#This Row],[small letters]])</f>
        <v>ALL LEVELS</v>
      </c>
      <c r="Q2668">
        <f>LEN(טבלה1[[#This Row],[no spaces]])</f>
        <v>10</v>
      </c>
      <c r="R2668" t="str">
        <f>TRIM(טבלה1[[#This Row],[small letters]])</f>
        <v>all levels</v>
      </c>
      <c r="S2668" s="6">
        <v>4</v>
      </c>
      <c r="T2668" s="12">
        <v>41754</v>
      </c>
      <c r="U2668" s="6">
        <f>DAY(טבלה1[[#This Row],[published_date]])</f>
        <v>25</v>
      </c>
      <c r="V2668" s="6">
        <f>MONTH(טבלה1[[#This Row],[published_date]])</f>
        <v>4</v>
      </c>
      <c r="W2668" s="6">
        <f>YEAR(טבלה1[[#This Row],[published_date]])</f>
        <v>2014</v>
      </c>
      <c r="X2668">
        <v>2</v>
      </c>
      <c r="Y2668" t="str">
        <f>VLOOKUP(טבלה1[[#This Row],[subject_id]],Subject_id!$A$2:$B$5,2)</f>
        <v>Graphic Design</v>
      </c>
      <c r="Z2668" s="7">
        <v>43734</v>
      </c>
      <c r="AA2668">
        <f>_xlfn.DAYS(טבלה1[[#This Row],[Removal_date]],טבלה1[[#This Row],[published_date]])</f>
        <v>1980</v>
      </c>
      <c r="AB2668" s="4">
        <f>טבלה1[[#This Row],[price]]*טבלה1[[#This Row],[num_subscribers]]</f>
        <v>4780</v>
      </c>
    </row>
    <row r="2669" spans="1:28" x14ac:dyDescent="0.3">
      <c r="A2669">
        <v>201894</v>
      </c>
      <c r="B2669" t="s">
        <v>4885</v>
      </c>
      <c r="C2669" t="str">
        <f>LEFT(טבלה1[[#This Row],[course_title]],10)</f>
        <v xml:space="preserve">Add Slide </v>
      </c>
      <c r="D2669" t="str">
        <f>RIGHT(טבלה1[[#This Row],[course_title]],10)</f>
        <v>ar Playing</v>
      </c>
      <c r="E2669" t="str">
        <f>MID(טבלה1[[#This Row],[course_title]],2,10)</f>
        <v>dd Slide T</v>
      </c>
      <c r="F2669" t="s">
        <v>4886</v>
      </c>
      <c r="G2669" t="str">
        <f>REPLACE(טבלה1[[#This Row],[url]],19,3,"com")</f>
        <v>https://www.udemy.com/add-slide-to-your-guitar-playing/</v>
      </c>
      <c r="H2669" t="b">
        <v>1</v>
      </c>
      <c r="I2669" s="4">
        <v>20</v>
      </c>
      <c r="J2669" s="5">
        <v>75</v>
      </c>
      <c r="K2669" s="5">
        <v>2</v>
      </c>
      <c r="L2669" s="5">
        <v>27</v>
      </c>
      <c r="M2669">
        <v>1</v>
      </c>
      <c r="N2669" t="str">
        <f>VLOOKUP(טבלה1[[#This Row],[level_id]],Level_id!$A$2:$B$5,2)</f>
        <v>All levels</v>
      </c>
      <c r="O2669" t="str">
        <f>LOWER(טבלה1[[#This Row],[level_desc]])</f>
        <v>all levels</v>
      </c>
      <c r="P2669" s="3" t="str">
        <f>UPPER(טבלה1[[#This Row],[small letters]])</f>
        <v>ALL LEVELS</v>
      </c>
      <c r="Q2669">
        <f>LEN(טבלה1[[#This Row],[no spaces]])</f>
        <v>10</v>
      </c>
      <c r="R2669" t="str">
        <f>TRIM(טבלה1[[#This Row],[small letters]])</f>
        <v>all levels</v>
      </c>
      <c r="S2669" s="6">
        <v>0.73333333300000003</v>
      </c>
      <c r="T2669" s="12">
        <v>41787</v>
      </c>
      <c r="U2669" s="6">
        <f>DAY(טבלה1[[#This Row],[published_date]])</f>
        <v>28</v>
      </c>
      <c r="V2669" s="6">
        <f>MONTH(טבלה1[[#This Row],[published_date]])</f>
        <v>5</v>
      </c>
      <c r="W2669" s="6">
        <f>YEAR(טבלה1[[#This Row],[published_date]])</f>
        <v>2014</v>
      </c>
      <c r="X2669">
        <v>3</v>
      </c>
      <c r="Y2669" t="str">
        <f>VLOOKUP(טבלה1[[#This Row],[subject_id]],Subject_id!$A$2:$B$5,2)</f>
        <v>Musical Instruments</v>
      </c>
      <c r="Z2669" s="7">
        <v>43734</v>
      </c>
      <c r="AA2669">
        <f>_xlfn.DAYS(טבלה1[[#This Row],[Removal_date]],טבלה1[[#This Row],[published_date]])</f>
        <v>1947</v>
      </c>
      <c r="AB2669" s="4">
        <f>טבלה1[[#This Row],[price]]*טבלה1[[#This Row],[num_subscribers]]</f>
        <v>1500</v>
      </c>
    </row>
    <row r="2670" spans="1:28" x14ac:dyDescent="0.3">
      <c r="A2670">
        <v>201942</v>
      </c>
      <c r="B2670" t="s">
        <v>1334</v>
      </c>
      <c r="C2670" t="str">
        <f>LEFT(טבלה1[[#This Row],[course_title]],10)</f>
        <v>Bitcoins -</v>
      </c>
      <c r="D2670" t="str">
        <f>RIGHT(טבלה1[[#This Row],[course_title]],10)</f>
        <v>nt, Future</v>
      </c>
      <c r="E2670" t="str">
        <f>MID(טבלה1[[#This Row],[course_title]],2,10)</f>
        <v xml:space="preserve">itcoins - </v>
      </c>
      <c r="F2670" t="s">
        <v>1335</v>
      </c>
      <c r="G2670" t="str">
        <f>REPLACE(טבלה1[[#This Row],[url]],19,3,"com")</f>
        <v>https://www.udemy.com/bitcoins-past-present-future/</v>
      </c>
      <c r="H2670" t="b">
        <v>1</v>
      </c>
      <c r="I2670" s="4">
        <v>20</v>
      </c>
      <c r="J2670" s="5">
        <v>373</v>
      </c>
      <c r="K2670" s="5">
        <v>3</v>
      </c>
      <c r="L2670" s="5">
        <v>14</v>
      </c>
      <c r="M2670">
        <v>2</v>
      </c>
      <c r="N2670" t="str">
        <f>VLOOKUP(טבלה1[[#This Row],[level_id]],Level_id!$A$2:$B$5,2)</f>
        <v>Beginner Level</v>
      </c>
      <c r="O2670" t="str">
        <f>LOWER(טבלה1[[#This Row],[level_desc]])</f>
        <v>beginner level</v>
      </c>
      <c r="P2670" s="3" t="str">
        <f>UPPER(טבלה1[[#This Row],[small letters]])</f>
        <v>BEGINNER LEVEL</v>
      </c>
      <c r="Q2670">
        <f>LEN(טבלה1[[#This Row],[no spaces]])</f>
        <v>14</v>
      </c>
      <c r="R2670" t="str">
        <f>TRIM(טבלה1[[#This Row],[small letters]])</f>
        <v>beginner level</v>
      </c>
      <c r="S2670" s="6">
        <v>1.5</v>
      </c>
      <c r="T2670" s="12">
        <v>41752</v>
      </c>
      <c r="U2670" s="6">
        <f>DAY(טבלה1[[#This Row],[published_date]])</f>
        <v>23</v>
      </c>
      <c r="V2670" s="6">
        <f>MONTH(טבלה1[[#This Row],[published_date]])</f>
        <v>4</v>
      </c>
      <c r="W2670" s="6">
        <f>YEAR(טבלה1[[#This Row],[published_date]])</f>
        <v>2014</v>
      </c>
      <c r="X2670">
        <v>1</v>
      </c>
      <c r="Y2670" t="str">
        <f>VLOOKUP(טבלה1[[#This Row],[subject_id]],Subject_id!$A$2:$B$5,2)</f>
        <v>Business Finance</v>
      </c>
      <c r="Z2670" s="7">
        <v>43465</v>
      </c>
      <c r="AA2670">
        <f>_xlfn.DAYS(טבלה1[[#This Row],[Removal_date]],טבלה1[[#This Row],[published_date]])</f>
        <v>1713</v>
      </c>
      <c r="AB2670" s="4">
        <f>טבלה1[[#This Row],[price]]*טבלה1[[#This Row],[num_subscribers]]</f>
        <v>7460</v>
      </c>
    </row>
    <row r="2671" spans="1:28" x14ac:dyDescent="0.3">
      <c r="A2671">
        <v>202290</v>
      </c>
      <c r="B2671" t="s">
        <v>1448</v>
      </c>
      <c r="C2671" t="str">
        <f>LEFT(טבלה1[[#This Row],[course_title]],10)</f>
        <v>Stock Mark</v>
      </c>
      <c r="D2671" t="str">
        <f>RIGHT(טבלה1[[#This Row],[course_title]],10)</f>
        <v>et Mastery</v>
      </c>
      <c r="E2671" t="str">
        <f>MID(טבלה1[[#This Row],[course_title]],2,10)</f>
        <v>tock Marke</v>
      </c>
      <c r="F2671" t="s">
        <v>1449</v>
      </c>
      <c r="G2671" t="str">
        <f>REPLACE(טבלה1[[#This Row],[url]],19,3,"com")</f>
        <v>https://www.udemy.com/stockmarketmastery/</v>
      </c>
      <c r="H2671" t="b">
        <v>1</v>
      </c>
      <c r="I2671" s="4">
        <v>20</v>
      </c>
      <c r="J2671" s="5">
        <v>135</v>
      </c>
      <c r="K2671" s="5">
        <v>2</v>
      </c>
      <c r="L2671" s="5">
        <v>25</v>
      </c>
      <c r="M2671">
        <v>1</v>
      </c>
      <c r="N2671" t="str">
        <f>VLOOKUP(טבלה1[[#This Row],[level_id]],Level_id!$A$2:$B$5,2)</f>
        <v>All levels</v>
      </c>
      <c r="O2671" t="str">
        <f>LOWER(טבלה1[[#This Row],[level_desc]])</f>
        <v>all levels</v>
      </c>
      <c r="P2671" s="3" t="str">
        <f>UPPER(טבלה1[[#This Row],[small letters]])</f>
        <v>ALL LEVELS</v>
      </c>
      <c r="Q2671">
        <f>LEN(טבלה1[[#This Row],[no spaces]])</f>
        <v>10</v>
      </c>
      <c r="R2671" t="str">
        <f>TRIM(טבלה1[[#This Row],[small letters]])</f>
        <v>all levels</v>
      </c>
      <c r="S2671" s="6">
        <v>7.5</v>
      </c>
      <c r="T2671" s="12">
        <v>41798</v>
      </c>
      <c r="U2671" s="6">
        <f>DAY(טבלה1[[#This Row],[published_date]])</f>
        <v>8</v>
      </c>
      <c r="V2671" s="6">
        <f>MONTH(טבלה1[[#This Row],[published_date]])</f>
        <v>6</v>
      </c>
      <c r="W2671" s="6">
        <f>YEAR(טבלה1[[#This Row],[published_date]])</f>
        <v>2014</v>
      </c>
      <c r="X2671">
        <v>1</v>
      </c>
      <c r="Y2671" t="str">
        <f>VLOOKUP(טבלה1[[#This Row],[subject_id]],Subject_id!$A$2:$B$5,2)</f>
        <v>Business Finance</v>
      </c>
      <c r="Z2671" s="7">
        <v>43318</v>
      </c>
      <c r="AA2671">
        <f>_xlfn.DAYS(טבלה1[[#This Row],[Removal_date]],טבלה1[[#This Row],[published_date]])</f>
        <v>1520</v>
      </c>
      <c r="AB2671" s="4">
        <f>טבלה1[[#This Row],[price]]*טבלה1[[#This Row],[num_subscribers]]</f>
        <v>2700</v>
      </c>
    </row>
    <row r="2672" spans="1:28" x14ac:dyDescent="0.3">
      <c r="A2672">
        <v>205764</v>
      </c>
      <c r="B2672" t="s">
        <v>4679</v>
      </c>
      <c r="C2672" t="str">
        <f>LEFT(טבלה1[[#This Row],[course_title]],10)</f>
        <v xml:space="preserve">Rhythm to </v>
      </c>
      <c r="D2672" t="str">
        <f>RIGHT(טבלה1[[#This Row],[course_title]],10)</f>
        <v xml:space="preserve"> Lessons 3</v>
      </c>
      <c r="E2672" t="str">
        <f>MID(טבלה1[[#This Row],[course_title]],2,10)</f>
        <v>hythm to R</v>
      </c>
      <c r="F2672" t="s">
        <v>4680</v>
      </c>
      <c r="G2672" t="str">
        <f>REPLACE(טבלה1[[#This Row],[url]],19,3,"com")</f>
        <v>https://www.udemy.com/rhythm-to-rock-drum-lessons-3/</v>
      </c>
      <c r="H2672" t="b">
        <v>1</v>
      </c>
      <c r="I2672" s="4">
        <v>20</v>
      </c>
      <c r="J2672" s="5">
        <v>12</v>
      </c>
      <c r="K2672" s="5">
        <v>2</v>
      </c>
      <c r="L2672" s="5">
        <v>12</v>
      </c>
      <c r="M2672">
        <v>2</v>
      </c>
      <c r="N2672" t="str">
        <f>VLOOKUP(טבלה1[[#This Row],[level_id]],Level_id!$A$2:$B$5,2)</f>
        <v>Beginner Level</v>
      </c>
      <c r="O2672" t="str">
        <f>LOWER(טבלה1[[#This Row],[level_desc]])</f>
        <v>beginner level</v>
      </c>
      <c r="P2672" s="3" t="str">
        <f>UPPER(טבלה1[[#This Row],[small letters]])</f>
        <v>BEGINNER LEVEL</v>
      </c>
      <c r="Q2672">
        <f>LEN(טבלה1[[#This Row],[no spaces]])</f>
        <v>14</v>
      </c>
      <c r="R2672" t="str">
        <f>TRIM(טבלה1[[#This Row],[small letters]])</f>
        <v>beginner level</v>
      </c>
      <c r="S2672" s="6">
        <v>1</v>
      </c>
      <c r="T2672" s="12">
        <v>41838</v>
      </c>
      <c r="U2672" s="6">
        <f>DAY(טבלה1[[#This Row],[published_date]])</f>
        <v>18</v>
      </c>
      <c r="V2672" s="6">
        <f>MONTH(טבלה1[[#This Row],[published_date]])</f>
        <v>7</v>
      </c>
      <c r="W2672" s="6">
        <f>YEAR(טבלה1[[#This Row],[published_date]])</f>
        <v>2014</v>
      </c>
      <c r="X2672">
        <v>3</v>
      </c>
      <c r="Y2672" t="str">
        <f>VLOOKUP(טבלה1[[#This Row],[subject_id]],Subject_id!$A$2:$B$5,2)</f>
        <v>Musical Instruments</v>
      </c>
      <c r="Z2672" s="7">
        <v>43465</v>
      </c>
      <c r="AA2672">
        <f>_xlfn.DAYS(טבלה1[[#This Row],[Removal_date]],טבלה1[[#This Row],[published_date]])</f>
        <v>1627</v>
      </c>
      <c r="AB2672" s="4">
        <f>טבלה1[[#This Row],[price]]*טבלה1[[#This Row],[num_subscribers]]</f>
        <v>240</v>
      </c>
    </row>
    <row r="2673" spans="1:28" x14ac:dyDescent="0.3">
      <c r="A2673">
        <v>206332</v>
      </c>
      <c r="B2673" t="s">
        <v>3648</v>
      </c>
      <c r="C2673" t="str">
        <f>LEFT(טבלה1[[#This Row],[course_title]],10)</f>
        <v>Rock Drums</v>
      </c>
      <c r="D2673" t="str">
        <f>RIGHT(טבלה1[[#This Row],[course_title]],10)</f>
        <v>s: Level 1</v>
      </c>
      <c r="E2673" t="str">
        <f>MID(טבלה1[[#This Row],[course_title]],2,10)</f>
        <v>ock Drumse</v>
      </c>
      <c r="F2673" t="s">
        <v>3649</v>
      </c>
      <c r="G2673" t="str">
        <f>REPLACE(טבלה1[[#This Row],[url]],19,3,"com")</f>
        <v>https://www.udemy.com/rock-drumset-grooves-101/</v>
      </c>
      <c r="H2673" t="b">
        <v>1</v>
      </c>
      <c r="I2673" s="4">
        <v>20</v>
      </c>
      <c r="J2673" s="5">
        <v>709</v>
      </c>
      <c r="K2673" s="5">
        <v>12</v>
      </c>
      <c r="L2673" s="5">
        <v>38</v>
      </c>
      <c r="M2673">
        <v>2</v>
      </c>
      <c r="N2673" t="str">
        <f>VLOOKUP(טבלה1[[#This Row],[level_id]],Level_id!$A$2:$B$5,2)</f>
        <v>Beginner Level</v>
      </c>
      <c r="O2673" t="str">
        <f>LOWER(טבלה1[[#This Row],[level_desc]])</f>
        <v>beginner level</v>
      </c>
      <c r="P2673" s="3" t="str">
        <f>UPPER(טבלה1[[#This Row],[small letters]])</f>
        <v>BEGINNER LEVEL</v>
      </c>
      <c r="Q2673">
        <f>LEN(טבלה1[[#This Row],[no spaces]])</f>
        <v>14</v>
      </c>
      <c r="R2673" t="str">
        <f>TRIM(טבלה1[[#This Row],[small letters]])</f>
        <v>beginner level</v>
      </c>
      <c r="S2673" s="6">
        <v>2</v>
      </c>
      <c r="T2673" s="12">
        <v>41884</v>
      </c>
      <c r="U2673" s="6">
        <f>DAY(טבלה1[[#This Row],[published_date]])</f>
        <v>2</v>
      </c>
      <c r="V2673" s="6">
        <f>MONTH(טבלה1[[#This Row],[published_date]])</f>
        <v>9</v>
      </c>
      <c r="W2673" s="6">
        <f>YEAR(טבלה1[[#This Row],[published_date]])</f>
        <v>2014</v>
      </c>
      <c r="X2673">
        <v>3</v>
      </c>
      <c r="Y2673" t="str">
        <f>VLOOKUP(טבלה1[[#This Row],[subject_id]],Subject_id!$A$2:$B$5,2)</f>
        <v>Musical Instruments</v>
      </c>
      <c r="Z2673" s="7">
        <v>43465</v>
      </c>
      <c r="AA2673">
        <f>_xlfn.DAYS(טבלה1[[#This Row],[Removal_date]],טבלה1[[#This Row],[published_date]])</f>
        <v>1581</v>
      </c>
      <c r="AB2673" s="4">
        <f>טבלה1[[#This Row],[price]]*טבלה1[[#This Row],[num_subscribers]]</f>
        <v>14180</v>
      </c>
    </row>
    <row r="2674" spans="1:28" x14ac:dyDescent="0.3">
      <c r="A2674">
        <v>211714</v>
      </c>
      <c r="B2674" t="s">
        <v>4930</v>
      </c>
      <c r="C2674" t="str">
        <f>LEFT(טבלה1[[#This Row],[course_title]],10)</f>
        <v>Aprende di</v>
      </c>
      <c r="D2674" t="str">
        <f>RIGHT(טבלה1[[#This Row],[course_title]],10)</f>
        <v>a rÃ­tmica</v>
      </c>
      <c r="E2674" t="str">
        <f>MID(טבלה1[[#This Row],[course_title]],2,10)</f>
        <v>prende dif</v>
      </c>
      <c r="F2674" t="s">
        <v>4931</v>
      </c>
      <c r="G2674" t="str">
        <f>REPLACE(טבלה1[[#This Row],[url]],19,3,"com")</f>
        <v>https://www.udemy.com/curso-de-guitarra-electrica-guitarra-ritmica/</v>
      </c>
      <c r="H2674" t="b">
        <v>1</v>
      </c>
      <c r="I2674" s="4">
        <v>20</v>
      </c>
      <c r="J2674" s="5">
        <v>10</v>
      </c>
      <c r="K2674" s="5">
        <v>1</v>
      </c>
      <c r="L2674" s="5">
        <v>12</v>
      </c>
      <c r="M2674">
        <v>1</v>
      </c>
      <c r="N2674" t="str">
        <f>VLOOKUP(טבלה1[[#This Row],[level_id]],Level_id!$A$2:$B$5,2)</f>
        <v>All levels</v>
      </c>
      <c r="O2674" t="str">
        <f>LOWER(טבלה1[[#This Row],[level_desc]])</f>
        <v>all levels</v>
      </c>
      <c r="P2674" s="3" t="str">
        <f>UPPER(טבלה1[[#This Row],[small letters]])</f>
        <v>ALL LEVELS</v>
      </c>
      <c r="Q2674">
        <f>LEN(טבלה1[[#This Row],[no spaces]])</f>
        <v>10</v>
      </c>
      <c r="R2674" t="str">
        <f>TRIM(טבלה1[[#This Row],[small letters]])</f>
        <v>all levels</v>
      </c>
      <c r="S2674" s="6">
        <v>1</v>
      </c>
      <c r="T2674" s="12">
        <v>41766</v>
      </c>
      <c r="U2674" s="6">
        <f>DAY(טבלה1[[#This Row],[published_date]])</f>
        <v>7</v>
      </c>
      <c r="V2674" s="6">
        <f>MONTH(טבלה1[[#This Row],[published_date]])</f>
        <v>5</v>
      </c>
      <c r="W2674" s="6">
        <f>YEAR(טבלה1[[#This Row],[published_date]])</f>
        <v>2014</v>
      </c>
      <c r="X2674">
        <v>3</v>
      </c>
      <c r="Y2674" t="str">
        <f>VLOOKUP(טבלה1[[#This Row],[subject_id]],Subject_id!$A$2:$B$5,2)</f>
        <v>Musical Instruments</v>
      </c>
      <c r="Z2674" s="7">
        <v>43734</v>
      </c>
      <c r="AA2674">
        <f>_xlfn.DAYS(טבלה1[[#This Row],[Removal_date]],טבלה1[[#This Row],[published_date]])</f>
        <v>1968</v>
      </c>
      <c r="AB2674" s="4">
        <f>טבלה1[[#This Row],[price]]*טבלה1[[#This Row],[num_subscribers]]</f>
        <v>200</v>
      </c>
    </row>
    <row r="2675" spans="1:28" x14ac:dyDescent="0.3">
      <c r="A2675">
        <v>212952</v>
      </c>
      <c r="B2675" t="s">
        <v>1362</v>
      </c>
      <c r="C2675" t="str">
        <f>LEFT(טבלה1[[#This Row],[course_title]],10)</f>
        <v>ãƒ“ãƒƒãƒˆã</v>
      </c>
      <c r="D2675" t="str">
        <f>RIGHT(טבלה1[[#This Row],[course_title]],10)</f>
        <v>„ã‚ã‚‹æ—¥</v>
      </c>
      <c r="E2675" t="str">
        <f>MID(טבלה1[[#This Row],[course_title]],2,10)</f>
        <v>ƒ“ãƒƒãƒˆã‚</v>
      </c>
      <c r="F2675" t="s">
        <v>1363</v>
      </c>
      <c r="G2675" t="str">
        <f>REPLACE(טבלה1[[#This Row],[url]],19,3,"com")</f>
        <v>https://www.udemy.com/bitcoin-ecosystem/</v>
      </c>
      <c r="H2675" t="b">
        <v>1</v>
      </c>
      <c r="I2675" s="4">
        <v>20</v>
      </c>
      <c r="J2675" s="5">
        <v>701</v>
      </c>
      <c r="K2675" s="5">
        <v>55</v>
      </c>
      <c r="L2675" s="5">
        <v>16</v>
      </c>
      <c r="M2675">
        <v>2</v>
      </c>
      <c r="N2675" t="str">
        <f>VLOOKUP(טבלה1[[#This Row],[level_id]],Level_id!$A$2:$B$5,2)</f>
        <v>Beginner Level</v>
      </c>
      <c r="O2675" t="str">
        <f>LOWER(טבלה1[[#This Row],[level_desc]])</f>
        <v>beginner level</v>
      </c>
      <c r="P2675" s="3" t="str">
        <f>UPPER(טבלה1[[#This Row],[small letters]])</f>
        <v>BEGINNER LEVEL</v>
      </c>
      <c r="Q2675">
        <f>LEN(טבלה1[[#This Row],[no spaces]])</f>
        <v>14</v>
      </c>
      <c r="R2675" t="str">
        <f>TRIM(טבלה1[[#This Row],[small letters]])</f>
        <v>beginner level</v>
      </c>
      <c r="S2675" s="6">
        <v>1.5</v>
      </c>
      <c r="T2675" s="12">
        <v>41813</v>
      </c>
      <c r="U2675" s="6">
        <f>DAY(טבלה1[[#This Row],[published_date]])</f>
        <v>23</v>
      </c>
      <c r="V2675" s="6">
        <f>MONTH(טבלה1[[#This Row],[published_date]])</f>
        <v>6</v>
      </c>
      <c r="W2675" s="6">
        <f>YEAR(טבלה1[[#This Row],[published_date]])</f>
        <v>2014</v>
      </c>
      <c r="X2675">
        <v>1</v>
      </c>
      <c r="Y2675" t="str">
        <f>VLOOKUP(טבלה1[[#This Row],[subject_id]],Subject_id!$A$2:$B$5,2)</f>
        <v>Business Finance</v>
      </c>
      <c r="Z2675" s="7">
        <v>43465</v>
      </c>
      <c r="AA2675">
        <f>_xlfn.DAYS(טבלה1[[#This Row],[Removal_date]],טבלה1[[#This Row],[published_date]])</f>
        <v>1652</v>
      </c>
      <c r="AB2675" s="4">
        <f>טבלה1[[#This Row],[price]]*טבלה1[[#This Row],[num_subscribers]]</f>
        <v>14020</v>
      </c>
    </row>
    <row r="2676" spans="1:28" x14ac:dyDescent="0.3">
      <c r="A2676">
        <v>213154</v>
      </c>
      <c r="B2676" t="s">
        <v>688</v>
      </c>
      <c r="C2676" t="str">
        <f>LEFT(טבלה1[[#This Row],[course_title]],10)</f>
        <v>Automate Y</v>
      </c>
      <c r="D2676" t="str">
        <f>RIGHT(טבלה1[[#This Row],[course_title]],10)</f>
        <v>r Finances</v>
      </c>
      <c r="E2676" t="str">
        <f>MID(טבלה1[[#This Row],[course_title]],2,10)</f>
        <v>utomate Yo</v>
      </c>
      <c r="F2676" t="s">
        <v>689</v>
      </c>
      <c r="G2676" t="str">
        <f>REPLACE(טבלה1[[#This Row],[url]],19,3,"com")</f>
        <v>https://www.udemy.com/automate-your-personal-finances/</v>
      </c>
      <c r="H2676" t="b">
        <v>1</v>
      </c>
      <c r="I2676" s="4">
        <v>20</v>
      </c>
      <c r="J2676" s="5">
        <v>690</v>
      </c>
      <c r="K2676" s="5">
        <v>17</v>
      </c>
      <c r="L2676" s="5">
        <v>21</v>
      </c>
      <c r="M2676">
        <v>2</v>
      </c>
      <c r="N2676" t="str">
        <f>VLOOKUP(טבלה1[[#This Row],[level_id]],Level_id!$A$2:$B$5,2)</f>
        <v>Beginner Level</v>
      </c>
      <c r="O2676" t="str">
        <f>LOWER(טבלה1[[#This Row],[level_desc]])</f>
        <v>beginner level</v>
      </c>
      <c r="P2676" s="3" t="str">
        <f>UPPER(טבלה1[[#This Row],[small letters]])</f>
        <v>BEGINNER LEVEL</v>
      </c>
      <c r="Q2676">
        <f>LEN(טבלה1[[#This Row],[no spaces]])</f>
        <v>14</v>
      </c>
      <c r="R2676" t="str">
        <f>TRIM(טבלה1[[#This Row],[small letters]])</f>
        <v>beginner level</v>
      </c>
      <c r="S2676" s="6">
        <v>1</v>
      </c>
      <c r="T2676" s="12">
        <v>41767</v>
      </c>
      <c r="U2676" s="6">
        <f>DAY(טבלה1[[#This Row],[published_date]])</f>
        <v>8</v>
      </c>
      <c r="V2676" s="6">
        <f>MONTH(טבלה1[[#This Row],[published_date]])</f>
        <v>5</v>
      </c>
      <c r="W2676" s="6">
        <f>YEAR(טבלה1[[#This Row],[published_date]])</f>
        <v>2014</v>
      </c>
      <c r="X2676">
        <v>1</v>
      </c>
      <c r="Y2676" t="str">
        <f>VLOOKUP(טבלה1[[#This Row],[subject_id]],Subject_id!$A$2:$B$5,2)</f>
        <v>Business Finance</v>
      </c>
      <c r="Z2676" s="7">
        <v>43245</v>
      </c>
      <c r="AA2676">
        <f>_xlfn.DAYS(טבלה1[[#This Row],[Removal_date]],טבלה1[[#This Row],[published_date]])</f>
        <v>1478</v>
      </c>
      <c r="AB2676" s="4">
        <f>טבלה1[[#This Row],[price]]*טבלה1[[#This Row],[num_subscribers]]</f>
        <v>13800</v>
      </c>
    </row>
    <row r="2677" spans="1:28" x14ac:dyDescent="0.3">
      <c r="A2677">
        <v>214218</v>
      </c>
      <c r="B2677" t="s">
        <v>4952</v>
      </c>
      <c r="C2677" t="str">
        <f>LEFT(טבלה1[[#This Row],[course_title]],10)</f>
        <v xml:space="preserve">Aprende a </v>
      </c>
      <c r="D2677" t="str">
        <f>RIGHT(טבלה1[[#This Row],[course_title]],10)</f>
        <v>n el piano</v>
      </c>
      <c r="E2677" t="str">
        <f>MID(טבלה1[[#This Row],[course_title]],2,10)</f>
        <v>prende a t</v>
      </c>
      <c r="F2677" t="s">
        <v>4953</v>
      </c>
      <c r="G2677" t="str">
        <f>REPLACE(טבלה1[[#This Row],[url]],19,3,"com")</f>
        <v>https://www.udemy.com/aprende-a-tocar-jazz-salsa-y-blues-en-el-piano/</v>
      </c>
      <c r="H2677" t="b">
        <v>1</v>
      </c>
      <c r="I2677" s="4">
        <v>20</v>
      </c>
      <c r="J2677" s="5">
        <v>5</v>
      </c>
      <c r="K2677" s="5">
        <v>0</v>
      </c>
      <c r="L2677" s="5">
        <v>23</v>
      </c>
      <c r="M2677">
        <v>1</v>
      </c>
      <c r="N2677" t="str">
        <f>VLOOKUP(טבלה1[[#This Row],[level_id]],Level_id!$A$2:$B$5,2)</f>
        <v>All levels</v>
      </c>
      <c r="O2677" t="str">
        <f>LOWER(טבלה1[[#This Row],[level_desc]])</f>
        <v>all levels</v>
      </c>
      <c r="P2677" s="3" t="str">
        <f>UPPER(טבלה1[[#This Row],[small letters]])</f>
        <v>ALL LEVELS</v>
      </c>
      <c r="Q2677">
        <f>LEN(טבלה1[[#This Row],[no spaces]])</f>
        <v>10</v>
      </c>
      <c r="R2677" t="str">
        <f>TRIM(טבלה1[[#This Row],[small letters]])</f>
        <v>all levels</v>
      </c>
      <c r="S2677" s="6">
        <v>3</v>
      </c>
      <c r="T2677" s="12">
        <v>41778</v>
      </c>
      <c r="U2677" s="6">
        <f>DAY(טבלה1[[#This Row],[published_date]])</f>
        <v>19</v>
      </c>
      <c r="V2677" s="6">
        <f>MONTH(טבלה1[[#This Row],[published_date]])</f>
        <v>5</v>
      </c>
      <c r="W2677" s="6">
        <f>YEAR(טבלה1[[#This Row],[published_date]])</f>
        <v>2014</v>
      </c>
      <c r="X2677">
        <v>3</v>
      </c>
      <c r="Y2677" t="str">
        <f>VLOOKUP(טבלה1[[#This Row],[subject_id]],Subject_id!$A$2:$B$5,2)</f>
        <v>Musical Instruments</v>
      </c>
      <c r="Z2677" s="7">
        <v>43734</v>
      </c>
      <c r="AA2677">
        <f>_xlfn.DAYS(טבלה1[[#This Row],[Removal_date]],טבלה1[[#This Row],[published_date]])</f>
        <v>1956</v>
      </c>
      <c r="AB2677" s="4">
        <f>טבלה1[[#This Row],[price]]*טבלה1[[#This Row],[num_subscribers]]</f>
        <v>100</v>
      </c>
    </row>
    <row r="2678" spans="1:28" x14ac:dyDescent="0.3">
      <c r="A2678">
        <v>214328</v>
      </c>
      <c r="B2678" t="s">
        <v>4104</v>
      </c>
      <c r="C2678" t="str">
        <f>LEFT(טבלה1[[#This Row],[course_title]],10)</f>
        <v>Piano Less</v>
      </c>
      <c r="D2678" t="str">
        <f>RIGHT(טבלה1[[#This Row],[course_title]],10)</f>
        <v>he R&amp;B Fan</v>
      </c>
      <c r="E2678" t="str">
        <f>MID(טבלה1[[#This Row],[course_title]],2,10)</f>
        <v>iano Lesso</v>
      </c>
      <c r="F2678" t="s">
        <v>4105</v>
      </c>
      <c r="G2678" t="str">
        <f>REPLACE(טבלה1[[#This Row],[url]],19,3,"com")</f>
        <v>https://www.udemy.com/piano-lessons-for-the-rb-fan/</v>
      </c>
      <c r="H2678" t="b">
        <v>1</v>
      </c>
      <c r="I2678" s="4">
        <v>20</v>
      </c>
      <c r="J2678" s="5">
        <v>228</v>
      </c>
      <c r="K2678" s="5">
        <v>2</v>
      </c>
      <c r="L2678" s="5">
        <v>64</v>
      </c>
      <c r="M2678">
        <v>1</v>
      </c>
      <c r="N2678" t="str">
        <f>VLOOKUP(טבלה1[[#This Row],[level_id]],Level_id!$A$2:$B$5,2)</f>
        <v>All levels</v>
      </c>
      <c r="O2678" t="str">
        <f>LOWER(טבלה1[[#This Row],[level_desc]])</f>
        <v>all levels</v>
      </c>
      <c r="P2678" s="3" t="str">
        <f>UPPER(טבלה1[[#This Row],[small letters]])</f>
        <v>ALL LEVELS</v>
      </c>
      <c r="Q2678">
        <f>LEN(טבלה1[[#This Row],[no spaces]])</f>
        <v>10</v>
      </c>
      <c r="R2678" t="str">
        <f>TRIM(טבלה1[[#This Row],[small letters]])</f>
        <v>all levels</v>
      </c>
      <c r="S2678" s="6">
        <v>8</v>
      </c>
      <c r="T2678" s="12">
        <v>41772</v>
      </c>
      <c r="U2678" s="6">
        <f>DAY(טבלה1[[#This Row],[published_date]])</f>
        <v>13</v>
      </c>
      <c r="V2678" s="6">
        <f>MONTH(טבלה1[[#This Row],[published_date]])</f>
        <v>5</v>
      </c>
      <c r="W2678" s="6">
        <f>YEAR(טבלה1[[#This Row],[published_date]])</f>
        <v>2014</v>
      </c>
      <c r="X2678">
        <v>3</v>
      </c>
      <c r="Y2678" t="str">
        <f>VLOOKUP(טבלה1[[#This Row],[subject_id]],Subject_id!$A$2:$B$5,2)</f>
        <v>Musical Instruments</v>
      </c>
      <c r="Z2678" s="7">
        <v>43734</v>
      </c>
      <c r="AA2678">
        <f>_xlfn.DAYS(טבלה1[[#This Row],[Removal_date]],טבלה1[[#This Row],[published_date]])</f>
        <v>1962</v>
      </c>
      <c r="AB2678" s="4">
        <f>טבלה1[[#This Row],[price]]*טבלה1[[#This Row],[num_subscribers]]</f>
        <v>4560</v>
      </c>
    </row>
    <row r="2679" spans="1:28" x14ac:dyDescent="0.3">
      <c r="A2679">
        <v>214418</v>
      </c>
      <c r="B2679" t="s">
        <v>4213</v>
      </c>
      <c r="C2679" t="str">
        <f>LEFT(טבלה1[[#This Row],[course_title]],10)</f>
        <v>Piano Less</v>
      </c>
      <c r="D2679" t="str">
        <f>RIGHT(טבלה1[[#This Row],[course_title]],10)</f>
        <v>ip Hop Fan</v>
      </c>
      <c r="E2679" t="str">
        <f>MID(טבלה1[[#This Row],[course_title]],2,10)</f>
        <v>iano Lesso</v>
      </c>
      <c r="F2679" t="s">
        <v>4214</v>
      </c>
      <c r="G2679" t="str">
        <f>REPLACE(טבלה1[[#This Row],[url]],19,3,"com")</f>
        <v>https://www.udemy.com/piano-lessons-for-the-hip-hop-fan/</v>
      </c>
      <c r="H2679" t="b">
        <v>1</v>
      </c>
      <c r="I2679" s="4">
        <v>20</v>
      </c>
      <c r="J2679" s="5">
        <v>276</v>
      </c>
      <c r="K2679" s="5">
        <v>2</v>
      </c>
      <c r="L2679" s="5">
        <v>62</v>
      </c>
      <c r="M2679">
        <v>4</v>
      </c>
      <c r="N2679" t="str">
        <f>VLOOKUP(טבלה1[[#This Row],[level_id]],Level_id!$A$2:$B$5,2)</f>
        <v>Intermediate Level</v>
      </c>
      <c r="O2679" t="str">
        <f>LOWER(טבלה1[[#This Row],[level_desc]])</f>
        <v>intermediate level</v>
      </c>
      <c r="P2679" s="3" t="str">
        <f>UPPER(טבלה1[[#This Row],[small letters]])</f>
        <v>INTERMEDIATE LEVEL</v>
      </c>
      <c r="Q2679">
        <f>LEN(טבלה1[[#This Row],[no spaces]])</f>
        <v>18</v>
      </c>
      <c r="R2679" t="str">
        <f>TRIM(טבלה1[[#This Row],[small letters]])</f>
        <v>intermediate level</v>
      </c>
      <c r="S2679" s="6">
        <v>5.5</v>
      </c>
      <c r="T2679" s="12">
        <v>41771</v>
      </c>
      <c r="U2679" s="6">
        <f>DAY(טבלה1[[#This Row],[published_date]])</f>
        <v>12</v>
      </c>
      <c r="V2679" s="6">
        <f>MONTH(טבלה1[[#This Row],[published_date]])</f>
        <v>5</v>
      </c>
      <c r="W2679" s="6">
        <f>YEAR(טבלה1[[#This Row],[published_date]])</f>
        <v>2014</v>
      </c>
      <c r="X2679">
        <v>3</v>
      </c>
      <c r="Y2679" t="str">
        <f>VLOOKUP(טבלה1[[#This Row],[subject_id]],Subject_id!$A$2:$B$5,2)</f>
        <v>Musical Instruments</v>
      </c>
      <c r="Z2679" s="7">
        <v>44114</v>
      </c>
      <c r="AA2679">
        <f>_xlfn.DAYS(טבלה1[[#This Row],[Removal_date]],טבלה1[[#This Row],[published_date]])</f>
        <v>2343</v>
      </c>
      <c r="AB2679" s="4">
        <f>טבלה1[[#This Row],[price]]*טבלה1[[#This Row],[num_subscribers]]</f>
        <v>5520</v>
      </c>
    </row>
    <row r="2680" spans="1:28" x14ac:dyDescent="0.3">
      <c r="A2680">
        <v>214770</v>
      </c>
      <c r="B2680" t="s">
        <v>4665</v>
      </c>
      <c r="C2680" t="str">
        <f>LEFT(טבלה1[[#This Row],[course_title]],10)</f>
        <v xml:space="preserve">Aprende a </v>
      </c>
      <c r="D2680" t="str">
        <f>RIGHT(טבלה1[[#This Row],[course_title]],10)</f>
        <v xml:space="preserve"> y teclado</v>
      </c>
      <c r="E2680" t="str">
        <f>MID(טבלה1[[#This Row],[course_title]],2,10)</f>
        <v>prende a t</v>
      </c>
      <c r="F2680" t="s">
        <v>4666</v>
      </c>
      <c r="G2680" t="str">
        <f>REPLACE(טבלה1[[#This Row],[url]],19,3,"com")</f>
        <v>https://www.udemy.com/aprende-a-tocar-musica-cristiana-en-el-piano-y-teclado/</v>
      </c>
      <c r="H2680" t="b">
        <v>1</v>
      </c>
      <c r="I2680" s="4">
        <v>20</v>
      </c>
      <c r="J2680" s="5">
        <v>17</v>
      </c>
      <c r="K2680" s="5">
        <v>3</v>
      </c>
      <c r="L2680" s="5">
        <v>13</v>
      </c>
      <c r="M2680">
        <v>1</v>
      </c>
      <c r="N2680" t="str">
        <f>VLOOKUP(טבלה1[[#This Row],[level_id]],Level_id!$A$2:$B$5,2)</f>
        <v>All levels</v>
      </c>
      <c r="O2680" t="str">
        <f>LOWER(טבלה1[[#This Row],[level_desc]])</f>
        <v>all levels</v>
      </c>
      <c r="P2680" s="3" t="str">
        <f>UPPER(טבלה1[[#This Row],[small letters]])</f>
        <v>ALL LEVELS</v>
      </c>
      <c r="Q2680">
        <f>LEN(טבלה1[[#This Row],[no spaces]])</f>
        <v>10</v>
      </c>
      <c r="R2680" t="str">
        <f>TRIM(טבלה1[[#This Row],[small letters]])</f>
        <v>all levels</v>
      </c>
      <c r="S2680" s="6">
        <v>1</v>
      </c>
      <c r="T2680" s="12">
        <v>41775</v>
      </c>
      <c r="U2680" s="6">
        <f>DAY(טבלה1[[#This Row],[published_date]])</f>
        <v>16</v>
      </c>
      <c r="V2680" s="6">
        <f>MONTH(טבלה1[[#This Row],[published_date]])</f>
        <v>5</v>
      </c>
      <c r="W2680" s="6">
        <f>YEAR(טבלה1[[#This Row],[published_date]])</f>
        <v>2014</v>
      </c>
      <c r="X2680">
        <v>3</v>
      </c>
      <c r="Y2680" t="str">
        <f>VLOOKUP(טבלה1[[#This Row],[subject_id]],Subject_id!$A$2:$B$5,2)</f>
        <v>Musical Instruments</v>
      </c>
      <c r="Z2680" s="7">
        <v>43734</v>
      </c>
      <c r="AA2680">
        <f>_xlfn.DAYS(טבלה1[[#This Row],[Removal_date]],טבלה1[[#This Row],[published_date]])</f>
        <v>1959</v>
      </c>
      <c r="AB2680" s="4">
        <f>טבלה1[[#This Row],[price]]*טבלה1[[#This Row],[num_subscribers]]</f>
        <v>340</v>
      </c>
    </row>
    <row r="2681" spans="1:28" x14ac:dyDescent="0.3">
      <c r="A2681">
        <v>214794</v>
      </c>
      <c r="B2681" t="s">
        <v>4404</v>
      </c>
      <c r="C2681" t="str">
        <f>LEFT(טבלה1[[#This Row],[course_title]],10)</f>
        <v xml:space="preserve">Aprende a </v>
      </c>
      <c r="D2681" t="str">
        <f>RIGHT(טבלה1[[#This Row],[course_title]],10)</f>
        <v xml:space="preserve"> y teclado</v>
      </c>
      <c r="E2681" t="str">
        <f>MID(טבלה1[[#This Row],[course_title]],2,10)</f>
        <v>prende a t</v>
      </c>
      <c r="F2681" t="s">
        <v>4405</v>
      </c>
      <c r="G2681" t="str">
        <f>REPLACE(טבלה1[[#This Row],[url]],19,3,"com")</f>
        <v>https://www.udemy.com/aprende-a-tocar-ritmo-pop-en-el-piano-y-teclado/</v>
      </c>
      <c r="H2681" t="b">
        <v>1</v>
      </c>
      <c r="I2681" s="4">
        <v>20</v>
      </c>
      <c r="J2681" s="5">
        <v>10</v>
      </c>
      <c r="K2681" s="5">
        <v>1</v>
      </c>
      <c r="L2681" s="5">
        <v>9</v>
      </c>
      <c r="M2681">
        <v>1</v>
      </c>
      <c r="N2681" t="str">
        <f>VLOOKUP(טבלה1[[#This Row],[level_id]],Level_id!$A$2:$B$5,2)</f>
        <v>All levels</v>
      </c>
      <c r="O2681" t="str">
        <f>LOWER(טבלה1[[#This Row],[level_desc]])</f>
        <v>all levels</v>
      </c>
      <c r="P2681" s="3" t="str">
        <f>UPPER(טבלה1[[#This Row],[small letters]])</f>
        <v>ALL LEVELS</v>
      </c>
      <c r="Q2681">
        <f>LEN(טבלה1[[#This Row],[no spaces]])</f>
        <v>10</v>
      </c>
      <c r="R2681" t="str">
        <f>TRIM(טבלה1[[#This Row],[small letters]])</f>
        <v>all levels</v>
      </c>
      <c r="S2681" s="6">
        <v>0.71666666700000003</v>
      </c>
      <c r="T2681" s="12">
        <v>41775</v>
      </c>
      <c r="U2681" s="6">
        <f>DAY(טבלה1[[#This Row],[published_date]])</f>
        <v>16</v>
      </c>
      <c r="V2681" s="6">
        <f>MONTH(טבלה1[[#This Row],[published_date]])</f>
        <v>5</v>
      </c>
      <c r="W2681" s="6">
        <f>YEAR(טבלה1[[#This Row],[published_date]])</f>
        <v>2014</v>
      </c>
      <c r="X2681">
        <v>3</v>
      </c>
      <c r="Y2681" t="str">
        <f>VLOOKUP(טבלה1[[#This Row],[subject_id]],Subject_id!$A$2:$B$5,2)</f>
        <v>Musical Instruments</v>
      </c>
      <c r="Z2681" s="7">
        <v>43734</v>
      </c>
      <c r="AA2681">
        <f>_xlfn.DAYS(טבלה1[[#This Row],[Removal_date]],טבלה1[[#This Row],[published_date]])</f>
        <v>1959</v>
      </c>
      <c r="AB2681" s="4">
        <f>טבלה1[[#This Row],[price]]*טבלה1[[#This Row],[num_subscribers]]</f>
        <v>200</v>
      </c>
    </row>
    <row r="2682" spans="1:28" x14ac:dyDescent="0.3">
      <c r="A2682">
        <v>215728</v>
      </c>
      <c r="B2682" t="s">
        <v>296</v>
      </c>
      <c r="C2682" t="str">
        <f>LEFT(טבלה1[[#This Row],[course_title]],10)</f>
        <v>Shark Acco</v>
      </c>
      <c r="D2682" t="str">
        <f>RIGHT(טבלה1[[#This Row],[course_title]],10)</f>
        <v>e Numbers!</v>
      </c>
      <c r="E2682" t="str">
        <f>MID(טבלה1[[#This Row],[course_title]],2,10)</f>
        <v>hark Accou</v>
      </c>
      <c r="F2682" t="s">
        <v>297</v>
      </c>
      <c r="G2682" t="str">
        <f>REPLACE(טבלה1[[#This Row],[url]],19,3,"com")</f>
        <v>https://www.udemy.com/shark-accounting/</v>
      </c>
      <c r="H2682" t="b">
        <v>1</v>
      </c>
      <c r="I2682" s="4">
        <v>20</v>
      </c>
      <c r="J2682" s="5">
        <v>6050</v>
      </c>
      <c r="K2682" s="5">
        <v>140</v>
      </c>
      <c r="L2682" s="5">
        <v>17</v>
      </c>
      <c r="M2682">
        <v>2</v>
      </c>
      <c r="N2682" t="str">
        <f>VLOOKUP(טבלה1[[#This Row],[level_id]],Level_id!$A$2:$B$5,2)</f>
        <v>Beginner Level</v>
      </c>
      <c r="O2682" t="str">
        <f>LOWER(טבלה1[[#This Row],[level_desc]])</f>
        <v>beginner level</v>
      </c>
      <c r="P2682" s="3" t="str">
        <f>UPPER(טבלה1[[#This Row],[small letters]])</f>
        <v>BEGINNER LEVEL</v>
      </c>
      <c r="Q2682">
        <f>LEN(טבלה1[[#This Row],[no spaces]])</f>
        <v>14</v>
      </c>
      <c r="R2682" t="str">
        <f>TRIM(טבלה1[[#This Row],[small letters]])</f>
        <v>beginner level</v>
      </c>
      <c r="S2682" s="6">
        <v>1.5</v>
      </c>
      <c r="T2682" s="12">
        <v>41777</v>
      </c>
      <c r="U2682" s="6">
        <f>DAY(טבלה1[[#This Row],[published_date]])</f>
        <v>18</v>
      </c>
      <c r="V2682" s="6">
        <f>MONTH(טבלה1[[#This Row],[published_date]])</f>
        <v>5</v>
      </c>
      <c r="W2682" s="6">
        <f>YEAR(טבלה1[[#This Row],[published_date]])</f>
        <v>2014</v>
      </c>
      <c r="X2682">
        <v>1</v>
      </c>
      <c r="Y2682" t="str">
        <f>VLOOKUP(טבלה1[[#This Row],[subject_id]],Subject_id!$A$2:$B$5,2)</f>
        <v>Business Finance</v>
      </c>
      <c r="Z2682" s="7">
        <v>43245</v>
      </c>
      <c r="AA2682">
        <f>_xlfn.DAYS(טבלה1[[#This Row],[Removal_date]],טבלה1[[#This Row],[published_date]])</f>
        <v>1468</v>
      </c>
      <c r="AB2682" s="4">
        <f>טבלה1[[#This Row],[price]]*טבלה1[[#This Row],[num_subscribers]]</f>
        <v>121000</v>
      </c>
    </row>
    <row r="2683" spans="1:28" x14ac:dyDescent="0.3">
      <c r="A2683">
        <v>217320</v>
      </c>
      <c r="B2683" t="s">
        <v>4273</v>
      </c>
      <c r="C2683" t="str">
        <f>LEFT(טבלה1[[#This Row],[course_title]],10)</f>
        <v xml:space="preserve">Aprende a </v>
      </c>
      <c r="D2683" t="str">
        <f>RIGHT(טבלה1[[#This Row],[course_title]],10)</f>
        <v>as querido</v>
      </c>
      <c r="E2683" t="str">
        <f>MID(טבלה1[[#This Row],[course_title]],2,10)</f>
        <v>prende a t</v>
      </c>
      <c r="F2683" t="s">
        <v>4274</v>
      </c>
      <c r="G2683" t="str">
        <f>REPLACE(טבלה1[[#This Row],[url]],19,3,"com")</f>
        <v>https://www.udemy.com/aprende-a-tocar-el-saxofon-tips-para-saxofonistas/</v>
      </c>
      <c r="H2683" t="b">
        <v>1</v>
      </c>
      <c r="I2683" s="4">
        <v>20</v>
      </c>
      <c r="J2683" s="5">
        <v>8</v>
      </c>
      <c r="K2683" s="5">
        <v>1</v>
      </c>
      <c r="L2683" s="5">
        <v>26</v>
      </c>
      <c r="M2683">
        <v>1</v>
      </c>
      <c r="N2683" t="str">
        <f>VLOOKUP(טבלה1[[#This Row],[level_id]],Level_id!$A$2:$B$5,2)</f>
        <v>All levels</v>
      </c>
      <c r="O2683" t="str">
        <f>LOWER(טבלה1[[#This Row],[level_desc]])</f>
        <v>all levels</v>
      </c>
      <c r="P2683" s="3" t="str">
        <f>UPPER(טבלה1[[#This Row],[small letters]])</f>
        <v>ALL LEVELS</v>
      </c>
      <c r="Q2683">
        <f>LEN(טבלה1[[#This Row],[no spaces]])</f>
        <v>10</v>
      </c>
      <c r="R2683" t="str">
        <f>TRIM(טבלה1[[#This Row],[small letters]])</f>
        <v>all levels</v>
      </c>
      <c r="S2683" s="6">
        <v>3.5</v>
      </c>
      <c r="T2683" s="12">
        <v>41775</v>
      </c>
      <c r="U2683" s="6">
        <f>DAY(טבלה1[[#This Row],[published_date]])</f>
        <v>16</v>
      </c>
      <c r="V2683" s="6">
        <f>MONTH(טבלה1[[#This Row],[published_date]])</f>
        <v>5</v>
      </c>
      <c r="W2683" s="6">
        <f>YEAR(טבלה1[[#This Row],[published_date]])</f>
        <v>2014</v>
      </c>
      <c r="X2683">
        <v>3</v>
      </c>
      <c r="Y2683" t="str">
        <f>VLOOKUP(טבלה1[[#This Row],[subject_id]],Subject_id!$A$2:$B$5,2)</f>
        <v>Musical Instruments</v>
      </c>
      <c r="Z2683" s="7">
        <v>43734</v>
      </c>
      <c r="AA2683">
        <f>_xlfn.DAYS(טבלה1[[#This Row],[Removal_date]],טבלה1[[#This Row],[published_date]])</f>
        <v>1959</v>
      </c>
      <c r="AB2683" s="4">
        <f>טבלה1[[#This Row],[price]]*טבלה1[[#This Row],[num_subscribers]]</f>
        <v>160</v>
      </c>
    </row>
    <row r="2684" spans="1:28" x14ac:dyDescent="0.3">
      <c r="A2684">
        <v>218416</v>
      </c>
      <c r="B2684" t="s">
        <v>478</v>
      </c>
      <c r="C2684" t="str">
        <f>LEFT(טבלה1[[#This Row],[course_title]],10)</f>
        <v>Trading Bi</v>
      </c>
      <c r="D2684" t="str">
        <f>RIGHT(טבלה1[[#This Row],[course_title]],10)</f>
        <v>and Profit</v>
      </c>
      <c r="E2684" t="str">
        <f>MID(טבלה1[[#This Row],[course_title]],2,10)</f>
        <v>rading Bin</v>
      </c>
      <c r="F2684" t="s">
        <v>479</v>
      </c>
      <c r="G2684" t="str">
        <f>REPLACE(טבלה1[[#This Row],[url]],19,3,"com")</f>
        <v>https://www.udemy.com/trading-binary-options-for-fun-and-profit/</v>
      </c>
      <c r="H2684" t="b">
        <v>1</v>
      </c>
      <c r="I2684" s="4">
        <v>20</v>
      </c>
      <c r="J2684" s="5">
        <v>1574</v>
      </c>
      <c r="K2684" s="5">
        <v>24</v>
      </c>
      <c r="L2684" s="5">
        <v>46</v>
      </c>
      <c r="M2684">
        <v>1</v>
      </c>
      <c r="N2684" t="str">
        <f>VLOOKUP(טבלה1[[#This Row],[level_id]],Level_id!$A$2:$B$5,2)</f>
        <v>All levels</v>
      </c>
      <c r="O2684" t="str">
        <f>LOWER(טבלה1[[#This Row],[level_desc]])</f>
        <v>all levels</v>
      </c>
      <c r="P2684" s="3" t="str">
        <f>UPPER(טבלה1[[#This Row],[small letters]])</f>
        <v>ALL LEVELS</v>
      </c>
      <c r="Q2684">
        <f>LEN(טבלה1[[#This Row],[no spaces]])</f>
        <v>10</v>
      </c>
      <c r="R2684" t="str">
        <f>TRIM(טבלה1[[#This Row],[small letters]])</f>
        <v>all levels</v>
      </c>
      <c r="S2684" s="6">
        <v>2</v>
      </c>
      <c r="T2684" s="12">
        <v>42056</v>
      </c>
      <c r="U2684" s="6">
        <f>DAY(טבלה1[[#This Row],[published_date]])</f>
        <v>21</v>
      </c>
      <c r="V2684" s="6">
        <f>MONTH(טבלה1[[#This Row],[published_date]])</f>
        <v>2</v>
      </c>
      <c r="W2684" s="6">
        <f>YEAR(טבלה1[[#This Row],[published_date]])</f>
        <v>2015</v>
      </c>
      <c r="X2684">
        <v>1</v>
      </c>
      <c r="Y2684" t="str">
        <f>VLOOKUP(טבלה1[[#This Row],[subject_id]],Subject_id!$A$2:$B$5,2)</f>
        <v>Business Finance</v>
      </c>
      <c r="Z2684" s="7">
        <v>43408</v>
      </c>
      <c r="AA2684">
        <f>_xlfn.DAYS(טבלה1[[#This Row],[Removal_date]],טבלה1[[#This Row],[published_date]])</f>
        <v>1352</v>
      </c>
      <c r="AB2684" s="4">
        <f>טבלה1[[#This Row],[price]]*טבלה1[[#This Row],[num_subscribers]]</f>
        <v>31480</v>
      </c>
    </row>
    <row r="2685" spans="1:28" x14ac:dyDescent="0.3">
      <c r="A2685">
        <v>219306</v>
      </c>
      <c r="B2685" t="s">
        <v>1608</v>
      </c>
      <c r="C2685" t="str">
        <f>LEFT(טבלה1[[#This Row],[course_title]],10)</f>
        <v>Learn abou</v>
      </c>
      <c r="D2685" t="str">
        <f>RIGHT(טבלה1[[#This Row],[course_title]],10)</f>
        <v>n about it</v>
      </c>
      <c r="E2685" t="str">
        <f>MID(טבלה1[[#This Row],[course_title]],2,10)</f>
        <v>earn about</v>
      </c>
      <c r="F2685" t="s">
        <v>1609</v>
      </c>
      <c r="G2685" t="str">
        <f>REPLACE(טבלה1[[#This Row],[url]],19,3,"com")</f>
        <v>https://www.udemy.com/the-mysterious-camarilla-equation/</v>
      </c>
      <c r="H2685" t="b">
        <v>1</v>
      </c>
      <c r="I2685" s="4">
        <v>20</v>
      </c>
      <c r="J2685" s="5">
        <v>1193</v>
      </c>
      <c r="K2685" s="5">
        <v>24</v>
      </c>
      <c r="L2685" s="5">
        <v>27</v>
      </c>
      <c r="M2685">
        <v>1</v>
      </c>
      <c r="N2685" t="str">
        <f>VLOOKUP(טבלה1[[#This Row],[level_id]],Level_id!$A$2:$B$5,2)</f>
        <v>All levels</v>
      </c>
      <c r="O2685" t="str">
        <f>LOWER(טבלה1[[#This Row],[level_desc]])</f>
        <v>all levels</v>
      </c>
      <c r="P2685" s="3" t="str">
        <f>UPPER(טבלה1[[#This Row],[small letters]])</f>
        <v>ALL LEVELS</v>
      </c>
      <c r="Q2685">
        <f>LEN(טבלה1[[#This Row],[no spaces]])</f>
        <v>10</v>
      </c>
      <c r="R2685" t="str">
        <f>TRIM(טבלה1[[#This Row],[small letters]])</f>
        <v>all levels</v>
      </c>
      <c r="S2685" s="6">
        <v>1.5</v>
      </c>
      <c r="T2685" s="12">
        <v>41795</v>
      </c>
      <c r="U2685" s="6">
        <f>DAY(טבלה1[[#This Row],[published_date]])</f>
        <v>5</v>
      </c>
      <c r="V2685" s="6">
        <f>MONTH(טבלה1[[#This Row],[published_date]])</f>
        <v>6</v>
      </c>
      <c r="W2685" s="6">
        <f>YEAR(טבלה1[[#This Row],[published_date]])</f>
        <v>2014</v>
      </c>
      <c r="X2685">
        <v>1</v>
      </c>
      <c r="Y2685" t="str">
        <f>VLOOKUP(טבלה1[[#This Row],[subject_id]],Subject_id!$A$2:$B$5,2)</f>
        <v>Business Finance</v>
      </c>
      <c r="Z2685" s="7">
        <v>43318</v>
      </c>
      <c r="AA2685">
        <f>_xlfn.DAYS(טבלה1[[#This Row],[Removal_date]],טבלה1[[#This Row],[published_date]])</f>
        <v>1523</v>
      </c>
      <c r="AB2685" s="4">
        <f>טבלה1[[#This Row],[price]]*טבלה1[[#This Row],[num_subscribers]]</f>
        <v>23860</v>
      </c>
    </row>
    <row r="2686" spans="1:28" x14ac:dyDescent="0.3">
      <c r="A2686">
        <v>220604</v>
      </c>
      <c r="B2686" t="s">
        <v>2897</v>
      </c>
      <c r="C2686" t="str">
        <f>LEFT(טבלה1[[#This Row],[course_title]],10)</f>
        <v>Pixelmator</v>
      </c>
      <c r="D2686" t="str">
        <f>RIGHT(טבלה1[[#This Row],[course_title]],10)</f>
        <v>om Scratch</v>
      </c>
      <c r="E2686" t="str">
        <f>MID(טבלה1[[#This Row],[course_title]],2,10)</f>
        <v xml:space="preserve">ixelmator </v>
      </c>
      <c r="F2686" t="s">
        <v>2898</v>
      </c>
      <c r="G2686" t="str">
        <f>REPLACE(טבלה1[[#This Row],[url]],19,3,"com")</f>
        <v>https://www.udemy.com/create-icons-and-shapes-from-scratch-using-pixelmator/</v>
      </c>
      <c r="H2686" t="b">
        <v>1</v>
      </c>
      <c r="I2686" s="4">
        <v>20</v>
      </c>
      <c r="J2686" s="5">
        <v>507</v>
      </c>
      <c r="K2686" s="5">
        <v>42</v>
      </c>
      <c r="L2686" s="5">
        <v>36</v>
      </c>
      <c r="M2686">
        <v>1</v>
      </c>
      <c r="N2686" t="str">
        <f>VLOOKUP(טבלה1[[#This Row],[level_id]],Level_id!$A$2:$B$5,2)</f>
        <v>All levels</v>
      </c>
      <c r="O2686" t="str">
        <f>LOWER(טבלה1[[#This Row],[level_desc]])</f>
        <v>all levels</v>
      </c>
      <c r="P2686" s="3" t="str">
        <f>UPPER(טבלה1[[#This Row],[small letters]])</f>
        <v>ALL LEVELS</v>
      </c>
      <c r="Q2686">
        <f>LEN(טבלה1[[#This Row],[no spaces]])</f>
        <v>10</v>
      </c>
      <c r="R2686" t="str">
        <f>TRIM(טבלה1[[#This Row],[small letters]])</f>
        <v>all levels</v>
      </c>
      <c r="S2686" s="6">
        <v>3</v>
      </c>
      <c r="T2686" s="12">
        <v>41901</v>
      </c>
      <c r="U2686" s="6">
        <f>DAY(טבלה1[[#This Row],[published_date]])</f>
        <v>19</v>
      </c>
      <c r="V2686" s="6">
        <f>MONTH(טבלה1[[#This Row],[published_date]])</f>
        <v>9</v>
      </c>
      <c r="W2686" s="6">
        <f>YEAR(טבלה1[[#This Row],[published_date]])</f>
        <v>2014</v>
      </c>
      <c r="X2686">
        <v>2</v>
      </c>
      <c r="Y2686" t="str">
        <f>VLOOKUP(טבלה1[[#This Row],[subject_id]],Subject_id!$A$2:$B$5,2)</f>
        <v>Graphic Design</v>
      </c>
      <c r="Z2686" s="7">
        <v>43734</v>
      </c>
      <c r="AA2686">
        <f>_xlfn.DAYS(טבלה1[[#This Row],[Removal_date]],טבלה1[[#This Row],[published_date]])</f>
        <v>1833</v>
      </c>
      <c r="AB2686" s="4">
        <f>טבלה1[[#This Row],[price]]*טבלה1[[#This Row],[num_subscribers]]</f>
        <v>10140</v>
      </c>
    </row>
    <row r="2687" spans="1:28" x14ac:dyDescent="0.3">
      <c r="A2687">
        <v>221306</v>
      </c>
      <c r="B2687" t="s">
        <v>408</v>
      </c>
      <c r="C2687" t="str">
        <f>LEFT(טבלה1[[#This Row],[course_title]],10)</f>
        <v>Accounting</v>
      </c>
      <c r="D2687" t="str">
        <f>RIGHT(טבלה1[[#This Row],[course_title]],10)</f>
        <v>Beginners)</v>
      </c>
      <c r="E2687" t="str">
        <f>MID(טבלה1[[#This Row],[course_title]],2,10)</f>
        <v xml:space="preserve">ccounting </v>
      </c>
      <c r="F2687" t="s">
        <v>409</v>
      </c>
      <c r="G2687" t="str">
        <f>REPLACE(טבלה1[[#This Row],[url]],19,3,"com")</f>
        <v>https://www.udemy.com/fundamentals-of-accountancy/</v>
      </c>
      <c r="H2687" t="b">
        <v>1</v>
      </c>
      <c r="I2687" s="4">
        <v>20</v>
      </c>
      <c r="J2687" s="5">
        <v>3870</v>
      </c>
      <c r="K2687" s="5">
        <v>12</v>
      </c>
      <c r="L2687" s="5">
        <v>90</v>
      </c>
      <c r="M2687">
        <v>1</v>
      </c>
      <c r="N2687" t="str">
        <f>VLOOKUP(טבלה1[[#This Row],[level_id]],Level_id!$A$2:$B$5,2)</f>
        <v>All levels</v>
      </c>
      <c r="O2687" t="str">
        <f>LOWER(טבלה1[[#This Row],[level_desc]])</f>
        <v>all levels</v>
      </c>
      <c r="P2687" s="3" t="str">
        <f>UPPER(טבלה1[[#This Row],[small letters]])</f>
        <v>ALL LEVELS</v>
      </c>
      <c r="Q2687">
        <f>LEN(טבלה1[[#This Row],[no spaces]])</f>
        <v>10</v>
      </c>
      <c r="R2687" t="str">
        <f>TRIM(טבלה1[[#This Row],[small letters]])</f>
        <v>all levels</v>
      </c>
      <c r="S2687" s="6">
        <v>9</v>
      </c>
      <c r="T2687" s="12">
        <v>41779</v>
      </c>
      <c r="U2687" s="6">
        <f>DAY(טבלה1[[#This Row],[published_date]])</f>
        <v>20</v>
      </c>
      <c r="V2687" s="6">
        <f>MONTH(טבלה1[[#This Row],[published_date]])</f>
        <v>5</v>
      </c>
      <c r="W2687" s="6">
        <f>YEAR(טבלה1[[#This Row],[published_date]])</f>
        <v>2014</v>
      </c>
      <c r="X2687">
        <v>1</v>
      </c>
      <c r="Y2687" t="str">
        <f>VLOOKUP(טבלה1[[#This Row],[subject_id]],Subject_id!$A$2:$B$5,2)</f>
        <v>Business Finance</v>
      </c>
      <c r="Z2687" s="7">
        <v>43408</v>
      </c>
      <c r="AA2687">
        <f>_xlfn.DAYS(טבלה1[[#This Row],[Removal_date]],טבלה1[[#This Row],[published_date]])</f>
        <v>1629</v>
      </c>
      <c r="AB2687" s="4">
        <f>טבלה1[[#This Row],[price]]*טבלה1[[#This Row],[num_subscribers]]</f>
        <v>77400</v>
      </c>
    </row>
    <row r="2688" spans="1:28" x14ac:dyDescent="0.3">
      <c r="A2688">
        <v>221872</v>
      </c>
      <c r="B2688" t="s">
        <v>1720</v>
      </c>
      <c r="C2688" t="str">
        <f>LEFT(טבלה1[[#This Row],[course_title]],10)</f>
        <v>Working Ca</v>
      </c>
      <c r="D2688" t="str">
        <f>RIGHT(טבלה1[[#This Row],[course_title]],10)</f>
        <v>repreneurs</v>
      </c>
      <c r="E2688" t="str">
        <f>MID(טבלה1[[#This Row],[course_title]],2,10)</f>
        <v>orking Cap</v>
      </c>
      <c r="F2688" t="s">
        <v>1721</v>
      </c>
      <c r="G2688" t="str">
        <f>REPLACE(טבלה1[[#This Row],[url]],19,3,"com")</f>
        <v>https://www.udemy.com/working-capital-management-of-tata-motors-limited/</v>
      </c>
      <c r="H2688" t="b">
        <v>1</v>
      </c>
      <c r="I2688" s="4">
        <v>20</v>
      </c>
      <c r="J2688" s="5">
        <v>507</v>
      </c>
      <c r="K2688" s="5">
        <v>5</v>
      </c>
      <c r="L2688" s="5">
        <v>15</v>
      </c>
      <c r="M2688">
        <v>3</v>
      </c>
      <c r="N2688" t="str">
        <f>VLOOKUP(טבלה1[[#This Row],[level_id]],Level_id!$A$2:$B$5,2)</f>
        <v>Expert Level</v>
      </c>
      <c r="O2688" t="str">
        <f>LOWER(טבלה1[[#This Row],[level_desc]])</f>
        <v>expert level</v>
      </c>
      <c r="P2688" s="3" t="str">
        <f>UPPER(טבלה1[[#This Row],[small letters]])</f>
        <v>EXPERT LEVEL</v>
      </c>
      <c r="Q2688">
        <f>LEN(טבלה1[[#This Row],[no spaces]])</f>
        <v>12</v>
      </c>
      <c r="R2688" t="str">
        <f>TRIM(טבלה1[[#This Row],[small letters]])</f>
        <v>expert level</v>
      </c>
      <c r="S2688" s="6">
        <v>1</v>
      </c>
      <c r="T2688" s="12">
        <v>41962</v>
      </c>
      <c r="U2688" s="6">
        <f>DAY(טבלה1[[#This Row],[published_date]])</f>
        <v>19</v>
      </c>
      <c r="V2688" s="6">
        <f>MONTH(טבלה1[[#This Row],[published_date]])</f>
        <v>11</v>
      </c>
      <c r="W2688" s="6">
        <f>YEAR(טבלה1[[#This Row],[published_date]])</f>
        <v>2014</v>
      </c>
      <c r="X2688">
        <v>1</v>
      </c>
      <c r="Y2688" t="str">
        <f>VLOOKUP(טבלה1[[#This Row],[subject_id]],Subject_id!$A$2:$B$5,2)</f>
        <v>Business Finance</v>
      </c>
      <c r="Z2688" s="7">
        <v>43701</v>
      </c>
      <c r="AA2688">
        <f>_xlfn.DAYS(טבלה1[[#This Row],[Removal_date]],טבלה1[[#This Row],[published_date]])</f>
        <v>1739</v>
      </c>
      <c r="AB2688" s="4">
        <f>טבלה1[[#This Row],[price]]*טבלה1[[#This Row],[num_subscribers]]</f>
        <v>10140</v>
      </c>
    </row>
    <row r="2689" spans="1:28" x14ac:dyDescent="0.3">
      <c r="A2689">
        <v>223884</v>
      </c>
      <c r="B2689" t="s">
        <v>3204</v>
      </c>
      <c r="C2689" t="str">
        <f>LEFT(טבלה1[[#This Row],[course_title]],10)</f>
        <v>åˆã‚ã¦ã</v>
      </c>
      <c r="D2689" t="str">
        <f>RIGHT(טבלה1[[#This Row],[course_title]],10)</f>
        <v>Drawå…¥é–€</v>
      </c>
      <c r="E2689" t="str">
        <f>MID(טבלה1[[#This Row],[course_title]],2,10)</f>
        <v>ˆã‚ã¦ã</v>
      </c>
      <c r="F2689" t="s">
        <v>3205</v>
      </c>
      <c r="G2689" t="str">
        <f>REPLACE(טבלה1[[#This Row],[url]],19,3,"com")</f>
        <v>https://www.udemy.com/first-idraw/</v>
      </c>
      <c r="H2689" t="b">
        <v>1</v>
      </c>
      <c r="I2689" s="4">
        <v>20</v>
      </c>
      <c r="J2689" s="5">
        <v>13</v>
      </c>
      <c r="K2689" s="5">
        <v>0</v>
      </c>
      <c r="L2689" s="5">
        <v>14</v>
      </c>
      <c r="M2689">
        <v>1</v>
      </c>
      <c r="N2689" t="str">
        <f>VLOOKUP(טבלה1[[#This Row],[level_id]],Level_id!$A$2:$B$5,2)</f>
        <v>All levels</v>
      </c>
      <c r="O2689" t="str">
        <f>LOWER(טבלה1[[#This Row],[level_desc]])</f>
        <v>all levels</v>
      </c>
      <c r="P2689" s="3" t="str">
        <f>UPPER(טבלה1[[#This Row],[small letters]])</f>
        <v>ALL LEVELS</v>
      </c>
      <c r="Q2689">
        <f>LEN(טבלה1[[#This Row],[no spaces]])</f>
        <v>10</v>
      </c>
      <c r="R2689" t="str">
        <f>TRIM(טבלה1[[#This Row],[small letters]])</f>
        <v>all levels</v>
      </c>
      <c r="S2689" s="6">
        <v>1.5</v>
      </c>
      <c r="T2689" s="12">
        <v>41802</v>
      </c>
      <c r="U2689" s="6">
        <f>DAY(טבלה1[[#This Row],[published_date]])</f>
        <v>12</v>
      </c>
      <c r="V2689" s="6">
        <f>MONTH(טבלה1[[#This Row],[published_date]])</f>
        <v>6</v>
      </c>
      <c r="W2689" s="6">
        <f>YEAR(טבלה1[[#This Row],[published_date]])</f>
        <v>2014</v>
      </c>
      <c r="X2689">
        <v>2</v>
      </c>
      <c r="Y2689" t="str">
        <f>VLOOKUP(טבלה1[[#This Row],[subject_id]],Subject_id!$A$2:$B$5,2)</f>
        <v>Graphic Design</v>
      </c>
      <c r="Z2689" s="7">
        <v>43734</v>
      </c>
      <c r="AA2689">
        <f>_xlfn.DAYS(טבלה1[[#This Row],[Removal_date]],טבלה1[[#This Row],[published_date]])</f>
        <v>1932</v>
      </c>
      <c r="AB2689" s="4">
        <f>טבלה1[[#This Row],[price]]*טבלה1[[#This Row],[num_subscribers]]</f>
        <v>260</v>
      </c>
    </row>
    <row r="2690" spans="1:28" x14ac:dyDescent="0.3">
      <c r="A2690">
        <v>233294</v>
      </c>
      <c r="B2690" t="s">
        <v>860</v>
      </c>
      <c r="C2690" t="str">
        <f>LEFT(טבלה1[[#This Row],[course_title]],10)</f>
        <v xml:space="preserve">Financial </v>
      </c>
      <c r="D2690" t="str">
        <f>RIGHT(טבלה1[[#This Row],[course_title]],10)</f>
        <v>ranslation</v>
      </c>
      <c r="E2690" t="str">
        <f>MID(טבלה1[[#This Row],[course_title]],2,10)</f>
        <v>inancial T</v>
      </c>
      <c r="F2690" t="s">
        <v>861</v>
      </c>
      <c r="G2690" t="str">
        <f>REPLACE(טבלה1[[#This Row],[url]],19,3,"com")</f>
        <v>https://www.udemy.com/financial-translation/</v>
      </c>
      <c r="H2690" t="b">
        <v>1</v>
      </c>
      <c r="I2690" s="4">
        <v>20</v>
      </c>
      <c r="J2690" s="5">
        <v>167</v>
      </c>
      <c r="K2690" s="5">
        <v>6</v>
      </c>
      <c r="L2690" s="5">
        <v>29</v>
      </c>
      <c r="M2690">
        <v>2</v>
      </c>
      <c r="N2690" t="str">
        <f>VLOOKUP(טבלה1[[#This Row],[level_id]],Level_id!$A$2:$B$5,2)</f>
        <v>Beginner Level</v>
      </c>
      <c r="O2690" t="str">
        <f>LOWER(טבלה1[[#This Row],[level_desc]])</f>
        <v>beginner level</v>
      </c>
      <c r="P2690" s="3" t="str">
        <f>UPPER(טבלה1[[#This Row],[small letters]])</f>
        <v>BEGINNER LEVEL</v>
      </c>
      <c r="Q2690">
        <f>LEN(טבלה1[[#This Row],[no spaces]])</f>
        <v>14</v>
      </c>
      <c r="R2690" t="str">
        <f>TRIM(טבלה1[[#This Row],[small letters]])</f>
        <v>beginner level</v>
      </c>
      <c r="S2690" s="6">
        <v>1.5</v>
      </c>
      <c r="T2690" s="12">
        <v>41801</v>
      </c>
      <c r="U2690" s="6">
        <f>DAY(טבלה1[[#This Row],[published_date]])</f>
        <v>11</v>
      </c>
      <c r="V2690" s="6">
        <f>MONTH(טבלה1[[#This Row],[published_date]])</f>
        <v>6</v>
      </c>
      <c r="W2690" s="6">
        <f>YEAR(טבלה1[[#This Row],[published_date]])</f>
        <v>2014</v>
      </c>
      <c r="X2690">
        <v>1</v>
      </c>
      <c r="Y2690" t="str">
        <f>VLOOKUP(טבלה1[[#This Row],[subject_id]],Subject_id!$A$2:$B$5,2)</f>
        <v>Business Finance</v>
      </c>
      <c r="Z2690" s="7">
        <v>43465</v>
      </c>
      <c r="AA2690">
        <f>_xlfn.DAYS(טבלה1[[#This Row],[Removal_date]],טבלה1[[#This Row],[published_date]])</f>
        <v>1664</v>
      </c>
      <c r="AB2690" s="4">
        <f>טבלה1[[#This Row],[price]]*טבלה1[[#This Row],[num_subscribers]]</f>
        <v>3340</v>
      </c>
    </row>
    <row r="2691" spans="1:28" x14ac:dyDescent="0.3">
      <c r="A2691">
        <v>235104</v>
      </c>
      <c r="B2691" t="s">
        <v>5717</v>
      </c>
      <c r="C2691" t="str">
        <f>LEFT(טבלה1[[#This Row],[course_title]],10)</f>
        <v>Responsive</v>
      </c>
      <c r="D2691" t="str">
        <f>RIGHT(טבלה1[[#This Row],[course_title]],10)</f>
        <v>evelopment</v>
      </c>
      <c r="E2691" t="str">
        <f>MID(טבלה1[[#This Row],[course_title]],2,10)</f>
        <v xml:space="preserve">esponsive </v>
      </c>
      <c r="F2691" t="s">
        <v>5718</v>
      </c>
      <c r="G2691" t="str">
        <f>REPLACE(טבלה1[[#This Row],[url]],19,3,"com")</f>
        <v>https://www.udemy.com/responsive-html5-theme-development/</v>
      </c>
      <c r="H2691" t="b">
        <v>1</v>
      </c>
      <c r="I2691" s="4">
        <v>20</v>
      </c>
      <c r="J2691" s="5">
        <v>1517</v>
      </c>
      <c r="K2691" s="5">
        <v>4</v>
      </c>
      <c r="L2691" s="5">
        <v>12</v>
      </c>
      <c r="M2691">
        <v>1</v>
      </c>
      <c r="N2691" t="str">
        <f>VLOOKUP(טבלה1[[#This Row],[level_id]],Level_id!$A$2:$B$5,2)</f>
        <v>All levels</v>
      </c>
      <c r="O2691" t="str">
        <f>LOWER(טבלה1[[#This Row],[level_desc]])</f>
        <v>all levels</v>
      </c>
      <c r="P2691" s="3" t="str">
        <f>UPPER(טבלה1[[#This Row],[small letters]])</f>
        <v>ALL LEVELS</v>
      </c>
      <c r="Q2691">
        <f>LEN(טבלה1[[#This Row],[no spaces]])</f>
        <v>10</v>
      </c>
      <c r="R2691" t="str">
        <f>TRIM(טבלה1[[#This Row],[small letters]])</f>
        <v>all levels</v>
      </c>
      <c r="S2691" s="6">
        <v>1</v>
      </c>
      <c r="T2691" s="12">
        <v>41796</v>
      </c>
      <c r="U2691" s="6">
        <f>DAY(טבלה1[[#This Row],[published_date]])</f>
        <v>6</v>
      </c>
      <c r="V2691" s="6">
        <f>MONTH(טבלה1[[#This Row],[published_date]])</f>
        <v>6</v>
      </c>
      <c r="W2691" s="6">
        <f>YEAR(טבלה1[[#This Row],[published_date]])</f>
        <v>2014</v>
      </c>
      <c r="X2691">
        <v>4</v>
      </c>
      <c r="Y2691" t="str">
        <f>VLOOKUP(טבלה1[[#This Row],[subject_id]],Subject_id!$A$2:$B$5,2)</f>
        <v>Web Development</v>
      </c>
      <c r="Z2691" s="7">
        <v>43734</v>
      </c>
      <c r="AA2691">
        <f>_xlfn.DAYS(טבלה1[[#This Row],[Removal_date]],טבלה1[[#This Row],[published_date]])</f>
        <v>1938</v>
      </c>
      <c r="AB2691" s="4">
        <f>טבלה1[[#This Row],[price]]*טבלה1[[#This Row],[num_subscribers]]</f>
        <v>30340</v>
      </c>
    </row>
    <row r="2692" spans="1:28" x14ac:dyDescent="0.3">
      <c r="A2692">
        <v>235112</v>
      </c>
      <c r="B2692" t="s">
        <v>1808</v>
      </c>
      <c r="C2692" t="str">
        <f>LEFT(טבלה1[[#This Row],[course_title]],10)</f>
        <v>Forex - Ca</v>
      </c>
      <c r="D2692" t="str">
        <f>RIGHT(טבלה1[[#This Row],[course_title]],10)</f>
        <v>s in Forex</v>
      </c>
      <c r="E2692" t="str">
        <f>MID(טבלה1[[#This Row],[course_title]],2,10)</f>
        <v>orex - Cat</v>
      </c>
      <c r="F2692" t="s">
        <v>1809</v>
      </c>
      <c r="G2692" t="str">
        <f>REPLACE(טבלה1[[#This Row],[url]],19,3,"com")</f>
        <v>https://www.udemy.com/how-to-catch-the-big-market-moves-in-forex/</v>
      </c>
      <c r="H2692" t="b">
        <v>1</v>
      </c>
      <c r="I2692" s="4">
        <v>20</v>
      </c>
      <c r="J2692" s="5">
        <v>212</v>
      </c>
      <c r="K2692" s="5">
        <v>25</v>
      </c>
      <c r="L2692" s="5">
        <v>14</v>
      </c>
      <c r="M2692">
        <v>4</v>
      </c>
      <c r="N2692" t="str">
        <f>VLOOKUP(טבלה1[[#This Row],[level_id]],Level_id!$A$2:$B$5,2)</f>
        <v>Intermediate Level</v>
      </c>
      <c r="O2692" t="str">
        <f>LOWER(טבלה1[[#This Row],[level_desc]])</f>
        <v>intermediate level</v>
      </c>
      <c r="P2692" s="3" t="str">
        <f>UPPER(טבלה1[[#This Row],[small letters]])</f>
        <v>INTERMEDIATE LEVEL</v>
      </c>
      <c r="Q2692">
        <f>LEN(טבלה1[[#This Row],[no spaces]])</f>
        <v>18</v>
      </c>
      <c r="R2692" t="str">
        <f>TRIM(טבלה1[[#This Row],[small letters]])</f>
        <v>intermediate level</v>
      </c>
      <c r="S2692" s="6">
        <v>1.5</v>
      </c>
      <c r="T2692" s="12">
        <v>41792</v>
      </c>
      <c r="U2692" s="6">
        <f>DAY(טבלה1[[#This Row],[published_date]])</f>
        <v>2</v>
      </c>
      <c r="V2692" s="6">
        <f>MONTH(טבלה1[[#This Row],[published_date]])</f>
        <v>6</v>
      </c>
      <c r="W2692" s="6">
        <f>YEAR(טבלה1[[#This Row],[published_date]])</f>
        <v>2014</v>
      </c>
      <c r="X2692">
        <v>1</v>
      </c>
      <c r="Y2692" t="str">
        <f>VLOOKUP(טבלה1[[#This Row],[subject_id]],Subject_id!$A$2:$B$5,2)</f>
        <v>Business Finance</v>
      </c>
      <c r="Z2692" s="7">
        <v>44114</v>
      </c>
      <c r="AA2692">
        <f>_xlfn.DAYS(טבלה1[[#This Row],[Removal_date]],טבלה1[[#This Row],[published_date]])</f>
        <v>2322</v>
      </c>
      <c r="AB2692" s="4">
        <f>טבלה1[[#This Row],[price]]*טבלה1[[#This Row],[num_subscribers]]</f>
        <v>4240</v>
      </c>
    </row>
    <row r="2693" spans="1:28" x14ac:dyDescent="0.3">
      <c r="A2693">
        <v>241590</v>
      </c>
      <c r="B2693" t="s">
        <v>5766</v>
      </c>
      <c r="C2693" t="str">
        <f>LEFT(טבלה1[[#This Row],[course_title]],10)</f>
        <v>Make a pro</v>
      </c>
      <c r="D2693" t="str">
        <f>RIGHT(טבלה1[[#This Row],[course_title]],10)</f>
        <v>iscounted!</v>
      </c>
      <c r="E2693" t="str">
        <f>MID(טבלה1[[#This Row],[course_title]],2,10)</f>
        <v>ake a prof</v>
      </c>
      <c r="F2693" t="s">
        <v>5767</v>
      </c>
      <c r="G2693" t="str">
        <f>REPLACE(טבלה1[[#This Row],[url]],19,3,"com")</f>
        <v>https://www.udemy.com/make-your-own-business-website-beginner-and-intermediate/</v>
      </c>
      <c r="H2693" t="b">
        <v>1</v>
      </c>
      <c r="I2693" s="4">
        <v>20</v>
      </c>
      <c r="J2693" s="5">
        <v>11167</v>
      </c>
      <c r="K2693" s="5">
        <v>34</v>
      </c>
      <c r="L2693" s="5">
        <v>13</v>
      </c>
      <c r="M2693">
        <v>1</v>
      </c>
      <c r="N2693" t="str">
        <f>VLOOKUP(טבלה1[[#This Row],[level_id]],Level_id!$A$2:$B$5,2)</f>
        <v>All levels</v>
      </c>
      <c r="O2693" t="str">
        <f>LOWER(טבלה1[[#This Row],[level_desc]])</f>
        <v>all levels</v>
      </c>
      <c r="P2693" s="3" t="str">
        <f>UPPER(טבלה1[[#This Row],[small letters]])</f>
        <v>ALL LEVELS</v>
      </c>
      <c r="Q2693">
        <f>LEN(טבלה1[[#This Row],[no spaces]])</f>
        <v>10</v>
      </c>
      <c r="R2693" t="str">
        <f>TRIM(טבלה1[[#This Row],[small letters]])</f>
        <v>all levels</v>
      </c>
      <c r="S2693" s="6">
        <v>2</v>
      </c>
      <c r="T2693" s="12">
        <v>41813</v>
      </c>
      <c r="U2693" s="6">
        <f>DAY(טבלה1[[#This Row],[published_date]])</f>
        <v>23</v>
      </c>
      <c r="V2693" s="6">
        <f>MONTH(טבלה1[[#This Row],[published_date]])</f>
        <v>6</v>
      </c>
      <c r="W2693" s="6">
        <f>YEAR(טבלה1[[#This Row],[published_date]])</f>
        <v>2014</v>
      </c>
      <c r="X2693">
        <v>4</v>
      </c>
      <c r="Y2693" t="str">
        <f>VLOOKUP(טבלה1[[#This Row],[subject_id]],Subject_id!$A$2:$B$5,2)</f>
        <v>Web Development</v>
      </c>
      <c r="Z2693" s="7">
        <v>43734</v>
      </c>
      <c r="AA2693">
        <f>_xlfn.DAYS(טבלה1[[#This Row],[Removal_date]],טבלה1[[#This Row],[published_date]])</f>
        <v>1921</v>
      </c>
      <c r="AB2693" s="4">
        <f>טבלה1[[#This Row],[price]]*טבלה1[[#This Row],[num_subscribers]]</f>
        <v>223340</v>
      </c>
    </row>
    <row r="2694" spans="1:28" x14ac:dyDescent="0.3">
      <c r="A2694">
        <v>242176</v>
      </c>
      <c r="B2694" t="s">
        <v>2958</v>
      </c>
      <c r="C2694" t="str">
        <f>LEFT(טבלה1[[#This Row],[course_title]],10)</f>
        <v>Si eres nu</v>
      </c>
      <c r="D2694" t="str">
        <f>RIGHT(טבלה1[[#This Row],[course_title]],10)</f>
        <v>curso NÂº1</v>
      </c>
      <c r="E2694" t="str">
        <f>MID(טבלה1[[#This Row],[course_title]],2,10)</f>
        <v>i eres nue</v>
      </c>
      <c r="F2694" t="s">
        <v>2959</v>
      </c>
      <c r="G2694" t="str">
        <f>REPLACE(טבלה1[[#This Row],[url]],19,3,"com")</f>
        <v>https://www.udemy.com/photoshopcurso1/</v>
      </c>
      <c r="H2694" t="b">
        <v>1</v>
      </c>
      <c r="I2694" s="4">
        <v>20</v>
      </c>
      <c r="J2694" s="5">
        <v>13</v>
      </c>
      <c r="K2694" s="5">
        <v>3</v>
      </c>
      <c r="L2694" s="5">
        <v>22</v>
      </c>
      <c r="M2694">
        <v>2</v>
      </c>
      <c r="N2694" t="str">
        <f>VLOOKUP(טבלה1[[#This Row],[level_id]],Level_id!$A$2:$B$5,2)</f>
        <v>Beginner Level</v>
      </c>
      <c r="O2694" t="str">
        <f>LOWER(טבלה1[[#This Row],[level_desc]])</f>
        <v>beginner level</v>
      </c>
      <c r="P2694" s="3" t="str">
        <f>UPPER(טבלה1[[#This Row],[small letters]])</f>
        <v>BEGINNER LEVEL</v>
      </c>
      <c r="Q2694">
        <f>LEN(טבלה1[[#This Row],[no spaces]])</f>
        <v>14</v>
      </c>
      <c r="R2694" t="str">
        <f>TRIM(טבלה1[[#This Row],[small letters]])</f>
        <v>beginner level</v>
      </c>
      <c r="S2694" s="6">
        <v>2</v>
      </c>
      <c r="T2694" s="12">
        <v>41807</v>
      </c>
      <c r="U2694" s="6">
        <f>DAY(טבלה1[[#This Row],[published_date]])</f>
        <v>17</v>
      </c>
      <c r="V2694" s="6">
        <f>MONTH(טבלה1[[#This Row],[published_date]])</f>
        <v>6</v>
      </c>
      <c r="W2694" s="6">
        <f>YEAR(טבלה1[[#This Row],[published_date]])</f>
        <v>2014</v>
      </c>
      <c r="X2694">
        <v>2</v>
      </c>
      <c r="Y2694" t="str">
        <f>VLOOKUP(טבלה1[[#This Row],[subject_id]],Subject_id!$A$2:$B$5,2)</f>
        <v>Graphic Design</v>
      </c>
      <c r="Z2694" s="7">
        <v>43465</v>
      </c>
      <c r="AA2694">
        <f>_xlfn.DAYS(טבלה1[[#This Row],[Removal_date]],טבלה1[[#This Row],[published_date]])</f>
        <v>1658</v>
      </c>
      <c r="AB2694" s="4">
        <f>טבלה1[[#This Row],[price]]*טבלה1[[#This Row],[num_subscribers]]</f>
        <v>260</v>
      </c>
    </row>
    <row r="2695" spans="1:28" x14ac:dyDescent="0.3">
      <c r="A2695">
        <v>242382</v>
      </c>
      <c r="B2695" t="s">
        <v>3876</v>
      </c>
      <c r="C2695" t="str">
        <f>LEFT(טבלה1[[#This Row],[course_title]],10)</f>
        <v>Learn Beet</v>
      </c>
      <c r="D2695" t="str">
        <f>RIGHT(טבלה1[[#This Row],[course_title]],10)</f>
        <v>e on Piano</v>
      </c>
      <c r="E2695" t="str">
        <f>MID(טבלה1[[#This Row],[course_title]],2,10)</f>
        <v>earn Beeth</v>
      </c>
      <c r="F2695" t="s">
        <v>3877</v>
      </c>
      <c r="G2695" t="str">
        <f>REPLACE(טבלה1[[#This Row],[url]],19,3,"com")</f>
        <v>https://www.udemy.com/furelise/</v>
      </c>
      <c r="H2695" t="b">
        <v>1</v>
      </c>
      <c r="I2695" s="4">
        <v>20</v>
      </c>
      <c r="J2695" s="5">
        <v>1582</v>
      </c>
      <c r="K2695" s="5">
        <v>11</v>
      </c>
      <c r="L2695" s="5">
        <v>6</v>
      </c>
      <c r="M2695">
        <v>1</v>
      </c>
      <c r="N2695" t="str">
        <f>VLOOKUP(טבלה1[[#This Row],[level_id]],Level_id!$A$2:$B$5,2)</f>
        <v>All levels</v>
      </c>
      <c r="O2695" t="str">
        <f>LOWER(טבלה1[[#This Row],[level_desc]])</f>
        <v>all levels</v>
      </c>
      <c r="P2695" s="3" t="str">
        <f>UPPER(טבלה1[[#This Row],[small letters]])</f>
        <v>ALL LEVELS</v>
      </c>
      <c r="Q2695">
        <f>LEN(טבלה1[[#This Row],[no spaces]])</f>
        <v>10</v>
      </c>
      <c r="R2695" t="str">
        <f>TRIM(טבלה1[[#This Row],[small letters]])</f>
        <v>all levels</v>
      </c>
      <c r="S2695" s="6">
        <v>0.48333333299999998</v>
      </c>
      <c r="T2695" s="12">
        <v>41803</v>
      </c>
      <c r="U2695" s="6">
        <f>DAY(טבלה1[[#This Row],[published_date]])</f>
        <v>13</v>
      </c>
      <c r="V2695" s="6">
        <f>MONTH(טבלה1[[#This Row],[published_date]])</f>
        <v>6</v>
      </c>
      <c r="W2695" s="6">
        <f>YEAR(טבלה1[[#This Row],[published_date]])</f>
        <v>2014</v>
      </c>
      <c r="X2695">
        <v>3</v>
      </c>
      <c r="Y2695" t="str">
        <f>VLOOKUP(טבלה1[[#This Row],[subject_id]],Subject_id!$A$2:$B$5,2)</f>
        <v>Musical Instruments</v>
      </c>
      <c r="Z2695" s="7">
        <v>43734</v>
      </c>
      <c r="AA2695">
        <f>_xlfn.DAYS(טבלה1[[#This Row],[Removal_date]],טבלה1[[#This Row],[published_date]])</f>
        <v>1931</v>
      </c>
      <c r="AB2695" s="4">
        <f>טבלה1[[#This Row],[price]]*טבלה1[[#This Row],[num_subscribers]]</f>
        <v>31640</v>
      </c>
    </row>
    <row r="2696" spans="1:28" x14ac:dyDescent="0.3">
      <c r="A2696">
        <v>242574</v>
      </c>
      <c r="B2696" t="s">
        <v>6238</v>
      </c>
      <c r="C2696" t="str">
        <f>LEFT(טבלה1[[#This Row],[course_title]],10)</f>
        <v>Object Ori</v>
      </c>
      <c r="D2696" t="str">
        <f>RIGHT(טבלה1[[#This Row],[course_title]],10)</f>
        <v>n OOP Site</v>
      </c>
      <c r="E2696" t="str">
        <f>MID(טבלה1[[#This Row],[course_title]],2,10)</f>
        <v>bject Orie</v>
      </c>
      <c r="F2696" t="s">
        <v>6239</v>
      </c>
      <c r="G2696" t="str">
        <f>REPLACE(טבלה1[[#This Row],[url]],19,3,"com")</f>
        <v>https://www.udemy.com/object-oriented-programming-in-php/</v>
      </c>
      <c r="H2696" t="b">
        <v>1</v>
      </c>
      <c r="I2696" s="4">
        <v>20</v>
      </c>
      <c r="J2696" s="5">
        <v>6588</v>
      </c>
      <c r="K2696" s="5">
        <v>721</v>
      </c>
      <c r="L2696" s="5">
        <v>36</v>
      </c>
      <c r="M2696">
        <v>1</v>
      </c>
      <c r="N2696" t="str">
        <f>VLOOKUP(טבלה1[[#This Row],[level_id]],Level_id!$A$2:$B$5,2)</f>
        <v>All levels</v>
      </c>
      <c r="O2696" t="str">
        <f>LOWER(טבלה1[[#This Row],[level_desc]])</f>
        <v>all levels</v>
      </c>
      <c r="P2696" s="3" t="str">
        <f>UPPER(טבלה1[[#This Row],[small letters]])</f>
        <v>ALL LEVELS</v>
      </c>
      <c r="Q2696">
        <f>LEN(טבלה1[[#This Row],[no spaces]])</f>
        <v>10</v>
      </c>
      <c r="R2696" t="str">
        <f>TRIM(טבלה1[[#This Row],[small letters]])</f>
        <v>all levels</v>
      </c>
      <c r="S2696" s="6">
        <v>2</v>
      </c>
      <c r="T2696" s="12">
        <v>41807</v>
      </c>
      <c r="U2696" s="6">
        <f>DAY(טבלה1[[#This Row],[published_date]])</f>
        <v>17</v>
      </c>
      <c r="V2696" s="6">
        <f>MONTH(טבלה1[[#This Row],[published_date]])</f>
        <v>6</v>
      </c>
      <c r="W2696" s="6">
        <f>YEAR(טבלה1[[#This Row],[published_date]])</f>
        <v>2014</v>
      </c>
      <c r="X2696">
        <v>4</v>
      </c>
      <c r="Y2696" t="str">
        <f>VLOOKUP(טבלה1[[#This Row],[subject_id]],Subject_id!$A$2:$B$5,2)</f>
        <v>Web Development</v>
      </c>
      <c r="Z2696" s="7">
        <v>43734</v>
      </c>
      <c r="AA2696">
        <f>_xlfn.DAYS(טבלה1[[#This Row],[Removal_date]],טבלה1[[#This Row],[published_date]])</f>
        <v>1927</v>
      </c>
      <c r="AB2696" s="4">
        <f>טבלה1[[#This Row],[price]]*טבלה1[[#This Row],[num_subscribers]]</f>
        <v>131760</v>
      </c>
    </row>
    <row r="2697" spans="1:28" x14ac:dyDescent="0.3">
      <c r="A2697">
        <v>249126</v>
      </c>
      <c r="B2697" t="s">
        <v>3064</v>
      </c>
      <c r="C2697" t="str">
        <f>LEFT(טבלה1[[#This Row],[course_title]],10)</f>
        <v>Logo Desig</v>
      </c>
      <c r="D2697" t="str">
        <f>RIGHT(טבלה1[[#This Row],[course_title]],10)</f>
        <v xml:space="preserve">ssentials </v>
      </c>
      <c r="E2697" t="str">
        <f>MID(טבלה1[[#This Row],[course_title]],2,10)</f>
        <v>ogo Design</v>
      </c>
      <c r="F2697" t="s">
        <v>3065</v>
      </c>
      <c r="G2697" t="str">
        <f>REPLACE(טבלה1[[#This Row],[url]],19,3,"com")</f>
        <v>https://www.udemy.com/logo-design/</v>
      </c>
      <c r="H2697" t="b">
        <v>1</v>
      </c>
      <c r="I2697" s="4">
        <v>20</v>
      </c>
      <c r="J2697" s="5">
        <v>33205</v>
      </c>
      <c r="K2697" s="5">
        <v>481</v>
      </c>
      <c r="L2697" s="5">
        <v>12</v>
      </c>
      <c r="M2697">
        <v>1</v>
      </c>
      <c r="N2697" t="str">
        <f>VLOOKUP(טבלה1[[#This Row],[level_id]],Level_id!$A$2:$B$5,2)</f>
        <v>All levels</v>
      </c>
      <c r="O2697" t="str">
        <f>LOWER(טבלה1[[#This Row],[level_desc]])</f>
        <v>all levels</v>
      </c>
      <c r="P2697" s="3" t="str">
        <f>UPPER(טבלה1[[#This Row],[small letters]])</f>
        <v>ALL LEVELS</v>
      </c>
      <c r="Q2697">
        <f>LEN(טבלה1[[#This Row],[no spaces]])</f>
        <v>10</v>
      </c>
      <c r="R2697" t="str">
        <f>TRIM(טבלה1[[#This Row],[small letters]])</f>
        <v>all levels</v>
      </c>
      <c r="S2697" s="6">
        <v>0.7</v>
      </c>
      <c r="T2697" s="12">
        <v>41820</v>
      </c>
      <c r="U2697" s="6">
        <f>DAY(טבלה1[[#This Row],[published_date]])</f>
        <v>30</v>
      </c>
      <c r="V2697" s="6">
        <f>MONTH(טבלה1[[#This Row],[published_date]])</f>
        <v>6</v>
      </c>
      <c r="W2697" s="6">
        <f>YEAR(טבלה1[[#This Row],[published_date]])</f>
        <v>2014</v>
      </c>
      <c r="X2697">
        <v>2</v>
      </c>
      <c r="Y2697" t="str">
        <f>VLOOKUP(טבלה1[[#This Row],[subject_id]],Subject_id!$A$2:$B$5,2)</f>
        <v>Graphic Design</v>
      </c>
      <c r="Z2697" s="7">
        <v>43734</v>
      </c>
      <c r="AA2697">
        <f>_xlfn.DAYS(טבלה1[[#This Row],[Removal_date]],טבלה1[[#This Row],[published_date]])</f>
        <v>1914</v>
      </c>
      <c r="AB2697" s="4">
        <f>טבלה1[[#This Row],[price]]*טבלה1[[#This Row],[num_subscribers]]</f>
        <v>664100</v>
      </c>
    </row>
    <row r="2698" spans="1:28" x14ac:dyDescent="0.3">
      <c r="A2698">
        <v>255170</v>
      </c>
      <c r="B2698" t="s">
        <v>1434</v>
      </c>
      <c r="C2698" t="str">
        <f>LEFT(טבלה1[[#This Row],[course_title]],10)</f>
        <v xml:space="preserve">Bitcoin - </v>
      </c>
      <c r="D2698" t="str">
        <f>RIGHT(טבלה1[[#This Row],[course_title]],10)</f>
        <v>lete Guide</v>
      </c>
      <c r="E2698" t="str">
        <f>MID(טבלה1[[#This Row],[course_title]],2,10)</f>
        <v>itcoin - T</v>
      </c>
      <c r="F2698" t="s">
        <v>1435</v>
      </c>
      <c r="G2698" t="str">
        <f>REPLACE(טבלה1[[#This Row],[url]],19,3,"com")</f>
        <v>https://www.udemy.com/bitcoin-the-complete-guide/</v>
      </c>
      <c r="H2698" t="b">
        <v>1</v>
      </c>
      <c r="I2698" s="4">
        <v>20</v>
      </c>
      <c r="J2698" s="5">
        <v>2281</v>
      </c>
      <c r="K2698" s="5">
        <v>12</v>
      </c>
      <c r="L2698" s="5">
        <v>24</v>
      </c>
      <c r="M2698">
        <v>1</v>
      </c>
      <c r="N2698" t="str">
        <f>VLOOKUP(טבלה1[[#This Row],[level_id]],Level_id!$A$2:$B$5,2)</f>
        <v>All levels</v>
      </c>
      <c r="O2698" t="str">
        <f>LOWER(טבלה1[[#This Row],[level_desc]])</f>
        <v>all levels</v>
      </c>
      <c r="P2698" s="3" t="str">
        <f>UPPER(טבלה1[[#This Row],[small letters]])</f>
        <v>ALL LEVELS</v>
      </c>
      <c r="Q2698">
        <f>LEN(טבלה1[[#This Row],[no spaces]])</f>
        <v>10</v>
      </c>
      <c r="R2698" t="str">
        <f>TRIM(טבלה1[[#This Row],[small letters]])</f>
        <v>all levels</v>
      </c>
      <c r="S2698" s="6">
        <v>5.5</v>
      </c>
      <c r="T2698" s="12">
        <v>41824</v>
      </c>
      <c r="U2698" s="6">
        <f>DAY(טבלה1[[#This Row],[published_date]])</f>
        <v>4</v>
      </c>
      <c r="V2698" s="6">
        <f>MONTH(טבלה1[[#This Row],[published_date]])</f>
        <v>7</v>
      </c>
      <c r="W2698" s="6">
        <f>YEAR(טבלה1[[#This Row],[published_date]])</f>
        <v>2014</v>
      </c>
      <c r="X2698">
        <v>1</v>
      </c>
      <c r="Y2698" t="str">
        <f>VLOOKUP(טבלה1[[#This Row],[subject_id]],Subject_id!$A$2:$B$5,2)</f>
        <v>Business Finance</v>
      </c>
      <c r="Z2698" s="7">
        <v>43318</v>
      </c>
      <c r="AA2698">
        <f>_xlfn.DAYS(טבלה1[[#This Row],[Removal_date]],טבלה1[[#This Row],[published_date]])</f>
        <v>1494</v>
      </c>
      <c r="AB2698" s="4">
        <f>טבלה1[[#This Row],[price]]*טבלה1[[#This Row],[num_subscribers]]</f>
        <v>45620</v>
      </c>
    </row>
    <row r="2699" spans="1:28" x14ac:dyDescent="0.3">
      <c r="A2699">
        <v>255280</v>
      </c>
      <c r="B2699" t="s">
        <v>620</v>
      </c>
      <c r="C2699" t="str">
        <f>LEFT(טבלה1[[#This Row],[course_title]],10)</f>
        <v>WE WILL PA</v>
      </c>
      <c r="D2699" t="str">
        <f>RIGHT(טבלה1[[#This Row],[course_title]],10)</f>
        <v>DE WITH US</v>
      </c>
      <c r="E2699" t="str">
        <f>MID(טבלה1[[#This Row],[course_title]],2,10)</f>
        <v>E WILL PAY</v>
      </c>
      <c r="F2699" t="s">
        <v>621</v>
      </c>
      <c r="G2699" t="str">
        <f>REPLACE(טבלה1[[#This Row],[url]],19,3,"com")</f>
        <v>https://www.udemy.com/trade-forex-the-professional-way-by-trading-live-with-us/</v>
      </c>
      <c r="H2699" t="b">
        <v>1</v>
      </c>
      <c r="I2699" s="4">
        <v>20</v>
      </c>
      <c r="J2699" s="5">
        <v>2101</v>
      </c>
      <c r="K2699" s="5">
        <v>51</v>
      </c>
      <c r="L2699" s="5">
        <v>11</v>
      </c>
      <c r="M2699">
        <v>1</v>
      </c>
      <c r="N2699" t="str">
        <f>VLOOKUP(טבלה1[[#This Row],[level_id]],Level_id!$A$2:$B$5,2)</f>
        <v>All levels</v>
      </c>
      <c r="O2699" t="str">
        <f>LOWER(טבלה1[[#This Row],[level_desc]])</f>
        <v>all levels</v>
      </c>
      <c r="P2699" s="3" t="str">
        <f>UPPER(טבלה1[[#This Row],[small letters]])</f>
        <v>ALL LEVELS</v>
      </c>
      <c r="Q2699">
        <f>LEN(טבלה1[[#This Row],[no spaces]])</f>
        <v>10</v>
      </c>
      <c r="R2699" t="str">
        <f>TRIM(טבלה1[[#This Row],[small letters]])</f>
        <v>all levels</v>
      </c>
      <c r="S2699" s="6">
        <v>2</v>
      </c>
      <c r="T2699" s="12">
        <v>41869</v>
      </c>
      <c r="U2699" s="6">
        <f>DAY(טבלה1[[#This Row],[published_date]])</f>
        <v>18</v>
      </c>
      <c r="V2699" s="6">
        <f>MONTH(טבלה1[[#This Row],[published_date]])</f>
        <v>8</v>
      </c>
      <c r="W2699" s="6">
        <f>YEAR(טבלה1[[#This Row],[published_date]])</f>
        <v>2014</v>
      </c>
      <c r="X2699">
        <v>1</v>
      </c>
      <c r="Y2699" t="str">
        <f>VLOOKUP(טבלה1[[#This Row],[subject_id]],Subject_id!$A$2:$B$5,2)</f>
        <v>Business Finance</v>
      </c>
      <c r="Z2699" s="7">
        <v>43318</v>
      </c>
      <c r="AA2699">
        <f>_xlfn.DAYS(טבלה1[[#This Row],[Removal_date]],טבלה1[[#This Row],[published_date]])</f>
        <v>1449</v>
      </c>
      <c r="AB2699" s="4">
        <f>טבלה1[[#This Row],[price]]*טבלה1[[#This Row],[num_subscribers]]</f>
        <v>42020</v>
      </c>
    </row>
    <row r="2700" spans="1:28" x14ac:dyDescent="0.3">
      <c r="A2700">
        <v>255604</v>
      </c>
      <c r="B2700" t="s">
        <v>2960</v>
      </c>
      <c r="C2700" t="str">
        <f>LEFT(טבלה1[[#This Row],[course_title]],10)</f>
        <v>Intro to I</v>
      </c>
      <c r="D2700" t="str">
        <f>RIGHT(טבלה1[[#This Row],[course_title]],10)</f>
        <v>llustrator</v>
      </c>
      <c r="E2700" t="str">
        <f>MID(טבלה1[[#This Row],[course_title]],2,10)</f>
        <v>ntro to Il</v>
      </c>
      <c r="F2700" t="s">
        <v>2961</v>
      </c>
      <c r="G2700" t="str">
        <f>REPLACE(טבלה1[[#This Row],[url]],19,3,"com")</f>
        <v>https://www.udemy.com/intro-to-illustrator/</v>
      </c>
      <c r="H2700" t="b">
        <v>1</v>
      </c>
      <c r="I2700" s="4">
        <v>20</v>
      </c>
      <c r="J2700" s="5">
        <v>11</v>
      </c>
      <c r="K2700" s="5">
        <v>4</v>
      </c>
      <c r="L2700" s="5">
        <v>59</v>
      </c>
      <c r="M2700">
        <v>2</v>
      </c>
      <c r="N2700" t="str">
        <f>VLOOKUP(טבלה1[[#This Row],[level_id]],Level_id!$A$2:$B$5,2)</f>
        <v>Beginner Level</v>
      </c>
      <c r="O2700" t="str">
        <f>LOWER(טבלה1[[#This Row],[level_desc]])</f>
        <v>beginner level</v>
      </c>
      <c r="P2700" s="3" t="str">
        <f>UPPER(טבלה1[[#This Row],[small letters]])</f>
        <v>BEGINNER LEVEL</v>
      </c>
      <c r="Q2700">
        <f>LEN(טבלה1[[#This Row],[no spaces]])</f>
        <v>14</v>
      </c>
      <c r="R2700" t="str">
        <f>TRIM(טבלה1[[#This Row],[small letters]])</f>
        <v>beginner level</v>
      </c>
      <c r="S2700" s="6">
        <v>7</v>
      </c>
      <c r="T2700" s="12">
        <v>41840</v>
      </c>
      <c r="U2700" s="6">
        <f>DAY(טבלה1[[#This Row],[published_date]])</f>
        <v>20</v>
      </c>
      <c r="V2700" s="6">
        <f>MONTH(טבלה1[[#This Row],[published_date]])</f>
        <v>7</v>
      </c>
      <c r="W2700" s="6">
        <f>YEAR(טבלה1[[#This Row],[published_date]])</f>
        <v>2014</v>
      </c>
      <c r="X2700">
        <v>2</v>
      </c>
      <c r="Y2700" t="str">
        <f>VLOOKUP(טבלה1[[#This Row],[subject_id]],Subject_id!$A$2:$B$5,2)</f>
        <v>Graphic Design</v>
      </c>
      <c r="Z2700" s="7">
        <v>43465</v>
      </c>
      <c r="AA2700">
        <f>_xlfn.DAYS(טבלה1[[#This Row],[Removal_date]],טבלה1[[#This Row],[published_date]])</f>
        <v>1625</v>
      </c>
      <c r="AB2700" s="4">
        <f>טבלה1[[#This Row],[price]]*טבלה1[[#This Row],[num_subscribers]]</f>
        <v>220</v>
      </c>
    </row>
    <row r="2701" spans="1:28" x14ac:dyDescent="0.3">
      <c r="A2701">
        <v>255878</v>
      </c>
      <c r="B2701" t="s">
        <v>6687</v>
      </c>
      <c r="C2701" t="str">
        <f>LEFT(טבלה1[[#This Row],[course_title]],10)</f>
        <v>Learn to C</v>
      </c>
      <c r="D2701" t="str">
        <f>RIGHT(טבלה1[[#This Row],[course_title]],10)</f>
        <v xml:space="preserve"> Bootstrap</v>
      </c>
      <c r="E2701" t="str">
        <f>MID(טבלה1[[#This Row],[course_title]],2,10)</f>
        <v>earn to Cr</v>
      </c>
      <c r="F2701" t="s">
        <v>6688</v>
      </c>
      <c r="G2701" t="str">
        <f>REPLACE(טבלה1[[#This Row],[url]],19,3,"com")</f>
        <v>https://www.udemy.com/responsive-website-with-bootstrap/</v>
      </c>
      <c r="H2701" t="b">
        <v>1</v>
      </c>
      <c r="I2701" s="4">
        <v>20</v>
      </c>
      <c r="J2701" s="5">
        <v>2528</v>
      </c>
      <c r="K2701" s="5">
        <v>15</v>
      </c>
      <c r="L2701" s="5">
        <v>30</v>
      </c>
      <c r="M2701">
        <v>1</v>
      </c>
      <c r="N2701" t="str">
        <f>VLOOKUP(טבלה1[[#This Row],[level_id]],Level_id!$A$2:$B$5,2)</f>
        <v>All levels</v>
      </c>
      <c r="O2701" t="str">
        <f>LOWER(טבלה1[[#This Row],[level_desc]])</f>
        <v>all levels</v>
      </c>
      <c r="P2701" s="3" t="str">
        <f>UPPER(טבלה1[[#This Row],[small letters]])</f>
        <v>ALL LEVELS</v>
      </c>
      <c r="Q2701">
        <f>LEN(טבלה1[[#This Row],[no spaces]])</f>
        <v>10</v>
      </c>
      <c r="R2701" t="str">
        <f>TRIM(טבלה1[[#This Row],[small letters]])</f>
        <v>all levels</v>
      </c>
      <c r="S2701" s="6">
        <v>2</v>
      </c>
      <c r="T2701" s="12">
        <v>41938</v>
      </c>
      <c r="U2701" s="6">
        <f>DAY(טבלה1[[#This Row],[published_date]])</f>
        <v>26</v>
      </c>
      <c r="V2701" s="6">
        <f>MONTH(טבלה1[[#This Row],[published_date]])</f>
        <v>10</v>
      </c>
      <c r="W2701" s="6">
        <f>YEAR(טבלה1[[#This Row],[published_date]])</f>
        <v>2014</v>
      </c>
      <c r="X2701">
        <v>4</v>
      </c>
      <c r="Y2701" t="str">
        <f>VLOOKUP(טבלה1[[#This Row],[subject_id]],Subject_id!$A$2:$B$5,2)</f>
        <v>Web Development</v>
      </c>
      <c r="Z2701" s="7">
        <v>43734</v>
      </c>
      <c r="AA2701">
        <f>_xlfn.DAYS(טבלה1[[#This Row],[Removal_date]],טבלה1[[#This Row],[published_date]])</f>
        <v>1796</v>
      </c>
      <c r="AB2701" s="4">
        <f>טבלה1[[#This Row],[price]]*טבלה1[[#This Row],[num_subscribers]]</f>
        <v>50560</v>
      </c>
    </row>
    <row r="2702" spans="1:28" x14ac:dyDescent="0.3">
      <c r="A2702">
        <v>256094</v>
      </c>
      <c r="B2702" t="s">
        <v>908</v>
      </c>
      <c r="C2702" t="str">
        <f>LEFT(טבלה1[[#This Row],[course_title]],10)</f>
        <v xml:space="preserve">Financial </v>
      </c>
      <c r="D2702" t="str">
        <f>RIGHT(טבלה1[[#This Row],[course_title]],10)</f>
        <v>o Analysis</v>
      </c>
      <c r="E2702" t="str">
        <f>MID(טבלה1[[#This Row],[course_title]],2,10)</f>
        <v>inancial M</v>
      </c>
      <c r="F2702" t="s">
        <v>909</v>
      </c>
      <c r="G2702" t="str">
        <f>REPLACE(טבלה1[[#This Row],[url]],19,3,"com")</f>
        <v>https://www.udemy.com/financial-ratio-analysis/</v>
      </c>
      <c r="H2702" t="b">
        <v>1</v>
      </c>
      <c r="I2702" s="4">
        <v>20</v>
      </c>
      <c r="J2702" s="5">
        <v>2046</v>
      </c>
      <c r="K2702" s="5">
        <v>9</v>
      </c>
      <c r="L2702" s="5">
        <v>72</v>
      </c>
      <c r="M2702">
        <v>2</v>
      </c>
      <c r="N2702" t="str">
        <f>VLOOKUP(טבלה1[[#This Row],[level_id]],Level_id!$A$2:$B$5,2)</f>
        <v>Beginner Level</v>
      </c>
      <c r="O2702" t="str">
        <f>LOWER(טבלה1[[#This Row],[level_desc]])</f>
        <v>beginner level</v>
      </c>
      <c r="P2702" s="3" t="str">
        <f>UPPER(טבלה1[[#This Row],[small letters]])</f>
        <v>BEGINNER LEVEL</v>
      </c>
      <c r="Q2702">
        <f>LEN(טבלה1[[#This Row],[no spaces]])</f>
        <v>14</v>
      </c>
      <c r="R2702" t="str">
        <f>TRIM(טבלה1[[#This Row],[small letters]])</f>
        <v>beginner level</v>
      </c>
      <c r="S2702" s="6">
        <v>5.5</v>
      </c>
      <c r="T2702" s="12">
        <v>41825</v>
      </c>
      <c r="U2702" s="6">
        <f>DAY(טבלה1[[#This Row],[published_date]])</f>
        <v>5</v>
      </c>
      <c r="V2702" s="6">
        <f>MONTH(טבלה1[[#This Row],[published_date]])</f>
        <v>7</v>
      </c>
      <c r="W2702" s="6">
        <f>YEAR(טבלה1[[#This Row],[published_date]])</f>
        <v>2014</v>
      </c>
      <c r="X2702">
        <v>1</v>
      </c>
      <c r="Y2702" t="str">
        <f>VLOOKUP(טבלה1[[#This Row],[subject_id]],Subject_id!$A$2:$B$5,2)</f>
        <v>Business Finance</v>
      </c>
      <c r="Z2702" s="7">
        <v>43465</v>
      </c>
      <c r="AA2702">
        <f>_xlfn.DAYS(טבלה1[[#This Row],[Removal_date]],טבלה1[[#This Row],[published_date]])</f>
        <v>1640</v>
      </c>
      <c r="AB2702" s="4">
        <f>טבלה1[[#This Row],[price]]*טבלה1[[#This Row],[num_subscribers]]</f>
        <v>40920</v>
      </c>
    </row>
    <row r="2703" spans="1:28" x14ac:dyDescent="0.3">
      <c r="A2703">
        <v>258174</v>
      </c>
      <c r="B2703" t="s">
        <v>2324</v>
      </c>
      <c r="C2703" t="str">
        <f>LEFT(טבלה1[[#This Row],[course_title]],10)</f>
        <v>Accounting</v>
      </c>
      <c r="D2703" t="str">
        <f>RIGHT(טבלה1[[#This Row],[course_title]],10)</f>
        <v>age Level)</v>
      </c>
      <c r="E2703" t="str">
        <f>MID(טבלה1[[#This Row],[course_title]],2,10)</f>
        <v xml:space="preserve">ccounting </v>
      </c>
      <c r="F2703" t="s">
        <v>2325</v>
      </c>
      <c r="G2703" t="str">
        <f>REPLACE(טבלה1[[#This Row],[url]],19,3,"com")</f>
        <v>https://www.udemy.com/depreciation-accounting/</v>
      </c>
      <c r="H2703" t="b">
        <v>1</v>
      </c>
      <c r="I2703" s="4">
        <v>20</v>
      </c>
      <c r="J2703" s="5">
        <v>576</v>
      </c>
      <c r="K2703" s="5">
        <v>1</v>
      </c>
      <c r="L2703" s="5">
        <v>14</v>
      </c>
      <c r="M2703">
        <v>1</v>
      </c>
      <c r="N2703" t="str">
        <f>VLOOKUP(טבלה1[[#This Row],[level_id]],Level_id!$A$2:$B$5,2)</f>
        <v>All levels</v>
      </c>
      <c r="O2703" t="str">
        <f>LOWER(טבלה1[[#This Row],[level_desc]])</f>
        <v>all levels</v>
      </c>
      <c r="P2703" s="3" t="str">
        <f>UPPER(טבלה1[[#This Row],[small letters]])</f>
        <v>ALL LEVELS</v>
      </c>
      <c r="Q2703">
        <f>LEN(טבלה1[[#This Row],[no spaces]])</f>
        <v>10</v>
      </c>
      <c r="R2703" t="str">
        <f>TRIM(טבלה1[[#This Row],[small letters]])</f>
        <v>all levels</v>
      </c>
      <c r="S2703" s="6">
        <v>1</v>
      </c>
      <c r="T2703" s="12">
        <v>41829</v>
      </c>
      <c r="U2703" s="6">
        <f>DAY(טבלה1[[#This Row],[published_date]])</f>
        <v>9</v>
      </c>
      <c r="V2703" s="6">
        <f>MONTH(טבלה1[[#This Row],[published_date]])</f>
        <v>7</v>
      </c>
      <c r="W2703" s="6">
        <f>YEAR(טבלה1[[#This Row],[published_date]])</f>
        <v>2014</v>
      </c>
      <c r="X2703">
        <v>1</v>
      </c>
      <c r="Y2703" t="str">
        <f>VLOOKUP(טבלה1[[#This Row],[subject_id]],Subject_id!$A$2:$B$5,2)</f>
        <v>Business Finance</v>
      </c>
      <c r="Z2703" s="7">
        <v>43734</v>
      </c>
      <c r="AA2703">
        <f>_xlfn.DAYS(טבלה1[[#This Row],[Removal_date]],טבלה1[[#This Row],[published_date]])</f>
        <v>1905</v>
      </c>
      <c r="AB2703" s="4">
        <f>טבלה1[[#This Row],[price]]*טבלה1[[#This Row],[num_subscribers]]</f>
        <v>11520</v>
      </c>
    </row>
    <row r="2704" spans="1:28" x14ac:dyDescent="0.3">
      <c r="A2704">
        <v>260444</v>
      </c>
      <c r="B2704" t="s">
        <v>6733</v>
      </c>
      <c r="C2704" t="str">
        <f>LEFT(טבלה1[[#This Row],[course_title]],10)</f>
        <v>Build a fi</v>
      </c>
      <c r="D2704" t="str">
        <f>RIGHT(טבלה1[[#This Row],[course_title]],10)</f>
        <v xml:space="preserve">n 2 hours </v>
      </c>
      <c r="E2704" t="str">
        <f>MID(טבלה1[[#This Row],[course_title]],2,10)</f>
        <v>uild a fil</v>
      </c>
      <c r="F2704" t="s">
        <v>6734</v>
      </c>
      <c r="G2704" t="str">
        <f>REPLACE(טבלה1[[#This Row],[url]],19,3,"com")</f>
        <v>https://www.udemy.com/build-a-file-hosting-site-in-less-than-2-hours/</v>
      </c>
      <c r="H2704" t="b">
        <v>1</v>
      </c>
      <c r="I2704" s="4">
        <v>20</v>
      </c>
      <c r="J2704" s="5">
        <v>976</v>
      </c>
      <c r="K2704" s="5">
        <v>29</v>
      </c>
      <c r="L2704" s="5">
        <v>13</v>
      </c>
      <c r="M2704">
        <v>1</v>
      </c>
      <c r="N2704" t="str">
        <f>VLOOKUP(טבלה1[[#This Row],[level_id]],Level_id!$A$2:$B$5,2)</f>
        <v>All levels</v>
      </c>
      <c r="O2704" t="str">
        <f>LOWER(טבלה1[[#This Row],[level_desc]])</f>
        <v>all levels</v>
      </c>
      <c r="P2704" s="3" t="str">
        <f>UPPER(טבלה1[[#This Row],[small letters]])</f>
        <v>ALL LEVELS</v>
      </c>
      <c r="Q2704">
        <f>LEN(טבלה1[[#This Row],[no spaces]])</f>
        <v>10</v>
      </c>
      <c r="R2704" t="str">
        <f>TRIM(טבלה1[[#This Row],[small letters]])</f>
        <v>all levels</v>
      </c>
      <c r="S2704" s="6">
        <v>1.5</v>
      </c>
      <c r="T2704" s="12">
        <v>41834</v>
      </c>
      <c r="U2704" s="6">
        <f>DAY(טבלה1[[#This Row],[published_date]])</f>
        <v>14</v>
      </c>
      <c r="V2704" s="6">
        <f>MONTH(טבלה1[[#This Row],[published_date]])</f>
        <v>7</v>
      </c>
      <c r="W2704" s="6">
        <f>YEAR(טבלה1[[#This Row],[published_date]])</f>
        <v>2014</v>
      </c>
      <c r="X2704">
        <v>4</v>
      </c>
      <c r="Y2704" t="str">
        <f>VLOOKUP(טבלה1[[#This Row],[subject_id]],Subject_id!$A$2:$B$5,2)</f>
        <v>Web Development</v>
      </c>
      <c r="Z2704" s="7">
        <v>43734</v>
      </c>
      <c r="AA2704">
        <f>_xlfn.DAYS(טבלה1[[#This Row],[Removal_date]],טבלה1[[#This Row],[published_date]])</f>
        <v>1900</v>
      </c>
      <c r="AB2704" s="4">
        <f>טבלה1[[#This Row],[price]]*טבלה1[[#This Row],[num_subscribers]]</f>
        <v>19520</v>
      </c>
    </row>
    <row r="2705" spans="1:28" x14ac:dyDescent="0.3">
      <c r="A2705">
        <v>261148</v>
      </c>
      <c r="B2705" t="s">
        <v>7271</v>
      </c>
      <c r="C2705" t="str">
        <f>LEFT(טבלה1[[#This Row],[course_title]],10)</f>
        <v>create a s</v>
      </c>
      <c r="D2705" t="str">
        <f>RIGHT(טבלה1[[#This Row],[course_title]],10)</f>
        <v>r website!</v>
      </c>
      <c r="E2705" t="str">
        <f>MID(טבלה1[[#This Row],[course_title]],2,10)</f>
        <v>reate a se</v>
      </c>
      <c r="F2705" t="s">
        <v>7272</v>
      </c>
      <c r="G2705" t="str">
        <f>REPLACE(טבלה1[[#This Row],[url]],19,3,"com")</f>
        <v>https://www.udemy.com/create-a-simple-php-mysql-search-engine/</v>
      </c>
      <c r="H2705" t="b">
        <v>1</v>
      </c>
      <c r="I2705" s="4">
        <v>20</v>
      </c>
      <c r="J2705" s="5">
        <v>1832</v>
      </c>
      <c r="K2705" s="5">
        <v>6</v>
      </c>
      <c r="L2705" s="5">
        <v>12</v>
      </c>
      <c r="M2705">
        <v>4</v>
      </c>
      <c r="N2705" t="str">
        <f>VLOOKUP(טבלה1[[#This Row],[level_id]],Level_id!$A$2:$B$5,2)</f>
        <v>Intermediate Level</v>
      </c>
      <c r="O2705" t="str">
        <f>LOWER(טבלה1[[#This Row],[level_desc]])</f>
        <v>intermediate level</v>
      </c>
      <c r="P2705" s="3" t="str">
        <f>UPPER(טבלה1[[#This Row],[small letters]])</f>
        <v>INTERMEDIATE LEVEL</v>
      </c>
      <c r="Q2705">
        <f>LEN(טבלה1[[#This Row],[no spaces]])</f>
        <v>18</v>
      </c>
      <c r="R2705" t="str">
        <f>TRIM(טבלה1[[#This Row],[small letters]])</f>
        <v>intermediate level</v>
      </c>
      <c r="S2705" s="6">
        <v>1.5</v>
      </c>
      <c r="T2705" s="12">
        <v>41837</v>
      </c>
      <c r="U2705" s="6">
        <f>DAY(טבלה1[[#This Row],[published_date]])</f>
        <v>17</v>
      </c>
      <c r="V2705" s="6">
        <f>MONTH(טבלה1[[#This Row],[published_date]])</f>
        <v>7</v>
      </c>
      <c r="W2705" s="6">
        <f>YEAR(טבלה1[[#This Row],[published_date]])</f>
        <v>2014</v>
      </c>
      <c r="X2705">
        <v>4</v>
      </c>
      <c r="Y2705" t="str">
        <f>VLOOKUP(טבלה1[[#This Row],[subject_id]],Subject_id!$A$2:$B$5,2)</f>
        <v>Web Development</v>
      </c>
      <c r="Z2705" s="7">
        <v>44114</v>
      </c>
      <c r="AA2705">
        <f>_xlfn.DAYS(טבלה1[[#This Row],[Removal_date]],טבלה1[[#This Row],[published_date]])</f>
        <v>2277</v>
      </c>
      <c r="AB2705" s="4">
        <f>טבלה1[[#This Row],[price]]*טבלה1[[#This Row],[num_subscribers]]</f>
        <v>36640</v>
      </c>
    </row>
    <row r="2706" spans="1:28" x14ac:dyDescent="0.3">
      <c r="A2706">
        <v>264396</v>
      </c>
      <c r="B2706" t="s">
        <v>4320</v>
      </c>
      <c r="C2706" t="str">
        <f>LEFT(טבלה1[[#This Row],[course_title]],10)</f>
        <v xml:space="preserve">Learn How </v>
      </c>
      <c r="D2706" t="str">
        <f>RIGHT(טבלה1[[#This Row],[course_title]],10)</f>
        <v>lin Basics</v>
      </c>
      <c r="E2706" t="str">
        <f>MID(טבלה1[[#This Row],[course_title]],2,10)</f>
        <v>earn How t</v>
      </c>
      <c r="F2706" t="s">
        <v>4321</v>
      </c>
      <c r="G2706" t="str">
        <f>REPLACE(טבלה1[[#This Row],[url]],19,3,"com")</f>
        <v>https://www.udemy.com/violin-basics/</v>
      </c>
      <c r="H2706" t="b">
        <v>1</v>
      </c>
      <c r="I2706" s="4">
        <v>20</v>
      </c>
      <c r="J2706" s="5">
        <v>365</v>
      </c>
      <c r="K2706" s="5">
        <v>10</v>
      </c>
      <c r="L2706" s="5">
        <v>12</v>
      </c>
      <c r="M2706">
        <v>2</v>
      </c>
      <c r="N2706" t="str">
        <f>VLOOKUP(טבלה1[[#This Row],[level_id]],Level_id!$A$2:$B$5,2)</f>
        <v>Beginner Level</v>
      </c>
      <c r="O2706" t="str">
        <f>LOWER(טבלה1[[#This Row],[level_desc]])</f>
        <v>beginner level</v>
      </c>
      <c r="P2706" s="3" t="str">
        <f>UPPER(טבלה1[[#This Row],[small letters]])</f>
        <v>BEGINNER LEVEL</v>
      </c>
      <c r="Q2706">
        <f>LEN(טבלה1[[#This Row],[no spaces]])</f>
        <v>14</v>
      </c>
      <c r="R2706" t="str">
        <f>TRIM(טבלה1[[#This Row],[small letters]])</f>
        <v>beginner level</v>
      </c>
      <c r="S2706" s="6">
        <v>0.53333333299999997</v>
      </c>
      <c r="T2706" s="12">
        <v>41864</v>
      </c>
      <c r="U2706" s="6">
        <f>DAY(טבלה1[[#This Row],[published_date]])</f>
        <v>13</v>
      </c>
      <c r="V2706" s="6">
        <f>MONTH(טבלה1[[#This Row],[published_date]])</f>
        <v>8</v>
      </c>
      <c r="W2706" s="6">
        <f>YEAR(טבלה1[[#This Row],[published_date]])</f>
        <v>2014</v>
      </c>
      <c r="X2706">
        <v>3</v>
      </c>
      <c r="Y2706" t="str">
        <f>VLOOKUP(טבלה1[[#This Row],[subject_id]],Subject_id!$A$2:$B$5,2)</f>
        <v>Musical Instruments</v>
      </c>
      <c r="Z2706" s="7">
        <v>43465</v>
      </c>
      <c r="AA2706">
        <f>_xlfn.DAYS(טבלה1[[#This Row],[Removal_date]],טבלה1[[#This Row],[published_date]])</f>
        <v>1601</v>
      </c>
      <c r="AB2706" s="4">
        <f>טבלה1[[#This Row],[price]]*טבלה1[[#This Row],[num_subscribers]]</f>
        <v>7300</v>
      </c>
    </row>
    <row r="2707" spans="1:28" x14ac:dyDescent="0.3">
      <c r="A2707">
        <v>266004</v>
      </c>
      <c r="B2707" t="s">
        <v>4476</v>
      </c>
      <c r="C2707" t="str">
        <f>LEFT(טבלה1[[#This Row],[course_title]],10)</f>
        <v xml:space="preserve">Rhythm to </v>
      </c>
      <c r="D2707" t="str">
        <f>RIGHT(טבלה1[[#This Row],[course_title]],10)</f>
        <v>m Lesson 4</v>
      </c>
      <c r="E2707" t="str">
        <f>MID(טבלה1[[#This Row],[course_title]],2,10)</f>
        <v>hythm to R</v>
      </c>
      <c r="F2707" t="s">
        <v>4477</v>
      </c>
      <c r="G2707" t="str">
        <f>REPLACE(טבלה1[[#This Row],[url]],19,3,"com")</f>
        <v>https://www.udemy.com/rhythm-to-rock-drum-lesson-4/</v>
      </c>
      <c r="H2707" t="b">
        <v>1</v>
      </c>
      <c r="I2707" s="4">
        <v>20</v>
      </c>
      <c r="J2707" s="5">
        <v>12</v>
      </c>
      <c r="K2707" s="5">
        <v>3</v>
      </c>
      <c r="L2707" s="5">
        <v>12</v>
      </c>
      <c r="M2707">
        <v>2</v>
      </c>
      <c r="N2707" t="str">
        <f>VLOOKUP(טבלה1[[#This Row],[level_id]],Level_id!$A$2:$B$5,2)</f>
        <v>Beginner Level</v>
      </c>
      <c r="O2707" t="str">
        <f>LOWER(טבלה1[[#This Row],[level_desc]])</f>
        <v>beginner level</v>
      </c>
      <c r="P2707" s="3" t="str">
        <f>UPPER(טבלה1[[#This Row],[small letters]])</f>
        <v>BEGINNER LEVEL</v>
      </c>
      <c r="Q2707">
        <f>LEN(טבלה1[[#This Row],[no spaces]])</f>
        <v>14</v>
      </c>
      <c r="R2707" t="str">
        <f>TRIM(טבלה1[[#This Row],[small letters]])</f>
        <v>beginner level</v>
      </c>
      <c r="S2707" s="6">
        <v>1.5</v>
      </c>
      <c r="T2707" s="12">
        <v>41869</v>
      </c>
      <c r="U2707" s="6">
        <f>DAY(טבלה1[[#This Row],[published_date]])</f>
        <v>18</v>
      </c>
      <c r="V2707" s="6">
        <f>MONTH(טבלה1[[#This Row],[published_date]])</f>
        <v>8</v>
      </c>
      <c r="W2707" s="6">
        <f>YEAR(טבלה1[[#This Row],[published_date]])</f>
        <v>2014</v>
      </c>
      <c r="X2707">
        <v>3</v>
      </c>
      <c r="Y2707" t="str">
        <f>VLOOKUP(טבלה1[[#This Row],[subject_id]],Subject_id!$A$2:$B$5,2)</f>
        <v>Musical Instruments</v>
      </c>
      <c r="Z2707" s="7">
        <v>43465</v>
      </c>
      <c r="AA2707">
        <f>_xlfn.DAYS(טבלה1[[#This Row],[Removal_date]],טבלה1[[#This Row],[published_date]])</f>
        <v>1596</v>
      </c>
      <c r="AB2707" s="4">
        <f>טבלה1[[#This Row],[price]]*טבלה1[[#This Row],[num_subscribers]]</f>
        <v>240</v>
      </c>
    </row>
    <row r="2708" spans="1:28" x14ac:dyDescent="0.3">
      <c r="A2708">
        <v>269006</v>
      </c>
      <c r="B2708" t="s">
        <v>6042</v>
      </c>
      <c r="C2708" t="str">
        <f>LEFT(טבלה1[[#This Row],[course_title]],10)</f>
        <v>Learn Html</v>
      </c>
      <c r="D2708" t="str">
        <f>RIGHT(טבלה1[[#This Row],[course_title]],10)</f>
        <v>om scratch</v>
      </c>
      <c r="E2708" t="str">
        <f>MID(טבלה1[[#This Row],[course_title]],2,10)</f>
        <v>earn Html5</v>
      </c>
      <c r="F2708" t="s">
        <v>6043</v>
      </c>
      <c r="G2708" t="str">
        <f>REPLACE(טבלה1[[#This Row],[url]],19,3,"com")</f>
        <v>https://www.udemy.com/learn-html5-css3-from-scratch/</v>
      </c>
      <c r="H2708" t="b">
        <v>1</v>
      </c>
      <c r="I2708" s="4">
        <v>20</v>
      </c>
      <c r="J2708" s="5">
        <v>13960</v>
      </c>
      <c r="K2708" s="5">
        <v>239</v>
      </c>
      <c r="L2708" s="5">
        <v>19</v>
      </c>
      <c r="M2708">
        <v>1</v>
      </c>
      <c r="N2708" t="str">
        <f>VLOOKUP(טבלה1[[#This Row],[level_id]],Level_id!$A$2:$B$5,2)</f>
        <v>All levels</v>
      </c>
      <c r="O2708" t="str">
        <f>LOWER(טבלה1[[#This Row],[level_desc]])</f>
        <v>all levels</v>
      </c>
      <c r="P2708" s="3" t="str">
        <f>UPPER(טבלה1[[#This Row],[small letters]])</f>
        <v>ALL LEVELS</v>
      </c>
      <c r="Q2708">
        <f>LEN(טבלה1[[#This Row],[no spaces]])</f>
        <v>10</v>
      </c>
      <c r="R2708" t="str">
        <f>TRIM(טבלה1[[#This Row],[small letters]])</f>
        <v>all levels</v>
      </c>
      <c r="S2708" s="6">
        <v>2.5</v>
      </c>
      <c r="T2708" s="12">
        <v>41846</v>
      </c>
      <c r="U2708" s="6">
        <f>DAY(טבלה1[[#This Row],[published_date]])</f>
        <v>26</v>
      </c>
      <c r="V2708" s="6">
        <f>MONTH(טבלה1[[#This Row],[published_date]])</f>
        <v>7</v>
      </c>
      <c r="W2708" s="6">
        <f>YEAR(טבלה1[[#This Row],[published_date]])</f>
        <v>2014</v>
      </c>
      <c r="X2708">
        <v>4</v>
      </c>
      <c r="Y2708" t="str">
        <f>VLOOKUP(טבלה1[[#This Row],[subject_id]],Subject_id!$A$2:$B$5,2)</f>
        <v>Web Development</v>
      </c>
      <c r="Z2708" s="7">
        <v>43734</v>
      </c>
      <c r="AA2708">
        <f>_xlfn.DAYS(טבלה1[[#This Row],[Removal_date]],טבלה1[[#This Row],[published_date]])</f>
        <v>1888</v>
      </c>
      <c r="AB2708" s="4">
        <f>טבלה1[[#This Row],[price]]*טבלה1[[#This Row],[num_subscribers]]</f>
        <v>279200</v>
      </c>
    </row>
    <row r="2709" spans="1:28" x14ac:dyDescent="0.3">
      <c r="A2709">
        <v>269830</v>
      </c>
      <c r="B2709" t="s">
        <v>4340</v>
      </c>
      <c r="C2709" t="str">
        <f>LEFT(טבלה1[[#This Row],[course_title]],10)</f>
        <v xml:space="preserve">Rhythm to </v>
      </c>
      <c r="D2709" t="str">
        <f>RIGHT(טבלה1[[#This Row],[course_title]],10)</f>
        <v>m Lesson 5</v>
      </c>
      <c r="E2709" t="str">
        <f>MID(טבלה1[[#This Row],[course_title]],2,10)</f>
        <v>hythm to R</v>
      </c>
      <c r="F2709" t="s">
        <v>4341</v>
      </c>
      <c r="G2709" t="str">
        <f>REPLACE(טבלה1[[#This Row],[url]],19,3,"com")</f>
        <v>https://www.udemy.com/rhythm-to-rock-drum-lesson-5/</v>
      </c>
      <c r="H2709" t="b">
        <v>1</v>
      </c>
      <c r="I2709" s="4">
        <v>20</v>
      </c>
      <c r="J2709" s="5">
        <v>13</v>
      </c>
      <c r="K2709" s="5">
        <v>3</v>
      </c>
      <c r="L2709" s="5">
        <v>9</v>
      </c>
      <c r="M2709">
        <v>2</v>
      </c>
      <c r="N2709" t="str">
        <f>VLOOKUP(טבלה1[[#This Row],[level_id]],Level_id!$A$2:$B$5,2)</f>
        <v>Beginner Level</v>
      </c>
      <c r="O2709" t="str">
        <f>LOWER(טבלה1[[#This Row],[level_desc]])</f>
        <v>beginner level</v>
      </c>
      <c r="P2709" s="3" t="str">
        <f>UPPER(טבלה1[[#This Row],[small letters]])</f>
        <v>BEGINNER LEVEL</v>
      </c>
      <c r="Q2709">
        <f>LEN(טבלה1[[#This Row],[no spaces]])</f>
        <v>14</v>
      </c>
      <c r="R2709" t="str">
        <f>TRIM(טבלה1[[#This Row],[small letters]])</f>
        <v>beginner level</v>
      </c>
      <c r="S2709" s="6">
        <v>1</v>
      </c>
      <c r="T2709" s="12">
        <v>41869</v>
      </c>
      <c r="U2709" s="6">
        <f>DAY(טבלה1[[#This Row],[published_date]])</f>
        <v>18</v>
      </c>
      <c r="V2709" s="6">
        <f>MONTH(טבלה1[[#This Row],[published_date]])</f>
        <v>8</v>
      </c>
      <c r="W2709" s="6">
        <f>YEAR(טבלה1[[#This Row],[published_date]])</f>
        <v>2014</v>
      </c>
      <c r="X2709">
        <v>3</v>
      </c>
      <c r="Y2709" t="str">
        <f>VLOOKUP(טבלה1[[#This Row],[subject_id]],Subject_id!$A$2:$B$5,2)</f>
        <v>Musical Instruments</v>
      </c>
      <c r="Z2709" s="7">
        <v>43465</v>
      </c>
      <c r="AA2709">
        <f>_xlfn.DAYS(טבלה1[[#This Row],[Removal_date]],טבלה1[[#This Row],[published_date]])</f>
        <v>1596</v>
      </c>
      <c r="AB2709" s="4">
        <f>טבלה1[[#This Row],[price]]*טבלה1[[#This Row],[num_subscribers]]</f>
        <v>260</v>
      </c>
    </row>
    <row r="2710" spans="1:28" x14ac:dyDescent="0.3">
      <c r="A2710">
        <v>269832</v>
      </c>
      <c r="B2710" t="s">
        <v>4187</v>
      </c>
      <c r="C2710" t="str">
        <f>LEFT(טבלה1[[#This Row],[course_title]],10)</f>
        <v xml:space="preserve">Rhythm to </v>
      </c>
      <c r="D2710" t="str">
        <f>RIGHT(טבלה1[[#This Row],[course_title]],10)</f>
        <v>m Lesson 6</v>
      </c>
      <c r="E2710" t="str">
        <f>MID(טבלה1[[#This Row],[course_title]],2,10)</f>
        <v>hythm to R</v>
      </c>
      <c r="F2710" t="s">
        <v>4188</v>
      </c>
      <c r="G2710" t="str">
        <f>REPLACE(טבלה1[[#This Row],[url]],19,3,"com")</f>
        <v>https://www.udemy.com/rhythm-to-rock-drum-lesson-6/</v>
      </c>
      <c r="H2710" t="b">
        <v>1</v>
      </c>
      <c r="I2710" s="4">
        <v>20</v>
      </c>
      <c r="J2710" s="5">
        <v>12</v>
      </c>
      <c r="K2710" s="5">
        <v>1</v>
      </c>
      <c r="L2710" s="5">
        <v>13</v>
      </c>
      <c r="M2710">
        <v>2</v>
      </c>
      <c r="N2710" t="str">
        <f>VLOOKUP(טבלה1[[#This Row],[level_id]],Level_id!$A$2:$B$5,2)</f>
        <v>Beginner Level</v>
      </c>
      <c r="O2710" t="str">
        <f>LOWER(טבלה1[[#This Row],[level_desc]])</f>
        <v>beginner level</v>
      </c>
      <c r="P2710" s="3" t="str">
        <f>UPPER(טבלה1[[#This Row],[small letters]])</f>
        <v>BEGINNER LEVEL</v>
      </c>
      <c r="Q2710">
        <f>LEN(טבלה1[[#This Row],[no spaces]])</f>
        <v>14</v>
      </c>
      <c r="R2710" t="str">
        <f>TRIM(טבלה1[[#This Row],[small letters]])</f>
        <v>beginner level</v>
      </c>
      <c r="S2710" s="6">
        <v>1.5</v>
      </c>
      <c r="T2710" s="12">
        <v>41872</v>
      </c>
      <c r="U2710" s="6">
        <f>DAY(טבלה1[[#This Row],[published_date]])</f>
        <v>21</v>
      </c>
      <c r="V2710" s="6">
        <f>MONTH(טבלה1[[#This Row],[published_date]])</f>
        <v>8</v>
      </c>
      <c r="W2710" s="6">
        <f>YEAR(טבלה1[[#This Row],[published_date]])</f>
        <v>2014</v>
      </c>
      <c r="X2710">
        <v>3</v>
      </c>
      <c r="Y2710" t="str">
        <f>VLOOKUP(טבלה1[[#This Row],[subject_id]],Subject_id!$A$2:$B$5,2)</f>
        <v>Musical Instruments</v>
      </c>
      <c r="Z2710" s="7">
        <v>43465</v>
      </c>
      <c r="AA2710">
        <f>_xlfn.DAYS(טבלה1[[#This Row],[Removal_date]],טבלה1[[#This Row],[published_date]])</f>
        <v>1593</v>
      </c>
      <c r="AB2710" s="4">
        <f>טבלה1[[#This Row],[price]]*טבלה1[[#This Row],[num_subscribers]]</f>
        <v>240</v>
      </c>
    </row>
    <row r="2711" spans="1:28" x14ac:dyDescent="0.3">
      <c r="A2711">
        <v>273256</v>
      </c>
      <c r="B2711" t="s">
        <v>3538</v>
      </c>
      <c r="C2711" t="str">
        <f>LEFT(טבלה1[[#This Row],[course_title]],10)</f>
        <v>Mind-Blowi</v>
      </c>
      <c r="D2711" t="str">
        <f>RIGHT(טבלה1[[#This Row],[course_title]],10)</f>
        <v>s Season 1</v>
      </c>
      <c r="E2711" t="str">
        <f>MID(טבלה1[[#This Row],[course_title]],2,10)</f>
        <v>ind-Blowin</v>
      </c>
      <c r="F2711" t="s">
        <v>3539</v>
      </c>
      <c r="G2711" t="str">
        <f>REPLACE(טבלה1[[#This Row],[url]],19,3,"com")</f>
        <v>https://www.udemy.com/mind-blowing-photoshop-master-skills-season-1/</v>
      </c>
      <c r="H2711" t="b">
        <v>1</v>
      </c>
      <c r="I2711" s="4">
        <v>20</v>
      </c>
      <c r="J2711" s="5">
        <v>94</v>
      </c>
      <c r="K2711" s="5">
        <v>3</v>
      </c>
      <c r="L2711" s="5">
        <v>69</v>
      </c>
      <c r="M2711">
        <v>1</v>
      </c>
      <c r="N2711" t="str">
        <f>VLOOKUP(טבלה1[[#This Row],[level_id]],Level_id!$A$2:$B$5,2)</f>
        <v>All levels</v>
      </c>
      <c r="O2711" t="str">
        <f>LOWER(טבלה1[[#This Row],[level_desc]])</f>
        <v>all levels</v>
      </c>
      <c r="P2711" s="3" t="str">
        <f>UPPER(טבלה1[[#This Row],[small letters]])</f>
        <v>ALL LEVELS</v>
      </c>
      <c r="Q2711">
        <f>LEN(טבלה1[[#This Row],[no spaces]])</f>
        <v>10</v>
      </c>
      <c r="R2711" t="str">
        <f>TRIM(טבלה1[[#This Row],[small letters]])</f>
        <v>all levels</v>
      </c>
      <c r="S2711" s="6">
        <v>3</v>
      </c>
      <c r="T2711" s="12">
        <v>41859</v>
      </c>
      <c r="U2711" s="6">
        <f>DAY(טבלה1[[#This Row],[published_date]])</f>
        <v>8</v>
      </c>
      <c r="V2711" s="6">
        <f>MONTH(טבלה1[[#This Row],[published_date]])</f>
        <v>8</v>
      </c>
      <c r="W2711" s="6">
        <f>YEAR(טבלה1[[#This Row],[published_date]])</f>
        <v>2014</v>
      </c>
      <c r="X2711">
        <v>2</v>
      </c>
      <c r="Y2711" t="str">
        <f>VLOOKUP(טבלה1[[#This Row],[subject_id]],Subject_id!$A$2:$B$5,2)</f>
        <v>Graphic Design</v>
      </c>
      <c r="Z2711" s="7">
        <v>43734</v>
      </c>
      <c r="AA2711">
        <f>_xlfn.DAYS(טבלה1[[#This Row],[Removal_date]],טבלה1[[#This Row],[published_date]])</f>
        <v>1875</v>
      </c>
      <c r="AB2711" s="4">
        <f>טבלה1[[#This Row],[price]]*טבלה1[[#This Row],[num_subscribers]]</f>
        <v>1880</v>
      </c>
    </row>
    <row r="2712" spans="1:28" x14ac:dyDescent="0.3">
      <c r="A2712">
        <v>273448</v>
      </c>
      <c r="B2712" t="s">
        <v>2344</v>
      </c>
      <c r="C2712" t="str">
        <f>LEFT(טבלה1[[#This Row],[course_title]],10)</f>
        <v xml:space="preserve">Learn How </v>
      </c>
      <c r="D2712" t="str">
        <f>RIGHT(טבלה1[[#This Row],[course_title]],10)</f>
        <v>et Rhythms</v>
      </c>
      <c r="E2712" t="str">
        <f>MID(טבלה1[[#This Row],[course_title]],2,10)</f>
        <v>earn How t</v>
      </c>
      <c r="F2712" t="s">
        <v>2345</v>
      </c>
      <c r="G2712" t="str">
        <f>REPLACE(טבלה1[[#This Row],[url]],19,3,"com")</f>
        <v>https://www.udemy.com/learn-how-to-profit-with-market-rhythms/</v>
      </c>
      <c r="H2712" t="b">
        <v>1</v>
      </c>
      <c r="I2712" s="4">
        <v>20</v>
      </c>
      <c r="J2712" s="5">
        <v>85</v>
      </c>
      <c r="K2712" s="5">
        <v>5</v>
      </c>
      <c r="L2712" s="5">
        <v>17</v>
      </c>
      <c r="M2712">
        <v>1</v>
      </c>
      <c r="N2712" t="str">
        <f>VLOOKUP(טבלה1[[#This Row],[level_id]],Level_id!$A$2:$B$5,2)</f>
        <v>All levels</v>
      </c>
      <c r="O2712" t="str">
        <f>LOWER(טבלה1[[#This Row],[level_desc]])</f>
        <v>all levels</v>
      </c>
      <c r="P2712" s="3" t="str">
        <f>UPPER(טבלה1[[#This Row],[small letters]])</f>
        <v>ALL LEVELS</v>
      </c>
      <c r="Q2712">
        <f>LEN(טבלה1[[#This Row],[no spaces]])</f>
        <v>10</v>
      </c>
      <c r="R2712" t="str">
        <f>TRIM(טבלה1[[#This Row],[small letters]])</f>
        <v>all levels</v>
      </c>
      <c r="S2712" s="6">
        <v>1.5</v>
      </c>
      <c r="T2712" s="12">
        <v>41853</v>
      </c>
      <c r="U2712" s="6">
        <f>DAY(טבלה1[[#This Row],[published_date]])</f>
        <v>2</v>
      </c>
      <c r="V2712" s="6">
        <f>MONTH(טבלה1[[#This Row],[published_date]])</f>
        <v>8</v>
      </c>
      <c r="W2712" s="6">
        <f>YEAR(טבלה1[[#This Row],[published_date]])</f>
        <v>2014</v>
      </c>
      <c r="X2712">
        <v>1</v>
      </c>
      <c r="Y2712" t="str">
        <f>VLOOKUP(טבלה1[[#This Row],[subject_id]],Subject_id!$A$2:$B$5,2)</f>
        <v>Business Finance</v>
      </c>
      <c r="Z2712" s="7">
        <v>43734</v>
      </c>
      <c r="AA2712">
        <f>_xlfn.DAYS(טבלה1[[#This Row],[Removal_date]],טבלה1[[#This Row],[published_date]])</f>
        <v>1881</v>
      </c>
      <c r="AB2712" s="4">
        <f>טבלה1[[#This Row],[price]]*טבלה1[[#This Row],[num_subscribers]]</f>
        <v>1700</v>
      </c>
    </row>
    <row r="2713" spans="1:28" x14ac:dyDescent="0.3">
      <c r="A2713">
        <v>281690</v>
      </c>
      <c r="B2713" t="s">
        <v>5300</v>
      </c>
      <c r="C2713" t="str">
        <f>LEFT(טבלה1[[#This Row],[course_title]],10)</f>
        <v>A Very Com</v>
      </c>
      <c r="D2713" t="str">
        <f>RIGHT(טבלה1[[#This Row],[course_title]],10)</f>
        <v>To Laravel</v>
      </c>
      <c r="E2713" t="str">
        <f>MID(טבלה1[[#This Row],[course_title]],2,10)</f>
        <v xml:space="preserve"> Very Comp</v>
      </c>
      <c r="F2713" t="s">
        <v>5301</v>
      </c>
      <c r="G2713" t="str">
        <f>REPLACE(טבלה1[[#This Row],[url]],19,3,"com")</f>
        <v>https://www.udemy.com/laravel-4-beginners/</v>
      </c>
      <c r="H2713" t="b">
        <v>1</v>
      </c>
      <c r="I2713" s="4">
        <v>20</v>
      </c>
      <c r="J2713" s="5">
        <v>2320</v>
      </c>
      <c r="K2713" s="5">
        <v>114</v>
      </c>
      <c r="L2713" s="5">
        <v>43</v>
      </c>
      <c r="M2713">
        <v>1</v>
      </c>
      <c r="N2713" t="str">
        <f>VLOOKUP(טבלה1[[#This Row],[level_id]],Level_id!$A$2:$B$5,2)</f>
        <v>All levels</v>
      </c>
      <c r="O2713" t="str">
        <f>LOWER(טבלה1[[#This Row],[level_desc]])</f>
        <v>all levels</v>
      </c>
      <c r="P2713" s="3" t="str">
        <f>UPPER(טבלה1[[#This Row],[small letters]])</f>
        <v>ALL LEVELS</v>
      </c>
      <c r="Q2713">
        <f>LEN(טבלה1[[#This Row],[no spaces]])</f>
        <v>10</v>
      </c>
      <c r="R2713" t="str">
        <f>TRIM(טבלה1[[#This Row],[small letters]])</f>
        <v>all levels</v>
      </c>
      <c r="S2713" s="6">
        <v>6</v>
      </c>
      <c r="T2713" s="12">
        <v>41875</v>
      </c>
      <c r="U2713" s="6">
        <f>DAY(טבלה1[[#This Row],[published_date]])</f>
        <v>24</v>
      </c>
      <c r="V2713" s="6">
        <f>MONTH(טבלה1[[#This Row],[published_date]])</f>
        <v>8</v>
      </c>
      <c r="W2713" s="6">
        <f>YEAR(טבלה1[[#This Row],[published_date]])</f>
        <v>2014</v>
      </c>
      <c r="X2713">
        <v>4</v>
      </c>
      <c r="Y2713" t="str">
        <f>VLOOKUP(טבלה1[[#This Row],[subject_id]],Subject_id!$A$2:$B$5,2)</f>
        <v>Web Development</v>
      </c>
      <c r="Z2713" s="7">
        <v>43734</v>
      </c>
      <c r="AA2713">
        <f>_xlfn.DAYS(טבלה1[[#This Row],[Removal_date]],טבלה1[[#This Row],[published_date]])</f>
        <v>1859</v>
      </c>
      <c r="AB2713" s="4">
        <f>טבלה1[[#This Row],[price]]*טבלה1[[#This Row],[num_subscribers]]</f>
        <v>46400</v>
      </c>
    </row>
    <row r="2714" spans="1:28" x14ac:dyDescent="0.3">
      <c r="A2714">
        <v>281844</v>
      </c>
      <c r="B2714" t="s">
        <v>862</v>
      </c>
      <c r="C2714" t="str">
        <f>LEFT(טבלה1[[#This Row],[course_title]],10)</f>
        <v>How to Pic</v>
      </c>
      <c r="D2714" t="str">
        <f>RIGHT(טבלה1[[#This Row],[course_title]],10)</f>
        <v>ick Stocks</v>
      </c>
      <c r="E2714" t="str">
        <f>MID(טבלה1[[#This Row],[course_title]],2,10)</f>
        <v>ow to Pick</v>
      </c>
      <c r="F2714" t="s">
        <v>863</v>
      </c>
      <c r="G2714" t="str">
        <f>REPLACE(טבלה1[[#This Row],[url]],19,3,"com")</f>
        <v>https://www.udemy.com/pickwinningstocks/</v>
      </c>
      <c r="H2714" t="b">
        <v>1</v>
      </c>
      <c r="I2714" s="4">
        <v>20</v>
      </c>
      <c r="J2714" s="5">
        <v>131</v>
      </c>
      <c r="K2714" s="5">
        <v>3</v>
      </c>
      <c r="L2714" s="5">
        <v>28</v>
      </c>
      <c r="M2714">
        <v>1</v>
      </c>
      <c r="N2714" t="str">
        <f>VLOOKUP(טבלה1[[#This Row],[level_id]],Level_id!$A$2:$B$5,2)</f>
        <v>All levels</v>
      </c>
      <c r="O2714" t="str">
        <f>LOWER(טבלה1[[#This Row],[level_desc]])</f>
        <v>all levels</v>
      </c>
      <c r="P2714" s="3" t="str">
        <f>UPPER(טבלה1[[#This Row],[small letters]])</f>
        <v>ALL LEVELS</v>
      </c>
      <c r="Q2714">
        <f>LEN(טבלה1[[#This Row],[no spaces]])</f>
        <v>10</v>
      </c>
      <c r="R2714" t="str">
        <f>TRIM(טבלה1[[#This Row],[small letters]])</f>
        <v>all levels</v>
      </c>
      <c r="S2714" s="6">
        <v>1.5</v>
      </c>
      <c r="T2714" s="12">
        <v>41897</v>
      </c>
      <c r="U2714" s="6">
        <f>DAY(טבלה1[[#This Row],[published_date]])</f>
        <v>15</v>
      </c>
      <c r="V2714" s="6">
        <f>MONTH(טבלה1[[#This Row],[published_date]])</f>
        <v>9</v>
      </c>
      <c r="W2714" s="6">
        <f>YEAR(טבלה1[[#This Row],[published_date]])</f>
        <v>2014</v>
      </c>
      <c r="X2714">
        <v>1</v>
      </c>
      <c r="Y2714" t="str">
        <f>VLOOKUP(טבלה1[[#This Row],[subject_id]],Subject_id!$A$2:$B$5,2)</f>
        <v>Business Finance</v>
      </c>
      <c r="Z2714" s="7">
        <v>43318</v>
      </c>
      <c r="AA2714">
        <f>_xlfn.DAYS(טבלה1[[#This Row],[Removal_date]],טבלה1[[#This Row],[published_date]])</f>
        <v>1421</v>
      </c>
      <c r="AB2714" s="4">
        <f>טבלה1[[#This Row],[price]]*טבלה1[[#This Row],[num_subscribers]]</f>
        <v>2620</v>
      </c>
    </row>
    <row r="2715" spans="1:28" x14ac:dyDescent="0.3">
      <c r="A2715">
        <v>282044</v>
      </c>
      <c r="B2715" t="s">
        <v>1174</v>
      </c>
      <c r="C2715" t="str">
        <f>LEFT(טבלה1[[#This Row],[course_title]],10)</f>
        <v>Introducti</v>
      </c>
      <c r="D2715" t="str">
        <f>RIGHT(טבלה1[[#This Row],[course_title]],10)</f>
        <v>ccountants</v>
      </c>
      <c r="E2715" t="str">
        <f>MID(טבלה1[[#This Row],[course_title]],2,10)</f>
        <v>ntroductio</v>
      </c>
      <c r="F2715" t="s">
        <v>1175</v>
      </c>
      <c r="G2715" t="str">
        <f>REPLACE(טבלה1[[#This Row],[url]],19,3,"com")</f>
        <v>https://www.udemy.com/8-pillars-for-accountants-introduction/</v>
      </c>
      <c r="H2715" t="b">
        <v>1</v>
      </c>
      <c r="I2715" s="4">
        <v>20</v>
      </c>
      <c r="J2715" s="5">
        <v>18</v>
      </c>
      <c r="K2715" s="5">
        <v>0</v>
      </c>
      <c r="L2715" s="5">
        <v>33</v>
      </c>
      <c r="M2715">
        <v>2</v>
      </c>
      <c r="N2715" t="str">
        <f>VLOOKUP(טבלה1[[#This Row],[level_id]],Level_id!$A$2:$B$5,2)</f>
        <v>Beginner Level</v>
      </c>
      <c r="O2715" t="str">
        <f>LOWER(טבלה1[[#This Row],[level_desc]])</f>
        <v>beginner level</v>
      </c>
      <c r="P2715" s="3" t="str">
        <f>UPPER(טבלה1[[#This Row],[small letters]])</f>
        <v>BEGINNER LEVEL</v>
      </c>
      <c r="Q2715">
        <f>LEN(טבלה1[[#This Row],[no spaces]])</f>
        <v>14</v>
      </c>
      <c r="R2715" t="str">
        <f>TRIM(טבלה1[[#This Row],[small letters]])</f>
        <v>beginner level</v>
      </c>
      <c r="S2715" s="6">
        <v>0.61666666699999995</v>
      </c>
      <c r="T2715" s="12">
        <v>41867</v>
      </c>
      <c r="U2715" s="6">
        <f>DAY(טבלה1[[#This Row],[published_date]])</f>
        <v>16</v>
      </c>
      <c r="V2715" s="6">
        <f>MONTH(טבלה1[[#This Row],[published_date]])</f>
        <v>8</v>
      </c>
      <c r="W2715" s="6">
        <f>YEAR(טבלה1[[#This Row],[published_date]])</f>
        <v>2014</v>
      </c>
      <c r="X2715">
        <v>1</v>
      </c>
      <c r="Y2715" t="str">
        <f>VLOOKUP(טבלה1[[#This Row],[subject_id]],Subject_id!$A$2:$B$5,2)</f>
        <v>Business Finance</v>
      </c>
      <c r="Z2715" s="7">
        <v>43465</v>
      </c>
      <c r="AA2715">
        <f>_xlfn.DAYS(טבלה1[[#This Row],[Removal_date]],טבלה1[[#This Row],[published_date]])</f>
        <v>1598</v>
      </c>
      <c r="AB2715" s="4">
        <f>טבלה1[[#This Row],[price]]*טבלה1[[#This Row],[num_subscribers]]</f>
        <v>360</v>
      </c>
    </row>
    <row r="2716" spans="1:28" x14ac:dyDescent="0.3">
      <c r="A2716">
        <v>282050</v>
      </c>
      <c r="B2716" t="s">
        <v>1096</v>
      </c>
      <c r="C2716" t="str">
        <f>LEFT(טבלה1[[#This Row],[course_title]],10)</f>
        <v>The Day Tr</v>
      </c>
      <c r="D2716" t="str">
        <f>RIGHT(טבלה1[[#This Row],[course_title]],10)</f>
        <v xml:space="preserve"> and Forex</v>
      </c>
      <c r="E2716" t="str">
        <f>MID(טבלה1[[#This Row],[course_title]],2,10)</f>
        <v>he Day Tra</v>
      </c>
      <c r="F2716" t="s">
        <v>1097</v>
      </c>
      <c r="G2716" t="str">
        <f>REPLACE(טבלה1[[#This Row],[url]],19,3,"com")</f>
        <v>https://www.udemy.com/day-trading-course/</v>
      </c>
      <c r="H2716" t="b">
        <v>1</v>
      </c>
      <c r="I2716" s="4">
        <v>20</v>
      </c>
      <c r="J2716" s="5">
        <v>768</v>
      </c>
      <c r="K2716" s="5">
        <v>23</v>
      </c>
      <c r="L2716" s="5">
        <v>54</v>
      </c>
      <c r="M2716">
        <v>1</v>
      </c>
      <c r="N2716" t="str">
        <f>VLOOKUP(טבלה1[[#This Row],[level_id]],Level_id!$A$2:$B$5,2)</f>
        <v>All levels</v>
      </c>
      <c r="O2716" t="str">
        <f>LOWER(טבלה1[[#This Row],[level_desc]])</f>
        <v>all levels</v>
      </c>
      <c r="P2716" s="3" t="str">
        <f>UPPER(טבלה1[[#This Row],[small letters]])</f>
        <v>ALL LEVELS</v>
      </c>
      <c r="Q2716">
        <f>LEN(טבלה1[[#This Row],[no spaces]])</f>
        <v>10</v>
      </c>
      <c r="R2716" t="str">
        <f>TRIM(טבלה1[[#This Row],[small letters]])</f>
        <v>all levels</v>
      </c>
      <c r="S2716" s="6">
        <v>10.5</v>
      </c>
      <c r="T2716" s="12">
        <v>41872</v>
      </c>
      <c r="U2716" s="6">
        <f>DAY(טבלה1[[#This Row],[published_date]])</f>
        <v>21</v>
      </c>
      <c r="V2716" s="6">
        <f>MONTH(טבלה1[[#This Row],[published_date]])</f>
        <v>8</v>
      </c>
      <c r="W2716" s="6">
        <f>YEAR(טבלה1[[#This Row],[published_date]])</f>
        <v>2014</v>
      </c>
      <c r="X2716">
        <v>1</v>
      </c>
      <c r="Y2716" t="str">
        <f>VLOOKUP(טבלה1[[#This Row],[subject_id]],Subject_id!$A$2:$B$5,2)</f>
        <v>Business Finance</v>
      </c>
      <c r="Z2716" s="7">
        <v>43318</v>
      </c>
      <c r="AA2716">
        <f>_xlfn.DAYS(טבלה1[[#This Row],[Removal_date]],טבלה1[[#This Row],[published_date]])</f>
        <v>1446</v>
      </c>
      <c r="AB2716" s="4">
        <f>טבלה1[[#This Row],[price]]*טבלה1[[#This Row],[num_subscribers]]</f>
        <v>15360</v>
      </c>
    </row>
    <row r="2717" spans="1:28" x14ac:dyDescent="0.3">
      <c r="A2717">
        <v>284076</v>
      </c>
      <c r="B2717" t="s">
        <v>7167</v>
      </c>
      <c r="C2717" t="str">
        <f>LEFT(טבלה1[[#This Row],[course_title]],10)</f>
        <v>Automate W</v>
      </c>
      <c r="D2717" t="str">
        <f>RIGHT(טבלה1[[#This Row],[course_title]],10)</f>
        <v>th Gulp JS</v>
      </c>
      <c r="E2717" t="str">
        <f>MID(טבלה1[[#This Row],[course_title]],2,10)</f>
        <v>utomate We</v>
      </c>
      <c r="F2717" t="s">
        <v>7168</v>
      </c>
      <c r="G2717" t="str">
        <f>REPLACE(טבלה1[[#This Row],[url]],19,3,"com")</f>
        <v>https://www.udemy.com/learn-gulp/</v>
      </c>
      <c r="H2717" t="b">
        <v>1</v>
      </c>
      <c r="I2717" s="4">
        <v>20</v>
      </c>
      <c r="J2717" s="5">
        <v>2784</v>
      </c>
      <c r="K2717" s="5">
        <v>425</v>
      </c>
      <c r="L2717" s="5">
        <v>29</v>
      </c>
      <c r="M2717">
        <v>1</v>
      </c>
      <c r="N2717" t="str">
        <f>VLOOKUP(טבלה1[[#This Row],[level_id]],Level_id!$A$2:$B$5,2)</f>
        <v>All levels</v>
      </c>
      <c r="O2717" t="str">
        <f>LOWER(טבלה1[[#This Row],[level_desc]])</f>
        <v>all levels</v>
      </c>
      <c r="P2717" s="3" t="str">
        <f>UPPER(טבלה1[[#This Row],[small letters]])</f>
        <v>ALL LEVELS</v>
      </c>
      <c r="Q2717">
        <f>LEN(טבלה1[[#This Row],[no spaces]])</f>
        <v>10</v>
      </c>
      <c r="R2717" t="str">
        <f>TRIM(טבלה1[[#This Row],[small letters]])</f>
        <v>all levels</v>
      </c>
      <c r="S2717" s="6">
        <v>3.5</v>
      </c>
      <c r="T2717" s="12">
        <v>41874</v>
      </c>
      <c r="U2717" s="6">
        <f>DAY(טבלה1[[#This Row],[published_date]])</f>
        <v>23</v>
      </c>
      <c r="V2717" s="6">
        <f>MONTH(טבלה1[[#This Row],[published_date]])</f>
        <v>8</v>
      </c>
      <c r="W2717" s="6">
        <f>YEAR(טבלה1[[#This Row],[published_date]])</f>
        <v>2014</v>
      </c>
      <c r="X2717">
        <v>4</v>
      </c>
      <c r="Y2717" t="str">
        <f>VLOOKUP(טבלה1[[#This Row],[subject_id]],Subject_id!$A$2:$B$5,2)</f>
        <v>Web Development</v>
      </c>
      <c r="Z2717" s="7">
        <v>43734</v>
      </c>
      <c r="AA2717">
        <f>_xlfn.DAYS(טבלה1[[#This Row],[Removal_date]],טבלה1[[#This Row],[published_date]])</f>
        <v>1860</v>
      </c>
      <c r="AB2717" s="4">
        <f>טבלה1[[#This Row],[price]]*טבלה1[[#This Row],[num_subscribers]]</f>
        <v>55680</v>
      </c>
    </row>
    <row r="2718" spans="1:28" x14ac:dyDescent="0.3">
      <c r="A2718">
        <v>286424</v>
      </c>
      <c r="B2718" t="s">
        <v>2924</v>
      </c>
      <c r="C2718" t="str">
        <f>LEFT(טבלה1[[#This Row],[course_title]],10)</f>
        <v>Learn to D</v>
      </c>
      <c r="D2718" t="str">
        <f>RIGHT(טבלה1[[#This Row],[course_title]],10)</f>
        <v>llustrator</v>
      </c>
      <c r="E2718" t="str">
        <f>MID(טבלה1[[#This Row],[course_title]],2,10)</f>
        <v>earn to De</v>
      </c>
      <c r="F2718" t="s">
        <v>2925</v>
      </c>
      <c r="G2718" t="str">
        <f>REPLACE(טבלה1[[#This Row],[url]],19,3,"com")</f>
        <v>https://www.udemy.com/learn-to-design-a-logo-in-adobe-illustrator/</v>
      </c>
      <c r="H2718" t="b">
        <v>1</v>
      </c>
      <c r="I2718" s="4">
        <v>20</v>
      </c>
      <c r="J2718" s="5">
        <v>3390</v>
      </c>
      <c r="K2718" s="5">
        <v>49</v>
      </c>
      <c r="L2718" s="5">
        <v>29</v>
      </c>
      <c r="M2718">
        <v>1</v>
      </c>
      <c r="N2718" t="str">
        <f>VLOOKUP(טבלה1[[#This Row],[level_id]],Level_id!$A$2:$B$5,2)</f>
        <v>All levels</v>
      </c>
      <c r="O2718" t="str">
        <f>LOWER(טבלה1[[#This Row],[level_desc]])</f>
        <v>all levels</v>
      </c>
      <c r="P2718" s="3" t="str">
        <f>UPPER(טבלה1[[#This Row],[small letters]])</f>
        <v>ALL LEVELS</v>
      </c>
      <c r="Q2718">
        <f>LEN(טבלה1[[#This Row],[no spaces]])</f>
        <v>10</v>
      </c>
      <c r="R2718" t="str">
        <f>TRIM(טבלה1[[#This Row],[small letters]])</f>
        <v>all levels</v>
      </c>
      <c r="S2718" s="6">
        <v>4.5</v>
      </c>
      <c r="T2718" s="12">
        <v>41874</v>
      </c>
      <c r="U2718" s="6">
        <f>DAY(טבלה1[[#This Row],[published_date]])</f>
        <v>23</v>
      </c>
      <c r="V2718" s="6">
        <f>MONTH(טבלה1[[#This Row],[published_date]])</f>
        <v>8</v>
      </c>
      <c r="W2718" s="6">
        <f>YEAR(טבלה1[[#This Row],[published_date]])</f>
        <v>2014</v>
      </c>
      <c r="X2718">
        <v>2</v>
      </c>
      <c r="Y2718" t="str">
        <f>VLOOKUP(טבלה1[[#This Row],[subject_id]],Subject_id!$A$2:$B$5,2)</f>
        <v>Graphic Design</v>
      </c>
      <c r="Z2718" s="7">
        <v>43734</v>
      </c>
      <c r="AA2718">
        <f>_xlfn.DAYS(טבלה1[[#This Row],[Removal_date]],טבלה1[[#This Row],[published_date]])</f>
        <v>1860</v>
      </c>
      <c r="AB2718" s="4">
        <f>טבלה1[[#This Row],[price]]*טבלה1[[#This Row],[num_subscribers]]</f>
        <v>67800</v>
      </c>
    </row>
    <row r="2719" spans="1:28" x14ac:dyDescent="0.3">
      <c r="A2719">
        <v>288256</v>
      </c>
      <c r="B2719" t="s">
        <v>1938</v>
      </c>
      <c r="C2719" t="str">
        <f>LEFT(טבלה1[[#This Row],[course_title]],10)</f>
        <v>Trade Stoc</v>
      </c>
      <c r="D2719" t="str">
        <f>RIGHT(טבלה1[[#This Row],[course_title]],10)</f>
        <v>ofessional</v>
      </c>
      <c r="E2719" t="str">
        <f>MID(טבלה1[[#This Row],[course_title]],2,10)</f>
        <v>rade Stock</v>
      </c>
      <c r="F2719" t="s">
        <v>1939</v>
      </c>
      <c r="G2719" t="str">
        <f>REPLACE(טבלה1[[#This Row],[url]],19,3,"com")</f>
        <v>https://www.udemy.com/stock-and-forex-trading-strategy-course/</v>
      </c>
      <c r="H2719" t="b">
        <v>1</v>
      </c>
      <c r="I2719" s="4">
        <v>20</v>
      </c>
      <c r="J2719" s="5">
        <v>116</v>
      </c>
      <c r="K2719" s="5">
        <v>6</v>
      </c>
      <c r="L2719" s="5">
        <v>12</v>
      </c>
      <c r="M2719">
        <v>1</v>
      </c>
      <c r="N2719" t="str">
        <f>VLOOKUP(טבלה1[[#This Row],[level_id]],Level_id!$A$2:$B$5,2)</f>
        <v>All levels</v>
      </c>
      <c r="O2719" t="str">
        <f>LOWER(טבלה1[[#This Row],[level_desc]])</f>
        <v>all levels</v>
      </c>
      <c r="P2719" s="3" t="str">
        <f>UPPER(טבלה1[[#This Row],[small letters]])</f>
        <v>ALL LEVELS</v>
      </c>
      <c r="Q2719">
        <f>LEN(טבלה1[[#This Row],[no spaces]])</f>
        <v>10</v>
      </c>
      <c r="R2719" t="str">
        <f>TRIM(טבלה1[[#This Row],[small letters]])</f>
        <v>all levels</v>
      </c>
      <c r="S2719" s="6">
        <v>3</v>
      </c>
      <c r="T2719" s="12">
        <v>41879</v>
      </c>
      <c r="U2719" s="6">
        <f>DAY(טבלה1[[#This Row],[published_date]])</f>
        <v>28</v>
      </c>
      <c r="V2719" s="6">
        <f>MONTH(טבלה1[[#This Row],[published_date]])</f>
        <v>8</v>
      </c>
      <c r="W2719" s="6">
        <f>YEAR(טבלה1[[#This Row],[published_date]])</f>
        <v>2014</v>
      </c>
      <c r="X2719">
        <v>1</v>
      </c>
      <c r="Y2719" t="str">
        <f>VLOOKUP(טבלה1[[#This Row],[subject_id]],Subject_id!$A$2:$B$5,2)</f>
        <v>Business Finance</v>
      </c>
      <c r="Z2719" s="7">
        <v>43318</v>
      </c>
      <c r="AA2719">
        <f>_xlfn.DAYS(טבלה1[[#This Row],[Removal_date]],טבלה1[[#This Row],[published_date]])</f>
        <v>1439</v>
      </c>
      <c r="AB2719" s="4">
        <f>טבלה1[[#This Row],[price]]*טבלה1[[#This Row],[num_subscribers]]</f>
        <v>2320</v>
      </c>
    </row>
    <row r="2720" spans="1:28" x14ac:dyDescent="0.3">
      <c r="A2720">
        <v>288258</v>
      </c>
      <c r="B2720" t="s">
        <v>7183</v>
      </c>
      <c r="C2720" t="str">
        <f>LEFT(טבלה1[[#This Row],[course_title]],10)</f>
        <v>Learn to C</v>
      </c>
      <c r="D2720" t="str">
        <f>RIGHT(טבלה1[[#This Row],[course_title]],10)</f>
        <v>JavaScript</v>
      </c>
      <c r="E2720" t="str">
        <f>MID(טבלה1[[#This Row],[course_title]],2,10)</f>
        <v>earn to Co</v>
      </c>
      <c r="F2720" t="s">
        <v>7184</v>
      </c>
      <c r="G2720" t="str">
        <f>REPLACE(טבלה1[[#This Row],[url]],19,3,"com")</f>
        <v>https://www.udemy.com/learn-to-code-in-html5-css3-and-javascript/</v>
      </c>
      <c r="H2720" t="b">
        <v>1</v>
      </c>
      <c r="I2720" s="4">
        <v>20</v>
      </c>
      <c r="J2720" s="5">
        <v>1404</v>
      </c>
      <c r="K2720" s="5">
        <v>7</v>
      </c>
      <c r="L2720" s="5">
        <v>17</v>
      </c>
      <c r="M2720">
        <v>2</v>
      </c>
      <c r="N2720" t="str">
        <f>VLOOKUP(טבלה1[[#This Row],[level_id]],Level_id!$A$2:$B$5,2)</f>
        <v>Beginner Level</v>
      </c>
      <c r="O2720" t="str">
        <f>LOWER(טבלה1[[#This Row],[level_desc]])</f>
        <v>beginner level</v>
      </c>
      <c r="P2720" s="3" t="str">
        <f>UPPER(טבלה1[[#This Row],[small letters]])</f>
        <v>BEGINNER LEVEL</v>
      </c>
      <c r="Q2720">
        <f>LEN(טבלה1[[#This Row],[no spaces]])</f>
        <v>14</v>
      </c>
      <c r="R2720" t="str">
        <f>TRIM(טבלה1[[#This Row],[small letters]])</f>
        <v>beginner level</v>
      </c>
      <c r="S2720" s="6">
        <v>2.5</v>
      </c>
      <c r="T2720" s="12">
        <v>41956</v>
      </c>
      <c r="U2720" s="6">
        <f>DAY(טבלה1[[#This Row],[published_date]])</f>
        <v>13</v>
      </c>
      <c r="V2720" s="6">
        <f>MONTH(טבלה1[[#This Row],[published_date]])</f>
        <v>11</v>
      </c>
      <c r="W2720" s="6">
        <f>YEAR(טבלה1[[#This Row],[published_date]])</f>
        <v>2014</v>
      </c>
      <c r="X2720">
        <v>4</v>
      </c>
      <c r="Y2720" t="str">
        <f>VLOOKUP(טבלה1[[#This Row],[subject_id]],Subject_id!$A$2:$B$5,2)</f>
        <v>Web Development</v>
      </c>
      <c r="Z2720" s="7">
        <v>43465</v>
      </c>
      <c r="AA2720">
        <f>_xlfn.DAYS(טבלה1[[#This Row],[Removal_date]],טבלה1[[#This Row],[published_date]])</f>
        <v>1509</v>
      </c>
      <c r="AB2720" s="4">
        <f>טבלה1[[#This Row],[price]]*טבלה1[[#This Row],[num_subscribers]]</f>
        <v>28080</v>
      </c>
    </row>
    <row r="2721" spans="1:28" x14ac:dyDescent="0.3">
      <c r="A2721">
        <v>292462</v>
      </c>
      <c r="B2721" t="s">
        <v>758</v>
      </c>
      <c r="C2721" t="str">
        <f>LEFT(טבלה1[[#This Row],[course_title]],10)</f>
        <v>Learn to R</v>
      </c>
      <c r="D2721" t="str">
        <f>RIGHT(טבלה1[[#This Row],[course_title]],10)</f>
        <v>owdfunding</v>
      </c>
      <c r="E2721" t="str">
        <f>MID(טבלה1[[#This Row],[course_title]],2,10)</f>
        <v>earn to Ra</v>
      </c>
      <c r="F2721" t="s">
        <v>759</v>
      </c>
      <c r="G2721" t="str">
        <f>REPLACE(טבלה1[[#This Row],[url]],19,3,"com")</f>
        <v>https://www.udemy.com/thecrowdfundedkit/</v>
      </c>
      <c r="H2721" t="b">
        <v>1</v>
      </c>
      <c r="I2721" s="4">
        <v>20</v>
      </c>
      <c r="J2721" s="5">
        <v>3403</v>
      </c>
      <c r="K2721" s="5">
        <v>29</v>
      </c>
      <c r="L2721" s="5">
        <v>70</v>
      </c>
      <c r="M2721">
        <v>1</v>
      </c>
      <c r="N2721" t="str">
        <f>VLOOKUP(טבלה1[[#This Row],[level_id]],Level_id!$A$2:$B$5,2)</f>
        <v>All levels</v>
      </c>
      <c r="O2721" t="str">
        <f>LOWER(טבלה1[[#This Row],[level_desc]])</f>
        <v>all levels</v>
      </c>
      <c r="P2721" s="3" t="str">
        <f>UPPER(טבלה1[[#This Row],[small letters]])</f>
        <v>ALL LEVELS</v>
      </c>
      <c r="Q2721">
        <f>LEN(טבלה1[[#This Row],[no spaces]])</f>
        <v>10</v>
      </c>
      <c r="R2721" t="str">
        <f>TRIM(טבלה1[[#This Row],[small letters]])</f>
        <v>all levels</v>
      </c>
      <c r="S2721" s="6">
        <v>8</v>
      </c>
      <c r="T2721" s="12">
        <v>41901</v>
      </c>
      <c r="U2721" s="6">
        <f>DAY(טבלה1[[#This Row],[published_date]])</f>
        <v>19</v>
      </c>
      <c r="V2721" s="6">
        <f>MONTH(טבלה1[[#This Row],[published_date]])</f>
        <v>9</v>
      </c>
      <c r="W2721" s="6">
        <f>YEAR(טבלה1[[#This Row],[published_date]])</f>
        <v>2014</v>
      </c>
      <c r="X2721">
        <v>1</v>
      </c>
      <c r="Y2721" t="str">
        <f>VLOOKUP(טבלה1[[#This Row],[subject_id]],Subject_id!$A$2:$B$5,2)</f>
        <v>Business Finance</v>
      </c>
      <c r="Z2721" s="7">
        <v>43318</v>
      </c>
      <c r="AA2721">
        <f>_xlfn.DAYS(טבלה1[[#This Row],[Removal_date]],טבלה1[[#This Row],[published_date]])</f>
        <v>1417</v>
      </c>
      <c r="AB2721" s="4">
        <f>טבלה1[[#This Row],[price]]*טבלה1[[#This Row],[num_subscribers]]</f>
        <v>68060</v>
      </c>
    </row>
    <row r="2722" spans="1:28" x14ac:dyDescent="0.3">
      <c r="A2722">
        <v>294294</v>
      </c>
      <c r="B2722" t="s">
        <v>2606</v>
      </c>
      <c r="C2722" t="str">
        <f>LEFT(טבלה1[[#This Row],[course_title]],10)</f>
        <v xml:space="preserve">Effective </v>
      </c>
      <c r="D2722" t="str">
        <f>RIGHT(טבלה1[[#This Row],[course_title]],10)</f>
        <v>con Design</v>
      </c>
      <c r="E2722" t="str">
        <f>MID(טבלה1[[#This Row],[course_title]],2,10)</f>
        <v>ffective i</v>
      </c>
      <c r="F2722" t="s">
        <v>2607</v>
      </c>
      <c r="G2722" t="str">
        <f>REPLACE(טבלה1[[#This Row],[url]],19,3,"com")</f>
        <v>https://www.udemy.com/effective-ios-android-app-icon-design/</v>
      </c>
      <c r="H2722" t="b">
        <v>1</v>
      </c>
      <c r="I2722" s="4">
        <v>20</v>
      </c>
      <c r="J2722" s="5">
        <v>1933</v>
      </c>
      <c r="K2722" s="5">
        <v>25</v>
      </c>
      <c r="L2722" s="5">
        <v>13</v>
      </c>
      <c r="M2722">
        <v>2</v>
      </c>
      <c r="N2722" t="str">
        <f>VLOOKUP(טבלה1[[#This Row],[level_id]],Level_id!$A$2:$B$5,2)</f>
        <v>Beginner Level</v>
      </c>
      <c r="O2722" t="str">
        <f>LOWER(טבלה1[[#This Row],[level_desc]])</f>
        <v>beginner level</v>
      </c>
      <c r="P2722" s="3" t="str">
        <f>UPPER(טבלה1[[#This Row],[small letters]])</f>
        <v>BEGINNER LEVEL</v>
      </c>
      <c r="Q2722">
        <f>LEN(טבלה1[[#This Row],[no spaces]])</f>
        <v>14</v>
      </c>
      <c r="R2722" t="str">
        <f>TRIM(טבלה1[[#This Row],[small letters]])</f>
        <v>beginner level</v>
      </c>
      <c r="S2722" s="6">
        <v>1</v>
      </c>
      <c r="T2722" s="12">
        <v>41891</v>
      </c>
      <c r="U2722" s="6">
        <f>DAY(טבלה1[[#This Row],[published_date]])</f>
        <v>9</v>
      </c>
      <c r="V2722" s="6">
        <f>MONTH(טבלה1[[#This Row],[published_date]])</f>
        <v>9</v>
      </c>
      <c r="W2722" s="6">
        <f>YEAR(טבלה1[[#This Row],[published_date]])</f>
        <v>2014</v>
      </c>
      <c r="X2722">
        <v>2</v>
      </c>
      <c r="Y2722" t="str">
        <f>VLOOKUP(טבלה1[[#This Row],[subject_id]],Subject_id!$A$2:$B$5,2)</f>
        <v>Graphic Design</v>
      </c>
      <c r="Z2722" s="7">
        <v>43465</v>
      </c>
      <c r="AA2722">
        <f>_xlfn.DAYS(טבלה1[[#This Row],[Removal_date]],טבלה1[[#This Row],[published_date]])</f>
        <v>1574</v>
      </c>
      <c r="AB2722" s="4">
        <f>טבלה1[[#This Row],[price]]*טבלה1[[#This Row],[num_subscribers]]</f>
        <v>38660</v>
      </c>
    </row>
    <row r="2723" spans="1:28" x14ac:dyDescent="0.3">
      <c r="A2723">
        <v>294914</v>
      </c>
      <c r="B2723" t="s">
        <v>1606</v>
      </c>
      <c r="C2723" t="str">
        <f>LEFT(טבלה1[[#This Row],[course_title]],10)</f>
        <v>Debt Colle</v>
      </c>
      <c r="D2723" t="str">
        <f>RIGHT(טבלה1[[#This Row],[course_title]],10)</f>
        <v>VERY TIME!</v>
      </c>
      <c r="E2723" t="str">
        <f>MID(טבלה1[[#This Row],[course_title]],2,10)</f>
        <v>ebt Collec</v>
      </c>
      <c r="F2723" t="s">
        <v>1607</v>
      </c>
      <c r="G2723" t="str">
        <f>REPLACE(טבלה1[[#This Row],[url]],19,3,"com")</f>
        <v>https://www.udemy.com/accounts-receivable-help/</v>
      </c>
      <c r="H2723" t="b">
        <v>1</v>
      </c>
      <c r="I2723" s="4">
        <v>20</v>
      </c>
      <c r="J2723" s="5">
        <v>1255</v>
      </c>
      <c r="K2723" s="5">
        <v>8</v>
      </c>
      <c r="L2723" s="5">
        <v>38</v>
      </c>
      <c r="M2723">
        <v>1</v>
      </c>
      <c r="N2723" t="str">
        <f>VLOOKUP(טבלה1[[#This Row],[level_id]],Level_id!$A$2:$B$5,2)</f>
        <v>All levels</v>
      </c>
      <c r="O2723" t="str">
        <f>LOWER(טבלה1[[#This Row],[level_desc]])</f>
        <v>all levels</v>
      </c>
      <c r="P2723" s="3" t="str">
        <f>UPPER(טבלה1[[#This Row],[small letters]])</f>
        <v>ALL LEVELS</v>
      </c>
      <c r="Q2723">
        <f>LEN(טבלה1[[#This Row],[no spaces]])</f>
        <v>10</v>
      </c>
      <c r="R2723" t="str">
        <f>TRIM(טבלה1[[#This Row],[small letters]])</f>
        <v>all levels</v>
      </c>
      <c r="S2723" s="6">
        <v>3</v>
      </c>
      <c r="T2723" s="12">
        <v>42031</v>
      </c>
      <c r="U2723" s="6">
        <f>DAY(טבלה1[[#This Row],[published_date]])</f>
        <v>27</v>
      </c>
      <c r="V2723" s="6">
        <f>MONTH(טבלה1[[#This Row],[published_date]])</f>
        <v>1</v>
      </c>
      <c r="W2723" s="6">
        <f>YEAR(טבלה1[[#This Row],[published_date]])</f>
        <v>2015</v>
      </c>
      <c r="X2723">
        <v>1</v>
      </c>
      <c r="Y2723" t="str">
        <f>VLOOKUP(טבלה1[[#This Row],[subject_id]],Subject_id!$A$2:$B$5,2)</f>
        <v>Business Finance</v>
      </c>
      <c r="Z2723" s="7">
        <v>43318</v>
      </c>
      <c r="AA2723">
        <f>_xlfn.DAYS(טבלה1[[#This Row],[Removal_date]],טבלה1[[#This Row],[published_date]])</f>
        <v>1287</v>
      </c>
      <c r="AB2723" s="4">
        <f>טבלה1[[#This Row],[price]]*טבלה1[[#This Row],[num_subscribers]]</f>
        <v>25100</v>
      </c>
    </row>
    <row r="2724" spans="1:28" x14ac:dyDescent="0.3">
      <c r="A2724">
        <v>297930</v>
      </c>
      <c r="B2724" t="s">
        <v>4112</v>
      </c>
      <c r="C2724" t="str">
        <f>LEFT(טבלה1[[#This Row],[course_title]],10)</f>
        <v>The art of</v>
      </c>
      <c r="D2724" t="str">
        <f>RIGHT(טבלה1[[#This Row],[course_title]],10)</f>
        <v>rovisation</v>
      </c>
      <c r="E2724" t="str">
        <f>MID(טבלה1[[#This Row],[course_title]],2,10)</f>
        <v xml:space="preserve">he art of </v>
      </c>
      <c r="F2724" t="s">
        <v>4113</v>
      </c>
      <c r="G2724" t="str">
        <f>REPLACE(טבלה1[[#This Row],[url]],19,3,"com")</f>
        <v>https://www.udemy.com/the-art-of-piano-improvisation/</v>
      </c>
      <c r="H2724" t="b">
        <v>1</v>
      </c>
      <c r="I2724" s="4">
        <v>20</v>
      </c>
      <c r="J2724" s="5">
        <v>83</v>
      </c>
      <c r="K2724" s="5">
        <v>4</v>
      </c>
      <c r="L2724" s="5">
        <v>9</v>
      </c>
      <c r="M2724">
        <v>1</v>
      </c>
      <c r="N2724" t="str">
        <f>VLOOKUP(טבלה1[[#This Row],[level_id]],Level_id!$A$2:$B$5,2)</f>
        <v>All levels</v>
      </c>
      <c r="O2724" t="str">
        <f>LOWER(טבלה1[[#This Row],[level_desc]])</f>
        <v>all levels</v>
      </c>
      <c r="P2724" s="3" t="str">
        <f>UPPER(טבלה1[[#This Row],[small letters]])</f>
        <v>ALL LEVELS</v>
      </c>
      <c r="Q2724">
        <f>LEN(טבלה1[[#This Row],[no spaces]])</f>
        <v>10</v>
      </c>
      <c r="R2724" t="str">
        <f>TRIM(טבלה1[[#This Row],[small letters]])</f>
        <v>all levels</v>
      </c>
      <c r="S2724" s="6">
        <v>0.66666666699999999</v>
      </c>
      <c r="T2724" s="12">
        <v>41901</v>
      </c>
      <c r="U2724" s="6">
        <f>DAY(טבלה1[[#This Row],[published_date]])</f>
        <v>19</v>
      </c>
      <c r="V2724" s="6">
        <f>MONTH(טבלה1[[#This Row],[published_date]])</f>
        <v>9</v>
      </c>
      <c r="W2724" s="6">
        <f>YEAR(טבלה1[[#This Row],[published_date]])</f>
        <v>2014</v>
      </c>
      <c r="X2724">
        <v>3</v>
      </c>
      <c r="Y2724" t="str">
        <f>VLOOKUP(טבלה1[[#This Row],[subject_id]],Subject_id!$A$2:$B$5,2)</f>
        <v>Musical Instruments</v>
      </c>
      <c r="Z2724" s="7">
        <v>43734</v>
      </c>
      <c r="AA2724">
        <f>_xlfn.DAYS(טבלה1[[#This Row],[Removal_date]],טבלה1[[#This Row],[published_date]])</f>
        <v>1833</v>
      </c>
      <c r="AB2724" s="4">
        <f>טבלה1[[#This Row],[price]]*טבלה1[[#This Row],[num_subscribers]]</f>
        <v>1660</v>
      </c>
    </row>
    <row r="2725" spans="1:28" x14ac:dyDescent="0.3">
      <c r="A2725">
        <v>300466</v>
      </c>
      <c r="B2725" t="s">
        <v>2626</v>
      </c>
      <c r="C2725" t="str">
        <f>LEFT(טבלה1[[#This Row],[course_title]],10)</f>
        <v xml:space="preserve">Turn Your </v>
      </c>
      <c r="D2725" t="str">
        <f>RIGHT(טבלה1[[#This Row],[course_title]],10)</f>
        <v>n Artworks</v>
      </c>
      <c r="E2725" t="str">
        <f>MID(טבלה1[[#This Row],[course_title]],2,10)</f>
        <v>urn Your P</v>
      </c>
      <c r="F2725" t="s">
        <v>2627</v>
      </c>
      <c r="G2725" t="str">
        <f>REPLACE(טבלה1[[#This Row],[url]],19,3,"com")</f>
        <v>https://www.udemy.com/turn-your-photos-into-professional-and-modern-artworks/</v>
      </c>
      <c r="H2725" t="b">
        <v>1</v>
      </c>
      <c r="I2725" s="4">
        <v>20</v>
      </c>
      <c r="J2725" s="5">
        <v>1557</v>
      </c>
      <c r="K2725" s="5">
        <v>11</v>
      </c>
      <c r="L2725" s="5">
        <v>12</v>
      </c>
      <c r="M2725">
        <v>1</v>
      </c>
      <c r="N2725" t="str">
        <f>VLOOKUP(טבלה1[[#This Row],[level_id]],Level_id!$A$2:$B$5,2)</f>
        <v>All levels</v>
      </c>
      <c r="O2725" t="str">
        <f>LOWER(טבלה1[[#This Row],[level_desc]])</f>
        <v>all levels</v>
      </c>
      <c r="P2725" s="3" t="str">
        <f>UPPER(טבלה1[[#This Row],[small letters]])</f>
        <v>ALL LEVELS</v>
      </c>
      <c r="Q2725">
        <f>LEN(טבלה1[[#This Row],[no spaces]])</f>
        <v>10</v>
      </c>
      <c r="R2725" t="str">
        <f>TRIM(טבלה1[[#This Row],[small letters]])</f>
        <v>all levels</v>
      </c>
      <c r="S2725" s="6">
        <v>1.5</v>
      </c>
      <c r="T2725" s="12">
        <v>41898</v>
      </c>
      <c r="U2725" s="6">
        <f>DAY(טבלה1[[#This Row],[published_date]])</f>
        <v>16</v>
      </c>
      <c r="V2725" s="6">
        <f>MONTH(טבלה1[[#This Row],[published_date]])</f>
        <v>9</v>
      </c>
      <c r="W2725" s="6">
        <f>YEAR(טבלה1[[#This Row],[published_date]])</f>
        <v>2014</v>
      </c>
      <c r="X2725">
        <v>2</v>
      </c>
      <c r="Y2725" t="str">
        <f>VLOOKUP(טבלה1[[#This Row],[subject_id]],Subject_id!$A$2:$B$5,2)</f>
        <v>Graphic Design</v>
      </c>
      <c r="Z2725" s="7">
        <v>43734</v>
      </c>
      <c r="AA2725">
        <f>_xlfn.DAYS(טבלה1[[#This Row],[Removal_date]],טבלה1[[#This Row],[published_date]])</f>
        <v>1836</v>
      </c>
      <c r="AB2725" s="4">
        <f>טבלה1[[#This Row],[price]]*טבלה1[[#This Row],[num_subscribers]]</f>
        <v>31140</v>
      </c>
    </row>
    <row r="2726" spans="1:28" x14ac:dyDescent="0.3">
      <c r="A2726">
        <v>302450</v>
      </c>
      <c r="B2726" t="s">
        <v>516</v>
      </c>
      <c r="C2726" t="str">
        <f>LEFT(טבלה1[[#This Row],[course_title]],10)</f>
        <v>10 Numbers</v>
      </c>
      <c r="D2726" t="str">
        <f>RIGHT(טבלה1[[#This Row],[course_title]],10)</f>
        <v>hould Know</v>
      </c>
      <c r="E2726" t="str">
        <f>MID(טבלה1[[#This Row],[course_title]],2,10)</f>
        <v xml:space="preserve">0 Numbers </v>
      </c>
      <c r="F2726" t="s">
        <v>517</v>
      </c>
      <c r="G2726" t="str">
        <f>REPLACE(טבלה1[[#This Row],[url]],19,3,"com")</f>
        <v>https://www.udemy.com/10-numbers-every-business-owner-should-know/</v>
      </c>
      <c r="H2726" t="b">
        <v>1</v>
      </c>
      <c r="I2726" s="4">
        <v>20</v>
      </c>
      <c r="J2726" s="5">
        <v>13</v>
      </c>
      <c r="K2726" s="5">
        <v>1</v>
      </c>
      <c r="L2726" s="5">
        <v>9</v>
      </c>
      <c r="M2726">
        <v>1</v>
      </c>
      <c r="N2726" t="str">
        <f>VLOOKUP(טבלה1[[#This Row],[level_id]],Level_id!$A$2:$B$5,2)</f>
        <v>All levels</v>
      </c>
      <c r="O2726" t="str">
        <f>LOWER(טבלה1[[#This Row],[level_desc]])</f>
        <v>all levels</v>
      </c>
      <c r="P2726" s="3" t="str">
        <f>UPPER(טבלה1[[#This Row],[small letters]])</f>
        <v>ALL LEVELS</v>
      </c>
      <c r="Q2726">
        <f>LEN(טבלה1[[#This Row],[no spaces]])</f>
        <v>10</v>
      </c>
      <c r="R2726" t="str">
        <f>TRIM(טבלה1[[#This Row],[small letters]])</f>
        <v>all levels</v>
      </c>
      <c r="S2726" s="6">
        <v>1</v>
      </c>
      <c r="T2726" s="12">
        <v>42071</v>
      </c>
      <c r="U2726" s="6">
        <f>DAY(טבלה1[[#This Row],[published_date]])</f>
        <v>8</v>
      </c>
      <c r="V2726" s="6">
        <f>MONTH(טבלה1[[#This Row],[published_date]])</f>
        <v>3</v>
      </c>
      <c r="W2726" s="6">
        <f>YEAR(טבלה1[[#This Row],[published_date]])</f>
        <v>2015</v>
      </c>
      <c r="X2726">
        <v>1</v>
      </c>
      <c r="Y2726" t="str">
        <f>VLOOKUP(טבלה1[[#This Row],[subject_id]],Subject_id!$A$2:$B$5,2)</f>
        <v>Business Finance</v>
      </c>
      <c r="Z2726" s="7">
        <v>43318</v>
      </c>
      <c r="AA2726">
        <f>_xlfn.DAYS(טבלה1[[#This Row],[Removal_date]],טבלה1[[#This Row],[published_date]])</f>
        <v>1247</v>
      </c>
      <c r="AB2726" s="4">
        <f>טבלה1[[#This Row],[price]]*טבלה1[[#This Row],[num_subscribers]]</f>
        <v>260</v>
      </c>
    </row>
    <row r="2727" spans="1:28" x14ac:dyDescent="0.3">
      <c r="A2727">
        <v>302468</v>
      </c>
      <c r="B2727" t="s">
        <v>1238</v>
      </c>
      <c r="C2727" t="str">
        <f>LEFT(טבלה1[[#This Row],[course_title]],10)</f>
        <v>How to rea</v>
      </c>
      <c r="D2727" t="str">
        <f>RIGHT(טבלה1[[#This Row],[course_title]],10)</f>
        <v>ance Sheet</v>
      </c>
      <c r="E2727" t="str">
        <f>MID(טבלה1[[#This Row],[course_title]],2,10)</f>
        <v>ow to read</v>
      </c>
      <c r="F2727" t="s">
        <v>1239</v>
      </c>
      <c r="G2727" t="str">
        <f>REPLACE(טבלה1[[#This Row],[url]],19,3,"com")</f>
        <v>https://www.udemy.com/how-to-read-a-profit-loss-account-and-balance-sheet/</v>
      </c>
      <c r="H2727" t="b">
        <v>1</v>
      </c>
      <c r="I2727" s="4">
        <v>20</v>
      </c>
      <c r="J2727" s="5">
        <v>49</v>
      </c>
      <c r="K2727" s="5">
        <v>10</v>
      </c>
      <c r="L2727" s="5">
        <v>13</v>
      </c>
      <c r="M2727">
        <v>1</v>
      </c>
      <c r="N2727" t="str">
        <f>VLOOKUP(טבלה1[[#This Row],[level_id]],Level_id!$A$2:$B$5,2)</f>
        <v>All levels</v>
      </c>
      <c r="O2727" t="str">
        <f>LOWER(טבלה1[[#This Row],[level_desc]])</f>
        <v>all levels</v>
      </c>
      <c r="P2727" s="3" t="str">
        <f>UPPER(טבלה1[[#This Row],[small letters]])</f>
        <v>ALL LEVELS</v>
      </c>
      <c r="Q2727">
        <f>LEN(טבלה1[[#This Row],[no spaces]])</f>
        <v>10</v>
      </c>
      <c r="R2727" t="str">
        <f>TRIM(טבלה1[[#This Row],[small letters]])</f>
        <v>all levels</v>
      </c>
      <c r="S2727" s="6">
        <v>2</v>
      </c>
      <c r="T2727" s="12">
        <v>41904</v>
      </c>
      <c r="U2727" s="6">
        <f>DAY(טבלה1[[#This Row],[published_date]])</f>
        <v>22</v>
      </c>
      <c r="V2727" s="6">
        <f>MONTH(טבלה1[[#This Row],[published_date]])</f>
        <v>9</v>
      </c>
      <c r="W2727" s="6">
        <f>YEAR(טבלה1[[#This Row],[published_date]])</f>
        <v>2014</v>
      </c>
      <c r="X2727">
        <v>1</v>
      </c>
      <c r="Y2727" t="str">
        <f>VLOOKUP(טבלה1[[#This Row],[subject_id]],Subject_id!$A$2:$B$5,2)</f>
        <v>Business Finance</v>
      </c>
      <c r="Z2727" s="7">
        <v>43318</v>
      </c>
      <c r="AA2727">
        <f>_xlfn.DAYS(טבלה1[[#This Row],[Removal_date]],טבלה1[[#This Row],[published_date]])</f>
        <v>1414</v>
      </c>
      <c r="AB2727" s="4">
        <f>טבלה1[[#This Row],[price]]*טבלה1[[#This Row],[num_subscribers]]</f>
        <v>980</v>
      </c>
    </row>
    <row r="2728" spans="1:28" x14ac:dyDescent="0.3">
      <c r="A2728">
        <v>302562</v>
      </c>
      <c r="B2728" t="s">
        <v>178</v>
      </c>
      <c r="C2728" t="str">
        <f>LEFT(טבלה1[[#This Row],[course_title]],10)</f>
        <v>Introducti</v>
      </c>
      <c r="D2728" t="str">
        <f>RIGHT(טבלה1[[#This Row],[course_title]],10)</f>
        <v>f Business</v>
      </c>
      <c r="E2728" t="str">
        <f>MID(טבלה1[[#This Row],[course_title]],2,10)</f>
        <v>ntroductio</v>
      </c>
      <c r="F2728" t="s">
        <v>179</v>
      </c>
      <c r="G2728" t="str">
        <f>REPLACE(טבלה1[[#This Row],[url]],19,3,"com")</f>
        <v>https://www.udemy.com/learnaccountingforfree/</v>
      </c>
      <c r="H2728" t="b">
        <v>1</v>
      </c>
      <c r="I2728" s="4">
        <v>20</v>
      </c>
      <c r="J2728" s="5">
        <v>11958</v>
      </c>
      <c r="K2728" s="5">
        <v>370</v>
      </c>
      <c r="L2728" s="5">
        <v>134</v>
      </c>
      <c r="M2728">
        <v>2</v>
      </c>
      <c r="N2728" t="str">
        <f>VLOOKUP(טבלה1[[#This Row],[level_id]],Level_id!$A$2:$B$5,2)</f>
        <v>Beginner Level</v>
      </c>
      <c r="O2728" t="str">
        <f>LOWER(טבלה1[[#This Row],[level_desc]])</f>
        <v>beginner level</v>
      </c>
      <c r="P2728" s="3" t="str">
        <f>UPPER(טבלה1[[#This Row],[small letters]])</f>
        <v>BEGINNER LEVEL</v>
      </c>
      <c r="Q2728">
        <f>LEN(טבלה1[[#This Row],[no spaces]])</f>
        <v>14</v>
      </c>
      <c r="R2728" t="str">
        <f>TRIM(טבלה1[[#This Row],[small letters]])</f>
        <v>beginner level</v>
      </c>
      <c r="S2728" s="6">
        <v>11.5</v>
      </c>
      <c r="T2728" s="12">
        <v>41914</v>
      </c>
      <c r="U2728" s="6">
        <f>DAY(טבלה1[[#This Row],[published_date]])</f>
        <v>2</v>
      </c>
      <c r="V2728" s="6">
        <f>MONTH(טבלה1[[#This Row],[published_date]])</f>
        <v>10</v>
      </c>
      <c r="W2728" s="6">
        <f>YEAR(טבלה1[[#This Row],[published_date]])</f>
        <v>2014</v>
      </c>
      <c r="X2728">
        <v>1</v>
      </c>
      <c r="Y2728" t="str">
        <f>VLOOKUP(טבלה1[[#This Row],[subject_id]],Subject_id!$A$2:$B$5,2)</f>
        <v>Business Finance</v>
      </c>
      <c r="Z2728" s="7">
        <v>43245</v>
      </c>
      <c r="AA2728">
        <f>_xlfn.DAYS(טבלה1[[#This Row],[Removal_date]],טבלה1[[#This Row],[published_date]])</f>
        <v>1331</v>
      </c>
      <c r="AB2728" s="4">
        <f>טבלה1[[#This Row],[price]]*טבלה1[[#This Row],[num_subscribers]]</f>
        <v>239160</v>
      </c>
    </row>
    <row r="2729" spans="1:28" x14ac:dyDescent="0.3">
      <c r="A2729">
        <v>303042</v>
      </c>
      <c r="B2729" t="s">
        <v>3334</v>
      </c>
      <c r="C2729" t="str">
        <f>LEFT(טבלה1[[#This Row],[course_title]],10)</f>
        <v xml:space="preserve">Photoshop </v>
      </c>
      <c r="D2729" t="str">
        <f>RIGHT(טבלה1[[#This Row],[course_title]],10)</f>
        <v xml:space="preserve"> Temelleri</v>
      </c>
      <c r="E2729" t="str">
        <f>MID(טבלה1[[#This Row],[course_title]],2,10)</f>
        <v>hotoshop C</v>
      </c>
      <c r="F2729" t="s">
        <v>3335</v>
      </c>
      <c r="G2729" t="str">
        <f>REPLACE(טבלה1[[#This Row],[url]],19,3,"com")</f>
        <v>https://www.udemy.com/photoshop-cs-6-ile-fotograf-islemenin-temelleri/</v>
      </c>
      <c r="H2729" t="b">
        <v>1</v>
      </c>
      <c r="I2729" s="4">
        <v>20</v>
      </c>
      <c r="J2729" s="5">
        <v>86</v>
      </c>
      <c r="K2729" s="5">
        <v>10</v>
      </c>
      <c r="L2729" s="5">
        <v>78</v>
      </c>
      <c r="M2729">
        <v>2</v>
      </c>
      <c r="N2729" t="str">
        <f>VLOOKUP(טבלה1[[#This Row],[level_id]],Level_id!$A$2:$B$5,2)</f>
        <v>Beginner Level</v>
      </c>
      <c r="O2729" t="str">
        <f>LOWER(טבלה1[[#This Row],[level_desc]])</f>
        <v>beginner level</v>
      </c>
      <c r="P2729" s="3" t="str">
        <f>UPPER(טבלה1[[#This Row],[small letters]])</f>
        <v>BEGINNER LEVEL</v>
      </c>
      <c r="Q2729">
        <f>LEN(טבלה1[[#This Row],[no spaces]])</f>
        <v>14</v>
      </c>
      <c r="R2729" t="str">
        <f>TRIM(טבלה1[[#This Row],[small letters]])</f>
        <v>beginner level</v>
      </c>
      <c r="S2729" s="6">
        <v>6</v>
      </c>
      <c r="T2729" s="12">
        <v>42048</v>
      </c>
      <c r="U2729" s="6">
        <f>DAY(טבלה1[[#This Row],[published_date]])</f>
        <v>13</v>
      </c>
      <c r="V2729" s="6">
        <f>MONTH(טבלה1[[#This Row],[published_date]])</f>
        <v>2</v>
      </c>
      <c r="W2729" s="6">
        <f>YEAR(טבלה1[[#This Row],[published_date]])</f>
        <v>2015</v>
      </c>
      <c r="X2729">
        <v>2</v>
      </c>
      <c r="Y2729" t="str">
        <f>VLOOKUP(טבלה1[[#This Row],[subject_id]],Subject_id!$A$2:$B$5,2)</f>
        <v>Graphic Design</v>
      </c>
      <c r="Z2729" s="7">
        <v>43465</v>
      </c>
      <c r="AA2729">
        <f>_xlfn.DAYS(טבלה1[[#This Row],[Removal_date]],טבלה1[[#This Row],[published_date]])</f>
        <v>1417</v>
      </c>
      <c r="AB2729" s="4">
        <f>טבלה1[[#This Row],[price]]*טבלה1[[#This Row],[num_subscribers]]</f>
        <v>1720</v>
      </c>
    </row>
    <row r="2730" spans="1:28" x14ac:dyDescent="0.3">
      <c r="A2730">
        <v>304000</v>
      </c>
      <c r="B2730" t="s">
        <v>1952</v>
      </c>
      <c r="C2730" t="str">
        <f>LEFT(טבלה1[[#This Row],[course_title]],10)</f>
        <v xml:space="preserve">Financial </v>
      </c>
      <c r="D2730" t="str">
        <f>RIGHT(טבלה1[[#This Row],[course_title]],10)</f>
        <v>repreneurs</v>
      </c>
      <c r="E2730" t="str">
        <f>MID(טבלה1[[#This Row],[course_title]],2,10)</f>
        <v>inancial M</v>
      </c>
      <c r="F2730" t="s">
        <v>1953</v>
      </c>
      <c r="G2730" t="str">
        <f>REPLACE(טבלה1[[#This Row],[url]],19,3,"com")</f>
        <v>https://www.udemy.com/financial-modelling-for-entrepreneurs/</v>
      </c>
      <c r="H2730" t="b">
        <v>1</v>
      </c>
      <c r="I2730" s="4">
        <v>20</v>
      </c>
      <c r="J2730" s="5">
        <v>232</v>
      </c>
      <c r="K2730" s="5">
        <v>7</v>
      </c>
      <c r="L2730" s="5">
        <v>17</v>
      </c>
      <c r="M2730">
        <v>1</v>
      </c>
      <c r="N2730" t="str">
        <f>VLOOKUP(טבלה1[[#This Row],[level_id]],Level_id!$A$2:$B$5,2)</f>
        <v>All levels</v>
      </c>
      <c r="O2730" t="str">
        <f>LOWER(טבלה1[[#This Row],[level_desc]])</f>
        <v>all levels</v>
      </c>
      <c r="P2730" s="3" t="str">
        <f>UPPER(טבלה1[[#This Row],[small letters]])</f>
        <v>ALL LEVELS</v>
      </c>
      <c r="Q2730">
        <f>LEN(טבלה1[[#This Row],[no spaces]])</f>
        <v>10</v>
      </c>
      <c r="R2730" t="str">
        <f>TRIM(טבלה1[[#This Row],[small letters]])</f>
        <v>all levels</v>
      </c>
      <c r="S2730" s="6">
        <v>1</v>
      </c>
      <c r="T2730" s="12">
        <v>41902</v>
      </c>
      <c r="U2730" s="6">
        <f>DAY(טבלה1[[#This Row],[published_date]])</f>
        <v>20</v>
      </c>
      <c r="V2730" s="6">
        <f>MONTH(טבלה1[[#This Row],[published_date]])</f>
        <v>9</v>
      </c>
      <c r="W2730" s="6">
        <f>YEAR(טבלה1[[#This Row],[published_date]])</f>
        <v>2014</v>
      </c>
      <c r="X2730">
        <v>1</v>
      </c>
      <c r="Y2730" t="str">
        <f>VLOOKUP(טבלה1[[#This Row],[subject_id]],Subject_id!$A$2:$B$5,2)</f>
        <v>Business Finance</v>
      </c>
      <c r="Z2730" s="7">
        <v>43318</v>
      </c>
      <c r="AA2730">
        <f>_xlfn.DAYS(טבלה1[[#This Row],[Removal_date]],טבלה1[[#This Row],[published_date]])</f>
        <v>1416</v>
      </c>
      <c r="AB2730" s="4">
        <f>טבלה1[[#This Row],[price]]*טבלה1[[#This Row],[num_subscribers]]</f>
        <v>4640</v>
      </c>
    </row>
    <row r="2731" spans="1:28" x14ac:dyDescent="0.3">
      <c r="A2731">
        <v>304410</v>
      </c>
      <c r="B2731" t="s">
        <v>1046</v>
      </c>
      <c r="C2731" t="str">
        <f>LEFT(טבלה1[[#This Row],[course_title]],10)</f>
        <v>Credit Con</v>
      </c>
      <c r="D2731" t="str">
        <f>RIGHT(טבלה1[[#This Row],[course_title]],10)</f>
        <v>Procedures</v>
      </c>
      <c r="E2731" t="str">
        <f>MID(טבלה1[[#This Row],[course_title]],2,10)</f>
        <v>redit Cont</v>
      </c>
      <c r="F2731" t="s">
        <v>1047</v>
      </c>
      <c r="G2731" t="str">
        <f>REPLACE(טבלה1[[#This Row],[url]],19,3,"com")</f>
        <v>https://www.udemy.com/credit-control/</v>
      </c>
      <c r="H2731" t="b">
        <v>1</v>
      </c>
      <c r="I2731" s="4">
        <v>20</v>
      </c>
      <c r="J2731" s="5">
        <v>3</v>
      </c>
      <c r="K2731" s="5">
        <v>0</v>
      </c>
      <c r="L2731" s="5">
        <v>6</v>
      </c>
      <c r="M2731">
        <v>1</v>
      </c>
      <c r="N2731" t="str">
        <f>VLOOKUP(טבלה1[[#This Row],[level_id]],Level_id!$A$2:$B$5,2)</f>
        <v>All levels</v>
      </c>
      <c r="O2731" t="str">
        <f>LOWER(טבלה1[[#This Row],[level_desc]])</f>
        <v>all levels</v>
      </c>
      <c r="P2731" s="3" t="str">
        <f>UPPER(טבלה1[[#This Row],[small letters]])</f>
        <v>ALL LEVELS</v>
      </c>
      <c r="Q2731">
        <f>LEN(טבלה1[[#This Row],[no spaces]])</f>
        <v>10</v>
      </c>
      <c r="R2731" t="str">
        <f>TRIM(טבלה1[[#This Row],[small letters]])</f>
        <v>all levels</v>
      </c>
      <c r="S2731" s="6">
        <v>0.56666666700000001</v>
      </c>
      <c r="T2731" s="12">
        <v>41904</v>
      </c>
      <c r="U2731" s="6">
        <f>DAY(טבלה1[[#This Row],[published_date]])</f>
        <v>22</v>
      </c>
      <c r="V2731" s="6">
        <f>MONTH(טבלה1[[#This Row],[published_date]])</f>
        <v>9</v>
      </c>
      <c r="W2731" s="6">
        <f>YEAR(טבלה1[[#This Row],[published_date]])</f>
        <v>2014</v>
      </c>
      <c r="X2731">
        <v>1</v>
      </c>
      <c r="Y2731" t="str">
        <f>VLOOKUP(טבלה1[[#This Row],[subject_id]],Subject_id!$A$2:$B$5,2)</f>
        <v>Business Finance</v>
      </c>
      <c r="Z2731" s="7">
        <v>43318</v>
      </c>
      <c r="AA2731">
        <f>_xlfn.DAYS(טבלה1[[#This Row],[Removal_date]],טבלה1[[#This Row],[published_date]])</f>
        <v>1414</v>
      </c>
      <c r="AB2731" s="4">
        <f>טבלה1[[#This Row],[price]]*טבלה1[[#This Row],[num_subscribers]]</f>
        <v>60</v>
      </c>
    </row>
    <row r="2732" spans="1:28" x14ac:dyDescent="0.3">
      <c r="A2732">
        <v>304414</v>
      </c>
      <c r="B2732" t="s">
        <v>1248</v>
      </c>
      <c r="C2732" t="str">
        <f>LEFT(טבלה1[[#This Row],[course_title]],10)</f>
        <v>Bookkeepin</v>
      </c>
      <c r="D2732" t="str">
        <f>RIGHT(טבלה1[[#This Row],[course_title]],10)</f>
        <v>ng Systems</v>
      </c>
      <c r="E2732" t="str">
        <f>MID(טבלה1[[#This Row],[course_title]],2,10)</f>
        <v>ookkeeping</v>
      </c>
      <c r="F2732" t="s">
        <v>1249</v>
      </c>
      <c r="G2732" t="str">
        <f>REPLACE(טבלה1[[#This Row],[url]],19,3,"com")</f>
        <v>https://www.udemy.com/bookkeeping-systems/</v>
      </c>
      <c r="H2732" t="b">
        <v>1</v>
      </c>
      <c r="I2732" s="4">
        <v>20</v>
      </c>
      <c r="J2732" s="5">
        <v>20</v>
      </c>
      <c r="K2732" s="5">
        <v>1</v>
      </c>
      <c r="L2732" s="5">
        <v>9</v>
      </c>
      <c r="M2732">
        <v>1</v>
      </c>
      <c r="N2732" t="str">
        <f>VLOOKUP(טבלה1[[#This Row],[level_id]],Level_id!$A$2:$B$5,2)</f>
        <v>All levels</v>
      </c>
      <c r="O2732" t="str">
        <f>LOWER(טבלה1[[#This Row],[level_desc]])</f>
        <v>all levels</v>
      </c>
      <c r="P2732" s="3" t="str">
        <f>UPPER(טבלה1[[#This Row],[small letters]])</f>
        <v>ALL LEVELS</v>
      </c>
      <c r="Q2732">
        <f>LEN(טבלה1[[#This Row],[no spaces]])</f>
        <v>10</v>
      </c>
      <c r="R2732" t="str">
        <f>TRIM(טבלה1[[#This Row],[small letters]])</f>
        <v>all levels</v>
      </c>
      <c r="S2732" s="6">
        <v>1</v>
      </c>
      <c r="T2732" s="12">
        <v>41904</v>
      </c>
      <c r="U2732" s="6">
        <f>DAY(טבלה1[[#This Row],[published_date]])</f>
        <v>22</v>
      </c>
      <c r="V2732" s="6">
        <f>MONTH(טבלה1[[#This Row],[published_date]])</f>
        <v>9</v>
      </c>
      <c r="W2732" s="6">
        <f>YEAR(טבלה1[[#This Row],[published_date]])</f>
        <v>2014</v>
      </c>
      <c r="X2732">
        <v>1</v>
      </c>
      <c r="Y2732" t="str">
        <f>VLOOKUP(טבלה1[[#This Row],[subject_id]],Subject_id!$A$2:$B$5,2)</f>
        <v>Business Finance</v>
      </c>
      <c r="Z2732" s="7">
        <v>43318</v>
      </c>
      <c r="AA2732">
        <f>_xlfn.DAYS(טבלה1[[#This Row],[Removal_date]],טבלה1[[#This Row],[published_date]])</f>
        <v>1414</v>
      </c>
      <c r="AB2732" s="4">
        <f>טבלה1[[#This Row],[price]]*טבלה1[[#This Row],[num_subscribers]]</f>
        <v>400</v>
      </c>
    </row>
    <row r="2733" spans="1:28" x14ac:dyDescent="0.3">
      <c r="A2733">
        <v>304420</v>
      </c>
      <c r="B2733" t="s">
        <v>2172</v>
      </c>
      <c r="C2733" t="str">
        <f>LEFT(טבלה1[[#This Row],[course_title]],10)</f>
        <v xml:space="preserve">Breakeven </v>
      </c>
      <c r="D2733" t="str">
        <f>RIGHT(טבלה1[[#This Row],[course_title]],10)</f>
        <v>nd Pricing</v>
      </c>
      <c r="E2733" t="str">
        <f>MID(טבלה1[[#This Row],[course_title]],2,10)</f>
        <v>reakeven A</v>
      </c>
      <c r="F2733" t="s">
        <v>2173</v>
      </c>
      <c r="G2733" t="str">
        <f>REPLACE(טבלה1[[#This Row],[url]],19,3,"com")</f>
        <v>https://www.udemy.com/breakeven-analysis-and-pricing/</v>
      </c>
      <c r="H2733" t="b">
        <v>1</v>
      </c>
      <c r="I2733" s="4">
        <v>20</v>
      </c>
      <c r="J2733" s="5">
        <v>27</v>
      </c>
      <c r="K2733" s="5">
        <v>2</v>
      </c>
      <c r="L2733" s="5">
        <v>10</v>
      </c>
      <c r="M2733">
        <v>1</v>
      </c>
      <c r="N2733" t="str">
        <f>VLOOKUP(טבלה1[[#This Row],[level_id]],Level_id!$A$2:$B$5,2)</f>
        <v>All levels</v>
      </c>
      <c r="O2733" t="str">
        <f>LOWER(טבלה1[[#This Row],[level_desc]])</f>
        <v>all levels</v>
      </c>
      <c r="P2733" s="3" t="str">
        <f>UPPER(טבלה1[[#This Row],[small letters]])</f>
        <v>ALL LEVELS</v>
      </c>
      <c r="Q2733">
        <f>LEN(טבלה1[[#This Row],[no spaces]])</f>
        <v>10</v>
      </c>
      <c r="R2733" t="str">
        <f>TRIM(טבלה1[[#This Row],[small letters]])</f>
        <v>all levels</v>
      </c>
      <c r="S2733" s="6">
        <v>1</v>
      </c>
      <c r="T2733" s="12">
        <v>41904</v>
      </c>
      <c r="U2733" s="6">
        <f>DAY(טבלה1[[#This Row],[published_date]])</f>
        <v>22</v>
      </c>
      <c r="V2733" s="6">
        <f>MONTH(טבלה1[[#This Row],[published_date]])</f>
        <v>9</v>
      </c>
      <c r="W2733" s="6">
        <f>YEAR(טבלה1[[#This Row],[published_date]])</f>
        <v>2014</v>
      </c>
      <c r="X2733">
        <v>1</v>
      </c>
      <c r="Y2733" t="str">
        <f>VLOOKUP(טבלה1[[#This Row],[subject_id]],Subject_id!$A$2:$B$5,2)</f>
        <v>Business Finance</v>
      </c>
      <c r="Z2733" s="7">
        <v>43734</v>
      </c>
      <c r="AA2733">
        <f>_xlfn.DAYS(טבלה1[[#This Row],[Removal_date]],טבלה1[[#This Row],[published_date]])</f>
        <v>1830</v>
      </c>
      <c r="AB2733" s="4">
        <f>טבלה1[[#This Row],[price]]*טבלה1[[#This Row],[num_subscribers]]</f>
        <v>540</v>
      </c>
    </row>
    <row r="2734" spans="1:28" x14ac:dyDescent="0.3">
      <c r="A2734">
        <v>304422</v>
      </c>
      <c r="B2734" t="s">
        <v>1378</v>
      </c>
      <c r="C2734" t="str">
        <f>LEFT(טבלה1[[#This Row],[course_title]],10)</f>
        <v>Flow Manag</v>
      </c>
      <c r="D2734" t="str">
        <f>RIGHT(טבלה1[[#This Row],[course_title]],10)</f>
        <v>orecasting</v>
      </c>
      <c r="E2734" t="str">
        <f>MID(טבלה1[[#This Row],[course_title]],2,10)</f>
        <v>low Manage</v>
      </c>
      <c r="F2734" t="s">
        <v>1379</v>
      </c>
      <c r="G2734" t="str">
        <f>REPLACE(טבלה1[[#This Row],[url]],19,3,"com")</f>
        <v>https://www.udemy.com/cashflow-management-and-forecasting/</v>
      </c>
      <c r="H2734" t="b">
        <v>1</v>
      </c>
      <c r="I2734" s="4">
        <v>20</v>
      </c>
      <c r="J2734" s="5">
        <v>16</v>
      </c>
      <c r="K2734" s="5">
        <v>2</v>
      </c>
      <c r="L2734" s="5">
        <v>10</v>
      </c>
      <c r="M2734">
        <v>1</v>
      </c>
      <c r="N2734" t="str">
        <f>VLOOKUP(טבלה1[[#This Row],[level_id]],Level_id!$A$2:$B$5,2)</f>
        <v>All levels</v>
      </c>
      <c r="O2734" t="str">
        <f>LOWER(טבלה1[[#This Row],[level_desc]])</f>
        <v>all levels</v>
      </c>
      <c r="P2734" s="3" t="str">
        <f>UPPER(טבלה1[[#This Row],[small letters]])</f>
        <v>ALL LEVELS</v>
      </c>
      <c r="Q2734">
        <f>LEN(טבלה1[[#This Row],[no spaces]])</f>
        <v>10</v>
      </c>
      <c r="R2734" t="str">
        <f>TRIM(טבלה1[[#This Row],[small letters]])</f>
        <v>all levels</v>
      </c>
      <c r="S2734" s="6">
        <v>1</v>
      </c>
      <c r="T2734" s="12">
        <v>41904</v>
      </c>
      <c r="U2734" s="6">
        <f>DAY(טבלה1[[#This Row],[published_date]])</f>
        <v>22</v>
      </c>
      <c r="V2734" s="6">
        <f>MONTH(טבלה1[[#This Row],[published_date]])</f>
        <v>9</v>
      </c>
      <c r="W2734" s="6">
        <f>YEAR(טבלה1[[#This Row],[published_date]])</f>
        <v>2014</v>
      </c>
      <c r="X2734">
        <v>1</v>
      </c>
      <c r="Y2734" t="str">
        <f>VLOOKUP(טבלה1[[#This Row],[subject_id]],Subject_id!$A$2:$B$5,2)</f>
        <v>Business Finance</v>
      </c>
      <c r="Z2734" s="7">
        <v>43318</v>
      </c>
      <c r="AA2734">
        <f>_xlfn.DAYS(טבלה1[[#This Row],[Removal_date]],טבלה1[[#This Row],[published_date]])</f>
        <v>1414</v>
      </c>
      <c r="AB2734" s="4">
        <f>טבלה1[[#This Row],[price]]*טבלה1[[#This Row],[num_subscribers]]</f>
        <v>320</v>
      </c>
    </row>
    <row r="2735" spans="1:28" x14ac:dyDescent="0.3">
      <c r="A2735">
        <v>304424</v>
      </c>
      <c r="B2735" t="s">
        <v>1184</v>
      </c>
      <c r="C2735" t="str">
        <f>LEFT(טבלה1[[#This Row],[course_title]],10)</f>
        <v>Numbers fo</v>
      </c>
      <c r="D2735" t="str">
        <f>RIGHT(טבלה1[[#This Row],[course_title]],10)</f>
        <v>iness Plan</v>
      </c>
      <c r="E2735" t="str">
        <f>MID(טבלה1[[#This Row],[course_title]],2,10)</f>
        <v>umbers for</v>
      </c>
      <c r="F2735" t="s">
        <v>1185</v>
      </c>
      <c r="G2735" t="str">
        <f>REPLACE(טבלה1[[#This Row],[url]],19,3,"com")</f>
        <v>https://www.udemy.com/numbers-for-the-business-plan/</v>
      </c>
      <c r="H2735" t="b">
        <v>1</v>
      </c>
      <c r="I2735" s="4">
        <v>20</v>
      </c>
      <c r="J2735" s="5">
        <v>210</v>
      </c>
      <c r="K2735" s="5">
        <v>1</v>
      </c>
      <c r="L2735" s="5">
        <v>12</v>
      </c>
      <c r="M2735">
        <v>1</v>
      </c>
      <c r="N2735" t="str">
        <f>VLOOKUP(טבלה1[[#This Row],[level_id]],Level_id!$A$2:$B$5,2)</f>
        <v>All levels</v>
      </c>
      <c r="O2735" t="str">
        <f>LOWER(טבלה1[[#This Row],[level_desc]])</f>
        <v>all levels</v>
      </c>
      <c r="P2735" s="3" t="str">
        <f>UPPER(טבלה1[[#This Row],[small letters]])</f>
        <v>ALL LEVELS</v>
      </c>
      <c r="Q2735">
        <f>LEN(טבלה1[[#This Row],[no spaces]])</f>
        <v>10</v>
      </c>
      <c r="R2735" t="str">
        <f>TRIM(טבלה1[[#This Row],[small letters]])</f>
        <v>all levels</v>
      </c>
      <c r="S2735" s="6">
        <v>1.5</v>
      </c>
      <c r="T2735" s="12">
        <v>41904</v>
      </c>
      <c r="U2735" s="6">
        <f>DAY(טבלה1[[#This Row],[published_date]])</f>
        <v>22</v>
      </c>
      <c r="V2735" s="6">
        <f>MONTH(טבלה1[[#This Row],[published_date]])</f>
        <v>9</v>
      </c>
      <c r="W2735" s="6">
        <f>YEAR(טבלה1[[#This Row],[published_date]])</f>
        <v>2014</v>
      </c>
      <c r="X2735">
        <v>1</v>
      </c>
      <c r="Y2735" t="str">
        <f>VLOOKUP(טבלה1[[#This Row],[subject_id]],Subject_id!$A$2:$B$5,2)</f>
        <v>Business Finance</v>
      </c>
      <c r="Z2735" s="7">
        <v>43318</v>
      </c>
      <c r="AA2735">
        <f>_xlfn.DAYS(טבלה1[[#This Row],[Removal_date]],טבלה1[[#This Row],[published_date]])</f>
        <v>1414</v>
      </c>
      <c r="AB2735" s="4">
        <f>טבלה1[[#This Row],[price]]*טבלה1[[#This Row],[num_subscribers]]</f>
        <v>4200</v>
      </c>
    </row>
    <row r="2736" spans="1:28" x14ac:dyDescent="0.3">
      <c r="A2736">
        <v>304426</v>
      </c>
      <c r="B2736" t="s">
        <v>1556</v>
      </c>
      <c r="C2736" t="str">
        <f>LEFT(טבלה1[[#This Row],[course_title]],10)</f>
        <v>Bank Recon</v>
      </c>
      <c r="D2736" t="str">
        <f>RIGHT(טבלה1[[#This Row],[course_title]],10)</f>
        <v>T on Excel</v>
      </c>
      <c r="E2736" t="str">
        <f>MID(טבלה1[[#This Row],[course_title]],2,10)</f>
        <v>ank Reconc</v>
      </c>
      <c r="F2736" t="s">
        <v>1557</v>
      </c>
      <c r="G2736" t="str">
        <f>REPLACE(טבלה1[[#This Row],[url]],19,3,"com")</f>
        <v>https://www.udemy.com/bank-reconciliation-vat-on-excel/</v>
      </c>
      <c r="H2736" t="b">
        <v>1</v>
      </c>
      <c r="I2736" s="4">
        <v>20</v>
      </c>
      <c r="J2736" s="5">
        <v>30</v>
      </c>
      <c r="K2736" s="5">
        <v>5</v>
      </c>
      <c r="L2736" s="5">
        <v>19</v>
      </c>
      <c r="M2736">
        <v>1</v>
      </c>
      <c r="N2736" t="str">
        <f>VLOOKUP(טבלה1[[#This Row],[level_id]],Level_id!$A$2:$B$5,2)</f>
        <v>All levels</v>
      </c>
      <c r="O2736" t="str">
        <f>LOWER(טבלה1[[#This Row],[level_desc]])</f>
        <v>all levels</v>
      </c>
      <c r="P2736" s="3" t="str">
        <f>UPPER(טבלה1[[#This Row],[small letters]])</f>
        <v>ALL LEVELS</v>
      </c>
      <c r="Q2736">
        <f>LEN(טבלה1[[#This Row],[no spaces]])</f>
        <v>10</v>
      </c>
      <c r="R2736" t="str">
        <f>TRIM(טבלה1[[#This Row],[small letters]])</f>
        <v>all levels</v>
      </c>
      <c r="S2736" s="6">
        <v>1.5</v>
      </c>
      <c r="T2736" s="12">
        <v>41904</v>
      </c>
      <c r="U2736" s="6">
        <f>DAY(טבלה1[[#This Row],[published_date]])</f>
        <v>22</v>
      </c>
      <c r="V2736" s="6">
        <f>MONTH(טבלה1[[#This Row],[published_date]])</f>
        <v>9</v>
      </c>
      <c r="W2736" s="6">
        <f>YEAR(טבלה1[[#This Row],[published_date]])</f>
        <v>2014</v>
      </c>
      <c r="X2736">
        <v>1</v>
      </c>
      <c r="Y2736" t="str">
        <f>VLOOKUP(טבלה1[[#This Row],[subject_id]],Subject_id!$A$2:$B$5,2)</f>
        <v>Business Finance</v>
      </c>
      <c r="Z2736" s="7">
        <v>43318</v>
      </c>
      <c r="AA2736">
        <f>_xlfn.DAYS(טבלה1[[#This Row],[Removal_date]],טבלה1[[#This Row],[published_date]])</f>
        <v>1414</v>
      </c>
      <c r="AB2736" s="4">
        <f>טבלה1[[#This Row],[price]]*טבלה1[[#This Row],[num_subscribers]]</f>
        <v>600</v>
      </c>
    </row>
    <row r="2737" spans="1:28" x14ac:dyDescent="0.3">
      <c r="A2737">
        <v>305368</v>
      </c>
      <c r="B2737" t="s">
        <v>1684</v>
      </c>
      <c r="C2737" t="str">
        <f>LEFT(טבלה1[[#This Row],[course_title]],10)</f>
        <v>NPV and IR</v>
      </c>
      <c r="D2737" t="str">
        <f>RIGHT(טבלה1[[#This Row],[course_title]],10)</f>
        <v xml:space="preserve"> CPA Exams</v>
      </c>
      <c r="E2737" t="str">
        <f>MID(טבלה1[[#This Row],[course_title]],2,10)</f>
        <v>PV and IRR</v>
      </c>
      <c r="F2737" t="s">
        <v>1685</v>
      </c>
      <c r="G2737" t="str">
        <f>REPLACE(טבלה1[[#This Row],[url]],19,3,"com")</f>
        <v>https://www.udemy.com/business-investment-decisions/</v>
      </c>
      <c r="H2737" t="b">
        <v>1</v>
      </c>
      <c r="I2737" s="4">
        <v>20</v>
      </c>
      <c r="J2737" s="5">
        <v>1551</v>
      </c>
      <c r="K2737" s="5">
        <v>5</v>
      </c>
      <c r="L2737" s="5">
        <v>55</v>
      </c>
      <c r="M2737">
        <v>2</v>
      </c>
      <c r="N2737" t="str">
        <f>VLOOKUP(טבלה1[[#This Row],[level_id]],Level_id!$A$2:$B$5,2)</f>
        <v>Beginner Level</v>
      </c>
      <c r="O2737" t="str">
        <f>LOWER(טבלה1[[#This Row],[level_desc]])</f>
        <v>beginner level</v>
      </c>
      <c r="P2737" s="3" t="str">
        <f>UPPER(טבלה1[[#This Row],[small letters]])</f>
        <v>BEGINNER LEVEL</v>
      </c>
      <c r="Q2737">
        <f>LEN(טבלה1[[#This Row],[no spaces]])</f>
        <v>14</v>
      </c>
      <c r="R2737" t="str">
        <f>TRIM(טבלה1[[#This Row],[small letters]])</f>
        <v>beginner level</v>
      </c>
      <c r="S2737" s="6">
        <v>7.5</v>
      </c>
      <c r="T2737" s="12">
        <v>41904</v>
      </c>
      <c r="U2737" s="6">
        <f>DAY(טבלה1[[#This Row],[published_date]])</f>
        <v>22</v>
      </c>
      <c r="V2737" s="6">
        <f>MONTH(טבלה1[[#This Row],[published_date]])</f>
        <v>9</v>
      </c>
      <c r="W2737" s="6">
        <f>YEAR(טבלה1[[#This Row],[published_date]])</f>
        <v>2014</v>
      </c>
      <c r="X2737">
        <v>1</v>
      </c>
      <c r="Y2737" t="str">
        <f>VLOOKUP(טבלה1[[#This Row],[subject_id]],Subject_id!$A$2:$B$5,2)</f>
        <v>Business Finance</v>
      </c>
      <c r="Z2737" s="7">
        <v>43465</v>
      </c>
      <c r="AA2737">
        <f>_xlfn.DAYS(טבלה1[[#This Row],[Removal_date]],טבלה1[[#This Row],[published_date]])</f>
        <v>1561</v>
      </c>
      <c r="AB2737" s="4">
        <f>טבלה1[[#This Row],[price]]*טבלה1[[#This Row],[num_subscribers]]</f>
        <v>31020</v>
      </c>
    </row>
    <row r="2738" spans="1:28" x14ac:dyDescent="0.3">
      <c r="A2738">
        <v>307080</v>
      </c>
      <c r="B2738" t="s">
        <v>2066</v>
      </c>
      <c r="C2738" t="str">
        <f>LEFT(טבלה1[[#This Row],[course_title]],10)</f>
        <v>Introducci</v>
      </c>
      <c r="D2738" t="str">
        <f>RIGHT(טבלה1[[#This Row],[course_title]],10)</f>
        <v>ntabilidad</v>
      </c>
      <c r="E2738" t="str">
        <f>MID(טבלה1[[#This Row],[course_title]],2,10)</f>
        <v>ntroducciÃ</v>
      </c>
      <c r="F2738" t="s">
        <v>2067</v>
      </c>
      <c r="G2738" t="str">
        <f>REPLACE(טבלה1[[#This Row],[url]],19,3,"com")</f>
        <v>https://www.udemy.com/contabilidad-en-una-hora/</v>
      </c>
      <c r="H2738" t="b">
        <v>1</v>
      </c>
      <c r="I2738" s="4">
        <v>20</v>
      </c>
      <c r="J2738" s="5">
        <v>193</v>
      </c>
      <c r="K2738" s="5">
        <v>19</v>
      </c>
      <c r="L2738" s="5">
        <v>14</v>
      </c>
      <c r="M2738">
        <v>2</v>
      </c>
      <c r="N2738" t="str">
        <f>VLOOKUP(טבלה1[[#This Row],[level_id]],Level_id!$A$2:$B$5,2)</f>
        <v>Beginner Level</v>
      </c>
      <c r="O2738" t="str">
        <f>LOWER(טבלה1[[#This Row],[level_desc]])</f>
        <v>beginner level</v>
      </c>
      <c r="P2738" s="3" t="str">
        <f>UPPER(טבלה1[[#This Row],[small letters]])</f>
        <v>BEGINNER LEVEL</v>
      </c>
      <c r="Q2738">
        <f>LEN(טבלה1[[#This Row],[no spaces]])</f>
        <v>14</v>
      </c>
      <c r="R2738" t="str">
        <f>TRIM(טבלה1[[#This Row],[small letters]])</f>
        <v>beginner level</v>
      </c>
      <c r="S2738" s="6">
        <v>1</v>
      </c>
      <c r="T2738" s="12">
        <v>41990</v>
      </c>
      <c r="U2738" s="6">
        <f>DAY(טבלה1[[#This Row],[published_date]])</f>
        <v>17</v>
      </c>
      <c r="V2738" s="6">
        <f>MONTH(טבלה1[[#This Row],[published_date]])</f>
        <v>12</v>
      </c>
      <c r="W2738" s="6">
        <f>YEAR(טבלה1[[#This Row],[published_date]])</f>
        <v>2014</v>
      </c>
      <c r="X2738">
        <v>1</v>
      </c>
      <c r="Y2738" t="str">
        <f>VLOOKUP(טבלה1[[#This Row],[subject_id]],Subject_id!$A$2:$B$5,2)</f>
        <v>Business Finance</v>
      </c>
      <c r="Z2738" s="7">
        <v>43465</v>
      </c>
      <c r="AA2738">
        <f>_xlfn.DAYS(טבלה1[[#This Row],[Removal_date]],טבלה1[[#This Row],[published_date]])</f>
        <v>1475</v>
      </c>
      <c r="AB2738" s="4">
        <f>טבלה1[[#This Row],[price]]*טבלה1[[#This Row],[num_subscribers]]</f>
        <v>3860</v>
      </c>
    </row>
    <row r="2739" spans="1:28" x14ac:dyDescent="0.3">
      <c r="A2739">
        <v>313484</v>
      </c>
      <c r="B2739" t="s">
        <v>7085</v>
      </c>
      <c r="C2739" t="str">
        <f>LEFT(טבלה1[[#This Row],[course_title]],10)</f>
        <v xml:space="preserve">Laravel 4 </v>
      </c>
      <c r="D2739" t="str">
        <f>RIGHT(טבלה1[[#This Row],[course_title]],10)</f>
        <v>php coding</v>
      </c>
      <c r="E2739" t="str">
        <f>MID(טבלה1[[#This Row],[course_title]],2,10)</f>
        <v>aravel 4 t</v>
      </c>
      <c r="F2739" t="s">
        <v>7086</v>
      </c>
      <c r="G2739" t="str">
        <f>REPLACE(טבלה1[[#This Row],[url]],19,3,"com")</f>
        <v>https://www.udemy.com/laravel-4-try-and-enjoy-php-coding/</v>
      </c>
      <c r="H2739" t="b">
        <v>1</v>
      </c>
      <c r="I2739" s="4">
        <v>20</v>
      </c>
      <c r="J2739" s="5">
        <v>2402</v>
      </c>
      <c r="K2739" s="5">
        <v>26</v>
      </c>
      <c r="L2739" s="5">
        <v>23</v>
      </c>
      <c r="M2739">
        <v>2</v>
      </c>
      <c r="N2739" t="str">
        <f>VLOOKUP(טבלה1[[#This Row],[level_id]],Level_id!$A$2:$B$5,2)</f>
        <v>Beginner Level</v>
      </c>
      <c r="O2739" t="str">
        <f>LOWER(טבלה1[[#This Row],[level_desc]])</f>
        <v>beginner level</v>
      </c>
      <c r="P2739" s="3" t="str">
        <f>UPPER(טבלה1[[#This Row],[small letters]])</f>
        <v>BEGINNER LEVEL</v>
      </c>
      <c r="Q2739">
        <f>LEN(טבלה1[[#This Row],[no spaces]])</f>
        <v>14</v>
      </c>
      <c r="R2739" t="str">
        <f>TRIM(טבלה1[[#This Row],[small letters]])</f>
        <v>beginner level</v>
      </c>
      <c r="S2739" s="6">
        <v>2</v>
      </c>
      <c r="T2739" s="12">
        <v>41932</v>
      </c>
      <c r="U2739" s="6">
        <f>DAY(טבלה1[[#This Row],[published_date]])</f>
        <v>20</v>
      </c>
      <c r="V2739" s="6">
        <f>MONTH(טבלה1[[#This Row],[published_date]])</f>
        <v>10</v>
      </c>
      <c r="W2739" s="6">
        <f>YEAR(טבלה1[[#This Row],[published_date]])</f>
        <v>2014</v>
      </c>
      <c r="X2739">
        <v>4</v>
      </c>
      <c r="Y2739" t="str">
        <f>VLOOKUP(טבלה1[[#This Row],[subject_id]],Subject_id!$A$2:$B$5,2)</f>
        <v>Web Development</v>
      </c>
      <c r="Z2739" s="7">
        <v>43465</v>
      </c>
      <c r="AA2739">
        <f>_xlfn.DAYS(טבלה1[[#This Row],[Removal_date]],טבלה1[[#This Row],[published_date]])</f>
        <v>1533</v>
      </c>
      <c r="AB2739" s="4">
        <f>טבלה1[[#This Row],[price]]*טבלה1[[#This Row],[num_subscribers]]</f>
        <v>48040</v>
      </c>
    </row>
    <row r="2740" spans="1:28" x14ac:dyDescent="0.3">
      <c r="A2740">
        <v>313512</v>
      </c>
      <c r="B2740" t="s">
        <v>1052</v>
      </c>
      <c r="C2740" t="str">
        <f>LEFT(טבלה1[[#This Row],[course_title]],10)</f>
        <v xml:space="preserve">Financial </v>
      </c>
      <c r="D2740" t="str">
        <f>RIGHT(טבלה1[[#This Row],[course_title]],10)</f>
        <v>als/Basics</v>
      </c>
      <c r="E2740" t="str">
        <f>MID(טבלה1[[#This Row],[course_title]],2,10)</f>
        <v>inancial R</v>
      </c>
      <c r="F2740" t="s">
        <v>1053</v>
      </c>
      <c r="G2740" t="str">
        <f>REPLACE(טבלה1[[#This Row],[url]],19,3,"com")</f>
        <v>https://www.udemy.com/financial-reporting-fundamentals/</v>
      </c>
      <c r="H2740" t="b">
        <v>1</v>
      </c>
      <c r="I2740" s="4">
        <v>20</v>
      </c>
      <c r="J2740" s="5">
        <v>2</v>
      </c>
      <c r="K2740" s="5">
        <v>0</v>
      </c>
      <c r="L2740" s="5">
        <v>28</v>
      </c>
      <c r="M2740">
        <v>2</v>
      </c>
      <c r="N2740" t="str">
        <f>VLOOKUP(טבלה1[[#This Row],[level_id]],Level_id!$A$2:$B$5,2)</f>
        <v>Beginner Level</v>
      </c>
      <c r="O2740" t="str">
        <f>LOWER(טבלה1[[#This Row],[level_desc]])</f>
        <v>beginner level</v>
      </c>
      <c r="P2740" s="3" t="str">
        <f>UPPER(טבלה1[[#This Row],[small letters]])</f>
        <v>BEGINNER LEVEL</v>
      </c>
      <c r="Q2740">
        <f>LEN(טבלה1[[#This Row],[no spaces]])</f>
        <v>14</v>
      </c>
      <c r="R2740" t="str">
        <f>TRIM(טבלה1[[#This Row],[small letters]])</f>
        <v>beginner level</v>
      </c>
      <c r="S2740" s="6">
        <v>2.5</v>
      </c>
      <c r="T2740" s="12">
        <v>41951</v>
      </c>
      <c r="U2740" s="6">
        <f>DAY(טבלה1[[#This Row],[published_date]])</f>
        <v>8</v>
      </c>
      <c r="V2740" s="6">
        <f>MONTH(טבלה1[[#This Row],[published_date]])</f>
        <v>11</v>
      </c>
      <c r="W2740" s="6">
        <f>YEAR(טבלה1[[#This Row],[published_date]])</f>
        <v>2014</v>
      </c>
      <c r="X2740">
        <v>1</v>
      </c>
      <c r="Y2740" t="str">
        <f>VLOOKUP(טבלה1[[#This Row],[subject_id]],Subject_id!$A$2:$B$5,2)</f>
        <v>Business Finance</v>
      </c>
      <c r="Z2740" s="7">
        <v>43465</v>
      </c>
      <c r="AA2740">
        <f>_xlfn.DAYS(טבלה1[[#This Row],[Removal_date]],טבלה1[[#This Row],[published_date]])</f>
        <v>1514</v>
      </c>
      <c r="AB2740" s="4">
        <f>טבלה1[[#This Row],[price]]*טבלה1[[#This Row],[num_subscribers]]</f>
        <v>40</v>
      </c>
    </row>
    <row r="2741" spans="1:28" x14ac:dyDescent="0.3">
      <c r="A2741">
        <v>315716</v>
      </c>
      <c r="B2741" t="s">
        <v>2094</v>
      </c>
      <c r="C2741" t="str">
        <f>LEFT(טבלה1[[#This Row],[course_title]],10)</f>
        <v>15 Mandami</v>
      </c>
      <c r="D2741" t="str">
        <f>RIGHT(טבלה1[[#This Row],[course_title]],10)</f>
        <v>o en Bolsa</v>
      </c>
      <c r="E2741" t="str">
        <f>MID(טבלה1[[#This Row],[course_title]],2,10)</f>
        <v>5 Mandamie</v>
      </c>
      <c r="F2741" t="s">
        <v>2095</v>
      </c>
      <c r="G2741" t="str">
        <f>REPLACE(טבלה1[[#This Row],[url]],19,3,"com")</f>
        <v>https://www.udemy.com/15-mandamientos-para-ganar-dinero-en-bolsa/</v>
      </c>
      <c r="H2741" t="b">
        <v>1</v>
      </c>
      <c r="I2741" s="4">
        <v>20</v>
      </c>
      <c r="J2741" s="5">
        <v>45</v>
      </c>
      <c r="K2741" s="5">
        <v>2</v>
      </c>
      <c r="L2741" s="5">
        <v>49</v>
      </c>
      <c r="M2741">
        <v>1</v>
      </c>
      <c r="N2741" t="str">
        <f>VLOOKUP(טבלה1[[#This Row],[level_id]],Level_id!$A$2:$B$5,2)</f>
        <v>All levels</v>
      </c>
      <c r="O2741" t="str">
        <f>LOWER(טבלה1[[#This Row],[level_desc]])</f>
        <v>all levels</v>
      </c>
      <c r="P2741" s="3" t="str">
        <f>UPPER(טבלה1[[#This Row],[small letters]])</f>
        <v>ALL LEVELS</v>
      </c>
      <c r="Q2741">
        <f>LEN(טבלה1[[#This Row],[no spaces]])</f>
        <v>10</v>
      </c>
      <c r="R2741" t="str">
        <f>TRIM(טבלה1[[#This Row],[small letters]])</f>
        <v>all levels</v>
      </c>
      <c r="S2741" s="6">
        <v>8.5</v>
      </c>
      <c r="T2741" s="12">
        <v>41926</v>
      </c>
      <c r="U2741" s="6">
        <f>DAY(טבלה1[[#This Row],[published_date]])</f>
        <v>14</v>
      </c>
      <c r="V2741" s="6">
        <f>MONTH(טבלה1[[#This Row],[published_date]])</f>
        <v>10</v>
      </c>
      <c r="W2741" s="6">
        <f>YEAR(טבלה1[[#This Row],[published_date]])</f>
        <v>2014</v>
      </c>
      <c r="X2741">
        <v>1</v>
      </c>
      <c r="Y2741" t="str">
        <f>VLOOKUP(טבלה1[[#This Row],[subject_id]],Subject_id!$A$2:$B$5,2)</f>
        <v>Business Finance</v>
      </c>
      <c r="Z2741" s="7">
        <v>43734</v>
      </c>
      <c r="AA2741">
        <f>_xlfn.DAYS(טבלה1[[#This Row],[Removal_date]],טבלה1[[#This Row],[published_date]])</f>
        <v>1808</v>
      </c>
      <c r="AB2741" s="4">
        <f>טבלה1[[#This Row],[price]]*טבלה1[[#This Row],[num_subscribers]]</f>
        <v>900</v>
      </c>
    </row>
    <row r="2742" spans="1:28" x14ac:dyDescent="0.3">
      <c r="A2742">
        <v>316704</v>
      </c>
      <c r="B2742" t="s">
        <v>5583</v>
      </c>
      <c r="C2742" t="str">
        <f>LEFT(טבלה1[[#This Row],[course_title]],10)</f>
        <v>Introducto</v>
      </c>
      <c r="D2742" t="str">
        <f>RIGHT(טבלה1[[#This Row],[course_title]],10)</f>
        <v>g Tutorial</v>
      </c>
      <c r="E2742" t="str">
        <f>MID(טבלה1[[#This Row],[course_title]],2,10)</f>
        <v>ntroductor</v>
      </c>
      <c r="F2742" t="s">
        <v>5584</v>
      </c>
      <c r="G2742" t="str">
        <f>REPLACE(טבלה1[[#This Row],[url]],19,3,"com")</f>
        <v>https://www.udemy.com/introductory-javascript-made-easy-training-tutorial/</v>
      </c>
      <c r="H2742" t="b">
        <v>1</v>
      </c>
      <c r="I2742" s="4">
        <v>20</v>
      </c>
      <c r="J2742" s="5">
        <v>9381</v>
      </c>
      <c r="K2742" s="5">
        <v>138</v>
      </c>
      <c r="L2742" s="5">
        <v>131</v>
      </c>
      <c r="M2742">
        <v>2</v>
      </c>
      <c r="N2742" t="str">
        <f>VLOOKUP(טבלה1[[#This Row],[level_id]],Level_id!$A$2:$B$5,2)</f>
        <v>Beginner Level</v>
      </c>
      <c r="O2742" t="str">
        <f>LOWER(טבלה1[[#This Row],[level_desc]])</f>
        <v>beginner level</v>
      </c>
      <c r="P2742" s="3" t="str">
        <f>UPPER(טבלה1[[#This Row],[small letters]])</f>
        <v>BEGINNER LEVEL</v>
      </c>
      <c r="Q2742">
        <f>LEN(טבלה1[[#This Row],[no spaces]])</f>
        <v>14</v>
      </c>
      <c r="R2742" t="str">
        <f>TRIM(טבלה1[[#This Row],[small letters]])</f>
        <v>beginner level</v>
      </c>
      <c r="S2742" s="6">
        <v>11</v>
      </c>
      <c r="T2742" s="12">
        <v>41927</v>
      </c>
      <c r="U2742" s="6">
        <f>DAY(טבלה1[[#This Row],[published_date]])</f>
        <v>15</v>
      </c>
      <c r="V2742" s="6">
        <f>MONTH(טבלה1[[#This Row],[published_date]])</f>
        <v>10</v>
      </c>
      <c r="W2742" s="6">
        <f>YEAR(טבלה1[[#This Row],[published_date]])</f>
        <v>2014</v>
      </c>
      <c r="X2742">
        <v>4</v>
      </c>
      <c r="Y2742" t="str">
        <f>VLOOKUP(טבלה1[[#This Row],[subject_id]],Subject_id!$A$2:$B$5,2)</f>
        <v>Web Development</v>
      </c>
      <c r="Z2742" s="7">
        <v>43465</v>
      </c>
      <c r="AA2742">
        <f>_xlfn.DAYS(טבלה1[[#This Row],[Removal_date]],טבלה1[[#This Row],[published_date]])</f>
        <v>1538</v>
      </c>
      <c r="AB2742" s="4">
        <f>טבלה1[[#This Row],[price]]*טבלה1[[#This Row],[num_subscribers]]</f>
        <v>187620</v>
      </c>
    </row>
    <row r="2743" spans="1:28" x14ac:dyDescent="0.3">
      <c r="A2743">
        <v>320798</v>
      </c>
      <c r="B2743" t="s">
        <v>7075</v>
      </c>
      <c r="C2743" t="str">
        <f>LEFT(טבלה1[[#This Row],[course_title]],10)</f>
        <v>How To Cre</v>
      </c>
      <c r="D2743" t="str">
        <f>RIGHT(טבלה1[[#This Row],[course_title]],10)</f>
        <v xml:space="preserve"> Developer</v>
      </c>
      <c r="E2743" t="str">
        <f>MID(טבלה1[[#This Row],[course_title]],2,10)</f>
        <v>ow To Crea</v>
      </c>
      <c r="F2743" t="s">
        <v>7076</v>
      </c>
      <c r="G2743" t="str">
        <f>REPLACE(טבלה1[[#This Row],[url]],19,3,"com")</f>
        <v>https://www.udemy.com/wordpress-website-in-under-one-hour/</v>
      </c>
      <c r="H2743" t="b">
        <v>1</v>
      </c>
      <c r="I2743" s="4">
        <v>20</v>
      </c>
      <c r="J2743" s="5">
        <v>4333</v>
      </c>
      <c r="K2743" s="5">
        <v>16</v>
      </c>
      <c r="L2743" s="5">
        <v>17</v>
      </c>
      <c r="M2743">
        <v>2</v>
      </c>
      <c r="N2743" t="str">
        <f>VLOOKUP(טבלה1[[#This Row],[level_id]],Level_id!$A$2:$B$5,2)</f>
        <v>Beginner Level</v>
      </c>
      <c r="O2743" t="str">
        <f>LOWER(טבלה1[[#This Row],[level_desc]])</f>
        <v>beginner level</v>
      </c>
      <c r="P2743" s="3" t="str">
        <f>UPPER(טבלה1[[#This Row],[small letters]])</f>
        <v>BEGINNER LEVEL</v>
      </c>
      <c r="Q2743">
        <f>LEN(טבלה1[[#This Row],[no spaces]])</f>
        <v>14</v>
      </c>
      <c r="R2743" t="str">
        <f>TRIM(טבלה1[[#This Row],[small letters]])</f>
        <v>beginner level</v>
      </c>
      <c r="S2743" s="6">
        <v>1</v>
      </c>
      <c r="T2743" s="12">
        <v>41932</v>
      </c>
      <c r="U2743" s="6">
        <f>DAY(טבלה1[[#This Row],[published_date]])</f>
        <v>20</v>
      </c>
      <c r="V2743" s="6">
        <f>MONTH(טבלה1[[#This Row],[published_date]])</f>
        <v>10</v>
      </c>
      <c r="W2743" s="6">
        <f>YEAR(טבלה1[[#This Row],[published_date]])</f>
        <v>2014</v>
      </c>
      <c r="X2743">
        <v>4</v>
      </c>
      <c r="Y2743" t="str">
        <f>VLOOKUP(טבלה1[[#This Row],[subject_id]],Subject_id!$A$2:$B$5,2)</f>
        <v>Web Development</v>
      </c>
      <c r="Z2743" s="7">
        <v>43465</v>
      </c>
      <c r="AA2743">
        <f>_xlfn.DAYS(טבלה1[[#This Row],[Removal_date]],טבלה1[[#This Row],[published_date]])</f>
        <v>1533</v>
      </c>
      <c r="AB2743" s="4">
        <f>טבלה1[[#This Row],[price]]*טבלה1[[#This Row],[num_subscribers]]</f>
        <v>86660</v>
      </c>
    </row>
    <row r="2744" spans="1:28" x14ac:dyDescent="0.3">
      <c r="A2744">
        <v>323196</v>
      </c>
      <c r="B2744" t="s">
        <v>700</v>
      </c>
      <c r="C2744" t="str">
        <f>LEFT(טבלה1[[#This Row],[course_title]],10)</f>
        <v>Master Fin</v>
      </c>
      <c r="D2744" t="str">
        <f>RIGHT(טבלה1[[#This Row],[course_title]],10)</f>
        <v>hree Hours</v>
      </c>
      <c r="E2744" t="str">
        <f>MID(טבלה1[[#This Row],[course_title]],2,10)</f>
        <v>aster Fina</v>
      </c>
      <c r="F2744" t="s">
        <v>701</v>
      </c>
      <c r="G2744" t="str">
        <f>REPLACE(טבלה1[[#This Row],[url]],19,3,"com")</f>
        <v>https://www.udemy.com/basic-finance-for-startups-smes-quick-clear-practical/</v>
      </c>
      <c r="H2744" t="b">
        <v>1</v>
      </c>
      <c r="I2744" s="4">
        <v>20</v>
      </c>
      <c r="J2744" s="5">
        <v>721</v>
      </c>
      <c r="K2744" s="5">
        <v>12</v>
      </c>
      <c r="L2744" s="5">
        <v>29</v>
      </c>
      <c r="M2744">
        <v>2</v>
      </c>
      <c r="N2744" t="str">
        <f>VLOOKUP(טבלה1[[#This Row],[level_id]],Level_id!$A$2:$B$5,2)</f>
        <v>Beginner Level</v>
      </c>
      <c r="O2744" t="str">
        <f>LOWER(טבלה1[[#This Row],[level_desc]])</f>
        <v>beginner level</v>
      </c>
      <c r="P2744" s="3" t="str">
        <f>UPPER(טבלה1[[#This Row],[small letters]])</f>
        <v>BEGINNER LEVEL</v>
      </c>
      <c r="Q2744">
        <f>LEN(טבלה1[[#This Row],[no spaces]])</f>
        <v>14</v>
      </c>
      <c r="R2744" t="str">
        <f>TRIM(טבלה1[[#This Row],[small letters]])</f>
        <v>beginner level</v>
      </c>
      <c r="S2744" s="6">
        <v>3</v>
      </c>
      <c r="T2744" s="12">
        <v>41940</v>
      </c>
      <c r="U2744" s="6">
        <f>DAY(טבלה1[[#This Row],[published_date]])</f>
        <v>28</v>
      </c>
      <c r="V2744" s="6">
        <f>MONTH(טבלה1[[#This Row],[published_date]])</f>
        <v>10</v>
      </c>
      <c r="W2744" s="6">
        <f>YEAR(טבלה1[[#This Row],[published_date]])</f>
        <v>2014</v>
      </c>
      <c r="X2744">
        <v>1</v>
      </c>
      <c r="Y2744" t="str">
        <f>VLOOKUP(טבלה1[[#This Row],[subject_id]],Subject_id!$A$2:$B$5,2)</f>
        <v>Business Finance</v>
      </c>
      <c r="Z2744" s="7">
        <v>43245</v>
      </c>
      <c r="AA2744">
        <f>_xlfn.DAYS(טבלה1[[#This Row],[Removal_date]],טבלה1[[#This Row],[published_date]])</f>
        <v>1305</v>
      </c>
      <c r="AB2744" s="4">
        <f>טבלה1[[#This Row],[price]]*טבלה1[[#This Row],[num_subscribers]]</f>
        <v>14420</v>
      </c>
    </row>
    <row r="2745" spans="1:28" x14ac:dyDescent="0.3">
      <c r="A2745">
        <v>323828</v>
      </c>
      <c r="B2745" t="s">
        <v>2382</v>
      </c>
      <c r="C2745" t="str">
        <f>LEFT(טבלה1[[#This Row],[course_title]],10)</f>
        <v>An Introdu</v>
      </c>
      <c r="D2745" t="str">
        <f>RIGHT(טבלה1[[#This Row],[course_title]],10)</f>
        <v>rex Alerts</v>
      </c>
      <c r="E2745" t="str">
        <f>MID(טבלה1[[#This Row],[course_title]],2,10)</f>
        <v>n Introduc</v>
      </c>
      <c r="F2745" t="s">
        <v>2383</v>
      </c>
      <c r="G2745" t="str">
        <f>REPLACE(טבלה1[[#This Row],[url]],19,3,"com")</f>
        <v>https://www.udemy.com/create-mt4-forex-email-sound-and-notification-alerts/</v>
      </c>
      <c r="H2745" t="b">
        <v>1</v>
      </c>
      <c r="I2745" s="4">
        <v>20</v>
      </c>
      <c r="J2745" s="5">
        <v>323</v>
      </c>
      <c r="K2745" s="5">
        <v>30</v>
      </c>
      <c r="L2745" s="5">
        <v>11</v>
      </c>
      <c r="M2745">
        <v>4</v>
      </c>
      <c r="N2745" t="str">
        <f>VLOOKUP(טבלה1[[#This Row],[level_id]],Level_id!$A$2:$B$5,2)</f>
        <v>Intermediate Level</v>
      </c>
      <c r="O2745" t="str">
        <f>LOWER(טבלה1[[#This Row],[level_desc]])</f>
        <v>intermediate level</v>
      </c>
      <c r="P2745" s="3" t="str">
        <f>UPPER(טבלה1[[#This Row],[small letters]])</f>
        <v>INTERMEDIATE LEVEL</v>
      </c>
      <c r="Q2745">
        <f>LEN(טבלה1[[#This Row],[no spaces]])</f>
        <v>18</v>
      </c>
      <c r="R2745" t="str">
        <f>TRIM(טבלה1[[#This Row],[small letters]])</f>
        <v>intermediate level</v>
      </c>
      <c r="S2745" s="6">
        <v>0.61666666699999995</v>
      </c>
      <c r="T2745" s="12">
        <v>41944</v>
      </c>
      <c r="U2745" s="6">
        <f>DAY(טבלה1[[#This Row],[published_date]])</f>
        <v>1</v>
      </c>
      <c r="V2745" s="6">
        <f>MONTH(טבלה1[[#This Row],[published_date]])</f>
        <v>11</v>
      </c>
      <c r="W2745" s="6">
        <f>YEAR(טבלה1[[#This Row],[published_date]])</f>
        <v>2014</v>
      </c>
      <c r="X2745">
        <v>1</v>
      </c>
      <c r="Y2745" t="str">
        <f>VLOOKUP(טבלה1[[#This Row],[subject_id]],Subject_id!$A$2:$B$5,2)</f>
        <v>Business Finance</v>
      </c>
      <c r="Z2745" s="7">
        <v>44114</v>
      </c>
      <c r="AA2745">
        <f>_xlfn.DAYS(טבלה1[[#This Row],[Removal_date]],טבלה1[[#This Row],[published_date]])</f>
        <v>2170</v>
      </c>
      <c r="AB2745" s="4">
        <f>טבלה1[[#This Row],[price]]*טבלה1[[#This Row],[num_subscribers]]</f>
        <v>6460</v>
      </c>
    </row>
    <row r="2746" spans="1:28" x14ac:dyDescent="0.3">
      <c r="A2746">
        <v>327310</v>
      </c>
      <c r="B2746" t="s">
        <v>3118</v>
      </c>
      <c r="C2746" t="str">
        <f>LEFT(טבלה1[[#This Row],[course_title]],10)</f>
        <v>Design Eff</v>
      </c>
      <c r="D2746" t="str">
        <f>RIGHT(טבלה1[[#This Row],[course_title]],10)</f>
        <v xml:space="preserve"> Intensive</v>
      </c>
      <c r="E2746" t="str">
        <f>MID(טבלה1[[#This Row],[course_title]],2,10)</f>
        <v>esign Effi</v>
      </c>
      <c r="F2746" t="s">
        <v>3119</v>
      </c>
      <c r="G2746" t="str">
        <f>REPLACE(טבלה1[[#This Row],[url]],19,3,"com")</f>
        <v>https://www.udemy.com/fd-design-efficiency-intensive/</v>
      </c>
      <c r="H2746" t="b">
        <v>1</v>
      </c>
      <c r="I2746" s="4">
        <v>20</v>
      </c>
      <c r="J2746" s="5">
        <v>6</v>
      </c>
      <c r="K2746" s="5">
        <v>0</v>
      </c>
      <c r="L2746" s="5">
        <v>5</v>
      </c>
      <c r="M2746">
        <v>4</v>
      </c>
      <c r="N2746" t="str">
        <f>VLOOKUP(טבלה1[[#This Row],[level_id]],Level_id!$A$2:$B$5,2)</f>
        <v>Intermediate Level</v>
      </c>
      <c r="O2746" t="str">
        <f>LOWER(טבלה1[[#This Row],[level_desc]])</f>
        <v>intermediate level</v>
      </c>
      <c r="P2746" s="3" t="str">
        <f>UPPER(טבלה1[[#This Row],[small letters]])</f>
        <v>INTERMEDIATE LEVEL</v>
      </c>
      <c r="Q2746">
        <f>LEN(טבלה1[[#This Row],[no spaces]])</f>
        <v>18</v>
      </c>
      <c r="R2746" t="str">
        <f>TRIM(טבלה1[[#This Row],[small letters]])</f>
        <v>intermediate level</v>
      </c>
      <c r="S2746" s="6">
        <v>0.55000000000000004</v>
      </c>
      <c r="T2746" s="12">
        <v>42016</v>
      </c>
      <c r="U2746" s="6">
        <f>DAY(טבלה1[[#This Row],[published_date]])</f>
        <v>12</v>
      </c>
      <c r="V2746" s="6">
        <f>MONTH(טבלה1[[#This Row],[published_date]])</f>
        <v>1</v>
      </c>
      <c r="W2746" s="6">
        <f>YEAR(טבלה1[[#This Row],[published_date]])</f>
        <v>2015</v>
      </c>
      <c r="X2746">
        <v>2</v>
      </c>
      <c r="Y2746" t="str">
        <f>VLOOKUP(טבלה1[[#This Row],[subject_id]],Subject_id!$A$2:$B$5,2)</f>
        <v>Graphic Design</v>
      </c>
      <c r="Z2746" s="7">
        <v>44114</v>
      </c>
      <c r="AA2746">
        <f>_xlfn.DAYS(טבלה1[[#This Row],[Removal_date]],טבלה1[[#This Row],[published_date]])</f>
        <v>2098</v>
      </c>
      <c r="AB2746" s="4">
        <f>טבלה1[[#This Row],[price]]*טבלה1[[#This Row],[num_subscribers]]</f>
        <v>120</v>
      </c>
    </row>
    <row r="2747" spans="1:28" x14ac:dyDescent="0.3">
      <c r="A2747">
        <v>327788</v>
      </c>
      <c r="B2747" t="s">
        <v>950</v>
      </c>
      <c r="C2747" t="str">
        <f>LEFT(טבלה1[[#This Row],[course_title]],10)</f>
        <v xml:space="preserve">Bitcoin - </v>
      </c>
      <c r="D2747" t="str">
        <f>RIGHT(טבלה1[[#This Row],[course_title]],10)</f>
        <v>sive Guide</v>
      </c>
      <c r="E2747" t="str">
        <f>MID(טבלה1[[#This Row],[course_title]],2,10)</f>
        <v>itcoin - A</v>
      </c>
      <c r="F2747" t="s">
        <v>951</v>
      </c>
      <c r="G2747" t="str">
        <f>REPLACE(טבלה1[[#This Row],[url]],19,3,"com")</f>
        <v>https://www.udemy.com/bitcoin-a-comprehensive-guide/</v>
      </c>
      <c r="H2747" t="b">
        <v>1</v>
      </c>
      <c r="I2747" s="4">
        <v>20</v>
      </c>
      <c r="J2747" s="5">
        <v>283</v>
      </c>
      <c r="K2747" s="5">
        <v>13</v>
      </c>
      <c r="L2747" s="5">
        <v>35</v>
      </c>
      <c r="M2747">
        <v>1</v>
      </c>
      <c r="N2747" t="str">
        <f>VLOOKUP(טבלה1[[#This Row],[level_id]],Level_id!$A$2:$B$5,2)</f>
        <v>All levels</v>
      </c>
      <c r="O2747" t="str">
        <f>LOWER(טבלה1[[#This Row],[level_desc]])</f>
        <v>all levels</v>
      </c>
      <c r="P2747" s="3" t="str">
        <f>UPPER(טבלה1[[#This Row],[small letters]])</f>
        <v>ALL LEVELS</v>
      </c>
      <c r="Q2747">
        <f>LEN(טבלה1[[#This Row],[no spaces]])</f>
        <v>10</v>
      </c>
      <c r="R2747" t="str">
        <f>TRIM(טבלה1[[#This Row],[small letters]])</f>
        <v>all levels</v>
      </c>
      <c r="S2747" s="6">
        <v>2.5</v>
      </c>
      <c r="T2747" s="12">
        <v>42031</v>
      </c>
      <c r="U2747" s="6">
        <f>DAY(טבלה1[[#This Row],[published_date]])</f>
        <v>27</v>
      </c>
      <c r="V2747" s="6">
        <f>MONTH(טבלה1[[#This Row],[published_date]])</f>
        <v>1</v>
      </c>
      <c r="W2747" s="6">
        <f>YEAR(טבלה1[[#This Row],[published_date]])</f>
        <v>2015</v>
      </c>
      <c r="X2747">
        <v>1</v>
      </c>
      <c r="Y2747" t="str">
        <f>VLOOKUP(טבלה1[[#This Row],[subject_id]],Subject_id!$A$2:$B$5,2)</f>
        <v>Business Finance</v>
      </c>
      <c r="Z2747" s="7">
        <v>43318</v>
      </c>
      <c r="AA2747">
        <f>_xlfn.DAYS(טבלה1[[#This Row],[Removal_date]],טבלה1[[#This Row],[published_date]])</f>
        <v>1287</v>
      </c>
      <c r="AB2747" s="4">
        <f>טבלה1[[#This Row],[price]]*טבלה1[[#This Row],[num_subscribers]]</f>
        <v>5660</v>
      </c>
    </row>
    <row r="2748" spans="1:28" x14ac:dyDescent="0.3">
      <c r="A2748">
        <v>327962</v>
      </c>
      <c r="B2748" t="s">
        <v>964</v>
      </c>
      <c r="C2748" t="str">
        <f>LEFT(טבלה1[[#This Row],[course_title]],10)</f>
        <v>Forex Trad</v>
      </c>
      <c r="D2748" t="str">
        <f>RIGHT(טבלה1[[#This Row],[course_title]],10)</f>
        <v>Profitably</v>
      </c>
      <c r="E2748" t="str">
        <f>MID(טבלה1[[#This Row],[course_title]],2,10)</f>
        <v>orex Tradi</v>
      </c>
      <c r="F2748" t="s">
        <v>965</v>
      </c>
      <c r="G2748" t="str">
        <f>REPLACE(טבלה1[[#This Row],[url]],19,3,"com")</f>
        <v>https://www.udemy.com/learn-how-to-make-1000s-a-day-forex-trading-in-under-1-hour/</v>
      </c>
      <c r="H2748" t="b">
        <v>1</v>
      </c>
      <c r="I2748" s="4">
        <v>20</v>
      </c>
      <c r="J2748" s="5">
        <v>512</v>
      </c>
      <c r="K2748" s="5">
        <v>13</v>
      </c>
      <c r="L2748" s="5">
        <v>15</v>
      </c>
      <c r="M2748">
        <v>1</v>
      </c>
      <c r="N2748" t="str">
        <f>VLOOKUP(טבלה1[[#This Row],[level_id]],Level_id!$A$2:$B$5,2)</f>
        <v>All levels</v>
      </c>
      <c r="O2748" t="str">
        <f>LOWER(טבלה1[[#This Row],[level_desc]])</f>
        <v>all levels</v>
      </c>
      <c r="P2748" s="3" t="str">
        <f>UPPER(טבלה1[[#This Row],[small letters]])</f>
        <v>ALL LEVELS</v>
      </c>
      <c r="Q2748">
        <f>LEN(טבלה1[[#This Row],[no spaces]])</f>
        <v>10</v>
      </c>
      <c r="R2748" t="str">
        <f>TRIM(טבלה1[[#This Row],[small letters]])</f>
        <v>all levels</v>
      </c>
      <c r="S2748" s="6">
        <v>0.66666666699999999</v>
      </c>
      <c r="T2748" s="12">
        <v>41947</v>
      </c>
      <c r="U2748" s="6">
        <f>DAY(טבלה1[[#This Row],[published_date]])</f>
        <v>4</v>
      </c>
      <c r="V2748" s="6">
        <f>MONTH(טבלה1[[#This Row],[published_date]])</f>
        <v>11</v>
      </c>
      <c r="W2748" s="6">
        <f>YEAR(טבלה1[[#This Row],[published_date]])</f>
        <v>2014</v>
      </c>
      <c r="X2748">
        <v>1</v>
      </c>
      <c r="Y2748" t="str">
        <f>VLOOKUP(טבלה1[[#This Row],[subject_id]],Subject_id!$A$2:$B$5,2)</f>
        <v>Business Finance</v>
      </c>
      <c r="Z2748" s="7">
        <v>43318</v>
      </c>
      <c r="AA2748">
        <f>_xlfn.DAYS(טבלה1[[#This Row],[Removal_date]],טבלה1[[#This Row],[published_date]])</f>
        <v>1371</v>
      </c>
      <c r="AB2748" s="4">
        <f>טבלה1[[#This Row],[price]]*טבלה1[[#This Row],[num_subscribers]]</f>
        <v>10240</v>
      </c>
    </row>
    <row r="2749" spans="1:28" x14ac:dyDescent="0.3">
      <c r="A2749">
        <v>330900</v>
      </c>
      <c r="B2749" t="s">
        <v>7333</v>
      </c>
      <c r="C2749" t="str">
        <f>LEFT(טבלה1[[#This Row],[course_title]],10)</f>
        <v>Learn Grun</v>
      </c>
      <c r="D2749" t="str">
        <f>RIGHT(טבלה1[[#This Row],[course_title]],10)</f>
        <v>d Workflow</v>
      </c>
      <c r="E2749" t="str">
        <f>MID(טבלה1[[#This Row],[course_title]],2,10)</f>
        <v>earn Grunt</v>
      </c>
      <c r="F2749" t="s">
        <v>7334</v>
      </c>
      <c r="G2749" t="str">
        <f>REPLACE(טבלה1[[#This Row],[url]],19,3,"com")</f>
        <v>https://www.udemy.com/learn-grunt-automate-your-front-end-workflow/</v>
      </c>
      <c r="H2749" t="b">
        <v>1</v>
      </c>
      <c r="I2749" s="4">
        <v>20</v>
      </c>
      <c r="J2749" s="5">
        <v>496</v>
      </c>
      <c r="K2749" s="5">
        <v>113</v>
      </c>
      <c r="L2749" s="5">
        <v>17</v>
      </c>
      <c r="M2749">
        <v>1</v>
      </c>
      <c r="N2749" t="str">
        <f>VLOOKUP(טבלה1[[#This Row],[level_id]],Level_id!$A$2:$B$5,2)</f>
        <v>All levels</v>
      </c>
      <c r="O2749" t="str">
        <f>LOWER(טבלה1[[#This Row],[level_desc]])</f>
        <v>all levels</v>
      </c>
      <c r="P2749" s="3" t="str">
        <f>UPPER(טבלה1[[#This Row],[small letters]])</f>
        <v>ALL LEVELS</v>
      </c>
      <c r="Q2749">
        <f>LEN(טבלה1[[#This Row],[no spaces]])</f>
        <v>10</v>
      </c>
      <c r="R2749" t="str">
        <f>TRIM(טבלה1[[#This Row],[small letters]])</f>
        <v>all levels</v>
      </c>
      <c r="S2749" s="6">
        <v>1</v>
      </c>
      <c r="T2749" s="12">
        <v>41992</v>
      </c>
      <c r="U2749" s="6">
        <f>DAY(טבלה1[[#This Row],[published_date]])</f>
        <v>19</v>
      </c>
      <c r="V2749" s="6">
        <f>MONTH(טבלה1[[#This Row],[published_date]])</f>
        <v>12</v>
      </c>
      <c r="W2749" s="6">
        <f>YEAR(טבלה1[[#This Row],[published_date]])</f>
        <v>2014</v>
      </c>
      <c r="X2749">
        <v>4</v>
      </c>
      <c r="Y2749" t="str">
        <f>VLOOKUP(טבלה1[[#This Row],[subject_id]],Subject_id!$A$2:$B$5,2)</f>
        <v>Web Development</v>
      </c>
      <c r="Z2749" s="7">
        <v>43734</v>
      </c>
      <c r="AA2749">
        <f>_xlfn.DAYS(טבלה1[[#This Row],[Removal_date]],טבלה1[[#This Row],[published_date]])</f>
        <v>1742</v>
      </c>
      <c r="AB2749" s="4">
        <f>טבלה1[[#This Row],[price]]*טבלה1[[#This Row],[num_subscribers]]</f>
        <v>9920</v>
      </c>
    </row>
    <row r="2750" spans="1:28" x14ac:dyDescent="0.3">
      <c r="A2750">
        <v>331600</v>
      </c>
      <c r="B2750" t="s">
        <v>1240</v>
      </c>
      <c r="C2750" t="str">
        <f>LEFT(טבלה1[[#This Row],[course_title]],10)</f>
        <v>Learn Book</v>
      </c>
      <c r="D2750" t="str">
        <f>RIGHT(טבלה1[[#This Row],[course_title]],10)</f>
        <v>om Scratch</v>
      </c>
      <c r="E2750" t="str">
        <f>MID(טבלה1[[#This Row],[course_title]],2,10)</f>
        <v>earn Bookk</v>
      </c>
      <c r="F2750" t="s">
        <v>1241</v>
      </c>
      <c r="G2750" t="str">
        <f>REPLACE(טבלה1[[#This Row],[url]],19,3,"com")</f>
        <v>https://www.udemy.com/bookkeeping/</v>
      </c>
      <c r="H2750" t="b">
        <v>1</v>
      </c>
      <c r="I2750" s="4">
        <v>20</v>
      </c>
      <c r="J2750" s="5">
        <v>168</v>
      </c>
      <c r="K2750" s="5">
        <v>2</v>
      </c>
      <c r="L2750" s="5">
        <v>21</v>
      </c>
      <c r="M2750">
        <v>1</v>
      </c>
      <c r="N2750" t="str">
        <f>VLOOKUP(טבלה1[[#This Row],[level_id]],Level_id!$A$2:$B$5,2)</f>
        <v>All levels</v>
      </c>
      <c r="O2750" t="str">
        <f>LOWER(טבלה1[[#This Row],[level_desc]])</f>
        <v>all levels</v>
      </c>
      <c r="P2750" s="3" t="str">
        <f>UPPER(טבלה1[[#This Row],[small letters]])</f>
        <v>ALL LEVELS</v>
      </c>
      <c r="Q2750">
        <f>LEN(טבלה1[[#This Row],[no spaces]])</f>
        <v>10</v>
      </c>
      <c r="R2750" t="str">
        <f>TRIM(טבלה1[[#This Row],[small letters]])</f>
        <v>all levels</v>
      </c>
      <c r="S2750" s="6">
        <v>3</v>
      </c>
      <c r="T2750" s="12">
        <v>41948</v>
      </c>
      <c r="U2750" s="6">
        <f>DAY(טבלה1[[#This Row],[published_date]])</f>
        <v>5</v>
      </c>
      <c r="V2750" s="6">
        <f>MONTH(טבלה1[[#This Row],[published_date]])</f>
        <v>11</v>
      </c>
      <c r="W2750" s="6">
        <f>YEAR(טבלה1[[#This Row],[published_date]])</f>
        <v>2014</v>
      </c>
      <c r="X2750">
        <v>1</v>
      </c>
      <c r="Y2750" t="str">
        <f>VLOOKUP(טבלה1[[#This Row],[subject_id]],Subject_id!$A$2:$B$5,2)</f>
        <v>Business Finance</v>
      </c>
      <c r="Z2750" s="7">
        <v>43318</v>
      </c>
      <c r="AA2750">
        <f>_xlfn.DAYS(טבלה1[[#This Row],[Removal_date]],טבלה1[[#This Row],[published_date]])</f>
        <v>1370</v>
      </c>
      <c r="AB2750" s="4">
        <f>טבלה1[[#This Row],[price]]*טבלה1[[#This Row],[num_subscribers]]</f>
        <v>3360</v>
      </c>
    </row>
    <row r="2751" spans="1:28" x14ac:dyDescent="0.3">
      <c r="A2751">
        <v>331970</v>
      </c>
      <c r="B2751" t="s">
        <v>3654</v>
      </c>
      <c r="C2751" t="str">
        <f>LEFT(טבלה1[[#This Row],[course_title]],10)</f>
        <v xml:space="preserve">Learn Oud </v>
      </c>
      <c r="D2751" t="str">
        <f>RIGHT(טבלה1[[#This Row],[course_title]],10)</f>
        <v>Required!)</v>
      </c>
      <c r="E2751" t="str">
        <f>MID(טבלה1[[#This Row],[course_title]],2,10)</f>
        <v>earn Oud 1</v>
      </c>
      <c r="F2751" t="s">
        <v>3655</v>
      </c>
      <c r="G2751" t="str">
        <f>REPLACE(טבלה1[[#This Row],[url]],19,3,"com")</f>
        <v>https://www.udemy.com/learn-oud/</v>
      </c>
      <c r="H2751" t="b">
        <v>1</v>
      </c>
      <c r="I2751" s="4">
        <v>20</v>
      </c>
      <c r="J2751" s="5">
        <v>153</v>
      </c>
      <c r="K2751" s="5">
        <v>27</v>
      </c>
      <c r="L2751" s="5">
        <v>38</v>
      </c>
      <c r="M2751">
        <v>2</v>
      </c>
      <c r="N2751" t="str">
        <f>VLOOKUP(טבלה1[[#This Row],[level_id]],Level_id!$A$2:$B$5,2)</f>
        <v>Beginner Level</v>
      </c>
      <c r="O2751" t="str">
        <f>LOWER(טבלה1[[#This Row],[level_desc]])</f>
        <v>beginner level</v>
      </c>
      <c r="P2751" s="3" t="str">
        <f>UPPER(טבלה1[[#This Row],[small letters]])</f>
        <v>BEGINNER LEVEL</v>
      </c>
      <c r="Q2751">
        <f>LEN(טבלה1[[#This Row],[no spaces]])</f>
        <v>14</v>
      </c>
      <c r="R2751" t="str">
        <f>TRIM(טבלה1[[#This Row],[small letters]])</f>
        <v>beginner level</v>
      </c>
      <c r="S2751" s="6">
        <v>3.5</v>
      </c>
      <c r="T2751" s="12">
        <v>42257</v>
      </c>
      <c r="U2751" s="6">
        <f>DAY(טבלה1[[#This Row],[published_date]])</f>
        <v>10</v>
      </c>
      <c r="V2751" s="6">
        <f>MONTH(טבלה1[[#This Row],[published_date]])</f>
        <v>9</v>
      </c>
      <c r="W2751" s="6">
        <f>YEAR(טבלה1[[#This Row],[published_date]])</f>
        <v>2015</v>
      </c>
      <c r="X2751">
        <v>3</v>
      </c>
      <c r="Y2751" t="str">
        <f>VLOOKUP(טבלה1[[#This Row],[subject_id]],Subject_id!$A$2:$B$5,2)</f>
        <v>Musical Instruments</v>
      </c>
      <c r="Z2751" s="7">
        <v>43465</v>
      </c>
      <c r="AA2751">
        <f>_xlfn.DAYS(טבלה1[[#This Row],[Removal_date]],טבלה1[[#This Row],[published_date]])</f>
        <v>1208</v>
      </c>
      <c r="AB2751" s="4">
        <f>טבלה1[[#This Row],[price]]*טבלה1[[#This Row],[num_subscribers]]</f>
        <v>3060</v>
      </c>
    </row>
    <row r="2752" spans="1:28" x14ac:dyDescent="0.3">
      <c r="A2752">
        <v>332690</v>
      </c>
      <c r="B2752" t="s">
        <v>876</v>
      </c>
      <c r="C2752" t="str">
        <f>LEFT(טבלה1[[#This Row],[course_title]],10)</f>
        <v>Introducti</v>
      </c>
      <c r="D2752" t="str">
        <f>RIGHT(טבלה1[[#This Row],[course_title]],10)</f>
        <v>For Stocks</v>
      </c>
      <c r="E2752" t="str">
        <f>MID(טבלה1[[#This Row],[course_title]],2,10)</f>
        <v>ntroductio</v>
      </c>
      <c r="F2752" t="s">
        <v>877</v>
      </c>
      <c r="G2752" t="str">
        <f>REPLACE(טבלה1[[#This Row],[url]],19,3,"com")</f>
        <v>https://www.udemy.com/intro-price-theory-klatch-tminr/</v>
      </c>
      <c r="H2752" t="b">
        <v>1</v>
      </c>
      <c r="I2752" s="4">
        <v>20</v>
      </c>
      <c r="J2752" s="5">
        <v>45</v>
      </c>
      <c r="K2752" s="5">
        <v>4</v>
      </c>
      <c r="L2752" s="5">
        <v>6</v>
      </c>
      <c r="M2752">
        <v>2</v>
      </c>
      <c r="N2752" t="str">
        <f>VLOOKUP(טבלה1[[#This Row],[level_id]],Level_id!$A$2:$B$5,2)</f>
        <v>Beginner Level</v>
      </c>
      <c r="O2752" t="str">
        <f>LOWER(טבלה1[[#This Row],[level_desc]])</f>
        <v>beginner level</v>
      </c>
      <c r="P2752" s="3" t="str">
        <f>UPPER(טבלה1[[#This Row],[small letters]])</f>
        <v>BEGINNER LEVEL</v>
      </c>
      <c r="Q2752">
        <f>LEN(טבלה1[[#This Row],[no spaces]])</f>
        <v>14</v>
      </c>
      <c r="R2752" t="str">
        <f>TRIM(טבלה1[[#This Row],[small letters]])</f>
        <v>beginner level</v>
      </c>
      <c r="S2752" s="6">
        <v>1</v>
      </c>
      <c r="T2752" s="12">
        <v>41967</v>
      </c>
      <c r="U2752" s="6">
        <f>DAY(טבלה1[[#This Row],[published_date]])</f>
        <v>24</v>
      </c>
      <c r="V2752" s="6">
        <f>MONTH(טבלה1[[#This Row],[published_date]])</f>
        <v>11</v>
      </c>
      <c r="W2752" s="6">
        <f>YEAR(טבלה1[[#This Row],[published_date]])</f>
        <v>2014</v>
      </c>
      <c r="X2752">
        <v>1</v>
      </c>
      <c r="Y2752" t="str">
        <f>VLOOKUP(טבלה1[[#This Row],[subject_id]],Subject_id!$A$2:$B$5,2)</f>
        <v>Business Finance</v>
      </c>
      <c r="Z2752" s="7">
        <v>43465</v>
      </c>
      <c r="AA2752">
        <f>_xlfn.DAYS(טבלה1[[#This Row],[Removal_date]],טבלה1[[#This Row],[published_date]])</f>
        <v>1498</v>
      </c>
      <c r="AB2752" s="4">
        <f>טבלה1[[#This Row],[price]]*טבלה1[[#This Row],[num_subscribers]]</f>
        <v>900</v>
      </c>
    </row>
    <row r="2753" spans="1:28" x14ac:dyDescent="0.3">
      <c r="A2753">
        <v>334838</v>
      </c>
      <c r="B2753" t="s">
        <v>1954</v>
      </c>
      <c r="C2753" t="str">
        <f>LEFT(טבלה1[[#This Row],[course_title]],10)</f>
        <v xml:space="preserve">Economics </v>
      </c>
      <c r="D2753" t="str">
        <f>RIGHT(טבלה1[[#This Row],[course_title]],10)</f>
        <v>l 1 - 2014</v>
      </c>
      <c r="E2753" t="str">
        <f>MID(טבלה1[[#This Row],[course_title]],2,10)</f>
        <v>conomics -</v>
      </c>
      <c r="F2753" t="s">
        <v>1955</v>
      </c>
      <c r="G2753" t="str">
        <f>REPLACE(טבלה1[[#This Row],[url]],19,3,"com")</f>
        <v>https://www.udemy.com/economics-cfa-level-1-2014/</v>
      </c>
      <c r="H2753" t="b">
        <v>1</v>
      </c>
      <c r="I2753" s="4">
        <v>20</v>
      </c>
      <c r="J2753" s="5">
        <v>135</v>
      </c>
      <c r="K2753" s="5">
        <v>20</v>
      </c>
      <c r="L2753" s="5">
        <v>24</v>
      </c>
      <c r="M2753">
        <v>2</v>
      </c>
      <c r="N2753" t="str">
        <f>VLOOKUP(טבלה1[[#This Row],[level_id]],Level_id!$A$2:$B$5,2)</f>
        <v>Beginner Level</v>
      </c>
      <c r="O2753" t="str">
        <f>LOWER(טבלה1[[#This Row],[level_desc]])</f>
        <v>beginner level</v>
      </c>
      <c r="P2753" s="3" t="str">
        <f>UPPER(טבלה1[[#This Row],[small letters]])</f>
        <v>BEGINNER LEVEL</v>
      </c>
      <c r="Q2753">
        <f>LEN(טבלה1[[#This Row],[no spaces]])</f>
        <v>14</v>
      </c>
      <c r="R2753" t="str">
        <f>TRIM(טבלה1[[#This Row],[small letters]])</f>
        <v>beginner level</v>
      </c>
      <c r="S2753" s="6">
        <v>4</v>
      </c>
      <c r="T2753" s="12">
        <v>41951</v>
      </c>
      <c r="U2753" s="6">
        <f>DAY(טבלה1[[#This Row],[published_date]])</f>
        <v>8</v>
      </c>
      <c r="V2753" s="6">
        <f>MONTH(טבלה1[[#This Row],[published_date]])</f>
        <v>11</v>
      </c>
      <c r="W2753" s="6">
        <f>YEAR(טבלה1[[#This Row],[published_date]])</f>
        <v>2014</v>
      </c>
      <c r="X2753">
        <v>1</v>
      </c>
      <c r="Y2753" t="str">
        <f>VLOOKUP(טבלה1[[#This Row],[subject_id]],Subject_id!$A$2:$B$5,2)</f>
        <v>Business Finance</v>
      </c>
      <c r="Z2753" s="7">
        <v>43465</v>
      </c>
      <c r="AA2753">
        <f>_xlfn.DAYS(טבלה1[[#This Row],[Removal_date]],טבלה1[[#This Row],[published_date]])</f>
        <v>1514</v>
      </c>
      <c r="AB2753" s="4">
        <f>טבלה1[[#This Row],[price]]*טבלה1[[#This Row],[num_subscribers]]</f>
        <v>2700</v>
      </c>
    </row>
    <row r="2754" spans="1:28" x14ac:dyDescent="0.3">
      <c r="A2754">
        <v>335902</v>
      </c>
      <c r="B2754" t="s">
        <v>3582</v>
      </c>
      <c r="C2754" t="str">
        <f>LEFT(טבלה1[[#This Row],[course_title]],10)</f>
        <v>eBook Cove</v>
      </c>
      <c r="D2754" t="str">
        <f>RIGHT(טבלה1[[#This Row],[course_title]],10)</f>
        <v>ver Design</v>
      </c>
      <c r="E2754" t="str">
        <f>MID(טבלה1[[#This Row],[course_title]],2,10)</f>
        <v>Book Cover</v>
      </c>
      <c r="F2754" t="s">
        <v>3583</v>
      </c>
      <c r="G2754" t="str">
        <f>REPLACE(טבלה1[[#This Row],[url]],19,3,"com")</f>
        <v>https://www.udemy.com/ebooks-cover-design/</v>
      </c>
      <c r="H2754" t="b">
        <v>1</v>
      </c>
      <c r="I2754" s="4">
        <v>20</v>
      </c>
      <c r="J2754" s="5">
        <v>30</v>
      </c>
      <c r="K2754" s="5">
        <v>3</v>
      </c>
      <c r="L2754" s="5">
        <v>14</v>
      </c>
      <c r="M2754">
        <v>4</v>
      </c>
      <c r="N2754" t="str">
        <f>VLOOKUP(טבלה1[[#This Row],[level_id]],Level_id!$A$2:$B$5,2)</f>
        <v>Intermediate Level</v>
      </c>
      <c r="O2754" t="str">
        <f>LOWER(טבלה1[[#This Row],[level_desc]])</f>
        <v>intermediate level</v>
      </c>
      <c r="P2754" s="3" t="str">
        <f>UPPER(טבלה1[[#This Row],[small letters]])</f>
        <v>INTERMEDIATE LEVEL</v>
      </c>
      <c r="Q2754">
        <f>LEN(טבלה1[[#This Row],[no spaces]])</f>
        <v>18</v>
      </c>
      <c r="R2754" t="str">
        <f>TRIM(טבלה1[[#This Row],[small letters]])</f>
        <v>intermediate level</v>
      </c>
      <c r="S2754" s="6">
        <v>1.5</v>
      </c>
      <c r="T2754" s="12">
        <v>41947</v>
      </c>
      <c r="U2754" s="6">
        <f>DAY(טבלה1[[#This Row],[published_date]])</f>
        <v>4</v>
      </c>
      <c r="V2754" s="6">
        <f>MONTH(טבלה1[[#This Row],[published_date]])</f>
        <v>11</v>
      </c>
      <c r="W2754" s="6">
        <f>YEAR(טבלה1[[#This Row],[published_date]])</f>
        <v>2014</v>
      </c>
      <c r="X2754">
        <v>2</v>
      </c>
      <c r="Y2754" t="str">
        <f>VLOOKUP(טבלה1[[#This Row],[subject_id]],Subject_id!$A$2:$B$5,2)</f>
        <v>Graphic Design</v>
      </c>
      <c r="Z2754" s="7">
        <v>44114</v>
      </c>
      <c r="AA2754">
        <f>_xlfn.DAYS(טבלה1[[#This Row],[Removal_date]],טבלה1[[#This Row],[published_date]])</f>
        <v>2167</v>
      </c>
      <c r="AB2754" s="4">
        <f>טבלה1[[#This Row],[price]]*טבלה1[[#This Row],[num_subscribers]]</f>
        <v>600</v>
      </c>
    </row>
    <row r="2755" spans="1:28" x14ac:dyDescent="0.3">
      <c r="A2755">
        <v>339382</v>
      </c>
      <c r="B2755" t="s">
        <v>4723</v>
      </c>
      <c r="C2755" t="str">
        <f>LEFT(טבלה1[[#This Row],[course_title]],10)</f>
        <v>Guitar for</v>
      </c>
      <c r="D2755" t="str">
        <f>RIGHT(טבלה1[[#This Row],[course_title]],10)</f>
        <v>Christmas!</v>
      </c>
      <c r="E2755" t="str">
        <f>MID(טבלה1[[#This Row],[course_title]],2,10)</f>
        <v xml:space="preserve">uitar for </v>
      </c>
      <c r="F2755" t="s">
        <v>4724</v>
      </c>
      <c r="G2755" t="str">
        <f>REPLACE(טבלה1[[#This Row],[url]],19,3,"com")</f>
        <v>https://www.udemy.com/guitar-for-christmas/</v>
      </c>
      <c r="H2755" t="b">
        <v>1</v>
      </c>
      <c r="I2755" s="4">
        <v>20</v>
      </c>
      <c r="J2755" s="5">
        <v>7</v>
      </c>
      <c r="K2755" s="5">
        <v>0</v>
      </c>
      <c r="L2755" s="5">
        <v>17</v>
      </c>
      <c r="M2755">
        <v>2</v>
      </c>
      <c r="N2755" t="str">
        <f>VLOOKUP(טבלה1[[#This Row],[level_id]],Level_id!$A$2:$B$5,2)</f>
        <v>Beginner Level</v>
      </c>
      <c r="O2755" t="str">
        <f>LOWER(טבלה1[[#This Row],[level_desc]])</f>
        <v>beginner level</v>
      </c>
      <c r="P2755" s="3" t="str">
        <f>UPPER(טבלה1[[#This Row],[small letters]])</f>
        <v>BEGINNER LEVEL</v>
      </c>
      <c r="Q2755">
        <f>LEN(טבלה1[[#This Row],[no spaces]])</f>
        <v>14</v>
      </c>
      <c r="R2755" t="str">
        <f>TRIM(טבלה1[[#This Row],[small letters]])</f>
        <v>beginner level</v>
      </c>
      <c r="S2755" s="6">
        <v>0.53333333299999997</v>
      </c>
      <c r="T2755" s="12">
        <v>41973</v>
      </c>
      <c r="U2755" s="6">
        <f>DAY(טבלה1[[#This Row],[published_date]])</f>
        <v>30</v>
      </c>
      <c r="V2755" s="6">
        <f>MONTH(טבלה1[[#This Row],[published_date]])</f>
        <v>11</v>
      </c>
      <c r="W2755" s="6">
        <f>YEAR(טבלה1[[#This Row],[published_date]])</f>
        <v>2014</v>
      </c>
      <c r="X2755">
        <v>3</v>
      </c>
      <c r="Y2755" t="str">
        <f>VLOOKUP(טבלה1[[#This Row],[subject_id]],Subject_id!$A$2:$B$5,2)</f>
        <v>Musical Instruments</v>
      </c>
      <c r="Z2755" s="7">
        <v>43465</v>
      </c>
      <c r="AA2755">
        <f>_xlfn.DAYS(טבלה1[[#This Row],[Removal_date]],טבלה1[[#This Row],[published_date]])</f>
        <v>1492</v>
      </c>
      <c r="AB2755" s="4">
        <f>טבלה1[[#This Row],[price]]*טבלה1[[#This Row],[num_subscribers]]</f>
        <v>140</v>
      </c>
    </row>
    <row r="2756" spans="1:28" x14ac:dyDescent="0.3">
      <c r="A2756">
        <v>339560</v>
      </c>
      <c r="B2756" t="s">
        <v>3576</v>
      </c>
      <c r="C2756" t="str">
        <f>LEFT(טבלה1[[#This Row],[course_title]],10)</f>
        <v>How to des</v>
      </c>
      <c r="D2756" t="str">
        <f>RIGHT(טבלה1[[#This Row],[course_title]],10)</f>
        <v>esentation</v>
      </c>
      <c r="E2756" t="str">
        <f>MID(טבלה1[[#This Row],[course_title]],2,10)</f>
        <v>ow to desi</v>
      </c>
      <c r="F2756" t="s">
        <v>3577</v>
      </c>
      <c r="G2756" t="str">
        <f>REPLACE(טבלה1[[#This Row],[url]],19,3,"com")</f>
        <v>https://www.udemy.com/how-to-design-professional-animated-powerpoint-presentation/</v>
      </c>
      <c r="H2756" t="b">
        <v>1</v>
      </c>
      <c r="I2756" s="4">
        <v>20</v>
      </c>
      <c r="J2756" s="5">
        <v>286</v>
      </c>
      <c r="K2756" s="5">
        <v>7</v>
      </c>
      <c r="L2756" s="5">
        <v>7</v>
      </c>
      <c r="M2756">
        <v>1</v>
      </c>
      <c r="N2756" t="str">
        <f>VLOOKUP(טבלה1[[#This Row],[level_id]],Level_id!$A$2:$B$5,2)</f>
        <v>All levels</v>
      </c>
      <c r="O2756" t="str">
        <f>LOWER(טבלה1[[#This Row],[level_desc]])</f>
        <v>all levels</v>
      </c>
      <c r="P2756" s="3" t="str">
        <f>UPPER(טבלה1[[#This Row],[small letters]])</f>
        <v>ALL LEVELS</v>
      </c>
      <c r="Q2756">
        <f>LEN(טבלה1[[#This Row],[no spaces]])</f>
        <v>10</v>
      </c>
      <c r="R2756" t="str">
        <f>TRIM(טבלה1[[#This Row],[small letters]])</f>
        <v>all levels</v>
      </c>
      <c r="S2756" s="6">
        <v>1</v>
      </c>
      <c r="T2756" s="12">
        <v>41954</v>
      </c>
      <c r="U2756" s="6">
        <f>DAY(טבלה1[[#This Row],[published_date]])</f>
        <v>11</v>
      </c>
      <c r="V2756" s="6">
        <f>MONTH(טבלה1[[#This Row],[published_date]])</f>
        <v>11</v>
      </c>
      <c r="W2756" s="6">
        <f>YEAR(טבלה1[[#This Row],[published_date]])</f>
        <v>2014</v>
      </c>
      <c r="X2756">
        <v>2</v>
      </c>
      <c r="Y2756" t="str">
        <f>VLOOKUP(טבלה1[[#This Row],[subject_id]],Subject_id!$A$2:$B$5,2)</f>
        <v>Graphic Design</v>
      </c>
      <c r="Z2756" s="7">
        <v>43734</v>
      </c>
      <c r="AA2756">
        <f>_xlfn.DAYS(טבלה1[[#This Row],[Removal_date]],טבלה1[[#This Row],[published_date]])</f>
        <v>1780</v>
      </c>
      <c r="AB2756" s="4">
        <f>טבלה1[[#This Row],[price]]*טבלה1[[#This Row],[num_subscribers]]</f>
        <v>5720</v>
      </c>
    </row>
    <row r="2757" spans="1:28" x14ac:dyDescent="0.3">
      <c r="A2757">
        <v>349144</v>
      </c>
      <c r="B2757" t="s">
        <v>2610</v>
      </c>
      <c r="C2757" t="str">
        <f>LEFT(טבלה1[[#This Row],[course_title]],10)</f>
        <v>Photoshop:</v>
      </c>
      <c r="D2757" t="str">
        <f>RIGHT(טבלה1[[#This Row],[course_title]],10)</f>
        <v xml:space="preserve"> Photoshop</v>
      </c>
      <c r="E2757" t="str">
        <f>MID(טבלה1[[#This Row],[course_title]],2,10)</f>
        <v xml:space="preserve">hotoshop: </v>
      </c>
      <c r="F2757" t="s">
        <v>2611</v>
      </c>
      <c r="G2757" t="str">
        <f>REPLACE(טבלה1[[#This Row],[url]],19,3,"com")</f>
        <v>https://www.udemy.com/photoshop-painting-tutorial/</v>
      </c>
      <c r="H2757" t="b">
        <v>1</v>
      </c>
      <c r="I2757" s="4">
        <v>20</v>
      </c>
      <c r="J2757" s="5">
        <v>1332</v>
      </c>
      <c r="K2757" s="5">
        <v>31</v>
      </c>
      <c r="L2757" s="5">
        <v>24</v>
      </c>
      <c r="M2757">
        <v>2</v>
      </c>
      <c r="N2757" t="str">
        <f>VLOOKUP(טבלה1[[#This Row],[level_id]],Level_id!$A$2:$B$5,2)</f>
        <v>Beginner Level</v>
      </c>
      <c r="O2757" t="str">
        <f>LOWER(טבלה1[[#This Row],[level_desc]])</f>
        <v>beginner level</v>
      </c>
      <c r="P2757" s="3" t="str">
        <f>UPPER(טבלה1[[#This Row],[small letters]])</f>
        <v>BEGINNER LEVEL</v>
      </c>
      <c r="Q2757">
        <f>LEN(טבלה1[[#This Row],[no spaces]])</f>
        <v>14</v>
      </c>
      <c r="R2757" t="str">
        <f>TRIM(טבלה1[[#This Row],[small letters]])</f>
        <v>beginner level</v>
      </c>
      <c r="S2757" s="6">
        <v>2</v>
      </c>
      <c r="T2757" s="12">
        <v>41979</v>
      </c>
      <c r="U2757" s="6">
        <f>DAY(טבלה1[[#This Row],[published_date]])</f>
        <v>6</v>
      </c>
      <c r="V2757" s="6">
        <f>MONTH(טבלה1[[#This Row],[published_date]])</f>
        <v>12</v>
      </c>
      <c r="W2757" s="6">
        <f>YEAR(טבלה1[[#This Row],[published_date]])</f>
        <v>2014</v>
      </c>
      <c r="X2757">
        <v>2</v>
      </c>
      <c r="Y2757" t="str">
        <f>VLOOKUP(טבלה1[[#This Row],[subject_id]],Subject_id!$A$2:$B$5,2)</f>
        <v>Graphic Design</v>
      </c>
      <c r="Z2757" s="7">
        <v>43465</v>
      </c>
      <c r="AA2757">
        <f>_xlfn.DAYS(טבלה1[[#This Row],[Removal_date]],טבלה1[[#This Row],[published_date]])</f>
        <v>1486</v>
      </c>
      <c r="AB2757" s="4">
        <f>טבלה1[[#This Row],[price]]*טבלה1[[#This Row],[num_subscribers]]</f>
        <v>26640</v>
      </c>
    </row>
    <row r="2758" spans="1:28" x14ac:dyDescent="0.3">
      <c r="A2758">
        <v>358508</v>
      </c>
      <c r="B2758" t="s">
        <v>5758</v>
      </c>
      <c r="C2758" t="str">
        <f>LEFT(טבלה1[[#This Row],[course_title]],10)</f>
        <v>Create Jek</v>
      </c>
      <c r="D2758" t="str">
        <f>RIGHT(טבלה1[[#This Row],[course_title]],10)</f>
        <v>ke a Ninja</v>
      </c>
      <c r="E2758" t="str">
        <f>MID(טבלה1[[#This Row],[course_title]],2,10)</f>
        <v>reate Jeky</v>
      </c>
      <c r="F2758" t="s">
        <v>5759</v>
      </c>
      <c r="G2758" t="str">
        <f>REPLACE(טבלה1[[#This Row],[url]],19,3,"com")</f>
        <v>https://www.udemy.com/create-free-jekyll-blog-on-github-pages-like-a-ninja/</v>
      </c>
      <c r="H2758" t="b">
        <v>1</v>
      </c>
      <c r="I2758" s="4">
        <v>20</v>
      </c>
      <c r="J2758" s="5">
        <v>5056</v>
      </c>
      <c r="K2758" s="5">
        <v>74</v>
      </c>
      <c r="L2758" s="5">
        <v>11</v>
      </c>
      <c r="M2758">
        <v>2</v>
      </c>
      <c r="N2758" t="str">
        <f>VLOOKUP(טבלה1[[#This Row],[level_id]],Level_id!$A$2:$B$5,2)</f>
        <v>Beginner Level</v>
      </c>
      <c r="O2758" t="str">
        <f>LOWER(טבלה1[[#This Row],[level_desc]])</f>
        <v>beginner level</v>
      </c>
      <c r="P2758" s="3" t="str">
        <f>UPPER(טבלה1[[#This Row],[small letters]])</f>
        <v>BEGINNER LEVEL</v>
      </c>
      <c r="Q2758">
        <f>LEN(טבלה1[[#This Row],[no spaces]])</f>
        <v>14</v>
      </c>
      <c r="R2758" t="str">
        <f>TRIM(טבלה1[[#This Row],[small letters]])</f>
        <v>beginner level</v>
      </c>
      <c r="S2758" s="6">
        <v>2</v>
      </c>
      <c r="T2758" s="12">
        <v>41986</v>
      </c>
      <c r="U2758" s="6">
        <f>DAY(טבלה1[[#This Row],[published_date]])</f>
        <v>13</v>
      </c>
      <c r="V2758" s="6">
        <f>MONTH(טבלה1[[#This Row],[published_date]])</f>
        <v>12</v>
      </c>
      <c r="W2758" s="6">
        <f>YEAR(טבלה1[[#This Row],[published_date]])</f>
        <v>2014</v>
      </c>
      <c r="X2758">
        <v>4</v>
      </c>
      <c r="Y2758" t="str">
        <f>VLOOKUP(טבלה1[[#This Row],[subject_id]],Subject_id!$A$2:$B$5,2)</f>
        <v>Web Development</v>
      </c>
      <c r="Z2758" s="7">
        <v>43465</v>
      </c>
      <c r="AA2758">
        <f>_xlfn.DAYS(טבלה1[[#This Row],[Removal_date]],טבלה1[[#This Row],[published_date]])</f>
        <v>1479</v>
      </c>
      <c r="AB2758" s="4">
        <f>טבלה1[[#This Row],[price]]*טבלה1[[#This Row],[num_subscribers]]</f>
        <v>101120</v>
      </c>
    </row>
    <row r="2759" spans="1:28" x14ac:dyDescent="0.3">
      <c r="A2759">
        <v>362530</v>
      </c>
      <c r="B2759" t="s">
        <v>1906</v>
      </c>
      <c r="C2759" t="str">
        <f>LEFT(טבלה1[[#This Row],[course_title]],10)</f>
        <v>Public Spe</v>
      </c>
      <c r="D2759" t="str">
        <f>RIGHT(טבלה1[[#This Row],[course_title]],10)</f>
        <v>sentations</v>
      </c>
      <c r="E2759" t="str">
        <f>MID(טבלה1[[#This Row],[course_title]],2,10)</f>
        <v>ublic Spea</v>
      </c>
      <c r="F2759" t="s">
        <v>1907</v>
      </c>
      <c r="G2759" t="str">
        <f>REPLACE(טבלה1[[#This Row],[url]],19,3,"com")</f>
        <v>https://www.udemy.com/how-to-give-financial-presentations/</v>
      </c>
      <c r="H2759" t="b">
        <v>1</v>
      </c>
      <c r="I2759" s="4">
        <v>20</v>
      </c>
      <c r="J2759" s="5">
        <v>916</v>
      </c>
      <c r="K2759" s="5">
        <v>6</v>
      </c>
      <c r="L2759" s="5">
        <v>23</v>
      </c>
      <c r="M2759">
        <v>1</v>
      </c>
      <c r="N2759" t="str">
        <f>VLOOKUP(טבלה1[[#This Row],[level_id]],Level_id!$A$2:$B$5,2)</f>
        <v>All levels</v>
      </c>
      <c r="O2759" t="str">
        <f>LOWER(טבלה1[[#This Row],[level_desc]])</f>
        <v>all levels</v>
      </c>
      <c r="P2759" s="3" t="str">
        <f>UPPER(טבלה1[[#This Row],[small letters]])</f>
        <v>ALL LEVELS</v>
      </c>
      <c r="Q2759">
        <f>LEN(טבלה1[[#This Row],[no spaces]])</f>
        <v>10</v>
      </c>
      <c r="R2759" t="str">
        <f>TRIM(טבלה1[[#This Row],[small letters]])</f>
        <v>all levels</v>
      </c>
      <c r="S2759" s="6">
        <v>6.5</v>
      </c>
      <c r="T2759" s="12">
        <v>41984</v>
      </c>
      <c r="U2759" s="6">
        <f>DAY(טבלה1[[#This Row],[published_date]])</f>
        <v>11</v>
      </c>
      <c r="V2759" s="6">
        <f>MONTH(טבלה1[[#This Row],[published_date]])</f>
        <v>12</v>
      </c>
      <c r="W2759" s="6">
        <f>YEAR(טבלה1[[#This Row],[published_date]])</f>
        <v>2014</v>
      </c>
      <c r="X2759">
        <v>1</v>
      </c>
      <c r="Y2759" t="str">
        <f>VLOOKUP(טבלה1[[#This Row],[subject_id]],Subject_id!$A$2:$B$5,2)</f>
        <v>Business Finance</v>
      </c>
      <c r="Z2759" s="7">
        <v>43318</v>
      </c>
      <c r="AA2759">
        <f>_xlfn.DAYS(טבלה1[[#This Row],[Removal_date]],טבלה1[[#This Row],[published_date]])</f>
        <v>1334</v>
      </c>
      <c r="AB2759" s="4">
        <f>טבלה1[[#This Row],[price]]*טבלה1[[#This Row],[num_subscribers]]</f>
        <v>18320</v>
      </c>
    </row>
    <row r="2760" spans="1:28" x14ac:dyDescent="0.3">
      <c r="A2760">
        <v>364034</v>
      </c>
      <c r="B2760" t="s">
        <v>1208</v>
      </c>
      <c r="C2760" t="str">
        <f>LEFT(טבלה1[[#This Row],[course_title]],10)</f>
        <v>Finanzas y</v>
      </c>
      <c r="D2760" t="str">
        <f>RIGHT(טבלה1[[#This Row],[course_title]],10)</f>
        <v>e Negocios</v>
      </c>
      <c r="E2760" t="str">
        <f>MID(טבלה1[[#This Row],[course_title]],2,10)</f>
        <v xml:space="preserve">inanzas y </v>
      </c>
      <c r="F2760" t="s">
        <v>1209</v>
      </c>
      <c r="G2760" t="str">
        <f>REPLACE(טבלה1[[#This Row],[url]],19,3,"com")</f>
        <v>https://www.udemy.com/finanzas-y-analisis-financiero-manejo-seguro-de-negocios/</v>
      </c>
      <c r="H2760" t="b">
        <v>1</v>
      </c>
      <c r="I2760" s="4">
        <v>20</v>
      </c>
      <c r="J2760" s="5">
        <v>50</v>
      </c>
      <c r="K2760" s="5">
        <v>18</v>
      </c>
      <c r="L2760" s="5">
        <v>13</v>
      </c>
      <c r="M2760">
        <v>2</v>
      </c>
      <c r="N2760" t="str">
        <f>VLOOKUP(טבלה1[[#This Row],[level_id]],Level_id!$A$2:$B$5,2)</f>
        <v>Beginner Level</v>
      </c>
      <c r="O2760" t="str">
        <f>LOWER(טבלה1[[#This Row],[level_desc]])</f>
        <v>beginner level</v>
      </c>
      <c r="P2760" s="3" t="str">
        <f>UPPER(טבלה1[[#This Row],[small letters]])</f>
        <v>BEGINNER LEVEL</v>
      </c>
      <c r="Q2760">
        <f>LEN(טבלה1[[#This Row],[no spaces]])</f>
        <v>14</v>
      </c>
      <c r="R2760" t="str">
        <f>TRIM(טבלה1[[#This Row],[small letters]])</f>
        <v>beginner level</v>
      </c>
      <c r="S2760" s="6">
        <v>1.5</v>
      </c>
      <c r="T2760" s="12">
        <v>41989</v>
      </c>
      <c r="U2760" s="6">
        <f>DAY(טבלה1[[#This Row],[published_date]])</f>
        <v>16</v>
      </c>
      <c r="V2760" s="6">
        <f>MONTH(טבלה1[[#This Row],[published_date]])</f>
        <v>12</v>
      </c>
      <c r="W2760" s="6">
        <f>YEAR(טבלה1[[#This Row],[published_date]])</f>
        <v>2014</v>
      </c>
      <c r="X2760">
        <v>1</v>
      </c>
      <c r="Y2760" t="str">
        <f>VLOOKUP(טבלה1[[#This Row],[subject_id]],Subject_id!$A$2:$B$5,2)</f>
        <v>Business Finance</v>
      </c>
      <c r="Z2760" s="7">
        <v>43465</v>
      </c>
      <c r="AA2760">
        <f>_xlfn.DAYS(טבלה1[[#This Row],[Removal_date]],טבלה1[[#This Row],[published_date]])</f>
        <v>1476</v>
      </c>
      <c r="AB2760" s="4">
        <f>טבלה1[[#This Row],[price]]*טבלה1[[#This Row],[num_subscribers]]</f>
        <v>1000</v>
      </c>
    </row>
    <row r="2761" spans="1:28" x14ac:dyDescent="0.3">
      <c r="A2761">
        <v>364206</v>
      </c>
      <c r="B2761" t="s">
        <v>1704</v>
      </c>
      <c r="C2761" t="str">
        <f>LEFT(טבלה1[[#This Row],[course_title]],10)</f>
        <v>Media Trai</v>
      </c>
      <c r="D2761" t="str">
        <f>RIGHT(טבלה1[[#This Row],[course_title]],10)</f>
        <v>fessionals</v>
      </c>
      <c r="E2761" t="str">
        <f>MID(טבלה1[[#This Row],[course_title]],2,10)</f>
        <v>edia Train</v>
      </c>
      <c r="F2761" t="s">
        <v>1705</v>
      </c>
      <c r="G2761" t="str">
        <f>REPLACE(טבלה1[[#This Row],[url]],19,3,"com")</f>
        <v>https://www.udemy.com/media-training-for-financial-service-professionals/</v>
      </c>
      <c r="H2761" t="b">
        <v>1</v>
      </c>
      <c r="I2761" s="4">
        <v>20</v>
      </c>
      <c r="J2761" s="5">
        <v>1254</v>
      </c>
      <c r="K2761" s="5">
        <v>2</v>
      </c>
      <c r="L2761" s="5">
        <v>64</v>
      </c>
      <c r="M2761">
        <v>1</v>
      </c>
      <c r="N2761" t="str">
        <f>VLOOKUP(טבלה1[[#This Row],[level_id]],Level_id!$A$2:$B$5,2)</f>
        <v>All levels</v>
      </c>
      <c r="O2761" t="str">
        <f>LOWER(טבלה1[[#This Row],[level_desc]])</f>
        <v>all levels</v>
      </c>
      <c r="P2761" s="3" t="str">
        <f>UPPER(טבלה1[[#This Row],[small letters]])</f>
        <v>ALL LEVELS</v>
      </c>
      <c r="Q2761">
        <f>LEN(טבלה1[[#This Row],[no spaces]])</f>
        <v>10</v>
      </c>
      <c r="R2761" t="str">
        <f>TRIM(טבלה1[[#This Row],[small letters]])</f>
        <v>all levels</v>
      </c>
      <c r="S2761" s="6">
        <v>7</v>
      </c>
      <c r="T2761" s="12">
        <v>41984</v>
      </c>
      <c r="U2761" s="6">
        <f>DAY(טבלה1[[#This Row],[published_date]])</f>
        <v>11</v>
      </c>
      <c r="V2761" s="6">
        <f>MONTH(טבלה1[[#This Row],[published_date]])</f>
        <v>12</v>
      </c>
      <c r="W2761" s="6">
        <f>YEAR(טבלה1[[#This Row],[published_date]])</f>
        <v>2014</v>
      </c>
      <c r="X2761">
        <v>1</v>
      </c>
      <c r="Y2761" t="str">
        <f>VLOOKUP(טבלה1[[#This Row],[subject_id]],Subject_id!$A$2:$B$5,2)</f>
        <v>Business Finance</v>
      </c>
      <c r="Z2761" s="7">
        <v>43318</v>
      </c>
      <c r="AA2761">
        <f>_xlfn.DAYS(טבלה1[[#This Row],[Removal_date]],טבלה1[[#This Row],[published_date]])</f>
        <v>1334</v>
      </c>
      <c r="AB2761" s="4">
        <f>טבלה1[[#This Row],[price]]*טבלה1[[#This Row],[num_subscribers]]</f>
        <v>25080</v>
      </c>
    </row>
    <row r="2762" spans="1:28" x14ac:dyDescent="0.3">
      <c r="A2762">
        <v>364986</v>
      </c>
      <c r="B2762" t="s">
        <v>3264</v>
      </c>
      <c r="C2762" t="str">
        <f>LEFT(טבלה1[[#This Row],[course_title]],10)</f>
        <v>Apple Watc</v>
      </c>
      <c r="D2762" t="str">
        <f>RIGHT(טבלה1[[#This Row],[course_title]],10)</f>
        <v>tch Design</v>
      </c>
      <c r="E2762" t="str">
        <f>MID(טבלה1[[#This Row],[course_title]],2,10)</f>
        <v>pple Watch</v>
      </c>
      <c r="F2762" t="s">
        <v>3265</v>
      </c>
      <c r="G2762" t="str">
        <f>REPLACE(טבלה1[[#This Row],[url]],19,3,"com")</f>
        <v>https://www.udemy.com/apple-watch-design/</v>
      </c>
      <c r="H2762" t="b">
        <v>1</v>
      </c>
      <c r="I2762" s="4">
        <v>20</v>
      </c>
      <c r="J2762" s="5">
        <v>9847</v>
      </c>
      <c r="K2762" s="5">
        <v>24</v>
      </c>
      <c r="L2762" s="5">
        <v>35</v>
      </c>
      <c r="M2762">
        <v>1</v>
      </c>
      <c r="N2762" t="str">
        <f>VLOOKUP(טבלה1[[#This Row],[level_id]],Level_id!$A$2:$B$5,2)</f>
        <v>All levels</v>
      </c>
      <c r="O2762" t="str">
        <f>LOWER(טבלה1[[#This Row],[level_desc]])</f>
        <v>all levels</v>
      </c>
      <c r="P2762" s="3" t="str">
        <f>UPPER(טבלה1[[#This Row],[small letters]])</f>
        <v>ALL LEVELS</v>
      </c>
      <c r="Q2762">
        <f>LEN(טבלה1[[#This Row],[no spaces]])</f>
        <v>10</v>
      </c>
      <c r="R2762" t="str">
        <f>TRIM(טבלה1[[#This Row],[small letters]])</f>
        <v>all levels</v>
      </c>
      <c r="S2762" s="6">
        <v>4</v>
      </c>
      <c r="T2762" s="12">
        <v>42002</v>
      </c>
      <c r="U2762" s="6">
        <f>DAY(טבלה1[[#This Row],[published_date]])</f>
        <v>29</v>
      </c>
      <c r="V2762" s="6">
        <f>MONTH(טבלה1[[#This Row],[published_date]])</f>
        <v>12</v>
      </c>
      <c r="W2762" s="6">
        <f>YEAR(טבלה1[[#This Row],[published_date]])</f>
        <v>2014</v>
      </c>
      <c r="X2762">
        <v>2</v>
      </c>
      <c r="Y2762" t="str">
        <f>VLOOKUP(טבלה1[[#This Row],[subject_id]],Subject_id!$A$2:$B$5,2)</f>
        <v>Graphic Design</v>
      </c>
      <c r="Z2762" s="7">
        <v>43734</v>
      </c>
      <c r="AA2762">
        <f>_xlfn.DAYS(טבלה1[[#This Row],[Removal_date]],טבלה1[[#This Row],[published_date]])</f>
        <v>1732</v>
      </c>
      <c r="AB2762" s="4">
        <f>טבלה1[[#This Row],[price]]*טבלה1[[#This Row],[num_subscribers]]</f>
        <v>196940</v>
      </c>
    </row>
    <row r="2763" spans="1:28" x14ac:dyDescent="0.3">
      <c r="A2763">
        <v>365426</v>
      </c>
      <c r="B2763" t="s">
        <v>6731</v>
      </c>
      <c r="C2763" t="str">
        <f>LEFT(טבלה1[[#This Row],[course_title]],10)</f>
        <v>Build A Pr</v>
      </c>
      <c r="D2763" t="str">
        <f>RIGHT(טבלה1[[#This Row],[course_title]],10)</f>
        <v>In An Hour</v>
      </c>
      <c r="E2763" t="str">
        <f>MID(טבלה1[[#This Row],[course_title]],2,10)</f>
        <v>uild A Pro</v>
      </c>
      <c r="F2763" t="s">
        <v>6732</v>
      </c>
      <c r="G2763" t="str">
        <f>REPLACE(טבלה1[[#This Row],[url]],19,3,"com")</f>
        <v>https://www.udemy.com/build-a-professional-wordpress-website-in-an-hour/</v>
      </c>
      <c r="H2763" t="b">
        <v>1</v>
      </c>
      <c r="I2763" s="4">
        <v>20</v>
      </c>
      <c r="J2763" s="5">
        <v>1294</v>
      </c>
      <c r="K2763" s="5">
        <v>11</v>
      </c>
      <c r="L2763" s="5">
        <v>15</v>
      </c>
      <c r="M2763">
        <v>1</v>
      </c>
      <c r="N2763" t="str">
        <f>VLOOKUP(טבלה1[[#This Row],[level_id]],Level_id!$A$2:$B$5,2)</f>
        <v>All levels</v>
      </c>
      <c r="O2763" t="str">
        <f>LOWER(טבלה1[[#This Row],[level_desc]])</f>
        <v>all levels</v>
      </c>
      <c r="P2763" s="3" t="str">
        <f>UPPER(טבלה1[[#This Row],[small letters]])</f>
        <v>ALL LEVELS</v>
      </c>
      <c r="Q2763">
        <f>LEN(טבלה1[[#This Row],[no spaces]])</f>
        <v>10</v>
      </c>
      <c r="R2763" t="str">
        <f>TRIM(טבלה1[[#This Row],[small letters]])</f>
        <v>all levels</v>
      </c>
      <c r="S2763" s="6">
        <v>1</v>
      </c>
      <c r="T2763" s="12">
        <v>42004</v>
      </c>
      <c r="U2763" s="6">
        <f>DAY(טבלה1[[#This Row],[published_date]])</f>
        <v>31</v>
      </c>
      <c r="V2763" s="6">
        <f>MONTH(טבלה1[[#This Row],[published_date]])</f>
        <v>12</v>
      </c>
      <c r="W2763" s="6">
        <f>YEAR(טבלה1[[#This Row],[published_date]])</f>
        <v>2014</v>
      </c>
      <c r="X2763">
        <v>4</v>
      </c>
      <c r="Y2763" t="str">
        <f>VLOOKUP(טבלה1[[#This Row],[subject_id]],Subject_id!$A$2:$B$5,2)</f>
        <v>Web Development</v>
      </c>
      <c r="Z2763" s="7">
        <v>43734</v>
      </c>
      <c r="AA2763">
        <f>_xlfn.DAYS(טבלה1[[#This Row],[Removal_date]],טבלה1[[#This Row],[published_date]])</f>
        <v>1730</v>
      </c>
      <c r="AB2763" s="4">
        <f>טבלה1[[#This Row],[price]]*טבלה1[[#This Row],[num_subscribers]]</f>
        <v>25880</v>
      </c>
    </row>
    <row r="2764" spans="1:28" x14ac:dyDescent="0.3">
      <c r="A2764">
        <v>366194</v>
      </c>
      <c r="B2764" t="s">
        <v>2871</v>
      </c>
      <c r="C2764" t="str">
        <f>LEFT(טבלה1[[#This Row],[course_title]],10)</f>
        <v>Complete P</v>
      </c>
      <c r="D2764" t="str">
        <f>RIGHT(טבלה1[[#This Row],[course_title]],10)</f>
        <v>p-by-step)</v>
      </c>
      <c r="E2764" t="str">
        <f>MID(טבלה1[[#This Row],[course_title]],2,10)</f>
        <v>omplete Po</v>
      </c>
      <c r="F2764" t="s">
        <v>2872</v>
      </c>
      <c r="G2764" t="str">
        <f>REPLACE(טבלה1[[#This Row],[url]],19,3,"com")</f>
        <v>https://www.udemy.com/complete-portrait-and-figure-drawing-step-by-step/</v>
      </c>
      <c r="H2764" t="b">
        <v>1</v>
      </c>
      <c r="I2764" s="4">
        <v>20</v>
      </c>
      <c r="J2764" s="5">
        <v>124</v>
      </c>
      <c r="K2764" s="5">
        <v>8</v>
      </c>
      <c r="L2764" s="5">
        <v>16</v>
      </c>
      <c r="M2764">
        <v>1</v>
      </c>
      <c r="N2764" t="str">
        <f>VLOOKUP(טבלה1[[#This Row],[level_id]],Level_id!$A$2:$B$5,2)</f>
        <v>All levels</v>
      </c>
      <c r="O2764" t="str">
        <f>LOWER(טבלה1[[#This Row],[level_desc]])</f>
        <v>all levels</v>
      </c>
      <c r="P2764" s="3" t="str">
        <f>UPPER(טבלה1[[#This Row],[small letters]])</f>
        <v>ALL LEVELS</v>
      </c>
      <c r="Q2764">
        <f>LEN(טבלה1[[#This Row],[no spaces]])</f>
        <v>10</v>
      </c>
      <c r="R2764" t="str">
        <f>TRIM(טבלה1[[#This Row],[small letters]])</f>
        <v>all levels</v>
      </c>
      <c r="S2764" s="6">
        <v>1.5</v>
      </c>
      <c r="T2764" s="12">
        <v>41990</v>
      </c>
      <c r="U2764" s="6">
        <f>DAY(טבלה1[[#This Row],[published_date]])</f>
        <v>17</v>
      </c>
      <c r="V2764" s="6">
        <f>MONTH(טבלה1[[#This Row],[published_date]])</f>
        <v>12</v>
      </c>
      <c r="W2764" s="6">
        <f>YEAR(טבלה1[[#This Row],[published_date]])</f>
        <v>2014</v>
      </c>
      <c r="X2764">
        <v>2</v>
      </c>
      <c r="Y2764" t="str">
        <f>VLOOKUP(טבלה1[[#This Row],[subject_id]],Subject_id!$A$2:$B$5,2)</f>
        <v>Graphic Design</v>
      </c>
      <c r="Z2764" s="7">
        <v>43734</v>
      </c>
      <c r="AA2764">
        <f>_xlfn.DAYS(טבלה1[[#This Row],[Removal_date]],טבלה1[[#This Row],[published_date]])</f>
        <v>1744</v>
      </c>
      <c r="AB2764" s="4">
        <f>טבלה1[[#This Row],[price]]*טבלה1[[#This Row],[num_subscribers]]</f>
        <v>2480</v>
      </c>
    </row>
    <row r="2765" spans="1:28" x14ac:dyDescent="0.3">
      <c r="A2765">
        <v>366514</v>
      </c>
      <c r="B2765" t="s">
        <v>418</v>
      </c>
      <c r="C2765" t="str">
        <f>LEFT(טבלה1[[#This Row],[course_title]],10)</f>
        <v>A Value In</v>
      </c>
      <c r="D2765" t="str">
        <f>RIGHT(טבלה1[[#This Row],[course_title]],10)</f>
        <v>ock Market</v>
      </c>
      <c r="E2765" t="str">
        <f>MID(טבלה1[[#This Row],[course_title]],2,10)</f>
        <v xml:space="preserve"> Value Inv</v>
      </c>
      <c r="F2765" t="s">
        <v>419</v>
      </c>
      <c r="G2765" t="str">
        <f>REPLACE(טבלה1[[#This Row],[url]],19,3,"com")</f>
        <v>https://www.udemy.com/start-investing-the-right-way/</v>
      </c>
      <c r="H2765" t="b">
        <v>1</v>
      </c>
      <c r="I2765" s="4">
        <v>20</v>
      </c>
      <c r="J2765" s="5">
        <v>1189</v>
      </c>
      <c r="K2765" s="5">
        <v>12</v>
      </c>
      <c r="L2765" s="5">
        <v>15</v>
      </c>
      <c r="M2765">
        <v>1</v>
      </c>
      <c r="N2765" t="str">
        <f>VLOOKUP(טבלה1[[#This Row],[level_id]],Level_id!$A$2:$B$5,2)</f>
        <v>All levels</v>
      </c>
      <c r="O2765" t="str">
        <f>LOWER(טבלה1[[#This Row],[level_desc]])</f>
        <v>all levels</v>
      </c>
      <c r="P2765" s="3" t="str">
        <f>UPPER(טבלה1[[#This Row],[small letters]])</f>
        <v>ALL LEVELS</v>
      </c>
      <c r="Q2765">
        <f>LEN(טבלה1[[#This Row],[no spaces]])</f>
        <v>10</v>
      </c>
      <c r="R2765" t="str">
        <f>TRIM(טבלה1[[#This Row],[small letters]])</f>
        <v>all levels</v>
      </c>
      <c r="S2765" s="6">
        <v>1.5</v>
      </c>
      <c r="T2765" s="12">
        <v>42054</v>
      </c>
      <c r="U2765" s="6">
        <f>DAY(טבלה1[[#This Row],[published_date]])</f>
        <v>19</v>
      </c>
      <c r="V2765" s="6">
        <f>MONTH(טבלה1[[#This Row],[published_date]])</f>
        <v>2</v>
      </c>
      <c r="W2765" s="6">
        <f>YEAR(טבלה1[[#This Row],[published_date]])</f>
        <v>2015</v>
      </c>
      <c r="X2765">
        <v>1</v>
      </c>
      <c r="Y2765" t="str">
        <f>VLOOKUP(טבלה1[[#This Row],[subject_id]],Subject_id!$A$2:$B$5,2)</f>
        <v>Business Finance</v>
      </c>
      <c r="Z2765" s="7">
        <v>43408</v>
      </c>
      <c r="AA2765">
        <f>_xlfn.DAYS(טבלה1[[#This Row],[Removal_date]],טבלה1[[#This Row],[published_date]])</f>
        <v>1354</v>
      </c>
      <c r="AB2765" s="4">
        <f>טבלה1[[#This Row],[price]]*טבלה1[[#This Row],[num_subscribers]]</f>
        <v>23780</v>
      </c>
    </row>
    <row r="2766" spans="1:28" x14ac:dyDescent="0.3">
      <c r="A2766">
        <v>368916</v>
      </c>
      <c r="B2766" t="s">
        <v>2376</v>
      </c>
      <c r="C2766" t="str">
        <f>LEFT(טבלה1[[#This Row],[course_title]],10)</f>
        <v>Step by st</v>
      </c>
      <c r="D2766" t="str">
        <f>RIGHT(טבלה1[[#This Row],[course_title]],10)</f>
        <v>ss perform</v>
      </c>
      <c r="E2766" t="str">
        <f>MID(טבלה1[[#This Row],[course_title]],2,10)</f>
        <v>tep by ste</v>
      </c>
      <c r="F2766" t="s">
        <v>2377</v>
      </c>
      <c r="G2766" t="str">
        <f>REPLACE(טבלה1[[#This Row],[url]],19,3,"com")</f>
        <v>https://www.udemy.com/analyzing-business-for-beginners/</v>
      </c>
      <c r="H2766" t="b">
        <v>1</v>
      </c>
      <c r="I2766" s="4">
        <v>20</v>
      </c>
      <c r="J2766" s="5">
        <v>788</v>
      </c>
      <c r="K2766" s="5">
        <v>3</v>
      </c>
      <c r="L2766" s="5">
        <v>15</v>
      </c>
      <c r="M2766">
        <v>4</v>
      </c>
      <c r="N2766" t="str">
        <f>VLOOKUP(טבלה1[[#This Row],[level_id]],Level_id!$A$2:$B$5,2)</f>
        <v>Intermediate Level</v>
      </c>
      <c r="O2766" t="str">
        <f>LOWER(טבלה1[[#This Row],[level_desc]])</f>
        <v>intermediate level</v>
      </c>
      <c r="P2766" s="3" t="str">
        <f>UPPER(טבלה1[[#This Row],[small letters]])</f>
        <v>INTERMEDIATE LEVEL</v>
      </c>
      <c r="Q2766">
        <f>LEN(טבלה1[[#This Row],[no spaces]])</f>
        <v>18</v>
      </c>
      <c r="R2766" t="str">
        <f>TRIM(טבלה1[[#This Row],[small letters]])</f>
        <v>intermediate level</v>
      </c>
      <c r="S2766" s="6">
        <v>0.63333333300000005</v>
      </c>
      <c r="T2766" s="12">
        <v>41987</v>
      </c>
      <c r="U2766" s="6">
        <f>DAY(טבלה1[[#This Row],[published_date]])</f>
        <v>14</v>
      </c>
      <c r="V2766" s="6">
        <f>MONTH(טבלה1[[#This Row],[published_date]])</f>
        <v>12</v>
      </c>
      <c r="W2766" s="6">
        <f>YEAR(טבלה1[[#This Row],[published_date]])</f>
        <v>2014</v>
      </c>
      <c r="X2766">
        <v>1</v>
      </c>
      <c r="Y2766" t="str">
        <f>VLOOKUP(טבלה1[[#This Row],[subject_id]],Subject_id!$A$2:$B$5,2)</f>
        <v>Business Finance</v>
      </c>
      <c r="Z2766" s="7">
        <v>44114</v>
      </c>
      <c r="AA2766">
        <f>_xlfn.DAYS(טבלה1[[#This Row],[Removal_date]],טבלה1[[#This Row],[published_date]])</f>
        <v>2127</v>
      </c>
      <c r="AB2766" s="4">
        <f>טבלה1[[#This Row],[price]]*טבלה1[[#This Row],[num_subscribers]]</f>
        <v>15760</v>
      </c>
    </row>
    <row r="2767" spans="1:28" x14ac:dyDescent="0.3">
      <c r="A2767">
        <v>368958</v>
      </c>
      <c r="B2767" t="s">
        <v>3072</v>
      </c>
      <c r="C2767" t="str">
        <f>LEFT(טבלה1[[#This Row],[course_title]],10)</f>
        <v>Advanced G</v>
      </c>
      <c r="D2767" t="str">
        <f>RIGHT(טבלה1[[#This Row],[course_title]],10)</f>
        <v>tographers</v>
      </c>
      <c r="E2767" t="str">
        <f>MID(טבלה1[[#This Row],[course_title]],2,10)</f>
        <v>dvanced Gr</v>
      </c>
      <c r="F2767" t="s">
        <v>3073</v>
      </c>
      <c r="G2767" t="str">
        <f>REPLACE(טבלה1[[#This Row],[url]],19,3,"com")</f>
        <v>https://www.udemy.com/advanced-graphic-design-photoshop-cc-2014-for-photographers/</v>
      </c>
      <c r="H2767" t="b">
        <v>1</v>
      </c>
      <c r="I2767" s="4">
        <v>20</v>
      </c>
      <c r="J2767" s="5">
        <v>314</v>
      </c>
      <c r="K2767" s="5">
        <v>11</v>
      </c>
      <c r="L2767" s="5">
        <v>19</v>
      </c>
      <c r="M2767">
        <v>1</v>
      </c>
      <c r="N2767" t="str">
        <f>VLOOKUP(טבלה1[[#This Row],[level_id]],Level_id!$A$2:$B$5,2)</f>
        <v>All levels</v>
      </c>
      <c r="O2767" t="str">
        <f>LOWER(טבלה1[[#This Row],[level_desc]])</f>
        <v>all levels</v>
      </c>
      <c r="P2767" s="3" t="str">
        <f>UPPER(טבלה1[[#This Row],[small letters]])</f>
        <v>ALL LEVELS</v>
      </c>
      <c r="Q2767">
        <f>LEN(טבלה1[[#This Row],[no spaces]])</f>
        <v>10</v>
      </c>
      <c r="R2767" t="str">
        <f>TRIM(טבלה1[[#This Row],[small letters]])</f>
        <v>all levels</v>
      </c>
      <c r="S2767" s="6">
        <v>1.5</v>
      </c>
      <c r="T2767" s="12">
        <v>41992</v>
      </c>
      <c r="U2767" s="6">
        <f>DAY(טבלה1[[#This Row],[published_date]])</f>
        <v>19</v>
      </c>
      <c r="V2767" s="6">
        <f>MONTH(טבלה1[[#This Row],[published_date]])</f>
        <v>12</v>
      </c>
      <c r="W2767" s="6">
        <f>YEAR(טבלה1[[#This Row],[published_date]])</f>
        <v>2014</v>
      </c>
      <c r="X2767">
        <v>2</v>
      </c>
      <c r="Y2767" t="str">
        <f>VLOOKUP(טבלה1[[#This Row],[subject_id]],Subject_id!$A$2:$B$5,2)</f>
        <v>Graphic Design</v>
      </c>
      <c r="Z2767" s="7">
        <v>43734</v>
      </c>
      <c r="AA2767">
        <f>_xlfn.DAYS(טבלה1[[#This Row],[Removal_date]],טבלה1[[#This Row],[published_date]])</f>
        <v>1742</v>
      </c>
      <c r="AB2767" s="4">
        <f>טבלה1[[#This Row],[price]]*טבלה1[[#This Row],[num_subscribers]]</f>
        <v>6280</v>
      </c>
    </row>
    <row r="2768" spans="1:28" x14ac:dyDescent="0.3">
      <c r="A2768">
        <v>371490</v>
      </c>
      <c r="B2768" t="s">
        <v>3322</v>
      </c>
      <c r="C2768" t="str">
        <f>LEFT(טבלה1[[#This Row],[course_title]],10)</f>
        <v>Graphic De</v>
      </c>
      <c r="D2768" t="str">
        <f>RIGHT(טבלה1[[#This Row],[course_title]],10)</f>
        <v xml:space="preserve"> Photoshop</v>
      </c>
      <c r="E2768" t="str">
        <f>MID(טבלה1[[#This Row],[course_title]],2,10)</f>
        <v>raphic Des</v>
      </c>
      <c r="F2768" t="s">
        <v>3323</v>
      </c>
      <c r="G2768" t="str">
        <f>REPLACE(טבלה1[[#This Row],[url]],19,3,"com")</f>
        <v>https://www.udemy.com/create-cool-animated-gif-advertising-banners-with-photoshop/</v>
      </c>
      <c r="H2768" t="b">
        <v>1</v>
      </c>
      <c r="I2768" s="4">
        <v>20</v>
      </c>
      <c r="J2768" s="5">
        <v>6612</v>
      </c>
      <c r="K2768" s="5">
        <v>44</v>
      </c>
      <c r="L2768" s="5">
        <v>20</v>
      </c>
      <c r="M2768">
        <v>1</v>
      </c>
      <c r="N2768" t="str">
        <f>VLOOKUP(טבלה1[[#This Row],[level_id]],Level_id!$A$2:$B$5,2)</f>
        <v>All levels</v>
      </c>
      <c r="O2768" t="str">
        <f>LOWER(טבלה1[[#This Row],[level_desc]])</f>
        <v>all levels</v>
      </c>
      <c r="P2768" s="3" t="str">
        <f>UPPER(טבלה1[[#This Row],[small letters]])</f>
        <v>ALL LEVELS</v>
      </c>
      <c r="Q2768">
        <f>LEN(טבלה1[[#This Row],[no spaces]])</f>
        <v>10</v>
      </c>
      <c r="R2768" t="str">
        <f>TRIM(טבלה1[[#This Row],[small letters]])</f>
        <v>all levels</v>
      </c>
      <c r="S2768" s="6">
        <v>1</v>
      </c>
      <c r="T2768" s="12">
        <v>41992</v>
      </c>
      <c r="U2768" s="6">
        <f>DAY(טבלה1[[#This Row],[published_date]])</f>
        <v>19</v>
      </c>
      <c r="V2768" s="6">
        <f>MONTH(טבלה1[[#This Row],[published_date]])</f>
        <v>12</v>
      </c>
      <c r="W2768" s="6">
        <f>YEAR(טבלה1[[#This Row],[published_date]])</f>
        <v>2014</v>
      </c>
      <c r="X2768">
        <v>2</v>
      </c>
      <c r="Y2768" t="str">
        <f>VLOOKUP(טבלה1[[#This Row],[subject_id]],Subject_id!$A$2:$B$5,2)</f>
        <v>Graphic Design</v>
      </c>
      <c r="Z2768" s="7">
        <v>43734</v>
      </c>
      <c r="AA2768">
        <f>_xlfn.DAYS(טבלה1[[#This Row],[Removal_date]],טבלה1[[#This Row],[published_date]])</f>
        <v>1742</v>
      </c>
      <c r="AB2768" s="4">
        <f>טבלה1[[#This Row],[price]]*טבלה1[[#This Row],[num_subscribers]]</f>
        <v>132240</v>
      </c>
    </row>
    <row r="2769" spans="1:28" x14ac:dyDescent="0.3">
      <c r="A2769">
        <v>371574</v>
      </c>
      <c r="B2769" t="s">
        <v>1596</v>
      </c>
      <c r="C2769" t="str">
        <f>LEFT(טבלה1[[#This Row],[course_title]],10)</f>
        <v>Cost Accou</v>
      </c>
      <c r="D2769" t="str">
        <f>RIGHT(טבלה1[[#This Row],[course_title]],10)</f>
        <v>rse Level)</v>
      </c>
      <c r="E2769" t="str">
        <f>MID(טבלה1[[#This Row],[course_title]],2,10)</f>
        <v>ost Accoun</v>
      </c>
      <c r="F2769" t="s">
        <v>1597</v>
      </c>
      <c r="G2769" t="str">
        <f>REPLACE(טבלה1[[#This Row],[url]],19,3,"com")</f>
        <v>https://www.udemy.com/basics-of-cost-accounting/</v>
      </c>
      <c r="H2769" t="b">
        <v>1</v>
      </c>
      <c r="I2769" s="4">
        <v>20</v>
      </c>
      <c r="J2769" s="5">
        <v>1777</v>
      </c>
      <c r="K2769" s="5">
        <v>11</v>
      </c>
      <c r="L2769" s="5">
        <v>23</v>
      </c>
      <c r="M2769">
        <v>2</v>
      </c>
      <c r="N2769" t="str">
        <f>VLOOKUP(טבלה1[[#This Row],[level_id]],Level_id!$A$2:$B$5,2)</f>
        <v>Beginner Level</v>
      </c>
      <c r="O2769" t="str">
        <f>LOWER(טבלה1[[#This Row],[level_desc]])</f>
        <v>beginner level</v>
      </c>
      <c r="P2769" s="3" t="str">
        <f>UPPER(טבלה1[[#This Row],[small letters]])</f>
        <v>BEGINNER LEVEL</v>
      </c>
      <c r="Q2769">
        <f>LEN(טבלה1[[#This Row],[no spaces]])</f>
        <v>14</v>
      </c>
      <c r="R2769" t="str">
        <f>TRIM(טבלה1[[#This Row],[small letters]])</f>
        <v>beginner level</v>
      </c>
      <c r="S2769" s="6">
        <v>1</v>
      </c>
      <c r="T2769" s="12">
        <v>41990</v>
      </c>
      <c r="U2769" s="6">
        <f>DAY(טבלה1[[#This Row],[published_date]])</f>
        <v>17</v>
      </c>
      <c r="V2769" s="6">
        <f>MONTH(טבלה1[[#This Row],[published_date]])</f>
        <v>12</v>
      </c>
      <c r="W2769" s="6">
        <f>YEAR(טבלה1[[#This Row],[published_date]])</f>
        <v>2014</v>
      </c>
      <c r="X2769">
        <v>1</v>
      </c>
      <c r="Y2769" t="str">
        <f>VLOOKUP(טבלה1[[#This Row],[subject_id]],Subject_id!$A$2:$B$5,2)</f>
        <v>Business Finance</v>
      </c>
      <c r="Z2769" s="7">
        <v>43465</v>
      </c>
      <c r="AA2769">
        <f>_xlfn.DAYS(טבלה1[[#This Row],[Removal_date]],טבלה1[[#This Row],[published_date]])</f>
        <v>1475</v>
      </c>
      <c r="AB2769" s="4">
        <f>טבלה1[[#This Row],[price]]*טבלה1[[#This Row],[num_subscribers]]</f>
        <v>35540</v>
      </c>
    </row>
    <row r="2770" spans="1:28" x14ac:dyDescent="0.3">
      <c r="A2770">
        <v>371828</v>
      </c>
      <c r="B2770" t="s">
        <v>1884</v>
      </c>
      <c r="C2770" t="str">
        <f>LEFT(טבלה1[[#This Row],[course_title]],10)</f>
        <v>Manual Boo</v>
      </c>
      <c r="D2770" t="str">
        <f>RIGHT(טבלה1[[#This Row],[course_title]],10)</f>
        <v>ookkeeping</v>
      </c>
      <c r="E2770" t="str">
        <f>MID(טבלה1[[#This Row],[course_title]],2,10)</f>
        <v>anual Book</v>
      </c>
      <c r="F2770" t="s">
        <v>1885</v>
      </c>
      <c r="G2770" t="str">
        <f>REPLACE(טבלה1[[#This Row],[url]],19,3,"com")</f>
        <v>https://www.udemy.com/manual-bookkeeping/</v>
      </c>
      <c r="H2770" t="b">
        <v>1</v>
      </c>
      <c r="I2770" s="4">
        <v>20</v>
      </c>
      <c r="J2770" s="5">
        <v>28</v>
      </c>
      <c r="K2770" s="5">
        <v>2</v>
      </c>
      <c r="L2770" s="5">
        <v>26</v>
      </c>
      <c r="M2770">
        <v>4</v>
      </c>
      <c r="N2770" t="str">
        <f>VLOOKUP(טבלה1[[#This Row],[level_id]],Level_id!$A$2:$B$5,2)</f>
        <v>Intermediate Level</v>
      </c>
      <c r="O2770" t="str">
        <f>LOWER(טבלה1[[#This Row],[level_desc]])</f>
        <v>intermediate level</v>
      </c>
      <c r="P2770" s="3" t="str">
        <f>UPPER(טבלה1[[#This Row],[small letters]])</f>
        <v>INTERMEDIATE LEVEL</v>
      </c>
      <c r="Q2770">
        <f>LEN(טבלה1[[#This Row],[no spaces]])</f>
        <v>18</v>
      </c>
      <c r="R2770" t="str">
        <f>TRIM(טבלה1[[#This Row],[small letters]])</f>
        <v>intermediate level</v>
      </c>
      <c r="S2770" s="6">
        <v>2.5</v>
      </c>
      <c r="T2770" s="12">
        <v>42209</v>
      </c>
      <c r="U2770" s="6">
        <f>DAY(טבלה1[[#This Row],[published_date]])</f>
        <v>24</v>
      </c>
      <c r="V2770" s="6">
        <f>MONTH(טבלה1[[#This Row],[published_date]])</f>
        <v>7</v>
      </c>
      <c r="W2770" s="6">
        <f>YEAR(טבלה1[[#This Row],[published_date]])</f>
        <v>2015</v>
      </c>
      <c r="X2770">
        <v>1</v>
      </c>
      <c r="Y2770" t="str">
        <f>VLOOKUP(טבלה1[[#This Row],[subject_id]],Subject_id!$A$2:$B$5,2)</f>
        <v>Business Finance</v>
      </c>
      <c r="Z2770" s="7">
        <v>44114</v>
      </c>
      <c r="AA2770">
        <f>_xlfn.DAYS(טבלה1[[#This Row],[Removal_date]],טבלה1[[#This Row],[published_date]])</f>
        <v>1905</v>
      </c>
      <c r="AB2770" s="4">
        <f>טבלה1[[#This Row],[price]]*טבלה1[[#This Row],[num_subscribers]]</f>
        <v>560</v>
      </c>
    </row>
    <row r="2771" spans="1:28" x14ac:dyDescent="0.3">
      <c r="A2771">
        <v>371900</v>
      </c>
      <c r="B2771" t="s">
        <v>3242</v>
      </c>
      <c r="C2771" t="str">
        <f>LEFT(טבלה1[[#This Row],[course_title]],10)</f>
        <v>Learn to c</v>
      </c>
      <c r="D2771" t="str">
        <f>RIGHT(טבלה1[[#This Row],[course_title]],10)</f>
        <v xml:space="preserve">Photoshop </v>
      </c>
      <c r="E2771" t="str">
        <f>MID(טבלה1[[#This Row],[course_title]],2,10)</f>
        <v>earn to cr</v>
      </c>
      <c r="F2771" t="s">
        <v>3243</v>
      </c>
      <c r="G2771" t="str">
        <f>REPLACE(טבלה1[[#This Row],[url]],19,3,"com")</f>
        <v>https://www.udemy.com/learn-to-create-text-fire-effect-in-adobe-photoshop/</v>
      </c>
      <c r="H2771" t="b">
        <v>1</v>
      </c>
      <c r="I2771" s="4">
        <v>20</v>
      </c>
      <c r="J2771" s="5">
        <v>0</v>
      </c>
      <c r="K2771" s="5">
        <v>0</v>
      </c>
      <c r="L2771" s="5">
        <v>8</v>
      </c>
      <c r="M2771">
        <v>1</v>
      </c>
      <c r="N2771" t="str">
        <f>VLOOKUP(טבלה1[[#This Row],[level_id]],Level_id!$A$2:$B$5,2)</f>
        <v>All levels</v>
      </c>
      <c r="O2771" t="str">
        <f>LOWER(טבלה1[[#This Row],[level_desc]])</f>
        <v>all levels</v>
      </c>
      <c r="P2771" s="3" t="str">
        <f>UPPER(טבלה1[[#This Row],[small letters]])</f>
        <v>ALL LEVELS</v>
      </c>
      <c r="Q2771">
        <f>LEN(טבלה1[[#This Row],[no spaces]])</f>
        <v>10</v>
      </c>
      <c r="R2771" t="str">
        <f>TRIM(טבלה1[[#This Row],[small letters]])</f>
        <v>all levels</v>
      </c>
      <c r="S2771" s="6">
        <v>0.6</v>
      </c>
      <c r="T2771" s="12">
        <v>41992</v>
      </c>
      <c r="U2771" s="6">
        <f>DAY(טבלה1[[#This Row],[published_date]])</f>
        <v>19</v>
      </c>
      <c r="V2771" s="6">
        <f>MONTH(טבלה1[[#This Row],[published_date]])</f>
        <v>12</v>
      </c>
      <c r="W2771" s="6">
        <f>YEAR(טבלה1[[#This Row],[published_date]])</f>
        <v>2014</v>
      </c>
      <c r="X2771">
        <v>2</v>
      </c>
      <c r="Y2771" t="str">
        <f>VLOOKUP(טבלה1[[#This Row],[subject_id]],Subject_id!$A$2:$B$5,2)</f>
        <v>Graphic Design</v>
      </c>
      <c r="Z2771" s="7">
        <v>43734</v>
      </c>
      <c r="AA2771">
        <f>_xlfn.DAYS(טבלה1[[#This Row],[Removal_date]],טבלה1[[#This Row],[published_date]])</f>
        <v>1742</v>
      </c>
      <c r="AB2771" s="4">
        <f>טבלה1[[#This Row],[price]]*טבלה1[[#This Row],[num_subscribers]]</f>
        <v>0</v>
      </c>
    </row>
    <row r="2772" spans="1:28" x14ac:dyDescent="0.3">
      <c r="A2772">
        <v>372442</v>
      </c>
      <c r="B2772" t="s">
        <v>6949</v>
      </c>
      <c r="C2772" t="str">
        <f>LEFT(טבלה1[[#This Row],[course_title]],10)</f>
        <v xml:space="preserve">Create an </v>
      </c>
      <c r="D2772" t="str">
        <f>RIGHT(טבלה1[[#This Row],[course_title]],10)</f>
        <v>any coding</v>
      </c>
      <c r="E2772" t="str">
        <f>MID(טבלה1[[#This Row],[course_title]],2,10)</f>
        <v>reate an E</v>
      </c>
      <c r="F2772" t="s">
        <v>6950</v>
      </c>
      <c r="G2772" t="str">
        <f>REPLACE(טבלה1[[#This Row],[url]],19,3,"com")</f>
        <v>https://www.udemy.com/create-an-e-commerce-website-without-any-coding/</v>
      </c>
      <c r="H2772" t="b">
        <v>1</v>
      </c>
      <c r="I2772" s="4">
        <v>20</v>
      </c>
      <c r="J2772" s="5">
        <v>1393</v>
      </c>
      <c r="K2772" s="5">
        <v>40</v>
      </c>
      <c r="L2772" s="5">
        <v>9</v>
      </c>
      <c r="M2772">
        <v>1</v>
      </c>
      <c r="N2772" t="str">
        <f>VLOOKUP(טבלה1[[#This Row],[level_id]],Level_id!$A$2:$B$5,2)</f>
        <v>All levels</v>
      </c>
      <c r="O2772" t="str">
        <f>LOWER(טבלה1[[#This Row],[level_desc]])</f>
        <v>all levels</v>
      </c>
      <c r="P2772" s="3" t="str">
        <f>UPPER(טבלה1[[#This Row],[small letters]])</f>
        <v>ALL LEVELS</v>
      </c>
      <c r="Q2772">
        <f>LEN(טבלה1[[#This Row],[no spaces]])</f>
        <v>10</v>
      </c>
      <c r="R2772" t="str">
        <f>TRIM(טבלה1[[#This Row],[small letters]])</f>
        <v>all levels</v>
      </c>
      <c r="S2772" s="6">
        <v>0.51666666699999997</v>
      </c>
      <c r="T2772" s="12">
        <v>41991</v>
      </c>
      <c r="U2772" s="6">
        <f>DAY(טבלה1[[#This Row],[published_date]])</f>
        <v>18</v>
      </c>
      <c r="V2772" s="6">
        <f>MONTH(טבלה1[[#This Row],[published_date]])</f>
        <v>12</v>
      </c>
      <c r="W2772" s="6">
        <f>YEAR(טבלה1[[#This Row],[published_date]])</f>
        <v>2014</v>
      </c>
      <c r="X2772">
        <v>4</v>
      </c>
      <c r="Y2772" t="str">
        <f>VLOOKUP(טבלה1[[#This Row],[subject_id]],Subject_id!$A$2:$B$5,2)</f>
        <v>Web Development</v>
      </c>
      <c r="Z2772" s="7">
        <v>43734</v>
      </c>
      <c r="AA2772">
        <f>_xlfn.DAYS(טבלה1[[#This Row],[Removal_date]],טבלה1[[#This Row],[published_date]])</f>
        <v>1743</v>
      </c>
      <c r="AB2772" s="4">
        <f>טבלה1[[#This Row],[price]]*טבלה1[[#This Row],[num_subscribers]]</f>
        <v>27860</v>
      </c>
    </row>
    <row r="2773" spans="1:28" x14ac:dyDescent="0.3">
      <c r="A2773">
        <v>373716</v>
      </c>
      <c r="B2773" t="s">
        <v>1476</v>
      </c>
      <c r="C2773" t="str">
        <f>LEFT(טבלה1[[#This Row],[course_title]],10)</f>
        <v>Forex Basi</v>
      </c>
      <c r="D2773" t="str">
        <f>RIGHT(טבלה1[[#This Row],[course_title]],10)</f>
        <v>rse Level)</v>
      </c>
      <c r="E2773" t="str">
        <f>MID(טבלה1[[#This Row],[course_title]],2,10)</f>
        <v>orex Basic</v>
      </c>
      <c r="F2773" t="s">
        <v>1477</v>
      </c>
      <c r="G2773" t="str">
        <f>REPLACE(טבלה1[[#This Row],[url]],19,3,"com")</f>
        <v>https://www.udemy.com/basics-of-international-finance/</v>
      </c>
      <c r="H2773" t="b">
        <v>1</v>
      </c>
      <c r="I2773" s="4">
        <v>20</v>
      </c>
      <c r="J2773" s="5">
        <v>6050</v>
      </c>
      <c r="K2773" s="5">
        <v>34</v>
      </c>
      <c r="L2773" s="5">
        <v>25</v>
      </c>
      <c r="M2773">
        <v>1</v>
      </c>
      <c r="N2773" t="str">
        <f>VLOOKUP(טבלה1[[#This Row],[level_id]],Level_id!$A$2:$B$5,2)</f>
        <v>All levels</v>
      </c>
      <c r="O2773" t="str">
        <f>LOWER(טבלה1[[#This Row],[level_desc]])</f>
        <v>all levels</v>
      </c>
      <c r="P2773" s="3" t="str">
        <f>UPPER(טבלה1[[#This Row],[small letters]])</f>
        <v>ALL LEVELS</v>
      </c>
      <c r="Q2773">
        <f>LEN(טבלה1[[#This Row],[no spaces]])</f>
        <v>10</v>
      </c>
      <c r="R2773" t="str">
        <f>TRIM(טבלה1[[#This Row],[small letters]])</f>
        <v>all levels</v>
      </c>
      <c r="S2773" s="6">
        <v>1.5</v>
      </c>
      <c r="T2773" s="12">
        <v>41992</v>
      </c>
      <c r="U2773" s="6">
        <f>DAY(טבלה1[[#This Row],[published_date]])</f>
        <v>19</v>
      </c>
      <c r="V2773" s="6">
        <f>MONTH(טבלה1[[#This Row],[published_date]])</f>
        <v>12</v>
      </c>
      <c r="W2773" s="6">
        <f>YEAR(טבלה1[[#This Row],[published_date]])</f>
        <v>2014</v>
      </c>
      <c r="X2773">
        <v>1</v>
      </c>
      <c r="Y2773" t="str">
        <f>VLOOKUP(טבלה1[[#This Row],[subject_id]],Subject_id!$A$2:$B$5,2)</f>
        <v>Business Finance</v>
      </c>
      <c r="Z2773" s="7">
        <v>43318</v>
      </c>
      <c r="AA2773">
        <f>_xlfn.DAYS(טבלה1[[#This Row],[Removal_date]],טבלה1[[#This Row],[published_date]])</f>
        <v>1326</v>
      </c>
      <c r="AB2773" s="4">
        <f>טבלה1[[#This Row],[price]]*טבלה1[[#This Row],[num_subscribers]]</f>
        <v>121000</v>
      </c>
    </row>
    <row r="2774" spans="1:28" x14ac:dyDescent="0.3">
      <c r="A2774">
        <v>374404</v>
      </c>
      <c r="B2774" t="s">
        <v>3018</v>
      </c>
      <c r="C2774" t="str">
        <f>LEFT(טבלה1[[#This Row],[course_title]],10)</f>
        <v>Fundamento</v>
      </c>
      <c r="D2774" t="str">
        <f>RIGHT(טבלה1[[#This Row],[course_title]],10)</f>
        <v>Ã±o eficaz</v>
      </c>
      <c r="E2774" t="str">
        <f>MID(טבלה1[[#This Row],[course_title]],2,10)</f>
        <v>undamentos</v>
      </c>
      <c r="F2774" t="s">
        <v>3019</v>
      </c>
      <c r="G2774" t="str">
        <f>REPLACE(טבלה1[[#This Row],[url]],19,3,"com")</f>
        <v>https://www.udemy.com/los-fundamentos-de-la-tipografia/</v>
      </c>
      <c r="H2774" t="b">
        <v>1</v>
      </c>
      <c r="I2774" s="4">
        <v>20</v>
      </c>
      <c r="J2774" s="5">
        <v>172</v>
      </c>
      <c r="K2774" s="5">
        <v>24</v>
      </c>
      <c r="L2774" s="5">
        <v>15</v>
      </c>
      <c r="M2774">
        <v>2</v>
      </c>
      <c r="N2774" t="str">
        <f>VLOOKUP(טבלה1[[#This Row],[level_id]],Level_id!$A$2:$B$5,2)</f>
        <v>Beginner Level</v>
      </c>
      <c r="O2774" t="str">
        <f>LOWER(טבלה1[[#This Row],[level_desc]])</f>
        <v>beginner level</v>
      </c>
      <c r="P2774" s="3" t="str">
        <f>UPPER(טבלה1[[#This Row],[small letters]])</f>
        <v>BEGINNER LEVEL</v>
      </c>
      <c r="Q2774">
        <f>LEN(טבלה1[[#This Row],[no spaces]])</f>
        <v>14</v>
      </c>
      <c r="R2774" t="str">
        <f>TRIM(טבלה1[[#This Row],[small letters]])</f>
        <v>beginner level</v>
      </c>
      <c r="S2774" s="6">
        <v>1</v>
      </c>
      <c r="T2774" s="12">
        <v>42003</v>
      </c>
      <c r="U2774" s="6">
        <f>DAY(טבלה1[[#This Row],[published_date]])</f>
        <v>30</v>
      </c>
      <c r="V2774" s="6">
        <f>MONTH(טבלה1[[#This Row],[published_date]])</f>
        <v>12</v>
      </c>
      <c r="W2774" s="6">
        <f>YEAR(טבלה1[[#This Row],[published_date]])</f>
        <v>2014</v>
      </c>
      <c r="X2774">
        <v>2</v>
      </c>
      <c r="Y2774" t="str">
        <f>VLOOKUP(טבלה1[[#This Row],[subject_id]],Subject_id!$A$2:$B$5,2)</f>
        <v>Graphic Design</v>
      </c>
      <c r="Z2774" s="7">
        <v>43465</v>
      </c>
      <c r="AA2774">
        <f>_xlfn.DAYS(טבלה1[[#This Row],[Removal_date]],טבלה1[[#This Row],[published_date]])</f>
        <v>1462</v>
      </c>
      <c r="AB2774" s="4">
        <f>טבלה1[[#This Row],[price]]*טבלה1[[#This Row],[num_subscribers]]</f>
        <v>3440</v>
      </c>
    </row>
    <row r="2775" spans="1:28" x14ac:dyDescent="0.3">
      <c r="A2775">
        <v>374652</v>
      </c>
      <c r="B2775" t="s">
        <v>3170</v>
      </c>
      <c r="C2775" t="str">
        <f>LEFT(טבלה1[[#This Row],[course_title]],10)</f>
        <v>Sketch 3 -</v>
      </c>
      <c r="D2775" t="str">
        <f>RIGHT(טבלה1[[#This Row],[course_title]],10)</f>
        <v>ign (2015)</v>
      </c>
      <c r="E2775" t="str">
        <f>MID(טבלה1[[#This Row],[course_title]],2,10)</f>
        <v xml:space="preserve">ketch 3 - </v>
      </c>
      <c r="F2775" t="s">
        <v>3171</v>
      </c>
      <c r="G2775" t="str">
        <f>REPLACE(טבלה1[[#This Row],[url]],19,3,"com")</f>
        <v>https://www.udemy.com/tutorial-design-youtube-app-ui-ux-sketch3-swift/</v>
      </c>
      <c r="H2775" t="b">
        <v>1</v>
      </c>
      <c r="I2775" s="4">
        <v>20</v>
      </c>
      <c r="J2775" s="5">
        <v>481</v>
      </c>
      <c r="K2775" s="5">
        <v>15</v>
      </c>
      <c r="L2775" s="5">
        <v>66</v>
      </c>
      <c r="M2775">
        <v>1</v>
      </c>
      <c r="N2775" t="str">
        <f>VLOOKUP(טבלה1[[#This Row],[level_id]],Level_id!$A$2:$B$5,2)</f>
        <v>All levels</v>
      </c>
      <c r="O2775" t="str">
        <f>LOWER(טבלה1[[#This Row],[level_desc]])</f>
        <v>all levels</v>
      </c>
      <c r="P2775" s="3" t="str">
        <f>UPPER(טבלה1[[#This Row],[small letters]])</f>
        <v>ALL LEVELS</v>
      </c>
      <c r="Q2775">
        <f>LEN(טבלה1[[#This Row],[no spaces]])</f>
        <v>10</v>
      </c>
      <c r="R2775" t="str">
        <f>TRIM(טבלה1[[#This Row],[small letters]])</f>
        <v>all levels</v>
      </c>
      <c r="S2775" s="6">
        <v>5.5</v>
      </c>
      <c r="T2775" s="12">
        <v>42009</v>
      </c>
      <c r="U2775" s="6">
        <f>DAY(טבלה1[[#This Row],[published_date]])</f>
        <v>5</v>
      </c>
      <c r="V2775" s="6">
        <f>MONTH(טבלה1[[#This Row],[published_date]])</f>
        <v>1</v>
      </c>
      <c r="W2775" s="6">
        <f>YEAR(טבלה1[[#This Row],[published_date]])</f>
        <v>2015</v>
      </c>
      <c r="X2775">
        <v>2</v>
      </c>
      <c r="Y2775" t="str">
        <f>VLOOKUP(טבלה1[[#This Row],[subject_id]],Subject_id!$A$2:$B$5,2)</f>
        <v>Graphic Design</v>
      </c>
      <c r="Z2775" s="7">
        <v>43734</v>
      </c>
      <c r="AA2775">
        <f>_xlfn.DAYS(טבלה1[[#This Row],[Removal_date]],טבלה1[[#This Row],[published_date]])</f>
        <v>1725</v>
      </c>
      <c r="AB2775" s="4">
        <f>טבלה1[[#This Row],[price]]*טבלה1[[#This Row],[num_subscribers]]</f>
        <v>9620</v>
      </c>
    </row>
    <row r="2776" spans="1:28" x14ac:dyDescent="0.3">
      <c r="A2776">
        <v>379682</v>
      </c>
      <c r="B2776" t="s">
        <v>392</v>
      </c>
      <c r="C2776" t="str">
        <f>LEFT(טבלה1[[#This Row],[course_title]],10)</f>
        <v>Project Fu</v>
      </c>
      <c r="D2776" t="str">
        <f>RIGHT(טבלה1[[#This Row],[course_title]],10)</f>
        <v>essionals)</v>
      </c>
      <c r="E2776" t="str">
        <f>MID(טבלה1[[#This Row],[course_title]],2,10)</f>
        <v>roject Fun</v>
      </c>
      <c r="F2776" t="s">
        <v>393</v>
      </c>
      <c r="G2776" t="str">
        <f>REPLACE(טבלה1[[#This Row],[url]],19,3,"com")</f>
        <v>https://www.udemy.com/project-funding-modelling/</v>
      </c>
      <c r="H2776" t="b">
        <v>1</v>
      </c>
      <c r="I2776" s="4">
        <v>20</v>
      </c>
      <c r="J2776" s="5">
        <v>2736</v>
      </c>
      <c r="K2776" s="5">
        <v>3</v>
      </c>
      <c r="L2776" s="5">
        <v>8</v>
      </c>
      <c r="M2776">
        <v>1</v>
      </c>
      <c r="N2776" t="str">
        <f>VLOOKUP(טבלה1[[#This Row],[level_id]],Level_id!$A$2:$B$5,2)</f>
        <v>All levels</v>
      </c>
      <c r="O2776" t="str">
        <f>LOWER(טבלה1[[#This Row],[level_desc]])</f>
        <v>all levels</v>
      </c>
      <c r="P2776" s="3" t="str">
        <f>UPPER(טבלה1[[#This Row],[small letters]])</f>
        <v>ALL LEVELS</v>
      </c>
      <c r="Q2776">
        <f>LEN(טבלה1[[#This Row],[no spaces]])</f>
        <v>10</v>
      </c>
      <c r="R2776" t="str">
        <f>TRIM(טבלה1[[#This Row],[small letters]])</f>
        <v>all levels</v>
      </c>
      <c r="S2776" s="6">
        <v>1.5</v>
      </c>
      <c r="T2776" s="12">
        <v>42002</v>
      </c>
      <c r="U2776" s="6">
        <f>DAY(טבלה1[[#This Row],[published_date]])</f>
        <v>29</v>
      </c>
      <c r="V2776" s="6">
        <f>MONTH(טבלה1[[#This Row],[published_date]])</f>
        <v>12</v>
      </c>
      <c r="W2776" s="6">
        <f>YEAR(טבלה1[[#This Row],[published_date]])</f>
        <v>2014</v>
      </c>
      <c r="X2776">
        <v>1</v>
      </c>
      <c r="Y2776" t="str">
        <f>VLOOKUP(טבלה1[[#This Row],[subject_id]],Subject_id!$A$2:$B$5,2)</f>
        <v>Business Finance</v>
      </c>
      <c r="Z2776" s="7">
        <v>43408</v>
      </c>
      <c r="AA2776">
        <f>_xlfn.DAYS(טבלה1[[#This Row],[Removal_date]],טבלה1[[#This Row],[published_date]])</f>
        <v>1406</v>
      </c>
      <c r="AB2776" s="4">
        <f>טבלה1[[#This Row],[price]]*טבלה1[[#This Row],[num_subscribers]]</f>
        <v>54720</v>
      </c>
    </row>
    <row r="2777" spans="1:28" x14ac:dyDescent="0.3">
      <c r="A2777">
        <v>379814</v>
      </c>
      <c r="B2777" t="s">
        <v>3224</v>
      </c>
      <c r="C2777" t="str">
        <f>LEFT(טבלה1[[#This Row],[course_title]],10)</f>
        <v>Sketching:</v>
      </c>
      <c r="D2777" t="str">
        <f>RIGHT(טבלה1[[#This Row],[course_title]],10)</f>
        <v>ngs &amp; Cars</v>
      </c>
      <c r="E2777" t="str">
        <f>MID(טבלה1[[#This Row],[course_title]],2,10)</f>
        <v xml:space="preserve">ketching: </v>
      </c>
      <c r="F2777" t="s">
        <v>3225</v>
      </c>
      <c r="G2777" t="str">
        <f>REPLACE(טבלה1[[#This Row],[url]],19,3,"com")</f>
        <v>https://www.udemy.com/sketching-drawing/</v>
      </c>
      <c r="H2777" t="b">
        <v>1</v>
      </c>
      <c r="I2777" s="4">
        <v>20</v>
      </c>
      <c r="J2777" s="5">
        <v>500</v>
      </c>
      <c r="K2777" s="5">
        <v>16</v>
      </c>
      <c r="L2777" s="5">
        <v>31</v>
      </c>
      <c r="M2777">
        <v>1</v>
      </c>
      <c r="N2777" t="str">
        <f>VLOOKUP(טבלה1[[#This Row],[level_id]],Level_id!$A$2:$B$5,2)</f>
        <v>All levels</v>
      </c>
      <c r="O2777" t="str">
        <f>LOWER(טבלה1[[#This Row],[level_desc]])</f>
        <v>all levels</v>
      </c>
      <c r="P2777" s="3" t="str">
        <f>UPPER(טבלה1[[#This Row],[small letters]])</f>
        <v>ALL LEVELS</v>
      </c>
      <c r="Q2777">
        <f>LEN(טבלה1[[#This Row],[no spaces]])</f>
        <v>10</v>
      </c>
      <c r="R2777" t="str">
        <f>TRIM(טבלה1[[#This Row],[small letters]])</f>
        <v>all levels</v>
      </c>
      <c r="S2777" s="6">
        <v>2</v>
      </c>
      <c r="T2777" s="12">
        <v>42002</v>
      </c>
      <c r="U2777" s="6">
        <f>DAY(טבלה1[[#This Row],[published_date]])</f>
        <v>29</v>
      </c>
      <c r="V2777" s="6">
        <f>MONTH(טבלה1[[#This Row],[published_date]])</f>
        <v>12</v>
      </c>
      <c r="W2777" s="6">
        <f>YEAR(טבלה1[[#This Row],[published_date]])</f>
        <v>2014</v>
      </c>
      <c r="X2777">
        <v>2</v>
      </c>
      <c r="Y2777" t="str">
        <f>VLOOKUP(טבלה1[[#This Row],[subject_id]],Subject_id!$A$2:$B$5,2)</f>
        <v>Graphic Design</v>
      </c>
      <c r="Z2777" s="7">
        <v>43734</v>
      </c>
      <c r="AA2777">
        <f>_xlfn.DAYS(טבלה1[[#This Row],[Removal_date]],טבלה1[[#This Row],[published_date]])</f>
        <v>1732</v>
      </c>
      <c r="AB2777" s="4">
        <f>טבלה1[[#This Row],[price]]*טבלה1[[#This Row],[num_subscribers]]</f>
        <v>10000</v>
      </c>
    </row>
    <row r="2778" spans="1:28" x14ac:dyDescent="0.3">
      <c r="A2778">
        <v>380596</v>
      </c>
      <c r="B2778" t="s">
        <v>4538</v>
      </c>
      <c r="C2778" t="str">
        <f>LEFT(טבלה1[[#This Row],[course_title]],10)</f>
        <v>Learn Pian</v>
      </c>
      <c r="D2778" t="str">
        <f>RIGHT(טבלה1[[#This Row],[course_title]],10)</f>
        <v xml:space="preserve"> Keyboards</v>
      </c>
      <c r="E2778" t="str">
        <f>MID(טבלה1[[#This Row],[course_title]],2,10)</f>
        <v>earn Piano</v>
      </c>
      <c r="F2778" t="s">
        <v>4539</v>
      </c>
      <c r="G2778" t="str">
        <f>REPLACE(טבלה1[[#This Row],[url]],19,3,"com")</f>
        <v>https://www.udemy.com/takelessons-learn-beginner-piano-keyboards/</v>
      </c>
      <c r="H2778" t="b">
        <v>1</v>
      </c>
      <c r="I2778" s="4">
        <v>20</v>
      </c>
      <c r="J2778" s="5">
        <v>113</v>
      </c>
      <c r="K2778" s="5">
        <v>0</v>
      </c>
      <c r="L2778" s="5">
        <v>24</v>
      </c>
      <c r="M2778">
        <v>2</v>
      </c>
      <c r="N2778" t="str">
        <f>VLOOKUP(טבלה1[[#This Row],[level_id]],Level_id!$A$2:$B$5,2)</f>
        <v>Beginner Level</v>
      </c>
      <c r="O2778" t="str">
        <f>LOWER(טבלה1[[#This Row],[level_desc]])</f>
        <v>beginner level</v>
      </c>
      <c r="P2778" s="3" t="str">
        <f>UPPER(טבלה1[[#This Row],[small letters]])</f>
        <v>BEGINNER LEVEL</v>
      </c>
      <c r="Q2778">
        <f>LEN(טבלה1[[#This Row],[no spaces]])</f>
        <v>14</v>
      </c>
      <c r="R2778" t="str">
        <f>TRIM(טבלה1[[#This Row],[small letters]])</f>
        <v>beginner level</v>
      </c>
      <c r="S2778" s="6">
        <v>1.5</v>
      </c>
      <c r="T2778" s="12">
        <v>42007</v>
      </c>
      <c r="U2778" s="6">
        <f>DAY(טבלה1[[#This Row],[published_date]])</f>
        <v>3</v>
      </c>
      <c r="V2778" s="6">
        <f>MONTH(טבלה1[[#This Row],[published_date]])</f>
        <v>1</v>
      </c>
      <c r="W2778" s="6">
        <f>YEAR(טבלה1[[#This Row],[published_date]])</f>
        <v>2015</v>
      </c>
      <c r="X2778">
        <v>3</v>
      </c>
      <c r="Y2778" t="str">
        <f>VLOOKUP(טבלה1[[#This Row],[subject_id]],Subject_id!$A$2:$B$5,2)</f>
        <v>Musical Instruments</v>
      </c>
      <c r="Z2778" s="7">
        <v>43465</v>
      </c>
      <c r="AA2778">
        <f>_xlfn.DAYS(טבלה1[[#This Row],[Removal_date]],טבלה1[[#This Row],[published_date]])</f>
        <v>1458</v>
      </c>
      <c r="AB2778" s="4">
        <f>טבלה1[[#This Row],[price]]*טבלה1[[#This Row],[num_subscribers]]</f>
        <v>2260</v>
      </c>
    </row>
    <row r="2779" spans="1:28" x14ac:dyDescent="0.3">
      <c r="A2779">
        <v>381828</v>
      </c>
      <c r="B2779" t="s">
        <v>3108</v>
      </c>
      <c r="C2779" t="str">
        <f>LEFT(טבלה1[[#This Row],[course_title]],10)</f>
        <v>Learn Mobi</v>
      </c>
      <c r="D2779" t="str">
        <f>RIGHT(טבלה1[[#This Row],[course_title]],10)</f>
        <v xml:space="preserve"> Photoshop</v>
      </c>
      <c r="E2779" t="str">
        <f>MID(טבלה1[[#This Row],[course_title]],2,10)</f>
        <v>earn Mobil</v>
      </c>
      <c r="F2779" t="s">
        <v>3109</v>
      </c>
      <c r="G2779" t="str">
        <f>REPLACE(טבלה1[[#This Row],[url]],19,3,"com")</f>
        <v>https://www.udemy.com/design-iosandroid-icons/</v>
      </c>
      <c r="H2779" t="b">
        <v>1</v>
      </c>
      <c r="I2779" s="4">
        <v>20</v>
      </c>
      <c r="J2779" s="5">
        <v>11</v>
      </c>
      <c r="K2779" s="5">
        <v>1</v>
      </c>
      <c r="L2779" s="5">
        <v>13</v>
      </c>
      <c r="M2779">
        <v>2</v>
      </c>
      <c r="N2779" t="str">
        <f>VLOOKUP(טבלה1[[#This Row],[level_id]],Level_id!$A$2:$B$5,2)</f>
        <v>Beginner Level</v>
      </c>
      <c r="O2779" t="str">
        <f>LOWER(טבלה1[[#This Row],[level_desc]])</f>
        <v>beginner level</v>
      </c>
      <c r="P2779" s="3" t="str">
        <f>UPPER(טבלה1[[#This Row],[small letters]])</f>
        <v>BEGINNER LEVEL</v>
      </c>
      <c r="Q2779">
        <f>LEN(טבלה1[[#This Row],[no spaces]])</f>
        <v>14</v>
      </c>
      <c r="R2779" t="str">
        <f>TRIM(טבלה1[[#This Row],[small letters]])</f>
        <v>beginner level</v>
      </c>
      <c r="S2779" s="6">
        <v>1.5</v>
      </c>
      <c r="T2779" s="12">
        <v>42011</v>
      </c>
      <c r="U2779" s="6">
        <f>DAY(טבלה1[[#This Row],[published_date]])</f>
        <v>7</v>
      </c>
      <c r="V2779" s="6">
        <f>MONTH(טבלה1[[#This Row],[published_date]])</f>
        <v>1</v>
      </c>
      <c r="W2779" s="6">
        <f>YEAR(טבלה1[[#This Row],[published_date]])</f>
        <v>2015</v>
      </c>
      <c r="X2779">
        <v>2</v>
      </c>
      <c r="Y2779" t="str">
        <f>VLOOKUP(טבלה1[[#This Row],[subject_id]],Subject_id!$A$2:$B$5,2)</f>
        <v>Graphic Design</v>
      </c>
      <c r="Z2779" s="7">
        <v>43465</v>
      </c>
      <c r="AA2779">
        <f>_xlfn.DAYS(טבלה1[[#This Row],[Removal_date]],טבלה1[[#This Row],[published_date]])</f>
        <v>1454</v>
      </c>
      <c r="AB2779" s="4">
        <f>טבלה1[[#This Row],[price]]*טבלה1[[#This Row],[num_subscribers]]</f>
        <v>220</v>
      </c>
    </row>
    <row r="2780" spans="1:28" x14ac:dyDescent="0.3">
      <c r="A2780">
        <v>384078</v>
      </c>
      <c r="B2780" t="s">
        <v>5573</v>
      </c>
      <c r="C2780" t="str">
        <f>LEFT(טבלה1[[#This Row],[course_title]],10)</f>
        <v>Learn HTML</v>
      </c>
      <c r="D2780" t="str">
        <f>RIGHT(טבלה1[[#This Row],[course_title]],10)</f>
        <v xml:space="preserve"> and Easy!</v>
      </c>
      <c r="E2780" t="str">
        <f>MID(טבלה1[[#This Row],[course_title]],2,10)</f>
        <v xml:space="preserve">earn HTML </v>
      </c>
      <c r="F2780" t="s">
        <v>5574</v>
      </c>
      <c r="G2780" t="str">
        <f>REPLACE(טבלה1[[#This Row],[url]],19,3,"com")</f>
        <v>https://www.udemy.com/learn-to-code-html/</v>
      </c>
      <c r="H2780" t="b">
        <v>1</v>
      </c>
      <c r="I2780" s="4">
        <v>20</v>
      </c>
      <c r="J2780" s="5">
        <v>4011</v>
      </c>
      <c r="K2780" s="5">
        <v>24</v>
      </c>
      <c r="L2780" s="5">
        <v>17</v>
      </c>
      <c r="M2780">
        <v>2</v>
      </c>
      <c r="N2780" t="str">
        <f>VLOOKUP(טבלה1[[#This Row],[level_id]],Level_id!$A$2:$B$5,2)</f>
        <v>Beginner Level</v>
      </c>
      <c r="O2780" t="str">
        <f>LOWER(טבלה1[[#This Row],[level_desc]])</f>
        <v>beginner level</v>
      </c>
      <c r="P2780" s="3" t="str">
        <f>UPPER(טבלה1[[#This Row],[small letters]])</f>
        <v>BEGINNER LEVEL</v>
      </c>
      <c r="Q2780">
        <f>LEN(טבלה1[[#This Row],[no spaces]])</f>
        <v>14</v>
      </c>
      <c r="R2780" t="str">
        <f>TRIM(טבלה1[[#This Row],[small letters]])</f>
        <v>beginner level</v>
      </c>
      <c r="S2780" s="6">
        <v>1.5</v>
      </c>
      <c r="T2780" s="12">
        <v>42219</v>
      </c>
      <c r="U2780" s="6">
        <f>DAY(טבלה1[[#This Row],[published_date]])</f>
        <v>3</v>
      </c>
      <c r="V2780" s="6">
        <f>MONTH(טבלה1[[#This Row],[published_date]])</f>
        <v>8</v>
      </c>
      <c r="W2780" s="6">
        <f>YEAR(טבלה1[[#This Row],[published_date]])</f>
        <v>2015</v>
      </c>
      <c r="X2780">
        <v>4</v>
      </c>
      <c r="Y2780" t="str">
        <f>VLOOKUP(טבלה1[[#This Row],[subject_id]],Subject_id!$A$2:$B$5,2)</f>
        <v>Web Development</v>
      </c>
      <c r="Z2780" s="7">
        <v>43465</v>
      </c>
      <c r="AA2780">
        <f>_xlfn.DAYS(טבלה1[[#This Row],[Removal_date]],טבלה1[[#This Row],[published_date]])</f>
        <v>1246</v>
      </c>
      <c r="AB2780" s="4">
        <f>טבלה1[[#This Row],[price]]*טבלה1[[#This Row],[num_subscribers]]</f>
        <v>80220</v>
      </c>
    </row>
    <row r="2781" spans="1:28" x14ac:dyDescent="0.3">
      <c r="A2781">
        <v>385462</v>
      </c>
      <c r="B2781" t="s">
        <v>2516</v>
      </c>
      <c r="C2781" t="str">
        <f>LEFT(טבלה1[[#This Row],[course_title]],10)</f>
        <v>Logo Desig</v>
      </c>
      <c r="D2781" t="str">
        <f>RIGHT(טבלה1[[#This Row],[course_title]],10)</f>
        <v>in an Hour</v>
      </c>
      <c r="E2781" t="str">
        <f>MID(טבלה1[[#This Row],[course_title]],2,10)</f>
        <v>ogo Design</v>
      </c>
      <c r="F2781" t="s">
        <v>2517</v>
      </c>
      <c r="G2781" t="str">
        <f>REPLACE(טבלה1[[#This Row],[url]],19,3,"com")</f>
        <v>https://www.udemy.com/logo-designing-side-business/</v>
      </c>
      <c r="H2781" t="b">
        <v>1</v>
      </c>
      <c r="I2781" s="4">
        <v>20</v>
      </c>
      <c r="J2781" s="5">
        <v>25277</v>
      </c>
      <c r="K2781" s="5">
        <v>311</v>
      </c>
      <c r="L2781" s="5">
        <v>16</v>
      </c>
      <c r="M2781">
        <v>1</v>
      </c>
      <c r="N2781" t="str">
        <f>VLOOKUP(טבלה1[[#This Row],[level_id]],Level_id!$A$2:$B$5,2)</f>
        <v>All levels</v>
      </c>
      <c r="O2781" t="str">
        <f>LOWER(טבלה1[[#This Row],[level_desc]])</f>
        <v>all levels</v>
      </c>
      <c r="P2781" s="3" t="str">
        <f>UPPER(טבלה1[[#This Row],[small letters]])</f>
        <v>ALL LEVELS</v>
      </c>
      <c r="Q2781">
        <f>LEN(טבלה1[[#This Row],[no spaces]])</f>
        <v>10</v>
      </c>
      <c r="R2781" t="str">
        <f>TRIM(טבלה1[[#This Row],[small letters]])</f>
        <v>all levels</v>
      </c>
      <c r="S2781" s="6">
        <v>1</v>
      </c>
      <c r="T2781" s="12">
        <v>42009</v>
      </c>
      <c r="U2781" s="6">
        <f>DAY(טבלה1[[#This Row],[published_date]])</f>
        <v>5</v>
      </c>
      <c r="V2781" s="6">
        <f>MONTH(טבלה1[[#This Row],[published_date]])</f>
        <v>1</v>
      </c>
      <c r="W2781" s="6">
        <f>YEAR(טבלה1[[#This Row],[published_date]])</f>
        <v>2015</v>
      </c>
      <c r="X2781">
        <v>2</v>
      </c>
      <c r="Y2781" t="str">
        <f>VLOOKUP(טבלה1[[#This Row],[subject_id]],Subject_id!$A$2:$B$5,2)</f>
        <v>Graphic Design</v>
      </c>
      <c r="Z2781" s="7">
        <v>43734</v>
      </c>
      <c r="AA2781">
        <f>_xlfn.DAYS(טבלה1[[#This Row],[Removal_date]],טבלה1[[#This Row],[published_date]])</f>
        <v>1725</v>
      </c>
      <c r="AB2781" s="4">
        <f>טבלה1[[#This Row],[price]]*טבלה1[[#This Row],[num_subscribers]]</f>
        <v>505540</v>
      </c>
    </row>
    <row r="2782" spans="1:28" x14ac:dyDescent="0.3">
      <c r="A2782">
        <v>385686</v>
      </c>
      <c r="B2782" t="s">
        <v>458</v>
      </c>
      <c r="C2782" t="str">
        <f>LEFT(טבלה1[[#This Row],[course_title]],10)</f>
        <v xml:space="preserve">Basics of </v>
      </c>
      <c r="D2782" t="str">
        <f>RIGHT(טבלה1[[#This Row],[course_title]],10)</f>
        <v>ege Level)</v>
      </c>
      <c r="E2782" t="str">
        <f>MID(טבלה1[[#This Row],[course_title]],2,10)</f>
        <v>asics of B</v>
      </c>
      <c r="F2782" t="s">
        <v>459</v>
      </c>
      <c r="G2782" t="str">
        <f>REPLACE(טבלה1[[#This Row],[url]],19,3,"com")</f>
        <v>https://www.udemy.com/statistics-for-accounting-and-finance-professionals/</v>
      </c>
      <c r="H2782" t="b">
        <v>1</v>
      </c>
      <c r="I2782" s="4">
        <v>20</v>
      </c>
      <c r="J2782" s="5">
        <v>2293</v>
      </c>
      <c r="K2782" s="5">
        <v>9</v>
      </c>
      <c r="L2782" s="5">
        <v>28</v>
      </c>
      <c r="M2782">
        <v>1</v>
      </c>
      <c r="N2782" t="str">
        <f>VLOOKUP(טבלה1[[#This Row],[level_id]],Level_id!$A$2:$B$5,2)</f>
        <v>All levels</v>
      </c>
      <c r="O2782" t="str">
        <f>LOWER(טבלה1[[#This Row],[level_desc]])</f>
        <v>all levels</v>
      </c>
      <c r="P2782" s="3" t="str">
        <f>UPPER(טבלה1[[#This Row],[small letters]])</f>
        <v>ALL LEVELS</v>
      </c>
      <c r="Q2782">
        <f>LEN(טבלה1[[#This Row],[no spaces]])</f>
        <v>10</v>
      </c>
      <c r="R2782" t="str">
        <f>TRIM(טבלה1[[#This Row],[small letters]])</f>
        <v>all levels</v>
      </c>
      <c r="S2782" s="6">
        <v>2</v>
      </c>
      <c r="T2782" s="12">
        <v>42010</v>
      </c>
      <c r="U2782" s="6">
        <f>DAY(טבלה1[[#This Row],[published_date]])</f>
        <v>6</v>
      </c>
      <c r="V2782" s="6">
        <f>MONTH(טבלה1[[#This Row],[published_date]])</f>
        <v>1</v>
      </c>
      <c r="W2782" s="6">
        <f>YEAR(טבלה1[[#This Row],[published_date]])</f>
        <v>2015</v>
      </c>
      <c r="X2782">
        <v>1</v>
      </c>
      <c r="Y2782" t="str">
        <f>VLOOKUP(טבלה1[[#This Row],[subject_id]],Subject_id!$A$2:$B$5,2)</f>
        <v>Business Finance</v>
      </c>
      <c r="Z2782" s="7">
        <v>43408</v>
      </c>
      <c r="AA2782">
        <f>_xlfn.DAYS(טבלה1[[#This Row],[Removal_date]],טבלה1[[#This Row],[published_date]])</f>
        <v>1398</v>
      </c>
      <c r="AB2782" s="4">
        <f>טבלה1[[#This Row],[price]]*טבלה1[[#This Row],[num_subscribers]]</f>
        <v>45860</v>
      </c>
    </row>
    <row r="2783" spans="1:28" x14ac:dyDescent="0.3">
      <c r="A2783">
        <v>387064</v>
      </c>
      <c r="B2783" t="s">
        <v>4275</v>
      </c>
      <c r="C2783" t="str">
        <f>LEFT(טבלה1[[#This Row],[course_title]],10)</f>
        <v>Guitarra p</v>
      </c>
      <c r="D2783" t="str">
        <f>RIGHT(טבלה1[[#This Row],[course_title]],10)</f>
        <v>ncipiantes</v>
      </c>
      <c r="E2783" t="str">
        <f>MID(טבלה1[[#This Row],[course_title]],2,10)</f>
        <v>uitarra pa</v>
      </c>
      <c r="F2783" t="s">
        <v>4276</v>
      </c>
      <c r="G2783" t="str">
        <f>REPLACE(טבלה1[[#This Row],[url]],19,3,"com")</f>
        <v>https://www.udemy.com/guitarra-para-principiantes/</v>
      </c>
      <c r="H2783" t="b">
        <v>1</v>
      </c>
      <c r="I2783" s="4">
        <v>20</v>
      </c>
      <c r="J2783" s="5">
        <v>7</v>
      </c>
      <c r="K2783" s="5">
        <v>1</v>
      </c>
      <c r="L2783" s="5">
        <v>46</v>
      </c>
      <c r="M2783">
        <v>2</v>
      </c>
      <c r="N2783" t="str">
        <f>VLOOKUP(טבלה1[[#This Row],[level_id]],Level_id!$A$2:$B$5,2)</f>
        <v>Beginner Level</v>
      </c>
      <c r="O2783" t="str">
        <f>LOWER(טבלה1[[#This Row],[level_desc]])</f>
        <v>beginner level</v>
      </c>
      <c r="P2783" s="3" t="str">
        <f>UPPER(טבלה1[[#This Row],[small letters]])</f>
        <v>BEGINNER LEVEL</v>
      </c>
      <c r="Q2783">
        <f>LEN(טבלה1[[#This Row],[no spaces]])</f>
        <v>14</v>
      </c>
      <c r="R2783" t="str">
        <f>TRIM(טבלה1[[#This Row],[small letters]])</f>
        <v>beginner level</v>
      </c>
      <c r="S2783" s="6">
        <v>2</v>
      </c>
      <c r="T2783" s="12">
        <v>42026</v>
      </c>
      <c r="U2783" s="6">
        <f>DAY(טבלה1[[#This Row],[published_date]])</f>
        <v>22</v>
      </c>
      <c r="V2783" s="6">
        <f>MONTH(טבלה1[[#This Row],[published_date]])</f>
        <v>1</v>
      </c>
      <c r="W2783" s="6">
        <f>YEAR(טבלה1[[#This Row],[published_date]])</f>
        <v>2015</v>
      </c>
      <c r="X2783">
        <v>3</v>
      </c>
      <c r="Y2783" t="str">
        <f>VLOOKUP(טבלה1[[#This Row],[subject_id]],Subject_id!$A$2:$B$5,2)</f>
        <v>Musical Instruments</v>
      </c>
      <c r="Z2783" s="7">
        <v>43465</v>
      </c>
      <c r="AA2783">
        <f>_xlfn.DAYS(טבלה1[[#This Row],[Removal_date]],טבלה1[[#This Row],[published_date]])</f>
        <v>1439</v>
      </c>
      <c r="AB2783" s="4">
        <f>טבלה1[[#This Row],[price]]*טבלה1[[#This Row],[num_subscribers]]</f>
        <v>140</v>
      </c>
    </row>
    <row r="2784" spans="1:28" x14ac:dyDescent="0.3">
      <c r="A2784">
        <v>388104</v>
      </c>
      <c r="B2784" t="s">
        <v>2640</v>
      </c>
      <c r="C2784" t="str">
        <f>LEFT(טבלה1[[#This Row],[course_title]],10)</f>
        <v>Gimp In-De</v>
      </c>
      <c r="D2784" t="str">
        <f>RIGHT(טבלה1[[#This Row],[course_title]],10)</f>
        <v>oshop Alt.</v>
      </c>
      <c r="E2784" t="str">
        <f>MID(טבלה1[[#This Row],[course_title]],2,10)</f>
        <v>imp In-Dep</v>
      </c>
      <c r="F2784" t="s">
        <v>2641</v>
      </c>
      <c r="G2784" t="str">
        <f>REPLACE(טבלה1[[#This Row],[url]],19,3,"com")</f>
        <v>https://www.udemy.com/gimp-in-depth-essential-training-course/</v>
      </c>
      <c r="H2784" t="b">
        <v>1</v>
      </c>
      <c r="I2784" s="4">
        <v>20</v>
      </c>
      <c r="J2784" s="5">
        <v>1452</v>
      </c>
      <c r="K2784" s="5">
        <v>21</v>
      </c>
      <c r="L2784" s="5">
        <v>27</v>
      </c>
      <c r="M2784">
        <v>1</v>
      </c>
      <c r="N2784" t="str">
        <f>VLOOKUP(טבלה1[[#This Row],[level_id]],Level_id!$A$2:$B$5,2)</f>
        <v>All levels</v>
      </c>
      <c r="O2784" t="str">
        <f>LOWER(טבלה1[[#This Row],[level_desc]])</f>
        <v>all levels</v>
      </c>
      <c r="P2784" s="3" t="str">
        <f>UPPER(טבלה1[[#This Row],[small letters]])</f>
        <v>ALL LEVELS</v>
      </c>
      <c r="Q2784">
        <f>LEN(טבלה1[[#This Row],[no spaces]])</f>
        <v>10</v>
      </c>
      <c r="R2784" t="str">
        <f>TRIM(טבלה1[[#This Row],[small letters]])</f>
        <v>all levels</v>
      </c>
      <c r="S2784" s="6">
        <v>2</v>
      </c>
      <c r="T2784" s="12">
        <v>42012</v>
      </c>
      <c r="U2784" s="6">
        <f>DAY(טבלה1[[#This Row],[published_date]])</f>
        <v>8</v>
      </c>
      <c r="V2784" s="6">
        <f>MONTH(טבלה1[[#This Row],[published_date]])</f>
        <v>1</v>
      </c>
      <c r="W2784" s="6">
        <f>YEAR(טבלה1[[#This Row],[published_date]])</f>
        <v>2015</v>
      </c>
      <c r="X2784">
        <v>2</v>
      </c>
      <c r="Y2784" t="str">
        <f>VLOOKUP(טבלה1[[#This Row],[subject_id]],Subject_id!$A$2:$B$5,2)</f>
        <v>Graphic Design</v>
      </c>
      <c r="Z2784" s="7">
        <v>43734</v>
      </c>
      <c r="AA2784">
        <f>_xlfn.DAYS(טבלה1[[#This Row],[Removal_date]],טבלה1[[#This Row],[published_date]])</f>
        <v>1722</v>
      </c>
      <c r="AB2784" s="4">
        <f>טבלה1[[#This Row],[price]]*טבלה1[[#This Row],[num_subscribers]]</f>
        <v>29040</v>
      </c>
    </row>
    <row r="2785" spans="1:28" x14ac:dyDescent="0.3">
      <c r="A2785">
        <v>388712</v>
      </c>
      <c r="B2785" t="s">
        <v>4735</v>
      </c>
      <c r="C2785" t="str">
        <f>LEFT(טבלה1[[#This Row],[course_title]],10)</f>
        <v>Learn To P</v>
      </c>
      <c r="D2785" t="str">
        <f>RIGHT(טבלה1[[#This Row],[course_title]],10)</f>
        <v>r In A Day</v>
      </c>
      <c r="E2785" t="str">
        <f>MID(טבלה1[[#This Row],[course_title]],2,10)</f>
        <v>earn To Pl</v>
      </c>
      <c r="F2785" t="s">
        <v>4736</v>
      </c>
      <c r="G2785" t="str">
        <f>REPLACE(טבלה1[[#This Row],[url]],19,3,"com")</f>
        <v>https://www.udemy.com/learn-to-play-the-guitar-in-a-day/</v>
      </c>
      <c r="H2785" t="b">
        <v>1</v>
      </c>
      <c r="I2785" s="4">
        <v>20</v>
      </c>
      <c r="J2785" s="5">
        <v>3</v>
      </c>
      <c r="K2785" s="5">
        <v>1</v>
      </c>
      <c r="L2785" s="5">
        <v>14</v>
      </c>
      <c r="M2785">
        <v>2</v>
      </c>
      <c r="N2785" t="str">
        <f>VLOOKUP(טבלה1[[#This Row],[level_id]],Level_id!$A$2:$B$5,2)</f>
        <v>Beginner Level</v>
      </c>
      <c r="O2785" t="str">
        <f>LOWER(טבלה1[[#This Row],[level_desc]])</f>
        <v>beginner level</v>
      </c>
      <c r="P2785" s="3" t="str">
        <f>UPPER(טבלה1[[#This Row],[small letters]])</f>
        <v>BEGINNER LEVEL</v>
      </c>
      <c r="Q2785">
        <f>LEN(טבלה1[[#This Row],[no spaces]])</f>
        <v>14</v>
      </c>
      <c r="R2785" t="str">
        <f>TRIM(טבלה1[[#This Row],[small letters]])</f>
        <v>beginner level</v>
      </c>
      <c r="S2785" s="6">
        <v>1</v>
      </c>
      <c r="T2785" s="12">
        <v>42013</v>
      </c>
      <c r="U2785" s="6">
        <f>DAY(טבלה1[[#This Row],[published_date]])</f>
        <v>9</v>
      </c>
      <c r="V2785" s="6">
        <f>MONTH(טבלה1[[#This Row],[published_date]])</f>
        <v>1</v>
      </c>
      <c r="W2785" s="6">
        <f>YEAR(טבלה1[[#This Row],[published_date]])</f>
        <v>2015</v>
      </c>
      <c r="X2785">
        <v>3</v>
      </c>
      <c r="Y2785" t="str">
        <f>VLOOKUP(טבלה1[[#This Row],[subject_id]],Subject_id!$A$2:$B$5,2)</f>
        <v>Musical Instruments</v>
      </c>
      <c r="Z2785" s="7">
        <v>43465</v>
      </c>
      <c r="AA2785">
        <f>_xlfn.DAYS(טבלה1[[#This Row],[Removal_date]],טבלה1[[#This Row],[published_date]])</f>
        <v>1452</v>
      </c>
      <c r="AB2785" s="4">
        <f>טבלה1[[#This Row],[price]]*טבלה1[[#This Row],[num_subscribers]]</f>
        <v>60</v>
      </c>
    </row>
    <row r="2786" spans="1:28" x14ac:dyDescent="0.3">
      <c r="A2786">
        <v>389018</v>
      </c>
      <c r="B2786" t="s">
        <v>5990</v>
      </c>
      <c r="C2786" t="str">
        <f>LEFT(טבלה1[[#This Row],[course_title]],10)</f>
        <v>How to Cre</v>
      </c>
      <c r="D2786" t="str">
        <f>RIGHT(טבלה1[[#This Row],[course_title]],10)</f>
        <v xml:space="preserve"> No Coding</v>
      </c>
      <c r="E2786" t="str">
        <f>MID(טבלה1[[#This Row],[course_title]],2,10)</f>
        <v>ow to Crea</v>
      </c>
      <c r="F2786" t="s">
        <v>5991</v>
      </c>
      <c r="G2786" t="str">
        <f>REPLACE(טבלה1[[#This Row],[url]],19,3,"com")</f>
        <v>https://www.udemy.com/how-to-create-a-wordpress-website-from-scratch-no-coding/</v>
      </c>
      <c r="H2786" t="b">
        <v>1</v>
      </c>
      <c r="I2786" s="4">
        <v>20</v>
      </c>
      <c r="J2786" s="5">
        <v>7018</v>
      </c>
      <c r="K2786" s="5">
        <v>28</v>
      </c>
      <c r="L2786" s="5">
        <v>38</v>
      </c>
      <c r="M2786">
        <v>1</v>
      </c>
      <c r="N2786" t="str">
        <f>VLOOKUP(טבלה1[[#This Row],[level_id]],Level_id!$A$2:$B$5,2)</f>
        <v>All levels</v>
      </c>
      <c r="O2786" t="str">
        <f>LOWER(טבלה1[[#This Row],[level_desc]])</f>
        <v>all levels</v>
      </c>
      <c r="P2786" s="3" t="str">
        <f>UPPER(טבלה1[[#This Row],[small letters]])</f>
        <v>ALL LEVELS</v>
      </c>
      <c r="Q2786">
        <f>LEN(טבלה1[[#This Row],[no spaces]])</f>
        <v>10</v>
      </c>
      <c r="R2786" t="str">
        <f>TRIM(טבלה1[[#This Row],[small letters]])</f>
        <v>all levels</v>
      </c>
      <c r="S2786" s="6">
        <v>3</v>
      </c>
      <c r="T2786" s="12">
        <v>42215</v>
      </c>
      <c r="U2786" s="6">
        <f>DAY(טבלה1[[#This Row],[published_date]])</f>
        <v>30</v>
      </c>
      <c r="V2786" s="6">
        <f>MONTH(טבלה1[[#This Row],[published_date]])</f>
        <v>7</v>
      </c>
      <c r="W2786" s="6">
        <f>YEAR(טבלה1[[#This Row],[published_date]])</f>
        <v>2015</v>
      </c>
      <c r="X2786">
        <v>4</v>
      </c>
      <c r="Y2786" t="str">
        <f>VLOOKUP(טבלה1[[#This Row],[subject_id]],Subject_id!$A$2:$B$5,2)</f>
        <v>Web Development</v>
      </c>
      <c r="Z2786" s="7">
        <v>43734</v>
      </c>
      <c r="AA2786">
        <f>_xlfn.DAYS(טבלה1[[#This Row],[Removal_date]],טבלה1[[#This Row],[published_date]])</f>
        <v>1519</v>
      </c>
      <c r="AB2786" s="4">
        <f>טבלה1[[#This Row],[price]]*טבלה1[[#This Row],[num_subscribers]]</f>
        <v>140360</v>
      </c>
    </row>
    <row r="2787" spans="1:28" x14ac:dyDescent="0.3">
      <c r="A2787">
        <v>392836</v>
      </c>
      <c r="B2787" t="s">
        <v>6843</v>
      </c>
      <c r="C2787" t="str">
        <f>LEFT(טבלה1[[#This Row],[course_title]],10)</f>
        <v>Easily Lea</v>
      </c>
      <c r="D2787" t="str">
        <f>RIGHT(טבלה1[[#This Row],[course_title]],10)</f>
        <v>imizePress</v>
      </c>
      <c r="E2787" t="str">
        <f>MID(טבלה1[[#This Row],[course_title]],2,10)</f>
        <v>asily Lear</v>
      </c>
      <c r="F2787" t="s">
        <v>6844</v>
      </c>
      <c r="G2787" t="str">
        <f>REPLACE(טבלה1[[#This Row],[url]],19,3,"com")</f>
        <v>https://www.udemy.com/optimizepress/</v>
      </c>
      <c r="H2787" t="b">
        <v>1</v>
      </c>
      <c r="I2787" s="4">
        <v>20</v>
      </c>
      <c r="J2787" s="5">
        <v>1442</v>
      </c>
      <c r="K2787" s="5">
        <v>9</v>
      </c>
      <c r="L2787" s="5">
        <v>25</v>
      </c>
      <c r="M2787">
        <v>2</v>
      </c>
      <c r="N2787" t="str">
        <f>VLOOKUP(טבלה1[[#This Row],[level_id]],Level_id!$A$2:$B$5,2)</f>
        <v>Beginner Level</v>
      </c>
      <c r="O2787" t="str">
        <f>LOWER(טבלה1[[#This Row],[level_desc]])</f>
        <v>beginner level</v>
      </c>
      <c r="P2787" s="3" t="str">
        <f>UPPER(טבלה1[[#This Row],[small letters]])</f>
        <v>BEGINNER LEVEL</v>
      </c>
      <c r="Q2787">
        <f>LEN(טבלה1[[#This Row],[no spaces]])</f>
        <v>14</v>
      </c>
      <c r="R2787" t="str">
        <f>TRIM(טבלה1[[#This Row],[small letters]])</f>
        <v>beginner level</v>
      </c>
      <c r="S2787" s="6">
        <v>2</v>
      </c>
      <c r="T2787" s="12">
        <v>42027</v>
      </c>
      <c r="U2787" s="6">
        <f>DAY(טבלה1[[#This Row],[published_date]])</f>
        <v>23</v>
      </c>
      <c r="V2787" s="6">
        <f>MONTH(טבלה1[[#This Row],[published_date]])</f>
        <v>1</v>
      </c>
      <c r="W2787" s="6">
        <f>YEAR(טבלה1[[#This Row],[published_date]])</f>
        <v>2015</v>
      </c>
      <c r="X2787">
        <v>4</v>
      </c>
      <c r="Y2787" t="str">
        <f>VLOOKUP(טבלה1[[#This Row],[subject_id]],Subject_id!$A$2:$B$5,2)</f>
        <v>Web Development</v>
      </c>
      <c r="Z2787" s="7">
        <v>43465</v>
      </c>
      <c r="AA2787">
        <f>_xlfn.DAYS(טבלה1[[#This Row],[Removal_date]],טבלה1[[#This Row],[published_date]])</f>
        <v>1438</v>
      </c>
      <c r="AB2787" s="4">
        <f>טבלה1[[#This Row],[price]]*טבלה1[[#This Row],[num_subscribers]]</f>
        <v>28840</v>
      </c>
    </row>
    <row r="2788" spans="1:28" x14ac:dyDescent="0.3">
      <c r="A2788">
        <v>393850</v>
      </c>
      <c r="B2788" t="s">
        <v>3350</v>
      </c>
      <c r="C2788" t="str">
        <f>LEFT(טבלה1[[#This Row],[course_title]],10)</f>
        <v xml:space="preserve">CreaciÃ³n </v>
      </c>
      <c r="D2788" t="str">
        <f>RIGHT(טבלה1[[#This Row],[course_title]],10)</f>
        <v>llustrator</v>
      </c>
      <c r="E2788" t="str">
        <f>MID(טבלה1[[#This Row],[course_title]],2,10)</f>
        <v>reaciÃ³n d</v>
      </c>
      <c r="F2788" t="s">
        <v>3351</v>
      </c>
      <c r="G2788" t="str">
        <f>REPLACE(טבלה1[[#This Row],[url]],19,3,"com")</f>
        <v>https://www.udemy.com/creacion-de-iconos-con-illustrator/</v>
      </c>
      <c r="H2788" t="b">
        <v>1</v>
      </c>
      <c r="I2788" s="4">
        <v>20</v>
      </c>
      <c r="J2788" s="5">
        <v>27</v>
      </c>
      <c r="K2788" s="5">
        <v>3</v>
      </c>
      <c r="L2788" s="5">
        <v>54</v>
      </c>
      <c r="M2788">
        <v>1</v>
      </c>
      <c r="N2788" t="str">
        <f>VLOOKUP(טבלה1[[#This Row],[level_id]],Level_id!$A$2:$B$5,2)</f>
        <v>All levels</v>
      </c>
      <c r="O2788" t="str">
        <f>LOWER(טבלה1[[#This Row],[level_desc]])</f>
        <v>all levels</v>
      </c>
      <c r="P2788" s="3" t="str">
        <f>UPPER(טבלה1[[#This Row],[small letters]])</f>
        <v>ALL LEVELS</v>
      </c>
      <c r="Q2788">
        <f>LEN(טבלה1[[#This Row],[no spaces]])</f>
        <v>10</v>
      </c>
      <c r="R2788" t="str">
        <f>TRIM(טבלה1[[#This Row],[small letters]])</f>
        <v>all levels</v>
      </c>
      <c r="S2788" s="6">
        <v>3</v>
      </c>
      <c r="T2788" s="12">
        <v>42021</v>
      </c>
      <c r="U2788" s="6">
        <f>DAY(טבלה1[[#This Row],[published_date]])</f>
        <v>17</v>
      </c>
      <c r="V2788" s="6">
        <f>MONTH(טבלה1[[#This Row],[published_date]])</f>
        <v>1</v>
      </c>
      <c r="W2788" s="6">
        <f>YEAR(טבלה1[[#This Row],[published_date]])</f>
        <v>2015</v>
      </c>
      <c r="X2788">
        <v>2</v>
      </c>
      <c r="Y2788" t="str">
        <f>VLOOKUP(טבלה1[[#This Row],[subject_id]],Subject_id!$A$2:$B$5,2)</f>
        <v>Graphic Design</v>
      </c>
      <c r="Z2788" s="7">
        <v>43734</v>
      </c>
      <c r="AA2788">
        <f>_xlfn.DAYS(טבלה1[[#This Row],[Removal_date]],טבלה1[[#This Row],[published_date]])</f>
        <v>1713</v>
      </c>
      <c r="AB2788" s="4">
        <f>טבלה1[[#This Row],[price]]*טבלה1[[#This Row],[num_subscribers]]</f>
        <v>540</v>
      </c>
    </row>
    <row r="2789" spans="1:28" x14ac:dyDescent="0.3">
      <c r="A2789">
        <v>395140</v>
      </c>
      <c r="B2789" t="s">
        <v>2914</v>
      </c>
      <c r="C2789" t="str">
        <f>LEFT(טבלה1[[#This Row],[course_title]],10)</f>
        <v>Design and</v>
      </c>
      <c r="D2789" t="str">
        <f>RIGHT(טבלה1[[#This Row],[course_title]],10)</f>
        <v>a Gamer UI</v>
      </c>
      <c r="E2789" t="str">
        <f>MID(טבלה1[[#This Row],[course_title]],2,10)</f>
        <v xml:space="preserve">esign and </v>
      </c>
      <c r="F2789" t="s">
        <v>2915</v>
      </c>
      <c r="G2789" t="str">
        <f>REPLACE(טבלה1[[#This Row],[url]],19,3,"com")</f>
        <v>https://www.udemy.com/design-and-animate-a-gamer-ui/</v>
      </c>
      <c r="H2789" t="b">
        <v>1</v>
      </c>
      <c r="I2789" s="4">
        <v>20</v>
      </c>
      <c r="J2789" s="5">
        <v>3481</v>
      </c>
      <c r="K2789" s="5">
        <v>37</v>
      </c>
      <c r="L2789" s="5">
        <v>6</v>
      </c>
      <c r="M2789">
        <v>1</v>
      </c>
      <c r="N2789" t="str">
        <f>VLOOKUP(טבלה1[[#This Row],[level_id]],Level_id!$A$2:$B$5,2)</f>
        <v>All levels</v>
      </c>
      <c r="O2789" t="str">
        <f>LOWER(טבלה1[[#This Row],[level_desc]])</f>
        <v>all levels</v>
      </c>
      <c r="P2789" s="3" t="str">
        <f>UPPER(טבלה1[[#This Row],[small letters]])</f>
        <v>ALL LEVELS</v>
      </c>
      <c r="Q2789">
        <f>LEN(טבלה1[[#This Row],[no spaces]])</f>
        <v>10</v>
      </c>
      <c r="R2789" t="str">
        <f>TRIM(טבלה1[[#This Row],[small letters]])</f>
        <v>all levels</v>
      </c>
      <c r="S2789" s="6">
        <v>1.5</v>
      </c>
      <c r="T2789" s="12">
        <v>42019</v>
      </c>
      <c r="U2789" s="6">
        <f>DAY(טבלה1[[#This Row],[published_date]])</f>
        <v>15</v>
      </c>
      <c r="V2789" s="6">
        <f>MONTH(טבלה1[[#This Row],[published_date]])</f>
        <v>1</v>
      </c>
      <c r="W2789" s="6">
        <f>YEAR(טבלה1[[#This Row],[published_date]])</f>
        <v>2015</v>
      </c>
      <c r="X2789">
        <v>2</v>
      </c>
      <c r="Y2789" t="str">
        <f>VLOOKUP(טבלה1[[#This Row],[subject_id]],Subject_id!$A$2:$B$5,2)</f>
        <v>Graphic Design</v>
      </c>
      <c r="Z2789" s="7">
        <v>43734</v>
      </c>
      <c r="AA2789">
        <f>_xlfn.DAYS(טבלה1[[#This Row],[Removal_date]],טבלה1[[#This Row],[published_date]])</f>
        <v>1715</v>
      </c>
      <c r="AB2789" s="4">
        <f>טבלה1[[#This Row],[price]]*טבלה1[[#This Row],[num_subscribers]]</f>
        <v>69620</v>
      </c>
    </row>
    <row r="2790" spans="1:28" x14ac:dyDescent="0.3">
      <c r="A2790">
        <v>397204</v>
      </c>
      <c r="B2790" t="s">
        <v>3214</v>
      </c>
      <c r="C2790" t="str">
        <f>LEFT(טבלה1[[#This Row],[course_title]],10)</f>
        <v>Typography</v>
      </c>
      <c r="D2790" t="str">
        <f>RIGHT(טבלה1[[#This Row],[course_title]],10)</f>
        <v>ctical Way</v>
      </c>
      <c r="E2790" t="str">
        <f>MID(טבלה1[[#This Row],[course_title]],2,10)</f>
        <v xml:space="preserve">ypography </v>
      </c>
      <c r="F2790" t="s">
        <v>3215</v>
      </c>
      <c r="G2790" t="str">
        <f>REPLACE(טבלה1[[#This Row],[url]],19,3,"com")</f>
        <v>https://www.udemy.com/typography-design-learn-web-typography/</v>
      </c>
      <c r="H2790" t="b">
        <v>1</v>
      </c>
      <c r="I2790" s="4">
        <v>20</v>
      </c>
      <c r="J2790" s="5">
        <v>970</v>
      </c>
      <c r="K2790" s="5">
        <v>9</v>
      </c>
      <c r="L2790" s="5">
        <v>34</v>
      </c>
      <c r="M2790">
        <v>2</v>
      </c>
      <c r="N2790" t="str">
        <f>VLOOKUP(טבלה1[[#This Row],[level_id]],Level_id!$A$2:$B$5,2)</f>
        <v>Beginner Level</v>
      </c>
      <c r="O2790" t="str">
        <f>LOWER(טבלה1[[#This Row],[level_desc]])</f>
        <v>beginner level</v>
      </c>
      <c r="P2790" s="3" t="str">
        <f>UPPER(טבלה1[[#This Row],[small letters]])</f>
        <v>BEGINNER LEVEL</v>
      </c>
      <c r="Q2790">
        <f>LEN(טבלה1[[#This Row],[no spaces]])</f>
        <v>14</v>
      </c>
      <c r="R2790" t="str">
        <f>TRIM(טבלה1[[#This Row],[small letters]])</f>
        <v>beginner level</v>
      </c>
      <c r="S2790" s="6">
        <v>2</v>
      </c>
      <c r="T2790" s="12">
        <v>42024</v>
      </c>
      <c r="U2790" s="6">
        <f>DAY(טבלה1[[#This Row],[published_date]])</f>
        <v>20</v>
      </c>
      <c r="V2790" s="6">
        <f>MONTH(טבלה1[[#This Row],[published_date]])</f>
        <v>1</v>
      </c>
      <c r="W2790" s="6">
        <f>YEAR(טבלה1[[#This Row],[published_date]])</f>
        <v>2015</v>
      </c>
      <c r="X2790">
        <v>2</v>
      </c>
      <c r="Y2790" t="str">
        <f>VLOOKUP(טבלה1[[#This Row],[subject_id]],Subject_id!$A$2:$B$5,2)</f>
        <v>Graphic Design</v>
      </c>
      <c r="Z2790" s="7">
        <v>43465</v>
      </c>
      <c r="AA2790">
        <f>_xlfn.DAYS(טבלה1[[#This Row],[Removal_date]],טבלה1[[#This Row],[published_date]])</f>
        <v>1441</v>
      </c>
      <c r="AB2790" s="4">
        <f>טבלה1[[#This Row],[price]]*טבלה1[[#This Row],[num_subscribers]]</f>
        <v>19400</v>
      </c>
    </row>
    <row r="2791" spans="1:28" x14ac:dyDescent="0.3">
      <c r="A2791">
        <v>397946</v>
      </c>
      <c r="B2791" t="s">
        <v>3502</v>
      </c>
      <c r="C2791" t="str">
        <f>LEFT(טבלה1[[#This Row],[course_title]],10)</f>
        <v>Easy Steps</v>
      </c>
      <c r="D2791" t="str">
        <f>RIGHT(טבלה1[[#This Row],[course_title]],10)</f>
        <v>hop Expert</v>
      </c>
      <c r="E2791" t="str">
        <f>MID(טבלה1[[#This Row],[course_title]],2,10)</f>
        <v xml:space="preserve">asy Steps </v>
      </c>
      <c r="F2791" t="s">
        <v>3503</v>
      </c>
      <c r="G2791" t="str">
        <f>REPLACE(טבלה1[[#This Row],[url]],19,3,"com")</f>
        <v>https://www.udemy.com/easy-steps-to-become-a-photoshop-expert/</v>
      </c>
      <c r="H2791" t="b">
        <v>1</v>
      </c>
      <c r="I2791" s="4">
        <v>20</v>
      </c>
      <c r="J2791" s="5">
        <v>1081</v>
      </c>
      <c r="K2791" s="5">
        <v>11</v>
      </c>
      <c r="L2791" s="5">
        <v>47</v>
      </c>
      <c r="M2791">
        <v>1</v>
      </c>
      <c r="N2791" t="str">
        <f>VLOOKUP(טבלה1[[#This Row],[level_id]],Level_id!$A$2:$B$5,2)</f>
        <v>All levels</v>
      </c>
      <c r="O2791" t="str">
        <f>LOWER(טבלה1[[#This Row],[level_desc]])</f>
        <v>all levels</v>
      </c>
      <c r="P2791" s="3" t="str">
        <f>UPPER(טבלה1[[#This Row],[small letters]])</f>
        <v>ALL LEVELS</v>
      </c>
      <c r="Q2791">
        <f>LEN(טבלה1[[#This Row],[no spaces]])</f>
        <v>10</v>
      </c>
      <c r="R2791" t="str">
        <f>TRIM(טבלה1[[#This Row],[small letters]])</f>
        <v>all levels</v>
      </c>
      <c r="S2791" s="6">
        <v>8</v>
      </c>
      <c r="T2791" s="12">
        <v>42033</v>
      </c>
      <c r="U2791" s="6">
        <f>DAY(טבלה1[[#This Row],[published_date]])</f>
        <v>29</v>
      </c>
      <c r="V2791" s="6">
        <f>MONTH(טבלה1[[#This Row],[published_date]])</f>
        <v>1</v>
      </c>
      <c r="W2791" s="6">
        <f>YEAR(טבלה1[[#This Row],[published_date]])</f>
        <v>2015</v>
      </c>
      <c r="X2791">
        <v>2</v>
      </c>
      <c r="Y2791" t="str">
        <f>VLOOKUP(טבלה1[[#This Row],[subject_id]],Subject_id!$A$2:$B$5,2)</f>
        <v>Graphic Design</v>
      </c>
      <c r="Z2791" s="7">
        <v>43734</v>
      </c>
      <c r="AA2791">
        <f>_xlfn.DAYS(טבלה1[[#This Row],[Removal_date]],טבלה1[[#This Row],[published_date]])</f>
        <v>1701</v>
      </c>
      <c r="AB2791" s="4">
        <f>טבלה1[[#This Row],[price]]*טבלה1[[#This Row],[num_subscribers]]</f>
        <v>21620</v>
      </c>
    </row>
    <row r="2792" spans="1:28" x14ac:dyDescent="0.3">
      <c r="A2792">
        <v>399170</v>
      </c>
      <c r="B2792" t="s">
        <v>1148</v>
      </c>
      <c r="C2792" t="str">
        <f>LEFT(טבלה1[[#This Row],[course_title]],10)</f>
        <v>Small Busi</v>
      </c>
      <c r="D2792" t="str">
        <f>RIGHT(טבלה1[[#This Row],[course_title]],10)</f>
        <v>s and Grow</v>
      </c>
      <c r="E2792" t="str">
        <f>MID(טבלה1[[#This Row],[course_title]],2,10)</f>
        <v>mall Busin</v>
      </c>
      <c r="F2792" t="s">
        <v>1149</v>
      </c>
      <c r="G2792" t="str">
        <f>REPLACE(טבלה1[[#This Row],[url]],19,3,"com")</f>
        <v>https://www.udemy.com/small-business-owners-drive-a-productive-business-and-grow/</v>
      </c>
      <c r="H2792" t="b">
        <v>1</v>
      </c>
      <c r="I2792" s="4">
        <v>20</v>
      </c>
      <c r="J2792" s="5">
        <v>5099</v>
      </c>
      <c r="K2792" s="5">
        <v>2</v>
      </c>
      <c r="L2792" s="5">
        <v>15</v>
      </c>
      <c r="M2792">
        <v>2</v>
      </c>
      <c r="N2792" t="str">
        <f>VLOOKUP(טבלה1[[#This Row],[level_id]],Level_id!$A$2:$B$5,2)</f>
        <v>Beginner Level</v>
      </c>
      <c r="O2792" t="str">
        <f>LOWER(טבלה1[[#This Row],[level_desc]])</f>
        <v>beginner level</v>
      </c>
      <c r="P2792" s="3" t="str">
        <f>UPPER(טבלה1[[#This Row],[small letters]])</f>
        <v>BEGINNER LEVEL</v>
      </c>
      <c r="Q2792">
        <f>LEN(טבלה1[[#This Row],[no spaces]])</f>
        <v>14</v>
      </c>
      <c r="R2792" t="str">
        <f>TRIM(טבלה1[[#This Row],[small letters]])</f>
        <v>beginner level</v>
      </c>
      <c r="S2792" s="6">
        <v>3</v>
      </c>
      <c r="T2792" s="12">
        <v>42024</v>
      </c>
      <c r="U2792" s="6">
        <f>DAY(טבלה1[[#This Row],[published_date]])</f>
        <v>20</v>
      </c>
      <c r="V2792" s="6">
        <f>MONTH(טבלה1[[#This Row],[published_date]])</f>
        <v>1</v>
      </c>
      <c r="W2792" s="6">
        <f>YEAR(טבלה1[[#This Row],[published_date]])</f>
        <v>2015</v>
      </c>
      <c r="X2792">
        <v>1</v>
      </c>
      <c r="Y2792" t="str">
        <f>VLOOKUP(טבלה1[[#This Row],[subject_id]],Subject_id!$A$2:$B$5,2)</f>
        <v>Business Finance</v>
      </c>
      <c r="Z2792" s="7">
        <v>43465</v>
      </c>
      <c r="AA2792">
        <f>_xlfn.DAYS(טבלה1[[#This Row],[Removal_date]],טבלה1[[#This Row],[published_date]])</f>
        <v>1441</v>
      </c>
      <c r="AB2792" s="4">
        <f>טבלה1[[#This Row],[price]]*טבלה1[[#This Row],[num_subscribers]]</f>
        <v>101980</v>
      </c>
    </row>
    <row r="2793" spans="1:28" x14ac:dyDescent="0.3">
      <c r="A2793">
        <v>399640</v>
      </c>
      <c r="B2793" t="s">
        <v>7171</v>
      </c>
      <c r="C2793" t="str">
        <f>LEFT(טבלה1[[#This Row],[course_title]],10)</f>
        <v>Intro To H</v>
      </c>
      <c r="D2793" t="str">
        <f>RIGHT(טבלה1[[#This Row],[course_title]],10)</f>
        <v xml:space="preserve"> Beginners</v>
      </c>
      <c r="E2793" t="str">
        <f>MID(טבלה1[[#This Row],[course_title]],2,10)</f>
        <v>ntro To HT</v>
      </c>
      <c r="F2793" t="s">
        <v>7172</v>
      </c>
      <c r="G2793" t="str">
        <f>REPLACE(טבלה1[[#This Row],[url]],19,3,"com")</f>
        <v>https://www.udemy.com/intro-to-html-and-css-basics/</v>
      </c>
      <c r="H2793" t="b">
        <v>1</v>
      </c>
      <c r="I2793" s="4">
        <v>20</v>
      </c>
      <c r="J2793" s="5">
        <v>6008</v>
      </c>
      <c r="K2793" s="5">
        <v>203</v>
      </c>
      <c r="L2793" s="5">
        <v>35</v>
      </c>
      <c r="M2793">
        <v>2</v>
      </c>
      <c r="N2793" t="str">
        <f>VLOOKUP(טבלה1[[#This Row],[level_id]],Level_id!$A$2:$B$5,2)</f>
        <v>Beginner Level</v>
      </c>
      <c r="O2793" t="str">
        <f>LOWER(טבלה1[[#This Row],[level_desc]])</f>
        <v>beginner level</v>
      </c>
      <c r="P2793" s="3" t="str">
        <f>UPPER(טבלה1[[#This Row],[small letters]])</f>
        <v>BEGINNER LEVEL</v>
      </c>
      <c r="Q2793">
        <f>LEN(טבלה1[[#This Row],[no spaces]])</f>
        <v>14</v>
      </c>
      <c r="R2793" t="str">
        <f>TRIM(טבלה1[[#This Row],[small letters]])</f>
        <v>beginner level</v>
      </c>
      <c r="S2793" s="6">
        <v>4</v>
      </c>
      <c r="T2793" s="12">
        <v>42028</v>
      </c>
      <c r="U2793" s="6">
        <f>DAY(טבלה1[[#This Row],[published_date]])</f>
        <v>24</v>
      </c>
      <c r="V2793" s="6">
        <f>MONTH(טבלה1[[#This Row],[published_date]])</f>
        <v>1</v>
      </c>
      <c r="W2793" s="6">
        <f>YEAR(טבלה1[[#This Row],[published_date]])</f>
        <v>2015</v>
      </c>
      <c r="X2793">
        <v>4</v>
      </c>
      <c r="Y2793" t="str">
        <f>VLOOKUP(טבלה1[[#This Row],[subject_id]],Subject_id!$A$2:$B$5,2)</f>
        <v>Web Development</v>
      </c>
      <c r="Z2793" s="7">
        <v>43465</v>
      </c>
      <c r="AA2793">
        <f>_xlfn.DAYS(טבלה1[[#This Row],[Removal_date]],טבלה1[[#This Row],[published_date]])</f>
        <v>1437</v>
      </c>
      <c r="AB2793" s="4">
        <f>טבלה1[[#This Row],[price]]*טבלה1[[#This Row],[num_subscribers]]</f>
        <v>120160</v>
      </c>
    </row>
    <row r="2794" spans="1:28" x14ac:dyDescent="0.3">
      <c r="A2794">
        <v>403106</v>
      </c>
      <c r="B2794" t="s">
        <v>7249</v>
      </c>
      <c r="C2794" t="str">
        <f>LEFT(טבלה1[[#This Row],[course_title]],10)</f>
        <v>Learn Budd</v>
      </c>
      <c r="D2794" t="str">
        <f>RIGHT(טבלה1[[#This Row],[course_title]],10)</f>
        <v xml:space="preserve"> WordPress</v>
      </c>
      <c r="E2794" t="str">
        <f>MID(טבלה1[[#This Row],[course_title]],2,10)</f>
        <v>earn Buddy</v>
      </c>
      <c r="F2794" t="s">
        <v>7250</v>
      </c>
      <c r="G2794" t="str">
        <f>REPLACE(טבלה1[[#This Row],[url]],19,3,"com")</f>
        <v>https://www.udemy.com/learn-buddypress-build-a-social-network-with-wordpress/</v>
      </c>
      <c r="H2794" t="b">
        <v>1</v>
      </c>
      <c r="I2794" s="4">
        <v>20</v>
      </c>
      <c r="J2794" s="5">
        <v>1299</v>
      </c>
      <c r="K2794" s="5">
        <v>15</v>
      </c>
      <c r="L2794" s="5">
        <v>23</v>
      </c>
      <c r="M2794">
        <v>1</v>
      </c>
      <c r="N2794" t="str">
        <f>VLOOKUP(טבלה1[[#This Row],[level_id]],Level_id!$A$2:$B$5,2)</f>
        <v>All levels</v>
      </c>
      <c r="O2794" t="str">
        <f>LOWER(טבלה1[[#This Row],[level_desc]])</f>
        <v>all levels</v>
      </c>
      <c r="P2794" s="3" t="str">
        <f>UPPER(טבלה1[[#This Row],[small letters]])</f>
        <v>ALL LEVELS</v>
      </c>
      <c r="Q2794">
        <f>LEN(טבלה1[[#This Row],[no spaces]])</f>
        <v>10</v>
      </c>
      <c r="R2794" t="str">
        <f>TRIM(טבלה1[[#This Row],[small letters]])</f>
        <v>all levels</v>
      </c>
      <c r="S2794" s="6">
        <v>1</v>
      </c>
      <c r="T2794" s="12">
        <v>42033</v>
      </c>
      <c r="U2794" s="6">
        <f>DAY(טבלה1[[#This Row],[published_date]])</f>
        <v>29</v>
      </c>
      <c r="V2794" s="6">
        <f>MONTH(טבלה1[[#This Row],[published_date]])</f>
        <v>1</v>
      </c>
      <c r="W2794" s="6">
        <f>YEAR(טבלה1[[#This Row],[published_date]])</f>
        <v>2015</v>
      </c>
      <c r="X2794">
        <v>4</v>
      </c>
      <c r="Y2794" t="str">
        <f>VLOOKUP(טבלה1[[#This Row],[subject_id]],Subject_id!$A$2:$B$5,2)</f>
        <v>Web Development</v>
      </c>
      <c r="Z2794" s="7">
        <v>43734</v>
      </c>
      <c r="AA2794">
        <f>_xlfn.DAYS(טבלה1[[#This Row],[Removal_date]],טבלה1[[#This Row],[published_date]])</f>
        <v>1701</v>
      </c>
      <c r="AB2794" s="4">
        <f>טבלה1[[#This Row],[price]]*טבלה1[[#This Row],[num_subscribers]]</f>
        <v>25980</v>
      </c>
    </row>
    <row r="2795" spans="1:28" x14ac:dyDescent="0.3">
      <c r="A2795">
        <v>403602</v>
      </c>
      <c r="B2795" t="s">
        <v>660</v>
      </c>
      <c r="C2795" t="str">
        <f>LEFT(טבלה1[[#This Row],[course_title]],10)</f>
        <v>Forex Kill</v>
      </c>
      <c r="D2795" t="str">
        <f>RIGHT(טבלה1[[#This Row],[course_title]],10)</f>
        <v xml:space="preserve"> precision</v>
      </c>
      <c r="E2795" t="str">
        <f>MID(טבלה1[[#This Row],[course_title]],2,10)</f>
        <v>orex Killi</v>
      </c>
      <c r="F2795" t="s">
        <v>661</v>
      </c>
      <c r="G2795" t="str">
        <f>REPLACE(טבלה1[[#This Row],[url]],19,3,"com")</f>
        <v>https://www.udemy.com/forex-killing-divergence-how-to-trade-with-precision/</v>
      </c>
      <c r="H2795" t="b">
        <v>1</v>
      </c>
      <c r="I2795" s="4">
        <v>20</v>
      </c>
      <c r="J2795" s="5">
        <v>1168</v>
      </c>
      <c r="K2795" s="5">
        <v>38</v>
      </c>
      <c r="L2795" s="5">
        <v>11</v>
      </c>
      <c r="M2795">
        <v>1</v>
      </c>
      <c r="N2795" t="str">
        <f>VLOOKUP(טבלה1[[#This Row],[level_id]],Level_id!$A$2:$B$5,2)</f>
        <v>All levels</v>
      </c>
      <c r="O2795" t="str">
        <f>LOWER(טבלה1[[#This Row],[level_desc]])</f>
        <v>all levels</v>
      </c>
      <c r="P2795" s="3" t="str">
        <f>UPPER(טבלה1[[#This Row],[small letters]])</f>
        <v>ALL LEVELS</v>
      </c>
      <c r="Q2795">
        <f>LEN(טבלה1[[#This Row],[no spaces]])</f>
        <v>10</v>
      </c>
      <c r="R2795" t="str">
        <f>TRIM(טבלה1[[#This Row],[small letters]])</f>
        <v>all levels</v>
      </c>
      <c r="S2795" s="6">
        <v>0.68333333299999999</v>
      </c>
      <c r="T2795" s="12">
        <v>42029</v>
      </c>
      <c r="U2795" s="6">
        <f>DAY(טבלה1[[#This Row],[published_date]])</f>
        <v>25</v>
      </c>
      <c r="V2795" s="6">
        <f>MONTH(טבלה1[[#This Row],[published_date]])</f>
        <v>1</v>
      </c>
      <c r="W2795" s="6">
        <f>YEAR(טבלה1[[#This Row],[published_date]])</f>
        <v>2015</v>
      </c>
      <c r="X2795">
        <v>1</v>
      </c>
      <c r="Y2795" t="str">
        <f>VLOOKUP(טבלה1[[#This Row],[subject_id]],Subject_id!$A$2:$B$5,2)</f>
        <v>Business Finance</v>
      </c>
      <c r="Z2795" s="7">
        <v>43318</v>
      </c>
      <c r="AA2795">
        <f>_xlfn.DAYS(טבלה1[[#This Row],[Removal_date]],טבלה1[[#This Row],[published_date]])</f>
        <v>1289</v>
      </c>
      <c r="AB2795" s="4">
        <f>טבלה1[[#This Row],[price]]*טבלה1[[#This Row],[num_subscribers]]</f>
        <v>23360</v>
      </c>
    </row>
    <row r="2796" spans="1:28" x14ac:dyDescent="0.3">
      <c r="A2796">
        <v>406054</v>
      </c>
      <c r="B2796" t="s">
        <v>3110</v>
      </c>
      <c r="C2796" t="str">
        <f>LEFT(טבלה1[[#This Row],[course_title]],10)</f>
        <v>Photoshop:</v>
      </c>
      <c r="D2796" t="str">
        <f>RIGHT(טבלה1[[#This Row],[course_title]],10)</f>
        <v>d Learning</v>
      </c>
      <c r="E2796" t="str">
        <f>MID(טבלה1[[#This Row],[course_title]],2,10)</f>
        <v xml:space="preserve">hotoshop: </v>
      </c>
      <c r="F2796" t="s">
        <v>3111</v>
      </c>
      <c r="G2796" t="str">
        <f>REPLACE(טבלה1[[#This Row],[url]],19,3,"com")</f>
        <v>https://www.udemy.com/photoshop-practical-training/</v>
      </c>
      <c r="H2796" t="b">
        <v>1</v>
      </c>
      <c r="I2796" s="4">
        <v>20</v>
      </c>
      <c r="J2796" s="5">
        <v>9</v>
      </c>
      <c r="K2796" s="5">
        <v>0</v>
      </c>
      <c r="L2796" s="5">
        <v>56</v>
      </c>
      <c r="M2796">
        <v>1</v>
      </c>
      <c r="N2796" t="str">
        <f>VLOOKUP(טבלה1[[#This Row],[level_id]],Level_id!$A$2:$B$5,2)</f>
        <v>All levels</v>
      </c>
      <c r="O2796" t="str">
        <f>LOWER(טבלה1[[#This Row],[level_desc]])</f>
        <v>all levels</v>
      </c>
      <c r="P2796" s="3" t="str">
        <f>UPPER(טבלה1[[#This Row],[small letters]])</f>
        <v>ALL LEVELS</v>
      </c>
      <c r="Q2796">
        <f>LEN(טבלה1[[#This Row],[no spaces]])</f>
        <v>10</v>
      </c>
      <c r="R2796" t="str">
        <f>TRIM(טבלה1[[#This Row],[small letters]])</f>
        <v>all levels</v>
      </c>
      <c r="S2796" s="6">
        <v>5</v>
      </c>
      <c r="T2796" s="12">
        <v>42033</v>
      </c>
      <c r="U2796" s="6">
        <f>DAY(טבלה1[[#This Row],[published_date]])</f>
        <v>29</v>
      </c>
      <c r="V2796" s="6">
        <f>MONTH(טבלה1[[#This Row],[published_date]])</f>
        <v>1</v>
      </c>
      <c r="W2796" s="6">
        <f>YEAR(טבלה1[[#This Row],[published_date]])</f>
        <v>2015</v>
      </c>
      <c r="X2796">
        <v>2</v>
      </c>
      <c r="Y2796" t="str">
        <f>VLOOKUP(טבלה1[[#This Row],[subject_id]],Subject_id!$A$2:$B$5,2)</f>
        <v>Graphic Design</v>
      </c>
      <c r="Z2796" s="7">
        <v>43734</v>
      </c>
      <c r="AA2796">
        <f>_xlfn.DAYS(טבלה1[[#This Row],[Removal_date]],טבלה1[[#This Row],[published_date]])</f>
        <v>1701</v>
      </c>
      <c r="AB2796" s="4">
        <f>טבלה1[[#This Row],[price]]*טבלה1[[#This Row],[num_subscribers]]</f>
        <v>180</v>
      </c>
    </row>
    <row r="2797" spans="1:28" x14ac:dyDescent="0.3">
      <c r="A2797">
        <v>407658</v>
      </c>
      <c r="B2797" t="s">
        <v>1114</v>
      </c>
      <c r="C2797" t="str">
        <f>LEFT(טבלה1[[#This Row],[course_title]],10)</f>
        <v>Read finan</v>
      </c>
      <c r="D2797" t="str">
        <f>RIGHT(טבלה1[[#This Row],[course_title]],10)</f>
        <v>k investor</v>
      </c>
      <c r="E2797" t="str">
        <f>MID(טבלה1[[#This Row],[course_title]],2,10)</f>
        <v>ead financ</v>
      </c>
      <c r="F2797" t="s">
        <v>1115</v>
      </c>
      <c r="G2797" t="str">
        <f>REPLACE(טבלה1[[#This Row],[url]],19,3,"com")</f>
        <v>https://www.udemy.com/read-financial-statements-to-be-a-stock-investor/</v>
      </c>
      <c r="H2797" t="b">
        <v>1</v>
      </c>
      <c r="I2797" s="4">
        <v>20</v>
      </c>
      <c r="J2797" s="5">
        <v>56</v>
      </c>
      <c r="K2797" s="5">
        <v>8</v>
      </c>
      <c r="L2797" s="5">
        <v>18</v>
      </c>
      <c r="M2797">
        <v>2</v>
      </c>
      <c r="N2797" t="str">
        <f>VLOOKUP(טבלה1[[#This Row],[level_id]],Level_id!$A$2:$B$5,2)</f>
        <v>Beginner Level</v>
      </c>
      <c r="O2797" t="str">
        <f>LOWER(טבלה1[[#This Row],[level_desc]])</f>
        <v>beginner level</v>
      </c>
      <c r="P2797" s="3" t="str">
        <f>UPPER(טבלה1[[#This Row],[small letters]])</f>
        <v>BEGINNER LEVEL</v>
      </c>
      <c r="Q2797">
        <f>LEN(טבלה1[[#This Row],[no spaces]])</f>
        <v>14</v>
      </c>
      <c r="R2797" t="str">
        <f>TRIM(טבלה1[[#This Row],[small letters]])</f>
        <v>beginner level</v>
      </c>
      <c r="S2797" s="6">
        <v>2</v>
      </c>
      <c r="T2797" s="12">
        <v>42195</v>
      </c>
      <c r="U2797" s="6">
        <f>DAY(טבלה1[[#This Row],[published_date]])</f>
        <v>10</v>
      </c>
      <c r="V2797" s="6">
        <f>MONTH(טבלה1[[#This Row],[published_date]])</f>
        <v>7</v>
      </c>
      <c r="W2797" s="6">
        <f>YEAR(טבלה1[[#This Row],[published_date]])</f>
        <v>2015</v>
      </c>
      <c r="X2797">
        <v>1</v>
      </c>
      <c r="Y2797" t="str">
        <f>VLOOKUP(טבלה1[[#This Row],[subject_id]],Subject_id!$A$2:$B$5,2)</f>
        <v>Business Finance</v>
      </c>
      <c r="Z2797" s="7">
        <v>43465</v>
      </c>
      <c r="AA2797">
        <f>_xlfn.DAYS(טבלה1[[#This Row],[Removal_date]],טבלה1[[#This Row],[published_date]])</f>
        <v>1270</v>
      </c>
      <c r="AB2797" s="4">
        <f>טבלה1[[#This Row],[price]]*טבלה1[[#This Row],[num_subscribers]]</f>
        <v>1120</v>
      </c>
    </row>
    <row r="2798" spans="1:28" x14ac:dyDescent="0.3">
      <c r="A2798">
        <v>407796</v>
      </c>
      <c r="B2798" t="s">
        <v>7045</v>
      </c>
      <c r="C2798" t="str">
        <f>LEFT(טבלה1[[#This Row],[course_title]],10)</f>
        <v>Redirect Y</v>
      </c>
      <c r="D2798" t="str">
        <f>RIGHT(טבלה1[[#This Row],[course_title]],10)</f>
        <v>s Tutorial</v>
      </c>
      <c r="E2798" t="str">
        <f>MID(טבלה1[[#This Row],[course_title]],2,10)</f>
        <v>edirect Yo</v>
      </c>
      <c r="F2798" t="s">
        <v>7046</v>
      </c>
      <c r="G2798" t="str">
        <f>REPLACE(טבלה1[[#This Row],[url]],19,3,"com")</f>
        <v>https://www.udemy.com/redirect-your-visitors-by-country-easily-wordpress-tutorial/</v>
      </c>
      <c r="H2798" t="b">
        <v>1</v>
      </c>
      <c r="I2798" s="4">
        <v>20</v>
      </c>
      <c r="J2798" s="5">
        <v>2306</v>
      </c>
      <c r="K2798" s="5">
        <v>3</v>
      </c>
      <c r="L2798" s="5">
        <v>24</v>
      </c>
      <c r="M2798">
        <v>2</v>
      </c>
      <c r="N2798" t="str">
        <f>VLOOKUP(טבלה1[[#This Row],[level_id]],Level_id!$A$2:$B$5,2)</f>
        <v>Beginner Level</v>
      </c>
      <c r="O2798" t="str">
        <f>LOWER(טבלה1[[#This Row],[level_desc]])</f>
        <v>beginner level</v>
      </c>
      <c r="P2798" s="3" t="str">
        <f>UPPER(טבלה1[[#This Row],[small letters]])</f>
        <v>BEGINNER LEVEL</v>
      </c>
      <c r="Q2798">
        <f>LEN(טבלה1[[#This Row],[no spaces]])</f>
        <v>14</v>
      </c>
      <c r="R2798" t="str">
        <f>TRIM(טבלה1[[#This Row],[small letters]])</f>
        <v>beginner level</v>
      </c>
      <c r="S2798" s="6">
        <v>1</v>
      </c>
      <c r="T2798" s="12">
        <v>42040</v>
      </c>
      <c r="U2798" s="6">
        <f>DAY(טבלה1[[#This Row],[published_date]])</f>
        <v>5</v>
      </c>
      <c r="V2798" s="6">
        <f>MONTH(טבלה1[[#This Row],[published_date]])</f>
        <v>2</v>
      </c>
      <c r="W2798" s="6">
        <f>YEAR(טבלה1[[#This Row],[published_date]])</f>
        <v>2015</v>
      </c>
      <c r="X2798">
        <v>4</v>
      </c>
      <c r="Y2798" t="str">
        <f>VLOOKUP(טבלה1[[#This Row],[subject_id]],Subject_id!$A$2:$B$5,2)</f>
        <v>Web Development</v>
      </c>
      <c r="Z2798" s="7">
        <v>43465</v>
      </c>
      <c r="AA2798">
        <f>_xlfn.DAYS(טבלה1[[#This Row],[Removal_date]],טבלה1[[#This Row],[published_date]])</f>
        <v>1425</v>
      </c>
      <c r="AB2798" s="4">
        <f>טבלה1[[#This Row],[price]]*טבלה1[[#This Row],[num_subscribers]]</f>
        <v>46120</v>
      </c>
    </row>
    <row r="2799" spans="1:28" x14ac:dyDescent="0.3">
      <c r="A2799">
        <v>408118</v>
      </c>
      <c r="B2799" t="s">
        <v>3550</v>
      </c>
      <c r="C2799" t="str">
        <f>LEFT(טבלה1[[#This Row],[course_title]],10)</f>
        <v xml:space="preserve">Marvelous </v>
      </c>
      <c r="D2799" t="str">
        <f>RIGHT(טבלה1[[#This Row],[course_title]],10)</f>
        <v>ogo Design</v>
      </c>
      <c r="E2799" t="str">
        <f>MID(טבלה1[[#This Row],[course_title]],2,10)</f>
        <v>arvelous L</v>
      </c>
      <c r="F2799" t="s">
        <v>3551</v>
      </c>
      <c r="G2799" t="str">
        <f>REPLACE(טבלה1[[#This Row],[url]],19,3,"com")</f>
        <v>https://www.udemy.com/marvelous-logo-design/</v>
      </c>
      <c r="H2799" t="b">
        <v>1</v>
      </c>
      <c r="I2799" s="4">
        <v>20</v>
      </c>
      <c r="J2799" s="5">
        <v>91</v>
      </c>
      <c r="K2799" s="5">
        <v>5</v>
      </c>
      <c r="L2799" s="5">
        <v>13</v>
      </c>
      <c r="M2799">
        <v>1</v>
      </c>
      <c r="N2799" t="str">
        <f>VLOOKUP(טבלה1[[#This Row],[level_id]],Level_id!$A$2:$B$5,2)</f>
        <v>All levels</v>
      </c>
      <c r="O2799" t="str">
        <f>LOWER(טבלה1[[#This Row],[level_desc]])</f>
        <v>all levels</v>
      </c>
      <c r="P2799" s="3" t="str">
        <f>UPPER(טבלה1[[#This Row],[small letters]])</f>
        <v>ALL LEVELS</v>
      </c>
      <c r="Q2799">
        <f>LEN(טבלה1[[#This Row],[no spaces]])</f>
        <v>10</v>
      </c>
      <c r="R2799" t="str">
        <f>TRIM(טבלה1[[#This Row],[small letters]])</f>
        <v>all levels</v>
      </c>
      <c r="S2799" s="6">
        <v>1.5</v>
      </c>
      <c r="T2799" s="12">
        <v>42034</v>
      </c>
      <c r="U2799" s="6">
        <f>DAY(טבלה1[[#This Row],[published_date]])</f>
        <v>30</v>
      </c>
      <c r="V2799" s="6">
        <f>MONTH(טבלה1[[#This Row],[published_date]])</f>
        <v>1</v>
      </c>
      <c r="W2799" s="6">
        <f>YEAR(טבלה1[[#This Row],[published_date]])</f>
        <v>2015</v>
      </c>
      <c r="X2799">
        <v>2</v>
      </c>
      <c r="Y2799" t="str">
        <f>VLOOKUP(טבלה1[[#This Row],[subject_id]],Subject_id!$A$2:$B$5,2)</f>
        <v>Graphic Design</v>
      </c>
      <c r="Z2799" s="7">
        <v>43734</v>
      </c>
      <c r="AA2799">
        <f>_xlfn.DAYS(טבלה1[[#This Row],[Removal_date]],טבלה1[[#This Row],[published_date]])</f>
        <v>1700</v>
      </c>
      <c r="AB2799" s="4">
        <f>טבלה1[[#This Row],[price]]*טבלה1[[#This Row],[num_subscribers]]</f>
        <v>1820</v>
      </c>
    </row>
    <row r="2800" spans="1:28" x14ac:dyDescent="0.3">
      <c r="A2800">
        <v>408894</v>
      </c>
      <c r="B2800" t="s">
        <v>2296</v>
      </c>
      <c r="C2800" t="str">
        <f>LEFT(טבלה1[[#This Row],[course_title]],10)</f>
        <v xml:space="preserve">Basics of </v>
      </c>
      <c r="D2800" t="str">
        <f>RIGHT(טבלה1[[#This Row],[course_title]],10)</f>
        <v>ege Level)</v>
      </c>
      <c r="E2800" t="str">
        <f>MID(טבלה1[[#This Row],[course_title]],2,10)</f>
        <v>asics of T</v>
      </c>
      <c r="F2800" t="s">
        <v>2297</v>
      </c>
      <c r="G2800" t="str">
        <f>REPLACE(טבלה1[[#This Row],[url]],19,3,"com")</f>
        <v>https://www.udemy.com/basics-of-indian-income-tax/</v>
      </c>
      <c r="H2800" t="b">
        <v>1</v>
      </c>
      <c r="I2800" s="4">
        <v>20</v>
      </c>
      <c r="J2800" s="5">
        <v>718</v>
      </c>
      <c r="K2800" s="5">
        <v>5</v>
      </c>
      <c r="L2800" s="5">
        <v>28</v>
      </c>
      <c r="M2800">
        <v>1</v>
      </c>
      <c r="N2800" t="str">
        <f>VLOOKUP(טבלה1[[#This Row],[level_id]],Level_id!$A$2:$B$5,2)</f>
        <v>All levels</v>
      </c>
      <c r="O2800" t="str">
        <f>LOWER(טבלה1[[#This Row],[level_desc]])</f>
        <v>all levels</v>
      </c>
      <c r="P2800" s="3" t="str">
        <f>UPPER(טבלה1[[#This Row],[small letters]])</f>
        <v>ALL LEVELS</v>
      </c>
      <c r="Q2800">
        <f>LEN(טבלה1[[#This Row],[no spaces]])</f>
        <v>10</v>
      </c>
      <c r="R2800" t="str">
        <f>TRIM(טבלה1[[#This Row],[small letters]])</f>
        <v>all levels</v>
      </c>
      <c r="S2800" s="6">
        <v>2</v>
      </c>
      <c r="T2800" s="12">
        <v>42035</v>
      </c>
      <c r="U2800" s="6">
        <f>DAY(טבלה1[[#This Row],[published_date]])</f>
        <v>31</v>
      </c>
      <c r="V2800" s="6">
        <f>MONTH(טבלה1[[#This Row],[published_date]])</f>
        <v>1</v>
      </c>
      <c r="W2800" s="6">
        <f>YEAR(טבלה1[[#This Row],[published_date]])</f>
        <v>2015</v>
      </c>
      <c r="X2800">
        <v>1</v>
      </c>
      <c r="Y2800" t="str">
        <f>VLOOKUP(טבלה1[[#This Row],[subject_id]],Subject_id!$A$2:$B$5,2)</f>
        <v>Business Finance</v>
      </c>
      <c r="Z2800" s="7">
        <v>43734</v>
      </c>
      <c r="AA2800">
        <f>_xlfn.DAYS(טבלה1[[#This Row],[Removal_date]],טבלה1[[#This Row],[published_date]])</f>
        <v>1699</v>
      </c>
      <c r="AB2800" s="4">
        <f>טבלה1[[#This Row],[price]]*טבלה1[[#This Row],[num_subscribers]]</f>
        <v>14360</v>
      </c>
    </row>
    <row r="2801" spans="1:28" x14ac:dyDescent="0.3">
      <c r="A2801">
        <v>409618</v>
      </c>
      <c r="B2801" t="s">
        <v>5786</v>
      </c>
      <c r="C2801" t="str">
        <f>LEFT(טבלה1[[#This Row],[course_title]],10)</f>
        <v>Build a Re</v>
      </c>
      <c r="D2801" t="str">
        <f>RIGHT(טבלה1[[#This Row],[course_title]],10)</f>
        <v>s, mongoDB</v>
      </c>
      <c r="E2801" t="str">
        <f>MID(טבלה1[[#This Row],[course_title]],2,10)</f>
        <v>uild a Rea</v>
      </c>
      <c r="F2801" t="s">
        <v>5787</v>
      </c>
      <c r="G2801" t="str">
        <f>REPLACE(טבלה1[[#This Row],[url]],19,3,"com")</f>
        <v>https://www.udemy.com/realtime-meanstack/</v>
      </c>
      <c r="H2801" t="b">
        <v>1</v>
      </c>
      <c r="I2801" s="4">
        <v>20</v>
      </c>
      <c r="J2801" s="5">
        <v>3299</v>
      </c>
      <c r="K2801" s="5">
        <v>166</v>
      </c>
      <c r="L2801" s="5">
        <v>34</v>
      </c>
      <c r="M2801">
        <v>1</v>
      </c>
      <c r="N2801" t="str">
        <f>VLOOKUP(טבלה1[[#This Row],[level_id]],Level_id!$A$2:$B$5,2)</f>
        <v>All levels</v>
      </c>
      <c r="O2801" t="str">
        <f>LOWER(טבלה1[[#This Row],[level_desc]])</f>
        <v>all levels</v>
      </c>
      <c r="P2801" s="3" t="str">
        <f>UPPER(טבלה1[[#This Row],[small letters]])</f>
        <v>ALL LEVELS</v>
      </c>
      <c r="Q2801">
        <f>LEN(טבלה1[[#This Row],[no spaces]])</f>
        <v>10</v>
      </c>
      <c r="R2801" t="str">
        <f>TRIM(טבלה1[[#This Row],[small letters]])</f>
        <v>all levels</v>
      </c>
      <c r="S2801" s="6">
        <v>4</v>
      </c>
      <c r="T2801" s="12">
        <v>42067</v>
      </c>
      <c r="U2801" s="6">
        <f>DAY(טבלה1[[#This Row],[published_date]])</f>
        <v>4</v>
      </c>
      <c r="V2801" s="6">
        <f>MONTH(טבלה1[[#This Row],[published_date]])</f>
        <v>3</v>
      </c>
      <c r="W2801" s="6">
        <f>YEAR(טבלה1[[#This Row],[published_date]])</f>
        <v>2015</v>
      </c>
      <c r="X2801">
        <v>4</v>
      </c>
      <c r="Y2801" t="str">
        <f>VLOOKUP(טבלה1[[#This Row],[subject_id]],Subject_id!$A$2:$B$5,2)</f>
        <v>Web Development</v>
      </c>
      <c r="Z2801" s="7">
        <v>43734</v>
      </c>
      <c r="AA2801">
        <f>_xlfn.DAYS(טבלה1[[#This Row],[Removal_date]],טבלה1[[#This Row],[published_date]])</f>
        <v>1667</v>
      </c>
      <c r="AB2801" s="4">
        <f>טבלה1[[#This Row],[price]]*טבלה1[[#This Row],[num_subscribers]]</f>
        <v>65980</v>
      </c>
    </row>
    <row r="2802" spans="1:28" x14ac:dyDescent="0.3">
      <c r="A2802">
        <v>410196</v>
      </c>
      <c r="B2802" t="s">
        <v>1924</v>
      </c>
      <c r="C2802" t="str">
        <f>LEFT(טבלה1[[#This Row],[course_title]],10)</f>
        <v>DIY: Reduc</v>
      </c>
      <c r="D2802" t="str">
        <f>RIGHT(טבלה1[[#This Row],[course_title]],10)</f>
        <v>Compromise</v>
      </c>
      <c r="E2802" t="str">
        <f>MID(טבלה1[[#This Row],[course_title]],2,10)</f>
        <v>IY: Reduce</v>
      </c>
      <c r="F2802" t="s">
        <v>1925</v>
      </c>
      <c r="G2802" t="str">
        <f>REPLACE(טבלה1[[#This Row],[url]],19,3,"com")</f>
        <v>https://www.udemy.com/diy-reduce-unpaid-federal-tax-thru-irs-offer-in-compromise/</v>
      </c>
      <c r="H2802" t="b">
        <v>1</v>
      </c>
      <c r="I2802" s="4">
        <v>20</v>
      </c>
      <c r="J2802" s="5">
        <v>44</v>
      </c>
      <c r="K2802" s="5">
        <v>3</v>
      </c>
      <c r="L2802" s="5">
        <v>8</v>
      </c>
      <c r="M2802">
        <v>1</v>
      </c>
      <c r="N2802" t="str">
        <f>VLOOKUP(טבלה1[[#This Row],[level_id]],Level_id!$A$2:$B$5,2)</f>
        <v>All levels</v>
      </c>
      <c r="O2802" t="str">
        <f>LOWER(טבלה1[[#This Row],[level_desc]])</f>
        <v>all levels</v>
      </c>
      <c r="P2802" s="3" t="str">
        <f>UPPER(טבלה1[[#This Row],[small letters]])</f>
        <v>ALL LEVELS</v>
      </c>
      <c r="Q2802">
        <f>LEN(טבלה1[[#This Row],[no spaces]])</f>
        <v>10</v>
      </c>
      <c r="R2802" t="str">
        <f>TRIM(טבלה1[[#This Row],[small letters]])</f>
        <v>all levels</v>
      </c>
      <c r="S2802" s="6">
        <v>1</v>
      </c>
      <c r="T2802" s="12">
        <v>42089</v>
      </c>
      <c r="U2802" s="6">
        <f>DAY(טבלה1[[#This Row],[published_date]])</f>
        <v>26</v>
      </c>
      <c r="V2802" s="6">
        <f>MONTH(טבלה1[[#This Row],[published_date]])</f>
        <v>3</v>
      </c>
      <c r="W2802" s="6">
        <f>YEAR(טבלה1[[#This Row],[published_date]])</f>
        <v>2015</v>
      </c>
      <c r="X2802">
        <v>1</v>
      </c>
      <c r="Y2802" t="str">
        <f>VLOOKUP(טבלה1[[#This Row],[subject_id]],Subject_id!$A$2:$B$5,2)</f>
        <v>Business Finance</v>
      </c>
      <c r="Z2802" s="7">
        <v>43318</v>
      </c>
      <c r="AA2802">
        <f>_xlfn.DAYS(טבלה1[[#This Row],[Removal_date]],טבלה1[[#This Row],[published_date]])</f>
        <v>1229</v>
      </c>
      <c r="AB2802" s="4">
        <f>טבלה1[[#This Row],[price]]*טבלה1[[#This Row],[num_subscribers]]</f>
        <v>880</v>
      </c>
    </row>
    <row r="2803" spans="1:28" x14ac:dyDescent="0.3">
      <c r="A2803">
        <v>410974</v>
      </c>
      <c r="B2803" t="s">
        <v>2861</v>
      </c>
      <c r="C2803" t="str">
        <f>LEFT(טבלה1[[#This Row],[course_title]],10)</f>
        <v>Learn  Aft</v>
      </c>
      <c r="D2803" t="str">
        <f>RIGHT(טבלה1[[#This Row],[course_title]],10)</f>
        <v>er effects</v>
      </c>
      <c r="E2803" t="str">
        <f>MID(טבלה1[[#This Row],[course_title]],2,10)</f>
        <v>earn  Afte</v>
      </c>
      <c r="F2803" t="s">
        <v>2862</v>
      </c>
      <c r="G2803" t="str">
        <f>REPLACE(טבלה1[[#This Row],[url]],19,3,"com")</f>
        <v>https://www.udemy.com/the-basics-of-after-effects/</v>
      </c>
      <c r="H2803" t="b">
        <v>1</v>
      </c>
      <c r="I2803" s="4">
        <v>20</v>
      </c>
      <c r="J2803" s="5">
        <v>987</v>
      </c>
      <c r="K2803" s="5">
        <v>2</v>
      </c>
      <c r="L2803" s="5">
        <v>29</v>
      </c>
      <c r="M2803">
        <v>1</v>
      </c>
      <c r="N2803" t="str">
        <f>VLOOKUP(טבלה1[[#This Row],[level_id]],Level_id!$A$2:$B$5,2)</f>
        <v>All levels</v>
      </c>
      <c r="O2803" t="str">
        <f>LOWER(טבלה1[[#This Row],[level_desc]])</f>
        <v>all levels</v>
      </c>
      <c r="P2803" s="3" t="str">
        <f>UPPER(טבלה1[[#This Row],[small letters]])</f>
        <v>ALL LEVELS</v>
      </c>
      <c r="Q2803">
        <f>LEN(טבלה1[[#This Row],[no spaces]])</f>
        <v>10</v>
      </c>
      <c r="R2803" t="str">
        <f>TRIM(טבלה1[[#This Row],[small letters]])</f>
        <v>all levels</v>
      </c>
      <c r="S2803" s="6">
        <v>1.5</v>
      </c>
      <c r="T2803" s="12">
        <v>42058</v>
      </c>
      <c r="U2803" s="6">
        <f>DAY(טבלה1[[#This Row],[published_date]])</f>
        <v>23</v>
      </c>
      <c r="V2803" s="6">
        <f>MONTH(טבלה1[[#This Row],[published_date]])</f>
        <v>2</v>
      </c>
      <c r="W2803" s="6">
        <f>YEAR(טבלה1[[#This Row],[published_date]])</f>
        <v>2015</v>
      </c>
      <c r="X2803">
        <v>2</v>
      </c>
      <c r="Y2803" t="str">
        <f>VLOOKUP(טבלה1[[#This Row],[subject_id]],Subject_id!$A$2:$B$5,2)</f>
        <v>Graphic Design</v>
      </c>
      <c r="Z2803" s="7">
        <v>43734</v>
      </c>
      <c r="AA2803">
        <f>_xlfn.DAYS(טבלה1[[#This Row],[Removal_date]],טבלה1[[#This Row],[published_date]])</f>
        <v>1676</v>
      </c>
      <c r="AB2803" s="4">
        <f>טבלה1[[#This Row],[price]]*טבלה1[[#This Row],[num_subscribers]]</f>
        <v>19740</v>
      </c>
    </row>
    <row r="2804" spans="1:28" x14ac:dyDescent="0.3">
      <c r="A2804">
        <v>411778</v>
      </c>
      <c r="B2804" t="s">
        <v>416</v>
      </c>
      <c r="C2804" t="str">
        <f>LEFT(טבלה1[[#This Row],[course_title]],10)</f>
        <v xml:space="preserve">Basics of </v>
      </c>
      <c r="D2804" t="str">
        <f>RIGHT(טבלה1[[#This Row],[course_title]],10)</f>
        <v>tual Funds</v>
      </c>
      <c r="E2804" t="str">
        <f>MID(טבלה1[[#This Row],[course_title]],2,10)</f>
        <v>asics of i</v>
      </c>
      <c r="F2804" t="s">
        <v>417</v>
      </c>
      <c r="G2804" t="str">
        <f>REPLACE(טבלה1[[#This Row],[url]],19,3,"com")</f>
        <v>https://www.udemy.com/mutualfundinvesting/</v>
      </c>
      <c r="H2804" t="b">
        <v>1</v>
      </c>
      <c r="I2804" s="4">
        <v>20</v>
      </c>
      <c r="J2804" s="5">
        <v>1589</v>
      </c>
      <c r="K2804" s="5">
        <v>26</v>
      </c>
      <c r="L2804" s="5">
        <v>42</v>
      </c>
      <c r="M2804">
        <v>4</v>
      </c>
      <c r="N2804" t="str">
        <f>VLOOKUP(טבלה1[[#This Row],[level_id]],Level_id!$A$2:$B$5,2)</f>
        <v>Intermediate Level</v>
      </c>
      <c r="O2804" t="str">
        <f>LOWER(טבלה1[[#This Row],[level_desc]])</f>
        <v>intermediate level</v>
      </c>
      <c r="P2804" s="3" t="str">
        <f>UPPER(טבלה1[[#This Row],[small letters]])</f>
        <v>INTERMEDIATE LEVEL</v>
      </c>
      <c r="Q2804">
        <f>LEN(טבלה1[[#This Row],[no spaces]])</f>
        <v>18</v>
      </c>
      <c r="R2804" t="str">
        <f>TRIM(טבלה1[[#This Row],[small letters]])</f>
        <v>intermediate level</v>
      </c>
      <c r="S2804" s="6">
        <v>1.5</v>
      </c>
      <c r="T2804" s="12">
        <v>42066</v>
      </c>
      <c r="U2804" s="6">
        <f>DAY(טבלה1[[#This Row],[published_date]])</f>
        <v>3</v>
      </c>
      <c r="V2804" s="6">
        <f>MONTH(טבלה1[[#This Row],[published_date]])</f>
        <v>3</v>
      </c>
      <c r="W2804" s="6">
        <f>YEAR(טבלה1[[#This Row],[published_date]])</f>
        <v>2015</v>
      </c>
      <c r="X2804">
        <v>1</v>
      </c>
      <c r="Y2804" t="str">
        <f>VLOOKUP(טבלה1[[#This Row],[subject_id]],Subject_id!$A$2:$B$5,2)</f>
        <v>Business Finance</v>
      </c>
      <c r="Z2804" s="7">
        <v>44114</v>
      </c>
      <c r="AA2804">
        <f>_xlfn.DAYS(טבלה1[[#This Row],[Removal_date]],טבלה1[[#This Row],[published_date]])</f>
        <v>2048</v>
      </c>
      <c r="AB2804" s="4">
        <f>טבלה1[[#This Row],[price]]*טבלה1[[#This Row],[num_subscribers]]</f>
        <v>31780</v>
      </c>
    </row>
    <row r="2805" spans="1:28" x14ac:dyDescent="0.3">
      <c r="A2805">
        <v>415802</v>
      </c>
      <c r="B2805" t="s">
        <v>376</v>
      </c>
      <c r="C2805" t="str">
        <f>LEFT(טבלה1[[#This Row],[course_title]],10)</f>
        <v>Accounting</v>
      </c>
      <c r="D2805" t="str">
        <f>RIGHT(טבלה1[[#This Row],[course_title]],10)</f>
        <v>rse Level)</v>
      </c>
      <c r="E2805" t="str">
        <f>MID(טבלה1[[#This Row],[course_title]],2,10)</f>
        <v xml:space="preserve">ccounting </v>
      </c>
      <c r="F2805" t="s">
        <v>377</v>
      </c>
      <c r="G2805" t="str">
        <f>REPLACE(טבלה1[[#This Row],[url]],19,3,"com")</f>
        <v>https://www.udemy.com/basics-of-accounting-standards/</v>
      </c>
      <c r="H2805" t="b">
        <v>1</v>
      </c>
      <c r="I2805" s="4">
        <v>20</v>
      </c>
      <c r="J2805" s="5">
        <v>2222</v>
      </c>
      <c r="K2805" s="5">
        <v>9</v>
      </c>
      <c r="L2805" s="5">
        <v>12</v>
      </c>
      <c r="M2805">
        <v>1</v>
      </c>
      <c r="N2805" t="str">
        <f>VLOOKUP(טבלה1[[#This Row],[level_id]],Level_id!$A$2:$B$5,2)</f>
        <v>All levels</v>
      </c>
      <c r="O2805" t="str">
        <f>LOWER(טבלה1[[#This Row],[level_desc]])</f>
        <v>all levels</v>
      </c>
      <c r="P2805" s="3" t="str">
        <f>UPPER(טבלה1[[#This Row],[small letters]])</f>
        <v>ALL LEVELS</v>
      </c>
      <c r="Q2805">
        <f>LEN(טבלה1[[#This Row],[no spaces]])</f>
        <v>10</v>
      </c>
      <c r="R2805" t="str">
        <f>TRIM(טבלה1[[#This Row],[small letters]])</f>
        <v>all levels</v>
      </c>
      <c r="S2805" s="6">
        <v>0.7</v>
      </c>
      <c r="T2805" s="12">
        <v>42042</v>
      </c>
      <c r="U2805" s="6">
        <f>DAY(טבלה1[[#This Row],[published_date]])</f>
        <v>7</v>
      </c>
      <c r="V2805" s="6">
        <f>MONTH(טבלה1[[#This Row],[published_date]])</f>
        <v>2</v>
      </c>
      <c r="W2805" s="6">
        <f>YEAR(טבלה1[[#This Row],[published_date]])</f>
        <v>2015</v>
      </c>
      <c r="X2805">
        <v>1</v>
      </c>
      <c r="Y2805" t="str">
        <f>VLOOKUP(טבלה1[[#This Row],[subject_id]],Subject_id!$A$2:$B$5,2)</f>
        <v>Business Finance</v>
      </c>
      <c r="Z2805" s="7">
        <v>43408</v>
      </c>
      <c r="AA2805">
        <f>_xlfn.DAYS(טבלה1[[#This Row],[Removal_date]],טבלה1[[#This Row],[published_date]])</f>
        <v>1366</v>
      </c>
      <c r="AB2805" s="4">
        <f>טבלה1[[#This Row],[price]]*טבלה1[[#This Row],[num_subscribers]]</f>
        <v>44440</v>
      </c>
    </row>
    <row r="2806" spans="1:28" x14ac:dyDescent="0.3">
      <c r="A2806">
        <v>422918</v>
      </c>
      <c r="B2806" t="s">
        <v>1904</v>
      </c>
      <c r="C2806" t="str">
        <f>LEFT(טבלה1[[#This Row],[course_title]],10)</f>
        <v>Essentials</v>
      </c>
      <c r="D2806" t="str">
        <f>RIGHT(טבלה1[[#This Row],[course_title]],10)</f>
        <v>in 2 hours</v>
      </c>
      <c r="E2806" t="str">
        <f>MID(טבלה1[[#This Row],[course_title]],2,10)</f>
        <v xml:space="preserve">ssentials </v>
      </c>
      <c r="F2806" t="s">
        <v>1905</v>
      </c>
      <c r="G2806" t="str">
        <f>REPLACE(טבלה1[[#This Row],[url]],19,3,"com")</f>
        <v>https://www.udemy.com/finance-hien-minh-luu/</v>
      </c>
      <c r="H2806" t="b">
        <v>1</v>
      </c>
      <c r="I2806" s="4">
        <v>20</v>
      </c>
      <c r="J2806" s="5">
        <v>1403</v>
      </c>
      <c r="K2806" s="5">
        <v>6</v>
      </c>
      <c r="L2806" s="5">
        <v>14</v>
      </c>
      <c r="M2806">
        <v>2</v>
      </c>
      <c r="N2806" t="str">
        <f>VLOOKUP(טבלה1[[#This Row],[level_id]],Level_id!$A$2:$B$5,2)</f>
        <v>Beginner Level</v>
      </c>
      <c r="O2806" t="str">
        <f>LOWER(טבלה1[[#This Row],[level_desc]])</f>
        <v>beginner level</v>
      </c>
      <c r="P2806" s="3" t="str">
        <f>UPPER(טבלה1[[#This Row],[small letters]])</f>
        <v>BEGINNER LEVEL</v>
      </c>
      <c r="Q2806">
        <f>LEN(טבלה1[[#This Row],[no spaces]])</f>
        <v>14</v>
      </c>
      <c r="R2806" t="str">
        <f>TRIM(טבלה1[[#This Row],[small letters]])</f>
        <v>beginner level</v>
      </c>
      <c r="S2806" s="6">
        <v>2</v>
      </c>
      <c r="T2806" s="12">
        <v>42156</v>
      </c>
      <c r="U2806" s="6">
        <f>DAY(טבלה1[[#This Row],[published_date]])</f>
        <v>1</v>
      </c>
      <c r="V2806" s="6">
        <f>MONTH(טבלה1[[#This Row],[published_date]])</f>
        <v>6</v>
      </c>
      <c r="W2806" s="6">
        <f>YEAR(טבלה1[[#This Row],[published_date]])</f>
        <v>2015</v>
      </c>
      <c r="X2806">
        <v>1</v>
      </c>
      <c r="Y2806" t="str">
        <f>VLOOKUP(טבלה1[[#This Row],[subject_id]],Subject_id!$A$2:$B$5,2)</f>
        <v>Business Finance</v>
      </c>
      <c r="Z2806" s="7">
        <v>43465</v>
      </c>
      <c r="AA2806">
        <f>_xlfn.DAYS(טבלה1[[#This Row],[Removal_date]],טבלה1[[#This Row],[published_date]])</f>
        <v>1309</v>
      </c>
      <c r="AB2806" s="4">
        <f>טבלה1[[#This Row],[price]]*טבלה1[[#This Row],[num_subscribers]]</f>
        <v>28060</v>
      </c>
    </row>
    <row r="2807" spans="1:28" x14ac:dyDescent="0.3">
      <c r="A2807">
        <v>425126</v>
      </c>
      <c r="B2807" t="s">
        <v>1340</v>
      </c>
      <c r="C2807" t="str">
        <f>LEFT(טבלה1[[#This Row],[course_title]],10)</f>
        <v>Year-end Q</v>
      </c>
      <c r="D2807" t="str">
        <f>RIGHT(טבלה1[[#This Row],[course_title]],10)</f>
        <v>Procedures</v>
      </c>
      <c r="E2807" t="str">
        <f>MID(טבלה1[[#This Row],[course_title]],2,10)</f>
        <v>ear-end Qu</v>
      </c>
      <c r="F2807" t="s">
        <v>1341</v>
      </c>
      <c r="G2807" t="str">
        <f>REPLACE(טבלה1[[#This Row],[url]],19,3,"com")</f>
        <v>https://www.udemy.com/year-end-quickbooks-procedures/</v>
      </c>
      <c r="H2807" t="b">
        <v>1</v>
      </c>
      <c r="I2807" s="4">
        <v>20</v>
      </c>
      <c r="J2807" s="5">
        <v>51</v>
      </c>
      <c r="K2807" s="5">
        <v>2</v>
      </c>
      <c r="L2807" s="5">
        <v>10</v>
      </c>
      <c r="M2807">
        <v>2</v>
      </c>
      <c r="N2807" t="str">
        <f>VLOOKUP(טבלה1[[#This Row],[level_id]],Level_id!$A$2:$B$5,2)</f>
        <v>Beginner Level</v>
      </c>
      <c r="O2807" t="str">
        <f>LOWER(טבלה1[[#This Row],[level_desc]])</f>
        <v>beginner level</v>
      </c>
      <c r="P2807" s="3" t="str">
        <f>UPPER(טבלה1[[#This Row],[small letters]])</f>
        <v>BEGINNER LEVEL</v>
      </c>
      <c r="Q2807">
        <f>LEN(טבלה1[[#This Row],[no spaces]])</f>
        <v>14</v>
      </c>
      <c r="R2807" t="str">
        <f>TRIM(טבלה1[[#This Row],[small letters]])</f>
        <v>beginner level</v>
      </c>
      <c r="S2807" s="6">
        <v>2</v>
      </c>
      <c r="T2807" s="12">
        <v>42054</v>
      </c>
      <c r="U2807" s="6">
        <f>DAY(טבלה1[[#This Row],[published_date]])</f>
        <v>19</v>
      </c>
      <c r="V2807" s="6">
        <f>MONTH(טבלה1[[#This Row],[published_date]])</f>
        <v>2</v>
      </c>
      <c r="W2807" s="6">
        <f>YEAR(טבלה1[[#This Row],[published_date]])</f>
        <v>2015</v>
      </c>
      <c r="X2807">
        <v>1</v>
      </c>
      <c r="Y2807" t="str">
        <f>VLOOKUP(טבלה1[[#This Row],[subject_id]],Subject_id!$A$2:$B$5,2)</f>
        <v>Business Finance</v>
      </c>
      <c r="Z2807" s="7">
        <v>43465</v>
      </c>
      <c r="AA2807">
        <f>_xlfn.DAYS(טבלה1[[#This Row],[Removal_date]],טבלה1[[#This Row],[published_date]])</f>
        <v>1411</v>
      </c>
      <c r="AB2807" s="4">
        <f>טבלה1[[#This Row],[price]]*טבלה1[[#This Row],[num_subscribers]]</f>
        <v>1020</v>
      </c>
    </row>
    <row r="2808" spans="1:28" x14ac:dyDescent="0.3">
      <c r="A2808">
        <v>427040</v>
      </c>
      <c r="B2808" t="s">
        <v>2194</v>
      </c>
      <c r="C2808" t="str">
        <f>LEFT(טבלה1[[#This Row],[course_title]],10)</f>
        <v>Investiere</v>
      </c>
      <c r="D2808" t="str">
        <f>RIGHT(טבלה1[[#This Row],[course_title]],10)</f>
        <v>eschrieben</v>
      </c>
      <c r="E2808" t="str">
        <f>MID(טבלה1[[#This Row],[course_title]],2,10)</f>
        <v xml:space="preserve">nvestiere </v>
      </c>
      <c r="F2808" t="s">
        <v>2195</v>
      </c>
      <c r="G2808" t="str">
        <f>REPLACE(טבלה1[[#This Row],[url]],19,3,"com")</f>
        <v>https://www.udemy.com/investiere-online-und-erhalte-zinsen-von-25-in-dollar/</v>
      </c>
      <c r="H2808" t="b">
        <v>1</v>
      </c>
      <c r="I2808" s="4">
        <v>20</v>
      </c>
      <c r="J2808" s="5">
        <v>59</v>
      </c>
      <c r="K2808" s="5">
        <v>11</v>
      </c>
      <c r="L2808" s="5">
        <v>7</v>
      </c>
      <c r="M2808">
        <v>1</v>
      </c>
      <c r="N2808" t="str">
        <f>VLOOKUP(טבלה1[[#This Row],[level_id]],Level_id!$A$2:$B$5,2)</f>
        <v>All levels</v>
      </c>
      <c r="O2808" t="str">
        <f>LOWER(טבלה1[[#This Row],[level_desc]])</f>
        <v>all levels</v>
      </c>
      <c r="P2808" s="3" t="str">
        <f>UPPER(טבלה1[[#This Row],[small letters]])</f>
        <v>ALL LEVELS</v>
      </c>
      <c r="Q2808">
        <f>LEN(טבלה1[[#This Row],[no spaces]])</f>
        <v>10</v>
      </c>
      <c r="R2808" t="str">
        <f>TRIM(טבלה1[[#This Row],[small letters]])</f>
        <v>all levels</v>
      </c>
      <c r="S2808" s="6">
        <v>1.5</v>
      </c>
      <c r="T2808" s="12">
        <v>42060</v>
      </c>
      <c r="U2808" s="6">
        <f>DAY(טבלה1[[#This Row],[published_date]])</f>
        <v>25</v>
      </c>
      <c r="V2808" s="6">
        <f>MONTH(טבלה1[[#This Row],[published_date]])</f>
        <v>2</v>
      </c>
      <c r="W2808" s="6">
        <f>YEAR(טבלה1[[#This Row],[published_date]])</f>
        <v>2015</v>
      </c>
      <c r="X2808">
        <v>1</v>
      </c>
      <c r="Y2808" t="str">
        <f>VLOOKUP(טבלה1[[#This Row],[subject_id]],Subject_id!$A$2:$B$5,2)</f>
        <v>Business Finance</v>
      </c>
      <c r="Z2808" s="7">
        <v>43734</v>
      </c>
      <c r="AA2808">
        <f>_xlfn.DAYS(טבלה1[[#This Row],[Removal_date]],טבלה1[[#This Row],[published_date]])</f>
        <v>1674</v>
      </c>
      <c r="AB2808" s="4">
        <f>טבלה1[[#This Row],[price]]*טבלה1[[#This Row],[num_subscribers]]</f>
        <v>1180</v>
      </c>
    </row>
    <row r="2809" spans="1:28" x14ac:dyDescent="0.3">
      <c r="A2809">
        <v>428220</v>
      </c>
      <c r="B2809" t="s">
        <v>2456</v>
      </c>
      <c r="C2809" t="str">
        <f>LEFT(טבלה1[[#This Row],[course_title]],10)</f>
        <v>How To Mak</v>
      </c>
      <c r="D2809" t="str">
        <f>RIGHT(טבלה1[[#This Row],[course_title]],10)</f>
        <v>s For FREE</v>
      </c>
      <c r="E2809" t="str">
        <f>MID(טבלה1[[#This Row],[course_title]],2,10)</f>
        <v>ow To Make</v>
      </c>
      <c r="F2809" t="s">
        <v>2457</v>
      </c>
      <c r="G2809" t="str">
        <f>REPLACE(טבלה1[[#This Row],[url]],19,3,"com")</f>
        <v>https://www.udemy.com/kindle-millionare-learn-how-to-make-ebook-covers-like-a-pro/</v>
      </c>
      <c r="H2809" t="b">
        <v>1</v>
      </c>
      <c r="I2809" s="4">
        <v>20</v>
      </c>
      <c r="J2809" s="5">
        <v>1080</v>
      </c>
      <c r="K2809" s="5">
        <v>6</v>
      </c>
      <c r="L2809" s="5">
        <v>35</v>
      </c>
      <c r="M2809">
        <v>1</v>
      </c>
      <c r="N2809" t="str">
        <f>VLOOKUP(טבלה1[[#This Row],[level_id]],Level_id!$A$2:$B$5,2)</f>
        <v>All levels</v>
      </c>
      <c r="O2809" t="str">
        <f>LOWER(טבלה1[[#This Row],[level_desc]])</f>
        <v>all levels</v>
      </c>
      <c r="P2809" s="3" t="str">
        <f>UPPER(טבלה1[[#This Row],[small letters]])</f>
        <v>ALL LEVELS</v>
      </c>
      <c r="Q2809">
        <f>LEN(טבלה1[[#This Row],[no spaces]])</f>
        <v>10</v>
      </c>
      <c r="R2809" t="str">
        <f>TRIM(טבלה1[[#This Row],[small letters]])</f>
        <v>all levels</v>
      </c>
      <c r="S2809" s="6">
        <v>3</v>
      </c>
      <c r="T2809" s="12">
        <v>42061</v>
      </c>
      <c r="U2809" s="6">
        <f>DAY(טבלה1[[#This Row],[published_date]])</f>
        <v>26</v>
      </c>
      <c r="V2809" s="6">
        <f>MONTH(טבלה1[[#This Row],[published_date]])</f>
        <v>2</v>
      </c>
      <c r="W2809" s="6">
        <f>YEAR(טבלה1[[#This Row],[published_date]])</f>
        <v>2015</v>
      </c>
      <c r="X2809">
        <v>2</v>
      </c>
      <c r="Y2809" t="str">
        <f>VLOOKUP(טבלה1[[#This Row],[subject_id]],Subject_id!$A$2:$B$5,2)</f>
        <v>Graphic Design</v>
      </c>
      <c r="Z2809" s="7">
        <v>43734</v>
      </c>
      <c r="AA2809">
        <f>_xlfn.DAYS(טבלה1[[#This Row],[Removal_date]],טבלה1[[#This Row],[published_date]])</f>
        <v>1673</v>
      </c>
      <c r="AB2809" s="4">
        <f>טבלה1[[#This Row],[price]]*טבלה1[[#This Row],[num_subscribers]]</f>
        <v>21600</v>
      </c>
    </row>
    <row r="2810" spans="1:28" x14ac:dyDescent="0.3">
      <c r="A2810">
        <v>429080</v>
      </c>
      <c r="B2810" t="s">
        <v>2156</v>
      </c>
      <c r="C2810" t="str">
        <f>LEFT(טבלה1[[#This Row],[course_title]],10)</f>
        <v>Understand</v>
      </c>
      <c r="D2810" t="str">
        <f>RIGHT(טבלה1[[#This Row],[course_title]],10)</f>
        <v>erivatives</v>
      </c>
      <c r="E2810" t="str">
        <f>MID(טבלה1[[#This Row],[course_title]],2,10)</f>
        <v>nderstandi</v>
      </c>
      <c r="F2810" t="s">
        <v>2157</v>
      </c>
      <c r="G2810" t="str">
        <f>REPLACE(טבלה1[[#This Row],[url]],19,3,"com")</f>
        <v>https://www.udemy.com/understanding-financial-derivatives/</v>
      </c>
      <c r="H2810" t="b">
        <v>1</v>
      </c>
      <c r="I2810" s="4">
        <v>20</v>
      </c>
      <c r="J2810" s="5">
        <v>16</v>
      </c>
      <c r="K2810" s="5">
        <v>1</v>
      </c>
      <c r="L2810" s="5">
        <v>11</v>
      </c>
      <c r="M2810">
        <v>4</v>
      </c>
      <c r="N2810" t="str">
        <f>VLOOKUP(טבלה1[[#This Row],[level_id]],Level_id!$A$2:$B$5,2)</f>
        <v>Intermediate Level</v>
      </c>
      <c r="O2810" t="str">
        <f>LOWER(טבלה1[[#This Row],[level_desc]])</f>
        <v>intermediate level</v>
      </c>
      <c r="P2810" s="3" t="str">
        <f>UPPER(טבלה1[[#This Row],[small letters]])</f>
        <v>INTERMEDIATE LEVEL</v>
      </c>
      <c r="Q2810">
        <f>LEN(טבלה1[[#This Row],[no spaces]])</f>
        <v>18</v>
      </c>
      <c r="R2810" t="str">
        <f>TRIM(טבלה1[[#This Row],[small letters]])</f>
        <v>intermediate level</v>
      </c>
      <c r="S2810" s="6">
        <v>2</v>
      </c>
      <c r="T2810" s="12">
        <v>42818</v>
      </c>
      <c r="U2810" s="6">
        <f>DAY(טבלה1[[#This Row],[published_date]])</f>
        <v>24</v>
      </c>
      <c r="V2810" s="6">
        <f>MONTH(טבלה1[[#This Row],[published_date]])</f>
        <v>3</v>
      </c>
      <c r="W2810" s="6">
        <f>YEAR(טבלה1[[#This Row],[published_date]])</f>
        <v>2017</v>
      </c>
      <c r="X2810">
        <v>1</v>
      </c>
      <c r="Y2810" t="str">
        <f>VLOOKUP(טבלה1[[#This Row],[subject_id]],Subject_id!$A$2:$B$5,2)</f>
        <v>Business Finance</v>
      </c>
      <c r="Z2810" s="7">
        <v>44114</v>
      </c>
      <c r="AA2810">
        <f>_xlfn.DAYS(טבלה1[[#This Row],[Removal_date]],טבלה1[[#This Row],[published_date]])</f>
        <v>1296</v>
      </c>
      <c r="AB2810" s="4">
        <f>טבלה1[[#This Row],[price]]*טבלה1[[#This Row],[num_subscribers]]</f>
        <v>320</v>
      </c>
    </row>
    <row r="2811" spans="1:28" x14ac:dyDescent="0.3">
      <c r="A2811">
        <v>429866</v>
      </c>
      <c r="B2811" t="s">
        <v>3516</v>
      </c>
      <c r="C2811" t="str">
        <f>LEFT(טבלה1[[#This Row],[course_title]],10)</f>
        <v>From Drawi</v>
      </c>
      <c r="D2811" t="str">
        <f>RIGHT(טבלה1[[#This Row],[course_title]],10)</f>
        <v>lustration</v>
      </c>
      <c r="E2811" t="str">
        <f>MID(טבלה1[[#This Row],[course_title]],2,10)</f>
        <v>rom Drawin</v>
      </c>
      <c r="F2811" t="s">
        <v>3517</v>
      </c>
      <c r="G2811" t="str">
        <f>REPLACE(טבלה1[[#This Row],[url]],19,3,"com")</f>
        <v>https://www.udemy.com/from-drawing-to-illustration/</v>
      </c>
      <c r="H2811" t="b">
        <v>1</v>
      </c>
      <c r="I2811" s="4">
        <v>20</v>
      </c>
      <c r="J2811" s="5">
        <v>237</v>
      </c>
      <c r="K2811" s="5">
        <v>25</v>
      </c>
      <c r="L2811" s="5">
        <v>32</v>
      </c>
      <c r="M2811">
        <v>2</v>
      </c>
      <c r="N2811" t="str">
        <f>VLOOKUP(טבלה1[[#This Row],[level_id]],Level_id!$A$2:$B$5,2)</f>
        <v>Beginner Level</v>
      </c>
      <c r="O2811" t="str">
        <f>LOWER(טבלה1[[#This Row],[level_desc]])</f>
        <v>beginner level</v>
      </c>
      <c r="P2811" s="3" t="str">
        <f>UPPER(טבלה1[[#This Row],[small letters]])</f>
        <v>BEGINNER LEVEL</v>
      </c>
      <c r="Q2811">
        <f>LEN(טבלה1[[#This Row],[no spaces]])</f>
        <v>14</v>
      </c>
      <c r="R2811" t="str">
        <f>TRIM(טבלה1[[#This Row],[small letters]])</f>
        <v>beginner level</v>
      </c>
      <c r="S2811" s="6">
        <v>6</v>
      </c>
      <c r="T2811" s="12">
        <v>42111</v>
      </c>
      <c r="U2811" s="6">
        <f>DAY(טבלה1[[#This Row],[published_date]])</f>
        <v>17</v>
      </c>
      <c r="V2811" s="6">
        <f>MONTH(טבלה1[[#This Row],[published_date]])</f>
        <v>4</v>
      </c>
      <c r="W2811" s="6">
        <f>YEAR(טבלה1[[#This Row],[published_date]])</f>
        <v>2015</v>
      </c>
      <c r="X2811">
        <v>2</v>
      </c>
      <c r="Y2811" t="str">
        <f>VLOOKUP(טבלה1[[#This Row],[subject_id]],Subject_id!$A$2:$B$5,2)</f>
        <v>Graphic Design</v>
      </c>
      <c r="Z2811" s="7">
        <v>43465</v>
      </c>
      <c r="AA2811">
        <f>_xlfn.DAYS(טבלה1[[#This Row],[Removal_date]],טבלה1[[#This Row],[published_date]])</f>
        <v>1354</v>
      </c>
      <c r="AB2811" s="4">
        <f>טבלה1[[#This Row],[price]]*טבלה1[[#This Row],[num_subscribers]]</f>
        <v>4740</v>
      </c>
    </row>
    <row r="2812" spans="1:28" x14ac:dyDescent="0.3">
      <c r="A2812">
        <v>430962</v>
      </c>
      <c r="B2812" t="s">
        <v>4247</v>
      </c>
      <c r="C2812" t="str">
        <f>LEFT(טבלה1[[#This Row],[course_title]],10)</f>
        <v>Brass Mast</v>
      </c>
      <c r="D2812" t="str">
        <f>RIGHT(טבלה1[[#This Row],[course_title]],10)</f>
        <v>ster Class</v>
      </c>
      <c r="E2812" t="str">
        <f>MID(טבלה1[[#This Row],[course_title]],2,10)</f>
        <v>rass Maste</v>
      </c>
      <c r="F2812" t="s">
        <v>4248</v>
      </c>
      <c r="G2812" t="str">
        <f>REPLACE(טבלה1[[#This Row],[url]],19,3,"com")</f>
        <v>https://www.udemy.com/brass-master-class-german/</v>
      </c>
      <c r="H2812" t="b">
        <v>1</v>
      </c>
      <c r="I2812" s="4">
        <v>20</v>
      </c>
      <c r="J2812" s="5">
        <v>36</v>
      </c>
      <c r="K2812" s="5">
        <v>6</v>
      </c>
      <c r="L2812" s="5">
        <v>30</v>
      </c>
      <c r="M2812">
        <v>1</v>
      </c>
      <c r="N2812" t="str">
        <f>VLOOKUP(טבלה1[[#This Row],[level_id]],Level_id!$A$2:$B$5,2)</f>
        <v>All levels</v>
      </c>
      <c r="O2812" t="str">
        <f>LOWER(טבלה1[[#This Row],[level_desc]])</f>
        <v>all levels</v>
      </c>
      <c r="P2812" s="3" t="str">
        <f>UPPER(טבלה1[[#This Row],[small letters]])</f>
        <v>ALL LEVELS</v>
      </c>
      <c r="Q2812">
        <f>LEN(טבלה1[[#This Row],[no spaces]])</f>
        <v>10</v>
      </c>
      <c r="R2812" t="str">
        <f>TRIM(טבלה1[[#This Row],[small letters]])</f>
        <v>all levels</v>
      </c>
      <c r="S2812" s="6">
        <v>2</v>
      </c>
      <c r="T2812" s="12">
        <v>42164</v>
      </c>
      <c r="U2812" s="6">
        <f>DAY(טבלה1[[#This Row],[published_date]])</f>
        <v>9</v>
      </c>
      <c r="V2812" s="6">
        <f>MONTH(טבלה1[[#This Row],[published_date]])</f>
        <v>6</v>
      </c>
      <c r="W2812" s="6">
        <f>YEAR(טבלה1[[#This Row],[published_date]])</f>
        <v>2015</v>
      </c>
      <c r="X2812">
        <v>3</v>
      </c>
      <c r="Y2812" t="str">
        <f>VLOOKUP(טבלה1[[#This Row],[subject_id]],Subject_id!$A$2:$B$5,2)</f>
        <v>Musical Instruments</v>
      </c>
      <c r="Z2812" s="7">
        <v>43734</v>
      </c>
      <c r="AA2812">
        <f>_xlfn.DAYS(טבלה1[[#This Row],[Removal_date]],טבלה1[[#This Row],[published_date]])</f>
        <v>1570</v>
      </c>
      <c r="AB2812" s="4">
        <f>טבלה1[[#This Row],[price]]*טבלה1[[#This Row],[num_subscribers]]</f>
        <v>720</v>
      </c>
    </row>
    <row r="2813" spans="1:28" x14ac:dyDescent="0.3">
      <c r="A2813">
        <v>430992</v>
      </c>
      <c r="B2813" t="s">
        <v>4255</v>
      </c>
      <c r="C2813" t="str">
        <f>LEFT(טבלה1[[#This Row],[course_title]],10)</f>
        <v>Mundharmon</v>
      </c>
      <c r="D2813" t="str">
        <f>RIGHT(טבלה1[[#This Row],[course_title]],10)</f>
        <v>stes Hobby</v>
      </c>
      <c r="E2813" t="str">
        <f>MID(טבלה1[[#This Row],[course_title]],2,10)</f>
        <v>undharmoni</v>
      </c>
      <c r="F2813" t="s">
        <v>4256</v>
      </c>
      <c r="G2813" t="str">
        <f>REPLACE(טבלה1[[#This Row],[url]],19,3,"com")</f>
        <v>https://www.udemy.com/mundharmonika-spielen-mein-schonstes-hobby/</v>
      </c>
      <c r="H2813" t="b">
        <v>1</v>
      </c>
      <c r="I2813" s="4">
        <v>20</v>
      </c>
      <c r="J2813" s="5">
        <v>65</v>
      </c>
      <c r="K2813" s="5">
        <v>7</v>
      </c>
      <c r="L2813" s="5">
        <v>77</v>
      </c>
      <c r="M2813">
        <v>2</v>
      </c>
      <c r="N2813" t="str">
        <f>VLOOKUP(טבלה1[[#This Row],[level_id]],Level_id!$A$2:$B$5,2)</f>
        <v>Beginner Level</v>
      </c>
      <c r="O2813" t="str">
        <f>LOWER(טבלה1[[#This Row],[level_desc]])</f>
        <v>beginner level</v>
      </c>
      <c r="P2813" s="3" t="str">
        <f>UPPER(טבלה1[[#This Row],[small letters]])</f>
        <v>BEGINNER LEVEL</v>
      </c>
      <c r="Q2813">
        <f>LEN(טבלה1[[#This Row],[no spaces]])</f>
        <v>14</v>
      </c>
      <c r="R2813" t="str">
        <f>TRIM(טבלה1[[#This Row],[small letters]])</f>
        <v>beginner level</v>
      </c>
      <c r="S2813" s="6">
        <v>2.5</v>
      </c>
      <c r="T2813" s="12">
        <v>42164</v>
      </c>
      <c r="U2813" s="6">
        <f>DAY(טבלה1[[#This Row],[published_date]])</f>
        <v>9</v>
      </c>
      <c r="V2813" s="6">
        <f>MONTH(טבלה1[[#This Row],[published_date]])</f>
        <v>6</v>
      </c>
      <c r="W2813" s="6">
        <f>YEAR(טבלה1[[#This Row],[published_date]])</f>
        <v>2015</v>
      </c>
      <c r="X2813">
        <v>3</v>
      </c>
      <c r="Y2813" t="str">
        <f>VLOOKUP(טבלה1[[#This Row],[subject_id]],Subject_id!$A$2:$B$5,2)</f>
        <v>Musical Instruments</v>
      </c>
      <c r="Z2813" s="7">
        <v>43465</v>
      </c>
      <c r="AA2813">
        <f>_xlfn.DAYS(טבלה1[[#This Row],[Removal_date]],טבלה1[[#This Row],[published_date]])</f>
        <v>1301</v>
      </c>
      <c r="AB2813" s="4">
        <f>טבלה1[[#This Row],[price]]*טבלה1[[#This Row],[num_subscribers]]</f>
        <v>1300</v>
      </c>
    </row>
    <row r="2814" spans="1:28" x14ac:dyDescent="0.3">
      <c r="A2814">
        <v>430994</v>
      </c>
      <c r="B2814" t="s">
        <v>4285</v>
      </c>
      <c r="C2814" t="str">
        <f>LEFT(טבלה1[[#This Row],[course_title]],10)</f>
        <v>Gitarre sp</v>
      </c>
      <c r="D2814" t="str">
        <f>RIGHT(טבלה1[[#This Row],[course_title]],10)</f>
        <v>stes Hobby</v>
      </c>
      <c r="E2814" t="str">
        <f>MID(טבלה1[[#This Row],[course_title]],2,10)</f>
        <v>itarre spi</v>
      </c>
      <c r="F2814" t="s">
        <v>4286</v>
      </c>
      <c r="G2814" t="str">
        <f>REPLACE(טבלה1[[#This Row],[url]],19,3,"com")</f>
        <v>https://www.udemy.com/gitarre-spielen-mein-schonstes-hobby/</v>
      </c>
      <c r="H2814" t="b">
        <v>1</v>
      </c>
      <c r="I2814" s="4">
        <v>20</v>
      </c>
      <c r="J2814" s="5">
        <v>11</v>
      </c>
      <c r="K2814" s="5">
        <v>2</v>
      </c>
      <c r="L2814" s="5">
        <v>183</v>
      </c>
      <c r="M2814">
        <v>2</v>
      </c>
      <c r="N2814" t="str">
        <f>VLOOKUP(טבלה1[[#This Row],[level_id]],Level_id!$A$2:$B$5,2)</f>
        <v>Beginner Level</v>
      </c>
      <c r="O2814" t="str">
        <f>LOWER(טבלה1[[#This Row],[level_desc]])</f>
        <v>beginner level</v>
      </c>
      <c r="P2814" s="3" t="str">
        <f>UPPER(טבלה1[[#This Row],[small letters]])</f>
        <v>BEGINNER LEVEL</v>
      </c>
      <c r="Q2814">
        <f>LEN(טבלה1[[#This Row],[no spaces]])</f>
        <v>14</v>
      </c>
      <c r="R2814" t="str">
        <f>TRIM(טבלה1[[#This Row],[small letters]])</f>
        <v>beginner level</v>
      </c>
      <c r="S2814" s="6">
        <v>2</v>
      </c>
      <c r="T2814" s="12">
        <v>42164</v>
      </c>
      <c r="U2814" s="6">
        <f>DAY(טבלה1[[#This Row],[published_date]])</f>
        <v>9</v>
      </c>
      <c r="V2814" s="6">
        <f>MONTH(טבלה1[[#This Row],[published_date]])</f>
        <v>6</v>
      </c>
      <c r="W2814" s="6">
        <f>YEAR(טבלה1[[#This Row],[published_date]])</f>
        <v>2015</v>
      </c>
      <c r="X2814">
        <v>3</v>
      </c>
      <c r="Y2814" t="str">
        <f>VLOOKUP(טבלה1[[#This Row],[subject_id]],Subject_id!$A$2:$B$5,2)</f>
        <v>Musical Instruments</v>
      </c>
      <c r="Z2814" s="7">
        <v>43465</v>
      </c>
      <c r="AA2814">
        <f>_xlfn.DAYS(טבלה1[[#This Row],[Removal_date]],טבלה1[[#This Row],[published_date]])</f>
        <v>1301</v>
      </c>
      <c r="AB2814" s="4">
        <f>טבלה1[[#This Row],[price]]*טבלה1[[#This Row],[num_subscribers]]</f>
        <v>220</v>
      </c>
    </row>
    <row r="2815" spans="1:28" x14ac:dyDescent="0.3">
      <c r="A2815">
        <v>431562</v>
      </c>
      <c r="B2815" t="s">
        <v>3236</v>
      </c>
      <c r="C2815" t="str">
        <f>LEFT(טבלה1[[#This Row],[course_title]],10)</f>
        <v>Photoshop:</v>
      </c>
      <c r="D2815" t="str">
        <f>RIGHT(טבלה1[[#This Row],[course_title]],10)</f>
        <v>our Skills</v>
      </c>
      <c r="E2815" t="str">
        <f>MID(טבלה1[[#This Row],[course_title]],2,10)</f>
        <v xml:space="preserve">hotoshop: </v>
      </c>
      <c r="F2815" t="s">
        <v>3237</v>
      </c>
      <c r="G2815" t="str">
        <f>REPLACE(טבלה1[[#This Row],[url]],19,3,"com")</f>
        <v>https://www.udemy.com/photoshop-5-practical-techniques-to-improve-your-skills/</v>
      </c>
      <c r="H2815" t="b">
        <v>1</v>
      </c>
      <c r="I2815" s="4">
        <v>20</v>
      </c>
      <c r="J2815" s="5">
        <v>780</v>
      </c>
      <c r="K2815" s="5">
        <v>5</v>
      </c>
      <c r="L2815" s="5">
        <v>5</v>
      </c>
      <c r="M2815">
        <v>4</v>
      </c>
      <c r="N2815" t="str">
        <f>VLOOKUP(טבלה1[[#This Row],[level_id]],Level_id!$A$2:$B$5,2)</f>
        <v>Intermediate Level</v>
      </c>
      <c r="O2815" t="str">
        <f>LOWER(טבלה1[[#This Row],[level_desc]])</f>
        <v>intermediate level</v>
      </c>
      <c r="P2815" s="3" t="str">
        <f>UPPER(טבלה1[[#This Row],[small letters]])</f>
        <v>INTERMEDIATE LEVEL</v>
      </c>
      <c r="Q2815">
        <f>LEN(טבלה1[[#This Row],[no spaces]])</f>
        <v>18</v>
      </c>
      <c r="R2815" t="str">
        <f>TRIM(טבלה1[[#This Row],[small letters]])</f>
        <v>intermediate level</v>
      </c>
      <c r="S2815" s="6">
        <v>0.71666666700000003</v>
      </c>
      <c r="T2815" s="12">
        <v>42061</v>
      </c>
      <c r="U2815" s="6">
        <f>DAY(טבלה1[[#This Row],[published_date]])</f>
        <v>26</v>
      </c>
      <c r="V2815" s="6">
        <f>MONTH(טבלה1[[#This Row],[published_date]])</f>
        <v>2</v>
      </c>
      <c r="W2815" s="6">
        <f>YEAR(טבלה1[[#This Row],[published_date]])</f>
        <v>2015</v>
      </c>
      <c r="X2815">
        <v>2</v>
      </c>
      <c r="Y2815" t="str">
        <f>VLOOKUP(טבלה1[[#This Row],[subject_id]],Subject_id!$A$2:$B$5,2)</f>
        <v>Graphic Design</v>
      </c>
      <c r="Z2815" s="7">
        <v>44114</v>
      </c>
      <c r="AA2815">
        <f>_xlfn.DAYS(טבלה1[[#This Row],[Removal_date]],טבלה1[[#This Row],[published_date]])</f>
        <v>2053</v>
      </c>
      <c r="AB2815" s="4">
        <f>טבלה1[[#This Row],[price]]*טבלה1[[#This Row],[num_subscribers]]</f>
        <v>15600</v>
      </c>
    </row>
    <row r="2816" spans="1:28" x14ac:dyDescent="0.3">
      <c r="A2816">
        <v>433084</v>
      </c>
      <c r="B2816" t="s">
        <v>3522</v>
      </c>
      <c r="C2816" t="str">
        <f>LEFT(טבלה1[[#This Row],[course_title]],10)</f>
        <v>DIY Beauti</v>
      </c>
      <c r="D2816" t="str">
        <f>RIGHT(טבלה1[[#This Row],[course_title]],10)</f>
        <v xml:space="preserve"> Photoshop</v>
      </c>
      <c r="E2816" t="str">
        <f>MID(טבלה1[[#This Row],[course_title]],2,10)</f>
        <v>IY Beautif</v>
      </c>
      <c r="F2816" t="s">
        <v>3523</v>
      </c>
      <c r="G2816" t="str">
        <f>REPLACE(טבלה1[[#This Row],[url]],19,3,"com")</f>
        <v>https://www.udemy.com/diy-beautiful-social-graphics-that-dont-require-photoshop/</v>
      </c>
      <c r="H2816" t="b">
        <v>1</v>
      </c>
      <c r="I2816" s="4">
        <v>20</v>
      </c>
      <c r="J2816" s="5">
        <v>238</v>
      </c>
      <c r="K2816" s="5">
        <v>9</v>
      </c>
      <c r="L2816" s="5">
        <v>22</v>
      </c>
      <c r="M2816">
        <v>1</v>
      </c>
      <c r="N2816" t="str">
        <f>VLOOKUP(טבלה1[[#This Row],[level_id]],Level_id!$A$2:$B$5,2)</f>
        <v>All levels</v>
      </c>
      <c r="O2816" t="str">
        <f>LOWER(טבלה1[[#This Row],[level_desc]])</f>
        <v>all levels</v>
      </c>
      <c r="P2816" s="3" t="str">
        <f>UPPER(טבלה1[[#This Row],[small letters]])</f>
        <v>ALL LEVELS</v>
      </c>
      <c r="Q2816">
        <f>LEN(טבלה1[[#This Row],[no spaces]])</f>
        <v>10</v>
      </c>
      <c r="R2816" t="str">
        <f>TRIM(טבלה1[[#This Row],[small letters]])</f>
        <v>all levels</v>
      </c>
      <c r="S2816" s="6">
        <v>2.5</v>
      </c>
      <c r="T2816" s="12">
        <v>42066</v>
      </c>
      <c r="U2816" s="6">
        <f>DAY(טבלה1[[#This Row],[published_date]])</f>
        <v>3</v>
      </c>
      <c r="V2816" s="6">
        <f>MONTH(טבלה1[[#This Row],[published_date]])</f>
        <v>3</v>
      </c>
      <c r="W2816" s="6">
        <f>YEAR(טבלה1[[#This Row],[published_date]])</f>
        <v>2015</v>
      </c>
      <c r="X2816">
        <v>2</v>
      </c>
      <c r="Y2816" t="str">
        <f>VLOOKUP(טבלה1[[#This Row],[subject_id]],Subject_id!$A$2:$B$5,2)</f>
        <v>Graphic Design</v>
      </c>
      <c r="Z2816" s="7">
        <v>43734</v>
      </c>
      <c r="AA2816">
        <f>_xlfn.DAYS(טבלה1[[#This Row],[Removal_date]],טבלה1[[#This Row],[published_date]])</f>
        <v>1668</v>
      </c>
      <c r="AB2816" s="4">
        <f>טבלה1[[#This Row],[price]]*טבלה1[[#This Row],[num_subscribers]]</f>
        <v>4760</v>
      </c>
    </row>
    <row r="2817" spans="1:28" x14ac:dyDescent="0.3">
      <c r="A2817">
        <v>435138</v>
      </c>
      <c r="B2817" t="s">
        <v>3496</v>
      </c>
      <c r="C2817" t="str">
        <f>LEFT(טבלה1[[#This Row],[course_title]],10)</f>
        <v>Adobe Illu</v>
      </c>
      <c r="D2817" t="str">
        <f>RIGHT(טבלה1[[#This Row],[course_title]],10)</f>
        <v>e Upgrades</v>
      </c>
      <c r="E2817" t="str">
        <f>MID(טבלה1[[#This Row],[course_title]],2,10)</f>
        <v>dobe Illus</v>
      </c>
      <c r="F2817" t="s">
        <v>3497</v>
      </c>
      <c r="G2817" t="str">
        <f>REPLACE(טבלה1[[#This Row],[url]],19,3,"com")</f>
        <v>https://www.udemy.com/learn-illustrator-cc-updates/</v>
      </c>
      <c r="H2817" t="b">
        <v>1</v>
      </c>
      <c r="I2817" s="4">
        <v>20</v>
      </c>
      <c r="J2817" s="5">
        <v>22</v>
      </c>
      <c r="K2817" s="5">
        <v>3</v>
      </c>
      <c r="L2817" s="5">
        <v>57</v>
      </c>
      <c r="M2817">
        <v>4</v>
      </c>
      <c r="N2817" t="str">
        <f>VLOOKUP(טבלה1[[#This Row],[level_id]],Level_id!$A$2:$B$5,2)</f>
        <v>Intermediate Level</v>
      </c>
      <c r="O2817" t="str">
        <f>LOWER(טבלה1[[#This Row],[level_desc]])</f>
        <v>intermediate level</v>
      </c>
      <c r="P2817" s="3" t="str">
        <f>UPPER(טבלה1[[#This Row],[small letters]])</f>
        <v>INTERMEDIATE LEVEL</v>
      </c>
      <c r="Q2817">
        <f>LEN(טבלה1[[#This Row],[no spaces]])</f>
        <v>18</v>
      </c>
      <c r="R2817" t="str">
        <f>TRIM(טבלה1[[#This Row],[small letters]])</f>
        <v>intermediate level</v>
      </c>
      <c r="S2817" s="6">
        <v>2</v>
      </c>
      <c r="T2817" s="12">
        <v>42079</v>
      </c>
      <c r="U2817" s="6">
        <f>DAY(טבלה1[[#This Row],[published_date]])</f>
        <v>16</v>
      </c>
      <c r="V2817" s="6">
        <f>MONTH(טבלה1[[#This Row],[published_date]])</f>
        <v>3</v>
      </c>
      <c r="W2817" s="6">
        <f>YEAR(טבלה1[[#This Row],[published_date]])</f>
        <v>2015</v>
      </c>
      <c r="X2817">
        <v>2</v>
      </c>
      <c r="Y2817" t="str">
        <f>VLOOKUP(טבלה1[[#This Row],[subject_id]],Subject_id!$A$2:$B$5,2)</f>
        <v>Graphic Design</v>
      </c>
      <c r="Z2817" s="7">
        <v>44114</v>
      </c>
      <c r="AA2817">
        <f>_xlfn.DAYS(טבלה1[[#This Row],[Removal_date]],טבלה1[[#This Row],[published_date]])</f>
        <v>2035</v>
      </c>
      <c r="AB2817" s="4">
        <f>טבלה1[[#This Row],[price]]*טבלה1[[#This Row],[num_subscribers]]</f>
        <v>440</v>
      </c>
    </row>
    <row r="2818" spans="1:28" x14ac:dyDescent="0.3">
      <c r="A2818">
        <v>435626</v>
      </c>
      <c r="B2818" t="s">
        <v>3188</v>
      </c>
      <c r="C2818" t="str">
        <f>LEFT(טבלה1[[#This Row],[course_title]],10)</f>
        <v>A Beginner</v>
      </c>
      <c r="D2818" t="str">
        <f>RIGHT(טבלה1[[#This Row],[course_title]],10)</f>
        <v xml:space="preserve"> Photoshop</v>
      </c>
      <c r="E2818" t="str">
        <f>MID(טבלה1[[#This Row],[course_title]],2,10)</f>
        <v xml:space="preserve"> Beginners</v>
      </c>
      <c r="F2818" t="s">
        <v>3189</v>
      </c>
      <c r="G2818" t="str">
        <f>REPLACE(טבלה1[[#This Row],[url]],19,3,"com")</f>
        <v>https://www.udemy.com/beginners-guide-course-to-vector-graphics-with-adobe-photoshop-course/</v>
      </c>
      <c r="H2818" t="b">
        <v>1</v>
      </c>
      <c r="I2818" s="4">
        <v>20</v>
      </c>
      <c r="J2818" s="5">
        <v>1207</v>
      </c>
      <c r="K2818" s="5">
        <v>5</v>
      </c>
      <c r="L2818" s="5">
        <v>19</v>
      </c>
      <c r="M2818">
        <v>2</v>
      </c>
      <c r="N2818" t="str">
        <f>VLOOKUP(טבלה1[[#This Row],[level_id]],Level_id!$A$2:$B$5,2)</f>
        <v>Beginner Level</v>
      </c>
      <c r="O2818" t="str">
        <f>LOWER(טבלה1[[#This Row],[level_desc]])</f>
        <v>beginner level</v>
      </c>
      <c r="P2818" s="3" t="str">
        <f>UPPER(טבלה1[[#This Row],[small letters]])</f>
        <v>BEGINNER LEVEL</v>
      </c>
      <c r="Q2818">
        <f>LEN(טבלה1[[#This Row],[no spaces]])</f>
        <v>14</v>
      </c>
      <c r="R2818" t="str">
        <f>TRIM(טבלה1[[#This Row],[small letters]])</f>
        <v>beginner level</v>
      </c>
      <c r="S2818" s="6">
        <v>2</v>
      </c>
      <c r="T2818" s="12">
        <v>42099</v>
      </c>
      <c r="U2818" s="6">
        <f>DAY(טבלה1[[#This Row],[published_date]])</f>
        <v>5</v>
      </c>
      <c r="V2818" s="6">
        <f>MONTH(טבלה1[[#This Row],[published_date]])</f>
        <v>4</v>
      </c>
      <c r="W2818" s="6">
        <f>YEAR(טבלה1[[#This Row],[published_date]])</f>
        <v>2015</v>
      </c>
      <c r="X2818">
        <v>2</v>
      </c>
      <c r="Y2818" t="str">
        <f>VLOOKUP(טבלה1[[#This Row],[subject_id]],Subject_id!$A$2:$B$5,2)</f>
        <v>Graphic Design</v>
      </c>
      <c r="Z2818" s="7">
        <v>43465</v>
      </c>
      <c r="AA2818">
        <f>_xlfn.DAYS(טבלה1[[#This Row],[Removal_date]],טבלה1[[#This Row],[published_date]])</f>
        <v>1366</v>
      </c>
      <c r="AB2818" s="4">
        <f>טבלה1[[#This Row],[price]]*טבלה1[[#This Row],[num_subscribers]]</f>
        <v>24140</v>
      </c>
    </row>
    <row r="2819" spans="1:28" x14ac:dyDescent="0.3">
      <c r="A2819">
        <v>439210</v>
      </c>
      <c r="B2819" t="s">
        <v>1976</v>
      </c>
      <c r="C2819" t="str">
        <f>LEFT(טבלה1[[#This Row],[course_title]],10)</f>
        <v>Law Matter</v>
      </c>
      <c r="D2819" t="str">
        <f>RIGHT(טבלה1[[#This Row],[course_title]],10)</f>
        <v>aw Matters</v>
      </c>
      <c r="E2819" t="str">
        <f>MID(טבלה1[[#This Row],[course_title]],2,10)</f>
        <v>aw Matters</v>
      </c>
      <c r="F2819" t="s">
        <v>1977</v>
      </c>
      <c r="G2819" t="str">
        <f>REPLACE(טבלה1[[#This Row],[url]],19,3,"com")</f>
        <v>https://www.udemy.com/law-matters/</v>
      </c>
      <c r="H2819" t="b">
        <v>1</v>
      </c>
      <c r="I2819" s="4">
        <v>20</v>
      </c>
      <c r="J2819" s="5">
        <v>327</v>
      </c>
      <c r="K2819" s="5">
        <v>1</v>
      </c>
      <c r="L2819" s="5">
        <v>12</v>
      </c>
      <c r="M2819">
        <v>2</v>
      </c>
      <c r="N2819" t="str">
        <f>VLOOKUP(טבלה1[[#This Row],[level_id]],Level_id!$A$2:$B$5,2)</f>
        <v>Beginner Level</v>
      </c>
      <c r="O2819" t="str">
        <f>LOWER(טבלה1[[#This Row],[level_desc]])</f>
        <v>beginner level</v>
      </c>
      <c r="P2819" s="3" t="str">
        <f>UPPER(טבלה1[[#This Row],[small letters]])</f>
        <v>BEGINNER LEVEL</v>
      </c>
      <c r="Q2819">
        <f>LEN(טבלה1[[#This Row],[no spaces]])</f>
        <v>14</v>
      </c>
      <c r="R2819" t="str">
        <f>TRIM(טבלה1[[#This Row],[small letters]])</f>
        <v>beginner level</v>
      </c>
      <c r="S2819" s="6">
        <v>0.45</v>
      </c>
      <c r="T2819" s="12">
        <v>42090</v>
      </c>
      <c r="U2819" s="6">
        <f>DAY(טבלה1[[#This Row],[published_date]])</f>
        <v>27</v>
      </c>
      <c r="V2819" s="6">
        <f>MONTH(טבלה1[[#This Row],[published_date]])</f>
        <v>3</v>
      </c>
      <c r="W2819" s="6">
        <f>YEAR(טבלה1[[#This Row],[published_date]])</f>
        <v>2015</v>
      </c>
      <c r="X2819">
        <v>1</v>
      </c>
      <c r="Y2819" t="str">
        <f>VLOOKUP(טבלה1[[#This Row],[subject_id]],Subject_id!$A$2:$B$5,2)</f>
        <v>Business Finance</v>
      </c>
      <c r="Z2819" s="7">
        <v>43465</v>
      </c>
      <c r="AA2819">
        <f>_xlfn.DAYS(טבלה1[[#This Row],[Removal_date]],טבלה1[[#This Row],[published_date]])</f>
        <v>1375</v>
      </c>
      <c r="AB2819" s="4">
        <f>טבלה1[[#This Row],[price]]*טבלה1[[#This Row],[num_subscribers]]</f>
        <v>6540</v>
      </c>
    </row>
    <row r="2820" spans="1:28" x14ac:dyDescent="0.3">
      <c r="A2820">
        <v>439968</v>
      </c>
      <c r="B2820" t="s">
        <v>3362</v>
      </c>
      <c r="C2820" t="str">
        <f>LEFT(טבלה1[[#This Row],[course_title]],10)</f>
        <v>Magazine D</v>
      </c>
      <c r="D2820" t="str">
        <f>RIGHT(טבלה1[[#This Row],[course_title]],10)</f>
        <v>than 24hrs</v>
      </c>
      <c r="E2820" t="str">
        <f>MID(טבלה1[[#This Row],[course_title]],2,10)</f>
        <v>agazine De</v>
      </c>
      <c r="F2820" t="s">
        <v>3363</v>
      </c>
      <c r="G2820" t="str">
        <f>REPLACE(טבלה1[[#This Row],[url]],19,3,"com")</f>
        <v>https://www.udemy.com/how-to-start-your-own-magazine/</v>
      </c>
      <c r="H2820" t="b">
        <v>1</v>
      </c>
      <c r="I2820" s="4">
        <v>20</v>
      </c>
      <c r="J2820" s="5">
        <v>802</v>
      </c>
      <c r="K2820" s="5">
        <v>10</v>
      </c>
      <c r="L2820" s="5">
        <v>30</v>
      </c>
      <c r="M2820">
        <v>1</v>
      </c>
      <c r="N2820" t="str">
        <f>VLOOKUP(טבלה1[[#This Row],[level_id]],Level_id!$A$2:$B$5,2)</f>
        <v>All levels</v>
      </c>
      <c r="O2820" t="str">
        <f>LOWER(טבלה1[[#This Row],[level_desc]])</f>
        <v>all levels</v>
      </c>
      <c r="P2820" s="3" t="str">
        <f>UPPER(טבלה1[[#This Row],[small letters]])</f>
        <v>ALL LEVELS</v>
      </c>
      <c r="Q2820">
        <f>LEN(טבלה1[[#This Row],[no spaces]])</f>
        <v>10</v>
      </c>
      <c r="R2820" t="str">
        <f>TRIM(טבלה1[[#This Row],[small letters]])</f>
        <v>all levels</v>
      </c>
      <c r="S2820" s="6">
        <v>2</v>
      </c>
      <c r="T2820" s="12">
        <v>42085</v>
      </c>
      <c r="U2820" s="6">
        <f>DAY(טבלה1[[#This Row],[published_date]])</f>
        <v>22</v>
      </c>
      <c r="V2820" s="6">
        <f>MONTH(טבלה1[[#This Row],[published_date]])</f>
        <v>3</v>
      </c>
      <c r="W2820" s="6">
        <f>YEAR(טבלה1[[#This Row],[published_date]])</f>
        <v>2015</v>
      </c>
      <c r="X2820">
        <v>2</v>
      </c>
      <c r="Y2820" t="str">
        <f>VLOOKUP(טבלה1[[#This Row],[subject_id]],Subject_id!$A$2:$B$5,2)</f>
        <v>Graphic Design</v>
      </c>
      <c r="Z2820" s="7">
        <v>43734</v>
      </c>
      <c r="AA2820">
        <f>_xlfn.DAYS(טבלה1[[#This Row],[Removal_date]],טבלה1[[#This Row],[published_date]])</f>
        <v>1649</v>
      </c>
      <c r="AB2820" s="4">
        <f>טבלה1[[#This Row],[price]]*טבלה1[[#This Row],[num_subscribers]]</f>
        <v>16040</v>
      </c>
    </row>
    <row r="2821" spans="1:28" x14ac:dyDescent="0.3">
      <c r="A2821">
        <v>440006</v>
      </c>
      <c r="B2821" t="s">
        <v>6204</v>
      </c>
      <c r="C2821" t="str">
        <f>LEFT(טבלה1[[#This Row],[course_title]],10)</f>
        <v>X theme fo</v>
      </c>
      <c r="D2821" t="str">
        <f>RIGHT(טבלה1[[#This Row],[course_title]],10)</f>
        <v>hout code!</v>
      </c>
      <c r="E2821" t="str">
        <f>MID(טבלה1[[#This Row],[course_title]],2,10)</f>
        <v xml:space="preserve"> theme for</v>
      </c>
      <c r="F2821" t="s">
        <v>6205</v>
      </c>
      <c r="G2821" t="str">
        <f>REPLACE(טבלה1[[#This Row],[url]],19,3,"com")</f>
        <v>https://www.udemy.com/x-theme-for-wordpress-responsive-websites-without-code/</v>
      </c>
      <c r="H2821" t="b">
        <v>1</v>
      </c>
      <c r="I2821" s="4">
        <v>20</v>
      </c>
      <c r="J2821" s="5">
        <v>1318</v>
      </c>
      <c r="K2821" s="5">
        <v>81</v>
      </c>
      <c r="L2821" s="5">
        <v>55</v>
      </c>
      <c r="M2821">
        <v>1</v>
      </c>
      <c r="N2821" t="str">
        <f>VLOOKUP(טבלה1[[#This Row],[level_id]],Level_id!$A$2:$B$5,2)</f>
        <v>All levels</v>
      </c>
      <c r="O2821" t="str">
        <f>LOWER(טבלה1[[#This Row],[level_desc]])</f>
        <v>all levels</v>
      </c>
      <c r="P2821" s="3" t="str">
        <f>UPPER(טבלה1[[#This Row],[small letters]])</f>
        <v>ALL LEVELS</v>
      </c>
      <c r="Q2821">
        <f>LEN(טבלה1[[#This Row],[no spaces]])</f>
        <v>10</v>
      </c>
      <c r="R2821" t="str">
        <f>TRIM(טבלה1[[#This Row],[small letters]])</f>
        <v>all levels</v>
      </c>
      <c r="S2821" s="6">
        <v>7</v>
      </c>
      <c r="T2821" s="12">
        <v>42085</v>
      </c>
      <c r="U2821" s="6">
        <f>DAY(טבלה1[[#This Row],[published_date]])</f>
        <v>22</v>
      </c>
      <c r="V2821" s="6">
        <f>MONTH(טבלה1[[#This Row],[published_date]])</f>
        <v>3</v>
      </c>
      <c r="W2821" s="6">
        <f>YEAR(טבלה1[[#This Row],[published_date]])</f>
        <v>2015</v>
      </c>
      <c r="X2821">
        <v>4</v>
      </c>
      <c r="Y2821" t="str">
        <f>VLOOKUP(טבלה1[[#This Row],[subject_id]],Subject_id!$A$2:$B$5,2)</f>
        <v>Web Development</v>
      </c>
      <c r="Z2821" s="7">
        <v>43734</v>
      </c>
      <c r="AA2821">
        <f>_xlfn.DAYS(טבלה1[[#This Row],[Removal_date]],טבלה1[[#This Row],[published_date]])</f>
        <v>1649</v>
      </c>
      <c r="AB2821" s="4">
        <f>טבלה1[[#This Row],[price]]*טבלה1[[#This Row],[num_subscribers]]</f>
        <v>26360</v>
      </c>
    </row>
    <row r="2822" spans="1:28" x14ac:dyDescent="0.3">
      <c r="A2822">
        <v>441106</v>
      </c>
      <c r="B2822" t="s">
        <v>3584</v>
      </c>
      <c r="C2822" t="str">
        <f>LEFT(טבלה1[[#This Row],[course_title]],10)</f>
        <v xml:space="preserve">Photoshop </v>
      </c>
      <c r="D2822" t="str">
        <f>RIGHT(טבלה1[[#This Row],[course_title]],10)</f>
        <v>ge clothes</v>
      </c>
      <c r="E2822" t="str">
        <f>MID(טבלה1[[#This Row],[course_title]],2,10)</f>
        <v>hotoshop t</v>
      </c>
      <c r="F2822" t="s">
        <v>3585</v>
      </c>
      <c r="G2822" t="str">
        <f>REPLACE(טבלה1[[#This Row],[url]],19,3,"com")</f>
        <v>https://www.udemy.com/changing-clothes-with-photoshop/</v>
      </c>
      <c r="H2822" t="b">
        <v>1</v>
      </c>
      <c r="I2822" s="4">
        <v>20</v>
      </c>
      <c r="J2822" s="5">
        <v>837</v>
      </c>
      <c r="K2822" s="5">
        <v>4</v>
      </c>
      <c r="L2822" s="5">
        <v>26</v>
      </c>
      <c r="M2822">
        <v>1</v>
      </c>
      <c r="N2822" t="str">
        <f>VLOOKUP(טבלה1[[#This Row],[level_id]],Level_id!$A$2:$B$5,2)</f>
        <v>All levels</v>
      </c>
      <c r="O2822" t="str">
        <f>LOWER(טבלה1[[#This Row],[level_desc]])</f>
        <v>all levels</v>
      </c>
      <c r="P2822" s="3" t="str">
        <f>UPPER(טבלה1[[#This Row],[small letters]])</f>
        <v>ALL LEVELS</v>
      </c>
      <c r="Q2822">
        <f>LEN(טבלה1[[#This Row],[no spaces]])</f>
        <v>10</v>
      </c>
      <c r="R2822" t="str">
        <f>TRIM(טבלה1[[#This Row],[small letters]])</f>
        <v>all levels</v>
      </c>
      <c r="S2822" s="6">
        <v>2</v>
      </c>
      <c r="T2822" s="12">
        <v>42079</v>
      </c>
      <c r="U2822" s="6">
        <f>DAY(טבלה1[[#This Row],[published_date]])</f>
        <v>16</v>
      </c>
      <c r="V2822" s="6">
        <f>MONTH(טבלה1[[#This Row],[published_date]])</f>
        <v>3</v>
      </c>
      <c r="W2822" s="6">
        <f>YEAR(טבלה1[[#This Row],[published_date]])</f>
        <v>2015</v>
      </c>
      <c r="X2822">
        <v>2</v>
      </c>
      <c r="Y2822" t="str">
        <f>VLOOKUP(טבלה1[[#This Row],[subject_id]],Subject_id!$A$2:$B$5,2)</f>
        <v>Graphic Design</v>
      </c>
      <c r="Z2822" s="7">
        <v>43734</v>
      </c>
      <c r="AA2822">
        <f>_xlfn.DAYS(טבלה1[[#This Row],[Removal_date]],טבלה1[[#This Row],[published_date]])</f>
        <v>1655</v>
      </c>
      <c r="AB2822" s="4">
        <f>טבלה1[[#This Row],[price]]*טבלה1[[#This Row],[num_subscribers]]</f>
        <v>16740</v>
      </c>
    </row>
    <row r="2823" spans="1:28" x14ac:dyDescent="0.3">
      <c r="A2823">
        <v>442504</v>
      </c>
      <c r="B2823" t="s">
        <v>5930</v>
      </c>
      <c r="C2823" t="str">
        <f>LEFT(טבלה1[[#This Row],[course_title]],10)</f>
        <v>Build an H</v>
      </c>
      <c r="D2823" t="str">
        <f>RIGHT(טבלה1[[#This Row],[course_title]],10)</f>
        <v>35 Minutes</v>
      </c>
      <c r="E2823" t="str">
        <f>MID(טבלה1[[#This Row],[course_title]],2,10)</f>
        <v>uild an HT</v>
      </c>
      <c r="F2823" t="s">
        <v>5931</v>
      </c>
      <c r="G2823" t="str">
        <f>REPLACE(טבלה1[[#This Row],[url]],19,3,"com")</f>
        <v>https://www.udemy.com/build-an-html5-and-css3-website-in-35-minutes/</v>
      </c>
      <c r="H2823" t="b">
        <v>1</v>
      </c>
      <c r="I2823" s="4">
        <v>20</v>
      </c>
      <c r="J2823" s="5">
        <v>1904</v>
      </c>
      <c r="K2823" s="5">
        <v>25</v>
      </c>
      <c r="L2823" s="5">
        <v>17</v>
      </c>
      <c r="M2823">
        <v>2</v>
      </c>
      <c r="N2823" t="str">
        <f>VLOOKUP(טבלה1[[#This Row],[level_id]],Level_id!$A$2:$B$5,2)</f>
        <v>Beginner Level</v>
      </c>
      <c r="O2823" t="str">
        <f>LOWER(טבלה1[[#This Row],[level_desc]])</f>
        <v>beginner level</v>
      </c>
      <c r="P2823" s="3" t="str">
        <f>UPPER(טבלה1[[#This Row],[small letters]])</f>
        <v>BEGINNER LEVEL</v>
      </c>
      <c r="Q2823">
        <f>LEN(טבלה1[[#This Row],[no spaces]])</f>
        <v>14</v>
      </c>
      <c r="R2823" t="str">
        <f>TRIM(טבלה1[[#This Row],[small letters]])</f>
        <v>beginner level</v>
      </c>
      <c r="S2823" s="6">
        <v>0.7</v>
      </c>
      <c r="T2823" s="12">
        <v>42073</v>
      </c>
      <c r="U2823" s="6">
        <f>DAY(טבלה1[[#This Row],[published_date]])</f>
        <v>10</v>
      </c>
      <c r="V2823" s="6">
        <f>MONTH(טבלה1[[#This Row],[published_date]])</f>
        <v>3</v>
      </c>
      <c r="W2823" s="6">
        <f>YEAR(טבלה1[[#This Row],[published_date]])</f>
        <v>2015</v>
      </c>
      <c r="X2823">
        <v>4</v>
      </c>
      <c r="Y2823" t="str">
        <f>VLOOKUP(טבלה1[[#This Row],[subject_id]],Subject_id!$A$2:$B$5,2)</f>
        <v>Web Development</v>
      </c>
      <c r="Z2823" s="7">
        <v>43465</v>
      </c>
      <c r="AA2823">
        <f>_xlfn.DAYS(טבלה1[[#This Row],[Removal_date]],טבלה1[[#This Row],[published_date]])</f>
        <v>1392</v>
      </c>
      <c r="AB2823" s="4">
        <f>טבלה1[[#This Row],[price]]*טבלה1[[#This Row],[num_subscribers]]</f>
        <v>38080</v>
      </c>
    </row>
    <row r="2824" spans="1:28" x14ac:dyDescent="0.3">
      <c r="A2824">
        <v>445102</v>
      </c>
      <c r="B2824" t="s">
        <v>3226</v>
      </c>
      <c r="C2824" t="str">
        <f>LEFT(טבלה1[[#This Row],[course_title]],10)</f>
        <v>Converting</v>
      </c>
      <c r="D2824" t="str">
        <f>RIGHT(טבלה1[[#This Row],[course_title]],10)</f>
        <v>e InDesign</v>
      </c>
      <c r="E2824" t="str">
        <f>MID(טבלה1[[#This Row],[course_title]],2,10)</f>
        <v xml:space="preserve">onverting </v>
      </c>
      <c r="F2824" t="s">
        <v>3227</v>
      </c>
      <c r="G2824" t="str">
        <f>REPLACE(טבלה1[[#This Row],[url]],19,3,"com")</f>
        <v>https://www.udemy.com/type-to-outlines-indesign/</v>
      </c>
      <c r="H2824" t="b">
        <v>1</v>
      </c>
      <c r="I2824" s="4">
        <v>20</v>
      </c>
      <c r="J2824" s="5">
        <v>725</v>
      </c>
      <c r="K2824" s="5">
        <v>1</v>
      </c>
      <c r="L2824" s="5">
        <v>12</v>
      </c>
      <c r="M2824">
        <v>4</v>
      </c>
      <c r="N2824" t="str">
        <f>VLOOKUP(טבלה1[[#This Row],[level_id]],Level_id!$A$2:$B$5,2)</f>
        <v>Intermediate Level</v>
      </c>
      <c r="O2824" t="str">
        <f>LOWER(טבלה1[[#This Row],[level_desc]])</f>
        <v>intermediate level</v>
      </c>
      <c r="P2824" s="3" t="str">
        <f>UPPER(טבלה1[[#This Row],[small letters]])</f>
        <v>INTERMEDIATE LEVEL</v>
      </c>
      <c r="Q2824">
        <f>LEN(טבלה1[[#This Row],[no spaces]])</f>
        <v>18</v>
      </c>
      <c r="R2824" t="str">
        <f>TRIM(טבלה1[[#This Row],[small letters]])</f>
        <v>intermediate level</v>
      </c>
      <c r="S2824" s="6">
        <v>0.63333333300000005</v>
      </c>
      <c r="T2824" s="12">
        <v>42094</v>
      </c>
      <c r="U2824" s="6">
        <f>DAY(טבלה1[[#This Row],[published_date]])</f>
        <v>31</v>
      </c>
      <c r="V2824" s="6">
        <f>MONTH(טבלה1[[#This Row],[published_date]])</f>
        <v>3</v>
      </c>
      <c r="W2824" s="6">
        <f>YEAR(טבלה1[[#This Row],[published_date]])</f>
        <v>2015</v>
      </c>
      <c r="X2824">
        <v>2</v>
      </c>
      <c r="Y2824" t="str">
        <f>VLOOKUP(טבלה1[[#This Row],[subject_id]],Subject_id!$A$2:$B$5,2)</f>
        <v>Graphic Design</v>
      </c>
      <c r="Z2824" s="7">
        <v>44114</v>
      </c>
      <c r="AA2824">
        <f>_xlfn.DAYS(טבלה1[[#This Row],[Removal_date]],טבלה1[[#This Row],[published_date]])</f>
        <v>2020</v>
      </c>
      <c r="AB2824" s="4">
        <f>טבלה1[[#This Row],[price]]*טבלה1[[#This Row],[num_subscribers]]</f>
        <v>14500</v>
      </c>
    </row>
    <row r="2825" spans="1:28" x14ac:dyDescent="0.3">
      <c r="A2825">
        <v>445534</v>
      </c>
      <c r="B2825" t="s">
        <v>5633</v>
      </c>
      <c r="C2825" t="str">
        <f>LEFT(טבלה1[[#This Row],[course_title]],10)</f>
        <v>Learn Angu</v>
      </c>
      <c r="D2825" t="str">
        <f>RIGHT(טבלה1[[#This Row],[course_title]],10)</f>
        <v>ep By Step</v>
      </c>
      <c r="E2825" t="str">
        <f>MID(טבלה1[[#This Row],[course_title]],2,10)</f>
        <v>earn Angul</v>
      </c>
      <c r="F2825" t="s">
        <v>5634</v>
      </c>
      <c r="G2825" t="str">
        <f>REPLACE(טבלה1[[#This Row],[url]],19,3,"com")</f>
        <v>https://www.udemy.com/maruti-angularjs/</v>
      </c>
      <c r="H2825" t="b">
        <v>1</v>
      </c>
      <c r="I2825" s="4">
        <v>20</v>
      </c>
      <c r="J2825" s="5">
        <v>18777</v>
      </c>
      <c r="K2825" s="5">
        <v>1112</v>
      </c>
      <c r="L2825" s="5">
        <v>21</v>
      </c>
      <c r="M2825">
        <v>4</v>
      </c>
      <c r="N2825" t="str">
        <f>VLOOKUP(טבלה1[[#This Row],[level_id]],Level_id!$A$2:$B$5,2)</f>
        <v>Intermediate Level</v>
      </c>
      <c r="O2825" t="str">
        <f>LOWER(טבלה1[[#This Row],[level_desc]])</f>
        <v>intermediate level</v>
      </c>
      <c r="P2825" s="3" t="str">
        <f>UPPER(טבלה1[[#This Row],[small letters]])</f>
        <v>INTERMEDIATE LEVEL</v>
      </c>
      <c r="Q2825">
        <f>LEN(טבלה1[[#This Row],[no spaces]])</f>
        <v>18</v>
      </c>
      <c r="R2825" t="str">
        <f>TRIM(טבלה1[[#This Row],[small letters]])</f>
        <v>intermediate level</v>
      </c>
      <c r="S2825" s="6">
        <v>1.5</v>
      </c>
      <c r="T2825" s="12">
        <v>42192</v>
      </c>
      <c r="U2825" s="6">
        <f>DAY(טבלה1[[#This Row],[published_date]])</f>
        <v>7</v>
      </c>
      <c r="V2825" s="6">
        <f>MONTH(טבלה1[[#This Row],[published_date]])</f>
        <v>7</v>
      </c>
      <c r="W2825" s="6">
        <f>YEAR(טבלה1[[#This Row],[published_date]])</f>
        <v>2015</v>
      </c>
      <c r="X2825">
        <v>4</v>
      </c>
      <c r="Y2825" t="str">
        <f>VLOOKUP(טבלה1[[#This Row],[subject_id]],Subject_id!$A$2:$B$5,2)</f>
        <v>Web Development</v>
      </c>
      <c r="Z2825" s="7">
        <v>44114</v>
      </c>
      <c r="AA2825">
        <f>_xlfn.DAYS(טבלה1[[#This Row],[Removal_date]],טבלה1[[#This Row],[published_date]])</f>
        <v>1922</v>
      </c>
      <c r="AB2825" s="4">
        <f>טבלה1[[#This Row],[price]]*טבלה1[[#This Row],[num_subscribers]]</f>
        <v>375540</v>
      </c>
    </row>
    <row r="2826" spans="1:28" x14ac:dyDescent="0.3">
      <c r="A2826">
        <v>447136</v>
      </c>
      <c r="B2826" t="s">
        <v>6254</v>
      </c>
      <c r="C2826" t="str">
        <f>LEFT(טבלה1[[#This Row],[course_title]],10)</f>
        <v xml:space="preserve">Mastering </v>
      </c>
      <c r="D2826" t="str">
        <f>RIGHT(טבלה1[[#This Row],[course_title]],10)</f>
        <v>oper Tools</v>
      </c>
      <c r="E2826" t="str">
        <f>MID(טבלה1[[#This Row],[course_title]],2,10)</f>
        <v>astering t</v>
      </c>
      <c r="F2826" t="s">
        <v>6255</v>
      </c>
      <c r="G2826" t="str">
        <f>REPLACE(טבלה1[[#This Row],[url]],19,3,"com")</f>
        <v>https://www.udemy.com/mastering-chrome-developer-tools/</v>
      </c>
      <c r="H2826" t="b">
        <v>1</v>
      </c>
      <c r="I2826" s="4">
        <v>20</v>
      </c>
      <c r="J2826" s="5">
        <v>2002</v>
      </c>
      <c r="K2826" s="5">
        <v>41</v>
      </c>
      <c r="L2826" s="5">
        <v>31</v>
      </c>
      <c r="M2826">
        <v>1</v>
      </c>
      <c r="N2826" t="str">
        <f>VLOOKUP(טבלה1[[#This Row],[level_id]],Level_id!$A$2:$B$5,2)</f>
        <v>All levels</v>
      </c>
      <c r="O2826" t="str">
        <f>LOWER(טבלה1[[#This Row],[level_desc]])</f>
        <v>all levels</v>
      </c>
      <c r="P2826" s="3" t="str">
        <f>UPPER(טבלה1[[#This Row],[small letters]])</f>
        <v>ALL LEVELS</v>
      </c>
      <c r="Q2826">
        <f>LEN(טבלה1[[#This Row],[no spaces]])</f>
        <v>10</v>
      </c>
      <c r="R2826" t="str">
        <f>TRIM(טבלה1[[#This Row],[small letters]])</f>
        <v>all levels</v>
      </c>
      <c r="S2826" s="6">
        <v>0.66666666699999999</v>
      </c>
      <c r="T2826" s="12">
        <v>42115</v>
      </c>
      <c r="U2826" s="6">
        <f>DAY(טבלה1[[#This Row],[published_date]])</f>
        <v>21</v>
      </c>
      <c r="V2826" s="6">
        <f>MONTH(טבלה1[[#This Row],[published_date]])</f>
        <v>4</v>
      </c>
      <c r="W2826" s="6">
        <f>YEAR(טבלה1[[#This Row],[published_date]])</f>
        <v>2015</v>
      </c>
      <c r="X2826">
        <v>4</v>
      </c>
      <c r="Y2826" t="str">
        <f>VLOOKUP(טבלה1[[#This Row],[subject_id]],Subject_id!$A$2:$B$5,2)</f>
        <v>Web Development</v>
      </c>
      <c r="Z2826" s="7">
        <v>43734</v>
      </c>
      <c r="AA2826">
        <f>_xlfn.DAYS(טבלה1[[#This Row],[Removal_date]],טבלה1[[#This Row],[published_date]])</f>
        <v>1619</v>
      </c>
      <c r="AB2826" s="4">
        <f>טבלה1[[#This Row],[price]]*טבלה1[[#This Row],[num_subscribers]]</f>
        <v>40040</v>
      </c>
    </row>
    <row r="2827" spans="1:28" x14ac:dyDescent="0.3">
      <c r="A2827">
        <v>448250</v>
      </c>
      <c r="B2827" t="s">
        <v>4522</v>
      </c>
      <c r="C2827" t="str">
        <f>LEFT(טבלה1[[#This Row],[course_title]],10)</f>
        <v>improvisac</v>
      </c>
      <c r="D2827" t="str">
        <f>RIGHT(טבלה1[[#This Row],[course_title]],10)</f>
        <v>e Guitarra</v>
      </c>
      <c r="E2827" t="str">
        <f>MID(טבלה1[[#This Row],[course_title]],2,10)</f>
        <v>mprovisaci</v>
      </c>
      <c r="F2827" t="s">
        <v>4523</v>
      </c>
      <c r="G2827" t="str">
        <f>REPLACE(טבלה1[[#This Row],[url]],19,3,"com")</f>
        <v>https://www.udemy.com/improvisacion-de-guitarra/</v>
      </c>
      <c r="H2827" t="b">
        <v>1</v>
      </c>
      <c r="I2827" s="4">
        <v>20</v>
      </c>
      <c r="J2827" s="5">
        <v>1</v>
      </c>
      <c r="K2827" s="5">
        <v>0</v>
      </c>
      <c r="L2827" s="5">
        <v>10</v>
      </c>
      <c r="M2827">
        <v>1</v>
      </c>
      <c r="N2827" t="str">
        <f>VLOOKUP(טבלה1[[#This Row],[level_id]],Level_id!$A$2:$B$5,2)</f>
        <v>All levels</v>
      </c>
      <c r="O2827" t="str">
        <f>LOWER(טבלה1[[#This Row],[level_desc]])</f>
        <v>all levels</v>
      </c>
      <c r="P2827" s="3" t="str">
        <f>UPPER(טבלה1[[#This Row],[small letters]])</f>
        <v>ALL LEVELS</v>
      </c>
      <c r="Q2827">
        <f>LEN(טבלה1[[#This Row],[no spaces]])</f>
        <v>10</v>
      </c>
      <c r="R2827" t="str">
        <f>TRIM(טבלה1[[#This Row],[small letters]])</f>
        <v>all levels</v>
      </c>
      <c r="S2827" s="6">
        <v>1</v>
      </c>
      <c r="T2827" s="12">
        <v>42087</v>
      </c>
      <c r="U2827" s="6">
        <f>DAY(טבלה1[[#This Row],[published_date]])</f>
        <v>24</v>
      </c>
      <c r="V2827" s="6">
        <f>MONTH(טבלה1[[#This Row],[published_date]])</f>
        <v>3</v>
      </c>
      <c r="W2827" s="6">
        <f>YEAR(טבלה1[[#This Row],[published_date]])</f>
        <v>2015</v>
      </c>
      <c r="X2827">
        <v>3</v>
      </c>
      <c r="Y2827" t="str">
        <f>VLOOKUP(טבלה1[[#This Row],[subject_id]],Subject_id!$A$2:$B$5,2)</f>
        <v>Musical Instruments</v>
      </c>
      <c r="Z2827" s="7">
        <v>43734</v>
      </c>
      <c r="AA2827">
        <f>_xlfn.DAYS(טבלה1[[#This Row],[Removal_date]],טבלה1[[#This Row],[published_date]])</f>
        <v>1647</v>
      </c>
      <c r="AB2827" s="4">
        <f>טבלה1[[#This Row],[price]]*טבלה1[[#This Row],[num_subscribers]]</f>
        <v>20</v>
      </c>
    </row>
    <row r="2828" spans="1:28" x14ac:dyDescent="0.3">
      <c r="A2828">
        <v>450068</v>
      </c>
      <c r="B2828" t="s">
        <v>6569</v>
      </c>
      <c r="C2828" t="str">
        <f>LEFT(טבלה1[[#This Row],[course_title]],10)</f>
        <v>Build a Ph</v>
      </c>
      <c r="D2828" t="str">
        <f>RIGHT(טבלה1[[#This Row],[course_title]],10)</f>
        <v>y on Rails</v>
      </c>
      <c r="E2828" t="str">
        <f>MID(טבלה1[[#This Row],[course_title]],2,10)</f>
        <v>uild a Pho</v>
      </c>
      <c r="F2828" t="s">
        <v>6570</v>
      </c>
      <c r="G2828" t="str">
        <f>REPLACE(טבלה1[[#This Row],[url]],19,3,"com")</f>
        <v>https://www.udemy.com/build-a-photo-blog-with-ruby-on-rails/</v>
      </c>
      <c r="H2828" t="b">
        <v>1</v>
      </c>
      <c r="I2828" s="4">
        <v>20</v>
      </c>
      <c r="J2828" s="5">
        <v>2281</v>
      </c>
      <c r="K2828" s="5">
        <v>32</v>
      </c>
      <c r="L2828" s="5">
        <v>21</v>
      </c>
      <c r="M2828">
        <v>4</v>
      </c>
      <c r="N2828" t="str">
        <f>VLOOKUP(טבלה1[[#This Row],[level_id]],Level_id!$A$2:$B$5,2)</f>
        <v>Intermediate Level</v>
      </c>
      <c r="O2828" t="str">
        <f>LOWER(טבלה1[[#This Row],[level_desc]])</f>
        <v>intermediate level</v>
      </c>
      <c r="P2828" s="3" t="str">
        <f>UPPER(טבלה1[[#This Row],[small letters]])</f>
        <v>INTERMEDIATE LEVEL</v>
      </c>
      <c r="Q2828">
        <f>LEN(טבלה1[[#This Row],[no spaces]])</f>
        <v>18</v>
      </c>
      <c r="R2828" t="str">
        <f>TRIM(טבלה1[[#This Row],[small letters]])</f>
        <v>intermediate level</v>
      </c>
      <c r="S2828" s="6">
        <v>1.5</v>
      </c>
      <c r="T2828" s="12">
        <v>42096</v>
      </c>
      <c r="U2828" s="6">
        <f>DAY(טבלה1[[#This Row],[published_date]])</f>
        <v>2</v>
      </c>
      <c r="V2828" s="6">
        <f>MONTH(טבלה1[[#This Row],[published_date]])</f>
        <v>4</v>
      </c>
      <c r="W2828" s="6">
        <f>YEAR(טבלה1[[#This Row],[published_date]])</f>
        <v>2015</v>
      </c>
      <c r="X2828">
        <v>4</v>
      </c>
      <c r="Y2828" t="str">
        <f>VLOOKUP(טבלה1[[#This Row],[subject_id]],Subject_id!$A$2:$B$5,2)</f>
        <v>Web Development</v>
      </c>
      <c r="Z2828" s="7">
        <v>44114</v>
      </c>
      <c r="AA2828">
        <f>_xlfn.DAYS(טבלה1[[#This Row],[Removal_date]],טבלה1[[#This Row],[published_date]])</f>
        <v>2018</v>
      </c>
      <c r="AB2828" s="4">
        <f>טבלה1[[#This Row],[price]]*טבלה1[[#This Row],[num_subscribers]]</f>
        <v>45620</v>
      </c>
    </row>
    <row r="2829" spans="1:28" x14ac:dyDescent="0.3">
      <c r="A2829">
        <v>450246</v>
      </c>
      <c r="B2829" t="s">
        <v>4528</v>
      </c>
      <c r="C2829" t="str">
        <f>LEFT(טבלה1[[#This Row],[course_title]],10)</f>
        <v>Back In Bl</v>
      </c>
      <c r="D2829" t="str">
        <f>RIGHT(טבלה1[[#This Row],[course_title]],10)</f>
        <v>Rock Track</v>
      </c>
      <c r="E2829" t="str">
        <f>MID(טבלה1[[#This Row],[course_title]],2,10)</f>
        <v>ack In Bla</v>
      </c>
      <c r="F2829" t="s">
        <v>4529</v>
      </c>
      <c r="G2829" t="str">
        <f>REPLACE(טבלה1[[#This Row],[url]],19,3,"com")</f>
        <v>https://www.udemy.com/back-in-black-the-acdc-classic-rock-track/</v>
      </c>
      <c r="H2829" t="b">
        <v>1</v>
      </c>
      <c r="I2829" s="4">
        <v>20</v>
      </c>
      <c r="J2829" s="5">
        <v>13</v>
      </c>
      <c r="K2829" s="5">
        <v>1</v>
      </c>
      <c r="L2829" s="5">
        <v>72</v>
      </c>
      <c r="M2829">
        <v>4</v>
      </c>
      <c r="N2829" t="str">
        <f>VLOOKUP(טבלה1[[#This Row],[level_id]],Level_id!$A$2:$B$5,2)</f>
        <v>Intermediate Level</v>
      </c>
      <c r="O2829" t="str">
        <f>LOWER(טבלה1[[#This Row],[level_desc]])</f>
        <v>intermediate level</v>
      </c>
      <c r="P2829" s="3" t="str">
        <f>UPPER(טבלה1[[#This Row],[small letters]])</f>
        <v>INTERMEDIATE LEVEL</v>
      </c>
      <c r="Q2829">
        <f>LEN(טבלה1[[#This Row],[no spaces]])</f>
        <v>18</v>
      </c>
      <c r="R2829" t="str">
        <f>TRIM(טבלה1[[#This Row],[small letters]])</f>
        <v>intermediate level</v>
      </c>
      <c r="S2829" s="6">
        <v>2</v>
      </c>
      <c r="T2829" s="12">
        <v>42104</v>
      </c>
      <c r="U2829" s="6">
        <f>DAY(טבלה1[[#This Row],[published_date]])</f>
        <v>10</v>
      </c>
      <c r="V2829" s="6">
        <f>MONTH(טבלה1[[#This Row],[published_date]])</f>
        <v>4</v>
      </c>
      <c r="W2829" s="6">
        <f>YEAR(טבלה1[[#This Row],[published_date]])</f>
        <v>2015</v>
      </c>
      <c r="X2829">
        <v>3</v>
      </c>
      <c r="Y2829" t="str">
        <f>VLOOKUP(טבלה1[[#This Row],[subject_id]],Subject_id!$A$2:$B$5,2)</f>
        <v>Musical Instruments</v>
      </c>
      <c r="Z2829" s="7">
        <v>44114</v>
      </c>
      <c r="AA2829">
        <f>_xlfn.DAYS(טבלה1[[#This Row],[Removal_date]],טבלה1[[#This Row],[published_date]])</f>
        <v>2010</v>
      </c>
      <c r="AB2829" s="4">
        <f>טבלה1[[#This Row],[price]]*טבלה1[[#This Row],[num_subscribers]]</f>
        <v>260</v>
      </c>
    </row>
    <row r="2830" spans="1:28" x14ac:dyDescent="0.3">
      <c r="A2830">
        <v>452182</v>
      </c>
      <c r="B2830" t="s">
        <v>3080</v>
      </c>
      <c r="C2830" t="str">
        <f>LEFT(טבלה1[[#This Row],[course_title]],10)</f>
        <v>How to Mak</v>
      </c>
      <c r="D2830" t="str">
        <f>RIGHT(טבלה1[[#This Row],[course_title]],10)</f>
        <v xml:space="preserve"> Sketches </v>
      </c>
      <c r="E2830" t="str">
        <f>MID(טבלה1[[#This Row],[course_title]],2,10)</f>
        <v>ow to Make</v>
      </c>
      <c r="F2830" t="s">
        <v>3081</v>
      </c>
      <c r="G2830" t="str">
        <f>REPLACE(טבלה1[[#This Row],[url]],19,3,"com")</f>
        <v>https://www.udemy.com/how-create-vector-art-from-drawings-by-hand/</v>
      </c>
      <c r="H2830" t="b">
        <v>1</v>
      </c>
      <c r="I2830" s="4">
        <v>20</v>
      </c>
      <c r="J2830" s="5">
        <v>21</v>
      </c>
      <c r="K2830" s="5">
        <v>4</v>
      </c>
      <c r="L2830" s="5">
        <v>17</v>
      </c>
      <c r="M2830">
        <v>2</v>
      </c>
      <c r="N2830" t="str">
        <f>VLOOKUP(טבלה1[[#This Row],[level_id]],Level_id!$A$2:$B$5,2)</f>
        <v>Beginner Level</v>
      </c>
      <c r="O2830" t="str">
        <f>LOWER(טבלה1[[#This Row],[level_desc]])</f>
        <v>beginner level</v>
      </c>
      <c r="P2830" s="3" t="str">
        <f>UPPER(טבלה1[[#This Row],[small letters]])</f>
        <v>BEGINNER LEVEL</v>
      </c>
      <c r="Q2830">
        <f>LEN(טבלה1[[#This Row],[no spaces]])</f>
        <v>14</v>
      </c>
      <c r="R2830" t="str">
        <f>TRIM(טבלה1[[#This Row],[small letters]])</f>
        <v>beginner level</v>
      </c>
      <c r="S2830" s="6">
        <v>0.73333333300000003</v>
      </c>
      <c r="T2830" s="12">
        <v>42104</v>
      </c>
      <c r="U2830" s="6">
        <f>DAY(טבלה1[[#This Row],[published_date]])</f>
        <v>10</v>
      </c>
      <c r="V2830" s="6">
        <f>MONTH(טבלה1[[#This Row],[published_date]])</f>
        <v>4</v>
      </c>
      <c r="W2830" s="6">
        <f>YEAR(טבלה1[[#This Row],[published_date]])</f>
        <v>2015</v>
      </c>
      <c r="X2830">
        <v>2</v>
      </c>
      <c r="Y2830" t="str">
        <f>VLOOKUP(טבלה1[[#This Row],[subject_id]],Subject_id!$A$2:$B$5,2)</f>
        <v>Graphic Design</v>
      </c>
      <c r="Z2830" s="7">
        <v>43465</v>
      </c>
      <c r="AA2830">
        <f>_xlfn.DAYS(טבלה1[[#This Row],[Removal_date]],טבלה1[[#This Row],[published_date]])</f>
        <v>1361</v>
      </c>
      <c r="AB2830" s="4">
        <f>טבלה1[[#This Row],[price]]*טבלה1[[#This Row],[num_subscribers]]</f>
        <v>420</v>
      </c>
    </row>
    <row r="2831" spans="1:28" x14ac:dyDescent="0.3">
      <c r="A2831">
        <v>452514</v>
      </c>
      <c r="B2831" t="s">
        <v>4532</v>
      </c>
      <c r="C2831" t="str">
        <f>LEFT(טבלה1[[#This Row],[course_title]],10)</f>
        <v>Beginner G</v>
      </c>
      <c r="D2831" t="str">
        <f>RIGHT(טבלה1[[#This Row],[course_title]],10)</f>
        <v>ar Lessons</v>
      </c>
      <c r="E2831" t="str">
        <f>MID(טבלה1[[#This Row],[course_title]],2,10)</f>
        <v>eginner Gu</v>
      </c>
      <c r="F2831" t="s">
        <v>4533</v>
      </c>
      <c r="G2831" t="str">
        <f>REPLACE(טבלה1[[#This Row],[url]],19,3,"com")</f>
        <v>https://www.udemy.com/joeteachesguitar/</v>
      </c>
      <c r="H2831" t="b">
        <v>1</v>
      </c>
      <c r="I2831" s="4">
        <v>20</v>
      </c>
      <c r="J2831" s="5">
        <v>118</v>
      </c>
      <c r="K2831" s="5">
        <v>0</v>
      </c>
      <c r="L2831" s="5">
        <v>5</v>
      </c>
      <c r="M2831">
        <v>2</v>
      </c>
      <c r="N2831" t="str">
        <f>VLOOKUP(טבלה1[[#This Row],[level_id]],Level_id!$A$2:$B$5,2)</f>
        <v>Beginner Level</v>
      </c>
      <c r="O2831" t="str">
        <f>LOWER(טבלה1[[#This Row],[level_desc]])</f>
        <v>beginner level</v>
      </c>
      <c r="P2831" s="3" t="str">
        <f>UPPER(טבלה1[[#This Row],[small letters]])</f>
        <v>BEGINNER LEVEL</v>
      </c>
      <c r="Q2831">
        <f>LEN(טבלה1[[#This Row],[no spaces]])</f>
        <v>14</v>
      </c>
      <c r="R2831" t="str">
        <f>TRIM(טבלה1[[#This Row],[small letters]])</f>
        <v>beginner level</v>
      </c>
      <c r="S2831" s="6">
        <v>1</v>
      </c>
      <c r="T2831" s="12">
        <v>42086</v>
      </c>
      <c r="U2831" s="6">
        <f>DAY(טבלה1[[#This Row],[published_date]])</f>
        <v>23</v>
      </c>
      <c r="V2831" s="6">
        <f>MONTH(טבלה1[[#This Row],[published_date]])</f>
        <v>3</v>
      </c>
      <c r="W2831" s="6">
        <f>YEAR(טבלה1[[#This Row],[published_date]])</f>
        <v>2015</v>
      </c>
      <c r="X2831">
        <v>3</v>
      </c>
      <c r="Y2831" t="str">
        <f>VLOOKUP(טבלה1[[#This Row],[subject_id]],Subject_id!$A$2:$B$5,2)</f>
        <v>Musical Instruments</v>
      </c>
      <c r="Z2831" s="7">
        <v>43465</v>
      </c>
      <c r="AA2831">
        <f>_xlfn.DAYS(טבלה1[[#This Row],[Removal_date]],טבלה1[[#This Row],[published_date]])</f>
        <v>1379</v>
      </c>
      <c r="AB2831" s="4">
        <f>טבלה1[[#This Row],[price]]*טבלה1[[#This Row],[num_subscribers]]</f>
        <v>2360</v>
      </c>
    </row>
    <row r="2832" spans="1:28" x14ac:dyDescent="0.3">
      <c r="A2832">
        <v>454724</v>
      </c>
      <c r="B2832" t="s">
        <v>696</v>
      </c>
      <c r="C2832" t="str">
        <f>LEFT(טבלה1[[#This Row],[course_title]],10)</f>
        <v>Cost Accou</v>
      </c>
      <c r="D2832" t="str">
        <f>RIGHT(טבלה1[[#This Row],[course_title]],10)</f>
        <v>d Practice</v>
      </c>
      <c r="E2832" t="str">
        <f>MID(טבלה1[[#This Row],[course_title]],2,10)</f>
        <v>ost Accoun</v>
      </c>
      <c r="F2832" t="s">
        <v>697</v>
      </c>
      <c r="G2832" t="str">
        <f>REPLACE(טבלה1[[#This Row],[url]],19,3,"com")</f>
        <v>https://www.udemy.com/marginal-costing-theory-and-practice/</v>
      </c>
      <c r="H2832" t="b">
        <v>1</v>
      </c>
      <c r="I2832" s="4">
        <v>20</v>
      </c>
      <c r="J2832" s="5">
        <v>1923</v>
      </c>
      <c r="K2832" s="5">
        <v>4</v>
      </c>
      <c r="L2832" s="5">
        <v>31</v>
      </c>
      <c r="M2832">
        <v>1</v>
      </c>
      <c r="N2832" t="str">
        <f>VLOOKUP(טבלה1[[#This Row],[level_id]],Level_id!$A$2:$B$5,2)</f>
        <v>All levels</v>
      </c>
      <c r="O2832" t="str">
        <f>LOWER(טבלה1[[#This Row],[level_desc]])</f>
        <v>all levels</v>
      </c>
      <c r="P2832" s="3" t="str">
        <f>UPPER(טבלה1[[#This Row],[small letters]])</f>
        <v>ALL LEVELS</v>
      </c>
      <c r="Q2832">
        <f>LEN(טבלה1[[#This Row],[no spaces]])</f>
        <v>10</v>
      </c>
      <c r="R2832" t="str">
        <f>TRIM(טבלה1[[#This Row],[small letters]])</f>
        <v>all levels</v>
      </c>
      <c r="S2832" s="6">
        <v>2.5</v>
      </c>
      <c r="T2832" s="12">
        <v>42087</v>
      </c>
      <c r="U2832" s="6">
        <f>DAY(טבלה1[[#This Row],[published_date]])</f>
        <v>24</v>
      </c>
      <c r="V2832" s="6">
        <f>MONTH(טבלה1[[#This Row],[published_date]])</f>
        <v>3</v>
      </c>
      <c r="W2832" s="6">
        <f>YEAR(טבלה1[[#This Row],[published_date]])</f>
        <v>2015</v>
      </c>
      <c r="X2832">
        <v>1</v>
      </c>
      <c r="Y2832" t="str">
        <f>VLOOKUP(טבלה1[[#This Row],[subject_id]],Subject_id!$A$2:$B$5,2)</f>
        <v>Business Finance</v>
      </c>
      <c r="Z2832" s="7">
        <v>43318</v>
      </c>
      <c r="AA2832">
        <f>_xlfn.DAYS(טבלה1[[#This Row],[Removal_date]],טבלה1[[#This Row],[published_date]])</f>
        <v>1231</v>
      </c>
      <c r="AB2832" s="4">
        <f>טבלה1[[#This Row],[price]]*טבלה1[[#This Row],[num_subscribers]]</f>
        <v>38460</v>
      </c>
    </row>
    <row r="2833" spans="1:28" x14ac:dyDescent="0.3">
      <c r="A2833">
        <v>456388</v>
      </c>
      <c r="B2833" t="s">
        <v>3588</v>
      </c>
      <c r="C2833" t="str">
        <f>LEFT(טבלה1[[#This Row],[course_title]],10)</f>
        <v>Adobe Phot</v>
      </c>
      <c r="D2833" t="str">
        <f>RIGHT(טבלה1[[#This Row],[course_title]],10)</f>
        <v>tial Guide</v>
      </c>
      <c r="E2833" t="str">
        <f>MID(טבלה1[[#This Row],[course_title]],2,10)</f>
        <v>dobe Photo</v>
      </c>
      <c r="F2833" t="s">
        <v>3589</v>
      </c>
      <c r="G2833" t="str">
        <f>REPLACE(טבלה1[[#This Row],[url]],19,3,"com")</f>
        <v>https://www.udemy.com/adobe-photoshop-cc-the-essential-guide/</v>
      </c>
      <c r="H2833" t="b">
        <v>1</v>
      </c>
      <c r="I2833" s="4">
        <v>20</v>
      </c>
      <c r="J2833" s="5">
        <v>254</v>
      </c>
      <c r="K2833" s="5">
        <v>5</v>
      </c>
      <c r="L2833" s="5">
        <v>81</v>
      </c>
      <c r="M2833">
        <v>1</v>
      </c>
      <c r="N2833" t="str">
        <f>VLOOKUP(טבלה1[[#This Row],[level_id]],Level_id!$A$2:$B$5,2)</f>
        <v>All levels</v>
      </c>
      <c r="O2833" t="str">
        <f>LOWER(טבלה1[[#This Row],[level_desc]])</f>
        <v>all levels</v>
      </c>
      <c r="P2833" s="3" t="str">
        <f>UPPER(טבלה1[[#This Row],[small letters]])</f>
        <v>ALL LEVELS</v>
      </c>
      <c r="Q2833">
        <f>LEN(טבלה1[[#This Row],[no spaces]])</f>
        <v>10</v>
      </c>
      <c r="R2833" t="str">
        <f>TRIM(טבלה1[[#This Row],[small letters]])</f>
        <v>all levels</v>
      </c>
      <c r="S2833" s="6">
        <v>4.5</v>
      </c>
      <c r="T2833" s="12">
        <v>42136</v>
      </c>
      <c r="U2833" s="6">
        <f>DAY(טבלה1[[#This Row],[published_date]])</f>
        <v>12</v>
      </c>
      <c r="V2833" s="6">
        <f>MONTH(טבלה1[[#This Row],[published_date]])</f>
        <v>5</v>
      </c>
      <c r="W2833" s="6">
        <f>YEAR(טבלה1[[#This Row],[published_date]])</f>
        <v>2015</v>
      </c>
      <c r="X2833">
        <v>2</v>
      </c>
      <c r="Y2833" t="str">
        <f>VLOOKUP(טבלה1[[#This Row],[subject_id]],Subject_id!$A$2:$B$5,2)</f>
        <v>Graphic Design</v>
      </c>
      <c r="Z2833" s="7">
        <v>43734</v>
      </c>
      <c r="AA2833">
        <f>_xlfn.DAYS(טבלה1[[#This Row],[Removal_date]],טבלה1[[#This Row],[published_date]])</f>
        <v>1598</v>
      </c>
      <c r="AB2833" s="4">
        <f>טבלה1[[#This Row],[price]]*טבלה1[[#This Row],[num_subscribers]]</f>
        <v>5080</v>
      </c>
    </row>
    <row r="2834" spans="1:28" x14ac:dyDescent="0.3">
      <c r="A2834">
        <v>456988</v>
      </c>
      <c r="B2834" t="s">
        <v>3392</v>
      </c>
      <c r="C2834" t="str">
        <f>LEFT(טבלה1[[#This Row],[course_title]],10)</f>
        <v>Graphic De</v>
      </c>
      <c r="D2834" t="str">
        <f>RIGHT(טבלה1[[#This Row],[course_title]],10)</f>
        <v>ayout Tips</v>
      </c>
      <c r="E2834" t="str">
        <f>MID(טבלה1[[#This Row],[course_title]],2,10)</f>
        <v>raphic Des</v>
      </c>
      <c r="F2834" t="s">
        <v>3393</v>
      </c>
      <c r="G2834" t="str">
        <f>REPLACE(טבלה1[[#This Row],[url]],19,3,"com")</f>
        <v>https://www.udemy.com/graphic-design-bootcamp-layout-and-workflow-basics/</v>
      </c>
      <c r="H2834" t="b">
        <v>1</v>
      </c>
      <c r="I2834" s="4">
        <v>20</v>
      </c>
      <c r="J2834" s="5">
        <v>99</v>
      </c>
      <c r="K2834" s="5">
        <v>10</v>
      </c>
      <c r="L2834" s="5">
        <v>9</v>
      </c>
      <c r="M2834">
        <v>1</v>
      </c>
      <c r="N2834" t="str">
        <f>VLOOKUP(טבלה1[[#This Row],[level_id]],Level_id!$A$2:$B$5,2)</f>
        <v>All levels</v>
      </c>
      <c r="O2834" t="str">
        <f>LOWER(טבלה1[[#This Row],[level_desc]])</f>
        <v>all levels</v>
      </c>
      <c r="P2834" s="3" t="str">
        <f>UPPER(טבלה1[[#This Row],[small letters]])</f>
        <v>ALL LEVELS</v>
      </c>
      <c r="Q2834">
        <f>LEN(טבלה1[[#This Row],[no spaces]])</f>
        <v>10</v>
      </c>
      <c r="R2834" t="str">
        <f>TRIM(טבלה1[[#This Row],[small letters]])</f>
        <v>all levels</v>
      </c>
      <c r="S2834" s="6">
        <v>1.5</v>
      </c>
      <c r="T2834" s="12">
        <v>42089</v>
      </c>
      <c r="U2834" s="6">
        <f>DAY(טבלה1[[#This Row],[published_date]])</f>
        <v>26</v>
      </c>
      <c r="V2834" s="6">
        <f>MONTH(טבלה1[[#This Row],[published_date]])</f>
        <v>3</v>
      </c>
      <c r="W2834" s="6">
        <f>YEAR(טבלה1[[#This Row],[published_date]])</f>
        <v>2015</v>
      </c>
      <c r="X2834">
        <v>2</v>
      </c>
      <c r="Y2834" t="str">
        <f>VLOOKUP(טבלה1[[#This Row],[subject_id]],Subject_id!$A$2:$B$5,2)</f>
        <v>Graphic Design</v>
      </c>
      <c r="Z2834" s="7">
        <v>43734</v>
      </c>
      <c r="AA2834">
        <f>_xlfn.DAYS(טבלה1[[#This Row],[Removal_date]],טבלה1[[#This Row],[published_date]])</f>
        <v>1645</v>
      </c>
      <c r="AB2834" s="4">
        <f>טבלה1[[#This Row],[price]]*טבלה1[[#This Row],[num_subscribers]]</f>
        <v>1980</v>
      </c>
    </row>
    <row r="2835" spans="1:28" x14ac:dyDescent="0.3">
      <c r="A2835">
        <v>459922</v>
      </c>
      <c r="B2835" t="s">
        <v>7309</v>
      </c>
      <c r="C2835" t="str">
        <f>LEFT(טבלה1[[#This Row],[course_title]],10)</f>
        <v>The Comple</v>
      </c>
      <c r="D2835" t="str">
        <f>RIGHT(טבלה1[[#This Row],[course_title]],10)</f>
        <v>0 Websites</v>
      </c>
      <c r="E2835" t="str">
        <f>MID(טבלה1[[#This Row],[course_title]],2,10)</f>
        <v>he Complet</v>
      </c>
      <c r="F2835" t="s">
        <v>7310</v>
      </c>
      <c r="G2835" t="str">
        <f>REPLACE(טבלה1[[#This Row],[url]],19,3,"com")</f>
        <v>https://www.udemy.com/the-complete-web-developer-course-build-20-websites/</v>
      </c>
      <c r="H2835" t="b">
        <v>1</v>
      </c>
      <c r="I2835" s="4">
        <v>20</v>
      </c>
      <c r="J2835" s="5">
        <v>2650</v>
      </c>
      <c r="K2835" s="5">
        <v>61</v>
      </c>
      <c r="L2835" s="5">
        <v>304</v>
      </c>
      <c r="M2835">
        <v>1</v>
      </c>
      <c r="N2835" t="str">
        <f>VLOOKUP(טבלה1[[#This Row],[level_id]],Level_id!$A$2:$B$5,2)</f>
        <v>All levels</v>
      </c>
      <c r="O2835" t="str">
        <f>LOWER(טבלה1[[#This Row],[level_desc]])</f>
        <v>all levels</v>
      </c>
      <c r="P2835" s="3" t="str">
        <f>UPPER(טבלה1[[#This Row],[small letters]])</f>
        <v>ALL LEVELS</v>
      </c>
      <c r="Q2835">
        <f>LEN(טבלה1[[#This Row],[no spaces]])</f>
        <v>10</v>
      </c>
      <c r="R2835" t="str">
        <f>TRIM(טבלה1[[#This Row],[small letters]])</f>
        <v>all levels</v>
      </c>
      <c r="S2835" s="6">
        <v>15.5</v>
      </c>
      <c r="T2835" s="12">
        <v>42089</v>
      </c>
      <c r="U2835" s="6">
        <f>DAY(טבלה1[[#This Row],[published_date]])</f>
        <v>26</v>
      </c>
      <c r="V2835" s="6">
        <f>MONTH(טבלה1[[#This Row],[published_date]])</f>
        <v>3</v>
      </c>
      <c r="W2835" s="6">
        <f>YEAR(טבלה1[[#This Row],[published_date]])</f>
        <v>2015</v>
      </c>
      <c r="X2835">
        <v>4</v>
      </c>
      <c r="Y2835" t="str">
        <f>VLOOKUP(טבלה1[[#This Row],[subject_id]],Subject_id!$A$2:$B$5,2)</f>
        <v>Web Development</v>
      </c>
      <c r="Z2835" s="7">
        <v>43734</v>
      </c>
      <c r="AA2835">
        <f>_xlfn.DAYS(טבלה1[[#This Row],[Removal_date]],טבלה1[[#This Row],[published_date]])</f>
        <v>1645</v>
      </c>
      <c r="AB2835" s="4">
        <f>טבלה1[[#This Row],[price]]*טבלה1[[#This Row],[num_subscribers]]</f>
        <v>53000</v>
      </c>
    </row>
    <row r="2836" spans="1:28" x14ac:dyDescent="0.3">
      <c r="A2836">
        <v>460652</v>
      </c>
      <c r="B2836" t="s">
        <v>1502</v>
      </c>
      <c r="C2836" t="str">
        <f>LEFT(טבלה1[[#This Row],[course_title]],10)</f>
        <v xml:space="preserve">Financial </v>
      </c>
      <c r="D2836" t="str">
        <f>RIGHT(טבלה1[[#This Row],[course_title]],10)</f>
        <v>soft Excel</v>
      </c>
      <c r="E2836" t="str">
        <f>MID(טבלה1[[#This Row],[course_title]],2,10)</f>
        <v>inancial a</v>
      </c>
      <c r="F2836" t="s">
        <v>1503</v>
      </c>
      <c r="G2836" t="str">
        <f>REPLACE(טבלה1[[#This Row],[url]],19,3,"com")</f>
        <v>https://www.udemy.com/simulation/</v>
      </c>
      <c r="H2836" t="b">
        <v>1</v>
      </c>
      <c r="I2836" s="4">
        <v>20</v>
      </c>
      <c r="J2836" s="5">
        <v>44</v>
      </c>
      <c r="K2836" s="5">
        <v>5</v>
      </c>
      <c r="L2836" s="5">
        <v>8</v>
      </c>
      <c r="M2836">
        <v>3</v>
      </c>
      <c r="N2836" t="str">
        <f>VLOOKUP(טבלה1[[#This Row],[level_id]],Level_id!$A$2:$B$5,2)</f>
        <v>Expert Level</v>
      </c>
      <c r="O2836" t="str">
        <f>LOWER(טבלה1[[#This Row],[level_desc]])</f>
        <v>expert level</v>
      </c>
      <c r="P2836" s="3" t="str">
        <f>UPPER(טבלה1[[#This Row],[small letters]])</f>
        <v>EXPERT LEVEL</v>
      </c>
      <c r="Q2836">
        <f>LEN(טבלה1[[#This Row],[no spaces]])</f>
        <v>12</v>
      </c>
      <c r="R2836" t="str">
        <f>TRIM(טבלה1[[#This Row],[small letters]])</f>
        <v>expert level</v>
      </c>
      <c r="S2836" s="6">
        <v>0.51666666699999997</v>
      </c>
      <c r="T2836" s="12">
        <v>42092</v>
      </c>
      <c r="U2836" s="6">
        <f>DAY(טבלה1[[#This Row],[published_date]])</f>
        <v>29</v>
      </c>
      <c r="V2836" s="6">
        <f>MONTH(טבלה1[[#This Row],[published_date]])</f>
        <v>3</v>
      </c>
      <c r="W2836" s="6">
        <f>YEAR(טבלה1[[#This Row],[published_date]])</f>
        <v>2015</v>
      </c>
      <c r="X2836">
        <v>1</v>
      </c>
      <c r="Y2836" t="str">
        <f>VLOOKUP(טבלה1[[#This Row],[subject_id]],Subject_id!$A$2:$B$5,2)</f>
        <v>Business Finance</v>
      </c>
      <c r="Z2836" s="7">
        <v>43701</v>
      </c>
      <c r="AA2836">
        <f>_xlfn.DAYS(טבלה1[[#This Row],[Removal_date]],טבלה1[[#This Row],[published_date]])</f>
        <v>1609</v>
      </c>
      <c r="AB2836" s="4">
        <f>טבלה1[[#This Row],[price]]*טבלה1[[#This Row],[num_subscribers]]</f>
        <v>880</v>
      </c>
    </row>
    <row r="2837" spans="1:28" x14ac:dyDescent="0.3">
      <c r="A2837">
        <v>462668</v>
      </c>
      <c r="B2837" t="s">
        <v>5780</v>
      </c>
      <c r="C2837" t="str">
        <f>LEFT(טבלה1[[#This Row],[course_title]],10)</f>
        <v>How To Bui</v>
      </c>
      <c r="D2837" t="str">
        <f>RIGHT(טבלה1[[#This Row],[course_title]],10)</f>
        <v xml:space="preserve"> Blueprint</v>
      </c>
      <c r="E2837" t="str">
        <f>MID(טבלה1[[#This Row],[course_title]],2,10)</f>
        <v>ow To Buil</v>
      </c>
      <c r="F2837" t="s">
        <v>5781</v>
      </c>
      <c r="G2837" t="str">
        <f>REPLACE(טבלה1[[#This Row],[url]],19,3,"com")</f>
        <v>https://www.udemy.com/how-to-build-a-website-from-scratch-blogging-blueprint/</v>
      </c>
      <c r="H2837" t="b">
        <v>1</v>
      </c>
      <c r="I2837" s="4">
        <v>20</v>
      </c>
      <c r="J2837" s="5">
        <v>7017</v>
      </c>
      <c r="K2837" s="5">
        <v>37</v>
      </c>
      <c r="L2837" s="5">
        <v>28</v>
      </c>
      <c r="M2837">
        <v>1</v>
      </c>
      <c r="N2837" t="str">
        <f>VLOOKUP(טבלה1[[#This Row],[level_id]],Level_id!$A$2:$B$5,2)</f>
        <v>All levels</v>
      </c>
      <c r="O2837" t="str">
        <f>LOWER(טבלה1[[#This Row],[level_desc]])</f>
        <v>all levels</v>
      </c>
      <c r="P2837" s="3" t="str">
        <f>UPPER(טבלה1[[#This Row],[small letters]])</f>
        <v>ALL LEVELS</v>
      </c>
      <c r="Q2837">
        <f>LEN(טבלה1[[#This Row],[no spaces]])</f>
        <v>10</v>
      </c>
      <c r="R2837" t="str">
        <f>TRIM(טבלה1[[#This Row],[small letters]])</f>
        <v>all levels</v>
      </c>
      <c r="S2837" s="6">
        <v>3.5</v>
      </c>
      <c r="T2837" s="12">
        <v>42102</v>
      </c>
      <c r="U2837" s="6">
        <f>DAY(טבלה1[[#This Row],[published_date]])</f>
        <v>8</v>
      </c>
      <c r="V2837" s="6">
        <f>MONTH(טבלה1[[#This Row],[published_date]])</f>
        <v>4</v>
      </c>
      <c r="W2837" s="6">
        <f>YEAR(טבלה1[[#This Row],[published_date]])</f>
        <v>2015</v>
      </c>
      <c r="X2837">
        <v>4</v>
      </c>
      <c r="Y2837" t="str">
        <f>VLOOKUP(טבלה1[[#This Row],[subject_id]],Subject_id!$A$2:$B$5,2)</f>
        <v>Web Development</v>
      </c>
      <c r="Z2837" s="7">
        <v>43734</v>
      </c>
      <c r="AA2837">
        <f>_xlfn.DAYS(טבלה1[[#This Row],[Removal_date]],טבלה1[[#This Row],[published_date]])</f>
        <v>1632</v>
      </c>
      <c r="AB2837" s="4">
        <f>טבלה1[[#This Row],[price]]*טבלה1[[#This Row],[num_subscribers]]</f>
        <v>140340</v>
      </c>
    </row>
    <row r="2838" spans="1:28" x14ac:dyDescent="0.3">
      <c r="A2838">
        <v>463834</v>
      </c>
      <c r="B2838" t="s">
        <v>1678</v>
      </c>
      <c r="C2838" t="str">
        <f>LEFT(טבלה1[[#This Row],[course_title]],10)</f>
        <v>Cost Accou</v>
      </c>
      <c r="D2838" t="str">
        <f>RIGHT(טבלה1[[#This Row],[course_title]],10)</f>
        <v>rse Level)</v>
      </c>
      <c r="E2838" t="str">
        <f>MID(טבלה1[[#This Row],[course_title]],2,10)</f>
        <v>ost Accoun</v>
      </c>
      <c r="F2838" t="s">
        <v>1679</v>
      </c>
      <c r="G2838" t="str">
        <f>REPLACE(טבלה1[[#This Row],[url]],19,3,"com")</f>
        <v>https://www.udemy.com/overheads-in-cost-accounting/</v>
      </c>
      <c r="H2838" t="b">
        <v>1</v>
      </c>
      <c r="I2838" s="4">
        <v>20</v>
      </c>
      <c r="J2838" s="5">
        <v>2383</v>
      </c>
      <c r="K2838" s="5">
        <v>6</v>
      </c>
      <c r="L2838" s="5">
        <v>19</v>
      </c>
      <c r="M2838">
        <v>1</v>
      </c>
      <c r="N2838" t="str">
        <f>VLOOKUP(טבלה1[[#This Row],[level_id]],Level_id!$A$2:$B$5,2)</f>
        <v>All levels</v>
      </c>
      <c r="O2838" t="str">
        <f>LOWER(טבלה1[[#This Row],[level_desc]])</f>
        <v>all levels</v>
      </c>
      <c r="P2838" s="3" t="str">
        <f>UPPER(טבלה1[[#This Row],[small letters]])</f>
        <v>ALL LEVELS</v>
      </c>
      <c r="Q2838">
        <f>LEN(טבלה1[[#This Row],[no spaces]])</f>
        <v>10</v>
      </c>
      <c r="R2838" t="str">
        <f>TRIM(טבלה1[[#This Row],[small letters]])</f>
        <v>all levels</v>
      </c>
      <c r="S2838" s="6">
        <v>2.5</v>
      </c>
      <c r="T2838" s="12">
        <v>42094</v>
      </c>
      <c r="U2838" s="6">
        <f>DAY(טבלה1[[#This Row],[published_date]])</f>
        <v>31</v>
      </c>
      <c r="V2838" s="6">
        <f>MONTH(טבלה1[[#This Row],[published_date]])</f>
        <v>3</v>
      </c>
      <c r="W2838" s="6">
        <f>YEAR(טבלה1[[#This Row],[published_date]])</f>
        <v>2015</v>
      </c>
      <c r="X2838">
        <v>1</v>
      </c>
      <c r="Y2838" t="str">
        <f>VLOOKUP(טבלה1[[#This Row],[subject_id]],Subject_id!$A$2:$B$5,2)</f>
        <v>Business Finance</v>
      </c>
      <c r="Z2838" s="7">
        <v>43318</v>
      </c>
      <c r="AA2838">
        <f>_xlfn.DAYS(טבלה1[[#This Row],[Removal_date]],טבלה1[[#This Row],[published_date]])</f>
        <v>1224</v>
      </c>
      <c r="AB2838" s="4">
        <f>טבלה1[[#This Row],[price]]*טבלה1[[#This Row],[num_subscribers]]</f>
        <v>47660</v>
      </c>
    </row>
    <row r="2839" spans="1:28" x14ac:dyDescent="0.3">
      <c r="A2839">
        <v>464002</v>
      </c>
      <c r="B2839" t="s">
        <v>2138</v>
      </c>
      <c r="C2839" t="str">
        <f>LEFT(טבלה1[[#This Row],[course_title]],10)</f>
        <v xml:space="preserve">Optimize! </v>
      </c>
      <c r="D2839" t="str">
        <f>RIGHT(טבלה1[[#This Row],[course_title]],10)</f>
        <v>soft Excel</v>
      </c>
      <c r="E2839" t="str">
        <f>MID(טבלה1[[#This Row],[course_title]],2,10)</f>
        <v>ptimize! M</v>
      </c>
      <c r="F2839" t="s">
        <v>2139</v>
      </c>
      <c r="G2839" t="str">
        <f>REPLACE(טבלה1[[#This Row],[url]],19,3,"com")</f>
        <v>https://www.udemy.com/optimize/</v>
      </c>
      <c r="H2839" t="b">
        <v>1</v>
      </c>
      <c r="I2839" s="4">
        <v>20</v>
      </c>
      <c r="J2839" s="5">
        <v>28</v>
      </c>
      <c r="K2839" s="5">
        <v>3</v>
      </c>
      <c r="L2839" s="5">
        <v>14</v>
      </c>
      <c r="M2839">
        <v>3</v>
      </c>
      <c r="N2839" t="str">
        <f>VLOOKUP(טבלה1[[#This Row],[level_id]],Level_id!$A$2:$B$5,2)</f>
        <v>Expert Level</v>
      </c>
      <c r="O2839" t="str">
        <f>LOWER(טבלה1[[#This Row],[level_desc]])</f>
        <v>expert level</v>
      </c>
      <c r="P2839" s="3" t="str">
        <f>UPPER(טבלה1[[#This Row],[small letters]])</f>
        <v>EXPERT LEVEL</v>
      </c>
      <c r="Q2839">
        <f>LEN(טבלה1[[#This Row],[no spaces]])</f>
        <v>12</v>
      </c>
      <c r="R2839" t="str">
        <f>TRIM(טבלה1[[#This Row],[small letters]])</f>
        <v>expert level</v>
      </c>
      <c r="S2839" s="6">
        <v>1</v>
      </c>
      <c r="T2839" s="12">
        <v>42095</v>
      </c>
      <c r="U2839" s="6">
        <f>DAY(טבלה1[[#This Row],[published_date]])</f>
        <v>1</v>
      </c>
      <c r="V2839" s="6">
        <f>MONTH(טבלה1[[#This Row],[published_date]])</f>
        <v>4</v>
      </c>
      <c r="W2839" s="6">
        <f>YEAR(טבלה1[[#This Row],[published_date]])</f>
        <v>2015</v>
      </c>
      <c r="X2839">
        <v>1</v>
      </c>
      <c r="Y2839" t="str">
        <f>VLOOKUP(טבלה1[[#This Row],[subject_id]],Subject_id!$A$2:$B$5,2)</f>
        <v>Business Finance</v>
      </c>
      <c r="Z2839" s="7">
        <v>43701</v>
      </c>
      <c r="AA2839">
        <f>_xlfn.DAYS(טבלה1[[#This Row],[Removal_date]],טבלה1[[#This Row],[published_date]])</f>
        <v>1606</v>
      </c>
      <c r="AB2839" s="4">
        <f>טבלה1[[#This Row],[price]]*טבלה1[[#This Row],[num_subscribers]]</f>
        <v>560</v>
      </c>
    </row>
    <row r="2840" spans="1:28" x14ac:dyDescent="0.3">
      <c r="A2840">
        <v>466558</v>
      </c>
      <c r="B2840" t="s">
        <v>2332</v>
      </c>
      <c r="C2840" t="str">
        <f>LEFT(טבלה1[[#This Row],[course_title]],10)</f>
        <v xml:space="preserve">Bonds For </v>
      </c>
      <c r="D2840" t="str">
        <f>RIGHT(טבלה1[[#This Row],[course_title]],10)</f>
        <v>nd Markets</v>
      </c>
      <c r="E2840" t="str">
        <f>MID(טבלה1[[#This Row],[course_title]],2,10)</f>
        <v>onds For B</v>
      </c>
      <c r="F2840" t="s">
        <v>2333</v>
      </c>
      <c r="G2840" t="str">
        <f>REPLACE(טבלה1[[#This Row],[url]],19,3,"com")</f>
        <v>https://www.udemy.com/bonds-for-beginners-a-guide-to-fixed-income-investments/</v>
      </c>
      <c r="H2840" t="b">
        <v>1</v>
      </c>
      <c r="I2840" s="4">
        <v>20</v>
      </c>
      <c r="J2840" s="5">
        <v>106</v>
      </c>
      <c r="K2840" s="5">
        <v>14</v>
      </c>
      <c r="L2840" s="5">
        <v>24</v>
      </c>
      <c r="M2840">
        <v>2</v>
      </c>
      <c r="N2840" t="str">
        <f>VLOOKUP(טבלה1[[#This Row],[level_id]],Level_id!$A$2:$B$5,2)</f>
        <v>Beginner Level</v>
      </c>
      <c r="O2840" t="str">
        <f>LOWER(טבלה1[[#This Row],[level_desc]])</f>
        <v>beginner level</v>
      </c>
      <c r="P2840" s="3" t="str">
        <f>UPPER(טבלה1[[#This Row],[small letters]])</f>
        <v>BEGINNER LEVEL</v>
      </c>
      <c r="Q2840">
        <f>LEN(טבלה1[[#This Row],[no spaces]])</f>
        <v>14</v>
      </c>
      <c r="R2840" t="str">
        <f>TRIM(טבלה1[[#This Row],[small letters]])</f>
        <v>beginner level</v>
      </c>
      <c r="S2840" s="6">
        <v>0.56666666700000001</v>
      </c>
      <c r="T2840" s="12">
        <v>42114</v>
      </c>
      <c r="U2840" s="6">
        <f>DAY(טבלה1[[#This Row],[published_date]])</f>
        <v>20</v>
      </c>
      <c r="V2840" s="6">
        <f>MONTH(טבלה1[[#This Row],[published_date]])</f>
        <v>4</v>
      </c>
      <c r="W2840" s="6">
        <f>YEAR(טבלה1[[#This Row],[published_date]])</f>
        <v>2015</v>
      </c>
      <c r="X2840">
        <v>1</v>
      </c>
      <c r="Y2840" t="str">
        <f>VLOOKUP(טבלה1[[#This Row],[subject_id]],Subject_id!$A$2:$B$5,2)</f>
        <v>Business Finance</v>
      </c>
      <c r="Z2840" s="7">
        <v>43465</v>
      </c>
      <c r="AA2840">
        <f>_xlfn.DAYS(טבלה1[[#This Row],[Removal_date]],טבלה1[[#This Row],[published_date]])</f>
        <v>1351</v>
      </c>
      <c r="AB2840" s="4">
        <f>טבלה1[[#This Row],[price]]*טבלה1[[#This Row],[num_subscribers]]</f>
        <v>2120</v>
      </c>
    </row>
    <row r="2841" spans="1:28" x14ac:dyDescent="0.3">
      <c r="A2841">
        <v>466632</v>
      </c>
      <c r="B2841" t="s">
        <v>1744</v>
      </c>
      <c r="C2841" t="str">
        <f>LEFT(טבלה1[[#This Row],[course_title]],10)</f>
        <v>Stock Mark</v>
      </c>
      <c r="D2841" t="str">
        <f>RIGHT(טבלה1[[#This Row],[course_title]],10)</f>
        <v>ow I Trade</v>
      </c>
      <c r="E2841" t="str">
        <f>MID(טבלה1[[#This Row],[course_title]],2,10)</f>
        <v>tock Marke</v>
      </c>
      <c r="F2841" t="s">
        <v>1745</v>
      </c>
      <c r="G2841" t="str">
        <f>REPLACE(טבלה1[[#This Row],[url]],19,3,"com")</f>
        <v>https://www.udemy.com/become-wealthy-trading-in-the-stock-market/</v>
      </c>
      <c r="H2841" t="b">
        <v>1</v>
      </c>
      <c r="I2841" s="4">
        <v>20</v>
      </c>
      <c r="J2841" s="5">
        <v>646</v>
      </c>
      <c r="K2841" s="5">
        <v>6</v>
      </c>
      <c r="L2841" s="5">
        <v>17</v>
      </c>
      <c r="M2841">
        <v>1</v>
      </c>
      <c r="N2841" t="str">
        <f>VLOOKUP(טבלה1[[#This Row],[level_id]],Level_id!$A$2:$B$5,2)</f>
        <v>All levels</v>
      </c>
      <c r="O2841" t="str">
        <f>LOWER(טבלה1[[#This Row],[level_desc]])</f>
        <v>all levels</v>
      </c>
      <c r="P2841" s="3" t="str">
        <f>UPPER(טבלה1[[#This Row],[small letters]])</f>
        <v>ALL LEVELS</v>
      </c>
      <c r="Q2841">
        <f>LEN(טבלה1[[#This Row],[no spaces]])</f>
        <v>10</v>
      </c>
      <c r="R2841" t="str">
        <f>TRIM(טבלה1[[#This Row],[small letters]])</f>
        <v>all levels</v>
      </c>
      <c r="S2841" s="6">
        <v>1</v>
      </c>
      <c r="T2841" s="12">
        <v>42260</v>
      </c>
      <c r="U2841" s="6">
        <f>DAY(טבלה1[[#This Row],[published_date]])</f>
        <v>13</v>
      </c>
      <c r="V2841" s="6">
        <f>MONTH(טבלה1[[#This Row],[published_date]])</f>
        <v>9</v>
      </c>
      <c r="W2841" s="6">
        <f>YEAR(טבלה1[[#This Row],[published_date]])</f>
        <v>2015</v>
      </c>
      <c r="X2841">
        <v>1</v>
      </c>
      <c r="Y2841" t="str">
        <f>VLOOKUP(טבלה1[[#This Row],[subject_id]],Subject_id!$A$2:$B$5,2)</f>
        <v>Business Finance</v>
      </c>
      <c r="Z2841" s="7">
        <v>43318</v>
      </c>
      <c r="AA2841">
        <f>_xlfn.DAYS(טבלה1[[#This Row],[Removal_date]],טבלה1[[#This Row],[published_date]])</f>
        <v>1058</v>
      </c>
      <c r="AB2841" s="4">
        <f>טבלה1[[#This Row],[price]]*טבלה1[[#This Row],[num_subscribers]]</f>
        <v>12920</v>
      </c>
    </row>
    <row r="2842" spans="1:28" x14ac:dyDescent="0.3">
      <c r="A2842">
        <v>466774</v>
      </c>
      <c r="B2842" t="s">
        <v>1746</v>
      </c>
      <c r="C2842" t="str">
        <f>LEFT(טבלה1[[#This Row],[course_title]],10)</f>
        <v>Learn Abou</v>
      </c>
      <c r="D2842" t="str">
        <f>RIGHT(טבלה1[[#This Row],[course_title]],10)</f>
        <v>oin Mining</v>
      </c>
      <c r="E2842" t="str">
        <f>MID(טבלה1[[#This Row],[course_title]],2,10)</f>
        <v>earn About</v>
      </c>
      <c r="F2842" t="s">
        <v>1747</v>
      </c>
      <c r="G2842" t="str">
        <f>REPLACE(טבלה1[[#This Row],[url]],19,3,"com")</f>
        <v>https://www.udemy.com/learn-about-bitcoin-and-bitcoin-mining/</v>
      </c>
      <c r="H2842" t="b">
        <v>1</v>
      </c>
      <c r="I2842" s="4">
        <v>20</v>
      </c>
      <c r="J2842" s="5">
        <v>520</v>
      </c>
      <c r="K2842" s="5">
        <v>10</v>
      </c>
      <c r="L2842" s="5">
        <v>9</v>
      </c>
      <c r="M2842">
        <v>2</v>
      </c>
      <c r="N2842" t="str">
        <f>VLOOKUP(טבלה1[[#This Row],[level_id]],Level_id!$A$2:$B$5,2)</f>
        <v>Beginner Level</v>
      </c>
      <c r="O2842" t="str">
        <f>LOWER(טבלה1[[#This Row],[level_desc]])</f>
        <v>beginner level</v>
      </c>
      <c r="P2842" s="3" t="str">
        <f>UPPER(טבלה1[[#This Row],[small letters]])</f>
        <v>BEGINNER LEVEL</v>
      </c>
      <c r="Q2842">
        <f>LEN(טבלה1[[#This Row],[no spaces]])</f>
        <v>14</v>
      </c>
      <c r="R2842" t="str">
        <f>TRIM(טבלה1[[#This Row],[small letters]])</f>
        <v>beginner level</v>
      </c>
      <c r="S2842" s="6">
        <v>0.53333333299999997</v>
      </c>
      <c r="T2842" s="12">
        <v>42125</v>
      </c>
      <c r="U2842" s="6">
        <f>DAY(טבלה1[[#This Row],[published_date]])</f>
        <v>1</v>
      </c>
      <c r="V2842" s="6">
        <f>MONTH(טבלה1[[#This Row],[published_date]])</f>
        <v>5</v>
      </c>
      <c r="W2842" s="6">
        <f>YEAR(טבלה1[[#This Row],[published_date]])</f>
        <v>2015</v>
      </c>
      <c r="X2842">
        <v>1</v>
      </c>
      <c r="Y2842" t="str">
        <f>VLOOKUP(טבלה1[[#This Row],[subject_id]],Subject_id!$A$2:$B$5,2)</f>
        <v>Business Finance</v>
      </c>
      <c r="Z2842" s="7">
        <v>43465</v>
      </c>
      <c r="AA2842">
        <f>_xlfn.DAYS(טבלה1[[#This Row],[Removal_date]],טבלה1[[#This Row],[published_date]])</f>
        <v>1340</v>
      </c>
      <c r="AB2842" s="4">
        <f>טבלה1[[#This Row],[price]]*טבלה1[[#This Row],[num_subscribers]]</f>
        <v>10400</v>
      </c>
    </row>
    <row r="2843" spans="1:28" x14ac:dyDescent="0.3">
      <c r="A2843">
        <v>468182</v>
      </c>
      <c r="B2843" t="s">
        <v>2648</v>
      </c>
      <c r="C2843" t="str">
        <f>LEFT(טבלה1[[#This Row],[course_title]],10)</f>
        <v>IlustraciÃ</v>
      </c>
      <c r="D2843" t="str">
        <f>RIGHT(טבלה1[[#This Row],[course_title]],10)</f>
        <v>a A a la Z</v>
      </c>
      <c r="E2843" t="str">
        <f>MID(טבלה1[[#This Row],[course_title]],2,10)</f>
        <v>lustraciÃ³</v>
      </c>
      <c r="F2843" t="s">
        <v>2649</v>
      </c>
      <c r="G2843" t="str">
        <f>REPLACE(טבלה1[[#This Row],[url]],19,3,"com")</f>
        <v>https://www.udemy.com/ilustracion-de-la-a-a-la-z/</v>
      </c>
      <c r="H2843" t="b">
        <v>1</v>
      </c>
      <c r="I2843" s="4">
        <v>20</v>
      </c>
      <c r="J2843" s="5">
        <v>33</v>
      </c>
      <c r="K2843" s="5">
        <v>3</v>
      </c>
      <c r="L2843" s="5">
        <v>19</v>
      </c>
      <c r="M2843">
        <v>1</v>
      </c>
      <c r="N2843" t="str">
        <f>VLOOKUP(טבלה1[[#This Row],[level_id]],Level_id!$A$2:$B$5,2)</f>
        <v>All levels</v>
      </c>
      <c r="O2843" t="str">
        <f>LOWER(טבלה1[[#This Row],[level_desc]])</f>
        <v>all levels</v>
      </c>
      <c r="P2843" s="3" t="str">
        <f>UPPER(טבלה1[[#This Row],[small letters]])</f>
        <v>ALL LEVELS</v>
      </c>
      <c r="Q2843">
        <f>LEN(טבלה1[[#This Row],[no spaces]])</f>
        <v>10</v>
      </c>
      <c r="R2843" t="str">
        <f>TRIM(טבלה1[[#This Row],[small letters]])</f>
        <v>all levels</v>
      </c>
      <c r="S2843" s="6">
        <v>3</v>
      </c>
      <c r="T2843" s="12">
        <v>42163</v>
      </c>
      <c r="U2843" s="6">
        <f>DAY(טבלה1[[#This Row],[published_date]])</f>
        <v>8</v>
      </c>
      <c r="V2843" s="6">
        <f>MONTH(טבלה1[[#This Row],[published_date]])</f>
        <v>6</v>
      </c>
      <c r="W2843" s="6">
        <f>YEAR(טבלה1[[#This Row],[published_date]])</f>
        <v>2015</v>
      </c>
      <c r="X2843">
        <v>2</v>
      </c>
      <c r="Y2843" t="str">
        <f>VLOOKUP(טבלה1[[#This Row],[subject_id]],Subject_id!$A$2:$B$5,2)</f>
        <v>Graphic Design</v>
      </c>
      <c r="Z2843" s="7">
        <v>43734</v>
      </c>
      <c r="AA2843">
        <f>_xlfn.DAYS(טבלה1[[#This Row],[Removal_date]],טבלה1[[#This Row],[published_date]])</f>
        <v>1571</v>
      </c>
      <c r="AB2843" s="4">
        <f>טבלה1[[#This Row],[price]]*טבלה1[[#This Row],[num_subscribers]]</f>
        <v>660</v>
      </c>
    </row>
    <row r="2844" spans="1:28" x14ac:dyDescent="0.3">
      <c r="A2844">
        <v>471446</v>
      </c>
      <c r="B2844" t="s">
        <v>752</v>
      </c>
      <c r="C2844" t="str">
        <f>LEFT(טבלה1[[#This Row],[course_title]],10)</f>
        <v>Cost Accou</v>
      </c>
      <c r="D2844" t="str">
        <f>RIGHT(טבלה1[[#This Row],[course_title]],10)</f>
        <v>ash Course</v>
      </c>
      <c r="E2844" t="str">
        <f>MID(טבלה1[[#This Row],[course_title]],2,10)</f>
        <v>ost Accoun</v>
      </c>
      <c r="F2844" t="s">
        <v>753</v>
      </c>
      <c r="G2844" t="str">
        <f>REPLACE(טבלה1[[#This Row],[url]],19,3,"com")</f>
        <v>https://www.udemy.com/crash-course-on-cost-accounting/</v>
      </c>
      <c r="H2844" t="b">
        <v>1</v>
      </c>
      <c r="I2844" s="4">
        <v>20</v>
      </c>
      <c r="J2844" s="5">
        <v>3730</v>
      </c>
      <c r="K2844" s="5">
        <v>11</v>
      </c>
      <c r="L2844" s="5">
        <v>17</v>
      </c>
      <c r="M2844">
        <v>1</v>
      </c>
      <c r="N2844" t="str">
        <f>VLOOKUP(טבלה1[[#This Row],[level_id]],Level_id!$A$2:$B$5,2)</f>
        <v>All levels</v>
      </c>
      <c r="O2844" t="str">
        <f>LOWER(טבלה1[[#This Row],[level_desc]])</f>
        <v>all levels</v>
      </c>
      <c r="P2844" s="3" t="str">
        <f>UPPER(טבלה1[[#This Row],[small letters]])</f>
        <v>ALL LEVELS</v>
      </c>
      <c r="Q2844">
        <f>LEN(טבלה1[[#This Row],[no spaces]])</f>
        <v>10</v>
      </c>
      <c r="R2844" t="str">
        <f>TRIM(טבלה1[[#This Row],[small letters]])</f>
        <v>all levels</v>
      </c>
      <c r="S2844" s="6">
        <v>2.5</v>
      </c>
      <c r="T2844" s="12">
        <v>42104</v>
      </c>
      <c r="U2844" s="6">
        <f>DAY(טבלה1[[#This Row],[published_date]])</f>
        <v>10</v>
      </c>
      <c r="V2844" s="6">
        <f>MONTH(טבלה1[[#This Row],[published_date]])</f>
        <v>4</v>
      </c>
      <c r="W2844" s="6">
        <f>YEAR(טבלה1[[#This Row],[published_date]])</f>
        <v>2015</v>
      </c>
      <c r="X2844">
        <v>1</v>
      </c>
      <c r="Y2844" t="str">
        <f>VLOOKUP(טבלה1[[#This Row],[subject_id]],Subject_id!$A$2:$B$5,2)</f>
        <v>Business Finance</v>
      </c>
      <c r="Z2844" s="7">
        <v>43318</v>
      </c>
      <c r="AA2844">
        <f>_xlfn.DAYS(טבלה1[[#This Row],[Removal_date]],טבלה1[[#This Row],[published_date]])</f>
        <v>1214</v>
      </c>
      <c r="AB2844" s="4">
        <f>טבלה1[[#This Row],[price]]*טבלה1[[#This Row],[num_subscribers]]</f>
        <v>74600</v>
      </c>
    </row>
    <row r="2845" spans="1:28" x14ac:dyDescent="0.3">
      <c r="A2845">
        <v>471546</v>
      </c>
      <c r="B2845" t="s">
        <v>240</v>
      </c>
      <c r="C2845" t="str">
        <f>LEFT(טבלה1[[#This Row],[course_title]],10)</f>
        <v>Crash Cour</v>
      </c>
      <c r="D2845" t="str">
        <f>RIGHT(טבלה1[[#This Row],[course_title]],10)</f>
        <v>Management</v>
      </c>
      <c r="E2845" t="str">
        <f>MID(טבלה1[[#This Row],[course_title]],2,10)</f>
        <v>rash Cours</v>
      </c>
      <c r="F2845" t="s">
        <v>241</v>
      </c>
      <c r="G2845" t="str">
        <f>REPLACE(טבלה1[[#This Row],[url]],19,3,"com")</f>
        <v>https://www.udemy.com/crash-course-on-working-capital-management/</v>
      </c>
      <c r="H2845" t="b">
        <v>1</v>
      </c>
      <c r="I2845" s="4">
        <v>20</v>
      </c>
      <c r="J2845" s="5">
        <v>3177</v>
      </c>
      <c r="K2845" s="5">
        <v>8</v>
      </c>
      <c r="L2845" s="5">
        <v>8</v>
      </c>
      <c r="M2845">
        <v>1</v>
      </c>
      <c r="N2845" t="str">
        <f>VLOOKUP(טבלה1[[#This Row],[level_id]],Level_id!$A$2:$B$5,2)</f>
        <v>All levels</v>
      </c>
      <c r="O2845" t="str">
        <f>LOWER(טבלה1[[#This Row],[level_desc]])</f>
        <v>all levels</v>
      </c>
      <c r="P2845" s="3" t="str">
        <f>UPPER(טבלה1[[#This Row],[small letters]])</f>
        <v>ALL LEVELS</v>
      </c>
      <c r="Q2845">
        <f>LEN(טבלה1[[#This Row],[no spaces]])</f>
        <v>10</v>
      </c>
      <c r="R2845" t="str">
        <f>TRIM(טבלה1[[#This Row],[small letters]])</f>
        <v>all levels</v>
      </c>
      <c r="S2845" s="6">
        <v>1</v>
      </c>
      <c r="T2845" s="12">
        <v>42110</v>
      </c>
      <c r="U2845" s="6">
        <f>DAY(טבלה1[[#This Row],[published_date]])</f>
        <v>16</v>
      </c>
      <c r="V2845" s="6">
        <f>MONTH(טבלה1[[#This Row],[published_date]])</f>
        <v>4</v>
      </c>
      <c r="W2845" s="6">
        <f>YEAR(טבלה1[[#This Row],[published_date]])</f>
        <v>2015</v>
      </c>
      <c r="X2845">
        <v>1</v>
      </c>
      <c r="Y2845" t="str">
        <f>VLOOKUP(טבלה1[[#This Row],[subject_id]],Subject_id!$A$2:$B$5,2)</f>
        <v>Business Finance</v>
      </c>
      <c r="Z2845" s="7">
        <v>43408</v>
      </c>
      <c r="AA2845">
        <f>_xlfn.DAYS(טבלה1[[#This Row],[Removal_date]],טבלה1[[#This Row],[published_date]])</f>
        <v>1298</v>
      </c>
      <c r="AB2845" s="4">
        <f>טבלה1[[#This Row],[price]]*טבלה1[[#This Row],[num_subscribers]]</f>
        <v>63540</v>
      </c>
    </row>
    <row r="2846" spans="1:28" x14ac:dyDescent="0.3">
      <c r="A2846">
        <v>471556</v>
      </c>
      <c r="B2846" t="s">
        <v>658</v>
      </c>
      <c r="C2846" t="str">
        <f>LEFT(טבלה1[[#This Row],[course_title]],10)</f>
        <v xml:space="preserve">Financial </v>
      </c>
      <c r="D2846" t="str">
        <f>RIGHT(טבלה1[[#This Row],[course_title]],10)</f>
        <v>Techniques</v>
      </c>
      <c r="E2846" t="str">
        <f>MID(טבלה1[[#This Row],[course_title]],2,10)</f>
        <v>inancial M</v>
      </c>
      <c r="F2846" t="s">
        <v>659</v>
      </c>
      <c r="G2846" t="str">
        <f>REPLACE(טבלה1[[#This Row],[url]],19,3,"com")</f>
        <v>https://www.udemy.com/learn-cash-budgeting-techniques/</v>
      </c>
      <c r="H2846" t="b">
        <v>1</v>
      </c>
      <c r="I2846" s="4">
        <v>20</v>
      </c>
      <c r="J2846" s="5">
        <v>2045</v>
      </c>
      <c r="K2846" s="5">
        <v>3</v>
      </c>
      <c r="L2846" s="5">
        <v>10</v>
      </c>
      <c r="M2846">
        <v>1</v>
      </c>
      <c r="N2846" t="str">
        <f>VLOOKUP(טבלה1[[#This Row],[level_id]],Level_id!$A$2:$B$5,2)</f>
        <v>All levels</v>
      </c>
      <c r="O2846" t="str">
        <f>LOWER(טבלה1[[#This Row],[level_desc]])</f>
        <v>all levels</v>
      </c>
      <c r="P2846" s="3" t="str">
        <f>UPPER(טבלה1[[#This Row],[small letters]])</f>
        <v>ALL LEVELS</v>
      </c>
      <c r="Q2846">
        <f>LEN(טבלה1[[#This Row],[no spaces]])</f>
        <v>10</v>
      </c>
      <c r="R2846" t="str">
        <f>TRIM(טבלה1[[#This Row],[small letters]])</f>
        <v>all levels</v>
      </c>
      <c r="S2846" s="6">
        <v>2</v>
      </c>
      <c r="T2846" s="12">
        <v>42106</v>
      </c>
      <c r="U2846" s="6">
        <f>DAY(טבלה1[[#This Row],[published_date]])</f>
        <v>12</v>
      </c>
      <c r="V2846" s="6">
        <f>MONTH(טבלה1[[#This Row],[published_date]])</f>
        <v>4</v>
      </c>
      <c r="W2846" s="6">
        <f>YEAR(טבלה1[[#This Row],[published_date]])</f>
        <v>2015</v>
      </c>
      <c r="X2846">
        <v>1</v>
      </c>
      <c r="Y2846" t="str">
        <f>VLOOKUP(טבלה1[[#This Row],[subject_id]],Subject_id!$A$2:$B$5,2)</f>
        <v>Business Finance</v>
      </c>
      <c r="Z2846" s="7">
        <v>43318</v>
      </c>
      <c r="AA2846">
        <f>_xlfn.DAYS(טבלה1[[#This Row],[Removal_date]],טבלה1[[#This Row],[published_date]])</f>
        <v>1212</v>
      </c>
      <c r="AB2846" s="4">
        <f>טבלה1[[#This Row],[price]]*טבלה1[[#This Row],[num_subscribers]]</f>
        <v>40900</v>
      </c>
    </row>
    <row r="2847" spans="1:28" x14ac:dyDescent="0.3">
      <c r="A2847">
        <v>473474</v>
      </c>
      <c r="B2847" t="s">
        <v>3570</v>
      </c>
      <c r="C2847" t="str">
        <f>LEFT(טבלה1[[#This Row],[course_title]],10)</f>
        <v xml:space="preserve">Mastering </v>
      </c>
      <c r="D2847" t="str">
        <f>RIGHT(טבלה1[[#This Row],[course_title]],10)</f>
        <v>ith Pencil</v>
      </c>
      <c r="E2847" t="str">
        <f>MID(טבלה1[[#This Row],[course_title]],2,10)</f>
        <v>astering R</v>
      </c>
      <c r="F2847" t="s">
        <v>3571</v>
      </c>
      <c r="G2847" t="str">
        <f>REPLACE(טבלה1[[#This Row],[url]],19,3,"com")</f>
        <v>https://www.udemy.com/mastering-realistic-real-life-drawing-with-pencil/</v>
      </c>
      <c r="H2847" t="b">
        <v>1</v>
      </c>
      <c r="I2847" s="4">
        <v>20</v>
      </c>
      <c r="J2847" s="5">
        <v>33</v>
      </c>
      <c r="K2847" s="5">
        <v>5</v>
      </c>
      <c r="L2847" s="5">
        <v>12</v>
      </c>
      <c r="M2847">
        <v>2</v>
      </c>
      <c r="N2847" t="str">
        <f>VLOOKUP(טבלה1[[#This Row],[level_id]],Level_id!$A$2:$B$5,2)</f>
        <v>Beginner Level</v>
      </c>
      <c r="O2847" t="str">
        <f>LOWER(טבלה1[[#This Row],[level_desc]])</f>
        <v>beginner level</v>
      </c>
      <c r="P2847" s="3" t="str">
        <f>UPPER(טבלה1[[#This Row],[small letters]])</f>
        <v>BEGINNER LEVEL</v>
      </c>
      <c r="Q2847">
        <f>LEN(טבלה1[[#This Row],[no spaces]])</f>
        <v>14</v>
      </c>
      <c r="R2847" t="str">
        <f>TRIM(טבלה1[[#This Row],[small letters]])</f>
        <v>beginner level</v>
      </c>
      <c r="S2847" s="6">
        <v>0.65</v>
      </c>
      <c r="T2847" s="12">
        <v>42114</v>
      </c>
      <c r="U2847" s="6">
        <f>DAY(טבלה1[[#This Row],[published_date]])</f>
        <v>20</v>
      </c>
      <c r="V2847" s="6">
        <f>MONTH(טבלה1[[#This Row],[published_date]])</f>
        <v>4</v>
      </c>
      <c r="W2847" s="6">
        <f>YEAR(טבלה1[[#This Row],[published_date]])</f>
        <v>2015</v>
      </c>
      <c r="X2847">
        <v>2</v>
      </c>
      <c r="Y2847" t="str">
        <f>VLOOKUP(טבלה1[[#This Row],[subject_id]],Subject_id!$A$2:$B$5,2)</f>
        <v>Graphic Design</v>
      </c>
      <c r="Z2847" s="7">
        <v>43465</v>
      </c>
      <c r="AA2847">
        <f>_xlfn.DAYS(טבלה1[[#This Row],[Removal_date]],טבלה1[[#This Row],[published_date]])</f>
        <v>1351</v>
      </c>
      <c r="AB2847" s="4">
        <f>טבלה1[[#This Row],[price]]*טבלה1[[#This Row],[num_subscribers]]</f>
        <v>660</v>
      </c>
    </row>
    <row r="2848" spans="1:28" x14ac:dyDescent="0.3">
      <c r="A2848">
        <v>474238</v>
      </c>
      <c r="B2848" t="s">
        <v>272</v>
      </c>
      <c r="C2848" t="str">
        <f>LEFT(טבלה1[[#This Row],[course_title]],10)</f>
        <v>Excel func</v>
      </c>
      <c r="D2848" t="str">
        <f>RIGHT(טבלה1[[#This Row],[course_title]],10)</f>
        <v>alize data</v>
      </c>
      <c r="E2848" t="str">
        <f>MID(טבלה1[[#This Row],[course_title]],2,10)</f>
        <v>xcel funct</v>
      </c>
      <c r="F2848" t="s">
        <v>273</v>
      </c>
      <c r="G2848" t="str">
        <f>REPLACE(טבלה1[[#This Row],[url]],19,3,"com")</f>
        <v>https://www.udemy.com/basic-excel-functions-to-analyze-large-data/</v>
      </c>
      <c r="H2848" t="b">
        <v>1</v>
      </c>
      <c r="I2848" s="4">
        <v>20</v>
      </c>
      <c r="J2848" s="5">
        <v>2283</v>
      </c>
      <c r="K2848" s="5">
        <v>54</v>
      </c>
      <c r="L2848" s="5">
        <v>16</v>
      </c>
      <c r="M2848">
        <v>4</v>
      </c>
      <c r="N2848" t="str">
        <f>VLOOKUP(טבלה1[[#This Row],[level_id]],Level_id!$A$2:$B$5,2)</f>
        <v>Intermediate Level</v>
      </c>
      <c r="O2848" t="str">
        <f>LOWER(טבלה1[[#This Row],[level_desc]])</f>
        <v>intermediate level</v>
      </c>
      <c r="P2848" s="3" t="str">
        <f>UPPER(טבלה1[[#This Row],[small letters]])</f>
        <v>INTERMEDIATE LEVEL</v>
      </c>
      <c r="Q2848">
        <f>LEN(טבלה1[[#This Row],[no spaces]])</f>
        <v>18</v>
      </c>
      <c r="R2848" t="str">
        <f>TRIM(טבלה1[[#This Row],[small letters]])</f>
        <v>intermediate level</v>
      </c>
      <c r="S2848" s="6">
        <v>2</v>
      </c>
      <c r="T2848" s="12">
        <v>42114</v>
      </c>
      <c r="U2848" s="6">
        <f>DAY(טבלה1[[#This Row],[published_date]])</f>
        <v>20</v>
      </c>
      <c r="V2848" s="6">
        <f>MONTH(טבלה1[[#This Row],[published_date]])</f>
        <v>4</v>
      </c>
      <c r="W2848" s="6">
        <f>YEAR(טבלה1[[#This Row],[published_date]])</f>
        <v>2015</v>
      </c>
      <c r="X2848">
        <v>1</v>
      </c>
      <c r="Y2848" t="str">
        <f>VLOOKUP(טבלה1[[#This Row],[subject_id]],Subject_id!$A$2:$B$5,2)</f>
        <v>Business Finance</v>
      </c>
      <c r="Z2848" s="7">
        <v>44114</v>
      </c>
      <c r="AA2848">
        <f>_xlfn.DAYS(טבלה1[[#This Row],[Removal_date]],טבלה1[[#This Row],[published_date]])</f>
        <v>2000</v>
      </c>
      <c r="AB2848" s="4">
        <f>טבלה1[[#This Row],[price]]*טבלה1[[#This Row],[num_subscribers]]</f>
        <v>45660</v>
      </c>
    </row>
    <row r="2849" spans="1:28" x14ac:dyDescent="0.3">
      <c r="A2849">
        <v>475214</v>
      </c>
      <c r="B2849" t="s">
        <v>2813</v>
      </c>
      <c r="C2849" t="str">
        <f>LEFT(טבלה1[[#This Row],[course_title]],10)</f>
        <v>Text based</v>
      </c>
      <c r="D2849" t="str">
        <f>RIGHT(טבלה1[[#This Row],[course_title]],10)</f>
        <v xml:space="preserve"> Photoshop</v>
      </c>
      <c r="E2849" t="str">
        <f>MID(טבלה1[[#This Row],[course_title]],2,10)</f>
        <v xml:space="preserve">ext based </v>
      </c>
      <c r="F2849" t="s">
        <v>2814</v>
      </c>
      <c r="G2849" t="str">
        <f>REPLACE(טבלה1[[#This Row],[url]],19,3,"com")</f>
        <v>https://www.udemy.com/text-based-logo-design-using-adobe-photoshop/</v>
      </c>
      <c r="H2849" t="b">
        <v>1</v>
      </c>
      <c r="I2849" s="4">
        <v>20</v>
      </c>
      <c r="J2849" s="5">
        <v>4208</v>
      </c>
      <c r="K2849" s="5">
        <v>25</v>
      </c>
      <c r="L2849" s="5">
        <v>19</v>
      </c>
      <c r="M2849">
        <v>1</v>
      </c>
      <c r="N2849" t="str">
        <f>VLOOKUP(טבלה1[[#This Row],[level_id]],Level_id!$A$2:$B$5,2)</f>
        <v>All levels</v>
      </c>
      <c r="O2849" t="str">
        <f>LOWER(טבלה1[[#This Row],[level_desc]])</f>
        <v>all levels</v>
      </c>
      <c r="P2849" s="3" t="str">
        <f>UPPER(טבלה1[[#This Row],[small letters]])</f>
        <v>ALL LEVELS</v>
      </c>
      <c r="Q2849">
        <f>LEN(טבלה1[[#This Row],[no spaces]])</f>
        <v>10</v>
      </c>
      <c r="R2849" t="str">
        <f>TRIM(טבלה1[[#This Row],[small letters]])</f>
        <v>all levels</v>
      </c>
      <c r="S2849" s="6">
        <v>1</v>
      </c>
      <c r="T2849" s="12">
        <v>42219</v>
      </c>
      <c r="U2849" s="6">
        <f>DAY(טבלה1[[#This Row],[published_date]])</f>
        <v>3</v>
      </c>
      <c r="V2849" s="6">
        <f>MONTH(טבלה1[[#This Row],[published_date]])</f>
        <v>8</v>
      </c>
      <c r="W2849" s="6">
        <f>YEAR(טבלה1[[#This Row],[published_date]])</f>
        <v>2015</v>
      </c>
      <c r="X2849">
        <v>2</v>
      </c>
      <c r="Y2849" t="str">
        <f>VLOOKUP(טבלה1[[#This Row],[subject_id]],Subject_id!$A$2:$B$5,2)</f>
        <v>Graphic Design</v>
      </c>
      <c r="Z2849" s="7">
        <v>43734</v>
      </c>
      <c r="AA2849">
        <f>_xlfn.DAYS(טבלה1[[#This Row],[Removal_date]],טבלה1[[#This Row],[published_date]])</f>
        <v>1515</v>
      </c>
      <c r="AB2849" s="4">
        <f>טבלה1[[#This Row],[price]]*טבלה1[[#This Row],[num_subscribers]]</f>
        <v>84160</v>
      </c>
    </row>
    <row r="2850" spans="1:28" x14ac:dyDescent="0.3">
      <c r="A2850">
        <v>479688</v>
      </c>
      <c r="B2850" t="s">
        <v>2234</v>
      </c>
      <c r="C2850" t="str">
        <f>LEFT(טבלה1[[#This Row],[course_title]],10)</f>
        <v>Cost Accou</v>
      </c>
      <c r="D2850" t="str">
        <f>RIGHT(טבלה1[[#This Row],[course_title]],10)</f>
        <v>rse Level)</v>
      </c>
      <c r="E2850" t="str">
        <f>MID(טבלה1[[#This Row],[course_title]],2,10)</f>
        <v>ost Accoun</v>
      </c>
      <c r="F2850" t="s">
        <v>2235</v>
      </c>
      <c r="G2850" t="str">
        <f>REPLACE(טבלה1[[#This Row],[url]],19,3,"com")</f>
        <v>https://www.udemy.com/labour-costing/</v>
      </c>
      <c r="H2850" t="b">
        <v>1</v>
      </c>
      <c r="I2850" s="4">
        <v>20</v>
      </c>
      <c r="J2850" s="5">
        <v>1542</v>
      </c>
      <c r="K2850" s="5">
        <v>1</v>
      </c>
      <c r="L2850" s="5">
        <v>24</v>
      </c>
      <c r="M2850">
        <v>1</v>
      </c>
      <c r="N2850" t="str">
        <f>VLOOKUP(טבלה1[[#This Row],[level_id]],Level_id!$A$2:$B$5,2)</f>
        <v>All levels</v>
      </c>
      <c r="O2850" t="str">
        <f>LOWER(טבלה1[[#This Row],[level_desc]])</f>
        <v>all levels</v>
      </c>
      <c r="P2850" s="3" t="str">
        <f>UPPER(טבלה1[[#This Row],[small letters]])</f>
        <v>ALL LEVELS</v>
      </c>
      <c r="Q2850">
        <f>LEN(טבלה1[[#This Row],[no spaces]])</f>
        <v>10</v>
      </c>
      <c r="R2850" t="str">
        <f>TRIM(טבלה1[[#This Row],[small letters]])</f>
        <v>all levels</v>
      </c>
      <c r="S2850" s="6">
        <v>2</v>
      </c>
      <c r="T2850" s="12">
        <v>42114</v>
      </c>
      <c r="U2850" s="6">
        <f>DAY(טבלה1[[#This Row],[published_date]])</f>
        <v>20</v>
      </c>
      <c r="V2850" s="6">
        <f>MONTH(טבלה1[[#This Row],[published_date]])</f>
        <v>4</v>
      </c>
      <c r="W2850" s="6">
        <f>YEAR(טבלה1[[#This Row],[published_date]])</f>
        <v>2015</v>
      </c>
      <c r="X2850">
        <v>1</v>
      </c>
      <c r="Y2850" t="str">
        <f>VLOOKUP(טבלה1[[#This Row],[subject_id]],Subject_id!$A$2:$B$5,2)</f>
        <v>Business Finance</v>
      </c>
      <c r="Z2850" s="7">
        <v>43734</v>
      </c>
      <c r="AA2850">
        <f>_xlfn.DAYS(טבלה1[[#This Row],[Removal_date]],טבלה1[[#This Row],[published_date]])</f>
        <v>1620</v>
      </c>
      <c r="AB2850" s="4">
        <f>טבלה1[[#This Row],[price]]*טבלה1[[#This Row],[num_subscribers]]</f>
        <v>30840</v>
      </c>
    </row>
    <row r="2851" spans="1:28" x14ac:dyDescent="0.3">
      <c r="A2851">
        <v>479760</v>
      </c>
      <c r="B2851" t="s">
        <v>3478</v>
      </c>
      <c r="C2851" t="str">
        <f>LEFT(טבלה1[[#This Row],[course_title]],10)</f>
        <v>Podcast Co</v>
      </c>
      <c r="D2851" t="str">
        <f>RIGHT(טבלה1[[#This Row],[course_title]],10)</f>
        <v>e the Best</v>
      </c>
      <c r="E2851" t="str">
        <f>MID(טבלה1[[#This Row],[course_title]],2,10)</f>
        <v>odcast Cov</v>
      </c>
      <c r="F2851" t="s">
        <v>3479</v>
      </c>
      <c r="G2851" t="str">
        <f>REPLACE(טבלה1[[#This Row],[url]],19,3,"com")</f>
        <v>https://www.udemy.com/podcast-graphic-design/</v>
      </c>
      <c r="H2851" t="b">
        <v>1</v>
      </c>
      <c r="I2851" s="4">
        <v>20</v>
      </c>
      <c r="J2851" s="5">
        <v>33</v>
      </c>
      <c r="K2851" s="5">
        <v>2</v>
      </c>
      <c r="L2851" s="5">
        <v>7</v>
      </c>
      <c r="M2851">
        <v>1</v>
      </c>
      <c r="N2851" t="str">
        <f>VLOOKUP(טבלה1[[#This Row],[level_id]],Level_id!$A$2:$B$5,2)</f>
        <v>All levels</v>
      </c>
      <c r="O2851" t="str">
        <f>LOWER(טבלה1[[#This Row],[level_desc]])</f>
        <v>all levels</v>
      </c>
      <c r="P2851" s="3" t="str">
        <f>UPPER(טבלה1[[#This Row],[small letters]])</f>
        <v>ALL LEVELS</v>
      </c>
      <c r="Q2851">
        <f>LEN(טבלה1[[#This Row],[no spaces]])</f>
        <v>10</v>
      </c>
      <c r="R2851" t="str">
        <f>TRIM(טבלה1[[#This Row],[small letters]])</f>
        <v>all levels</v>
      </c>
      <c r="S2851" s="6">
        <v>1</v>
      </c>
      <c r="T2851" s="12">
        <v>42116</v>
      </c>
      <c r="U2851" s="6">
        <f>DAY(טבלה1[[#This Row],[published_date]])</f>
        <v>22</v>
      </c>
      <c r="V2851" s="6">
        <f>MONTH(טבלה1[[#This Row],[published_date]])</f>
        <v>4</v>
      </c>
      <c r="W2851" s="6">
        <f>YEAR(טבלה1[[#This Row],[published_date]])</f>
        <v>2015</v>
      </c>
      <c r="X2851">
        <v>2</v>
      </c>
      <c r="Y2851" t="str">
        <f>VLOOKUP(טבלה1[[#This Row],[subject_id]],Subject_id!$A$2:$B$5,2)</f>
        <v>Graphic Design</v>
      </c>
      <c r="Z2851" s="7">
        <v>43734</v>
      </c>
      <c r="AA2851">
        <f>_xlfn.DAYS(טבלה1[[#This Row],[Removal_date]],טבלה1[[#This Row],[published_date]])</f>
        <v>1618</v>
      </c>
      <c r="AB2851" s="4">
        <f>טבלה1[[#This Row],[price]]*טבלה1[[#This Row],[num_subscribers]]</f>
        <v>660</v>
      </c>
    </row>
    <row r="2852" spans="1:28" x14ac:dyDescent="0.3">
      <c r="A2852">
        <v>482334</v>
      </c>
      <c r="B2852" t="s">
        <v>4199</v>
      </c>
      <c r="C2852" t="str">
        <f>LEFT(טבלה1[[#This Row],[course_title]],10)</f>
        <v>Fingerpick</v>
      </c>
      <c r="D2852" t="str">
        <f>RIGHT(טבלה1[[#This Row],[course_title]],10)</f>
        <v>for Guitar</v>
      </c>
      <c r="E2852" t="str">
        <f>MID(טבלה1[[#This Row],[course_title]],2,10)</f>
        <v>ingerpicki</v>
      </c>
      <c r="F2852" t="s">
        <v>4200</v>
      </c>
      <c r="G2852" t="str">
        <f>REPLACE(טבלה1[[#This Row],[url]],19,3,"com")</f>
        <v>https://www.udemy.com/fingerpicking-for-guitar/</v>
      </c>
      <c r="H2852" t="b">
        <v>1</v>
      </c>
      <c r="I2852" s="4">
        <v>20</v>
      </c>
      <c r="J2852" s="5">
        <v>35</v>
      </c>
      <c r="K2852" s="5">
        <v>4</v>
      </c>
      <c r="L2852" s="5">
        <v>26</v>
      </c>
      <c r="M2852">
        <v>1</v>
      </c>
      <c r="N2852" t="str">
        <f>VLOOKUP(טבלה1[[#This Row],[level_id]],Level_id!$A$2:$B$5,2)</f>
        <v>All levels</v>
      </c>
      <c r="O2852" t="str">
        <f>LOWER(טבלה1[[#This Row],[level_desc]])</f>
        <v>all levels</v>
      </c>
      <c r="P2852" s="3" t="str">
        <f>UPPER(טבלה1[[#This Row],[small letters]])</f>
        <v>ALL LEVELS</v>
      </c>
      <c r="Q2852">
        <f>LEN(טבלה1[[#This Row],[no spaces]])</f>
        <v>10</v>
      </c>
      <c r="R2852" t="str">
        <f>TRIM(טבלה1[[#This Row],[small letters]])</f>
        <v>all levels</v>
      </c>
      <c r="S2852" s="6">
        <v>3</v>
      </c>
      <c r="T2852" s="12">
        <v>42627</v>
      </c>
      <c r="U2852" s="6">
        <f>DAY(טבלה1[[#This Row],[published_date]])</f>
        <v>14</v>
      </c>
      <c r="V2852" s="6">
        <f>MONTH(טבלה1[[#This Row],[published_date]])</f>
        <v>9</v>
      </c>
      <c r="W2852" s="6">
        <f>YEAR(טבלה1[[#This Row],[published_date]])</f>
        <v>2016</v>
      </c>
      <c r="X2852">
        <v>3</v>
      </c>
      <c r="Y2852" t="str">
        <f>VLOOKUP(טבלה1[[#This Row],[subject_id]],Subject_id!$A$2:$B$5,2)</f>
        <v>Musical Instruments</v>
      </c>
      <c r="Z2852" s="7">
        <v>43734</v>
      </c>
      <c r="AA2852">
        <f>_xlfn.DAYS(טבלה1[[#This Row],[Removal_date]],טבלה1[[#This Row],[published_date]])</f>
        <v>1107</v>
      </c>
      <c r="AB2852" s="4">
        <f>טבלה1[[#This Row],[price]]*טבלה1[[#This Row],[num_subscribers]]</f>
        <v>700</v>
      </c>
    </row>
    <row r="2853" spans="1:28" x14ac:dyDescent="0.3">
      <c r="A2853">
        <v>484134</v>
      </c>
      <c r="B2853" t="s">
        <v>1064</v>
      </c>
      <c r="C2853" t="str">
        <f>LEFT(טבלה1[[#This Row],[course_title]],10)</f>
        <v>Cost Accou</v>
      </c>
      <c r="D2853" t="str">
        <f>RIGHT(טבלה1[[#This Row],[course_title]],10)</f>
        <v>rse Level)</v>
      </c>
      <c r="E2853" t="str">
        <f>MID(טבלה1[[#This Row],[course_title]],2,10)</f>
        <v>ost Accoun</v>
      </c>
      <c r="F2853" t="s">
        <v>1065</v>
      </c>
      <c r="G2853" t="str">
        <f>REPLACE(טבלה1[[#This Row],[url]],19,3,"com")</f>
        <v>https://www.udemy.com/operating-costing/</v>
      </c>
      <c r="H2853" t="b">
        <v>1</v>
      </c>
      <c r="I2853" s="4">
        <v>20</v>
      </c>
      <c r="J2853" s="5">
        <v>731</v>
      </c>
      <c r="K2853" s="5">
        <v>2</v>
      </c>
      <c r="L2853" s="5">
        <v>8</v>
      </c>
      <c r="M2853">
        <v>1</v>
      </c>
      <c r="N2853" t="str">
        <f>VLOOKUP(טבלה1[[#This Row],[level_id]],Level_id!$A$2:$B$5,2)</f>
        <v>All levels</v>
      </c>
      <c r="O2853" t="str">
        <f>LOWER(טבלה1[[#This Row],[level_desc]])</f>
        <v>all levels</v>
      </c>
      <c r="P2853" s="3" t="str">
        <f>UPPER(טבלה1[[#This Row],[small letters]])</f>
        <v>ALL LEVELS</v>
      </c>
      <c r="Q2853">
        <f>LEN(טבלה1[[#This Row],[no spaces]])</f>
        <v>10</v>
      </c>
      <c r="R2853" t="str">
        <f>TRIM(טבלה1[[#This Row],[small letters]])</f>
        <v>all levels</v>
      </c>
      <c r="S2853" s="6">
        <v>1</v>
      </c>
      <c r="T2853" s="12">
        <v>42118</v>
      </c>
      <c r="U2853" s="6">
        <f>DAY(טבלה1[[#This Row],[published_date]])</f>
        <v>24</v>
      </c>
      <c r="V2853" s="6">
        <f>MONTH(טבלה1[[#This Row],[published_date]])</f>
        <v>4</v>
      </c>
      <c r="W2853" s="6">
        <f>YEAR(טבלה1[[#This Row],[published_date]])</f>
        <v>2015</v>
      </c>
      <c r="X2853">
        <v>1</v>
      </c>
      <c r="Y2853" t="str">
        <f>VLOOKUP(טבלה1[[#This Row],[subject_id]],Subject_id!$A$2:$B$5,2)</f>
        <v>Business Finance</v>
      </c>
      <c r="Z2853" s="7">
        <v>43318</v>
      </c>
      <c r="AA2853">
        <f>_xlfn.DAYS(טבלה1[[#This Row],[Removal_date]],טבלה1[[#This Row],[published_date]])</f>
        <v>1200</v>
      </c>
      <c r="AB2853" s="4">
        <f>טבלה1[[#This Row],[price]]*טבלה1[[#This Row],[num_subscribers]]</f>
        <v>14620</v>
      </c>
    </row>
    <row r="2854" spans="1:28" x14ac:dyDescent="0.3">
      <c r="A2854">
        <v>484896</v>
      </c>
      <c r="B2854" t="s">
        <v>3076</v>
      </c>
      <c r="C2854" t="str">
        <f>LEFT(טבלה1[[#This Row],[course_title]],10)</f>
        <v>Desktop Pu</v>
      </c>
      <c r="D2854" t="str">
        <f>RIGHT(טבלה1[[#This Row],[course_title]],10)</f>
        <v>ed Editing</v>
      </c>
      <c r="E2854" t="str">
        <f>MID(טבלה1[[#This Row],[course_title]],2,10)</f>
        <v>esktop Pub</v>
      </c>
      <c r="F2854" t="s">
        <v>3077</v>
      </c>
      <c r="G2854" t="str">
        <f>REPLACE(טבלה1[[#This Row],[url]],19,3,"com")</f>
        <v>https://www.udemy.com/desktop-publishing-101-learn-editing-in-a-simplified-way/</v>
      </c>
      <c r="H2854" t="b">
        <v>1</v>
      </c>
      <c r="I2854" s="4">
        <v>20</v>
      </c>
      <c r="J2854" s="5">
        <v>507</v>
      </c>
      <c r="K2854" s="5">
        <v>9</v>
      </c>
      <c r="L2854" s="5">
        <v>9</v>
      </c>
      <c r="M2854">
        <v>2</v>
      </c>
      <c r="N2854" t="str">
        <f>VLOOKUP(טבלה1[[#This Row],[level_id]],Level_id!$A$2:$B$5,2)</f>
        <v>Beginner Level</v>
      </c>
      <c r="O2854" t="str">
        <f>LOWER(טבלה1[[#This Row],[level_desc]])</f>
        <v>beginner level</v>
      </c>
      <c r="P2854" s="3" t="str">
        <f>UPPER(טבלה1[[#This Row],[small letters]])</f>
        <v>BEGINNER LEVEL</v>
      </c>
      <c r="Q2854">
        <f>LEN(טבלה1[[#This Row],[no spaces]])</f>
        <v>14</v>
      </c>
      <c r="R2854" t="str">
        <f>TRIM(טבלה1[[#This Row],[small letters]])</f>
        <v>beginner level</v>
      </c>
      <c r="S2854" s="6">
        <v>1</v>
      </c>
      <c r="T2854" s="12">
        <v>42122</v>
      </c>
      <c r="U2854" s="6">
        <f>DAY(טבלה1[[#This Row],[published_date]])</f>
        <v>28</v>
      </c>
      <c r="V2854" s="6">
        <f>MONTH(טבלה1[[#This Row],[published_date]])</f>
        <v>4</v>
      </c>
      <c r="W2854" s="6">
        <f>YEAR(טבלה1[[#This Row],[published_date]])</f>
        <v>2015</v>
      </c>
      <c r="X2854">
        <v>2</v>
      </c>
      <c r="Y2854" t="str">
        <f>VLOOKUP(טבלה1[[#This Row],[subject_id]],Subject_id!$A$2:$B$5,2)</f>
        <v>Graphic Design</v>
      </c>
      <c r="Z2854" s="7">
        <v>43465</v>
      </c>
      <c r="AA2854">
        <f>_xlfn.DAYS(טבלה1[[#This Row],[Removal_date]],טבלה1[[#This Row],[published_date]])</f>
        <v>1343</v>
      </c>
      <c r="AB2854" s="4">
        <f>טבלה1[[#This Row],[price]]*טבלה1[[#This Row],[num_subscribers]]</f>
        <v>10140</v>
      </c>
    </row>
    <row r="2855" spans="1:28" x14ac:dyDescent="0.3">
      <c r="A2855">
        <v>486240</v>
      </c>
      <c r="B2855" t="s">
        <v>1020</v>
      </c>
      <c r="C2855" t="str">
        <f>LEFT(טבלה1[[#This Row],[course_title]],10)</f>
        <v>2 Easy Ste</v>
      </c>
      <c r="D2855" t="str">
        <f>RIGHT(טבלה1[[#This Row],[course_title]],10)</f>
        <v>ding Traps</v>
      </c>
      <c r="E2855" t="str">
        <f>MID(טבלה1[[#This Row],[course_title]],2,10)</f>
        <v xml:space="preserve"> Easy Step</v>
      </c>
      <c r="F2855" t="s">
        <v>1021</v>
      </c>
      <c r="G2855" t="str">
        <f>REPLACE(טבלה1[[#This Row],[url]],19,3,"com")</f>
        <v>https://www.udemy.com/easy-steps-to-investment/</v>
      </c>
      <c r="H2855" t="b">
        <v>1</v>
      </c>
      <c r="I2855" s="4">
        <v>20</v>
      </c>
      <c r="J2855" s="5">
        <v>828</v>
      </c>
      <c r="K2855" s="5">
        <v>1</v>
      </c>
      <c r="L2855" s="5">
        <v>20</v>
      </c>
      <c r="M2855">
        <v>1</v>
      </c>
      <c r="N2855" t="str">
        <f>VLOOKUP(טבלה1[[#This Row],[level_id]],Level_id!$A$2:$B$5,2)</f>
        <v>All levels</v>
      </c>
      <c r="O2855" t="str">
        <f>LOWER(טבלה1[[#This Row],[level_desc]])</f>
        <v>all levels</v>
      </c>
      <c r="P2855" s="3" t="str">
        <f>UPPER(טבלה1[[#This Row],[small letters]])</f>
        <v>ALL LEVELS</v>
      </c>
      <c r="Q2855">
        <f>LEN(טבלה1[[#This Row],[no spaces]])</f>
        <v>10</v>
      </c>
      <c r="R2855" t="str">
        <f>TRIM(טבלה1[[#This Row],[small letters]])</f>
        <v>all levels</v>
      </c>
      <c r="S2855" s="6">
        <v>1</v>
      </c>
      <c r="T2855" s="12">
        <v>42121</v>
      </c>
      <c r="U2855" s="6">
        <f>DAY(טבלה1[[#This Row],[published_date]])</f>
        <v>27</v>
      </c>
      <c r="V2855" s="6">
        <f>MONTH(טבלה1[[#This Row],[published_date]])</f>
        <v>4</v>
      </c>
      <c r="W2855" s="6">
        <f>YEAR(טבלה1[[#This Row],[published_date]])</f>
        <v>2015</v>
      </c>
      <c r="X2855">
        <v>1</v>
      </c>
      <c r="Y2855" t="str">
        <f>VLOOKUP(טבלה1[[#This Row],[subject_id]],Subject_id!$A$2:$B$5,2)</f>
        <v>Business Finance</v>
      </c>
      <c r="Z2855" s="7">
        <v>43318</v>
      </c>
      <c r="AA2855">
        <f>_xlfn.DAYS(טבלה1[[#This Row],[Removal_date]],טבלה1[[#This Row],[published_date]])</f>
        <v>1197</v>
      </c>
      <c r="AB2855" s="4">
        <f>טבלה1[[#This Row],[price]]*טבלה1[[#This Row],[num_subscribers]]</f>
        <v>16560</v>
      </c>
    </row>
    <row r="2856" spans="1:28" x14ac:dyDescent="0.3">
      <c r="A2856">
        <v>489146</v>
      </c>
      <c r="B2856" t="s">
        <v>804</v>
      </c>
      <c r="C2856" t="str">
        <f>LEFT(טבלה1[[#This Row],[course_title]],10)</f>
        <v xml:space="preserve">Practical </v>
      </c>
      <c r="D2856" t="str">
        <f>RIGHT(טבלה1[[#This Row],[course_title]],10)</f>
        <v>al Finance</v>
      </c>
      <c r="E2856" t="str">
        <f>MID(טבלה1[[#This Row],[course_title]],2,10)</f>
        <v>ractical F</v>
      </c>
      <c r="F2856" t="s">
        <v>805</v>
      </c>
      <c r="G2856" t="str">
        <f>REPLACE(טבלה1[[#This Row],[url]],19,3,"com")</f>
        <v>https://www.udemy.com/practical-finance/</v>
      </c>
      <c r="H2856" t="b">
        <v>1</v>
      </c>
      <c r="I2856" s="4">
        <v>20</v>
      </c>
      <c r="J2856" s="5">
        <v>4497</v>
      </c>
      <c r="K2856" s="5">
        <v>281</v>
      </c>
      <c r="L2856" s="5">
        <v>11</v>
      </c>
      <c r="M2856">
        <v>1</v>
      </c>
      <c r="N2856" t="str">
        <f>VLOOKUP(טבלה1[[#This Row],[level_id]],Level_id!$A$2:$B$5,2)</f>
        <v>All levels</v>
      </c>
      <c r="O2856" t="str">
        <f>LOWER(טבלה1[[#This Row],[level_desc]])</f>
        <v>all levels</v>
      </c>
      <c r="P2856" s="3" t="str">
        <f>UPPER(טבלה1[[#This Row],[small letters]])</f>
        <v>ALL LEVELS</v>
      </c>
      <c r="Q2856">
        <f>LEN(טבלה1[[#This Row],[no spaces]])</f>
        <v>10</v>
      </c>
      <c r="R2856" t="str">
        <f>TRIM(טבלה1[[#This Row],[small letters]])</f>
        <v>all levels</v>
      </c>
      <c r="S2856" s="6">
        <v>1</v>
      </c>
      <c r="T2856" s="12">
        <v>42199</v>
      </c>
      <c r="U2856" s="6">
        <f>DAY(טבלה1[[#This Row],[published_date]])</f>
        <v>14</v>
      </c>
      <c r="V2856" s="6">
        <f>MONTH(טבלה1[[#This Row],[published_date]])</f>
        <v>7</v>
      </c>
      <c r="W2856" s="6">
        <f>YEAR(טבלה1[[#This Row],[published_date]])</f>
        <v>2015</v>
      </c>
      <c r="X2856">
        <v>1</v>
      </c>
      <c r="Y2856" t="str">
        <f>VLOOKUP(טבלה1[[#This Row],[subject_id]],Subject_id!$A$2:$B$5,2)</f>
        <v>Business Finance</v>
      </c>
      <c r="Z2856" s="7">
        <v>43318</v>
      </c>
      <c r="AA2856">
        <f>_xlfn.DAYS(טבלה1[[#This Row],[Removal_date]],טבלה1[[#This Row],[published_date]])</f>
        <v>1119</v>
      </c>
      <c r="AB2856" s="4">
        <f>טבלה1[[#This Row],[price]]*טבלה1[[#This Row],[num_subscribers]]</f>
        <v>89940</v>
      </c>
    </row>
    <row r="2857" spans="1:28" x14ac:dyDescent="0.3">
      <c r="A2857">
        <v>492344</v>
      </c>
      <c r="B2857" t="s">
        <v>1830</v>
      </c>
      <c r="C2857" t="str">
        <f>LEFT(טבלה1[[#This Row],[course_title]],10)</f>
        <v>CÃ³mo Crea</v>
      </c>
      <c r="D2857" t="str">
        <f>RIGHT(טבלה1[[#This Row],[course_title]],10)</f>
        <v>para PYMES</v>
      </c>
      <c r="E2857" t="str">
        <f>MID(טבלה1[[#This Row],[course_title]],2,10)</f>
        <v>Ã³mo Crear</v>
      </c>
      <c r="F2857" t="s">
        <v>1831</v>
      </c>
      <c r="G2857" t="str">
        <f>REPLACE(טבלה1[[#This Row],[url]],19,3,"com")</f>
        <v>https://www.udemy.com/como-crear-politicas-contables-bajo-niif-para-pymes/</v>
      </c>
      <c r="H2857" t="b">
        <v>1</v>
      </c>
      <c r="I2857" s="4">
        <v>20</v>
      </c>
      <c r="J2857" s="5">
        <v>27</v>
      </c>
      <c r="K2857" s="5">
        <v>5</v>
      </c>
      <c r="L2857" s="5">
        <v>6</v>
      </c>
      <c r="M2857">
        <v>1</v>
      </c>
      <c r="N2857" t="str">
        <f>VLOOKUP(טבלה1[[#This Row],[level_id]],Level_id!$A$2:$B$5,2)</f>
        <v>All levels</v>
      </c>
      <c r="O2857" t="str">
        <f>LOWER(טבלה1[[#This Row],[level_desc]])</f>
        <v>all levels</v>
      </c>
      <c r="P2857" s="3" t="str">
        <f>UPPER(טבלה1[[#This Row],[small letters]])</f>
        <v>ALL LEVELS</v>
      </c>
      <c r="Q2857">
        <f>LEN(טבלה1[[#This Row],[no spaces]])</f>
        <v>10</v>
      </c>
      <c r="R2857" t="str">
        <f>TRIM(טבלה1[[#This Row],[small letters]])</f>
        <v>all levels</v>
      </c>
      <c r="S2857" s="6">
        <v>1</v>
      </c>
      <c r="T2857" s="12">
        <v>42241</v>
      </c>
      <c r="U2857" s="6">
        <f>DAY(טבלה1[[#This Row],[published_date]])</f>
        <v>25</v>
      </c>
      <c r="V2857" s="6">
        <f>MONTH(טבלה1[[#This Row],[published_date]])</f>
        <v>8</v>
      </c>
      <c r="W2857" s="6">
        <f>YEAR(טבלה1[[#This Row],[published_date]])</f>
        <v>2015</v>
      </c>
      <c r="X2857">
        <v>1</v>
      </c>
      <c r="Y2857" t="str">
        <f>VLOOKUP(טבלה1[[#This Row],[subject_id]],Subject_id!$A$2:$B$5,2)</f>
        <v>Business Finance</v>
      </c>
      <c r="Z2857" s="7">
        <v>43318</v>
      </c>
      <c r="AA2857">
        <f>_xlfn.DAYS(טבלה1[[#This Row],[Removal_date]],טבלה1[[#This Row],[published_date]])</f>
        <v>1077</v>
      </c>
      <c r="AB2857" s="4">
        <f>טבלה1[[#This Row],[price]]*טבלה1[[#This Row],[num_subscribers]]</f>
        <v>540</v>
      </c>
    </row>
    <row r="2858" spans="1:28" x14ac:dyDescent="0.3">
      <c r="A2858">
        <v>492818</v>
      </c>
      <c r="B2858" t="s">
        <v>6022</v>
      </c>
      <c r="C2858" t="str">
        <f>LEFT(טבלה1[[#This Row],[course_title]],10)</f>
        <v>Profession</v>
      </c>
      <c r="D2858" t="str">
        <f>RIGHT(טבלה1[[#This Row],[course_title]],10)</f>
        <v>t For 2017</v>
      </c>
      <c r="E2858" t="str">
        <f>MID(טבלה1[[#This Row],[course_title]],2,10)</f>
        <v>rofessiona</v>
      </c>
      <c r="F2858" t="s">
        <v>6023</v>
      </c>
      <c r="G2858" t="str">
        <f>REPLACE(טבלה1[[#This Row],[url]],19,3,"com")</f>
        <v>https://www.udemy.com/advanced-wordpress-theme-development-next-level-of-theming/</v>
      </c>
      <c r="H2858" t="b">
        <v>1</v>
      </c>
      <c r="I2858" s="4">
        <v>20</v>
      </c>
      <c r="J2858" s="5">
        <v>3185</v>
      </c>
      <c r="K2858" s="5">
        <v>102</v>
      </c>
      <c r="L2858" s="5">
        <v>94</v>
      </c>
      <c r="M2858">
        <v>1</v>
      </c>
      <c r="N2858" t="str">
        <f>VLOOKUP(טבלה1[[#This Row],[level_id]],Level_id!$A$2:$B$5,2)</f>
        <v>All levels</v>
      </c>
      <c r="O2858" t="str">
        <f>LOWER(טבלה1[[#This Row],[level_desc]])</f>
        <v>all levels</v>
      </c>
      <c r="P2858" s="3" t="str">
        <f>UPPER(טבלה1[[#This Row],[small letters]])</f>
        <v>ALL LEVELS</v>
      </c>
      <c r="Q2858">
        <f>LEN(טבלה1[[#This Row],[no spaces]])</f>
        <v>10</v>
      </c>
      <c r="R2858" t="str">
        <f>TRIM(טבלה1[[#This Row],[small letters]])</f>
        <v>all levels</v>
      </c>
      <c r="S2858" s="6">
        <v>8</v>
      </c>
      <c r="T2858" s="12">
        <v>42132</v>
      </c>
      <c r="U2858" s="6">
        <f>DAY(טבלה1[[#This Row],[published_date]])</f>
        <v>8</v>
      </c>
      <c r="V2858" s="6">
        <f>MONTH(טבלה1[[#This Row],[published_date]])</f>
        <v>5</v>
      </c>
      <c r="W2858" s="6">
        <f>YEAR(טבלה1[[#This Row],[published_date]])</f>
        <v>2015</v>
      </c>
      <c r="X2858">
        <v>4</v>
      </c>
      <c r="Y2858" t="str">
        <f>VLOOKUP(טבלה1[[#This Row],[subject_id]],Subject_id!$A$2:$B$5,2)</f>
        <v>Web Development</v>
      </c>
      <c r="Z2858" s="7">
        <v>43734</v>
      </c>
      <c r="AA2858">
        <f>_xlfn.DAYS(טבלה1[[#This Row],[Removal_date]],טבלה1[[#This Row],[published_date]])</f>
        <v>1602</v>
      </c>
      <c r="AB2858" s="4">
        <f>טבלה1[[#This Row],[price]]*טבלה1[[#This Row],[num_subscribers]]</f>
        <v>63700</v>
      </c>
    </row>
    <row r="2859" spans="1:28" x14ac:dyDescent="0.3">
      <c r="A2859">
        <v>492954</v>
      </c>
      <c r="B2859" t="s">
        <v>4656</v>
      </c>
      <c r="C2859" t="str">
        <f>LEFT(טבלה1[[#This Row],[course_title]],10)</f>
        <v>è¦‹ã¦ã‚ã</v>
      </c>
      <c r="D2859" t="str">
        <f>RIGHT(טבלה1[[#This Row],[course_title]],10)</f>
        <v>ƒã‚¹ãƒ³â… </v>
      </c>
      <c r="E2859" t="str">
        <f>MID(טבלה1[[#This Row],[course_title]],2,10)</f>
        <v>¦‹ã¦ã‚ã</v>
      </c>
      <c r="F2859" t="s">
        <v>4657</v>
      </c>
      <c r="G2859" t="str">
        <f>REPLACE(טבלה1[[#This Row],[url]],19,3,"com")</f>
        <v>https://www.udemy.com/takaacousticguitar/</v>
      </c>
      <c r="H2859" t="b">
        <v>1</v>
      </c>
      <c r="I2859" s="4">
        <v>20</v>
      </c>
      <c r="J2859" s="5">
        <v>41</v>
      </c>
      <c r="K2859" s="5">
        <v>3</v>
      </c>
      <c r="L2859" s="5">
        <v>48</v>
      </c>
      <c r="M2859">
        <v>2</v>
      </c>
      <c r="N2859" t="str">
        <f>VLOOKUP(טבלה1[[#This Row],[level_id]],Level_id!$A$2:$B$5,2)</f>
        <v>Beginner Level</v>
      </c>
      <c r="O2859" t="str">
        <f>LOWER(טבלה1[[#This Row],[level_desc]])</f>
        <v>beginner level</v>
      </c>
      <c r="P2859" s="3" t="str">
        <f>UPPER(טבלה1[[#This Row],[small letters]])</f>
        <v>BEGINNER LEVEL</v>
      </c>
      <c r="Q2859">
        <f>LEN(טבלה1[[#This Row],[no spaces]])</f>
        <v>14</v>
      </c>
      <c r="R2859" t="str">
        <f>TRIM(טבלה1[[#This Row],[small letters]])</f>
        <v>beginner level</v>
      </c>
      <c r="S2859" s="6">
        <v>2</v>
      </c>
      <c r="T2859" s="12">
        <v>42191</v>
      </c>
      <c r="U2859" s="6">
        <f>DAY(טבלה1[[#This Row],[published_date]])</f>
        <v>6</v>
      </c>
      <c r="V2859" s="6">
        <f>MONTH(טבלה1[[#This Row],[published_date]])</f>
        <v>7</v>
      </c>
      <c r="W2859" s="6">
        <f>YEAR(טבלה1[[#This Row],[published_date]])</f>
        <v>2015</v>
      </c>
      <c r="X2859">
        <v>3</v>
      </c>
      <c r="Y2859" t="str">
        <f>VLOOKUP(טבלה1[[#This Row],[subject_id]],Subject_id!$A$2:$B$5,2)</f>
        <v>Musical Instruments</v>
      </c>
      <c r="Z2859" s="7">
        <v>43465</v>
      </c>
      <c r="AA2859">
        <f>_xlfn.DAYS(טבלה1[[#This Row],[Removal_date]],טבלה1[[#This Row],[published_date]])</f>
        <v>1274</v>
      </c>
      <c r="AB2859" s="4">
        <f>טבלה1[[#This Row],[price]]*טבלה1[[#This Row],[num_subscribers]]</f>
        <v>820</v>
      </c>
    </row>
    <row r="2860" spans="1:28" x14ac:dyDescent="0.3">
      <c r="A2860">
        <v>493014</v>
      </c>
      <c r="B2860" t="s">
        <v>994</v>
      </c>
      <c r="C2860" t="str">
        <f>LEFT(טבלה1[[#This Row],[course_title]],10)</f>
        <v xml:space="preserve">Financial </v>
      </c>
      <c r="D2860" t="str">
        <f>RIGHT(טבלה1[[#This Row],[course_title]],10)</f>
        <v>cial model</v>
      </c>
      <c r="E2860" t="str">
        <f>MID(טבלה1[[#This Row],[course_title]],2,10)</f>
        <v>inancial m</v>
      </c>
      <c r="F2860" t="s">
        <v>995</v>
      </c>
      <c r="G2860" t="str">
        <f>REPLACE(טבלה1[[#This Row],[url]],19,3,"com")</f>
        <v>https://www.udemy.com/how-to-make-an-integrated-financial-model/</v>
      </c>
      <c r="H2860" t="b">
        <v>1</v>
      </c>
      <c r="I2860" s="4">
        <v>20</v>
      </c>
      <c r="J2860" s="5">
        <v>2317</v>
      </c>
      <c r="K2860" s="5">
        <v>44</v>
      </c>
      <c r="L2860" s="5">
        <v>22</v>
      </c>
      <c r="M2860">
        <v>1</v>
      </c>
      <c r="N2860" t="str">
        <f>VLOOKUP(טבלה1[[#This Row],[level_id]],Level_id!$A$2:$B$5,2)</f>
        <v>All levels</v>
      </c>
      <c r="O2860" t="str">
        <f>LOWER(טבלה1[[#This Row],[level_desc]])</f>
        <v>all levels</v>
      </c>
      <c r="P2860" s="3" t="str">
        <f>UPPER(טבלה1[[#This Row],[small letters]])</f>
        <v>ALL LEVELS</v>
      </c>
      <c r="Q2860">
        <f>LEN(טבלה1[[#This Row],[no spaces]])</f>
        <v>10</v>
      </c>
      <c r="R2860" t="str">
        <f>TRIM(טבלה1[[#This Row],[small letters]])</f>
        <v>all levels</v>
      </c>
      <c r="S2860" s="6">
        <v>2</v>
      </c>
      <c r="T2860" s="12">
        <v>42129</v>
      </c>
      <c r="U2860" s="6">
        <f>DAY(טבלה1[[#This Row],[published_date]])</f>
        <v>5</v>
      </c>
      <c r="V2860" s="6">
        <f>MONTH(טבלה1[[#This Row],[published_date]])</f>
        <v>5</v>
      </c>
      <c r="W2860" s="6">
        <f>YEAR(טבלה1[[#This Row],[published_date]])</f>
        <v>2015</v>
      </c>
      <c r="X2860">
        <v>1</v>
      </c>
      <c r="Y2860" t="str">
        <f>VLOOKUP(טבלה1[[#This Row],[subject_id]],Subject_id!$A$2:$B$5,2)</f>
        <v>Business Finance</v>
      </c>
      <c r="Z2860" s="7">
        <v>43318</v>
      </c>
      <c r="AA2860">
        <f>_xlfn.DAYS(טבלה1[[#This Row],[Removal_date]],טבלה1[[#This Row],[published_date]])</f>
        <v>1189</v>
      </c>
      <c r="AB2860" s="4">
        <f>טבלה1[[#This Row],[price]]*טבלה1[[#This Row],[num_subscribers]]</f>
        <v>46340</v>
      </c>
    </row>
    <row r="2861" spans="1:28" x14ac:dyDescent="0.3">
      <c r="A2861">
        <v>496302</v>
      </c>
      <c r="B2861" t="s">
        <v>3022</v>
      </c>
      <c r="C2861" t="str">
        <f>LEFT(טבלה1[[#This Row],[course_title]],10)</f>
        <v xml:space="preserve">Designing </v>
      </c>
      <c r="D2861" t="str">
        <f>RIGHT(טבלה1[[#This Row],[course_title]],10)</f>
        <v>that Sells</v>
      </c>
      <c r="E2861" t="str">
        <f>MID(טבלה1[[#This Row],[course_title]],2,10)</f>
        <v>esigning a</v>
      </c>
      <c r="F2861" t="s">
        <v>3023</v>
      </c>
      <c r="G2861" t="str">
        <f>REPLACE(טבלה1[[#This Row],[url]],19,3,"com")</f>
        <v>https://www.udemy.com/designing-an-ebook-cover/</v>
      </c>
      <c r="H2861" t="b">
        <v>1</v>
      </c>
      <c r="I2861" s="4">
        <v>20</v>
      </c>
      <c r="J2861" s="5">
        <v>27</v>
      </c>
      <c r="K2861" s="5">
        <v>2</v>
      </c>
      <c r="L2861" s="5">
        <v>18</v>
      </c>
      <c r="M2861">
        <v>1</v>
      </c>
      <c r="N2861" t="str">
        <f>VLOOKUP(טבלה1[[#This Row],[level_id]],Level_id!$A$2:$B$5,2)</f>
        <v>All levels</v>
      </c>
      <c r="O2861" t="str">
        <f>LOWER(טבלה1[[#This Row],[level_desc]])</f>
        <v>all levels</v>
      </c>
      <c r="P2861" s="3" t="str">
        <f>UPPER(טבלה1[[#This Row],[small letters]])</f>
        <v>ALL LEVELS</v>
      </c>
      <c r="Q2861">
        <f>LEN(טבלה1[[#This Row],[no spaces]])</f>
        <v>10</v>
      </c>
      <c r="R2861" t="str">
        <f>TRIM(טבלה1[[#This Row],[small letters]])</f>
        <v>all levels</v>
      </c>
      <c r="S2861" s="6">
        <v>2</v>
      </c>
      <c r="T2861" s="12">
        <v>42132</v>
      </c>
      <c r="U2861" s="6">
        <f>DAY(טבלה1[[#This Row],[published_date]])</f>
        <v>8</v>
      </c>
      <c r="V2861" s="6">
        <f>MONTH(טבלה1[[#This Row],[published_date]])</f>
        <v>5</v>
      </c>
      <c r="W2861" s="6">
        <f>YEAR(טבלה1[[#This Row],[published_date]])</f>
        <v>2015</v>
      </c>
      <c r="X2861">
        <v>2</v>
      </c>
      <c r="Y2861" t="str">
        <f>VLOOKUP(טבלה1[[#This Row],[subject_id]],Subject_id!$A$2:$B$5,2)</f>
        <v>Graphic Design</v>
      </c>
      <c r="Z2861" s="7">
        <v>43734</v>
      </c>
      <c r="AA2861">
        <f>_xlfn.DAYS(טבלה1[[#This Row],[Removal_date]],טבלה1[[#This Row],[published_date]])</f>
        <v>1602</v>
      </c>
      <c r="AB2861" s="4">
        <f>טבלה1[[#This Row],[price]]*טבלה1[[#This Row],[num_subscribers]]</f>
        <v>540</v>
      </c>
    </row>
    <row r="2862" spans="1:28" x14ac:dyDescent="0.3">
      <c r="A2862">
        <v>496430</v>
      </c>
      <c r="B2862" t="s">
        <v>3592</v>
      </c>
      <c r="C2862" t="str">
        <f>LEFT(טבלה1[[#This Row],[course_title]],10)</f>
        <v>Infographi</v>
      </c>
      <c r="D2862" t="str">
        <f>RIGHT(טבלה1[[#This Row],[course_title]],10)</f>
        <v>nfographic</v>
      </c>
      <c r="E2862" t="str">
        <f>MID(טבלה1[[#This Row],[course_title]],2,10)</f>
        <v>nfographic</v>
      </c>
      <c r="F2862" t="s">
        <v>3593</v>
      </c>
      <c r="G2862" t="str">
        <f>REPLACE(טבלה1[[#This Row],[url]],19,3,"com")</f>
        <v>https://www.udemy.com/infographic-design-how-to-create-your-own-infographic/</v>
      </c>
      <c r="H2862" t="b">
        <v>1</v>
      </c>
      <c r="I2862" s="4">
        <v>20</v>
      </c>
      <c r="J2862" s="5">
        <v>84</v>
      </c>
      <c r="K2862" s="5">
        <v>8</v>
      </c>
      <c r="L2862" s="5">
        <v>13</v>
      </c>
      <c r="M2862">
        <v>1</v>
      </c>
      <c r="N2862" t="str">
        <f>VLOOKUP(טבלה1[[#This Row],[level_id]],Level_id!$A$2:$B$5,2)</f>
        <v>All levels</v>
      </c>
      <c r="O2862" t="str">
        <f>LOWER(טבלה1[[#This Row],[level_desc]])</f>
        <v>all levels</v>
      </c>
      <c r="P2862" s="3" t="str">
        <f>UPPER(טבלה1[[#This Row],[small letters]])</f>
        <v>ALL LEVELS</v>
      </c>
      <c r="Q2862">
        <f>LEN(טבלה1[[#This Row],[no spaces]])</f>
        <v>10</v>
      </c>
      <c r="R2862" t="str">
        <f>TRIM(טבלה1[[#This Row],[small letters]])</f>
        <v>all levels</v>
      </c>
      <c r="S2862" s="6">
        <v>2</v>
      </c>
      <c r="T2862" s="12">
        <v>42136</v>
      </c>
      <c r="U2862" s="6">
        <f>DAY(טבלה1[[#This Row],[published_date]])</f>
        <v>12</v>
      </c>
      <c r="V2862" s="6">
        <f>MONTH(טבלה1[[#This Row],[published_date]])</f>
        <v>5</v>
      </c>
      <c r="W2862" s="6">
        <f>YEAR(טבלה1[[#This Row],[published_date]])</f>
        <v>2015</v>
      </c>
      <c r="X2862">
        <v>2</v>
      </c>
      <c r="Y2862" t="str">
        <f>VLOOKUP(טבלה1[[#This Row],[subject_id]],Subject_id!$A$2:$B$5,2)</f>
        <v>Graphic Design</v>
      </c>
      <c r="Z2862" s="7">
        <v>43734</v>
      </c>
      <c r="AA2862">
        <f>_xlfn.DAYS(טבלה1[[#This Row],[Removal_date]],טבלה1[[#This Row],[published_date]])</f>
        <v>1598</v>
      </c>
      <c r="AB2862" s="4">
        <f>טבלה1[[#This Row],[price]]*טבלה1[[#This Row],[num_subscribers]]</f>
        <v>1680</v>
      </c>
    </row>
    <row r="2863" spans="1:28" x14ac:dyDescent="0.3">
      <c r="A2863">
        <v>497268</v>
      </c>
      <c r="B2863" t="s">
        <v>3494</v>
      </c>
      <c r="C2863" t="str">
        <f>LEFT(טבלה1[[#This Row],[course_title]],10)</f>
        <v xml:space="preserve">Photoshop </v>
      </c>
      <c r="D2863" t="str">
        <f>RIGHT(טבלה1[[#This Row],[course_title]],10)</f>
        <v>of Clipart</v>
      </c>
      <c r="E2863" t="str">
        <f>MID(טבלה1[[#This Row],[course_title]],2,10)</f>
        <v>hotoshop t</v>
      </c>
      <c r="F2863" t="s">
        <v>3495</v>
      </c>
      <c r="G2863" t="str">
        <f>REPLACE(טבלה1[[#This Row],[url]],19,3,"com")</f>
        <v>https://www.udemy.com/photoshop-the-art-of-clipart/</v>
      </c>
      <c r="H2863" t="b">
        <v>1</v>
      </c>
      <c r="I2863" s="4">
        <v>20</v>
      </c>
      <c r="J2863" s="5">
        <v>30</v>
      </c>
      <c r="K2863" s="5">
        <v>3</v>
      </c>
      <c r="L2863" s="5">
        <v>22</v>
      </c>
      <c r="M2863">
        <v>2</v>
      </c>
      <c r="N2863" t="str">
        <f>VLOOKUP(טבלה1[[#This Row],[level_id]],Level_id!$A$2:$B$5,2)</f>
        <v>Beginner Level</v>
      </c>
      <c r="O2863" t="str">
        <f>LOWER(טבלה1[[#This Row],[level_desc]])</f>
        <v>beginner level</v>
      </c>
      <c r="P2863" s="3" t="str">
        <f>UPPER(טבלה1[[#This Row],[small letters]])</f>
        <v>BEGINNER LEVEL</v>
      </c>
      <c r="Q2863">
        <f>LEN(טבלה1[[#This Row],[no spaces]])</f>
        <v>14</v>
      </c>
      <c r="R2863" t="str">
        <f>TRIM(טבלה1[[#This Row],[small letters]])</f>
        <v>beginner level</v>
      </c>
      <c r="S2863" s="6">
        <v>1</v>
      </c>
      <c r="T2863" s="12">
        <v>42190</v>
      </c>
      <c r="U2863" s="6">
        <f>DAY(טבלה1[[#This Row],[published_date]])</f>
        <v>5</v>
      </c>
      <c r="V2863" s="6">
        <f>MONTH(טבלה1[[#This Row],[published_date]])</f>
        <v>7</v>
      </c>
      <c r="W2863" s="6">
        <f>YEAR(טבלה1[[#This Row],[published_date]])</f>
        <v>2015</v>
      </c>
      <c r="X2863">
        <v>2</v>
      </c>
      <c r="Y2863" t="str">
        <f>VLOOKUP(טבלה1[[#This Row],[subject_id]],Subject_id!$A$2:$B$5,2)</f>
        <v>Graphic Design</v>
      </c>
      <c r="Z2863" s="7">
        <v>43465</v>
      </c>
      <c r="AA2863">
        <f>_xlfn.DAYS(טבלה1[[#This Row],[Removal_date]],טבלה1[[#This Row],[published_date]])</f>
        <v>1275</v>
      </c>
      <c r="AB2863" s="4">
        <f>טבלה1[[#This Row],[price]]*טבלה1[[#This Row],[num_subscribers]]</f>
        <v>600</v>
      </c>
    </row>
    <row r="2864" spans="1:28" x14ac:dyDescent="0.3">
      <c r="A2864">
        <v>499504</v>
      </c>
      <c r="B2864" t="s">
        <v>1220</v>
      </c>
      <c r="C2864" t="str">
        <f>LEFT(טבלה1[[#This Row],[course_title]],10)</f>
        <v xml:space="preserve">Disminuye </v>
      </c>
      <c r="D2864" t="str">
        <f>RIGHT(טבלה1[[#This Row],[course_title]],10)</f>
        <v>e 30 dÃ­as</v>
      </c>
      <c r="E2864" t="str">
        <f>MID(טבלה1[[#This Row],[course_title]],2,10)</f>
        <v>isminuye d</v>
      </c>
      <c r="F2864" t="s">
        <v>1221</v>
      </c>
      <c r="G2864" t="str">
        <f>REPLACE(טבלה1[[#This Row],[url]],19,3,"com")</f>
        <v>https://www.udemy.com/disminuye-deudas-en-tu-hogar/</v>
      </c>
      <c r="H2864" t="b">
        <v>1</v>
      </c>
      <c r="I2864" s="4">
        <v>20</v>
      </c>
      <c r="J2864" s="5">
        <v>65</v>
      </c>
      <c r="K2864" s="5">
        <v>3</v>
      </c>
      <c r="L2864" s="5">
        <v>15</v>
      </c>
      <c r="M2864">
        <v>2</v>
      </c>
      <c r="N2864" t="str">
        <f>VLOOKUP(טבלה1[[#This Row],[level_id]],Level_id!$A$2:$B$5,2)</f>
        <v>Beginner Level</v>
      </c>
      <c r="O2864" t="str">
        <f>LOWER(טבלה1[[#This Row],[level_desc]])</f>
        <v>beginner level</v>
      </c>
      <c r="P2864" s="3" t="str">
        <f>UPPER(טבלה1[[#This Row],[small letters]])</f>
        <v>BEGINNER LEVEL</v>
      </c>
      <c r="Q2864">
        <f>LEN(טבלה1[[#This Row],[no spaces]])</f>
        <v>14</v>
      </c>
      <c r="R2864" t="str">
        <f>TRIM(טבלה1[[#This Row],[small letters]])</f>
        <v>beginner level</v>
      </c>
      <c r="S2864" s="6">
        <v>1.5</v>
      </c>
      <c r="T2864" s="12">
        <v>42143</v>
      </c>
      <c r="U2864" s="6">
        <f>DAY(טבלה1[[#This Row],[published_date]])</f>
        <v>19</v>
      </c>
      <c r="V2864" s="6">
        <f>MONTH(טבלה1[[#This Row],[published_date]])</f>
        <v>5</v>
      </c>
      <c r="W2864" s="6">
        <f>YEAR(טבלה1[[#This Row],[published_date]])</f>
        <v>2015</v>
      </c>
      <c r="X2864">
        <v>1</v>
      </c>
      <c r="Y2864" t="str">
        <f>VLOOKUP(טבלה1[[#This Row],[subject_id]],Subject_id!$A$2:$B$5,2)</f>
        <v>Business Finance</v>
      </c>
      <c r="Z2864" s="7">
        <v>43465</v>
      </c>
      <c r="AA2864">
        <f>_xlfn.DAYS(טבלה1[[#This Row],[Removal_date]],טבלה1[[#This Row],[published_date]])</f>
        <v>1322</v>
      </c>
      <c r="AB2864" s="4">
        <f>טבלה1[[#This Row],[price]]*טבלה1[[#This Row],[num_subscribers]]</f>
        <v>1300</v>
      </c>
    </row>
    <row r="2865" spans="1:28" x14ac:dyDescent="0.3">
      <c r="A2865">
        <v>500628</v>
      </c>
      <c r="B2865" t="s">
        <v>5571</v>
      </c>
      <c r="C2865" t="str">
        <f>LEFT(טבלה1[[#This Row],[course_title]],10)</f>
        <v xml:space="preserve">Angular 2 </v>
      </c>
      <c r="D2865" t="str">
        <f>RIGHT(טבלה1[[#This Row],[course_title]],10)</f>
        <v>emystified</v>
      </c>
      <c r="E2865" t="str">
        <f>MID(טבלה1[[#This Row],[course_title]],2,10)</f>
        <v>ngular 2 D</v>
      </c>
      <c r="F2865" t="s">
        <v>5572</v>
      </c>
      <c r="G2865" t="str">
        <f>REPLACE(טבלה1[[#This Row],[url]],19,3,"com")</f>
        <v>https://www.udemy.com/introduction-to-angular2/</v>
      </c>
      <c r="H2865" t="b">
        <v>1</v>
      </c>
      <c r="I2865" s="4">
        <v>20</v>
      </c>
      <c r="J2865" s="5">
        <v>3150</v>
      </c>
      <c r="K2865" s="5">
        <v>69</v>
      </c>
      <c r="L2865" s="5">
        <v>49</v>
      </c>
      <c r="M2865">
        <v>1</v>
      </c>
      <c r="N2865" t="str">
        <f>VLOOKUP(טבלה1[[#This Row],[level_id]],Level_id!$A$2:$B$5,2)</f>
        <v>All levels</v>
      </c>
      <c r="O2865" t="str">
        <f>LOWER(טבלה1[[#This Row],[level_desc]])</f>
        <v>all levels</v>
      </c>
      <c r="P2865" s="3" t="str">
        <f>UPPER(טבלה1[[#This Row],[small letters]])</f>
        <v>ALL LEVELS</v>
      </c>
      <c r="Q2865">
        <f>LEN(טבלה1[[#This Row],[no spaces]])</f>
        <v>10</v>
      </c>
      <c r="R2865" t="str">
        <f>TRIM(טבלה1[[#This Row],[small letters]])</f>
        <v>all levels</v>
      </c>
      <c r="S2865" s="6">
        <v>3.5</v>
      </c>
      <c r="T2865" s="12">
        <v>42142</v>
      </c>
      <c r="U2865" s="6">
        <f>DAY(טבלה1[[#This Row],[published_date]])</f>
        <v>18</v>
      </c>
      <c r="V2865" s="6">
        <f>MONTH(טבלה1[[#This Row],[published_date]])</f>
        <v>5</v>
      </c>
      <c r="W2865" s="6">
        <f>YEAR(טבלה1[[#This Row],[published_date]])</f>
        <v>2015</v>
      </c>
      <c r="X2865">
        <v>4</v>
      </c>
      <c r="Y2865" t="str">
        <f>VLOOKUP(טבלה1[[#This Row],[subject_id]],Subject_id!$A$2:$B$5,2)</f>
        <v>Web Development</v>
      </c>
      <c r="Z2865" s="7">
        <v>43734</v>
      </c>
      <c r="AA2865">
        <f>_xlfn.DAYS(טבלה1[[#This Row],[Removal_date]],טבלה1[[#This Row],[published_date]])</f>
        <v>1592</v>
      </c>
      <c r="AB2865" s="4">
        <f>טבלה1[[#This Row],[price]]*טבלה1[[#This Row],[num_subscribers]]</f>
        <v>63000</v>
      </c>
    </row>
    <row r="2866" spans="1:28" x14ac:dyDescent="0.3">
      <c r="A2866">
        <v>501384</v>
      </c>
      <c r="B2866" t="s">
        <v>1548</v>
      </c>
      <c r="C2866" t="str">
        <f>LEFT(טבלה1[[#This Row],[course_title]],10)</f>
        <v>Essentials</v>
      </c>
      <c r="D2866" t="str">
        <f>RIGHT(טבלה1[[#This Row],[course_title]],10)</f>
        <v>ing Stocks</v>
      </c>
      <c r="E2866" t="str">
        <f>MID(טבלה1[[#This Row],[course_title]],2,10)</f>
        <v xml:space="preserve">ssentials </v>
      </c>
      <c r="F2866" t="s">
        <v>1549</v>
      </c>
      <c r="G2866" t="str">
        <f>REPLACE(טבלה1[[#This Row],[url]],19,3,"com")</f>
        <v>https://www.udemy.com/essentials-of-swing-trading/</v>
      </c>
      <c r="H2866" t="b">
        <v>1</v>
      </c>
      <c r="I2866" s="4">
        <v>20</v>
      </c>
      <c r="J2866" s="5">
        <v>105</v>
      </c>
      <c r="K2866" s="5">
        <v>9</v>
      </c>
      <c r="L2866" s="5">
        <v>5</v>
      </c>
      <c r="M2866">
        <v>1</v>
      </c>
      <c r="N2866" t="str">
        <f>VLOOKUP(טבלה1[[#This Row],[level_id]],Level_id!$A$2:$B$5,2)</f>
        <v>All levels</v>
      </c>
      <c r="O2866" t="str">
        <f>LOWER(טבלה1[[#This Row],[level_desc]])</f>
        <v>all levels</v>
      </c>
      <c r="P2866" s="3" t="str">
        <f>UPPER(טבלה1[[#This Row],[small letters]])</f>
        <v>ALL LEVELS</v>
      </c>
      <c r="Q2866">
        <f>LEN(טבלה1[[#This Row],[no spaces]])</f>
        <v>10</v>
      </c>
      <c r="R2866" t="str">
        <f>TRIM(טבלה1[[#This Row],[small letters]])</f>
        <v>all levels</v>
      </c>
      <c r="S2866" s="6">
        <v>1</v>
      </c>
      <c r="T2866" s="12">
        <v>42158</v>
      </c>
      <c r="U2866" s="6">
        <f>DAY(טבלה1[[#This Row],[published_date]])</f>
        <v>3</v>
      </c>
      <c r="V2866" s="6">
        <f>MONTH(טבלה1[[#This Row],[published_date]])</f>
        <v>6</v>
      </c>
      <c r="W2866" s="6">
        <f>YEAR(טבלה1[[#This Row],[published_date]])</f>
        <v>2015</v>
      </c>
      <c r="X2866">
        <v>1</v>
      </c>
      <c r="Y2866" t="str">
        <f>VLOOKUP(טבלה1[[#This Row],[subject_id]],Subject_id!$A$2:$B$5,2)</f>
        <v>Business Finance</v>
      </c>
      <c r="Z2866" s="7">
        <v>43318</v>
      </c>
      <c r="AA2866">
        <f>_xlfn.DAYS(טבלה1[[#This Row],[Removal_date]],טבלה1[[#This Row],[published_date]])</f>
        <v>1160</v>
      </c>
      <c r="AB2866" s="4">
        <f>טבלה1[[#This Row],[price]]*טבלה1[[#This Row],[num_subscribers]]</f>
        <v>2100</v>
      </c>
    </row>
    <row r="2867" spans="1:28" x14ac:dyDescent="0.3">
      <c r="A2867">
        <v>501502</v>
      </c>
      <c r="B2867" t="s">
        <v>978</v>
      </c>
      <c r="C2867" t="str">
        <f>LEFT(טבלה1[[#This Row],[course_title]],10)</f>
        <v>Learn Fina</v>
      </c>
      <c r="D2867" t="str">
        <f>RIGHT(טבלה1[[#This Row],[course_title]],10)</f>
        <v xml:space="preserve"> Different</v>
      </c>
      <c r="E2867" t="str">
        <f>MID(טבלה1[[#This Row],[course_title]],2,10)</f>
        <v>earn Finan</v>
      </c>
      <c r="F2867" t="s">
        <v>979</v>
      </c>
      <c r="G2867" t="str">
        <f>REPLACE(טבלה1[[#This Row],[url]],19,3,"com")</f>
        <v>https://www.udemy.com/learn-financial-accounting-different/</v>
      </c>
      <c r="H2867" t="b">
        <v>1</v>
      </c>
      <c r="I2867" s="4">
        <v>20</v>
      </c>
      <c r="J2867" s="5">
        <v>79</v>
      </c>
      <c r="K2867" s="5">
        <v>1</v>
      </c>
      <c r="L2867" s="5">
        <v>58</v>
      </c>
      <c r="M2867">
        <v>1</v>
      </c>
      <c r="N2867" t="str">
        <f>VLOOKUP(טבלה1[[#This Row],[level_id]],Level_id!$A$2:$B$5,2)</f>
        <v>All levels</v>
      </c>
      <c r="O2867" t="str">
        <f>LOWER(טבלה1[[#This Row],[level_desc]])</f>
        <v>all levels</v>
      </c>
      <c r="P2867" s="3" t="str">
        <f>UPPER(טבלה1[[#This Row],[small letters]])</f>
        <v>ALL LEVELS</v>
      </c>
      <c r="Q2867">
        <f>LEN(טבלה1[[#This Row],[no spaces]])</f>
        <v>10</v>
      </c>
      <c r="R2867" t="str">
        <f>TRIM(טבלה1[[#This Row],[small letters]])</f>
        <v>all levels</v>
      </c>
      <c r="S2867" s="6">
        <v>6</v>
      </c>
      <c r="T2867" s="12">
        <v>42148</v>
      </c>
      <c r="U2867" s="6">
        <f>DAY(טבלה1[[#This Row],[published_date]])</f>
        <v>24</v>
      </c>
      <c r="V2867" s="6">
        <f>MONTH(טבלה1[[#This Row],[published_date]])</f>
        <v>5</v>
      </c>
      <c r="W2867" s="6">
        <f>YEAR(טבלה1[[#This Row],[published_date]])</f>
        <v>2015</v>
      </c>
      <c r="X2867">
        <v>1</v>
      </c>
      <c r="Y2867" t="str">
        <f>VLOOKUP(טבלה1[[#This Row],[subject_id]],Subject_id!$A$2:$B$5,2)</f>
        <v>Business Finance</v>
      </c>
      <c r="Z2867" s="7">
        <v>43318</v>
      </c>
      <c r="AA2867">
        <f>_xlfn.DAYS(טבלה1[[#This Row],[Removal_date]],טבלה1[[#This Row],[published_date]])</f>
        <v>1170</v>
      </c>
      <c r="AB2867" s="4">
        <f>טבלה1[[#This Row],[price]]*טבלה1[[#This Row],[num_subscribers]]</f>
        <v>1580</v>
      </c>
    </row>
    <row r="2868" spans="1:28" x14ac:dyDescent="0.3">
      <c r="A2868">
        <v>502204</v>
      </c>
      <c r="B2868" t="s">
        <v>3460</v>
      </c>
      <c r="C2868" t="str">
        <f>LEFT(טבלה1[[#This Row],[course_title]],10)</f>
        <v>Dibujo dig</v>
      </c>
      <c r="D2868" t="str">
        <f>RIGHT(טבלה1[[#This Row],[course_title]],10)</f>
        <v xml:space="preserve"> Photoshop</v>
      </c>
      <c r="E2868" t="str">
        <f>MID(טבלה1[[#This Row],[course_title]],2,10)</f>
        <v>ibujo digi</v>
      </c>
      <c r="F2868" t="s">
        <v>3461</v>
      </c>
      <c r="G2868" t="str">
        <f>REPLACE(טבלה1[[#This Row],[url]],19,3,"com")</f>
        <v>https://www.udemy.com/dibujo-digital-basico-como-ilustrar-en-photoshop/</v>
      </c>
      <c r="H2868" t="b">
        <v>1</v>
      </c>
      <c r="I2868" s="4">
        <v>20</v>
      </c>
      <c r="J2868" s="5">
        <v>155</v>
      </c>
      <c r="K2868" s="5">
        <v>36</v>
      </c>
      <c r="L2868" s="5">
        <v>90</v>
      </c>
      <c r="M2868">
        <v>2</v>
      </c>
      <c r="N2868" t="str">
        <f>VLOOKUP(טבלה1[[#This Row],[level_id]],Level_id!$A$2:$B$5,2)</f>
        <v>Beginner Level</v>
      </c>
      <c r="O2868" t="str">
        <f>LOWER(טבלה1[[#This Row],[level_desc]])</f>
        <v>beginner level</v>
      </c>
      <c r="P2868" s="3" t="str">
        <f>UPPER(טבלה1[[#This Row],[small letters]])</f>
        <v>BEGINNER LEVEL</v>
      </c>
      <c r="Q2868">
        <f>LEN(טבלה1[[#This Row],[no spaces]])</f>
        <v>14</v>
      </c>
      <c r="R2868" t="str">
        <f>TRIM(טבלה1[[#This Row],[small letters]])</f>
        <v>beginner level</v>
      </c>
      <c r="S2868" s="6">
        <v>5</v>
      </c>
      <c r="T2868" s="12">
        <v>42417</v>
      </c>
      <c r="U2868" s="6">
        <f>DAY(טבלה1[[#This Row],[published_date]])</f>
        <v>17</v>
      </c>
      <c r="V2868" s="6">
        <f>MONTH(טבלה1[[#This Row],[published_date]])</f>
        <v>2</v>
      </c>
      <c r="W2868" s="6">
        <f>YEAR(טבלה1[[#This Row],[published_date]])</f>
        <v>2016</v>
      </c>
      <c r="X2868">
        <v>2</v>
      </c>
      <c r="Y2868" t="str">
        <f>VLOOKUP(טבלה1[[#This Row],[subject_id]],Subject_id!$A$2:$B$5,2)</f>
        <v>Graphic Design</v>
      </c>
      <c r="Z2868" s="7">
        <v>43465</v>
      </c>
      <c r="AA2868">
        <f>_xlfn.DAYS(טבלה1[[#This Row],[Removal_date]],טבלה1[[#This Row],[published_date]])</f>
        <v>1048</v>
      </c>
      <c r="AB2868" s="4">
        <f>טבלה1[[#This Row],[price]]*טבלה1[[#This Row],[num_subscribers]]</f>
        <v>3100</v>
      </c>
    </row>
    <row r="2869" spans="1:28" x14ac:dyDescent="0.3">
      <c r="A2869">
        <v>502588</v>
      </c>
      <c r="B2869" t="s">
        <v>2683</v>
      </c>
      <c r="C2869" t="str">
        <f>LEFT(טבלה1[[#This Row],[course_title]],10)</f>
        <v>Learn GIMP</v>
      </c>
      <c r="D2869" t="str">
        <f>RIGHT(טבלה1[[#This Row],[course_title]],10)</f>
        <v>Learn GIMP</v>
      </c>
      <c r="E2869" t="str">
        <f>MID(טבלה1[[#This Row],[course_title]],2,10)</f>
        <v>earn GIMP</v>
      </c>
      <c r="F2869" t="s">
        <v>2684</v>
      </c>
      <c r="G2869" t="str">
        <f>REPLACE(טבלה1[[#This Row],[url]],19,3,"com")</f>
        <v>https://www.udemy.com/learn-gimp/</v>
      </c>
      <c r="H2869" t="b">
        <v>1</v>
      </c>
      <c r="I2869" s="4">
        <v>20</v>
      </c>
      <c r="J2869" s="5">
        <v>441</v>
      </c>
      <c r="K2869" s="5">
        <v>53</v>
      </c>
      <c r="L2869" s="5">
        <v>34</v>
      </c>
      <c r="M2869">
        <v>1</v>
      </c>
      <c r="N2869" t="str">
        <f>VLOOKUP(טבלה1[[#This Row],[level_id]],Level_id!$A$2:$B$5,2)</f>
        <v>All levels</v>
      </c>
      <c r="O2869" t="str">
        <f>LOWER(טבלה1[[#This Row],[level_desc]])</f>
        <v>all levels</v>
      </c>
      <c r="P2869" s="3" t="str">
        <f>UPPER(טבלה1[[#This Row],[small letters]])</f>
        <v>ALL LEVELS</v>
      </c>
      <c r="Q2869">
        <f>LEN(טבלה1[[#This Row],[no spaces]])</f>
        <v>10</v>
      </c>
      <c r="R2869" t="str">
        <f>TRIM(טבלה1[[#This Row],[small letters]])</f>
        <v>all levels</v>
      </c>
      <c r="S2869" s="6">
        <v>6.5</v>
      </c>
      <c r="T2869" s="12">
        <v>42142</v>
      </c>
      <c r="U2869" s="6">
        <f>DAY(טבלה1[[#This Row],[published_date]])</f>
        <v>18</v>
      </c>
      <c r="V2869" s="6">
        <f>MONTH(טבלה1[[#This Row],[published_date]])</f>
        <v>5</v>
      </c>
      <c r="W2869" s="6">
        <f>YEAR(טבלה1[[#This Row],[published_date]])</f>
        <v>2015</v>
      </c>
      <c r="X2869">
        <v>2</v>
      </c>
      <c r="Y2869" t="str">
        <f>VLOOKUP(טבלה1[[#This Row],[subject_id]],Subject_id!$A$2:$B$5,2)</f>
        <v>Graphic Design</v>
      </c>
      <c r="Z2869" s="7">
        <v>43734</v>
      </c>
      <c r="AA2869">
        <f>_xlfn.DAYS(טבלה1[[#This Row],[Removal_date]],טבלה1[[#This Row],[published_date]])</f>
        <v>1592</v>
      </c>
      <c r="AB2869" s="4">
        <f>טבלה1[[#This Row],[price]]*טבלה1[[#This Row],[num_subscribers]]</f>
        <v>8820</v>
      </c>
    </row>
    <row r="2870" spans="1:28" x14ac:dyDescent="0.3">
      <c r="A2870">
        <v>504316</v>
      </c>
      <c r="B2870" t="s">
        <v>5988</v>
      </c>
      <c r="C2870" t="str">
        <f>LEFT(טבלה1[[#This Row],[course_title]],10)</f>
        <v>Learn Jque</v>
      </c>
      <c r="D2870" t="str">
        <f>RIGHT(טבלה1[[#This Row],[course_title]],10)</f>
        <v xml:space="preserve"> Training </v>
      </c>
      <c r="E2870" t="str">
        <f>MID(טבלה1[[#This Row],[course_title]],2,10)</f>
        <v>earn Jquer</v>
      </c>
      <c r="F2870" t="s">
        <v>5989</v>
      </c>
      <c r="G2870" t="str">
        <f>REPLACE(טבלה1[[#This Row],[url]],19,3,"com")</f>
        <v>https://www.udemy.com/jquery_complete/</v>
      </c>
      <c r="H2870" t="b">
        <v>1</v>
      </c>
      <c r="I2870" s="4">
        <v>20</v>
      </c>
      <c r="J2870" s="5">
        <v>5318</v>
      </c>
      <c r="K2870" s="5">
        <v>56</v>
      </c>
      <c r="L2870" s="5">
        <v>13</v>
      </c>
      <c r="M2870">
        <v>2</v>
      </c>
      <c r="N2870" t="str">
        <f>VLOOKUP(טבלה1[[#This Row],[level_id]],Level_id!$A$2:$B$5,2)</f>
        <v>Beginner Level</v>
      </c>
      <c r="O2870" t="str">
        <f>LOWER(טבלה1[[#This Row],[level_desc]])</f>
        <v>beginner level</v>
      </c>
      <c r="P2870" s="3" t="str">
        <f>UPPER(טבלה1[[#This Row],[small letters]])</f>
        <v>BEGINNER LEVEL</v>
      </c>
      <c r="Q2870">
        <f>LEN(טבלה1[[#This Row],[no spaces]])</f>
        <v>14</v>
      </c>
      <c r="R2870" t="str">
        <f>TRIM(טבלה1[[#This Row],[small letters]])</f>
        <v>beginner level</v>
      </c>
      <c r="S2870" s="6">
        <v>1.5</v>
      </c>
      <c r="T2870" s="12">
        <v>42201</v>
      </c>
      <c r="U2870" s="6">
        <f>DAY(טבלה1[[#This Row],[published_date]])</f>
        <v>16</v>
      </c>
      <c r="V2870" s="6">
        <f>MONTH(טבלה1[[#This Row],[published_date]])</f>
        <v>7</v>
      </c>
      <c r="W2870" s="6">
        <f>YEAR(טבלה1[[#This Row],[published_date]])</f>
        <v>2015</v>
      </c>
      <c r="X2870">
        <v>4</v>
      </c>
      <c r="Y2870" t="str">
        <f>VLOOKUP(טבלה1[[#This Row],[subject_id]],Subject_id!$A$2:$B$5,2)</f>
        <v>Web Development</v>
      </c>
      <c r="Z2870" s="7">
        <v>43465</v>
      </c>
      <c r="AA2870">
        <f>_xlfn.DAYS(טבלה1[[#This Row],[Removal_date]],טבלה1[[#This Row],[published_date]])</f>
        <v>1264</v>
      </c>
      <c r="AB2870" s="4">
        <f>טבלה1[[#This Row],[price]]*טבלה1[[#This Row],[num_subscribers]]</f>
        <v>106360</v>
      </c>
    </row>
    <row r="2871" spans="1:28" x14ac:dyDescent="0.3">
      <c r="A2871">
        <v>504620</v>
      </c>
      <c r="B2871" t="s">
        <v>1386</v>
      </c>
      <c r="C2871" t="str">
        <f>LEFT(טבלה1[[#This Row],[course_title]],10)</f>
        <v>Mortgage A</v>
      </c>
      <c r="D2871" t="str">
        <f>RIGHT(טבלה1[[#This Row],[course_title]],10)</f>
        <v>celeration</v>
      </c>
      <c r="E2871" t="str">
        <f>MID(טבלה1[[#This Row],[course_title]],2,10)</f>
        <v>ortgage Ac</v>
      </c>
      <c r="F2871" t="s">
        <v>1387</v>
      </c>
      <c r="G2871" t="str">
        <f>REPLACE(טבלה1[[#This Row],[url]],19,3,"com")</f>
        <v>https://www.udemy.com/mortgage-acceleration/</v>
      </c>
      <c r="H2871" t="b">
        <v>1</v>
      </c>
      <c r="I2871" s="4">
        <v>20</v>
      </c>
      <c r="J2871" s="5">
        <v>247</v>
      </c>
      <c r="K2871" s="5">
        <v>2</v>
      </c>
      <c r="L2871" s="5">
        <v>17</v>
      </c>
      <c r="M2871">
        <v>1</v>
      </c>
      <c r="N2871" t="str">
        <f>VLOOKUP(טבלה1[[#This Row],[level_id]],Level_id!$A$2:$B$5,2)</f>
        <v>All levels</v>
      </c>
      <c r="O2871" t="str">
        <f>LOWER(טבלה1[[#This Row],[level_desc]])</f>
        <v>all levels</v>
      </c>
      <c r="P2871" s="3" t="str">
        <f>UPPER(טבלה1[[#This Row],[small letters]])</f>
        <v>ALL LEVELS</v>
      </c>
      <c r="Q2871">
        <f>LEN(טבלה1[[#This Row],[no spaces]])</f>
        <v>10</v>
      </c>
      <c r="R2871" t="str">
        <f>TRIM(טבלה1[[#This Row],[small letters]])</f>
        <v>all levels</v>
      </c>
      <c r="S2871" s="6">
        <v>1.5</v>
      </c>
      <c r="T2871" s="12">
        <v>42237</v>
      </c>
      <c r="U2871" s="6">
        <f>DAY(טבלה1[[#This Row],[published_date]])</f>
        <v>21</v>
      </c>
      <c r="V2871" s="6">
        <f>MONTH(טבלה1[[#This Row],[published_date]])</f>
        <v>8</v>
      </c>
      <c r="W2871" s="6">
        <f>YEAR(טבלה1[[#This Row],[published_date]])</f>
        <v>2015</v>
      </c>
      <c r="X2871">
        <v>1</v>
      </c>
      <c r="Y2871" t="str">
        <f>VLOOKUP(טבלה1[[#This Row],[subject_id]],Subject_id!$A$2:$B$5,2)</f>
        <v>Business Finance</v>
      </c>
      <c r="Z2871" s="7">
        <v>43318</v>
      </c>
      <c r="AA2871">
        <f>_xlfn.DAYS(טבלה1[[#This Row],[Removal_date]],טבלה1[[#This Row],[published_date]])</f>
        <v>1081</v>
      </c>
      <c r="AB2871" s="4">
        <f>טבלה1[[#This Row],[price]]*טבלה1[[#This Row],[num_subscribers]]</f>
        <v>4940</v>
      </c>
    </row>
    <row r="2872" spans="1:28" x14ac:dyDescent="0.3">
      <c r="A2872">
        <v>505144</v>
      </c>
      <c r="B2872" t="s">
        <v>1254</v>
      </c>
      <c r="C2872" t="str">
        <f>LEFT(טבלה1[[#This Row],[course_title]],10)</f>
        <v>Eu Funding</v>
      </c>
      <c r="D2872" t="str">
        <f>RIGHT(טבלה1[[#This Row],[course_title]],10)</f>
        <v>rizon 2020</v>
      </c>
      <c r="E2872" t="str">
        <f>MID(טבלה1[[#This Row],[course_title]],2,10)</f>
        <v>u Funding:</v>
      </c>
      <c r="F2872" t="s">
        <v>1255</v>
      </c>
      <c r="G2872" t="str">
        <f>REPLACE(טבלה1[[#This Row],[url]],19,3,"com")</f>
        <v>https://www.udemy.com/introduction-to-horizon-2020/</v>
      </c>
      <c r="H2872" t="b">
        <v>1</v>
      </c>
      <c r="I2872" s="4">
        <v>20</v>
      </c>
      <c r="J2872" s="5">
        <v>11</v>
      </c>
      <c r="K2872" s="5">
        <v>1</v>
      </c>
      <c r="L2872" s="5">
        <v>6</v>
      </c>
      <c r="M2872">
        <v>4</v>
      </c>
      <c r="N2872" t="str">
        <f>VLOOKUP(טבלה1[[#This Row],[level_id]],Level_id!$A$2:$B$5,2)</f>
        <v>Intermediate Level</v>
      </c>
      <c r="O2872" t="str">
        <f>LOWER(טבלה1[[#This Row],[level_desc]])</f>
        <v>intermediate level</v>
      </c>
      <c r="P2872" s="3" t="str">
        <f>UPPER(טבלה1[[#This Row],[small letters]])</f>
        <v>INTERMEDIATE LEVEL</v>
      </c>
      <c r="Q2872">
        <f>LEN(טבלה1[[#This Row],[no spaces]])</f>
        <v>18</v>
      </c>
      <c r="R2872" t="str">
        <f>TRIM(טבלה1[[#This Row],[small letters]])</f>
        <v>intermediate level</v>
      </c>
      <c r="S2872" s="6">
        <v>1</v>
      </c>
      <c r="T2872" s="12">
        <v>42144</v>
      </c>
      <c r="U2872" s="6">
        <f>DAY(טבלה1[[#This Row],[published_date]])</f>
        <v>20</v>
      </c>
      <c r="V2872" s="6">
        <f>MONTH(טבלה1[[#This Row],[published_date]])</f>
        <v>5</v>
      </c>
      <c r="W2872" s="6">
        <f>YEAR(טבלה1[[#This Row],[published_date]])</f>
        <v>2015</v>
      </c>
      <c r="X2872">
        <v>1</v>
      </c>
      <c r="Y2872" t="str">
        <f>VLOOKUP(טבלה1[[#This Row],[subject_id]],Subject_id!$A$2:$B$5,2)</f>
        <v>Business Finance</v>
      </c>
      <c r="Z2872" s="7">
        <v>44114</v>
      </c>
      <c r="AA2872">
        <f>_xlfn.DAYS(טבלה1[[#This Row],[Removal_date]],טבלה1[[#This Row],[published_date]])</f>
        <v>1970</v>
      </c>
      <c r="AB2872" s="4">
        <f>טבלה1[[#This Row],[price]]*טבלה1[[#This Row],[num_subscribers]]</f>
        <v>220</v>
      </c>
    </row>
    <row r="2873" spans="1:28" x14ac:dyDescent="0.3">
      <c r="A2873">
        <v>505208</v>
      </c>
      <c r="B2873" t="s">
        <v>4962</v>
      </c>
      <c r="C2873" t="str">
        <f>LEFT(טבלה1[[#This Row],[course_title]],10)</f>
        <v>Programmin</v>
      </c>
      <c r="D2873" t="str">
        <f>RIGHT(טבלה1[[#This Row],[course_title]],10)</f>
        <v>neurs 2015</v>
      </c>
      <c r="E2873" t="str">
        <f>MID(טבלה1[[#This Row],[course_title]],2,10)</f>
        <v>rogramming</v>
      </c>
      <c r="F2873" t="s">
        <v>4963</v>
      </c>
      <c r="G2873" t="str">
        <f>REPLACE(טבלה1[[#This Row],[url]],19,3,"com")</f>
        <v>https://www.udemy.com/html-css-more/</v>
      </c>
      <c r="H2873" t="b">
        <v>1</v>
      </c>
      <c r="I2873" s="4">
        <v>20</v>
      </c>
      <c r="J2873" s="5">
        <v>23764</v>
      </c>
      <c r="K2873" s="5">
        <v>490</v>
      </c>
      <c r="L2873" s="5">
        <v>58</v>
      </c>
      <c r="M2873">
        <v>2</v>
      </c>
      <c r="N2873" t="str">
        <f>VLOOKUP(טבלה1[[#This Row],[level_id]],Level_id!$A$2:$B$5,2)</f>
        <v>Beginner Level</v>
      </c>
      <c r="O2873" t="str">
        <f>LOWER(טבלה1[[#This Row],[level_desc]])</f>
        <v>beginner level</v>
      </c>
      <c r="P2873" s="3" t="str">
        <f>UPPER(טבלה1[[#This Row],[small letters]])</f>
        <v>BEGINNER LEVEL</v>
      </c>
      <c r="Q2873">
        <f>LEN(טבלה1[[#This Row],[no spaces]])</f>
        <v>14</v>
      </c>
      <c r="R2873" t="str">
        <f>TRIM(טבלה1[[#This Row],[small letters]])</f>
        <v>beginner level</v>
      </c>
      <c r="S2873" s="6">
        <v>5.5</v>
      </c>
      <c r="T2873" s="12">
        <v>42294</v>
      </c>
      <c r="U2873" s="6">
        <f>DAY(טבלה1[[#This Row],[published_date]])</f>
        <v>17</v>
      </c>
      <c r="V2873" s="6">
        <f>MONTH(טבלה1[[#This Row],[published_date]])</f>
        <v>10</v>
      </c>
      <c r="W2873" s="6">
        <f>YEAR(טבלה1[[#This Row],[published_date]])</f>
        <v>2015</v>
      </c>
      <c r="X2873">
        <v>4</v>
      </c>
      <c r="Y2873" t="str">
        <f>VLOOKUP(טבלה1[[#This Row],[subject_id]],Subject_id!$A$2:$B$5,2)</f>
        <v>Web Development</v>
      </c>
      <c r="Z2873" s="7">
        <v>43465</v>
      </c>
      <c r="AA2873">
        <f>_xlfn.DAYS(טבלה1[[#This Row],[Removal_date]],טבלה1[[#This Row],[published_date]])</f>
        <v>1171</v>
      </c>
      <c r="AB2873" s="4">
        <f>טבלה1[[#This Row],[price]]*טבלה1[[#This Row],[num_subscribers]]</f>
        <v>475280</v>
      </c>
    </row>
    <row r="2874" spans="1:28" x14ac:dyDescent="0.3">
      <c r="A2874">
        <v>506164</v>
      </c>
      <c r="B2874" t="s">
        <v>2883</v>
      </c>
      <c r="C2874" t="str">
        <f>LEFT(טבלה1[[#This Row],[course_title]],10)</f>
        <v xml:space="preserve">Mastering </v>
      </c>
      <c r="D2874" t="str">
        <f>RIGHT(טבלה1[[#This Row],[course_title]],10)</f>
        <v>g Tutorial</v>
      </c>
      <c r="E2874" t="str">
        <f>MID(טבלה1[[#This Row],[course_title]],2,10)</f>
        <v>astering P</v>
      </c>
      <c r="F2874" t="s">
        <v>2884</v>
      </c>
      <c r="G2874" t="str">
        <f>REPLACE(טבלה1[[#This Row],[url]],19,3,"com")</f>
        <v>https://www.udemy.com/mastering-photoshop-elements-13-made-easy-training-tutorial/</v>
      </c>
      <c r="H2874" t="b">
        <v>1</v>
      </c>
      <c r="I2874" s="4">
        <v>20</v>
      </c>
      <c r="J2874" s="5">
        <v>1738</v>
      </c>
      <c r="K2874" s="5">
        <v>8</v>
      </c>
      <c r="L2874" s="5">
        <v>166</v>
      </c>
      <c r="M2874">
        <v>2</v>
      </c>
      <c r="N2874" t="str">
        <f>VLOOKUP(טבלה1[[#This Row],[level_id]],Level_id!$A$2:$B$5,2)</f>
        <v>Beginner Level</v>
      </c>
      <c r="O2874" t="str">
        <f>LOWER(טבלה1[[#This Row],[level_desc]])</f>
        <v>beginner level</v>
      </c>
      <c r="P2874" s="3" t="str">
        <f>UPPER(טבלה1[[#This Row],[small letters]])</f>
        <v>BEGINNER LEVEL</v>
      </c>
      <c r="Q2874">
        <f>LEN(טבלה1[[#This Row],[no spaces]])</f>
        <v>14</v>
      </c>
      <c r="R2874" t="str">
        <f>TRIM(טבלה1[[#This Row],[small letters]])</f>
        <v>beginner level</v>
      </c>
      <c r="S2874" s="6">
        <v>10.5</v>
      </c>
      <c r="T2874" s="12">
        <v>42146</v>
      </c>
      <c r="U2874" s="6">
        <f>DAY(טבלה1[[#This Row],[published_date]])</f>
        <v>22</v>
      </c>
      <c r="V2874" s="6">
        <f>MONTH(טבלה1[[#This Row],[published_date]])</f>
        <v>5</v>
      </c>
      <c r="W2874" s="6">
        <f>YEAR(טבלה1[[#This Row],[published_date]])</f>
        <v>2015</v>
      </c>
      <c r="X2874">
        <v>2</v>
      </c>
      <c r="Y2874" t="str">
        <f>VLOOKUP(טבלה1[[#This Row],[subject_id]],Subject_id!$A$2:$B$5,2)</f>
        <v>Graphic Design</v>
      </c>
      <c r="Z2874" s="7">
        <v>43465</v>
      </c>
      <c r="AA2874">
        <f>_xlfn.DAYS(טבלה1[[#This Row],[Removal_date]],טבלה1[[#This Row],[published_date]])</f>
        <v>1319</v>
      </c>
      <c r="AB2874" s="4">
        <f>טבלה1[[#This Row],[price]]*טבלה1[[#This Row],[num_subscribers]]</f>
        <v>34760</v>
      </c>
    </row>
    <row r="2875" spans="1:28" x14ac:dyDescent="0.3">
      <c r="A2875">
        <v>507600</v>
      </c>
      <c r="B2875" t="s">
        <v>1398</v>
      </c>
      <c r="C2875" t="str">
        <f>LEFT(טבלה1[[#This Row],[course_title]],10)</f>
        <v>Stock Trad</v>
      </c>
      <c r="D2875" t="str">
        <f>RIGHT(טבלה1[[#This Row],[course_title]],10)</f>
        <v>a D.A.R.T.</v>
      </c>
      <c r="E2875" t="str">
        <f>MID(טבלה1[[#This Row],[course_title]],2,10)</f>
        <v>tock Tradi</v>
      </c>
      <c r="F2875" t="s">
        <v>1399</v>
      </c>
      <c r="G2875" t="str">
        <f>REPLACE(טבלה1[[#This Row],[url]],19,3,"com")</f>
        <v>https://www.udemy.com/stock-trading-strategies-using-a-dart/</v>
      </c>
      <c r="H2875" t="b">
        <v>1</v>
      </c>
      <c r="I2875" s="4">
        <v>20</v>
      </c>
      <c r="J2875" s="5">
        <v>227</v>
      </c>
      <c r="K2875" s="5">
        <v>3</v>
      </c>
      <c r="L2875" s="5">
        <v>5</v>
      </c>
      <c r="M2875">
        <v>1</v>
      </c>
      <c r="N2875" t="str">
        <f>VLOOKUP(טבלה1[[#This Row],[level_id]],Level_id!$A$2:$B$5,2)</f>
        <v>All levels</v>
      </c>
      <c r="O2875" t="str">
        <f>LOWER(טבלה1[[#This Row],[level_desc]])</f>
        <v>all levels</v>
      </c>
      <c r="P2875" s="3" t="str">
        <f>UPPER(טבלה1[[#This Row],[small letters]])</f>
        <v>ALL LEVELS</v>
      </c>
      <c r="Q2875">
        <f>LEN(טבלה1[[#This Row],[no spaces]])</f>
        <v>10</v>
      </c>
      <c r="R2875" t="str">
        <f>TRIM(טבלה1[[#This Row],[small letters]])</f>
        <v>all levels</v>
      </c>
      <c r="S2875" s="6">
        <v>1</v>
      </c>
      <c r="T2875" s="12">
        <v>42150</v>
      </c>
      <c r="U2875" s="6">
        <f>DAY(טבלה1[[#This Row],[published_date]])</f>
        <v>26</v>
      </c>
      <c r="V2875" s="6">
        <f>MONTH(טבלה1[[#This Row],[published_date]])</f>
        <v>5</v>
      </c>
      <c r="W2875" s="6">
        <f>YEAR(טבלה1[[#This Row],[published_date]])</f>
        <v>2015</v>
      </c>
      <c r="X2875">
        <v>1</v>
      </c>
      <c r="Y2875" t="str">
        <f>VLOOKUP(טבלה1[[#This Row],[subject_id]],Subject_id!$A$2:$B$5,2)</f>
        <v>Business Finance</v>
      </c>
      <c r="Z2875" s="7">
        <v>43318</v>
      </c>
      <c r="AA2875">
        <f>_xlfn.DAYS(טבלה1[[#This Row],[Removal_date]],טבלה1[[#This Row],[published_date]])</f>
        <v>1168</v>
      </c>
      <c r="AB2875" s="4">
        <f>טבלה1[[#This Row],[price]]*טבלה1[[#This Row],[num_subscribers]]</f>
        <v>4540</v>
      </c>
    </row>
    <row r="2876" spans="1:28" x14ac:dyDescent="0.3">
      <c r="A2876">
        <v>508570</v>
      </c>
      <c r="B2876" t="s">
        <v>3564</v>
      </c>
      <c r="C2876" t="str">
        <f>LEFT(טבלה1[[#This Row],[course_title]],10)</f>
        <v>Step by St</v>
      </c>
      <c r="D2876" t="str">
        <f>RIGHT(טבלה1[[#This Row],[course_title]],10)</f>
        <v xml:space="preserve"> Photoshop</v>
      </c>
      <c r="E2876" t="str">
        <f>MID(טבלה1[[#This Row],[course_title]],2,10)</f>
        <v>tep by Ste</v>
      </c>
      <c r="F2876" t="s">
        <v>3565</v>
      </c>
      <c r="G2876" t="str">
        <f>REPLACE(טבלה1[[#This Row],[url]],19,3,"com")</f>
        <v>https://www.udemy.com/step-by-step-gif-animation-in-photoshop/</v>
      </c>
      <c r="H2876" t="b">
        <v>1</v>
      </c>
      <c r="I2876" s="4">
        <v>20</v>
      </c>
      <c r="J2876" s="5">
        <v>518</v>
      </c>
      <c r="K2876" s="5">
        <v>2</v>
      </c>
      <c r="L2876" s="5">
        <v>17</v>
      </c>
      <c r="M2876">
        <v>1</v>
      </c>
      <c r="N2876" t="str">
        <f>VLOOKUP(טבלה1[[#This Row],[level_id]],Level_id!$A$2:$B$5,2)</f>
        <v>All levels</v>
      </c>
      <c r="O2876" t="str">
        <f>LOWER(טבלה1[[#This Row],[level_desc]])</f>
        <v>all levels</v>
      </c>
      <c r="P2876" s="3" t="str">
        <f>UPPER(טבלה1[[#This Row],[small letters]])</f>
        <v>ALL LEVELS</v>
      </c>
      <c r="Q2876">
        <f>LEN(טבלה1[[#This Row],[no spaces]])</f>
        <v>10</v>
      </c>
      <c r="R2876" t="str">
        <f>TRIM(טבלה1[[#This Row],[small letters]])</f>
        <v>all levels</v>
      </c>
      <c r="S2876" s="6">
        <v>1</v>
      </c>
      <c r="T2876" s="12">
        <v>42163</v>
      </c>
      <c r="U2876" s="6">
        <f>DAY(טבלה1[[#This Row],[published_date]])</f>
        <v>8</v>
      </c>
      <c r="V2876" s="6">
        <f>MONTH(טבלה1[[#This Row],[published_date]])</f>
        <v>6</v>
      </c>
      <c r="W2876" s="6">
        <f>YEAR(טבלה1[[#This Row],[published_date]])</f>
        <v>2015</v>
      </c>
      <c r="X2876">
        <v>2</v>
      </c>
      <c r="Y2876" t="str">
        <f>VLOOKUP(טבלה1[[#This Row],[subject_id]],Subject_id!$A$2:$B$5,2)</f>
        <v>Graphic Design</v>
      </c>
      <c r="Z2876" s="7">
        <v>43734</v>
      </c>
      <c r="AA2876">
        <f>_xlfn.DAYS(טבלה1[[#This Row],[Removal_date]],טבלה1[[#This Row],[published_date]])</f>
        <v>1571</v>
      </c>
      <c r="AB2876" s="4">
        <f>טבלה1[[#This Row],[price]]*טבלה1[[#This Row],[num_subscribers]]</f>
        <v>10360</v>
      </c>
    </row>
    <row r="2877" spans="1:28" x14ac:dyDescent="0.3">
      <c r="A2877">
        <v>509512</v>
      </c>
      <c r="B2877" t="s">
        <v>654</v>
      </c>
      <c r="C2877" t="str">
        <f>LEFT(טבלה1[[#This Row],[course_title]],10)</f>
        <v xml:space="preserve">Forex For </v>
      </c>
      <c r="D2877" t="str">
        <f>RIGHT(טבלה1[[#This Row],[course_title]],10)</f>
        <v>cy Trading</v>
      </c>
      <c r="E2877" t="str">
        <f>MID(טבלה1[[#This Row],[course_title]],2,10)</f>
        <v>orex For B</v>
      </c>
      <c r="F2877" t="s">
        <v>655</v>
      </c>
      <c r="G2877" t="str">
        <f>REPLACE(טבלה1[[#This Row],[url]],19,3,"com")</f>
        <v>https://www.udemy.com/forex-for-beginners-a-guide-to-currency-trading/</v>
      </c>
      <c r="H2877" t="b">
        <v>1</v>
      </c>
      <c r="I2877" s="4">
        <v>20</v>
      </c>
      <c r="J2877" s="5">
        <v>68</v>
      </c>
      <c r="K2877" s="5">
        <v>10</v>
      </c>
      <c r="L2877" s="5">
        <v>23</v>
      </c>
      <c r="M2877">
        <v>2</v>
      </c>
      <c r="N2877" t="str">
        <f>VLOOKUP(טבלה1[[#This Row],[level_id]],Level_id!$A$2:$B$5,2)</f>
        <v>Beginner Level</v>
      </c>
      <c r="O2877" t="str">
        <f>LOWER(טבלה1[[#This Row],[level_desc]])</f>
        <v>beginner level</v>
      </c>
      <c r="P2877" s="3" t="str">
        <f>UPPER(טבלה1[[#This Row],[small letters]])</f>
        <v>BEGINNER LEVEL</v>
      </c>
      <c r="Q2877">
        <f>LEN(טבלה1[[#This Row],[no spaces]])</f>
        <v>14</v>
      </c>
      <c r="R2877" t="str">
        <f>TRIM(טבלה1[[#This Row],[small letters]])</f>
        <v>beginner level</v>
      </c>
      <c r="S2877" s="6">
        <v>0.5</v>
      </c>
      <c r="T2877" s="12">
        <v>42149</v>
      </c>
      <c r="U2877" s="6">
        <f>DAY(טבלה1[[#This Row],[published_date]])</f>
        <v>25</v>
      </c>
      <c r="V2877" s="6">
        <f>MONTH(טבלה1[[#This Row],[published_date]])</f>
        <v>5</v>
      </c>
      <c r="W2877" s="6">
        <f>YEAR(טבלה1[[#This Row],[published_date]])</f>
        <v>2015</v>
      </c>
      <c r="X2877">
        <v>1</v>
      </c>
      <c r="Y2877" t="str">
        <f>VLOOKUP(טבלה1[[#This Row],[subject_id]],Subject_id!$A$2:$B$5,2)</f>
        <v>Business Finance</v>
      </c>
      <c r="Z2877" s="7">
        <v>43245</v>
      </c>
      <c r="AA2877">
        <f>_xlfn.DAYS(טבלה1[[#This Row],[Removal_date]],טבלה1[[#This Row],[published_date]])</f>
        <v>1096</v>
      </c>
      <c r="AB2877" s="4">
        <f>טבלה1[[#This Row],[price]]*טבלה1[[#This Row],[num_subscribers]]</f>
        <v>1360</v>
      </c>
    </row>
    <row r="2878" spans="1:28" x14ac:dyDescent="0.3">
      <c r="A2878">
        <v>510178</v>
      </c>
      <c r="B2878" t="s">
        <v>1004</v>
      </c>
      <c r="C2878" t="str">
        <f>LEFT(טבלה1[[#This Row],[course_title]],10)</f>
        <v>Accounting</v>
      </c>
      <c r="D2878" t="str">
        <f>RIGHT(טבלה1[[#This Row],[course_title]],10)</f>
        <v>ege Level)</v>
      </c>
      <c r="E2878" t="str">
        <f>MID(טבלה1[[#This Row],[course_title]],2,10)</f>
        <v xml:space="preserve">ccounting </v>
      </c>
      <c r="F2878" t="s">
        <v>1005</v>
      </c>
      <c r="G2878" t="str">
        <f>REPLACE(טבלה1[[#This Row],[url]],19,3,"com")</f>
        <v>https://www.udemy.com/bankreconciliationstatement/</v>
      </c>
      <c r="H2878" t="b">
        <v>1</v>
      </c>
      <c r="I2878" s="4">
        <v>20</v>
      </c>
      <c r="J2878" s="5">
        <v>2189</v>
      </c>
      <c r="K2878" s="5">
        <v>4</v>
      </c>
      <c r="L2878" s="5">
        <v>16</v>
      </c>
      <c r="M2878">
        <v>1</v>
      </c>
      <c r="N2878" t="str">
        <f>VLOOKUP(טבלה1[[#This Row],[level_id]],Level_id!$A$2:$B$5,2)</f>
        <v>All levels</v>
      </c>
      <c r="O2878" t="str">
        <f>LOWER(טבלה1[[#This Row],[level_desc]])</f>
        <v>all levels</v>
      </c>
      <c r="P2878" s="3" t="str">
        <f>UPPER(טבלה1[[#This Row],[small letters]])</f>
        <v>ALL LEVELS</v>
      </c>
      <c r="Q2878">
        <f>LEN(טבלה1[[#This Row],[no spaces]])</f>
        <v>10</v>
      </c>
      <c r="R2878" t="str">
        <f>TRIM(טבלה1[[#This Row],[small letters]])</f>
        <v>all levels</v>
      </c>
      <c r="S2878" s="6">
        <v>1.5</v>
      </c>
      <c r="T2878" s="12">
        <v>42149</v>
      </c>
      <c r="U2878" s="6">
        <f>DAY(טבלה1[[#This Row],[published_date]])</f>
        <v>25</v>
      </c>
      <c r="V2878" s="6">
        <f>MONTH(טבלה1[[#This Row],[published_date]])</f>
        <v>5</v>
      </c>
      <c r="W2878" s="6">
        <f>YEAR(טבלה1[[#This Row],[published_date]])</f>
        <v>2015</v>
      </c>
      <c r="X2878">
        <v>1</v>
      </c>
      <c r="Y2878" t="str">
        <f>VLOOKUP(טבלה1[[#This Row],[subject_id]],Subject_id!$A$2:$B$5,2)</f>
        <v>Business Finance</v>
      </c>
      <c r="Z2878" s="7">
        <v>43318</v>
      </c>
      <c r="AA2878">
        <f>_xlfn.DAYS(טבלה1[[#This Row],[Removal_date]],טבלה1[[#This Row],[published_date]])</f>
        <v>1169</v>
      </c>
      <c r="AB2878" s="4">
        <f>טבלה1[[#This Row],[price]]*טבלה1[[#This Row],[num_subscribers]]</f>
        <v>43780</v>
      </c>
    </row>
    <row r="2879" spans="1:28" x14ac:dyDescent="0.3">
      <c r="A2879">
        <v>510784</v>
      </c>
      <c r="B2879" t="s">
        <v>6264</v>
      </c>
      <c r="C2879" t="str">
        <f>LEFT(טבלה1[[#This Row],[course_title]],10)</f>
        <v xml:space="preserve">WordPress </v>
      </c>
      <c r="D2879" t="str">
        <f>RIGHT(טבלה1[[#This Row],[course_title]],10)</f>
        <v xml:space="preserve"> websites!</v>
      </c>
      <c r="E2879" t="str">
        <f>MID(טבלה1[[#This Row],[course_title]],2,10)</f>
        <v>ordPress 2</v>
      </c>
      <c r="F2879" t="s">
        <v>6265</v>
      </c>
      <c r="G2879" t="str">
        <f>REPLACE(טבלה1[[#This Row],[url]],19,3,"com")</f>
        <v>https://www.udemy.com/build-your-own-wordpress-website-in-less-than-90-minutes/</v>
      </c>
      <c r="H2879" t="b">
        <v>1</v>
      </c>
      <c r="I2879" s="4">
        <v>20</v>
      </c>
      <c r="J2879" s="5">
        <v>2177</v>
      </c>
      <c r="K2879" s="5">
        <v>13</v>
      </c>
      <c r="L2879" s="5">
        <v>43</v>
      </c>
      <c r="M2879">
        <v>1</v>
      </c>
      <c r="N2879" t="str">
        <f>VLOOKUP(טבלה1[[#This Row],[level_id]],Level_id!$A$2:$B$5,2)</f>
        <v>All levels</v>
      </c>
      <c r="O2879" t="str">
        <f>LOWER(טבלה1[[#This Row],[level_desc]])</f>
        <v>all levels</v>
      </c>
      <c r="P2879" s="3" t="str">
        <f>UPPER(טבלה1[[#This Row],[small letters]])</f>
        <v>ALL LEVELS</v>
      </c>
      <c r="Q2879">
        <f>LEN(טבלה1[[#This Row],[no spaces]])</f>
        <v>10</v>
      </c>
      <c r="R2879" t="str">
        <f>TRIM(טבלה1[[#This Row],[small letters]])</f>
        <v>all levels</v>
      </c>
      <c r="S2879" s="6">
        <v>4</v>
      </c>
      <c r="T2879" s="12">
        <v>42198</v>
      </c>
      <c r="U2879" s="6">
        <f>DAY(טבלה1[[#This Row],[published_date]])</f>
        <v>13</v>
      </c>
      <c r="V2879" s="6">
        <f>MONTH(טבלה1[[#This Row],[published_date]])</f>
        <v>7</v>
      </c>
      <c r="W2879" s="6">
        <f>YEAR(טבלה1[[#This Row],[published_date]])</f>
        <v>2015</v>
      </c>
      <c r="X2879">
        <v>4</v>
      </c>
      <c r="Y2879" t="str">
        <f>VLOOKUP(טבלה1[[#This Row],[subject_id]],Subject_id!$A$2:$B$5,2)</f>
        <v>Web Development</v>
      </c>
      <c r="Z2879" s="7">
        <v>43734</v>
      </c>
      <c r="AA2879">
        <f>_xlfn.DAYS(טבלה1[[#This Row],[Removal_date]],טבלה1[[#This Row],[published_date]])</f>
        <v>1536</v>
      </c>
      <c r="AB2879" s="4">
        <f>טבלה1[[#This Row],[price]]*טבלה1[[#This Row],[num_subscribers]]</f>
        <v>43540</v>
      </c>
    </row>
    <row r="2880" spans="1:28" x14ac:dyDescent="0.3">
      <c r="A2880">
        <v>512000</v>
      </c>
      <c r="B2880" t="s">
        <v>5860</v>
      </c>
      <c r="C2880" t="str">
        <f>LEFT(טבלה1[[#This Row],[course_title]],10)</f>
        <v xml:space="preserve">WordPress </v>
      </c>
      <c r="D2880" t="str">
        <f>RIGHT(טבלה1[[#This Row],[course_title]],10)</f>
        <v xml:space="preserve"> Bootstrap</v>
      </c>
      <c r="E2880" t="str">
        <f>MID(טבלה1[[#This Row],[course_title]],2,10)</f>
        <v>ordPress T</v>
      </c>
      <c r="F2880" t="s">
        <v>5861</v>
      </c>
      <c r="G2880" t="str">
        <f>REPLACE(טבלה1[[#This Row],[url]],19,3,"com")</f>
        <v>https://www.udemy.com/bootstrap-to-wordpress-build-custom-responsive-themes/</v>
      </c>
      <c r="H2880" t="b">
        <v>1</v>
      </c>
      <c r="I2880" s="4">
        <v>20</v>
      </c>
      <c r="J2880" s="5">
        <v>1169</v>
      </c>
      <c r="K2880" s="5">
        <v>110</v>
      </c>
      <c r="L2880" s="5">
        <v>64</v>
      </c>
      <c r="M2880">
        <v>4</v>
      </c>
      <c r="N2880" t="str">
        <f>VLOOKUP(טבלה1[[#This Row],[level_id]],Level_id!$A$2:$B$5,2)</f>
        <v>Intermediate Level</v>
      </c>
      <c r="O2880" t="str">
        <f>LOWER(טבלה1[[#This Row],[level_desc]])</f>
        <v>intermediate level</v>
      </c>
      <c r="P2880" s="3" t="str">
        <f>UPPER(טבלה1[[#This Row],[small letters]])</f>
        <v>INTERMEDIATE LEVEL</v>
      </c>
      <c r="Q2880">
        <f>LEN(טבלה1[[#This Row],[no spaces]])</f>
        <v>18</v>
      </c>
      <c r="R2880" t="str">
        <f>TRIM(טבלה1[[#This Row],[small letters]])</f>
        <v>intermediate level</v>
      </c>
      <c r="S2880" s="6">
        <v>7.5</v>
      </c>
      <c r="T2880" s="12">
        <v>42257</v>
      </c>
      <c r="U2880" s="6">
        <f>DAY(טבלה1[[#This Row],[published_date]])</f>
        <v>10</v>
      </c>
      <c r="V2880" s="6">
        <f>MONTH(טבלה1[[#This Row],[published_date]])</f>
        <v>9</v>
      </c>
      <c r="W2880" s="6">
        <f>YEAR(טבלה1[[#This Row],[published_date]])</f>
        <v>2015</v>
      </c>
      <c r="X2880">
        <v>4</v>
      </c>
      <c r="Y2880" t="str">
        <f>VLOOKUP(טבלה1[[#This Row],[subject_id]],Subject_id!$A$2:$B$5,2)</f>
        <v>Web Development</v>
      </c>
      <c r="Z2880" s="7">
        <v>44114</v>
      </c>
      <c r="AA2880">
        <f>_xlfn.DAYS(טבלה1[[#This Row],[Removal_date]],טבלה1[[#This Row],[published_date]])</f>
        <v>1857</v>
      </c>
      <c r="AB2880" s="4">
        <f>טבלה1[[#This Row],[price]]*טבלה1[[#This Row],[num_subscribers]]</f>
        <v>23380</v>
      </c>
    </row>
    <row r="2881" spans="1:28" x14ac:dyDescent="0.3">
      <c r="A2881">
        <v>513046</v>
      </c>
      <c r="B2881" t="s">
        <v>1040</v>
      </c>
      <c r="C2881" t="str">
        <f>LEFT(טבלה1[[#This Row],[course_title]],10)</f>
        <v xml:space="preserve">Learn The </v>
      </c>
      <c r="D2881" t="str">
        <f>RIGHT(טבלה1[[#This Row],[course_title]],10)</f>
        <v>cial Value</v>
      </c>
      <c r="E2881" t="str">
        <f>MID(טבלה1[[#This Row],[course_title]],2,10)</f>
        <v>earn The A</v>
      </c>
      <c r="F2881" t="s">
        <v>1041</v>
      </c>
      <c r="G2881" t="str">
        <f>REPLACE(טבלה1[[#This Row],[url]],19,3,"com")</f>
        <v>https://www.udemy.com/investing-101-guide/</v>
      </c>
      <c r="H2881" t="b">
        <v>1</v>
      </c>
      <c r="I2881" s="4">
        <v>20</v>
      </c>
      <c r="J2881" s="5">
        <v>3</v>
      </c>
      <c r="K2881" s="5">
        <v>0</v>
      </c>
      <c r="L2881" s="5">
        <v>8</v>
      </c>
      <c r="M2881">
        <v>1</v>
      </c>
      <c r="N2881" t="str">
        <f>VLOOKUP(טבלה1[[#This Row],[level_id]],Level_id!$A$2:$B$5,2)</f>
        <v>All levels</v>
      </c>
      <c r="O2881" t="str">
        <f>LOWER(טבלה1[[#This Row],[level_desc]])</f>
        <v>all levels</v>
      </c>
      <c r="P2881" s="3" t="str">
        <f>UPPER(טבלה1[[#This Row],[small letters]])</f>
        <v>ALL LEVELS</v>
      </c>
      <c r="Q2881">
        <f>LEN(טבלה1[[#This Row],[no spaces]])</f>
        <v>10</v>
      </c>
      <c r="R2881" t="str">
        <f>TRIM(טבלה1[[#This Row],[small letters]])</f>
        <v>all levels</v>
      </c>
      <c r="S2881" s="6">
        <v>1.5</v>
      </c>
      <c r="T2881" s="12">
        <v>42156</v>
      </c>
      <c r="U2881" s="6">
        <f>DAY(טבלה1[[#This Row],[published_date]])</f>
        <v>1</v>
      </c>
      <c r="V2881" s="6">
        <f>MONTH(טבלה1[[#This Row],[published_date]])</f>
        <v>6</v>
      </c>
      <c r="W2881" s="6">
        <f>YEAR(טבלה1[[#This Row],[published_date]])</f>
        <v>2015</v>
      </c>
      <c r="X2881">
        <v>1</v>
      </c>
      <c r="Y2881" t="str">
        <f>VLOOKUP(טבלה1[[#This Row],[subject_id]],Subject_id!$A$2:$B$5,2)</f>
        <v>Business Finance</v>
      </c>
      <c r="Z2881" s="7">
        <v>43318</v>
      </c>
      <c r="AA2881">
        <f>_xlfn.DAYS(טבלה1[[#This Row],[Removal_date]],טבלה1[[#This Row],[published_date]])</f>
        <v>1162</v>
      </c>
      <c r="AB2881" s="4">
        <f>טבלה1[[#This Row],[price]]*טבלה1[[#This Row],[num_subscribers]]</f>
        <v>60</v>
      </c>
    </row>
    <row r="2882" spans="1:28" x14ac:dyDescent="0.3">
      <c r="A2882">
        <v>513528</v>
      </c>
      <c r="B2882" t="s">
        <v>4944</v>
      </c>
      <c r="C2882" t="str">
        <f>LEFT(טבלה1[[#This Row],[course_title]],10)</f>
        <v>Curso de g</v>
      </c>
      <c r="D2882" t="str">
        <f>RIGHT(טבלה1[[#This Row],[course_title]],10)</f>
        <v>cipiantes.</v>
      </c>
      <c r="E2882" t="str">
        <f>MID(טבלה1[[#This Row],[course_title]],2,10)</f>
        <v>urso de gu</v>
      </c>
      <c r="F2882" t="s">
        <v>4945</v>
      </c>
      <c r="G2882" t="str">
        <f>REPLACE(טבלה1[[#This Row],[url]],19,3,"com")</f>
        <v>https://www.udemy.com/curso-de-guitarra-para-principiantes2/</v>
      </c>
      <c r="H2882" t="b">
        <v>1</v>
      </c>
      <c r="I2882" s="4">
        <v>20</v>
      </c>
      <c r="J2882" s="5">
        <v>4</v>
      </c>
      <c r="K2882" s="5">
        <v>0</v>
      </c>
      <c r="L2882" s="5">
        <v>7</v>
      </c>
      <c r="M2882">
        <v>2</v>
      </c>
      <c r="N2882" t="str">
        <f>VLOOKUP(טבלה1[[#This Row],[level_id]],Level_id!$A$2:$B$5,2)</f>
        <v>Beginner Level</v>
      </c>
      <c r="O2882" t="str">
        <f>LOWER(טבלה1[[#This Row],[level_desc]])</f>
        <v>beginner level</v>
      </c>
      <c r="P2882" s="3" t="str">
        <f>UPPER(טבלה1[[#This Row],[small letters]])</f>
        <v>BEGINNER LEVEL</v>
      </c>
      <c r="Q2882">
        <f>LEN(טבלה1[[#This Row],[no spaces]])</f>
        <v>14</v>
      </c>
      <c r="R2882" t="str">
        <f>TRIM(טבלה1[[#This Row],[small letters]])</f>
        <v>beginner level</v>
      </c>
      <c r="S2882" s="6">
        <v>1</v>
      </c>
      <c r="T2882" s="12">
        <v>42166</v>
      </c>
      <c r="U2882" s="6">
        <f>DAY(טבלה1[[#This Row],[published_date]])</f>
        <v>11</v>
      </c>
      <c r="V2882" s="6">
        <f>MONTH(טבלה1[[#This Row],[published_date]])</f>
        <v>6</v>
      </c>
      <c r="W2882" s="6">
        <f>YEAR(טבלה1[[#This Row],[published_date]])</f>
        <v>2015</v>
      </c>
      <c r="X2882">
        <v>3</v>
      </c>
      <c r="Y2882" t="str">
        <f>VLOOKUP(טבלה1[[#This Row],[subject_id]],Subject_id!$A$2:$B$5,2)</f>
        <v>Musical Instruments</v>
      </c>
      <c r="Z2882" s="7">
        <v>43465</v>
      </c>
      <c r="AA2882">
        <f>_xlfn.DAYS(טבלה1[[#This Row],[Removal_date]],טבלה1[[#This Row],[published_date]])</f>
        <v>1299</v>
      </c>
      <c r="AB2882" s="4">
        <f>טבלה1[[#This Row],[price]]*טבלה1[[#This Row],[num_subscribers]]</f>
        <v>80</v>
      </c>
    </row>
    <row r="2883" spans="1:28" x14ac:dyDescent="0.3">
      <c r="A2883">
        <v>513782</v>
      </c>
      <c r="B2883" t="s">
        <v>2560</v>
      </c>
      <c r="C2883" t="str">
        <f>LEFT(טבלה1[[#This Row],[course_title]],10)</f>
        <v>Removing B</v>
      </c>
      <c r="D2883" t="str">
        <f>RIGHT(טבלה1[[#This Row],[course_title]],10)</f>
        <v xml:space="preserve"> Photoshop</v>
      </c>
      <c r="E2883" t="str">
        <f>MID(טבלה1[[#This Row],[course_title]],2,10)</f>
        <v>emoving Ba</v>
      </c>
      <c r="F2883" t="s">
        <v>2561</v>
      </c>
      <c r="G2883" t="str">
        <f>REPLACE(טבלה1[[#This Row],[url]],19,3,"com")</f>
        <v>https://www.udemy.com/removing-backgrounds-from-images-using-adobe-photoshop/</v>
      </c>
      <c r="H2883" t="b">
        <v>1</v>
      </c>
      <c r="I2883" s="4">
        <v>20</v>
      </c>
      <c r="J2883" s="5">
        <v>1768</v>
      </c>
      <c r="K2883" s="5">
        <v>20</v>
      </c>
      <c r="L2883" s="5">
        <v>14</v>
      </c>
      <c r="M2883">
        <v>1</v>
      </c>
      <c r="N2883" t="str">
        <f>VLOOKUP(טבלה1[[#This Row],[level_id]],Level_id!$A$2:$B$5,2)</f>
        <v>All levels</v>
      </c>
      <c r="O2883" t="str">
        <f>LOWER(טבלה1[[#This Row],[level_desc]])</f>
        <v>all levels</v>
      </c>
      <c r="P2883" s="3" t="str">
        <f>UPPER(טבלה1[[#This Row],[small letters]])</f>
        <v>ALL LEVELS</v>
      </c>
      <c r="Q2883">
        <f>LEN(טבלה1[[#This Row],[no spaces]])</f>
        <v>10</v>
      </c>
      <c r="R2883" t="str">
        <f>TRIM(טבלה1[[#This Row],[small letters]])</f>
        <v>all levels</v>
      </c>
      <c r="S2883" s="6">
        <v>0.68333333299999999</v>
      </c>
      <c r="T2883" s="12">
        <v>42158</v>
      </c>
      <c r="U2883" s="6">
        <f>DAY(טבלה1[[#This Row],[published_date]])</f>
        <v>3</v>
      </c>
      <c r="V2883" s="6">
        <f>MONTH(טבלה1[[#This Row],[published_date]])</f>
        <v>6</v>
      </c>
      <c r="W2883" s="6">
        <f>YEAR(טבלה1[[#This Row],[published_date]])</f>
        <v>2015</v>
      </c>
      <c r="X2883">
        <v>2</v>
      </c>
      <c r="Y2883" t="str">
        <f>VLOOKUP(טבלה1[[#This Row],[subject_id]],Subject_id!$A$2:$B$5,2)</f>
        <v>Graphic Design</v>
      </c>
      <c r="Z2883" s="7">
        <v>43734</v>
      </c>
      <c r="AA2883">
        <f>_xlfn.DAYS(טבלה1[[#This Row],[Removal_date]],טבלה1[[#This Row],[published_date]])</f>
        <v>1576</v>
      </c>
      <c r="AB2883" s="4">
        <f>טבלה1[[#This Row],[price]]*טבלה1[[#This Row],[num_subscribers]]</f>
        <v>35360</v>
      </c>
    </row>
    <row r="2884" spans="1:28" x14ac:dyDescent="0.3">
      <c r="A2884">
        <v>513846</v>
      </c>
      <c r="B2884" t="s">
        <v>2956</v>
      </c>
      <c r="C2884" t="str">
        <f>LEFT(טבלה1[[#This Row],[course_title]],10)</f>
        <v>ï¼—æ—¥ã§ã</v>
      </c>
      <c r="D2884" t="str">
        <f>RIGHT(טבלה1[[#This Row],[course_title]],10)</f>
        <v>»ãƒŸãƒŠãƒ¼</v>
      </c>
      <c r="E2884" t="str">
        <f>MID(טבלה1[[#This Row],[course_title]],2,10)</f>
        <v>¼—æ—¥ã§ãƒ</v>
      </c>
      <c r="F2884" t="s">
        <v>2957</v>
      </c>
      <c r="G2884" t="str">
        <f>REPLACE(טבלה1[[#This Row],[url]],19,3,"com")</f>
        <v>https://www.udemy.com/7-adobe-illustrator/</v>
      </c>
      <c r="H2884" t="b">
        <v>1</v>
      </c>
      <c r="I2884" s="4">
        <v>20</v>
      </c>
      <c r="J2884" s="5">
        <v>108</v>
      </c>
      <c r="K2884" s="5">
        <v>3</v>
      </c>
      <c r="L2884" s="5">
        <v>44</v>
      </c>
      <c r="M2884">
        <v>2</v>
      </c>
      <c r="N2884" t="str">
        <f>VLOOKUP(טבלה1[[#This Row],[level_id]],Level_id!$A$2:$B$5,2)</f>
        <v>Beginner Level</v>
      </c>
      <c r="O2884" t="str">
        <f>LOWER(טבלה1[[#This Row],[level_desc]])</f>
        <v>beginner level</v>
      </c>
      <c r="P2884" s="3" t="str">
        <f>UPPER(טבלה1[[#This Row],[small letters]])</f>
        <v>BEGINNER LEVEL</v>
      </c>
      <c r="Q2884">
        <f>LEN(טבלה1[[#This Row],[no spaces]])</f>
        <v>14</v>
      </c>
      <c r="R2884" t="str">
        <f>TRIM(טבלה1[[#This Row],[small letters]])</f>
        <v>beginner level</v>
      </c>
      <c r="S2884" s="6">
        <v>5.5</v>
      </c>
      <c r="T2884" s="12">
        <v>42235</v>
      </c>
      <c r="U2884" s="6">
        <f>DAY(טבלה1[[#This Row],[published_date]])</f>
        <v>19</v>
      </c>
      <c r="V2884" s="6">
        <f>MONTH(טבלה1[[#This Row],[published_date]])</f>
        <v>8</v>
      </c>
      <c r="W2884" s="6">
        <f>YEAR(טבלה1[[#This Row],[published_date]])</f>
        <v>2015</v>
      </c>
      <c r="X2884">
        <v>2</v>
      </c>
      <c r="Y2884" t="str">
        <f>VLOOKUP(טבלה1[[#This Row],[subject_id]],Subject_id!$A$2:$B$5,2)</f>
        <v>Graphic Design</v>
      </c>
      <c r="Z2884" s="7">
        <v>43465</v>
      </c>
      <c r="AA2884">
        <f>_xlfn.DAYS(טבלה1[[#This Row],[Removal_date]],טבלה1[[#This Row],[published_date]])</f>
        <v>1230</v>
      </c>
      <c r="AB2884" s="4">
        <f>טבלה1[[#This Row],[price]]*טבלה1[[#This Row],[num_subscribers]]</f>
        <v>2160</v>
      </c>
    </row>
    <row r="2885" spans="1:28" x14ac:dyDescent="0.3">
      <c r="A2885">
        <v>514496</v>
      </c>
      <c r="B2885" t="s">
        <v>3376</v>
      </c>
      <c r="C2885" t="str">
        <f>LEFT(טבלה1[[#This Row],[course_title]],10)</f>
        <v>Canva - Ma</v>
      </c>
      <c r="D2885" t="str">
        <f>RIGHT(טבלה1[[#This Row],[course_title]],10)</f>
        <v>ign Simple</v>
      </c>
      <c r="E2885" t="str">
        <f>MID(טבלה1[[#This Row],[course_title]],2,10)</f>
        <v>anva - Mak</v>
      </c>
      <c r="F2885" t="s">
        <v>3377</v>
      </c>
      <c r="G2885" t="str">
        <f>REPLACE(טבלה1[[#This Row],[url]],19,3,"com")</f>
        <v>https://www.udemy.com/design-with-canva/</v>
      </c>
      <c r="H2885" t="b">
        <v>1</v>
      </c>
      <c r="I2885" s="4">
        <v>20</v>
      </c>
      <c r="J2885" s="5">
        <v>509</v>
      </c>
      <c r="K2885" s="5">
        <v>4</v>
      </c>
      <c r="L2885" s="5">
        <v>15</v>
      </c>
      <c r="M2885">
        <v>1</v>
      </c>
      <c r="N2885" t="str">
        <f>VLOOKUP(טבלה1[[#This Row],[level_id]],Level_id!$A$2:$B$5,2)</f>
        <v>All levels</v>
      </c>
      <c r="O2885" t="str">
        <f>LOWER(טבלה1[[#This Row],[level_desc]])</f>
        <v>all levels</v>
      </c>
      <c r="P2885" s="3" t="str">
        <f>UPPER(טבלה1[[#This Row],[small letters]])</f>
        <v>ALL LEVELS</v>
      </c>
      <c r="Q2885">
        <f>LEN(טבלה1[[#This Row],[no spaces]])</f>
        <v>10</v>
      </c>
      <c r="R2885" t="str">
        <f>TRIM(טבלה1[[#This Row],[small letters]])</f>
        <v>all levels</v>
      </c>
      <c r="S2885" s="6">
        <v>0.53333333299999997</v>
      </c>
      <c r="T2885" s="12">
        <v>42179</v>
      </c>
      <c r="U2885" s="6">
        <f>DAY(טבלה1[[#This Row],[published_date]])</f>
        <v>24</v>
      </c>
      <c r="V2885" s="6">
        <f>MONTH(טבלה1[[#This Row],[published_date]])</f>
        <v>6</v>
      </c>
      <c r="W2885" s="6">
        <f>YEAR(טבלה1[[#This Row],[published_date]])</f>
        <v>2015</v>
      </c>
      <c r="X2885">
        <v>2</v>
      </c>
      <c r="Y2885" t="str">
        <f>VLOOKUP(טבלה1[[#This Row],[subject_id]],Subject_id!$A$2:$B$5,2)</f>
        <v>Graphic Design</v>
      </c>
      <c r="Z2885" s="7">
        <v>43734</v>
      </c>
      <c r="AA2885">
        <f>_xlfn.DAYS(טבלה1[[#This Row],[Removal_date]],טבלה1[[#This Row],[published_date]])</f>
        <v>1555</v>
      </c>
      <c r="AB2885" s="4">
        <f>טבלה1[[#This Row],[price]]*טבלה1[[#This Row],[num_subscribers]]</f>
        <v>10180</v>
      </c>
    </row>
    <row r="2886" spans="1:28" x14ac:dyDescent="0.3">
      <c r="A2886">
        <v>514844</v>
      </c>
      <c r="B2886" t="s">
        <v>2082</v>
      </c>
      <c r="C2886" t="str">
        <f>LEFT(טבלה1[[#This Row],[course_title]],10)</f>
        <v>Contabilid</v>
      </c>
      <c r="D2886" t="str">
        <f>RIGHT(טבלה1[[#This Row],[course_title]],10)</f>
        <v xml:space="preserve"> Negocios.</v>
      </c>
      <c r="E2886" t="str">
        <f>MID(טבלה1[[#This Row],[course_title]],2,10)</f>
        <v>ontabilida</v>
      </c>
      <c r="F2886" t="s">
        <v>2083</v>
      </c>
      <c r="G2886" t="str">
        <f>REPLACE(טבלה1[[#This Row],[url]],19,3,"com")</f>
        <v>https://www.udemy.com/curso-de-contabilidad-online-contabilidad-financiera/</v>
      </c>
      <c r="H2886" t="b">
        <v>1</v>
      </c>
      <c r="I2886" s="4">
        <v>20</v>
      </c>
      <c r="J2886" s="5">
        <v>244</v>
      </c>
      <c r="K2886" s="5">
        <v>13</v>
      </c>
      <c r="L2886" s="5">
        <v>21</v>
      </c>
      <c r="M2886">
        <v>2</v>
      </c>
      <c r="N2886" t="str">
        <f>VLOOKUP(טבלה1[[#This Row],[level_id]],Level_id!$A$2:$B$5,2)</f>
        <v>Beginner Level</v>
      </c>
      <c r="O2886" t="str">
        <f>LOWER(טבלה1[[#This Row],[level_desc]])</f>
        <v>beginner level</v>
      </c>
      <c r="P2886" s="3" t="str">
        <f>UPPER(טבלה1[[#This Row],[small letters]])</f>
        <v>BEGINNER LEVEL</v>
      </c>
      <c r="Q2886">
        <f>LEN(טבלה1[[#This Row],[no spaces]])</f>
        <v>14</v>
      </c>
      <c r="R2886" t="str">
        <f>TRIM(טבלה1[[#This Row],[small letters]])</f>
        <v>beginner level</v>
      </c>
      <c r="S2886" s="6">
        <v>2.5</v>
      </c>
      <c r="T2886" s="12">
        <v>42171</v>
      </c>
      <c r="U2886" s="6">
        <f>DAY(טבלה1[[#This Row],[published_date]])</f>
        <v>16</v>
      </c>
      <c r="V2886" s="6">
        <f>MONTH(טבלה1[[#This Row],[published_date]])</f>
        <v>6</v>
      </c>
      <c r="W2886" s="6">
        <f>YEAR(טבלה1[[#This Row],[published_date]])</f>
        <v>2015</v>
      </c>
      <c r="X2886">
        <v>1</v>
      </c>
      <c r="Y2886" t="str">
        <f>VLOOKUP(טבלה1[[#This Row],[subject_id]],Subject_id!$A$2:$B$5,2)</f>
        <v>Business Finance</v>
      </c>
      <c r="Z2886" s="7">
        <v>43465</v>
      </c>
      <c r="AA2886">
        <f>_xlfn.DAYS(טבלה1[[#This Row],[Removal_date]],טבלה1[[#This Row],[published_date]])</f>
        <v>1294</v>
      </c>
      <c r="AB2886" s="4">
        <f>טבלה1[[#This Row],[price]]*טבלה1[[#This Row],[num_subscribers]]</f>
        <v>4880</v>
      </c>
    </row>
    <row r="2887" spans="1:28" x14ac:dyDescent="0.3">
      <c r="A2887">
        <v>515188</v>
      </c>
      <c r="B2887" t="s">
        <v>6150</v>
      </c>
      <c r="C2887" t="str">
        <f>LEFT(טבלה1[[#This Row],[course_title]],10)</f>
        <v>HTML Learn</v>
      </c>
      <c r="D2887" t="str">
        <f>RIGHT(טבלה1[[#This Row],[course_title]],10)</f>
        <v>ite coding</v>
      </c>
      <c r="E2887" t="str">
        <f>MID(טבלה1[[#This Row],[course_title]],2,10)</f>
        <v>TML Learni</v>
      </c>
      <c r="F2887" t="s">
        <v>6151</v>
      </c>
      <c r="G2887" t="str">
        <f>REPLACE(טבלה1[[#This Row],[url]],19,3,"com")</f>
        <v>https://www.udemy.com/html-learning-the-basics-intro-to-html-website-coding/</v>
      </c>
      <c r="H2887" t="b">
        <v>1</v>
      </c>
      <c r="I2887" s="4">
        <v>20</v>
      </c>
      <c r="J2887" s="5">
        <v>7416</v>
      </c>
      <c r="K2887" s="5">
        <v>65</v>
      </c>
      <c r="L2887" s="5">
        <v>14</v>
      </c>
      <c r="M2887">
        <v>2</v>
      </c>
      <c r="N2887" t="str">
        <f>VLOOKUP(טבלה1[[#This Row],[level_id]],Level_id!$A$2:$B$5,2)</f>
        <v>Beginner Level</v>
      </c>
      <c r="O2887" t="str">
        <f>LOWER(טבלה1[[#This Row],[level_desc]])</f>
        <v>beginner level</v>
      </c>
      <c r="P2887" s="3" t="str">
        <f>UPPER(טבלה1[[#This Row],[small letters]])</f>
        <v>BEGINNER LEVEL</v>
      </c>
      <c r="Q2887">
        <f>LEN(טבלה1[[#This Row],[no spaces]])</f>
        <v>14</v>
      </c>
      <c r="R2887" t="str">
        <f>TRIM(טבלה1[[#This Row],[small letters]])</f>
        <v>beginner level</v>
      </c>
      <c r="S2887" s="6">
        <v>0.65</v>
      </c>
      <c r="T2887" s="12">
        <v>42155</v>
      </c>
      <c r="U2887" s="6">
        <f>DAY(טבלה1[[#This Row],[published_date]])</f>
        <v>31</v>
      </c>
      <c r="V2887" s="6">
        <f>MONTH(טבלה1[[#This Row],[published_date]])</f>
        <v>5</v>
      </c>
      <c r="W2887" s="6">
        <f>YEAR(טבלה1[[#This Row],[published_date]])</f>
        <v>2015</v>
      </c>
      <c r="X2887">
        <v>4</v>
      </c>
      <c r="Y2887" t="str">
        <f>VLOOKUP(טבלה1[[#This Row],[subject_id]],Subject_id!$A$2:$B$5,2)</f>
        <v>Web Development</v>
      </c>
      <c r="Z2887" s="7">
        <v>43465</v>
      </c>
      <c r="AA2887">
        <f>_xlfn.DAYS(טבלה1[[#This Row],[Removal_date]],טבלה1[[#This Row],[published_date]])</f>
        <v>1310</v>
      </c>
      <c r="AB2887" s="4">
        <f>טבלה1[[#This Row],[price]]*טבלה1[[#This Row],[num_subscribers]]</f>
        <v>148320</v>
      </c>
    </row>
    <row r="2888" spans="1:28" x14ac:dyDescent="0.3">
      <c r="A2888">
        <v>515326</v>
      </c>
      <c r="B2888" t="s">
        <v>508</v>
      </c>
      <c r="C2888" t="str">
        <f>LEFT(טבלה1[[#This Row],[course_title]],10)</f>
        <v xml:space="preserve">Financial </v>
      </c>
      <c r="D2888" t="str">
        <f>RIGHT(טבלה1[[#This Row],[course_title]],10)</f>
        <v xml:space="preserve"> companies</v>
      </c>
      <c r="E2888" t="str">
        <f>MID(טבלה1[[#This Row],[course_title]],2,10)</f>
        <v>inancial a</v>
      </c>
      <c r="F2888" t="s">
        <v>509</v>
      </c>
      <c r="G2888" t="str">
        <f>REPLACE(טבלה1[[#This Row],[url]],19,3,"com")</f>
        <v>https://www.udemy.com/financial-performance-analysis/</v>
      </c>
      <c r="H2888" t="b">
        <v>1</v>
      </c>
      <c r="I2888" s="4">
        <v>20</v>
      </c>
      <c r="J2888" s="5">
        <v>1850</v>
      </c>
      <c r="K2888" s="5">
        <v>40</v>
      </c>
      <c r="L2888" s="5">
        <v>20</v>
      </c>
      <c r="M2888">
        <v>1</v>
      </c>
      <c r="N2888" t="str">
        <f>VLOOKUP(טבלה1[[#This Row],[level_id]],Level_id!$A$2:$B$5,2)</f>
        <v>All levels</v>
      </c>
      <c r="O2888" t="str">
        <f>LOWER(טבלה1[[#This Row],[level_desc]])</f>
        <v>all levels</v>
      </c>
      <c r="P2888" s="3" t="str">
        <f>UPPER(טבלה1[[#This Row],[small letters]])</f>
        <v>ALL LEVELS</v>
      </c>
      <c r="Q2888">
        <f>LEN(טבלה1[[#This Row],[no spaces]])</f>
        <v>10</v>
      </c>
      <c r="R2888" t="str">
        <f>TRIM(טבלה1[[#This Row],[small letters]])</f>
        <v>all levels</v>
      </c>
      <c r="S2888" s="6">
        <v>1</v>
      </c>
      <c r="T2888" s="12">
        <v>42156</v>
      </c>
      <c r="U2888" s="6">
        <f>DAY(טבלה1[[#This Row],[published_date]])</f>
        <v>1</v>
      </c>
      <c r="V2888" s="6">
        <f>MONTH(טבלה1[[#This Row],[published_date]])</f>
        <v>6</v>
      </c>
      <c r="W2888" s="6">
        <f>YEAR(טבלה1[[#This Row],[published_date]])</f>
        <v>2015</v>
      </c>
      <c r="X2888">
        <v>1</v>
      </c>
      <c r="Y2888" t="str">
        <f>VLOOKUP(טבלה1[[#This Row],[subject_id]],Subject_id!$A$2:$B$5,2)</f>
        <v>Business Finance</v>
      </c>
      <c r="Z2888" s="7">
        <v>43318</v>
      </c>
      <c r="AA2888">
        <f>_xlfn.DAYS(טבלה1[[#This Row],[Removal_date]],טבלה1[[#This Row],[published_date]])</f>
        <v>1162</v>
      </c>
      <c r="AB2888" s="4">
        <f>טבלה1[[#This Row],[price]]*טבלה1[[#This Row],[num_subscribers]]</f>
        <v>37000</v>
      </c>
    </row>
    <row r="2889" spans="1:28" x14ac:dyDescent="0.3">
      <c r="A2889">
        <v>516062</v>
      </c>
      <c r="B2889" t="s">
        <v>6030</v>
      </c>
      <c r="C2889" t="str">
        <f>LEFT(טבלה1[[#This Row],[course_title]],10)</f>
        <v>JavaScript</v>
      </c>
      <c r="D2889" t="str">
        <f>RIGHT(טבלה1[[#This Row],[course_title]],10)</f>
        <v>rogramming</v>
      </c>
      <c r="E2889" t="str">
        <f>MID(טבלה1[[#This Row],[course_title]],2,10)</f>
        <v xml:space="preserve">avaScript </v>
      </c>
      <c r="F2889" t="s">
        <v>6031</v>
      </c>
      <c r="G2889" t="str">
        <f>REPLACE(טבלה1[[#This Row],[url]],19,3,"com")</f>
        <v>https://www.udemy.com/javascript-intro-to-learning-javascript/</v>
      </c>
      <c r="H2889" t="b">
        <v>1</v>
      </c>
      <c r="I2889" s="4">
        <v>20</v>
      </c>
      <c r="J2889" s="5">
        <v>17554</v>
      </c>
      <c r="K2889" s="5">
        <v>94</v>
      </c>
      <c r="L2889" s="5">
        <v>16</v>
      </c>
      <c r="M2889">
        <v>2</v>
      </c>
      <c r="N2889" t="str">
        <f>VLOOKUP(טבלה1[[#This Row],[level_id]],Level_id!$A$2:$B$5,2)</f>
        <v>Beginner Level</v>
      </c>
      <c r="O2889" t="str">
        <f>LOWER(טבלה1[[#This Row],[level_desc]])</f>
        <v>beginner level</v>
      </c>
      <c r="P2889" s="3" t="str">
        <f>UPPER(טבלה1[[#This Row],[small letters]])</f>
        <v>BEGINNER LEVEL</v>
      </c>
      <c r="Q2889">
        <f>LEN(טבלה1[[#This Row],[no spaces]])</f>
        <v>14</v>
      </c>
      <c r="R2889" t="str">
        <f>TRIM(טבלה1[[#This Row],[small letters]])</f>
        <v>beginner level</v>
      </c>
      <c r="S2889" s="6">
        <v>1.5</v>
      </c>
      <c r="T2889" s="12">
        <v>42156</v>
      </c>
      <c r="U2889" s="6">
        <f>DAY(טבלה1[[#This Row],[published_date]])</f>
        <v>1</v>
      </c>
      <c r="V2889" s="6">
        <f>MONTH(טבלה1[[#This Row],[published_date]])</f>
        <v>6</v>
      </c>
      <c r="W2889" s="6">
        <f>YEAR(טבלה1[[#This Row],[published_date]])</f>
        <v>2015</v>
      </c>
      <c r="X2889">
        <v>4</v>
      </c>
      <c r="Y2889" t="str">
        <f>VLOOKUP(טבלה1[[#This Row],[subject_id]],Subject_id!$A$2:$B$5,2)</f>
        <v>Web Development</v>
      </c>
      <c r="Z2889" s="7">
        <v>43465</v>
      </c>
      <c r="AA2889">
        <f>_xlfn.DAYS(טבלה1[[#This Row],[Removal_date]],טבלה1[[#This Row],[published_date]])</f>
        <v>1309</v>
      </c>
      <c r="AB2889" s="4">
        <f>טבלה1[[#This Row],[price]]*טבלה1[[#This Row],[num_subscribers]]</f>
        <v>351080</v>
      </c>
    </row>
    <row r="2890" spans="1:28" x14ac:dyDescent="0.3">
      <c r="A2890">
        <v>517366</v>
      </c>
      <c r="B2890" t="s">
        <v>3636</v>
      </c>
      <c r="C2890" t="str">
        <f>LEFT(טבלה1[[#This Row],[course_title]],10)</f>
        <v>Guitar for</v>
      </c>
      <c r="D2890" t="str">
        <f>RIGHT(טבלה1[[#This Row],[course_title]],10)</f>
        <v>the Basics</v>
      </c>
      <c r="E2890" t="str">
        <f>MID(טבלה1[[#This Row],[course_title]],2,10)</f>
        <v xml:space="preserve">uitar for </v>
      </c>
      <c r="F2890" t="s">
        <v>3637</v>
      </c>
      <c r="G2890" t="str">
        <f>REPLACE(טבלה1[[#This Row],[url]],19,3,"com")</f>
        <v>https://www.udemy.com/learnguitar/</v>
      </c>
      <c r="H2890" t="b">
        <v>1</v>
      </c>
      <c r="I2890" s="4">
        <v>20</v>
      </c>
      <c r="J2890" s="5">
        <v>1026</v>
      </c>
      <c r="K2890" s="5">
        <v>13</v>
      </c>
      <c r="L2890" s="5">
        <v>19</v>
      </c>
      <c r="M2890">
        <v>2</v>
      </c>
      <c r="N2890" t="str">
        <f>VLOOKUP(טבלה1[[#This Row],[level_id]],Level_id!$A$2:$B$5,2)</f>
        <v>Beginner Level</v>
      </c>
      <c r="O2890" t="str">
        <f>LOWER(טבלה1[[#This Row],[level_desc]])</f>
        <v>beginner level</v>
      </c>
      <c r="P2890" s="3" t="str">
        <f>UPPER(טבלה1[[#This Row],[small letters]])</f>
        <v>BEGINNER LEVEL</v>
      </c>
      <c r="Q2890">
        <f>LEN(טבלה1[[#This Row],[no spaces]])</f>
        <v>14</v>
      </c>
      <c r="R2890" t="str">
        <f>TRIM(טבלה1[[#This Row],[small letters]])</f>
        <v>beginner level</v>
      </c>
      <c r="S2890" s="6">
        <v>0.51666666699999997</v>
      </c>
      <c r="T2890" s="12">
        <v>42167</v>
      </c>
      <c r="U2890" s="6">
        <f>DAY(טבלה1[[#This Row],[published_date]])</f>
        <v>12</v>
      </c>
      <c r="V2890" s="6">
        <f>MONTH(טבלה1[[#This Row],[published_date]])</f>
        <v>6</v>
      </c>
      <c r="W2890" s="6">
        <f>YEAR(טבלה1[[#This Row],[published_date]])</f>
        <v>2015</v>
      </c>
      <c r="X2890">
        <v>3</v>
      </c>
      <c r="Y2890" t="str">
        <f>VLOOKUP(טבלה1[[#This Row],[subject_id]],Subject_id!$A$2:$B$5,2)</f>
        <v>Musical Instruments</v>
      </c>
      <c r="Z2890" s="7">
        <v>43465</v>
      </c>
      <c r="AA2890">
        <f>_xlfn.DAYS(טבלה1[[#This Row],[Removal_date]],טבלה1[[#This Row],[published_date]])</f>
        <v>1298</v>
      </c>
      <c r="AB2890" s="4">
        <f>טבלה1[[#This Row],[price]]*טבלה1[[#This Row],[num_subscribers]]</f>
        <v>20520</v>
      </c>
    </row>
    <row r="2891" spans="1:28" x14ac:dyDescent="0.3">
      <c r="A2891">
        <v>517866</v>
      </c>
      <c r="B2891" t="s">
        <v>3306</v>
      </c>
      <c r="C2891" t="str">
        <f>LEFT(טבלה1[[#This Row],[course_title]],10)</f>
        <v>How to cre</v>
      </c>
      <c r="D2891" t="str">
        <f>RIGHT(טבלה1[[#This Row],[course_title]],10)</f>
        <v xml:space="preserve"> photoshop</v>
      </c>
      <c r="E2891" t="str">
        <f>MID(טבלה1[[#This Row],[course_title]],2,10)</f>
        <v>ow to crea</v>
      </c>
      <c r="F2891" t="s">
        <v>3307</v>
      </c>
      <c r="G2891" t="str">
        <f>REPLACE(טבלה1[[#This Row],[url]],19,3,"com")</f>
        <v>https://www.udemy.com/how-to-create-gif-animation-in-photoshop/</v>
      </c>
      <c r="H2891" t="b">
        <v>1</v>
      </c>
      <c r="I2891" s="4">
        <v>20</v>
      </c>
      <c r="J2891" s="5">
        <v>34</v>
      </c>
      <c r="K2891" s="5">
        <v>0</v>
      </c>
      <c r="L2891" s="5">
        <v>18</v>
      </c>
      <c r="M2891">
        <v>1</v>
      </c>
      <c r="N2891" t="str">
        <f>VLOOKUP(טבלה1[[#This Row],[level_id]],Level_id!$A$2:$B$5,2)</f>
        <v>All levels</v>
      </c>
      <c r="O2891" t="str">
        <f>LOWER(טבלה1[[#This Row],[level_desc]])</f>
        <v>all levels</v>
      </c>
      <c r="P2891" s="3" t="str">
        <f>UPPER(טבלה1[[#This Row],[small letters]])</f>
        <v>ALL LEVELS</v>
      </c>
      <c r="Q2891">
        <f>LEN(טבלה1[[#This Row],[no spaces]])</f>
        <v>10</v>
      </c>
      <c r="R2891" t="str">
        <f>TRIM(טבלה1[[#This Row],[small letters]])</f>
        <v>all levels</v>
      </c>
      <c r="S2891" s="6">
        <v>1</v>
      </c>
      <c r="T2891" s="12">
        <v>42157</v>
      </c>
      <c r="U2891" s="6">
        <f>DAY(טבלה1[[#This Row],[published_date]])</f>
        <v>2</v>
      </c>
      <c r="V2891" s="6">
        <f>MONTH(טבלה1[[#This Row],[published_date]])</f>
        <v>6</v>
      </c>
      <c r="W2891" s="6">
        <f>YEAR(טבלה1[[#This Row],[published_date]])</f>
        <v>2015</v>
      </c>
      <c r="X2891">
        <v>2</v>
      </c>
      <c r="Y2891" t="str">
        <f>VLOOKUP(טבלה1[[#This Row],[subject_id]],Subject_id!$A$2:$B$5,2)</f>
        <v>Graphic Design</v>
      </c>
      <c r="Z2891" s="7">
        <v>43734</v>
      </c>
      <c r="AA2891">
        <f>_xlfn.DAYS(טבלה1[[#This Row],[Removal_date]],טבלה1[[#This Row],[published_date]])</f>
        <v>1577</v>
      </c>
      <c r="AB2891" s="4">
        <f>טבלה1[[#This Row],[price]]*טבלה1[[#This Row],[num_subscribers]]</f>
        <v>680</v>
      </c>
    </row>
    <row r="2892" spans="1:28" x14ac:dyDescent="0.3">
      <c r="A2892">
        <v>517938</v>
      </c>
      <c r="B2892" t="s">
        <v>626</v>
      </c>
      <c r="C2892" t="str">
        <f>LEFT(טבלה1[[#This Row],[course_title]],10)</f>
        <v>Algorithmi</v>
      </c>
      <c r="D2892" t="str">
        <f>RIGHT(טבלה1[[#This Row],[course_title]],10)</f>
        <v xml:space="preserve"> (Finance)</v>
      </c>
      <c r="E2892" t="str">
        <f>MID(טבלה1[[#This Row],[course_title]],2,10)</f>
        <v>lgorithmic</v>
      </c>
      <c r="F2892" t="s">
        <v>627</v>
      </c>
      <c r="G2892" t="str">
        <f>REPLACE(טבלה1[[#This Row],[url]],19,3,"com")</f>
        <v>https://www.udemy.com/algorithmic-trading-with-matlab-wfatoolbox/</v>
      </c>
      <c r="H2892" t="b">
        <v>1</v>
      </c>
      <c r="I2892" s="4">
        <v>20</v>
      </c>
      <c r="J2892" s="5">
        <v>1749</v>
      </c>
      <c r="K2892" s="5">
        <v>41</v>
      </c>
      <c r="L2892" s="5">
        <v>21</v>
      </c>
      <c r="M2892">
        <v>1</v>
      </c>
      <c r="N2892" t="str">
        <f>VLOOKUP(טבלה1[[#This Row],[level_id]],Level_id!$A$2:$B$5,2)</f>
        <v>All levels</v>
      </c>
      <c r="O2892" t="str">
        <f>LOWER(טבלה1[[#This Row],[level_desc]])</f>
        <v>all levels</v>
      </c>
      <c r="P2892" s="3" t="str">
        <f>UPPER(טבלה1[[#This Row],[small letters]])</f>
        <v>ALL LEVELS</v>
      </c>
      <c r="Q2892">
        <f>LEN(טבלה1[[#This Row],[no spaces]])</f>
        <v>10</v>
      </c>
      <c r="R2892" t="str">
        <f>TRIM(טבלה1[[#This Row],[small letters]])</f>
        <v>all levels</v>
      </c>
      <c r="S2892" s="6">
        <v>1</v>
      </c>
      <c r="T2892" s="12">
        <v>42178</v>
      </c>
      <c r="U2892" s="6">
        <f>DAY(טבלה1[[#This Row],[published_date]])</f>
        <v>23</v>
      </c>
      <c r="V2892" s="6">
        <f>MONTH(טבלה1[[#This Row],[published_date]])</f>
        <v>6</v>
      </c>
      <c r="W2892" s="6">
        <f>YEAR(טבלה1[[#This Row],[published_date]])</f>
        <v>2015</v>
      </c>
      <c r="X2892">
        <v>1</v>
      </c>
      <c r="Y2892" t="str">
        <f>VLOOKUP(טבלה1[[#This Row],[subject_id]],Subject_id!$A$2:$B$5,2)</f>
        <v>Business Finance</v>
      </c>
      <c r="Z2892" s="7">
        <v>43318</v>
      </c>
      <c r="AA2892">
        <f>_xlfn.DAYS(טבלה1[[#This Row],[Removal_date]],טבלה1[[#This Row],[published_date]])</f>
        <v>1140</v>
      </c>
      <c r="AB2892" s="4">
        <f>טבלה1[[#This Row],[price]]*טבלה1[[#This Row],[num_subscribers]]</f>
        <v>34980</v>
      </c>
    </row>
    <row r="2893" spans="1:28" x14ac:dyDescent="0.3">
      <c r="A2893">
        <v>518188</v>
      </c>
      <c r="B2893" t="s">
        <v>3138</v>
      </c>
      <c r="C2893" t="str">
        <f>LEFT(טבלה1[[#This Row],[course_title]],10)</f>
        <v>An Easy In</v>
      </c>
      <c r="D2893" t="str">
        <f>RIGHT(טבלה1[[#This Row],[course_title]],10)</f>
        <v xml:space="preserve"> Photoshop</v>
      </c>
      <c r="E2893" t="str">
        <f>MID(טבלה1[[#This Row],[course_title]],2,10)</f>
        <v>n Easy Int</v>
      </c>
      <c r="F2893" t="s">
        <v>3139</v>
      </c>
      <c r="G2893" t="str">
        <f>REPLACE(טבלה1[[#This Row],[url]],19,3,"com")</f>
        <v>https://www.udemy.com/an-easy-introduction-to-adobe-photoshop/</v>
      </c>
      <c r="H2893" t="b">
        <v>1</v>
      </c>
      <c r="I2893" s="4">
        <v>20</v>
      </c>
      <c r="J2893" s="5">
        <v>1</v>
      </c>
      <c r="K2893" s="5">
        <v>0</v>
      </c>
      <c r="L2893" s="5">
        <v>6</v>
      </c>
      <c r="M2893">
        <v>2</v>
      </c>
      <c r="N2893" t="str">
        <f>VLOOKUP(טבלה1[[#This Row],[level_id]],Level_id!$A$2:$B$5,2)</f>
        <v>Beginner Level</v>
      </c>
      <c r="O2893" t="str">
        <f>LOWER(טבלה1[[#This Row],[level_desc]])</f>
        <v>beginner level</v>
      </c>
      <c r="P2893" s="3" t="str">
        <f>UPPER(טבלה1[[#This Row],[small letters]])</f>
        <v>BEGINNER LEVEL</v>
      </c>
      <c r="Q2893">
        <f>LEN(טבלה1[[#This Row],[no spaces]])</f>
        <v>14</v>
      </c>
      <c r="R2893" t="str">
        <f>TRIM(טבלה1[[#This Row],[small letters]])</f>
        <v>beginner level</v>
      </c>
      <c r="S2893" s="6">
        <v>1</v>
      </c>
      <c r="T2893" s="12">
        <v>42192</v>
      </c>
      <c r="U2893" s="6">
        <f>DAY(טבלה1[[#This Row],[published_date]])</f>
        <v>7</v>
      </c>
      <c r="V2893" s="6">
        <f>MONTH(טבלה1[[#This Row],[published_date]])</f>
        <v>7</v>
      </c>
      <c r="W2893" s="6">
        <f>YEAR(טבלה1[[#This Row],[published_date]])</f>
        <v>2015</v>
      </c>
      <c r="X2893">
        <v>2</v>
      </c>
      <c r="Y2893" t="str">
        <f>VLOOKUP(טבלה1[[#This Row],[subject_id]],Subject_id!$A$2:$B$5,2)</f>
        <v>Graphic Design</v>
      </c>
      <c r="Z2893" s="7">
        <v>43465</v>
      </c>
      <c r="AA2893">
        <f>_xlfn.DAYS(טבלה1[[#This Row],[Removal_date]],טבלה1[[#This Row],[published_date]])</f>
        <v>1273</v>
      </c>
      <c r="AB2893" s="4">
        <f>טבלה1[[#This Row],[price]]*טבלה1[[#This Row],[num_subscribers]]</f>
        <v>20</v>
      </c>
    </row>
    <row r="2894" spans="1:28" x14ac:dyDescent="0.3">
      <c r="A2894">
        <v>518886</v>
      </c>
      <c r="B2894" t="s">
        <v>582</v>
      </c>
      <c r="C2894" t="str">
        <f>LEFT(טבלה1[[#This Row],[course_title]],10)</f>
        <v>MQL4 Tutor</v>
      </c>
      <c r="D2894" t="str">
        <f>RIGHT(טבלה1[[#This Row],[course_title]],10)</f>
        <v>lden Goose</v>
      </c>
      <c r="E2894" t="str">
        <f>MID(טבלה1[[#This Row],[course_title]],2,10)</f>
        <v>QL4 Tutori</v>
      </c>
      <c r="F2894" t="s">
        <v>583</v>
      </c>
      <c r="G2894" t="str">
        <f>REPLACE(טבלה1[[#This Row],[url]],19,3,"com")</f>
        <v>https://www.udemy.com/mql4-tutorial-golden-goose-trading-tutorial/</v>
      </c>
      <c r="H2894" t="b">
        <v>1</v>
      </c>
      <c r="I2894" s="4">
        <v>20</v>
      </c>
      <c r="J2894" s="5">
        <v>135</v>
      </c>
      <c r="K2894" s="5">
        <v>5</v>
      </c>
      <c r="L2894" s="5">
        <v>12</v>
      </c>
      <c r="M2894">
        <v>2</v>
      </c>
      <c r="N2894" t="str">
        <f>VLOOKUP(טבלה1[[#This Row],[level_id]],Level_id!$A$2:$B$5,2)</f>
        <v>Beginner Level</v>
      </c>
      <c r="O2894" t="str">
        <f>LOWER(טבלה1[[#This Row],[level_desc]])</f>
        <v>beginner level</v>
      </c>
      <c r="P2894" s="3" t="str">
        <f>UPPER(טבלה1[[#This Row],[small letters]])</f>
        <v>BEGINNER LEVEL</v>
      </c>
      <c r="Q2894">
        <f>LEN(טבלה1[[#This Row],[no spaces]])</f>
        <v>14</v>
      </c>
      <c r="R2894" t="str">
        <f>TRIM(טבלה1[[#This Row],[small letters]])</f>
        <v>beginner level</v>
      </c>
      <c r="S2894" s="6">
        <v>1.5</v>
      </c>
      <c r="T2894" s="12">
        <v>42162</v>
      </c>
      <c r="U2894" s="6">
        <f>DAY(טבלה1[[#This Row],[published_date]])</f>
        <v>7</v>
      </c>
      <c r="V2894" s="6">
        <f>MONTH(טבלה1[[#This Row],[published_date]])</f>
        <v>6</v>
      </c>
      <c r="W2894" s="6">
        <f>YEAR(טבלה1[[#This Row],[published_date]])</f>
        <v>2015</v>
      </c>
      <c r="X2894">
        <v>1</v>
      </c>
      <c r="Y2894" t="str">
        <f>VLOOKUP(טבלה1[[#This Row],[subject_id]],Subject_id!$A$2:$B$5,2)</f>
        <v>Business Finance</v>
      </c>
      <c r="Z2894" s="7">
        <v>43245</v>
      </c>
      <c r="AA2894">
        <f>_xlfn.DAYS(טבלה1[[#This Row],[Removal_date]],טבלה1[[#This Row],[published_date]])</f>
        <v>1083</v>
      </c>
      <c r="AB2894" s="4">
        <f>טבלה1[[#This Row],[price]]*טבלה1[[#This Row],[num_subscribers]]</f>
        <v>2700</v>
      </c>
    </row>
    <row r="2895" spans="1:28" x14ac:dyDescent="0.3">
      <c r="A2895">
        <v>521234</v>
      </c>
      <c r="B2895" t="s">
        <v>962</v>
      </c>
      <c r="C2895" t="str">
        <f>LEFT(טבלה1[[#This Row],[course_title]],10)</f>
        <v>Accounting</v>
      </c>
      <c r="D2895" t="str">
        <f>RIGHT(טבלה1[[#This Row],[course_title]],10)</f>
        <v>ege Level)</v>
      </c>
      <c r="E2895" t="str">
        <f>MID(טבלה1[[#This Row],[course_title]],2,10)</f>
        <v xml:space="preserve">ccounting </v>
      </c>
      <c r="F2895" t="s">
        <v>963</v>
      </c>
      <c r="G2895" t="str">
        <f>REPLACE(טבלה1[[#This Row],[url]],19,3,"com")</f>
        <v>https://www.udemy.com/books-of-accounts/</v>
      </c>
      <c r="H2895" t="b">
        <v>1</v>
      </c>
      <c r="I2895" s="4">
        <v>20</v>
      </c>
      <c r="J2895" s="5">
        <v>911</v>
      </c>
      <c r="K2895" s="5">
        <v>2</v>
      </c>
      <c r="L2895" s="5">
        <v>18</v>
      </c>
      <c r="M2895">
        <v>1</v>
      </c>
      <c r="N2895" t="str">
        <f>VLOOKUP(טבלה1[[#This Row],[level_id]],Level_id!$A$2:$B$5,2)</f>
        <v>All levels</v>
      </c>
      <c r="O2895" t="str">
        <f>LOWER(טבלה1[[#This Row],[level_desc]])</f>
        <v>all levels</v>
      </c>
      <c r="P2895" s="3" t="str">
        <f>UPPER(טבלה1[[#This Row],[small letters]])</f>
        <v>ALL LEVELS</v>
      </c>
      <c r="Q2895">
        <f>LEN(טבלה1[[#This Row],[no spaces]])</f>
        <v>10</v>
      </c>
      <c r="R2895" t="str">
        <f>TRIM(טבלה1[[#This Row],[small letters]])</f>
        <v>all levels</v>
      </c>
      <c r="S2895" s="6">
        <v>1.5</v>
      </c>
      <c r="T2895" s="12">
        <v>42160</v>
      </c>
      <c r="U2895" s="6">
        <f>DAY(טבלה1[[#This Row],[published_date]])</f>
        <v>5</v>
      </c>
      <c r="V2895" s="6">
        <f>MONTH(טבלה1[[#This Row],[published_date]])</f>
        <v>6</v>
      </c>
      <c r="W2895" s="6">
        <f>YEAR(טבלה1[[#This Row],[published_date]])</f>
        <v>2015</v>
      </c>
      <c r="X2895">
        <v>1</v>
      </c>
      <c r="Y2895" t="str">
        <f>VLOOKUP(טבלה1[[#This Row],[subject_id]],Subject_id!$A$2:$B$5,2)</f>
        <v>Business Finance</v>
      </c>
      <c r="Z2895" s="7">
        <v>43318</v>
      </c>
      <c r="AA2895">
        <f>_xlfn.DAYS(טבלה1[[#This Row],[Removal_date]],טבלה1[[#This Row],[published_date]])</f>
        <v>1158</v>
      </c>
      <c r="AB2895" s="4">
        <f>טבלה1[[#This Row],[price]]*טבלה1[[#This Row],[num_subscribers]]</f>
        <v>18220</v>
      </c>
    </row>
    <row r="2896" spans="1:28" x14ac:dyDescent="0.3">
      <c r="A2896">
        <v>524748</v>
      </c>
      <c r="B2896" t="s">
        <v>3400</v>
      </c>
      <c r="C2896" t="str">
        <f>LEFT(טבלה1[[#This Row],[course_title]],10)</f>
        <v xml:space="preserve">Photoshop </v>
      </c>
      <c r="D2896" t="str">
        <f>RIGHT(טבלה1[[#This Row],[course_title]],10)</f>
        <v xml:space="preserve"> JumpStart</v>
      </c>
      <c r="E2896" t="str">
        <f>MID(טבלה1[[#This Row],[course_title]],2,10)</f>
        <v>hotoshop J</v>
      </c>
      <c r="F2896" t="s">
        <v>3401</v>
      </c>
      <c r="G2896" t="str">
        <f>REPLACE(טבלה1[[#This Row],[url]],19,3,"com")</f>
        <v>https://www.udemy.com/photoshop-jumpstart/</v>
      </c>
      <c r="H2896" t="b">
        <v>1</v>
      </c>
      <c r="I2896" s="4">
        <v>20</v>
      </c>
      <c r="J2896" s="5">
        <v>66</v>
      </c>
      <c r="K2896" s="5">
        <v>13</v>
      </c>
      <c r="L2896" s="5">
        <v>13</v>
      </c>
      <c r="M2896">
        <v>2</v>
      </c>
      <c r="N2896" t="str">
        <f>VLOOKUP(טבלה1[[#This Row],[level_id]],Level_id!$A$2:$B$5,2)</f>
        <v>Beginner Level</v>
      </c>
      <c r="O2896" t="str">
        <f>LOWER(טבלה1[[#This Row],[level_desc]])</f>
        <v>beginner level</v>
      </c>
      <c r="P2896" s="3" t="str">
        <f>UPPER(טבלה1[[#This Row],[small letters]])</f>
        <v>BEGINNER LEVEL</v>
      </c>
      <c r="Q2896">
        <f>LEN(טבלה1[[#This Row],[no spaces]])</f>
        <v>14</v>
      </c>
      <c r="R2896" t="str">
        <f>TRIM(טבלה1[[#This Row],[small letters]])</f>
        <v>beginner level</v>
      </c>
      <c r="S2896" s="6">
        <v>2</v>
      </c>
      <c r="T2896" s="12">
        <v>42187</v>
      </c>
      <c r="U2896" s="6">
        <f>DAY(טבלה1[[#This Row],[published_date]])</f>
        <v>2</v>
      </c>
      <c r="V2896" s="6">
        <f>MONTH(טבלה1[[#This Row],[published_date]])</f>
        <v>7</v>
      </c>
      <c r="W2896" s="6">
        <f>YEAR(טבלה1[[#This Row],[published_date]])</f>
        <v>2015</v>
      </c>
      <c r="X2896">
        <v>2</v>
      </c>
      <c r="Y2896" t="str">
        <f>VLOOKUP(טבלה1[[#This Row],[subject_id]],Subject_id!$A$2:$B$5,2)</f>
        <v>Graphic Design</v>
      </c>
      <c r="Z2896" s="7">
        <v>43465</v>
      </c>
      <c r="AA2896">
        <f>_xlfn.DAYS(טבלה1[[#This Row],[Removal_date]],טבלה1[[#This Row],[published_date]])</f>
        <v>1278</v>
      </c>
      <c r="AB2896" s="4">
        <f>טבלה1[[#This Row],[price]]*טבלה1[[#This Row],[num_subscribers]]</f>
        <v>1320</v>
      </c>
    </row>
    <row r="2897" spans="1:28" x14ac:dyDescent="0.3">
      <c r="A2897">
        <v>527834</v>
      </c>
      <c r="B2897" t="s">
        <v>7029</v>
      </c>
      <c r="C2897" t="str">
        <f>LEFT(טבלה1[[#This Row],[course_title]],10)</f>
        <v>HTML5, CSS</v>
      </c>
      <c r="D2897" t="str">
        <f>RIGHT(טבלה1[[#This Row],[course_title]],10)</f>
        <v>ve Website</v>
      </c>
      <c r="E2897" t="str">
        <f>MID(טבלה1[[#This Row],[course_title]],2,10)</f>
        <v>TML5, CSS3</v>
      </c>
      <c r="F2897" t="s">
        <v>7030</v>
      </c>
      <c r="G2897" t="str">
        <f>REPLACE(טבלה1[[#This Row],[url]],19,3,"com")</f>
        <v>https://www.udemy.com/html5-css3-bootstrap-how-to-create-a-responsive-website/</v>
      </c>
      <c r="H2897" t="b">
        <v>1</v>
      </c>
      <c r="I2897" s="4">
        <v>20</v>
      </c>
      <c r="J2897" s="5">
        <v>1062</v>
      </c>
      <c r="K2897" s="5">
        <v>20</v>
      </c>
      <c r="L2897" s="5">
        <v>32</v>
      </c>
      <c r="M2897">
        <v>1</v>
      </c>
      <c r="N2897" t="str">
        <f>VLOOKUP(טבלה1[[#This Row],[level_id]],Level_id!$A$2:$B$5,2)</f>
        <v>All levels</v>
      </c>
      <c r="O2897" t="str">
        <f>LOWER(טבלה1[[#This Row],[level_desc]])</f>
        <v>all levels</v>
      </c>
      <c r="P2897" s="3" t="str">
        <f>UPPER(טבלה1[[#This Row],[small letters]])</f>
        <v>ALL LEVELS</v>
      </c>
      <c r="Q2897">
        <f>LEN(טבלה1[[#This Row],[no spaces]])</f>
        <v>10</v>
      </c>
      <c r="R2897" t="str">
        <f>TRIM(טבלה1[[#This Row],[small letters]])</f>
        <v>all levels</v>
      </c>
      <c r="S2897" s="6">
        <v>3.5</v>
      </c>
      <c r="T2897" s="12">
        <v>42216</v>
      </c>
      <c r="U2897" s="6">
        <f>DAY(טבלה1[[#This Row],[published_date]])</f>
        <v>31</v>
      </c>
      <c r="V2897" s="6">
        <f>MONTH(טבלה1[[#This Row],[published_date]])</f>
        <v>7</v>
      </c>
      <c r="W2897" s="6">
        <f>YEAR(טבלה1[[#This Row],[published_date]])</f>
        <v>2015</v>
      </c>
      <c r="X2897">
        <v>4</v>
      </c>
      <c r="Y2897" t="str">
        <f>VLOOKUP(טבלה1[[#This Row],[subject_id]],Subject_id!$A$2:$B$5,2)</f>
        <v>Web Development</v>
      </c>
      <c r="Z2897" s="7">
        <v>43734</v>
      </c>
      <c r="AA2897">
        <f>_xlfn.DAYS(טבלה1[[#This Row],[Removal_date]],טבלה1[[#This Row],[published_date]])</f>
        <v>1518</v>
      </c>
      <c r="AB2897" s="4">
        <f>טבלה1[[#This Row],[price]]*טבלה1[[#This Row],[num_subscribers]]</f>
        <v>21240</v>
      </c>
    </row>
    <row r="2898" spans="1:28" x14ac:dyDescent="0.3">
      <c r="A2898">
        <v>529718</v>
      </c>
      <c r="B2898" t="s">
        <v>786</v>
      </c>
      <c r="C2898" t="str">
        <f>LEFT(טבלה1[[#This Row],[course_title]],10)</f>
        <v>Forex - El</v>
      </c>
      <c r="D2898" t="str">
        <f>RIGHT(טבלה1[[#This Row],[course_title]],10)</f>
        <v xml:space="preserve">ibonacci. </v>
      </c>
      <c r="E2898" t="str">
        <f>MID(טבלה1[[#This Row],[course_title]],2,10)</f>
        <v>orex - Ell</v>
      </c>
      <c r="F2898" t="s">
        <v>787</v>
      </c>
      <c r="G2898" t="str">
        <f>REPLACE(טבלה1[[#This Row],[url]],19,3,"com")</f>
        <v>https://www.udemy.com/forex-strategy-elliott-wave-theory-with-fibonacci/</v>
      </c>
      <c r="H2898" t="b">
        <v>1</v>
      </c>
      <c r="I2898" s="4">
        <v>20</v>
      </c>
      <c r="J2898" s="5">
        <v>2769</v>
      </c>
      <c r="K2898" s="5">
        <v>54</v>
      </c>
      <c r="L2898" s="5">
        <v>32</v>
      </c>
      <c r="M2898">
        <v>1</v>
      </c>
      <c r="N2898" t="str">
        <f>VLOOKUP(טבלה1[[#This Row],[level_id]],Level_id!$A$2:$B$5,2)</f>
        <v>All levels</v>
      </c>
      <c r="O2898" t="str">
        <f>LOWER(טבלה1[[#This Row],[level_desc]])</f>
        <v>all levels</v>
      </c>
      <c r="P2898" s="3" t="str">
        <f>UPPER(טבלה1[[#This Row],[small letters]])</f>
        <v>ALL LEVELS</v>
      </c>
      <c r="Q2898">
        <f>LEN(טבלה1[[#This Row],[no spaces]])</f>
        <v>10</v>
      </c>
      <c r="R2898" t="str">
        <f>TRIM(טבלה1[[#This Row],[small letters]])</f>
        <v>all levels</v>
      </c>
      <c r="S2898" s="6">
        <v>1.5</v>
      </c>
      <c r="T2898" s="12">
        <v>42174</v>
      </c>
      <c r="U2898" s="6">
        <f>DAY(טבלה1[[#This Row],[published_date]])</f>
        <v>19</v>
      </c>
      <c r="V2898" s="6">
        <f>MONTH(טבלה1[[#This Row],[published_date]])</f>
        <v>6</v>
      </c>
      <c r="W2898" s="6">
        <f>YEAR(טבלה1[[#This Row],[published_date]])</f>
        <v>2015</v>
      </c>
      <c r="X2898">
        <v>1</v>
      </c>
      <c r="Y2898" t="str">
        <f>VLOOKUP(טבלה1[[#This Row],[subject_id]],Subject_id!$A$2:$B$5,2)</f>
        <v>Business Finance</v>
      </c>
      <c r="Z2898" s="7">
        <v>43318</v>
      </c>
      <c r="AA2898">
        <f>_xlfn.DAYS(טבלה1[[#This Row],[Removal_date]],טבלה1[[#This Row],[published_date]])</f>
        <v>1144</v>
      </c>
      <c r="AB2898" s="4">
        <f>טבלה1[[#This Row],[price]]*טבלה1[[#This Row],[num_subscribers]]</f>
        <v>55380</v>
      </c>
    </row>
    <row r="2899" spans="1:28" x14ac:dyDescent="0.3">
      <c r="A2899">
        <v>530246</v>
      </c>
      <c r="B2899" t="s">
        <v>470</v>
      </c>
      <c r="C2899" t="str">
        <f>LEFT(טבלה1[[#This Row],[course_title]],10)</f>
        <v>Learn To I</v>
      </c>
      <c r="D2899" t="str">
        <f>RIGHT(טבלה1[[#This Row],[course_title]],10)</f>
        <v>Easy Steps</v>
      </c>
      <c r="E2899" t="str">
        <f>MID(טבלה1[[#This Row],[course_title]],2,10)</f>
        <v>earn To In</v>
      </c>
      <c r="F2899" t="s">
        <v>471</v>
      </c>
      <c r="G2899" t="str">
        <f>REPLACE(טבלה1[[#This Row],[url]],19,3,"com")</f>
        <v>https://www.udemy.com/invest-in-index-funds-and-etfs-in-7-easy-steps/</v>
      </c>
      <c r="H2899" t="b">
        <v>1</v>
      </c>
      <c r="I2899" s="4">
        <v>20</v>
      </c>
      <c r="J2899" s="5">
        <v>1132</v>
      </c>
      <c r="K2899" s="5">
        <v>33</v>
      </c>
      <c r="L2899" s="5">
        <v>18</v>
      </c>
      <c r="M2899">
        <v>1</v>
      </c>
      <c r="N2899" t="str">
        <f>VLOOKUP(טבלה1[[#This Row],[level_id]],Level_id!$A$2:$B$5,2)</f>
        <v>All levels</v>
      </c>
      <c r="O2899" t="str">
        <f>LOWER(טבלה1[[#This Row],[level_desc]])</f>
        <v>all levels</v>
      </c>
      <c r="P2899" s="3" t="str">
        <f>UPPER(טבלה1[[#This Row],[small letters]])</f>
        <v>ALL LEVELS</v>
      </c>
      <c r="Q2899">
        <f>LEN(טבלה1[[#This Row],[no spaces]])</f>
        <v>10</v>
      </c>
      <c r="R2899" t="str">
        <f>TRIM(טבלה1[[#This Row],[small letters]])</f>
        <v>all levels</v>
      </c>
      <c r="S2899" s="6">
        <v>1</v>
      </c>
      <c r="T2899" s="12">
        <v>42205</v>
      </c>
      <c r="U2899" s="6">
        <f>DAY(טבלה1[[#This Row],[published_date]])</f>
        <v>20</v>
      </c>
      <c r="V2899" s="6">
        <f>MONTH(טבלה1[[#This Row],[published_date]])</f>
        <v>7</v>
      </c>
      <c r="W2899" s="6">
        <f>YEAR(טבלה1[[#This Row],[published_date]])</f>
        <v>2015</v>
      </c>
      <c r="X2899">
        <v>1</v>
      </c>
      <c r="Y2899" t="str">
        <f>VLOOKUP(טבלה1[[#This Row],[subject_id]],Subject_id!$A$2:$B$5,2)</f>
        <v>Business Finance</v>
      </c>
      <c r="Z2899" s="7">
        <v>43408</v>
      </c>
      <c r="AA2899">
        <f>_xlfn.DAYS(טבלה1[[#This Row],[Removal_date]],טבלה1[[#This Row],[published_date]])</f>
        <v>1203</v>
      </c>
      <c r="AB2899" s="4">
        <f>טבלה1[[#This Row],[price]]*טבלה1[[#This Row],[num_subscribers]]</f>
        <v>22640</v>
      </c>
    </row>
    <row r="2900" spans="1:28" x14ac:dyDescent="0.3">
      <c r="A2900">
        <v>532572</v>
      </c>
      <c r="B2900" t="s">
        <v>4169</v>
      </c>
      <c r="C2900" t="str">
        <f>LEFT(טבלה1[[#This Row],[course_title]],10)</f>
        <v xml:space="preserve">Ukulele 2 </v>
      </c>
      <c r="D2900" t="str">
        <f>RIGHT(טבלה1[[#This Row],[course_title]],10)</f>
        <v>AND STRUMS</v>
      </c>
      <c r="E2900" t="str">
        <f>MID(טבלה1[[#This Row],[course_title]],2,10)</f>
        <v>kulele 2 :</v>
      </c>
      <c r="F2900" t="s">
        <v>4170</v>
      </c>
      <c r="G2900" t="str">
        <f>REPLACE(טבלה1[[#This Row],[url]],19,3,"com")</f>
        <v>https://www.udemy.com/ukulele-2-level-1-key-of-c-and-strums/</v>
      </c>
      <c r="H2900" t="b">
        <v>1</v>
      </c>
      <c r="I2900" s="4">
        <v>20</v>
      </c>
      <c r="J2900" s="5">
        <v>26</v>
      </c>
      <c r="K2900" s="5">
        <v>2</v>
      </c>
      <c r="L2900" s="5">
        <v>26</v>
      </c>
      <c r="M2900">
        <v>2</v>
      </c>
      <c r="N2900" t="str">
        <f>VLOOKUP(טבלה1[[#This Row],[level_id]],Level_id!$A$2:$B$5,2)</f>
        <v>Beginner Level</v>
      </c>
      <c r="O2900" t="str">
        <f>LOWER(טבלה1[[#This Row],[level_desc]])</f>
        <v>beginner level</v>
      </c>
      <c r="P2900" s="3" t="str">
        <f>UPPER(טבלה1[[#This Row],[small letters]])</f>
        <v>BEGINNER LEVEL</v>
      </c>
      <c r="Q2900">
        <f>LEN(טבלה1[[#This Row],[no spaces]])</f>
        <v>14</v>
      </c>
      <c r="R2900" t="str">
        <f>TRIM(טבלה1[[#This Row],[small letters]])</f>
        <v>beginner level</v>
      </c>
      <c r="S2900" s="6">
        <v>1</v>
      </c>
      <c r="T2900" s="12">
        <v>42401</v>
      </c>
      <c r="U2900" s="6">
        <f>DAY(טבלה1[[#This Row],[published_date]])</f>
        <v>1</v>
      </c>
      <c r="V2900" s="6">
        <f>MONTH(טבלה1[[#This Row],[published_date]])</f>
        <v>2</v>
      </c>
      <c r="W2900" s="6">
        <f>YEAR(טבלה1[[#This Row],[published_date]])</f>
        <v>2016</v>
      </c>
      <c r="X2900">
        <v>3</v>
      </c>
      <c r="Y2900" t="str">
        <f>VLOOKUP(טבלה1[[#This Row],[subject_id]],Subject_id!$A$2:$B$5,2)</f>
        <v>Musical Instruments</v>
      </c>
      <c r="Z2900" s="7">
        <v>43465</v>
      </c>
      <c r="AA2900">
        <f>_xlfn.DAYS(טבלה1[[#This Row],[Removal_date]],טבלה1[[#This Row],[published_date]])</f>
        <v>1064</v>
      </c>
      <c r="AB2900" s="4">
        <f>טבלה1[[#This Row],[price]]*טבלה1[[#This Row],[num_subscribers]]</f>
        <v>520</v>
      </c>
    </row>
    <row r="2901" spans="1:28" x14ac:dyDescent="0.3">
      <c r="A2901">
        <v>533416</v>
      </c>
      <c r="B2901" t="s">
        <v>7133</v>
      </c>
      <c r="C2901" t="str">
        <f>LEFT(טבלה1[[#This Row],[course_title]],10)</f>
        <v>Build Powe</v>
      </c>
      <c r="D2901" t="str">
        <f>RIGHT(טבלה1[[#This Row],[course_title]],10)</f>
        <v xml:space="preserve"> No Coding</v>
      </c>
      <c r="E2901" t="str">
        <f>MID(טבלה1[[#This Row],[course_title]],2,10)</f>
        <v>uild Power</v>
      </c>
      <c r="F2901" t="s">
        <v>7134</v>
      </c>
      <c r="G2901" t="str">
        <f>REPLACE(טבלה1[[#This Row],[url]],19,3,"com")</f>
        <v>https://www.udemy.com/powerful-websites-blogs-using-wordpress-no-coding/</v>
      </c>
      <c r="H2901" t="b">
        <v>1</v>
      </c>
      <c r="I2901" s="4">
        <v>20</v>
      </c>
      <c r="J2901" s="5">
        <v>1024</v>
      </c>
      <c r="K2901" s="5">
        <v>14</v>
      </c>
      <c r="L2901" s="5">
        <v>26</v>
      </c>
      <c r="M2901">
        <v>2</v>
      </c>
      <c r="N2901" t="str">
        <f>VLOOKUP(טבלה1[[#This Row],[level_id]],Level_id!$A$2:$B$5,2)</f>
        <v>Beginner Level</v>
      </c>
      <c r="O2901" t="str">
        <f>LOWER(טבלה1[[#This Row],[level_desc]])</f>
        <v>beginner level</v>
      </c>
      <c r="P2901" s="3" t="str">
        <f>UPPER(טבלה1[[#This Row],[small letters]])</f>
        <v>BEGINNER LEVEL</v>
      </c>
      <c r="Q2901">
        <f>LEN(טבלה1[[#This Row],[no spaces]])</f>
        <v>14</v>
      </c>
      <c r="R2901" t="str">
        <f>TRIM(טבלה1[[#This Row],[small letters]])</f>
        <v>beginner level</v>
      </c>
      <c r="S2901" s="6">
        <v>3</v>
      </c>
      <c r="T2901" s="12">
        <v>42464</v>
      </c>
      <c r="U2901" s="6">
        <f>DAY(טבלה1[[#This Row],[published_date]])</f>
        <v>4</v>
      </c>
      <c r="V2901" s="6">
        <f>MONTH(טבלה1[[#This Row],[published_date]])</f>
        <v>4</v>
      </c>
      <c r="W2901" s="6">
        <f>YEAR(טבלה1[[#This Row],[published_date]])</f>
        <v>2016</v>
      </c>
      <c r="X2901">
        <v>4</v>
      </c>
      <c r="Y2901" t="str">
        <f>VLOOKUP(טבלה1[[#This Row],[subject_id]],Subject_id!$A$2:$B$5,2)</f>
        <v>Web Development</v>
      </c>
      <c r="Z2901" s="7">
        <v>43465</v>
      </c>
      <c r="AA2901">
        <f>_xlfn.DAYS(טבלה1[[#This Row],[Removal_date]],טבלה1[[#This Row],[published_date]])</f>
        <v>1001</v>
      </c>
      <c r="AB2901" s="4">
        <f>טבלה1[[#This Row],[price]]*טבלה1[[#This Row],[num_subscribers]]</f>
        <v>20480</v>
      </c>
    </row>
    <row r="2902" spans="1:28" x14ac:dyDescent="0.3">
      <c r="A2902">
        <v>533458</v>
      </c>
      <c r="B2902" t="s">
        <v>1060</v>
      </c>
      <c r="C2902" t="str">
        <f>LEFT(טבלה1[[#This Row],[course_title]],10)</f>
        <v>How to Obt</v>
      </c>
      <c r="D2902" t="str">
        <f>RIGHT(טבלה1[[#This Row],[course_title]],10)</f>
        <v>iness Loan</v>
      </c>
      <c r="E2902" t="str">
        <f>MID(טבלה1[[#This Row],[course_title]],2,10)</f>
        <v>ow to Obta</v>
      </c>
      <c r="F2902" t="s">
        <v>1061</v>
      </c>
      <c r="G2902" t="str">
        <f>REPLACE(טבלה1[[#This Row],[url]],19,3,"com")</f>
        <v>https://www.udemy.com/how-to-obtain-a-business-loan/</v>
      </c>
      <c r="H2902" t="b">
        <v>1</v>
      </c>
      <c r="I2902" s="4">
        <v>20</v>
      </c>
      <c r="J2902" s="5">
        <v>1</v>
      </c>
      <c r="K2902" s="5">
        <v>1</v>
      </c>
      <c r="L2902" s="5">
        <v>12</v>
      </c>
      <c r="M2902">
        <v>1</v>
      </c>
      <c r="N2902" t="str">
        <f>VLOOKUP(טבלה1[[#This Row],[level_id]],Level_id!$A$2:$B$5,2)</f>
        <v>All levels</v>
      </c>
      <c r="O2902" t="str">
        <f>LOWER(טבלה1[[#This Row],[level_desc]])</f>
        <v>all levels</v>
      </c>
      <c r="P2902" s="3" t="str">
        <f>UPPER(טבלה1[[#This Row],[small letters]])</f>
        <v>ALL LEVELS</v>
      </c>
      <c r="Q2902">
        <f>LEN(טבלה1[[#This Row],[no spaces]])</f>
        <v>10</v>
      </c>
      <c r="R2902" t="str">
        <f>TRIM(טבלה1[[#This Row],[small letters]])</f>
        <v>all levels</v>
      </c>
      <c r="S2902" s="6">
        <v>0.56666666700000001</v>
      </c>
      <c r="T2902" s="12">
        <v>42325</v>
      </c>
      <c r="U2902" s="6">
        <f>DAY(טבלה1[[#This Row],[published_date]])</f>
        <v>17</v>
      </c>
      <c r="V2902" s="6">
        <f>MONTH(טבלה1[[#This Row],[published_date]])</f>
        <v>11</v>
      </c>
      <c r="W2902" s="6">
        <f>YEAR(טבלה1[[#This Row],[published_date]])</f>
        <v>2015</v>
      </c>
      <c r="X2902">
        <v>1</v>
      </c>
      <c r="Y2902" t="str">
        <f>VLOOKUP(טבלה1[[#This Row],[subject_id]],Subject_id!$A$2:$B$5,2)</f>
        <v>Business Finance</v>
      </c>
      <c r="Z2902" s="7">
        <v>43318</v>
      </c>
      <c r="AA2902">
        <f>_xlfn.DAYS(טבלה1[[#This Row],[Removal_date]],טבלה1[[#This Row],[published_date]])</f>
        <v>993</v>
      </c>
      <c r="AB2902" s="4">
        <f>טבלה1[[#This Row],[price]]*טבלה1[[#This Row],[num_subscribers]]</f>
        <v>20</v>
      </c>
    </row>
    <row r="2903" spans="1:28" x14ac:dyDescent="0.3">
      <c r="A2903">
        <v>535650</v>
      </c>
      <c r="B2903" t="s">
        <v>4128</v>
      </c>
      <c r="C2903" t="str">
        <f>LEFT(טבלה1[[#This Row],[course_title]],10)</f>
        <v>Accelerate</v>
      </c>
      <c r="D2903" t="str">
        <f>RIGHT(טבלה1[[#This Row],[course_title]],10)</f>
        <v>Techniques</v>
      </c>
      <c r="E2903" t="str">
        <f>MID(טבלה1[[#This Row],[course_title]],2,10)</f>
        <v xml:space="preserve">ccelerate </v>
      </c>
      <c r="F2903" t="s">
        <v>4129</v>
      </c>
      <c r="G2903" t="str">
        <f>REPLACE(טבלה1[[#This Row],[url]],19,3,"com")</f>
        <v>https://www.udemy.com/learn-metal-guitar-techniques/</v>
      </c>
      <c r="H2903" t="b">
        <v>1</v>
      </c>
      <c r="I2903" s="4">
        <v>20</v>
      </c>
      <c r="J2903" s="5">
        <v>1305</v>
      </c>
      <c r="K2903" s="5">
        <v>25</v>
      </c>
      <c r="L2903" s="5">
        <v>68</v>
      </c>
      <c r="M2903">
        <v>1</v>
      </c>
      <c r="N2903" t="str">
        <f>VLOOKUP(טבלה1[[#This Row],[level_id]],Level_id!$A$2:$B$5,2)</f>
        <v>All levels</v>
      </c>
      <c r="O2903" t="str">
        <f>LOWER(טבלה1[[#This Row],[level_desc]])</f>
        <v>all levels</v>
      </c>
      <c r="P2903" s="3" t="str">
        <f>UPPER(טבלה1[[#This Row],[small letters]])</f>
        <v>ALL LEVELS</v>
      </c>
      <c r="Q2903">
        <f>LEN(טבלה1[[#This Row],[no spaces]])</f>
        <v>10</v>
      </c>
      <c r="R2903" t="str">
        <f>TRIM(טבלה1[[#This Row],[small letters]])</f>
        <v>all levels</v>
      </c>
      <c r="S2903" s="6">
        <v>6.5</v>
      </c>
      <c r="T2903" s="12">
        <v>42234</v>
      </c>
      <c r="U2903" s="6">
        <f>DAY(טבלה1[[#This Row],[published_date]])</f>
        <v>18</v>
      </c>
      <c r="V2903" s="6">
        <f>MONTH(טבלה1[[#This Row],[published_date]])</f>
        <v>8</v>
      </c>
      <c r="W2903" s="6">
        <f>YEAR(טבלה1[[#This Row],[published_date]])</f>
        <v>2015</v>
      </c>
      <c r="X2903">
        <v>3</v>
      </c>
      <c r="Y2903" t="str">
        <f>VLOOKUP(טבלה1[[#This Row],[subject_id]],Subject_id!$A$2:$B$5,2)</f>
        <v>Musical Instruments</v>
      </c>
      <c r="Z2903" s="7">
        <v>43734</v>
      </c>
      <c r="AA2903">
        <f>_xlfn.DAYS(טבלה1[[#This Row],[Removal_date]],טבלה1[[#This Row],[published_date]])</f>
        <v>1500</v>
      </c>
      <c r="AB2903" s="4">
        <f>טבלה1[[#This Row],[price]]*טבלה1[[#This Row],[num_subscribers]]</f>
        <v>26100</v>
      </c>
    </row>
    <row r="2904" spans="1:28" x14ac:dyDescent="0.3">
      <c r="A2904">
        <v>537748</v>
      </c>
      <c r="B2904" t="s">
        <v>1958</v>
      </c>
      <c r="C2904" t="str">
        <f>LEFT(טבלה1[[#This Row],[course_title]],10)</f>
        <v>What is Bi</v>
      </c>
      <c r="D2904" t="str">
        <f>RIGHT(טבלה1[[#This Row],[course_title]],10)</f>
        <v>is Bitcoin</v>
      </c>
      <c r="E2904" t="str">
        <f>MID(טבלה1[[#This Row],[course_title]],2,10)</f>
        <v>hat is Bit</v>
      </c>
      <c r="F2904" t="s">
        <v>1959</v>
      </c>
      <c r="G2904" t="str">
        <f>REPLACE(טבלה1[[#This Row],[url]],19,3,"com")</f>
        <v>https://www.udemy.com/what-is-bitcoin/</v>
      </c>
      <c r="H2904" t="b">
        <v>1</v>
      </c>
      <c r="I2904" s="4">
        <v>20</v>
      </c>
      <c r="J2904" s="5">
        <v>61</v>
      </c>
      <c r="K2904" s="5">
        <v>3</v>
      </c>
      <c r="L2904" s="5">
        <v>27</v>
      </c>
      <c r="M2904">
        <v>1</v>
      </c>
      <c r="N2904" t="str">
        <f>VLOOKUP(טבלה1[[#This Row],[level_id]],Level_id!$A$2:$B$5,2)</f>
        <v>All levels</v>
      </c>
      <c r="O2904" t="str">
        <f>LOWER(טבלה1[[#This Row],[level_desc]])</f>
        <v>all levels</v>
      </c>
      <c r="P2904" s="3" t="str">
        <f>UPPER(טבלה1[[#This Row],[small letters]])</f>
        <v>ALL LEVELS</v>
      </c>
      <c r="Q2904">
        <f>LEN(טבלה1[[#This Row],[no spaces]])</f>
        <v>10</v>
      </c>
      <c r="R2904" t="str">
        <f>TRIM(טבלה1[[#This Row],[small letters]])</f>
        <v>all levels</v>
      </c>
      <c r="S2904" s="6">
        <v>5</v>
      </c>
      <c r="T2904" s="12">
        <v>42194</v>
      </c>
      <c r="U2904" s="6">
        <f>DAY(טבלה1[[#This Row],[published_date]])</f>
        <v>9</v>
      </c>
      <c r="V2904" s="6">
        <f>MONTH(טבלה1[[#This Row],[published_date]])</f>
        <v>7</v>
      </c>
      <c r="W2904" s="6">
        <f>YEAR(טבלה1[[#This Row],[published_date]])</f>
        <v>2015</v>
      </c>
      <c r="X2904">
        <v>1</v>
      </c>
      <c r="Y2904" t="str">
        <f>VLOOKUP(טבלה1[[#This Row],[subject_id]],Subject_id!$A$2:$B$5,2)</f>
        <v>Business Finance</v>
      </c>
      <c r="Z2904" s="7">
        <v>43318</v>
      </c>
      <c r="AA2904">
        <f>_xlfn.DAYS(טבלה1[[#This Row],[Removal_date]],טבלה1[[#This Row],[published_date]])</f>
        <v>1124</v>
      </c>
      <c r="AB2904" s="4">
        <f>טבלה1[[#This Row],[price]]*טבלה1[[#This Row],[num_subscribers]]</f>
        <v>1220</v>
      </c>
    </row>
    <row r="2905" spans="1:28" x14ac:dyDescent="0.3">
      <c r="A2905">
        <v>537884</v>
      </c>
      <c r="B2905" t="s">
        <v>398</v>
      </c>
      <c r="C2905" t="str">
        <f>LEFT(טבלה1[[#This Row],[course_title]],10)</f>
        <v xml:space="preserve">Leasing - </v>
      </c>
      <c r="D2905" t="str">
        <f>RIGHT(טבלה1[[#This Row],[course_title]],10)</f>
        <v>rse Level)</v>
      </c>
      <c r="E2905" t="str">
        <f>MID(טבלה1[[#This Row],[course_title]],2,10)</f>
        <v>easing - A</v>
      </c>
      <c r="F2905" t="s">
        <v>399</v>
      </c>
      <c r="G2905" t="str">
        <f>REPLACE(טבלה1[[#This Row],[url]],19,3,"com")</f>
        <v>https://www.udemy.com/leasing-a-comprehensive-study/</v>
      </c>
      <c r="H2905" t="b">
        <v>1</v>
      </c>
      <c r="I2905" s="4">
        <v>20</v>
      </c>
      <c r="J2905" s="5">
        <v>3094</v>
      </c>
      <c r="K2905" s="5">
        <v>2</v>
      </c>
      <c r="L2905" s="5">
        <v>22</v>
      </c>
      <c r="M2905">
        <v>1</v>
      </c>
      <c r="N2905" t="str">
        <f>VLOOKUP(טבלה1[[#This Row],[level_id]],Level_id!$A$2:$B$5,2)</f>
        <v>All levels</v>
      </c>
      <c r="O2905" t="str">
        <f>LOWER(טבלה1[[#This Row],[level_desc]])</f>
        <v>all levels</v>
      </c>
      <c r="P2905" s="3" t="str">
        <f>UPPER(טבלה1[[#This Row],[small letters]])</f>
        <v>ALL LEVELS</v>
      </c>
      <c r="Q2905">
        <f>LEN(טבלה1[[#This Row],[no spaces]])</f>
        <v>10</v>
      </c>
      <c r="R2905" t="str">
        <f>TRIM(טבלה1[[#This Row],[small letters]])</f>
        <v>all levels</v>
      </c>
      <c r="S2905" s="6">
        <v>3.5</v>
      </c>
      <c r="T2905" s="12">
        <v>42202</v>
      </c>
      <c r="U2905" s="6">
        <f>DAY(טבלה1[[#This Row],[published_date]])</f>
        <v>17</v>
      </c>
      <c r="V2905" s="6">
        <f>MONTH(טבלה1[[#This Row],[published_date]])</f>
        <v>7</v>
      </c>
      <c r="W2905" s="6">
        <f>YEAR(טבלה1[[#This Row],[published_date]])</f>
        <v>2015</v>
      </c>
      <c r="X2905">
        <v>1</v>
      </c>
      <c r="Y2905" t="str">
        <f>VLOOKUP(טבלה1[[#This Row],[subject_id]],Subject_id!$A$2:$B$5,2)</f>
        <v>Business Finance</v>
      </c>
      <c r="Z2905" s="7">
        <v>43408</v>
      </c>
      <c r="AA2905">
        <f>_xlfn.DAYS(טבלה1[[#This Row],[Removal_date]],טבלה1[[#This Row],[published_date]])</f>
        <v>1206</v>
      </c>
      <c r="AB2905" s="4">
        <f>טבלה1[[#This Row],[price]]*טבלה1[[#This Row],[num_subscribers]]</f>
        <v>61880</v>
      </c>
    </row>
    <row r="2906" spans="1:28" x14ac:dyDescent="0.3">
      <c r="A2906">
        <v>537886</v>
      </c>
      <c r="B2906" t="s">
        <v>624</v>
      </c>
      <c r="C2906" t="str">
        <f>LEFT(טבלה1[[#This Row],[course_title]],10)</f>
        <v xml:space="preserve">Portfolio </v>
      </c>
      <c r="D2906" t="str">
        <f>RIGHT(טבלה1[[#This Row],[course_title]],10)</f>
        <v xml:space="preserve"> CFA exams</v>
      </c>
      <c r="E2906" t="str">
        <f>MID(טבלה1[[#This Row],[course_title]],2,10)</f>
        <v>ortfolio M</v>
      </c>
      <c r="F2906" t="s">
        <v>625</v>
      </c>
      <c r="G2906" t="str">
        <f>REPLACE(טבלה1[[#This Row],[url]],19,3,"com")</f>
        <v>https://www.udemy.com/portfolio-management-quantitative-techniques/</v>
      </c>
      <c r="H2906" t="b">
        <v>1</v>
      </c>
      <c r="I2906" s="4">
        <v>20</v>
      </c>
      <c r="J2906" s="5">
        <v>1740</v>
      </c>
      <c r="K2906" s="5">
        <v>5</v>
      </c>
      <c r="L2906" s="5">
        <v>8</v>
      </c>
      <c r="M2906">
        <v>1</v>
      </c>
      <c r="N2906" t="str">
        <f>VLOOKUP(טבלה1[[#This Row],[level_id]],Level_id!$A$2:$B$5,2)</f>
        <v>All levels</v>
      </c>
      <c r="O2906" t="str">
        <f>LOWER(טבלה1[[#This Row],[level_desc]])</f>
        <v>all levels</v>
      </c>
      <c r="P2906" s="3" t="str">
        <f>UPPER(טבלה1[[#This Row],[small letters]])</f>
        <v>ALL LEVELS</v>
      </c>
      <c r="Q2906">
        <f>LEN(טבלה1[[#This Row],[no spaces]])</f>
        <v>10</v>
      </c>
      <c r="R2906" t="str">
        <f>TRIM(טבלה1[[#This Row],[small letters]])</f>
        <v>all levels</v>
      </c>
      <c r="S2906" s="6">
        <v>1</v>
      </c>
      <c r="T2906" s="12">
        <v>42206</v>
      </c>
      <c r="U2906" s="6">
        <f>DAY(טבלה1[[#This Row],[published_date]])</f>
        <v>21</v>
      </c>
      <c r="V2906" s="6">
        <f>MONTH(טבלה1[[#This Row],[published_date]])</f>
        <v>7</v>
      </c>
      <c r="W2906" s="6">
        <f>YEAR(טבלה1[[#This Row],[published_date]])</f>
        <v>2015</v>
      </c>
      <c r="X2906">
        <v>1</v>
      </c>
      <c r="Y2906" t="str">
        <f>VLOOKUP(טבלה1[[#This Row],[subject_id]],Subject_id!$A$2:$B$5,2)</f>
        <v>Business Finance</v>
      </c>
      <c r="Z2906" s="7">
        <v>43318</v>
      </c>
      <c r="AA2906">
        <f>_xlfn.DAYS(טבלה1[[#This Row],[Removal_date]],טבלה1[[#This Row],[published_date]])</f>
        <v>1112</v>
      </c>
      <c r="AB2906" s="4">
        <f>טבלה1[[#This Row],[price]]*טבלה1[[#This Row],[num_subscribers]]</f>
        <v>34800</v>
      </c>
    </row>
    <row r="2907" spans="1:28" x14ac:dyDescent="0.3">
      <c r="A2907">
        <v>537888</v>
      </c>
      <c r="B2907" t="s">
        <v>456</v>
      </c>
      <c r="C2907" t="str">
        <f>LEFT(טבלה1[[#This Row],[course_title]],10)</f>
        <v>Risk in Fo</v>
      </c>
      <c r="D2907" t="str">
        <f>RIGHT(טבלה1[[#This Row],[course_title]],10)</f>
        <v xml:space="preserve"> CFA exams</v>
      </c>
      <c r="E2907" t="str">
        <f>MID(טבלה1[[#This Row],[course_title]],2,10)</f>
        <v>isk in For</v>
      </c>
      <c r="F2907" t="s">
        <v>457</v>
      </c>
      <c r="G2907" t="str">
        <f>REPLACE(טבלה1[[#This Row],[url]],19,3,"com")</f>
        <v>https://www.udemy.com/forex-risks/</v>
      </c>
      <c r="H2907" t="b">
        <v>1</v>
      </c>
      <c r="I2907" s="4">
        <v>20</v>
      </c>
      <c r="J2907" s="5">
        <v>2235</v>
      </c>
      <c r="K2907" s="5">
        <v>3</v>
      </c>
      <c r="L2907" s="5">
        <v>9</v>
      </c>
      <c r="M2907">
        <v>1</v>
      </c>
      <c r="N2907" t="str">
        <f>VLOOKUP(טבלה1[[#This Row],[level_id]],Level_id!$A$2:$B$5,2)</f>
        <v>All levels</v>
      </c>
      <c r="O2907" t="str">
        <f>LOWER(טבלה1[[#This Row],[level_desc]])</f>
        <v>all levels</v>
      </c>
      <c r="P2907" s="3" t="str">
        <f>UPPER(טבלה1[[#This Row],[small letters]])</f>
        <v>ALL LEVELS</v>
      </c>
      <c r="Q2907">
        <f>LEN(טבלה1[[#This Row],[no spaces]])</f>
        <v>10</v>
      </c>
      <c r="R2907" t="str">
        <f>TRIM(טבלה1[[#This Row],[small letters]])</f>
        <v>all levels</v>
      </c>
      <c r="S2907" s="6">
        <v>1</v>
      </c>
      <c r="T2907" s="12">
        <v>42276</v>
      </c>
      <c r="U2907" s="6">
        <f>DAY(טבלה1[[#This Row],[published_date]])</f>
        <v>29</v>
      </c>
      <c r="V2907" s="6">
        <f>MONTH(טבלה1[[#This Row],[published_date]])</f>
        <v>9</v>
      </c>
      <c r="W2907" s="6">
        <f>YEAR(טבלה1[[#This Row],[published_date]])</f>
        <v>2015</v>
      </c>
      <c r="X2907">
        <v>1</v>
      </c>
      <c r="Y2907" t="str">
        <f>VLOOKUP(טבלה1[[#This Row],[subject_id]],Subject_id!$A$2:$B$5,2)</f>
        <v>Business Finance</v>
      </c>
      <c r="Z2907" s="7">
        <v>43408</v>
      </c>
      <c r="AA2907">
        <f>_xlfn.DAYS(טבלה1[[#This Row],[Removal_date]],טבלה1[[#This Row],[published_date]])</f>
        <v>1132</v>
      </c>
      <c r="AB2907" s="4">
        <f>טבלה1[[#This Row],[price]]*טבלה1[[#This Row],[num_subscribers]]</f>
        <v>44700</v>
      </c>
    </row>
    <row r="2908" spans="1:28" x14ac:dyDescent="0.3">
      <c r="A2908">
        <v>537896</v>
      </c>
      <c r="B2908" t="s">
        <v>664</v>
      </c>
      <c r="C2908" t="str">
        <f>LEFT(טבלה1[[#This Row],[course_title]],10)</f>
        <v>Risk Analy</v>
      </c>
      <c r="D2908" t="str">
        <f>RIGHT(טבלה1[[#This Row],[course_title]],10)</f>
        <v xml:space="preserve"> CFA exams</v>
      </c>
      <c r="E2908" t="str">
        <f>MID(טבלה1[[#This Row],[course_title]],2,10)</f>
        <v>isk Analys</v>
      </c>
      <c r="F2908" t="s">
        <v>665</v>
      </c>
      <c r="G2908" t="str">
        <f>REPLACE(טבלה1[[#This Row],[url]],19,3,"com")</f>
        <v>https://www.udemy.com/risk-analysis-in-capital-budgeting/</v>
      </c>
      <c r="H2908" t="b">
        <v>1</v>
      </c>
      <c r="I2908" s="4">
        <v>20</v>
      </c>
      <c r="J2908" s="5">
        <v>2268</v>
      </c>
      <c r="K2908" s="5">
        <v>4</v>
      </c>
      <c r="L2908" s="5">
        <v>47</v>
      </c>
      <c r="M2908">
        <v>1</v>
      </c>
      <c r="N2908" t="str">
        <f>VLOOKUP(טבלה1[[#This Row],[level_id]],Level_id!$A$2:$B$5,2)</f>
        <v>All levels</v>
      </c>
      <c r="O2908" t="str">
        <f>LOWER(טבלה1[[#This Row],[level_desc]])</f>
        <v>all levels</v>
      </c>
      <c r="P2908" s="3" t="str">
        <f>UPPER(טבלה1[[#This Row],[small letters]])</f>
        <v>ALL LEVELS</v>
      </c>
      <c r="Q2908">
        <f>LEN(טבלה1[[#This Row],[no spaces]])</f>
        <v>10</v>
      </c>
      <c r="R2908" t="str">
        <f>TRIM(טבלה1[[#This Row],[small letters]])</f>
        <v>all levels</v>
      </c>
      <c r="S2908" s="6">
        <v>5.5</v>
      </c>
      <c r="T2908" s="12">
        <v>42192</v>
      </c>
      <c r="U2908" s="6">
        <f>DAY(טבלה1[[#This Row],[published_date]])</f>
        <v>7</v>
      </c>
      <c r="V2908" s="6">
        <f>MONTH(טבלה1[[#This Row],[published_date]])</f>
        <v>7</v>
      </c>
      <c r="W2908" s="6">
        <f>YEAR(טבלה1[[#This Row],[published_date]])</f>
        <v>2015</v>
      </c>
      <c r="X2908">
        <v>1</v>
      </c>
      <c r="Y2908" t="str">
        <f>VLOOKUP(טבלה1[[#This Row],[subject_id]],Subject_id!$A$2:$B$5,2)</f>
        <v>Business Finance</v>
      </c>
      <c r="Z2908" s="7">
        <v>43318</v>
      </c>
      <c r="AA2908">
        <f>_xlfn.DAYS(טבלה1[[#This Row],[Removal_date]],טבלה1[[#This Row],[published_date]])</f>
        <v>1126</v>
      </c>
      <c r="AB2908" s="4">
        <f>טבלה1[[#This Row],[price]]*טבלה1[[#This Row],[num_subscribers]]</f>
        <v>45360</v>
      </c>
    </row>
    <row r="2909" spans="1:28" x14ac:dyDescent="0.3">
      <c r="A2909">
        <v>538560</v>
      </c>
      <c r="B2909" t="s">
        <v>1088</v>
      </c>
      <c r="C2909" t="str">
        <f>LEFT(טבלה1[[#This Row],[course_title]],10)</f>
        <v>Stocks For</v>
      </c>
      <c r="D2909" t="str">
        <f>RIGHT(טבלה1[[#This Row],[course_title]],10)</f>
        <v xml:space="preserve"> Investing</v>
      </c>
      <c r="E2909" t="str">
        <f>MID(טבלה1[[#This Row],[course_title]],2,10)</f>
        <v xml:space="preserve">tocks For </v>
      </c>
      <c r="F2909" t="s">
        <v>1089</v>
      </c>
      <c r="G2909" t="str">
        <f>REPLACE(טבלה1[[#This Row],[url]],19,3,"com")</f>
        <v>https://www.udemy.com/stocks-for-beginners-a-guide-to-investing/</v>
      </c>
      <c r="H2909" t="b">
        <v>1</v>
      </c>
      <c r="I2909" s="4">
        <v>20</v>
      </c>
      <c r="J2909" s="5">
        <v>64</v>
      </c>
      <c r="K2909" s="5">
        <v>15</v>
      </c>
      <c r="L2909" s="5">
        <v>14</v>
      </c>
      <c r="M2909">
        <v>2</v>
      </c>
      <c r="N2909" t="str">
        <f>VLOOKUP(טבלה1[[#This Row],[level_id]],Level_id!$A$2:$B$5,2)</f>
        <v>Beginner Level</v>
      </c>
      <c r="O2909" t="str">
        <f>LOWER(טבלה1[[#This Row],[level_desc]])</f>
        <v>beginner level</v>
      </c>
      <c r="P2909" s="3" t="str">
        <f>UPPER(טבלה1[[#This Row],[small letters]])</f>
        <v>BEGINNER LEVEL</v>
      </c>
      <c r="Q2909">
        <f>LEN(טבלה1[[#This Row],[no spaces]])</f>
        <v>14</v>
      </c>
      <c r="R2909" t="str">
        <f>TRIM(טבלה1[[#This Row],[small letters]])</f>
        <v>beginner level</v>
      </c>
      <c r="S2909" s="6">
        <v>1</v>
      </c>
      <c r="T2909" s="12">
        <v>42202</v>
      </c>
      <c r="U2909" s="6">
        <f>DAY(טבלה1[[#This Row],[published_date]])</f>
        <v>17</v>
      </c>
      <c r="V2909" s="6">
        <f>MONTH(טבלה1[[#This Row],[published_date]])</f>
        <v>7</v>
      </c>
      <c r="W2909" s="6">
        <f>YEAR(טבלה1[[#This Row],[published_date]])</f>
        <v>2015</v>
      </c>
      <c r="X2909">
        <v>1</v>
      </c>
      <c r="Y2909" t="str">
        <f>VLOOKUP(טבלה1[[#This Row],[subject_id]],Subject_id!$A$2:$B$5,2)</f>
        <v>Business Finance</v>
      </c>
      <c r="Z2909" s="7">
        <v>43465</v>
      </c>
      <c r="AA2909">
        <f>_xlfn.DAYS(טבלה1[[#This Row],[Removal_date]],טבלה1[[#This Row],[published_date]])</f>
        <v>1263</v>
      </c>
      <c r="AB2909" s="4">
        <f>טבלה1[[#This Row],[price]]*טבלה1[[#This Row],[num_subscribers]]</f>
        <v>1280</v>
      </c>
    </row>
    <row r="2910" spans="1:28" x14ac:dyDescent="0.3">
      <c r="A2910">
        <v>542950</v>
      </c>
      <c r="B2910" t="s">
        <v>2064</v>
      </c>
      <c r="C2910" t="str">
        <f>LEFT(טבלה1[[#This Row],[course_title]],10)</f>
        <v>MQL4 Bootc</v>
      </c>
      <c r="D2910" t="str">
        <f>RIGHT(טבלה1[[#This Row],[course_title]],10)</f>
        <v>etatrader4</v>
      </c>
      <c r="E2910" t="str">
        <f>MID(טבלה1[[#This Row],[course_title]],2,10)</f>
        <v>QL4 Bootca</v>
      </c>
      <c r="F2910" t="s">
        <v>2065</v>
      </c>
      <c r="G2910" t="str">
        <f>REPLACE(טבלה1[[#This Row],[url]],19,3,"com")</f>
        <v>https://www.udemy.com/mql4-bootcamp-tutorial-trading-robot-coding-in-metatrader4/</v>
      </c>
      <c r="H2910" t="b">
        <v>1</v>
      </c>
      <c r="I2910" s="4">
        <v>20</v>
      </c>
      <c r="J2910" s="5">
        <v>313</v>
      </c>
      <c r="K2910" s="5">
        <v>14</v>
      </c>
      <c r="L2910" s="5">
        <v>25</v>
      </c>
      <c r="M2910">
        <v>2</v>
      </c>
      <c r="N2910" t="str">
        <f>VLOOKUP(טבלה1[[#This Row],[level_id]],Level_id!$A$2:$B$5,2)</f>
        <v>Beginner Level</v>
      </c>
      <c r="O2910" t="str">
        <f>LOWER(טבלה1[[#This Row],[level_desc]])</f>
        <v>beginner level</v>
      </c>
      <c r="P2910" s="3" t="str">
        <f>UPPER(טבלה1[[#This Row],[small letters]])</f>
        <v>BEGINNER LEVEL</v>
      </c>
      <c r="Q2910">
        <f>LEN(טבלה1[[#This Row],[no spaces]])</f>
        <v>14</v>
      </c>
      <c r="R2910" t="str">
        <f>TRIM(טבלה1[[#This Row],[small letters]])</f>
        <v>beginner level</v>
      </c>
      <c r="S2910" s="6">
        <v>1</v>
      </c>
      <c r="T2910" s="12">
        <v>42190</v>
      </c>
      <c r="U2910" s="6">
        <f>DAY(טבלה1[[#This Row],[published_date]])</f>
        <v>5</v>
      </c>
      <c r="V2910" s="6">
        <f>MONTH(טבלה1[[#This Row],[published_date]])</f>
        <v>7</v>
      </c>
      <c r="W2910" s="6">
        <f>YEAR(טבלה1[[#This Row],[published_date]])</f>
        <v>2015</v>
      </c>
      <c r="X2910">
        <v>1</v>
      </c>
      <c r="Y2910" t="str">
        <f>VLOOKUP(טבלה1[[#This Row],[subject_id]],Subject_id!$A$2:$B$5,2)</f>
        <v>Business Finance</v>
      </c>
      <c r="Z2910" s="7">
        <v>43465</v>
      </c>
      <c r="AA2910">
        <f>_xlfn.DAYS(טבלה1[[#This Row],[Removal_date]],טבלה1[[#This Row],[published_date]])</f>
        <v>1275</v>
      </c>
      <c r="AB2910" s="4">
        <f>טבלה1[[#This Row],[price]]*טבלה1[[#This Row],[num_subscribers]]</f>
        <v>6260</v>
      </c>
    </row>
    <row r="2911" spans="1:28" x14ac:dyDescent="0.3">
      <c r="A2911">
        <v>544944</v>
      </c>
      <c r="B2911" t="s">
        <v>3036</v>
      </c>
      <c r="C2911" t="str">
        <f>LEFT(טבלה1[[#This Row],[course_title]],10)</f>
        <v>How to ill</v>
      </c>
      <c r="D2911" t="str">
        <f>RIGHT(טבלה1[[#This Row],[course_title]],10)</f>
        <v xml:space="preserve"> in Flash </v>
      </c>
      <c r="E2911" t="str">
        <f>MID(טבלה1[[#This Row],[course_title]],2,10)</f>
        <v>ow to illu</v>
      </c>
      <c r="F2911" t="s">
        <v>3037</v>
      </c>
      <c r="G2911" t="str">
        <f>REPLACE(טבלה1[[#This Row],[url]],19,3,"com")</f>
        <v>https://www.udemy.com/how-to-illustrate-in-flash/</v>
      </c>
      <c r="H2911" t="b">
        <v>1</v>
      </c>
      <c r="I2911" s="4">
        <v>20</v>
      </c>
      <c r="J2911" s="5">
        <v>5</v>
      </c>
      <c r="K2911" s="5">
        <v>2</v>
      </c>
      <c r="L2911" s="5">
        <v>17</v>
      </c>
      <c r="M2911">
        <v>2</v>
      </c>
      <c r="N2911" t="str">
        <f>VLOOKUP(טבלה1[[#This Row],[level_id]],Level_id!$A$2:$B$5,2)</f>
        <v>Beginner Level</v>
      </c>
      <c r="O2911" t="str">
        <f>LOWER(טבלה1[[#This Row],[level_desc]])</f>
        <v>beginner level</v>
      </c>
      <c r="P2911" s="3" t="str">
        <f>UPPER(טבלה1[[#This Row],[small letters]])</f>
        <v>BEGINNER LEVEL</v>
      </c>
      <c r="Q2911">
        <f>LEN(טבלה1[[#This Row],[no spaces]])</f>
        <v>14</v>
      </c>
      <c r="R2911" t="str">
        <f>TRIM(טבלה1[[#This Row],[small letters]])</f>
        <v>beginner level</v>
      </c>
      <c r="S2911" s="6">
        <v>2</v>
      </c>
      <c r="T2911" s="12">
        <v>42220</v>
      </c>
      <c r="U2911" s="6">
        <f>DAY(טבלה1[[#This Row],[published_date]])</f>
        <v>4</v>
      </c>
      <c r="V2911" s="6">
        <f>MONTH(טבלה1[[#This Row],[published_date]])</f>
        <v>8</v>
      </c>
      <c r="W2911" s="6">
        <f>YEAR(טבלה1[[#This Row],[published_date]])</f>
        <v>2015</v>
      </c>
      <c r="X2911">
        <v>2</v>
      </c>
      <c r="Y2911" t="str">
        <f>VLOOKUP(טבלה1[[#This Row],[subject_id]],Subject_id!$A$2:$B$5,2)</f>
        <v>Graphic Design</v>
      </c>
      <c r="Z2911" s="7">
        <v>43465</v>
      </c>
      <c r="AA2911">
        <f>_xlfn.DAYS(טבלה1[[#This Row],[Removal_date]],טבלה1[[#This Row],[published_date]])</f>
        <v>1245</v>
      </c>
      <c r="AB2911" s="4">
        <f>טבלה1[[#This Row],[price]]*טבלה1[[#This Row],[num_subscribers]]</f>
        <v>100</v>
      </c>
    </row>
    <row r="2912" spans="1:28" x14ac:dyDescent="0.3">
      <c r="A2912">
        <v>545524</v>
      </c>
      <c r="B2912" t="s">
        <v>6755</v>
      </c>
      <c r="C2912" t="str">
        <f>LEFT(טבלה1[[#This Row],[course_title]],10)</f>
        <v>Build Webs</v>
      </c>
      <c r="D2912" t="str">
        <f>RIGHT(טבלה1[[#This Row],[course_title]],10)</f>
        <v>utsourcing</v>
      </c>
      <c r="E2912" t="str">
        <f>MID(טבלה1[[#This Row],[course_title]],2,10)</f>
        <v>uild Websi</v>
      </c>
      <c r="F2912" t="s">
        <v>6756</v>
      </c>
      <c r="G2912" t="str">
        <f>REPLACE(טבלה1[[#This Row],[url]],19,3,"com")</f>
        <v>https://www.udemy.com/outsourcing-development-work/</v>
      </c>
      <c r="H2912" t="b">
        <v>1</v>
      </c>
      <c r="I2912" s="4">
        <v>20</v>
      </c>
      <c r="J2912" s="5">
        <v>2299</v>
      </c>
      <c r="K2912" s="5">
        <v>11</v>
      </c>
      <c r="L2912" s="5">
        <v>22</v>
      </c>
      <c r="M2912">
        <v>1</v>
      </c>
      <c r="N2912" t="str">
        <f>VLOOKUP(טבלה1[[#This Row],[level_id]],Level_id!$A$2:$B$5,2)</f>
        <v>All levels</v>
      </c>
      <c r="O2912" t="str">
        <f>LOWER(טבלה1[[#This Row],[level_desc]])</f>
        <v>all levels</v>
      </c>
      <c r="P2912" s="3" t="str">
        <f>UPPER(טבלה1[[#This Row],[small letters]])</f>
        <v>ALL LEVELS</v>
      </c>
      <c r="Q2912">
        <f>LEN(טבלה1[[#This Row],[no spaces]])</f>
        <v>10</v>
      </c>
      <c r="R2912" t="str">
        <f>TRIM(טבלה1[[#This Row],[small letters]])</f>
        <v>all levels</v>
      </c>
      <c r="S2912" s="6">
        <v>2</v>
      </c>
      <c r="T2912" s="12">
        <v>42205</v>
      </c>
      <c r="U2912" s="6">
        <f>DAY(טבלה1[[#This Row],[published_date]])</f>
        <v>20</v>
      </c>
      <c r="V2912" s="6">
        <f>MONTH(טבלה1[[#This Row],[published_date]])</f>
        <v>7</v>
      </c>
      <c r="W2912" s="6">
        <f>YEAR(טבלה1[[#This Row],[published_date]])</f>
        <v>2015</v>
      </c>
      <c r="X2912">
        <v>4</v>
      </c>
      <c r="Y2912" t="str">
        <f>VLOOKUP(טבלה1[[#This Row],[subject_id]],Subject_id!$A$2:$B$5,2)</f>
        <v>Web Development</v>
      </c>
      <c r="Z2912" s="7">
        <v>43734</v>
      </c>
      <c r="AA2912">
        <f>_xlfn.DAYS(טבלה1[[#This Row],[Removal_date]],טבלה1[[#This Row],[published_date]])</f>
        <v>1529</v>
      </c>
      <c r="AB2912" s="4">
        <f>טבלה1[[#This Row],[price]]*טבלה1[[#This Row],[num_subscribers]]</f>
        <v>45980</v>
      </c>
    </row>
    <row r="2913" spans="1:28" x14ac:dyDescent="0.3">
      <c r="A2913">
        <v>547190</v>
      </c>
      <c r="B2913" t="s">
        <v>3596</v>
      </c>
      <c r="C2913" t="str">
        <f>LEFT(טבלה1[[#This Row],[course_title]],10)</f>
        <v>Amazing Gr</v>
      </c>
      <c r="D2913" t="str">
        <f>RIGHT(טבלה1[[#This Row],[course_title]],10)</f>
        <v xml:space="preserve"> Beginners</v>
      </c>
      <c r="E2913" t="str">
        <f>MID(טבלה1[[#This Row],[course_title]],2,10)</f>
        <v>mazing Gra</v>
      </c>
      <c r="F2913" t="s">
        <v>3597</v>
      </c>
      <c r="G2913" t="str">
        <f>REPLACE(טבלה1[[#This Row],[url]],19,3,"com")</f>
        <v>https://www.udemy.com/amazing-graphic-design-for-beginners/</v>
      </c>
      <c r="H2913" t="b">
        <v>1</v>
      </c>
      <c r="I2913" s="4">
        <v>20</v>
      </c>
      <c r="J2913" s="5">
        <v>32</v>
      </c>
      <c r="K2913" s="5">
        <v>10</v>
      </c>
      <c r="L2913" s="5">
        <v>5</v>
      </c>
      <c r="M2913">
        <v>2</v>
      </c>
      <c r="N2913" t="str">
        <f>VLOOKUP(טבלה1[[#This Row],[level_id]],Level_id!$A$2:$B$5,2)</f>
        <v>Beginner Level</v>
      </c>
      <c r="O2913" t="str">
        <f>LOWER(טבלה1[[#This Row],[level_desc]])</f>
        <v>beginner level</v>
      </c>
      <c r="P2913" s="3" t="str">
        <f>UPPER(טבלה1[[#This Row],[small letters]])</f>
        <v>BEGINNER LEVEL</v>
      </c>
      <c r="Q2913">
        <f>LEN(טבלה1[[#This Row],[no spaces]])</f>
        <v>14</v>
      </c>
      <c r="R2913" t="str">
        <f>TRIM(טבלה1[[#This Row],[small letters]])</f>
        <v>beginner level</v>
      </c>
      <c r="S2913" s="6">
        <v>0.7</v>
      </c>
      <c r="T2913" s="12">
        <v>42193</v>
      </c>
      <c r="U2913" s="6">
        <f>DAY(טבלה1[[#This Row],[published_date]])</f>
        <v>8</v>
      </c>
      <c r="V2913" s="6">
        <f>MONTH(טבלה1[[#This Row],[published_date]])</f>
        <v>7</v>
      </c>
      <c r="W2913" s="6">
        <f>YEAR(טבלה1[[#This Row],[published_date]])</f>
        <v>2015</v>
      </c>
      <c r="X2913">
        <v>2</v>
      </c>
      <c r="Y2913" t="str">
        <f>VLOOKUP(טבלה1[[#This Row],[subject_id]],Subject_id!$A$2:$B$5,2)</f>
        <v>Graphic Design</v>
      </c>
      <c r="Z2913" s="7">
        <v>43465</v>
      </c>
      <c r="AA2913">
        <f>_xlfn.DAYS(טבלה1[[#This Row],[Removal_date]],טבלה1[[#This Row],[published_date]])</f>
        <v>1272</v>
      </c>
      <c r="AB2913" s="4">
        <f>טבלה1[[#This Row],[price]]*טבלה1[[#This Row],[num_subscribers]]</f>
        <v>640</v>
      </c>
    </row>
    <row r="2914" spans="1:28" x14ac:dyDescent="0.3">
      <c r="A2914">
        <v>547298</v>
      </c>
      <c r="B2914" t="s">
        <v>5551</v>
      </c>
      <c r="C2914" t="str">
        <f>LEFT(טבלה1[[#This Row],[course_title]],10)</f>
        <v xml:space="preserve">WordPress </v>
      </c>
      <c r="D2914" t="str">
        <f>RIGHT(טבלה1[[#This Row],[course_title]],10)</f>
        <v xml:space="preserve"> Made Easy</v>
      </c>
      <c r="E2914" t="str">
        <f>MID(טבלה1[[#This Row],[course_title]],2,10)</f>
        <v>ordPress L</v>
      </c>
      <c r="F2914" t="s">
        <v>5552</v>
      </c>
      <c r="G2914" t="str">
        <f>REPLACE(טבלה1[[#This Row],[url]],19,3,"com")</f>
        <v>https://www.udemy.com/wordpress-learning-management-system-create-a-learning-site/</v>
      </c>
      <c r="H2914" t="b">
        <v>1</v>
      </c>
      <c r="I2914" s="4">
        <v>20</v>
      </c>
      <c r="J2914" s="5">
        <v>2382</v>
      </c>
      <c r="K2914" s="5">
        <v>22</v>
      </c>
      <c r="L2914" s="5">
        <v>16</v>
      </c>
      <c r="M2914">
        <v>1</v>
      </c>
      <c r="N2914" t="str">
        <f>VLOOKUP(טבלה1[[#This Row],[level_id]],Level_id!$A$2:$B$5,2)</f>
        <v>All levels</v>
      </c>
      <c r="O2914" t="str">
        <f>LOWER(טבלה1[[#This Row],[level_desc]])</f>
        <v>all levels</v>
      </c>
      <c r="P2914" s="3" t="str">
        <f>UPPER(טבלה1[[#This Row],[small letters]])</f>
        <v>ALL LEVELS</v>
      </c>
      <c r="Q2914">
        <f>LEN(טבלה1[[#This Row],[no spaces]])</f>
        <v>10</v>
      </c>
      <c r="R2914" t="str">
        <f>TRIM(טבלה1[[#This Row],[small letters]])</f>
        <v>all levels</v>
      </c>
      <c r="S2914" s="6">
        <v>1.5</v>
      </c>
      <c r="T2914" s="12">
        <v>42193</v>
      </c>
      <c r="U2914" s="6">
        <f>DAY(טבלה1[[#This Row],[published_date]])</f>
        <v>8</v>
      </c>
      <c r="V2914" s="6">
        <f>MONTH(טבלה1[[#This Row],[published_date]])</f>
        <v>7</v>
      </c>
      <c r="W2914" s="6">
        <f>YEAR(טבלה1[[#This Row],[published_date]])</f>
        <v>2015</v>
      </c>
      <c r="X2914">
        <v>4</v>
      </c>
      <c r="Y2914" t="str">
        <f>VLOOKUP(טבלה1[[#This Row],[subject_id]],Subject_id!$A$2:$B$5,2)</f>
        <v>Web Development</v>
      </c>
      <c r="Z2914" s="7">
        <v>43734</v>
      </c>
      <c r="AA2914">
        <f>_xlfn.DAYS(טבלה1[[#This Row],[Removal_date]],טבלה1[[#This Row],[published_date]])</f>
        <v>1541</v>
      </c>
      <c r="AB2914" s="4">
        <f>טבלה1[[#This Row],[price]]*טבלה1[[#This Row],[num_subscribers]]</f>
        <v>47640</v>
      </c>
    </row>
    <row r="2915" spans="1:28" x14ac:dyDescent="0.3">
      <c r="A2915">
        <v>549094</v>
      </c>
      <c r="B2915" t="s">
        <v>6056</v>
      </c>
      <c r="C2915" t="str">
        <f>LEFT(טבלה1[[#This Row],[course_title]],10)</f>
        <v xml:space="preserve">Install a </v>
      </c>
      <c r="D2915" t="str">
        <f>RIGHT(טבלה1[[#This Row],[course_title]],10)</f>
        <v>rge Others</v>
      </c>
      <c r="E2915" t="str">
        <f>MID(טבלה1[[#This Row],[course_title]],2,10)</f>
        <v>nstall a W</v>
      </c>
      <c r="F2915" t="s">
        <v>6057</v>
      </c>
      <c r="G2915" t="str">
        <f>REPLACE(טבלה1[[#This Row],[url]],19,3,"com")</f>
        <v>https://www.udemy.com/how-to-install-a-wordpress-theme-the-right-way/</v>
      </c>
      <c r="H2915" t="b">
        <v>1</v>
      </c>
      <c r="I2915" s="4">
        <v>20</v>
      </c>
      <c r="J2915" s="5">
        <v>2335</v>
      </c>
      <c r="K2915" s="5">
        <v>13</v>
      </c>
      <c r="L2915" s="5">
        <v>18</v>
      </c>
      <c r="M2915">
        <v>1</v>
      </c>
      <c r="N2915" t="str">
        <f>VLOOKUP(טבלה1[[#This Row],[level_id]],Level_id!$A$2:$B$5,2)</f>
        <v>All levels</v>
      </c>
      <c r="O2915" t="str">
        <f>LOWER(טבלה1[[#This Row],[level_desc]])</f>
        <v>all levels</v>
      </c>
      <c r="P2915" s="3" t="str">
        <f>UPPER(טבלה1[[#This Row],[small letters]])</f>
        <v>ALL LEVELS</v>
      </c>
      <c r="Q2915">
        <f>LEN(טבלה1[[#This Row],[no spaces]])</f>
        <v>10</v>
      </c>
      <c r="R2915" t="str">
        <f>TRIM(טבלה1[[#This Row],[small letters]])</f>
        <v>all levels</v>
      </c>
      <c r="S2915" s="6">
        <v>1</v>
      </c>
      <c r="T2915" s="12">
        <v>42267</v>
      </c>
      <c r="U2915" s="6">
        <f>DAY(טבלה1[[#This Row],[published_date]])</f>
        <v>20</v>
      </c>
      <c r="V2915" s="6">
        <f>MONTH(טבלה1[[#This Row],[published_date]])</f>
        <v>9</v>
      </c>
      <c r="W2915" s="6">
        <f>YEAR(טבלה1[[#This Row],[published_date]])</f>
        <v>2015</v>
      </c>
      <c r="X2915">
        <v>4</v>
      </c>
      <c r="Y2915" t="str">
        <f>VLOOKUP(טבלה1[[#This Row],[subject_id]],Subject_id!$A$2:$B$5,2)</f>
        <v>Web Development</v>
      </c>
      <c r="Z2915" s="7">
        <v>43734</v>
      </c>
      <c r="AA2915">
        <f>_xlfn.DAYS(טבלה1[[#This Row],[Removal_date]],טבלה1[[#This Row],[published_date]])</f>
        <v>1467</v>
      </c>
      <c r="AB2915" s="4">
        <f>טבלה1[[#This Row],[price]]*טבלה1[[#This Row],[num_subscribers]]</f>
        <v>46700</v>
      </c>
    </row>
    <row r="2916" spans="1:28" x14ac:dyDescent="0.3">
      <c r="A2916">
        <v>550360</v>
      </c>
      <c r="B2916" t="s">
        <v>2717</v>
      </c>
      <c r="C2916" t="str">
        <f>LEFT(טבלה1[[#This Row],[course_title]],10)</f>
        <v>GIMP for B</v>
      </c>
      <c r="D2916" t="str">
        <f>RIGHT(טבלה1[[#This Row],[course_title]],10)</f>
        <v>ook Covers</v>
      </c>
      <c r="E2916" t="str">
        <f>MID(טבלה1[[#This Row],[course_title]],2,10)</f>
        <v>IMP for Be</v>
      </c>
      <c r="F2916" t="s">
        <v>2718</v>
      </c>
      <c r="G2916" t="str">
        <f>REPLACE(טבלה1[[#This Row],[url]],19,3,"com")</f>
        <v>https://www.udemy.com/gimp-for-beginners/</v>
      </c>
      <c r="H2916" t="b">
        <v>1</v>
      </c>
      <c r="I2916" s="4">
        <v>20</v>
      </c>
      <c r="J2916" s="5">
        <v>1002</v>
      </c>
      <c r="K2916" s="5">
        <v>29</v>
      </c>
      <c r="L2916" s="5">
        <v>44</v>
      </c>
      <c r="M2916">
        <v>2</v>
      </c>
      <c r="N2916" t="str">
        <f>VLOOKUP(טבלה1[[#This Row],[level_id]],Level_id!$A$2:$B$5,2)</f>
        <v>Beginner Level</v>
      </c>
      <c r="O2916" t="str">
        <f>LOWER(טבלה1[[#This Row],[level_desc]])</f>
        <v>beginner level</v>
      </c>
      <c r="P2916" s="3" t="str">
        <f>UPPER(טבלה1[[#This Row],[small letters]])</f>
        <v>BEGINNER LEVEL</v>
      </c>
      <c r="Q2916">
        <f>LEN(טבלה1[[#This Row],[no spaces]])</f>
        <v>14</v>
      </c>
      <c r="R2916" t="str">
        <f>TRIM(טבלה1[[#This Row],[small letters]])</f>
        <v>beginner level</v>
      </c>
      <c r="S2916" s="6">
        <v>6.5</v>
      </c>
      <c r="T2916" s="12">
        <v>42195</v>
      </c>
      <c r="U2916" s="6">
        <f>DAY(טבלה1[[#This Row],[published_date]])</f>
        <v>10</v>
      </c>
      <c r="V2916" s="6">
        <f>MONTH(טבלה1[[#This Row],[published_date]])</f>
        <v>7</v>
      </c>
      <c r="W2916" s="6">
        <f>YEAR(טבלה1[[#This Row],[published_date]])</f>
        <v>2015</v>
      </c>
      <c r="X2916">
        <v>2</v>
      </c>
      <c r="Y2916" t="str">
        <f>VLOOKUP(טבלה1[[#This Row],[subject_id]],Subject_id!$A$2:$B$5,2)</f>
        <v>Graphic Design</v>
      </c>
      <c r="Z2916" s="7">
        <v>43465</v>
      </c>
      <c r="AA2916">
        <f>_xlfn.DAYS(טבלה1[[#This Row],[Removal_date]],טבלה1[[#This Row],[published_date]])</f>
        <v>1270</v>
      </c>
      <c r="AB2916" s="4">
        <f>טבלה1[[#This Row],[price]]*טבלה1[[#This Row],[num_subscribers]]</f>
        <v>20040</v>
      </c>
    </row>
    <row r="2917" spans="1:28" x14ac:dyDescent="0.3">
      <c r="A2917">
        <v>550842</v>
      </c>
      <c r="B2917" t="s">
        <v>3792</v>
      </c>
      <c r="C2917" t="str">
        <f>LEFT(טבלה1[[#This Row],[course_title]],10)</f>
        <v xml:space="preserve">16 Guitar </v>
      </c>
      <c r="D2917" t="str">
        <f>RIGHT(טבלה1[[#This Row],[course_title]],10)</f>
        <v>ermediate)</v>
      </c>
      <c r="E2917" t="str">
        <f>MID(טבלה1[[#This Row],[course_title]],2,10)</f>
        <v>6 Guitar C</v>
      </c>
      <c r="F2917" t="s">
        <v>3793</v>
      </c>
      <c r="G2917" t="str">
        <f>REPLACE(טבלה1[[#This Row],[url]],19,3,"com")</f>
        <v>https://www.udemy.com/12-chords-to-jam-with/</v>
      </c>
      <c r="H2917" t="b">
        <v>1</v>
      </c>
      <c r="I2917" s="4">
        <v>20</v>
      </c>
      <c r="J2917" s="5">
        <v>1224</v>
      </c>
      <c r="K2917" s="5">
        <v>19</v>
      </c>
      <c r="L2917" s="5">
        <v>20</v>
      </c>
      <c r="M2917">
        <v>2</v>
      </c>
      <c r="N2917" t="str">
        <f>VLOOKUP(טבלה1[[#This Row],[level_id]],Level_id!$A$2:$B$5,2)</f>
        <v>Beginner Level</v>
      </c>
      <c r="O2917" t="str">
        <f>LOWER(טבלה1[[#This Row],[level_desc]])</f>
        <v>beginner level</v>
      </c>
      <c r="P2917" s="3" t="str">
        <f>UPPER(טבלה1[[#This Row],[small letters]])</f>
        <v>BEGINNER LEVEL</v>
      </c>
      <c r="Q2917">
        <f>LEN(טבלה1[[#This Row],[no spaces]])</f>
        <v>14</v>
      </c>
      <c r="R2917" t="str">
        <f>TRIM(טבלה1[[#This Row],[small letters]])</f>
        <v>beginner level</v>
      </c>
      <c r="S2917" s="6">
        <v>1</v>
      </c>
      <c r="T2917" s="12">
        <v>42195</v>
      </c>
      <c r="U2917" s="6">
        <f>DAY(טבלה1[[#This Row],[published_date]])</f>
        <v>10</v>
      </c>
      <c r="V2917" s="6">
        <f>MONTH(טבלה1[[#This Row],[published_date]])</f>
        <v>7</v>
      </c>
      <c r="W2917" s="6">
        <f>YEAR(טבלה1[[#This Row],[published_date]])</f>
        <v>2015</v>
      </c>
      <c r="X2917">
        <v>3</v>
      </c>
      <c r="Y2917" t="str">
        <f>VLOOKUP(טבלה1[[#This Row],[subject_id]],Subject_id!$A$2:$B$5,2)</f>
        <v>Musical Instruments</v>
      </c>
      <c r="Z2917" s="7">
        <v>43465</v>
      </c>
      <c r="AA2917">
        <f>_xlfn.DAYS(טבלה1[[#This Row],[Removal_date]],טבלה1[[#This Row],[published_date]])</f>
        <v>1270</v>
      </c>
      <c r="AB2917" s="4">
        <f>טבלה1[[#This Row],[price]]*טבלה1[[#This Row],[num_subscribers]]</f>
        <v>24480</v>
      </c>
    </row>
    <row r="2918" spans="1:28" x14ac:dyDescent="0.3">
      <c r="A2918">
        <v>551702</v>
      </c>
      <c r="B2918" t="s">
        <v>6266</v>
      </c>
      <c r="C2918" t="str">
        <f>LEFT(טבלה1[[#This Row],[course_title]],10)</f>
        <v>Learn to m</v>
      </c>
      <c r="D2918" t="str">
        <f>RIGHT(טבלה1[[#This Row],[course_title]],10)</f>
        <v>esign Lite</v>
      </c>
      <c r="E2918" t="str">
        <f>MID(טבלה1[[#This Row],[course_title]],2,10)</f>
        <v>earn to ma</v>
      </c>
      <c r="F2918" t="s">
        <v>6267</v>
      </c>
      <c r="G2918" t="str">
        <f>REPLACE(טבלה1[[#This Row],[url]],19,3,"com")</f>
        <v>https://www.udemy.com/learn-googles-material-design-lite/</v>
      </c>
      <c r="H2918" t="b">
        <v>1</v>
      </c>
      <c r="I2918" s="4">
        <v>20</v>
      </c>
      <c r="J2918" s="5">
        <v>1063</v>
      </c>
      <c r="K2918" s="5">
        <v>72</v>
      </c>
      <c r="L2918" s="5">
        <v>84</v>
      </c>
      <c r="M2918">
        <v>1</v>
      </c>
      <c r="N2918" t="str">
        <f>VLOOKUP(טבלה1[[#This Row],[level_id]],Level_id!$A$2:$B$5,2)</f>
        <v>All levels</v>
      </c>
      <c r="O2918" t="str">
        <f>LOWER(טבלה1[[#This Row],[level_desc]])</f>
        <v>all levels</v>
      </c>
      <c r="P2918" s="3" t="str">
        <f>UPPER(טבלה1[[#This Row],[small letters]])</f>
        <v>ALL LEVELS</v>
      </c>
      <c r="Q2918">
        <f>LEN(טבלה1[[#This Row],[no spaces]])</f>
        <v>10</v>
      </c>
      <c r="R2918" t="str">
        <f>TRIM(טבלה1[[#This Row],[small letters]])</f>
        <v>all levels</v>
      </c>
      <c r="S2918" s="6">
        <v>5.5</v>
      </c>
      <c r="T2918" s="12">
        <v>42205</v>
      </c>
      <c r="U2918" s="6">
        <f>DAY(טבלה1[[#This Row],[published_date]])</f>
        <v>20</v>
      </c>
      <c r="V2918" s="6">
        <f>MONTH(טבלה1[[#This Row],[published_date]])</f>
        <v>7</v>
      </c>
      <c r="W2918" s="6">
        <f>YEAR(טבלה1[[#This Row],[published_date]])</f>
        <v>2015</v>
      </c>
      <c r="X2918">
        <v>4</v>
      </c>
      <c r="Y2918" t="str">
        <f>VLOOKUP(טבלה1[[#This Row],[subject_id]],Subject_id!$A$2:$B$5,2)</f>
        <v>Web Development</v>
      </c>
      <c r="Z2918" s="7">
        <v>43734</v>
      </c>
      <c r="AA2918">
        <f>_xlfn.DAYS(טבלה1[[#This Row],[Removal_date]],טבלה1[[#This Row],[published_date]])</f>
        <v>1529</v>
      </c>
      <c r="AB2918" s="4">
        <f>טבלה1[[#This Row],[price]]*טבלה1[[#This Row],[num_subscribers]]</f>
        <v>21260</v>
      </c>
    </row>
    <row r="2919" spans="1:28" x14ac:dyDescent="0.3">
      <c r="A2919">
        <v>551964</v>
      </c>
      <c r="B2919" t="s">
        <v>3302</v>
      </c>
      <c r="C2919" t="str">
        <f>LEFT(טבלה1[[#This Row],[course_title]],10)</f>
        <v>Drawing fo</v>
      </c>
      <c r="D2919" t="str">
        <f>RIGHT(טבלה1[[#This Row],[course_title]],10)</f>
        <v>toon Women</v>
      </c>
      <c r="E2919" t="str">
        <f>MID(טבלה1[[#This Row],[course_title]],2,10)</f>
        <v>rawing for</v>
      </c>
      <c r="F2919" t="s">
        <v>3303</v>
      </c>
      <c r="G2919" t="str">
        <f>REPLACE(טבלה1[[#This Row],[url]],19,3,"com")</f>
        <v>https://www.udemy.com/drawing-for-all-levels-how-to-design-cartoon-women/</v>
      </c>
      <c r="H2919" t="b">
        <v>1</v>
      </c>
      <c r="I2919" s="4">
        <v>20</v>
      </c>
      <c r="J2919" s="5">
        <v>5</v>
      </c>
      <c r="K2919" s="5">
        <v>2</v>
      </c>
      <c r="L2919" s="5">
        <v>20</v>
      </c>
      <c r="M2919">
        <v>1</v>
      </c>
      <c r="N2919" t="str">
        <f>VLOOKUP(טבלה1[[#This Row],[level_id]],Level_id!$A$2:$B$5,2)</f>
        <v>All levels</v>
      </c>
      <c r="O2919" t="str">
        <f>LOWER(טבלה1[[#This Row],[level_desc]])</f>
        <v>all levels</v>
      </c>
      <c r="P2919" s="3" t="str">
        <f>UPPER(טבלה1[[#This Row],[small letters]])</f>
        <v>ALL LEVELS</v>
      </c>
      <c r="Q2919">
        <f>LEN(טבלה1[[#This Row],[no spaces]])</f>
        <v>10</v>
      </c>
      <c r="R2919" t="str">
        <f>TRIM(טבלה1[[#This Row],[small letters]])</f>
        <v>all levels</v>
      </c>
      <c r="S2919" s="6">
        <v>1.5</v>
      </c>
      <c r="T2919" s="12">
        <v>42199</v>
      </c>
      <c r="U2919" s="6">
        <f>DAY(טבלה1[[#This Row],[published_date]])</f>
        <v>14</v>
      </c>
      <c r="V2919" s="6">
        <f>MONTH(טבלה1[[#This Row],[published_date]])</f>
        <v>7</v>
      </c>
      <c r="W2919" s="6">
        <f>YEAR(טבלה1[[#This Row],[published_date]])</f>
        <v>2015</v>
      </c>
      <c r="X2919">
        <v>2</v>
      </c>
      <c r="Y2919" t="str">
        <f>VLOOKUP(טבלה1[[#This Row],[subject_id]],Subject_id!$A$2:$B$5,2)</f>
        <v>Graphic Design</v>
      </c>
      <c r="Z2919" s="7">
        <v>43734</v>
      </c>
      <c r="AA2919">
        <f>_xlfn.DAYS(טבלה1[[#This Row],[Removal_date]],טבלה1[[#This Row],[published_date]])</f>
        <v>1535</v>
      </c>
      <c r="AB2919" s="4">
        <f>טבלה1[[#This Row],[price]]*טבלה1[[#This Row],[num_subscribers]]</f>
        <v>100</v>
      </c>
    </row>
    <row r="2920" spans="1:28" x14ac:dyDescent="0.3">
      <c r="A2920">
        <v>552058</v>
      </c>
      <c r="B2920" t="s">
        <v>652</v>
      </c>
      <c r="C2920" t="str">
        <f>LEFT(טבלה1[[#This Row],[course_title]],10)</f>
        <v>Analyze Re</v>
      </c>
      <c r="D2920" t="str">
        <f>RIGHT(טבלה1[[#This Row],[course_title]],10)</f>
        <v>l Modeling</v>
      </c>
      <c r="E2920" t="str">
        <f>MID(טבלה1[[#This Row],[course_title]],2,10)</f>
        <v>nalyze Rea</v>
      </c>
      <c r="F2920" t="s">
        <v>653</v>
      </c>
      <c r="G2920" t="str">
        <f>REPLACE(טבלה1[[#This Row],[url]],19,3,"com")</f>
        <v>https://www.udemy.com/real-estate-financial-modeling/</v>
      </c>
      <c r="H2920" t="b">
        <v>1</v>
      </c>
      <c r="I2920" s="4">
        <v>20</v>
      </c>
      <c r="J2920" s="5">
        <v>120</v>
      </c>
      <c r="K2920" s="5">
        <v>18</v>
      </c>
      <c r="L2920" s="5">
        <v>21</v>
      </c>
      <c r="M2920">
        <v>1</v>
      </c>
      <c r="N2920" t="str">
        <f>VLOOKUP(טבלה1[[#This Row],[level_id]],Level_id!$A$2:$B$5,2)</f>
        <v>All levels</v>
      </c>
      <c r="O2920" t="str">
        <f>LOWER(טבלה1[[#This Row],[level_desc]])</f>
        <v>all levels</v>
      </c>
      <c r="P2920" s="3" t="str">
        <f>UPPER(טבלה1[[#This Row],[small letters]])</f>
        <v>ALL LEVELS</v>
      </c>
      <c r="Q2920">
        <f>LEN(טבלה1[[#This Row],[no spaces]])</f>
        <v>10</v>
      </c>
      <c r="R2920" t="str">
        <f>TRIM(טבלה1[[#This Row],[small letters]])</f>
        <v>all levels</v>
      </c>
      <c r="S2920" s="6">
        <v>2</v>
      </c>
      <c r="T2920" s="12">
        <v>42206</v>
      </c>
      <c r="U2920" s="6">
        <f>DAY(טבלה1[[#This Row],[published_date]])</f>
        <v>21</v>
      </c>
      <c r="V2920" s="6">
        <f>MONTH(טבלה1[[#This Row],[published_date]])</f>
        <v>7</v>
      </c>
      <c r="W2920" s="6">
        <f>YEAR(טבלה1[[#This Row],[published_date]])</f>
        <v>2015</v>
      </c>
      <c r="X2920">
        <v>1</v>
      </c>
      <c r="Y2920" t="str">
        <f>VLOOKUP(טבלה1[[#This Row],[subject_id]],Subject_id!$A$2:$B$5,2)</f>
        <v>Business Finance</v>
      </c>
      <c r="Z2920" s="7">
        <v>43318</v>
      </c>
      <c r="AA2920">
        <f>_xlfn.DAYS(טבלה1[[#This Row],[Removal_date]],טבלה1[[#This Row],[published_date]])</f>
        <v>1112</v>
      </c>
      <c r="AB2920" s="4">
        <f>טבלה1[[#This Row],[price]]*טבלה1[[#This Row],[num_subscribers]]</f>
        <v>2400</v>
      </c>
    </row>
    <row r="2921" spans="1:28" x14ac:dyDescent="0.3">
      <c r="A2921">
        <v>552650</v>
      </c>
      <c r="B2921" t="s">
        <v>3942</v>
      </c>
      <c r="C2921" t="str">
        <f>LEFT(טבלה1[[#This Row],[course_title]],10)</f>
        <v>Beginner P</v>
      </c>
      <c r="D2921" t="str">
        <f>RIGHT(טבלה1[[#This Row],[course_title]],10)</f>
        <v>nner Piano</v>
      </c>
      <c r="E2921" t="str">
        <f>MID(טבלה1[[#This Row],[course_title]],2,10)</f>
        <v>eginner Pi</v>
      </c>
      <c r="F2921" t="s">
        <v>3943</v>
      </c>
      <c r="G2921" t="str">
        <f>REPLACE(טבלה1[[#This Row],[url]],19,3,"com")</f>
        <v>https://www.udemy.com/beginner-piano/</v>
      </c>
      <c r="H2921" t="b">
        <v>1</v>
      </c>
      <c r="I2921" s="4">
        <v>20</v>
      </c>
      <c r="J2921" s="5">
        <v>776</v>
      </c>
      <c r="K2921" s="5">
        <v>79</v>
      </c>
      <c r="L2921" s="5">
        <v>89</v>
      </c>
      <c r="M2921">
        <v>2</v>
      </c>
      <c r="N2921" t="str">
        <f>VLOOKUP(טבלה1[[#This Row],[level_id]],Level_id!$A$2:$B$5,2)</f>
        <v>Beginner Level</v>
      </c>
      <c r="O2921" t="str">
        <f>LOWER(טבלה1[[#This Row],[level_desc]])</f>
        <v>beginner level</v>
      </c>
      <c r="P2921" s="3" t="str">
        <f>UPPER(טבלה1[[#This Row],[small letters]])</f>
        <v>BEGINNER LEVEL</v>
      </c>
      <c r="Q2921">
        <f>LEN(טבלה1[[#This Row],[no spaces]])</f>
        <v>14</v>
      </c>
      <c r="R2921" t="str">
        <f>TRIM(טבלה1[[#This Row],[small letters]])</f>
        <v>beginner level</v>
      </c>
      <c r="S2921" s="6">
        <v>4</v>
      </c>
      <c r="T2921" s="12">
        <v>42221</v>
      </c>
      <c r="U2921" s="6">
        <f>DAY(טבלה1[[#This Row],[published_date]])</f>
        <v>5</v>
      </c>
      <c r="V2921" s="6">
        <f>MONTH(טבלה1[[#This Row],[published_date]])</f>
        <v>8</v>
      </c>
      <c r="W2921" s="6">
        <f>YEAR(טבלה1[[#This Row],[published_date]])</f>
        <v>2015</v>
      </c>
      <c r="X2921">
        <v>3</v>
      </c>
      <c r="Y2921" t="str">
        <f>VLOOKUP(טבלה1[[#This Row],[subject_id]],Subject_id!$A$2:$B$5,2)</f>
        <v>Musical Instruments</v>
      </c>
      <c r="Z2921" s="7">
        <v>43465</v>
      </c>
      <c r="AA2921">
        <f>_xlfn.DAYS(טבלה1[[#This Row],[Removal_date]],טבלה1[[#This Row],[published_date]])</f>
        <v>1244</v>
      </c>
      <c r="AB2921" s="4">
        <f>טבלה1[[#This Row],[price]]*טבלה1[[#This Row],[num_subscribers]]</f>
        <v>15520</v>
      </c>
    </row>
    <row r="2922" spans="1:28" x14ac:dyDescent="0.3">
      <c r="A2922">
        <v>553582</v>
      </c>
      <c r="B2922" t="s">
        <v>5535</v>
      </c>
      <c r="C2922" t="str">
        <f>LEFT(טבלה1[[#This Row],[course_title]],10)</f>
        <v>Learn Java</v>
      </c>
      <c r="D2922" t="str">
        <f>RIGHT(טבלה1[[#This Row],[course_title]],10)</f>
        <v>om scratch</v>
      </c>
      <c r="E2922" t="str">
        <f>MID(טבלה1[[#This Row],[course_title]],2,10)</f>
        <v>earn JavaS</v>
      </c>
      <c r="F2922" t="s">
        <v>5536</v>
      </c>
      <c r="G2922" t="str">
        <f>REPLACE(טבלה1[[#This Row],[url]],19,3,"com")</f>
        <v>https://www.udemy.com/learn-javascript-from-scratch/</v>
      </c>
      <c r="H2922" t="b">
        <v>1</v>
      </c>
      <c r="I2922" s="4">
        <v>20</v>
      </c>
      <c r="J2922" s="5">
        <v>4193</v>
      </c>
      <c r="K2922" s="5">
        <v>92</v>
      </c>
      <c r="L2922" s="5">
        <v>44</v>
      </c>
      <c r="M2922">
        <v>2</v>
      </c>
      <c r="N2922" t="str">
        <f>VLOOKUP(טבלה1[[#This Row],[level_id]],Level_id!$A$2:$B$5,2)</f>
        <v>Beginner Level</v>
      </c>
      <c r="O2922" t="str">
        <f>LOWER(טבלה1[[#This Row],[level_desc]])</f>
        <v>beginner level</v>
      </c>
      <c r="P2922" s="3" t="str">
        <f>UPPER(טבלה1[[#This Row],[small letters]])</f>
        <v>BEGINNER LEVEL</v>
      </c>
      <c r="Q2922">
        <f>LEN(טבלה1[[#This Row],[no spaces]])</f>
        <v>14</v>
      </c>
      <c r="R2922" t="str">
        <f>TRIM(טבלה1[[#This Row],[small letters]])</f>
        <v>beginner level</v>
      </c>
      <c r="S2922" s="6">
        <v>2.5</v>
      </c>
      <c r="T2922" s="12">
        <v>42215</v>
      </c>
      <c r="U2922" s="6">
        <f>DAY(טבלה1[[#This Row],[published_date]])</f>
        <v>30</v>
      </c>
      <c r="V2922" s="6">
        <f>MONTH(טבלה1[[#This Row],[published_date]])</f>
        <v>7</v>
      </c>
      <c r="W2922" s="6">
        <f>YEAR(טבלה1[[#This Row],[published_date]])</f>
        <v>2015</v>
      </c>
      <c r="X2922">
        <v>4</v>
      </c>
      <c r="Y2922" t="str">
        <f>VLOOKUP(טבלה1[[#This Row],[subject_id]],Subject_id!$A$2:$B$5,2)</f>
        <v>Web Development</v>
      </c>
      <c r="Z2922" s="7">
        <v>43465</v>
      </c>
      <c r="AA2922">
        <f>_xlfn.DAYS(טבלה1[[#This Row],[Removal_date]],טבלה1[[#This Row],[published_date]])</f>
        <v>1250</v>
      </c>
      <c r="AB2922" s="4">
        <f>טבלה1[[#This Row],[price]]*טבלה1[[#This Row],[num_subscribers]]</f>
        <v>83860</v>
      </c>
    </row>
    <row r="2923" spans="1:28" x14ac:dyDescent="0.3">
      <c r="A2923">
        <v>553832</v>
      </c>
      <c r="B2923" t="s">
        <v>3078</v>
      </c>
      <c r="C2923" t="str">
        <f>LEFT(טבלה1[[#This Row],[course_title]],10)</f>
        <v>Create Pro</v>
      </c>
      <c r="D2923" t="str">
        <f>RIGHT(טבלה1[[#This Row],[course_title]],10)</f>
        <v xml:space="preserve"> Photoshop</v>
      </c>
      <c r="E2923" t="str">
        <f>MID(טבלה1[[#This Row],[course_title]],2,10)</f>
        <v>reate Prof</v>
      </c>
      <c r="F2923" t="s">
        <v>3079</v>
      </c>
      <c r="G2923" t="str">
        <f>REPLACE(טבלה1[[#This Row],[url]],19,3,"com")</f>
        <v>https://www.udemy.com/create-professional-character-designs-in-photoshop/</v>
      </c>
      <c r="H2923" t="b">
        <v>1</v>
      </c>
      <c r="I2923" s="4">
        <v>20</v>
      </c>
      <c r="J2923" s="5">
        <v>228</v>
      </c>
      <c r="K2923" s="5">
        <v>11</v>
      </c>
      <c r="L2923" s="5">
        <v>21</v>
      </c>
      <c r="M2923">
        <v>4</v>
      </c>
      <c r="N2923" t="str">
        <f>VLOOKUP(טבלה1[[#This Row],[level_id]],Level_id!$A$2:$B$5,2)</f>
        <v>Intermediate Level</v>
      </c>
      <c r="O2923" t="str">
        <f>LOWER(טבלה1[[#This Row],[level_desc]])</f>
        <v>intermediate level</v>
      </c>
      <c r="P2923" s="3" t="str">
        <f>UPPER(טבלה1[[#This Row],[small letters]])</f>
        <v>INTERMEDIATE LEVEL</v>
      </c>
      <c r="Q2923">
        <f>LEN(טבלה1[[#This Row],[no spaces]])</f>
        <v>18</v>
      </c>
      <c r="R2923" t="str">
        <f>TRIM(טבלה1[[#This Row],[small letters]])</f>
        <v>intermediate level</v>
      </c>
      <c r="S2923" s="6">
        <v>4</v>
      </c>
      <c r="T2923" s="12">
        <v>42199</v>
      </c>
      <c r="U2923" s="6">
        <f>DAY(טבלה1[[#This Row],[published_date]])</f>
        <v>14</v>
      </c>
      <c r="V2923" s="6">
        <f>MONTH(טבלה1[[#This Row],[published_date]])</f>
        <v>7</v>
      </c>
      <c r="W2923" s="6">
        <f>YEAR(טבלה1[[#This Row],[published_date]])</f>
        <v>2015</v>
      </c>
      <c r="X2923">
        <v>2</v>
      </c>
      <c r="Y2923" t="str">
        <f>VLOOKUP(טבלה1[[#This Row],[subject_id]],Subject_id!$A$2:$B$5,2)</f>
        <v>Graphic Design</v>
      </c>
      <c r="Z2923" s="7">
        <v>44114</v>
      </c>
      <c r="AA2923">
        <f>_xlfn.DAYS(טבלה1[[#This Row],[Removal_date]],טבלה1[[#This Row],[published_date]])</f>
        <v>1915</v>
      </c>
      <c r="AB2923" s="4">
        <f>טבלה1[[#This Row],[price]]*טבלה1[[#This Row],[num_subscribers]]</f>
        <v>4560</v>
      </c>
    </row>
    <row r="2924" spans="1:28" x14ac:dyDescent="0.3">
      <c r="A2924">
        <v>554570</v>
      </c>
      <c r="B2924" t="s">
        <v>7165</v>
      </c>
      <c r="C2924" t="str">
        <f>LEFT(טבלה1[[#This Row],[course_title]],10)</f>
        <v>Building a</v>
      </c>
      <c r="D2924" t="str">
        <f>RIGHT(טבלה1[[#This Row],[course_title]],10)</f>
        <v xml:space="preserve">CSS, Js ) </v>
      </c>
      <c r="E2924" t="str">
        <f>MID(טבלה1[[#This Row],[course_title]],2,10)</f>
        <v xml:space="preserve">uilding a </v>
      </c>
      <c r="F2924" t="s">
        <v>7166</v>
      </c>
      <c r="G2924" t="str">
        <f>REPLACE(טבלה1[[#This Row],[url]],19,3,"com")</f>
        <v>https://www.udemy.com/build-a-portfolio-website-in-90-minutes-html-css-js/</v>
      </c>
      <c r="H2924" t="b">
        <v>1</v>
      </c>
      <c r="I2924" s="4">
        <v>20</v>
      </c>
      <c r="J2924" s="5">
        <v>5272</v>
      </c>
      <c r="K2924" s="5">
        <v>111</v>
      </c>
      <c r="L2924" s="5">
        <v>24</v>
      </c>
      <c r="M2924">
        <v>1</v>
      </c>
      <c r="N2924" t="str">
        <f>VLOOKUP(טבלה1[[#This Row],[level_id]],Level_id!$A$2:$B$5,2)</f>
        <v>All levels</v>
      </c>
      <c r="O2924" t="str">
        <f>LOWER(טבלה1[[#This Row],[level_desc]])</f>
        <v>all levels</v>
      </c>
      <c r="P2924" s="3" t="str">
        <f>UPPER(טבלה1[[#This Row],[small letters]])</f>
        <v>ALL LEVELS</v>
      </c>
      <c r="Q2924">
        <f>LEN(טבלה1[[#This Row],[no spaces]])</f>
        <v>10</v>
      </c>
      <c r="R2924" t="str">
        <f>TRIM(טבלה1[[#This Row],[small letters]])</f>
        <v>all levels</v>
      </c>
      <c r="S2924" s="6">
        <v>2</v>
      </c>
      <c r="T2924" s="12">
        <v>42213</v>
      </c>
      <c r="U2924" s="6">
        <f>DAY(טבלה1[[#This Row],[published_date]])</f>
        <v>28</v>
      </c>
      <c r="V2924" s="6">
        <f>MONTH(טבלה1[[#This Row],[published_date]])</f>
        <v>7</v>
      </c>
      <c r="W2924" s="6">
        <f>YEAR(טבלה1[[#This Row],[published_date]])</f>
        <v>2015</v>
      </c>
      <c r="X2924">
        <v>4</v>
      </c>
      <c r="Y2924" t="str">
        <f>VLOOKUP(טבלה1[[#This Row],[subject_id]],Subject_id!$A$2:$B$5,2)</f>
        <v>Web Development</v>
      </c>
      <c r="Z2924" s="7">
        <v>43734</v>
      </c>
      <c r="AA2924">
        <f>_xlfn.DAYS(טבלה1[[#This Row],[Removal_date]],טבלה1[[#This Row],[published_date]])</f>
        <v>1521</v>
      </c>
      <c r="AB2924" s="4">
        <f>טבלה1[[#This Row],[price]]*טבלה1[[#This Row],[num_subscribers]]</f>
        <v>105440</v>
      </c>
    </row>
    <row r="2925" spans="1:28" x14ac:dyDescent="0.3">
      <c r="A2925">
        <v>559046</v>
      </c>
      <c r="B2925" t="s">
        <v>3508</v>
      </c>
      <c r="C2925" t="str">
        <f>LEFT(טבלה1[[#This Row],[course_title]],10)</f>
        <v>Basic Grap</v>
      </c>
      <c r="D2925" t="str">
        <f>RIGHT(טבלה1[[#This Row],[course_title]],10)</f>
        <v>PowerPoint</v>
      </c>
      <c r="E2925" t="str">
        <f>MID(טבלה1[[#This Row],[course_title]],2,10)</f>
        <v>asic Graph</v>
      </c>
      <c r="F2925" t="s">
        <v>3509</v>
      </c>
      <c r="G2925" t="str">
        <f>REPLACE(טבלה1[[#This Row],[url]],19,3,"com")</f>
        <v>https://www.udemy.com/basic-graphic-design-for-powerpoint/</v>
      </c>
      <c r="H2925" t="b">
        <v>1</v>
      </c>
      <c r="I2925" s="4">
        <v>20</v>
      </c>
      <c r="J2925" s="5">
        <v>88</v>
      </c>
      <c r="K2925" s="5">
        <v>8</v>
      </c>
      <c r="L2925" s="5">
        <v>14</v>
      </c>
      <c r="M2925">
        <v>2</v>
      </c>
      <c r="N2925" t="str">
        <f>VLOOKUP(טבלה1[[#This Row],[level_id]],Level_id!$A$2:$B$5,2)</f>
        <v>Beginner Level</v>
      </c>
      <c r="O2925" t="str">
        <f>LOWER(טבלה1[[#This Row],[level_desc]])</f>
        <v>beginner level</v>
      </c>
      <c r="P2925" s="3" t="str">
        <f>UPPER(טבלה1[[#This Row],[small letters]])</f>
        <v>BEGINNER LEVEL</v>
      </c>
      <c r="Q2925">
        <f>LEN(טבלה1[[#This Row],[no spaces]])</f>
        <v>14</v>
      </c>
      <c r="R2925" t="str">
        <f>TRIM(טבלה1[[#This Row],[small letters]])</f>
        <v>beginner level</v>
      </c>
      <c r="S2925" s="6">
        <v>1</v>
      </c>
      <c r="T2925" s="12">
        <v>42211</v>
      </c>
      <c r="U2925" s="6">
        <f>DAY(טבלה1[[#This Row],[published_date]])</f>
        <v>26</v>
      </c>
      <c r="V2925" s="6">
        <f>MONTH(טבלה1[[#This Row],[published_date]])</f>
        <v>7</v>
      </c>
      <c r="W2925" s="6">
        <f>YEAR(טבלה1[[#This Row],[published_date]])</f>
        <v>2015</v>
      </c>
      <c r="X2925">
        <v>2</v>
      </c>
      <c r="Y2925" t="str">
        <f>VLOOKUP(טבלה1[[#This Row],[subject_id]],Subject_id!$A$2:$B$5,2)</f>
        <v>Graphic Design</v>
      </c>
      <c r="Z2925" s="7">
        <v>43465</v>
      </c>
      <c r="AA2925">
        <f>_xlfn.DAYS(טבלה1[[#This Row],[Removal_date]],טבלה1[[#This Row],[published_date]])</f>
        <v>1254</v>
      </c>
      <c r="AB2925" s="4">
        <f>טבלה1[[#This Row],[price]]*טבלה1[[#This Row],[num_subscribers]]</f>
        <v>1760</v>
      </c>
    </row>
    <row r="2926" spans="1:28" x14ac:dyDescent="0.3">
      <c r="A2926">
        <v>559204</v>
      </c>
      <c r="B2926" t="s">
        <v>2797</v>
      </c>
      <c r="C2926" t="str">
        <f>LEFT(טבלה1[[#This Row],[course_title]],10)</f>
        <v xml:space="preserve">Photoshop </v>
      </c>
      <c r="D2926" t="str">
        <f>RIGHT(טבלה1[[#This Row],[course_title]],10)</f>
        <v xml:space="preserve"> Sketching</v>
      </c>
      <c r="E2926" t="str">
        <f>MID(טבלה1[[#This Row],[course_title]],2,10)</f>
        <v>hotoshop Q</v>
      </c>
      <c r="F2926" t="s">
        <v>2798</v>
      </c>
      <c r="G2926" t="str">
        <f>REPLACE(טבלה1[[#This Row],[url]],19,3,"com")</f>
        <v>https://www.udemy.com/photoshop-quickstart-guide-to-digital-sketching/</v>
      </c>
      <c r="H2926" t="b">
        <v>1</v>
      </c>
      <c r="I2926" s="4">
        <v>20</v>
      </c>
      <c r="J2926" s="5">
        <v>1679</v>
      </c>
      <c r="K2926" s="5">
        <v>24</v>
      </c>
      <c r="L2926" s="5">
        <v>15</v>
      </c>
      <c r="M2926">
        <v>2</v>
      </c>
      <c r="N2926" t="str">
        <f>VLOOKUP(טבלה1[[#This Row],[level_id]],Level_id!$A$2:$B$5,2)</f>
        <v>Beginner Level</v>
      </c>
      <c r="O2926" t="str">
        <f>LOWER(טבלה1[[#This Row],[level_desc]])</f>
        <v>beginner level</v>
      </c>
      <c r="P2926" s="3" t="str">
        <f>UPPER(טבלה1[[#This Row],[small letters]])</f>
        <v>BEGINNER LEVEL</v>
      </c>
      <c r="Q2926">
        <f>LEN(טבלה1[[#This Row],[no spaces]])</f>
        <v>14</v>
      </c>
      <c r="R2926" t="str">
        <f>TRIM(טבלה1[[#This Row],[small letters]])</f>
        <v>beginner level</v>
      </c>
      <c r="S2926" s="6">
        <v>1</v>
      </c>
      <c r="T2926" s="12">
        <v>42264</v>
      </c>
      <c r="U2926" s="6">
        <f>DAY(טבלה1[[#This Row],[published_date]])</f>
        <v>17</v>
      </c>
      <c r="V2926" s="6">
        <f>MONTH(טבלה1[[#This Row],[published_date]])</f>
        <v>9</v>
      </c>
      <c r="W2926" s="6">
        <f>YEAR(טבלה1[[#This Row],[published_date]])</f>
        <v>2015</v>
      </c>
      <c r="X2926">
        <v>2</v>
      </c>
      <c r="Y2926" t="str">
        <f>VLOOKUP(טבלה1[[#This Row],[subject_id]],Subject_id!$A$2:$B$5,2)</f>
        <v>Graphic Design</v>
      </c>
      <c r="Z2926" s="7">
        <v>43465</v>
      </c>
      <c r="AA2926">
        <f>_xlfn.DAYS(טבלה1[[#This Row],[Removal_date]],טבלה1[[#This Row],[published_date]])</f>
        <v>1201</v>
      </c>
      <c r="AB2926" s="4">
        <f>טבלה1[[#This Row],[price]]*טבלה1[[#This Row],[num_subscribers]]</f>
        <v>33580</v>
      </c>
    </row>
    <row r="2927" spans="1:28" x14ac:dyDescent="0.3">
      <c r="A2927">
        <v>559328</v>
      </c>
      <c r="B2927" t="s">
        <v>1764</v>
      </c>
      <c r="C2927" t="str">
        <f>LEFT(טבלה1[[#This Row],[course_title]],10)</f>
        <v>CÃ³mo usar</v>
      </c>
      <c r="D2927" t="str">
        <f>RIGHT(טבלה1[[#This Row],[course_title]],10)</f>
        <v>r trading?</v>
      </c>
      <c r="E2927" t="str">
        <f>MID(טבלה1[[#This Row],[course_title]],2,10)</f>
        <v xml:space="preserve">Ã³mo usar </v>
      </c>
      <c r="F2927" t="s">
        <v>1765</v>
      </c>
      <c r="G2927" t="str">
        <f>REPLACE(טבלה1[[#This Row],[url]],19,3,"com")</f>
        <v>https://www.udemy.com/como-usar-metatrader-4-para-hacer-trading/</v>
      </c>
      <c r="H2927" t="b">
        <v>1</v>
      </c>
      <c r="I2927" s="4">
        <v>20</v>
      </c>
      <c r="J2927" s="5">
        <v>25</v>
      </c>
      <c r="K2927" s="5">
        <v>1</v>
      </c>
      <c r="L2927" s="5">
        <v>25</v>
      </c>
      <c r="M2927">
        <v>1</v>
      </c>
      <c r="N2927" t="str">
        <f>VLOOKUP(טבלה1[[#This Row],[level_id]],Level_id!$A$2:$B$5,2)</f>
        <v>All levels</v>
      </c>
      <c r="O2927" t="str">
        <f>LOWER(טבלה1[[#This Row],[level_desc]])</f>
        <v>all levels</v>
      </c>
      <c r="P2927" s="3" t="str">
        <f>UPPER(טבלה1[[#This Row],[small letters]])</f>
        <v>ALL LEVELS</v>
      </c>
      <c r="Q2927">
        <f>LEN(טבלה1[[#This Row],[no spaces]])</f>
        <v>10</v>
      </c>
      <c r="R2927" t="str">
        <f>TRIM(טבלה1[[#This Row],[small letters]])</f>
        <v>all levels</v>
      </c>
      <c r="S2927" s="6">
        <v>6</v>
      </c>
      <c r="T2927" s="12">
        <v>42215</v>
      </c>
      <c r="U2927" s="6">
        <f>DAY(טבלה1[[#This Row],[published_date]])</f>
        <v>30</v>
      </c>
      <c r="V2927" s="6">
        <f>MONTH(טבלה1[[#This Row],[published_date]])</f>
        <v>7</v>
      </c>
      <c r="W2927" s="6">
        <f>YEAR(טבלה1[[#This Row],[published_date]])</f>
        <v>2015</v>
      </c>
      <c r="X2927">
        <v>1</v>
      </c>
      <c r="Y2927" t="str">
        <f>VLOOKUP(טבלה1[[#This Row],[subject_id]],Subject_id!$A$2:$B$5,2)</f>
        <v>Business Finance</v>
      </c>
      <c r="Z2927" s="7">
        <v>43318</v>
      </c>
      <c r="AA2927">
        <f>_xlfn.DAYS(טבלה1[[#This Row],[Removal_date]],טבלה1[[#This Row],[published_date]])</f>
        <v>1103</v>
      </c>
      <c r="AB2927" s="4">
        <f>טבלה1[[#This Row],[price]]*טבלה1[[#This Row],[num_subscribers]]</f>
        <v>500</v>
      </c>
    </row>
    <row r="2928" spans="1:28" x14ac:dyDescent="0.3">
      <c r="A2928">
        <v>559438</v>
      </c>
      <c r="B2928" t="s">
        <v>4821</v>
      </c>
      <c r="C2928" t="str">
        <f>LEFT(טבלה1[[#This Row],[course_title]],10)</f>
        <v>Instant Ha</v>
      </c>
      <c r="D2928" t="str">
        <f>RIGHT(טבלה1[[#This Row],[course_title]],10)</f>
        <v>right now!</v>
      </c>
      <c r="E2928" t="str">
        <f>MID(טבלה1[[#This Row],[course_title]],2,10)</f>
        <v>nstant Har</v>
      </c>
      <c r="F2928" t="s">
        <v>4822</v>
      </c>
      <c r="G2928" t="str">
        <f>REPLACE(טבלה1[[#This Row],[url]],19,3,"com")</f>
        <v>https://www.udemy.com/instant-harmonica-play-beethovens-ode-to-joy-right-now/</v>
      </c>
      <c r="H2928" t="b">
        <v>1</v>
      </c>
      <c r="I2928" s="4">
        <v>20</v>
      </c>
      <c r="J2928" s="5">
        <v>455</v>
      </c>
      <c r="K2928" s="5">
        <v>3</v>
      </c>
      <c r="L2928" s="5">
        <v>11</v>
      </c>
      <c r="M2928">
        <v>2</v>
      </c>
      <c r="N2928" t="str">
        <f>VLOOKUP(טבלה1[[#This Row],[level_id]],Level_id!$A$2:$B$5,2)</f>
        <v>Beginner Level</v>
      </c>
      <c r="O2928" t="str">
        <f>LOWER(טבלה1[[#This Row],[level_desc]])</f>
        <v>beginner level</v>
      </c>
      <c r="P2928" s="3" t="str">
        <f>UPPER(טבלה1[[#This Row],[small letters]])</f>
        <v>BEGINNER LEVEL</v>
      </c>
      <c r="Q2928">
        <f>LEN(טבלה1[[#This Row],[no spaces]])</f>
        <v>14</v>
      </c>
      <c r="R2928" t="str">
        <f>TRIM(טבלה1[[#This Row],[small letters]])</f>
        <v>beginner level</v>
      </c>
      <c r="S2928" s="6">
        <v>1</v>
      </c>
      <c r="T2928" s="12">
        <v>42207</v>
      </c>
      <c r="U2928" s="6">
        <f>DAY(טבלה1[[#This Row],[published_date]])</f>
        <v>22</v>
      </c>
      <c r="V2928" s="6">
        <f>MONTH(טבלה1[[#This Row],[published_date]])</f>
        <v>7</v>
      </c>
      <c r="W2928" s="6">
        <f>YEAR(טבלה1[[#This Row],[published_date]])</f>
        <v>2015</v>
      </c>
      <c r="X2928">
        <v>3</v>
      </c>
      <c r="Y2928" t="str">
        <f>VLOOKUP(טבלה1[[#This Row],[subject_id]],Subject_id!$A$2:$B$5,2)</f>
        <v>Musical Instruments</v>
      </c>
      <c r="Z2928" s="7">
        <v>43465</v>
      </c>
      <c r="AA2928">
        <f>_xlfn.DAYS(טבלה1[[#This Row],[Removal_date]],טבלה1[[#This Row],[published_date]])</f>
        <v>1258</v>
      </c>
      <c r="AB2928" s="4">
        <f>טבלה1[[#This Row],[price]]*טבלה1[[#This Row],[num_subscribers]]</f>
        <v>9100</v>
      </c>
    </row>
    <row r="2929" spans="1:28" x14ac:dyDescent="0.3">
      <c r="A2929">
        <v>560662</v>
      </c>
      <c r="B2929" t="s">
        <v>3620</v>
      </c>
      <c r="C2929" t="str">
        <f>LEFT(טבלה1[[#This Row],[course_title]],10)</f>
        <v>Instant Ha</v>
      </c>
      <c r="D2929" t="str">
        <f>RIGHT(טבלה1[[#This Row],[course_title]],10)</f>
        <v>easy steps</v>
      </c>
      <c r="E2929" t="str">
        <f>MID(טבלה1[[#This Row],[course_title]],2,10)</f>
        <v>nstant Har</v>
      </c>
      <c r="F2929" t="s">
        <v>3621</v>
      </c>
      <c r="G2929" t="str">
        <f>REPLACE(טבלה1[[#This Row],[url]],19,3,"com")</f>
        <v>https://www.udemy.com/instant-harmonica-how-to-get-single-notes-in-5-easy-steps/</v>
      </c>
      <c r="H2929" t="b">
        <v>1</v>
      </c>
      <c r="I2929" s="4">
        <v>20</v>
      </c>
      <c r="J2929" s="5">
        <v>835</v>
      </c>
      <c r="K2929" s="5">
        <v>10</v>
      </c>
      <c r="L2929" s="5">
        <v>7</v>
      </c>
      <c r="M2929">
        <v>2</v>
      </c>
      <c r="N2929" t="str">
        <f>VLOOKUP(טבלה1[[#This Row],[level_id]],Level_id!$A$2:$B$5,2)</f>
        <v>Beginner Level</v>
      </c>
      <c r="O2929" t="str">
        <f>LOWER(טבלה1[[#This Row],[level_desc]])</f>
        <v>beginner level</v>
      </c>
      <c r="P2929" s="3" t="str">
        <f>UPPER(טבלה1[[#This Row],[small letters]])</f>
        <v>BEGINNER LEVEL</v>
      </c>
      <c r="Q2929">
        <f>LEN(טבלה1[[#This Row],[no spaces]])</f>
        <v>14</v>
      </c>
      <c r="R2929" t="str">
        <f>TRIM(טבלה1[[#This Row],[small letters]])</f>
        <v>beginner level</v>
      </c>
      <c r="S2929" s="6">
        <v>0.63333333300000005</v>
      </c>
      <c r="T2929" s="12">
        <v>42207</v>
      </c>
      <c r="U2929" s="6">
        <f>DAY(טבלה1[[#This Row],[published_date]])</f>
        <v>22</v>
      </c>
      <c r="V2929" s="6">
        <f>MONTH(טבלה1[[#This Row],[published_date]])</f>
        <v>7</v>
      </c>
      <c r="W2929" s="6">
        <f>YEAR(טבלה1[[#This Row],[published_date]])</f>
        <v>2015</v>
      </c>
      <c r="X2929">
        <v>3</v>
      </c>
      <c r="Y2929" t="str">
        <f>VLOOKUP(טבלה1[[#This Row],[subject_id]],Subject_id!$A$2:$B$5,2)</f>
        <v>Musical Instruments</v>
      </c>
      <c r="Z2929" s="7">
        <v>43465</v>
      </c>
      <c r="AA2929">
        <f>_xlfn.DAYS(טבלה1[[#This Row],[Removal_date]],טבלה1[[#This Row],[published_date]])</f>
        <v>1258</v>
      </c>
      <c r="AB2929" s="4">
        <f>טבלה1[[#This Row],[price]]*טבלה1[[#This Row],[num_subscribers]]</f>
        <v>16700</v>
      </c>
    </row>
    <row r="2930" spans="1:28" x14ac:dyDescent="0.3">
      <c r="A2930">
        <v>561774</v>
      </c>
      <c r="B2930" t="s">
        <v>4301</v>
      </c>
      <c r="C2930" t="str">
        <f>LEFT(טבלה1[[#This Row],[course_title]],10)</f>
        <v>Instant Ha</v>
      </c>
      <c r="D2930" t="str">
        <f>RIGHT(טבלה1[[#This Row],[course_title]],10)</f>
        <v>ly Malone!</v>
      </c>
      <c r="E2930" t="str">
        <f>MID(טבלה1[[#This Row],[course_title]],2,10)</f>
        <v>nstant Har</v>
      </c>
      <c r="F2930" t="s">
        <v>4302</v>
      </c>
      <c r="G2930" t="str">
        <f>REPLACE(טבלה1[[#This Row],[url]],19,3,"com")</f>
        <v>https://www.udemy.com/instant-harmonica-play-the-irish-tune-molly-molone-today/</v>
      </c>
      <c r="H2930" t="b">
        <v>1</v>
      </c>
      <c r="I2930" s="4">
        <v>20</v>
      </c>
      <c r="J2930" s="5">
        <v>420</v>
      </c>
      <c r="K2930" s="5">
        <v>2</v>
      </c>
      <c r="L2930" s="5">
        <v>13</v>
      </c>
      <c r="M2930">
        <v>2</v>
      </c>
      <c r="N2930" t="str">
        <f>VLOOKUP(טבלה1[[#This Row],[level_id]],Level_id!$A$2:$B$5,2)</f>
        <v>Beginner Level</v>
      </c>
      <c r="O2930" t="str">
        <f>LOWER(טבלה1[[#This Row],[level_desc]])</f>
        <v>beginner level</v>
      </c>
      <c r="P2930" s="3" t="str">
        <f>UPPER(טבלה1[[#This Row],[small letters]])</f>
        <v>BEGINNER LEVEL</v>
      </c>
      <c r="Q2930">
        <f>LEN(טבלה1[[#This Row],[no spaces]])</f>
        <v>14</v>
      </c>
      <c r="R2930" t="str">
        <f>TRIM(טבלה1[[#This Row],[small letters]])</f>
        <v>beginner level</v>
      </c>
      <c r="S2930" s="6">
        <v>1</v>
      </c>
      <c r="T2930" s="12">
        <v>42208</v>
      </c>
      <c r="U2930" s="6">
        <f>DAY(טבלה1[[#This Row],[published_date]])</f>
        <v>23</v>
      </c>
      <c r="V2930" s="6">
        <f>MONTH(טבלה1[[#This Row],[published_date]])</f>
        <v>7</v>
      </c>
      <c r="W2930" s="6">
        <f>YEAR(טבלה1[[#This Row],[published_date]])</f>
        <v>2015</v>
      </c>
      <c r="X2930">
        <v>3</v>
      </c>
      <c r="Y2930" t="str">
        <f>VLOOKUP(טבלה1[[#This Row],[subject_id]],Subject_id!$A$2:$B$5,2)</f>
        <v>Musical Instruments</v>
      </c>
      <c r="Z2930" s="7">
        <v>43465</v>
      </c>
      <c r="AA2930">
        <f>_xlfn.DAYS(טבלה1[[#This Row],[Removal_date]],טבלה1[[#This Row],[published_date]])</f>
        <v>1257</v>
      </c>
      <c r="AB2930" s="4">
        <f>טבלה1[[#This Row],[price]]*טבלה1[[#This Row],[num_subscribers]]</f>
        <v>8400</v>
      </c>
    </row>
    <row r="2931" spans="1:28" x14ac:dyDescent="0.3">
      <c r="A2931">
        <v>561800</v>
      </c>
      <c r="B2931" t="s">
        <v>3504</v>
      </c>
      <c r="C2931" t="str">
        <f>LEFT(טבלה1[[#This Row],[course_title]],10)</f>
        <v>Intro to A</v>
      </c>
      <c r="D2931" t="str">
        <f>RIGHT(טבלה1[[#This Row],[course_title]],10)</f>
        <v>llustrator</v>
      </c>
      <c r="E2931" t="str">
        <f>MID(טבלה1[[#This Row],[course_title]],2,10)</f>
        <v>ntro to Ad</v>
      </c>
      <c r="F2931" t="s">
        <v>3505</v>
      </c>
      <c r="G2931" t="str">
        <f>REPLACE(טבלה1[[#This Row],[url]],19,3,"com")</f>
        <v>https://www.udemy.com/intro-to-adobe-illustrator/</v>
      </c>
      <c r="H2931" t="b">
        <v>1</v>
      </c>
      <c r="I2931" s="4">
        <v>20</v>
      </c>
      <c r="J2931" s="5">
        <v>189</v>
      </c>
      <c r="K2931" s="5">
        <v>13</v>
      </c>
      <c r="L2931" s="5">
        <v>55</v>
      </c>
      <c r="M2931">
        <v>2</v>
      </c>
      <c r="N2931" t="str">
        <f>VLOOKUP(טבלה1[[#This Row],[level_id]],Level_id!$A$2:$B$5,2)</f>
        <v>Beginner Level</v>
      </c>
      <c r="O2931" t="str">
        <f>LOWER(טבלה1[[#This Row],[level_desc]])</f>
        <v>beginner level</v>
      </c>
      <c r="P2931" s="3" t="str">
        <f>UPPER(טבלה1[[#This Row],[small letters]])</f>
        <v>BEGINNER LEVEL</v>
      </c>
      <c r="Q2931">
        <f>LEN(טבלה1[[#This Row],[no spaces]])</f>
        <v>14</v>
      </c>
      <c r="R2931" t="str">
        <f>TRIM(טבלה1[[#This Row],[small letters]])</f>
        <v>beginner level</v>
      </c>
      <c r="S2931" s="6">
        <v>6</v>
      </c>
      <c r="T2931" s="12">
        <v>42223</v>
      </c>
      <c r="U2931" s="6">
        <f>DAY(טבלה1[[#This Row],[published_date]])</f>
        <v>7</v>
      </c>
      <c r="V2931" s="6">
        <f>MONTH(טבלה1[[#This Row],[published_date]])</f>
        <v>8</v>
      </c>
      <c r="W2931" s="6">
        <f>YEAR(טבלה1[[#This Row],[published_date]])</f>
        <v>2015</v>
      </c>
      <c r="X2931">
        <v>2</v>
      </c>
      <c r="Y2931" t="str">
        <f>VLOOKUP(טבלה1[[#This Row],[subject_id]],Subject_id!$A$2:$B$5,2)</f>
        <v>Graphic Design</v>
      </c>
      <c r="Z2931" s="7">
        <v>43465</v>
      </c>
      <c r="AA2931">
        <f>_xlfn.DAYS(טבלה1[[#This Row],[Removal_date]],טבלה1[[#This Row],[published_date]])</f>
        <v>1242</v>
      </c>
      <c r="AB2931" s="4">
        <f>טבלה1[[#This Row],[price]]*טבלה1[[#This Row],[num_subscribers]]</f>
        <v>3780</v>
      </c>
    </row>
    <row r="2932" spans="1:28" x14ac:dyDescent="0.3">
      <c r="A2932">
        <v>562668</v>
      </c>
      <c r="B2932" t="s">
        <v>2318</v>
      </c>
      <c r="C2932" t="str">
        <f>LEFT(טבלה1[[#This Row],[course_title]],10)</f>
        <v xml:space="preserve">Financial </v>
      </c>
      <c r="D2932" t="str">
        <f>RIGHT(טבלה1[[#This Row],[course_title]],10)</f>
        <v>sy for All</v>
      </c>
      <c r="E2932" t="str">
        <f>MID(טבלה1[[#This Row],[course_title]],2,10)</f>
        <v>inancial A</v>
      </c>
      <c r="F2932" t="s">
        <v>2319</v>
      </c>
      <c r="G2932" t="str">
        <f>REPLACE(טבלה1[[#This Row],[url]],19,3,"com")</f>
        <v>https://www.udemy.com/financialaccounting/</v>
      </c>
      <c r="H2932" t="b">
        <v>1</v>
      </c>
      <c r="I2932" s="4">
        <v>20</v>
      </c>
      <c r="J2932" s="5">
        <v>87</v>
      </c>
      <c r="K2932" s="5">
        <v>22</v>
      </c>
      <c r="L2932" s="5">
        <v>86</v>
      </c>
      <c r="M2932">
        <v>1</v>
      </c>
      <c r="N2932" t="str">
        <f>VLOOKUP(טבלה1[[#This Row],[level_id]],Level_id!$A$2:$B$5,2)</f>
        <v>All levels</v>
      </c>
      <c r="O2932" t="str">
        <f>LOWER(טבלה1[[#This Row],[level_desc]])</f>
        <v>all levels</v>
      </c>
      <c r="P2932" s="3" t="str">
        <f>UPPER(טבלה1[[#This Row],[small letters]])</f>
        <v>ALL LEVELS</v>
      </c>
      <c r="Q2932">
        <f>LEN(טבלה1[[#This Row],[no spaces]])</f>
        <v>10</v>
      </c>
      <c r="R2932" t="str">
        <f>TRIM(טבלה1[[#This Row],[small letters]])</f>
        <v>all levels</v>
      </c>
      <c r="S2932" s="6">
        <v>4</v>
      </c>
      <c r="T2932" s="12">
        <v>42248</v>
      </c>
      <c r="U2932" s="6">
        <f>DAY(טבלה1[[#This Row],[published_date]])</f>
        <v>1</v>
      </c>
      <c r="V2932" s="6">
        <f>MONTH(טבלה1[[#This Row],[published_date]])</f>
        <v>9</v>
      </c>
      <c r="W2932" s="6">
        <f>YEAR(טבלה1[[#This Row],[published_date]])</f>
        <v>2015</v>
      </c>
      <c r="X2932">
        <v>1</v>
      </c>
      <c r="Y2932" t="str">
        <f>VLOOKUP(טבלה1[[#This Row],[subject_id]],Subject_id!$A$2:$B$5,2)</f>
        <v>Business Finance</v>
      </c>
      <c r="Z2932" s="7">
        <v>43734</v>
      </c>
      <c r="AA2932">
        <f>_xlfn.DAYS(טבלה1[[#This Row],[Removal_date]],טבלה1[[#This Row],[published_date]])</f>
        <v>1486</v>
      </c>
      <c r="AB2932" s="4">
        <f>טבלה1[[#This Row],[price]]*טבלה1[[#This Row],[num_subscribers]]</f>
        <v>1740</v>
      </c>
    </row>
    <row r="2933" spans="1:28" x14ac:dyDescent="0.3">
      <c r="A2933">
        <v>563880</v>
      </c>
      <c r="B2933" t="s">
        <v>7181</v>
      </c>
      <c r="C2933" t="str">
        <f>LEFT(טבלה1[[#This Row],[course_title]],10)</f>
        <v>Single Pag</v>
      </c>
      <c r="D2933" t="str">
        <f>RIGHT(טבלה1[[#This Row],[course_title]],10)</f>
        <v xml:space="preserve"> AngularJS</v>
      </c>
      <c r="E2933" t="str">
        <f>MID(טבלה1[[#This Row],[course_title]],2,10)</f>
        <v>ingle Page</v>
      </c>
      <c r="F2933" t="s">
        <v>7182</v>
      </c>
      <c r="G2933" t="str">
        <f>REPLACE(טבלה1[[#This Row],[url]],19,3,"com")</f>
        <v>https://www.udemy.com/maruti-spa-angularjs/</v>
      </c>
      <c r="H2933" t="b">
        <v>1</v>
      </c>
      <c r="I2933" s="4">
        <v>20</v>
      </c>
      <c r="J2933" s="5">
        <v>722</v>
      </c>
      <c r="K2933" s="5">
        <v>53</v>
      </c>
      <c r="L2933" s="5">
        <v>18</v>
      </c>
      <c r="M2933">
        <v>4</v>
      </c>
      <c r="N2933" t="str">
        <f>VLOOKUP(טבלה1[[#This Row],[level_id]],Level_id!$A$2:$B$5,2)</f>
        <v>Intermediate Level</v>
      </c>
      <c r="O2933" t="str">
        <f>LOWER(טבלה1[[#This Row],[level_desc]])</f>
        <v>intermediate level</v>
      </c>
      <c r="P2933" s="3" t="str">
        <f>UPPER(טבלה1[[#This Row],[small letters]])</f>
        <v>INTERMEDIATE LEVEL</v>
      </c>
      <c r="Q2933">
        <f>LEN(טבלה1[[#This Row],[no spaces]])</f>
        <v>18</v>
      </c>
      <c r="R2933" t="str">
        <f>TRIM(טבלה1[[#This Row],[small letters]])</f>
        <v>intermediate level</v>
      </c>
      <c r="S2933" s="6">
        <v>1.5</v>
      </c>
      <c r="T2933" s="12">
        <v>42232</v>
      </c>
      <c r="U2933" s="6">
        <f>DAY(טבלה1[[#This Row],[published_date]])</f>
        <v>16</v>
      </c>
      <c r="V2933" s="6">
        <f>MONTH(טבלה1[[#This Row],[published_date]])</f>
        <v>8</v>
      </c>
      <c r="W2933" s="6">
        <f>YEAR(טבלה1[[#This Row],[published_date]])</f>
        <v>2015</v>
      </c>
      <c r="X2933">
        <v>4</v>
      </c>
      <c r="Y2933" t="str">
        <f>VLOOKUP(טבלה1[[#This Row],[subject_id]],Subject_id!$A$2:$B$5,2)</f>
        <v>Web Development</v>
      </c>
      <c r="Z2933" s="7">
        <v>44114</v>
      </c>
      <c r="AA2933">
        <f>_xlfn.DAYS(טבלה1[[#This Row],[Removal_date]],טבלה1[[#This Row],[published_date]])</f>
        <v>1882</v>
      </c>
      <c r="AB2933" s="4">
        <f>טבלה1[[#This Row],[price]]*טבלה1[[#This Row],[num_subscribers]]</f>
        <v>14440</v>
      </c>
    </row>
    <row r="2934" spans="1:28" x14ac:dyDescent="0.3">
      <c r="A2934">
        <v>564446</v>
      </c>
      <c r="B2934" t="s">
        <v>3670</v>
      </c>
      <c r="C2934" t="str">
        <f>LEFT(טבלה1[[#This Row],[course_title]],10)</f>
        <v>Instant Ha</v>
      </c>
      <c r="D2934" t="str">
        <f>RIGHT(טבלה1[[#This Row],[course_title]],10)</f>
        <v xml:space="preserve">0 minutes </v>
      </c>
      <c r="E2934" t="str">
        <f>MID(טבלה1[[#This Row],[course_title]],2,10)</f>
        <v>nstant Har</v>
      </c>
      <c r="F2934" t="s">
        <v>3671</v>
      </c>
      <c r="G2934" t="str">
        <f>REPLACE(טבלה1[[#This Row],[url]],19,3,"com")</f>
        <v>https://www.udemy.com/instant-harmonica-play-two-star-wars-themes-in-30-minutes/</v>
      </c>
      <c r="H2934" t="b">
        <v>1</v>
      </c>
      <c r="I2934" s="4">
        <v>20</v>
      </c>
      <c r="J2934" s="5">
        <v>605</v>
      </c>
      <c r="K2934" s="5">
        <v>21</v>
      </c>
      <c r="L2934" s="5">
        <v>11</v>
      </c>
      <c r="M2934">
        <v>2</v>
      </c>
      <c r="N2934" t="str">
        <f>VLOOKUP(טבלה1[[#This Row],[level_id]],Level_id!$A$2:$B$5,2)</f>
        <v>Beginner Level</v>
      </c>
      <c r="O2934" t="str">
        <f>LOWER(טבלה1[[#This Row],[level_desc]])</f>
        <v>beginner level</v>
      </c>
      <c r="P2934" s="3" t="str">
        <f>UPPER(טבלה1[[#This Row],[small letters]])</f>
        <v>BEGINNER LEVEL</v>
      </c>
      <c r="Q2934">
        <f>LEN(טבלה1[[#This Row],[no spaces]])</f>
        <v>14</v>
      </c>
      <c r="R2934" t="str">
        <f>TRIM(טבלה1[[#This Row],[small letters]])</f>
        <v>beginner level</v>
      </c>
      <c r="S2934" s="6">
        <v>0.7</v>
      </c>
      <c r="T2934" s="12">
        <v>42213</v>
      </c>
      <c r="U2934" s="6">
        <f>DAY(טבלה1[[#This Row],[published_date]])</f>
        <v>28</v>
      </c>
      <c r="V2934" s="6">
        <f>MONTH(טבלה1[[#This Row],[published_date]])</f>
        <v>7</v>
      </c>
      <c r="W2934" s="6">
        <f>YEAR(טבלה1[[#This Row],[published_date]])</f>
        <v>2015</v>
      </c>
      <c r="X2934">
        <v>3</v>
      </c>
      <c r="Y2934" t="str">
        <f>VLOOKUP(טבלה1[[#This Row],[subject_id]],Subject_id!$A$2:$B$5,2)</f>
        <v>Musical Instruments</v>
      </c>
      <c r="Z2934" s="7">
        <v>43465</v>
      </c>
      <c r="AA2934">
        <f>_xlfn.DAYS(טבלה1[[#This Row],[Removal_date]],טבלה1[[#This Row],[published_date]])</f>
        <v>1252</v>
      </c>
      <c r="AB2934" s="4">
        <f>טבלה1[[#This Row],[price]]*טבלה1[[#This Row],[num_subscribers]]</f>
        <v>12100</v>
      </c>
    </row>
    <row r="2935" spans="1:28" x14ac:dyDescent="0.3">
      <c r="A2935">
        <v>565384</v>
      </c>
      <c r="B2935" t="s">
        <v>6617</v>
      </c>
      <c r="C2935" t="str">
        <f>LEFT(טבלה1[[#This Row],[course_title]],10)</f>
        <v>Introducti</v>
      </c>
      <c r="D2935" t="str">
        <f>RIGHT(טבלה1[[#This Row],[course_title]],10)</f>
        <v>g with PHP</v>
      </c>
      <c r="E2935" t="str">
        <f>MID(טבלה1[[#This Row],[course_title]],2,10)</f>
        <v>ntroductio</v>
      </c>
      <c r="F2935" t="s">
        <v>6618</v>
      </c>
      <c r="G2935" t="str">
        <f>REPLACE(טבלה1[[#This Row],[url]],19,3,"com")</f>
        <v>https://www.udemy.com/introduction-to-modern-programming-with-php/</v>
      </c>
      <c r="H2935" t="b">
        <v>1</v>
      </c>
      <c r="I2935" s="4">
        <v>20</v>
      </c>
      <c r="J2935" s="5">
        <v>954</v>
      </c>
      <c r="K2935" s="5">
        <v>183</v>
      </c>
      <c r="L2935" s="5">
        <v>123</v>
      </c>
      <c r="M2935">
        <v>2</v>
      </c>
      <c r="N2935" t="str">
        <f>VLOOKUP(טבלה1[[#This Row],[level_id]],Level_id!$A$2:$B$5,2)</f>
        <v>Beginner Level</v>
      </c>
      <c r="O2935" t="str">
        <f>LOWER(טבלה1[[#This Row],[level_desc]])</f>
        <v>beginner level</v>
      </c>
      <c r="P2935" s="3" t="str">
        <f>UPPER(טבלה1[[#This Row],[small letters]])</f>
        <v>BEGINNER LEVEL</v>
      </c>
      <c r="Q2935">
        <f>LEN(טבלה1[[#This Row],[no spaces]])</f>
        <v>14</v>
      </c>
      <c r="R2935" t="str">
        <f>TRIM(טבלה1[[#This Row],[small letters]])</f>
        <v>beginner level</v>
      </c>
      <c r="S2935" s="6">
        <v>16</v>
      </c>
      <c r="T2935" s="12">
        <v>42243</v>
      </c>
      <c r="U2935" s="6">
        <f>DAY(טבלה1[[#This Row],[published_date]])</f>
        <v>27</v>
      </c>
      <c r="V2935" s="6">
        <f>MONTH(טבלה1[[#This Row],[published_date]])</f>
        <v>8</v>
      </c>
      <c r="W2935" s="6">
        <f>YEAR(טבלה1[[#This Row],[published_date]])</f>
        <v>2015</v>
      </c>
      <c r="X2935">
        <v>4</v>
      </c>
      <c r="Y2935" t="str">
        <f>VLOOKUP(טבלה1[[#This Row],[subject_id]],Subject_id!$A$2:$B$5,2)</f>
        <v>Web Development</v>
      </c>
      <c r="Z2935" s="7">
        <v>43465</v>
      </c>
      <c r="AA2935">
        <f>_xlfn.DAYS(טבלה1[[#This Row],[Removal_date]],טבלה1[[#This Row],[published_date]])</f>
        <v>1222</v>
      </c>
      <c r="AB2935" s="4">
        <f>טבלה1[[#This Row],[price]]*טבלה1[[#This Row],[num_subscribers]]</f>
        <v>19080</v>
      </c>
    </row>
    <row r="2936" spans="1:28" x14ac:dyDescent="0.3">
      <c r="A2936">
        <v>566678</v>
      </c>
      <c r="B2936" t="s">
        <v>4042</v>
      </c>
      <c r="C2936" t="str">
        <f>LEFT(טבלה1[[#This Row],[course_title]],10)</f>
        <v>Learn 4 Ch</v>
      </c>
      <c r="D2936" t="str">
        <f>RIGHT(טבלה1[[#This Row],[course_title]],10)</f>
        <v xml:space="preserve"> of Songs!</v>
      </c>
      <c r="E2936" t="str">
        <f>MID(טבלה1[[#This Row],[course_title]],2,10)</f>
        <v>earn 4 Cho</v>
      </c>
      <c r="F2936" t="s">
        <v>4043</v>
      </c>
      <c r="G2936" t="str">
        <f>REPLACE(טבלה1[[#This Row],[url]],19,3,"com")</f>
        <v>https://www.udemy.com/learn-4-chords-and-play-thousands-of-songs/</v>
      </c>
      <c r="H2936" t="b">
        <v>1</v>
      </c>
      <c r="I2936" s="4">
        <v>20</v>
      </c>
      <c r="J2936" s="5">
        <v>4560</v>
      </c>
      <c r="K2936" s="5">
        <v>177</v>
      </c>
      <c r="L2936" s="5">
        <v>22</v>
      </c>
      <c r="M2936">
        <v>2</v>
      </c>
      <c r="N2936" t="str">
        <f>VLOOKUP(טבלה1[[#This Row],[level_id]],Level_id!$A$2:$B$5,2)</f>
        <v>Beginner Level</v>
      </c>
      <c r="O2936" t="str">
        <f>LOWER(טבלה1[[#This Row],[level_desc]])</f>
        <v>beginner level</v>
      </c>
      <c r="P2936" s="3" t="str">
        <f>UPPER(טבלה1[[#This Row],[small letters]])</f>
        <v>BEGINNER LEVEL</v>
      </c>
      <c r="Q2936">
        <f>LEN(טבלה1[[#This Row],[no spaces]])</f>
        <v>14</v>
      </c>
      <c r="R2936" t="str">
        <f>TRIM(טבלה1[[#This Row],[small letters]])</f>
        <v>beginner level</v>
      </c>
      <c r="S2936" s="6">
        <v>1.5</v>
      </c>
      <c r="T2936" s="12">
        <v>42233</v>
      </c>
      <c r="U2936" s="6">
        <f>DAY(טבלה1[[#This Row],[published_date]])</f>
        <v>17</v>
      </c>
      <c r="V2936" s="6">
        <f>MONTH(טבלה1[[#This Row],[published_date]])</f>
        <v>8</v>
      </c>
      <c r="W2936" s="6">
        <f>YEAR(טבלה1[[#This Row],[published_date]])</f>
        <v>2015</v>
      </c>
      <c r="X2936">
        <v>3</v>
      </c>
      <c r="Y2936" t="str">
        <f>VLOOKUP(טבלה1[[#This Row],[subject_id]],Subject_id!$A$2:$B$5,2)</f>
        <v>Musical Instruments</v>
      </c>
      <c r="Z2936" s="7">
        <v>43465</v>
      </c>
      <c r="AA2936">
        <f>_xlfn.DAYS(טבלה1[[#This Row],[Removal_date]],טבלה1[[#This Row],[published_date]])</f>
        <v>1232</v>
      </c>
      <c r="AB2936" s="4">
        <f>טבלה1[[#This Row],[price]]*טבלה1[[#This Row],[num_subscribers]]</f>
        <v>91200</v>
      </c>
    </row>
    <row r="2937" spans="1:28" x14ac:dyDescent="0.3">
      <c r="A2937">
        <v>566910</v>
      </c>
      <c r="B2937" t="s">
        <v>6118</v>
      </c>
      <c r="C2937" t="str">
        <f>LEFT(טבלה1[[#This Row],[course_title]],10)</f>
        <v>How to Lau</v>
      </c>
      <c r="D2937" t="str">
        <f>RIGHT(טבלה1[[#This Row],[course_title]],10)</f>
        <v>er Service</v>
      </c>
      <c r="E2937" t="str">
        <f>MID(טבלה1[[#This Row],[course_title]],2,10)</f>
        <v>ow to Laun</v>
      </c>
      <c r="F2937" t="s">
        <v>6119</v>
      </c>
      <c r="G2937" t="str">
        <f>REPLACE(טבלה1[[#This Row],[url]],19,3,"com")</f>
        <v>https://www.udemy.com/how-to-launch-your-own-website-builder-service/</v>
      </c>
      <c r="H2937" t="b">
        <v>1</v>
      </c>
      <c r="I2937" s="4">
        <v>20</v>
      </c>
      <c r="J2937" s="5">
        <v>9028</v>
      </c>
      <c r="K2937" s="5">
        <v>87</v>
      </c>
      <c r="L2937" s="5">
        <v>12</v>
      </c>
      <c r="M2937">
        <v>2</v>
      </c>
      <c r="N2937" t="str">
        <f>VLOOKUP(טבלה1[[#This Row],[level_id]],Level_id!$A$2:$B$5,2)</f>
        <v>Beginner Level</v>
      </c>
      <c r="O2937" t="str">
        <f>LOWER(טבלה1[[#This Row],[level_desc]])</f>
        <v>beginner level</v>
      </c>
      <c r="P2937" s="3" t="str">
        <f>UPPER(טבלה1[[#This Row],[small letters]])</f>
        <v>BEGINNER LEVEL</v>
      </c>
      <c r="Q2937">
        <f>LEN(טבלה1[[#This Row],[no spaces]])</f>
        <v>14</v>
      </c>
      <c r="R2937" t="str">
        <f>TRIM(טבלה1[[#This Row],[small letters]])</f>
        <v>beginner level</v>
      </c>
      <c r="S2937" s="6">
        <v>1.5</v>
      </c>
      <c r="T2937" s="12">
        <v>42213</v>
      </c>
      <c r="U2937" s="6">
        <f>DAY(טבלה1[[#This Row],[published_date]])</f>
        <v>28</v>
      </c>
      <c r="V2937" s="6">
        <f>MONTH(טבלה1[[#This Row],[published_date]])</f>
        <v>7</v>
      </c>
      <c r="W2937" s="6">
        <f>YEAR(טבלה1[[#This Row],[published_date]])</f>
        <v>2015</v>
      </c>
      <c r="X2937">
        <v>4</v>
      </c>
      <c r="Y2937" t="str">
        <f>VLOOKUP(טבלה1[[#This Row],[subject_id]],Subject_id!$A$2:$B$5,2)</f>
        <v>Web Development</v>
      </c>
      <c r="Z2937" s="7">
        <v>43465</v>
      </c>
      <c r="AA2937">
        <f>_xlfn.DAYS(טבלה1[[#This Row],[Removal_date]],טבלה1[[#This Row],[published_date]])</f>
        <v>1252</v>
      </c>
      <c r="AB2937" s="4">
        <f>טבלה1[[#This Row],[price]]*טבלה1[[#This Row],[num_subscribers]]</f>
        <v>180560</v>
      </c>
    </row>
    <row r="2938" spans="1:28" x14ac:dyDescent="0.3">
      <c r="A2938">
        <v>566920</v>
      </c>
      <c r="B2938" t="s">
        <v>5537</v>
      </c>
      <c r="C2938" t="str">
        <f>LEFT(טבלה1[[#This Row],[course_title]],10)</f>
        <v xml:space="preserve">WordPress </v>
      </c>
      <c r="D2938" t="str">
        <f>RIGHT(טבלה1[[#This Row],[course_title]],10)</f>
        <v>o Know-How</v>
      </c>
      <c r="E2938" t="str">
        <f>MID(טבלה1[[#This Row],[course_title]],2,10)</f>
        <v>ordPress f</v>
      </c>
      <c r="F2938" t="s">
        <v>5538</v>
      </c>
      <c r="G2938" t="str">
        <f>REPLACE(טבלה1[[#This Row],[url]],19,3,"com")</f>
        <v>https://www.udemy.com/wordpress-for-beginners-tutorial-from-novice-to-know-how/</v>
      </c>
      <c r="H2938" t="b">
        <v>1</v>
      </c>
      <c r="I2938" s="4">
        <v>20</v>
      </c>
      <c r="J2938" s="5">
        <v>3694</v>
      </c>
      <c r="K2938" s="5">
        <v>48</v>
      </c>
      <c r="L2938" s="5">
        <v>39</v>
      </c>
      <c r="M2938">
        <v>2</v>
      </c>
      <c r="N2938" t="str">
        <f>VLOOKUP(טבלה1[[#This Row],[level_id]],Level_id!$A$2:$B$5,2)</f>
        <v>Beginner Level</v>
      </c>
      <c r="O2938" t="str">
        <f>LOWER(טבלה1[[#This Row],[level_desc]])</f>
        <v>beginner level</v>
      </c>
      <c r="P2938" s="3" t="str">
        <f>UPPER(טבלה1[[#This Row],[small letters]])</f>
        <v>BEGINNER LEVEL</v>
      </c>
      <c r="Q2938">
        <f>LEN(טבלה1[[#This Row],[no spaces]])</f>
        <v>14</v>
      </c>
      <c r="R2938" t="str">
        <f>TRIM(טבלה1[[#This Row],[small letters]])</f>
        <v>beginner level</v>
      </c>
      <c r="S2938" s="6">
        <v>4</v>
      </c>
      <c r="T2938" s="12">
        <v>42244</v>
      </c>
      <c r="U2938" s="6">
        <f>DAY(טבלה1[[#This Row],[published_date]])</f>
        <v>28</v>
      </c>
      <c r="V2938" s="6">
        <f>MONTH(טבלה1[[#This Row],[published_date]])</f>
        <v>8</v>
      </c>
      <c r="W2938" s="6">
        <f>YEAR(טבלה1[[#This Row],[published_date]])</f>
        <v>2015</v>
      </c>
      <c r="X2938">
        <v>4</v>
      </c>
      <c r="Y2938" t="str">
        <f>VLOOKUP(טבלה1[[#This Row],[subject_id]],Subject_id!$A$2:$B$5,2)</f>
        <v>Web Development</v>
      </c>
      <c r="Z2938" s="7">
        <v>43465</v>
      </c>
      <c r="AA2938">
        <f>_xlfn.DAYS(טבלה1[[#This Row],[Removal_date]],טבלה1[[#This Row],[published_date]])</f>
        <v>1221</v>
      </c>
      <c r="AB2938" s="4">
        <f>טבלה1[[#This Row],[price]]*טבלה1[[#This Row],[num_subscribers]]</f>
        <v>73880</v>
      </c>
    </row>
    <row r="2939" spans="1:28" x14ac:dyDescent="0.3">
      <c r="A2939">
        <v>570188</v>
      </c>
      <c r="B2939" t="s">
        <v>3128</v>
      </c>
      <c r="C2939" t="str">
        <f>LEFT(טבלה1[[#This Row],[course_title]],10)</f>
        <v>Low Poly P</v>
      </c>
      <c r="D2939" t="str">
        <f>RIGHT(טבלה1[[#This Row],[course_title]],10)</f>
        <v>lustration</v>
      </c>
      <c r="E2939" t="str">
        <f>MID(טבלה1[[#This Row],[course_title]],2,10)</f>
        <v>ow Poly Po</v>
      </c>
      <c r="F2939" t="s">
        <v>3129</v>
      </c>
      <c r="G2939" t="str">
        <f>REPLACE(טבלה1[[#This Row],[url]],19,3,"com")</f>
        <v>https://www.udemy.com/low-poly-portrait-illustration/</v>
      </c>
      <c r="H2939" t="b">
        <v>1</v>
      </c>
      <c r="I2939" s="4">
        <v>20</v>
      </c>
      <c r="J2939" s="5">
        <v>4</v>
      </c>
      <c r="K2939" s="5">
        <v>0</v>
      </c>
      <c r="L2939" s="5">
        <v>8</v>
      </c>
      <c r="M2939">
        <v>1</v>
      </c>
      <c r="N2939" t="str">
        <f>VLOOKUP(טבלה1[[#This Row],[level_id]],Level_id!$A$2:$B$5,2)</f>
        <v>All levels</v>
      </c>
      <c r="O2939" t="str">
        <f>LOWER(טבלה1[[#This Row],[level_desc]])</f>
        <v>all levels</v>
      </c>
      <c r="P2939" s="3" t="str">
        <f>UPPER(טבלה1[[#This Row],[small letters]])</f>
        <v>ALL LEVELS</v>
      </c>
      <c r="Q2939">
        <f>LEN(טבלה1[[#This Row],[no spaces]])</f>
        <v>10</v>
      </c>
      <c r="R2939" t="str">
        <f>TRIM(טבלה1[[#This Row],[small letters]])</f>
        <v>all levels</v>
      </c>
      <c r="S2939" s="6">
        <v>0.68333333299999999</v>
      </c>
      <c r="T2939" s="12">
        <v>42220</v>
      </c>
      <c r="U2939" s="6">
        <f>DAY(טבלה1[[#This Row],[published_date]])</f>
        <v>4</v>
      </c>
      <c r="V2939" s="6">
        <f>MONTH(טבלה1[[#This Row],[published_date]])</f>
        <v>8</v>
      </c>
      <c r="W2939" s="6">
        <f>YEAR(טבלה1[[#This Row],[published_date]])</f>
        <v>2015</v>
      </c>
      <c r="X2939">
        <v>2</v>
      </c>
      <c r="Y2939" t="str">
        <f>VLOOKUP(טבלה1[[#This Row],[subject_id]],Subject_id!$A$2:$B$5,2)</f>
        <v>Graphic Design</v>
      </c>
      <c r="Z2939" s="7">
        <v>43734</v>
      </c>
      <c r="AA2939">
        <f>_xlfn.DAYS(טבלה1[[#This Row],[Removal_date]],טבלה1[[#This Row],[published_date]])</f>
        <v>1514</v>
      </c>
      <c r="AB2939" s="4">
        <f>טבלה1[[#This Row],[price]]*טבלה1[[#This Row],[num_subscribers]]</f>
        <v>80</v>
      </c>
    </row>
    <row r="2940" spans="1:28" x14ac:dyDescent="0.3">
      <c r="A2940">
        <v>570996</v>
      </c>
      <c r="B2940" t="s">
        <v>1202</v>
      </c>
      <c r="C2940" t="str">
        <f>LEFT(טבלה1[[#This Row],[course_title]],10)</f>
        <v>Finance Fu</v>
      </c>
      <c r="D2940" t="str">
        <f>RIGHT(טבלה1[[#This Row],[course_title]],10)</f>
        <v>ce Leaders</v>
      </c>
      <c r="E2940" t="str">
        <f>MID(טבלה1[[#This Row],[course_title]],2,10)</f>
        <v>inance Fun</v>
      </c>
      <c r="F2940" t="s">
        <v>1203</v>
      </c>
      <c r="G2940" t="str">
        <f>REPLACE(טבלה1[[#This Row],[url]],19,3,"com")</f>
        <v>https://www.udemy.com/finance-fundamentals-for-business-leaders/</v>
      </c>
      <c r="H2940" t="b">
        <v>1</v>
      </c>
      <c r="I2940" s="4">
        <v>20</v>
      </c>
      <c r="J2940" s="5">
        <v>37</v>
      </c>
      <c r="K2940" s="5">
        <v>7</v>
      </c>
      <c r="L2940" s="5">
        <v>15</v>
      </c>
      <c r="M2940">
        <v>1</v>
      </c>
      <c r="N2940" t="str">
        <f>VLOOKUP(טבלה1[[#This Row],[level_id]],Level_id!$A$2:$B$5,2)</f>
        <v>All levels</v>
      </c>
      <c r="O2940" t="str">
        <f>LOWER(טבלה1[[#This Row],[level_desc]])</f>
        <v>all levels</v>
      </c>
      <c r="P2940" s="3" t="str">
        <f>UPPER(טבלה1[[#This Row],[small letters]])</f>
        <v>ALL LEVELS</v>
      </c>
      <c r="Q2940">
        <f>LEN(טבלה1[[#This Row],[no spaces]])</f>
        <v>10</v>
      </c>
      <c r="R2940" t="str">
        <f>TRIM(טבלה1[[#This Row],[small letters]])</f>
        <v>all levels</v>
      </c>
      <c r="S2940" s="6">
        <v>1</v>
      </c>
      <c r="T2940" s="12">
        <v>42220</v>
      </c>
      <c r="U2940" s="6">
        <f>DAY(טבלה1[[#This Row],[published_date]])</f>
        <v>4</v>
      </c>
      <c r="V2940" s="6">
        <f>MONTH(טבלה1[[#This Row],[published_date]])</f>
        <v>8</v>
      </c>
      <c r="W2940" s="6">
        <f>YEAR(טבלה1[[#This Row],[published_date]])</f>
        <v>2015</v>
      </c>
      <c r="X2940">
        <v>1</v>
      </c>
      <c r="Y2940" t="str">
        <f>VLOOKUP(טבלה1[[#This Row],[subject_id]],Subject_id!$A$2:$B$5,2)</f>
        <v>Business Finance</v>
      </c>
      <c r="Z2940" s="7">
        <v>43318</v>
      </c>
      <c r="AA2940">
        <f>_xlfn.DAYS(טבלה1[[#This Row],[Removal_date]],טבלה1[[#This Row],[published_date]])</f>
        <v>1098</v>
      </c>
      <c r="AB2940" s="4">
        <f>טבלה1[[#This Row],[price]]*טבלה1[[#This Row],[num_subscribers]]</f>
        <v>740</v>
      </c>
    </row>
    <row r="2941" spans="1:28" x14ac:dyDescent="0.3">
      <c r="A2941">
        <v>573064</v>
      </c>
      <c r="B2941" t="s">
        <v>2414</v>
      </c>
      <c r="C2941" t="str">
        <f>LEFT(טבלה1[[#This Row],[course_title]],10)</f>
        <v xml:space="preserve">Photoshop </v>
      </c>
      <c r="D2941" t="str">
        <f>RIGHT(טבלה1[[#This Row],[course_title]],10)</f>
        <v>ic Designs</v>
      </c>
      <c r="E2941" t="str">
        <f>MID(טבלה1[[#This Row],[course_title]],2,10)</f>
        <v>hotoshop i</v>
      </c>
      <c r="F2941" t="s">
        <v>2415</v>
      </c>
      <c r="G2941" t="str">
        <f>REPLACE(טבלה1[[#This Row],[url]],19,3,"com")</f>
        <v>https://www.udemy.com/photoshop-knights-become-a-professional-in-no-time/</v>
      </c>
      <c r="H2941" t="b">
        <v>1</v>
      </c>
      <c r="I2941" s="4">
        <v>20</v>
      </c>
      <c r="J2941" s="5">
        <v>14440</v>
      </c>
      <c r="K2941" s="5">
        <v>182</v>
      </c>
      <c r="L2941" s="5">
        <v>26</v>
      </c>
      <c r="M2941">
        <v>1</v>
      </c>
      <c r="N2941" t="str">
        <f>VLOOKUP(טבלה1[[#This Row],[level_id]],Level_id!$A$2:$B$5,2)</f>
        <v>All levels</v>
      </c>
      <c r="O2941" t="str">
        <f>LOWER(טבלה1[[#This Row],[level_desc]])</f>
        <v>all levels</v>
      </c>
      <c r="P2941" s="3" t="str">
        <f>UPPER(טבלה1[[#This Row],[small letters]])</f>
        <v>ALL LEVELS</v>
      </c>
      <c r="Q2941">
        <f>LEN(טבלה1[[#This Row],[no spaces]])</f>
        <v>10</v>
      </c>
      <c r="R2941" t="str">
        <f>TRIM(טבלה1[[#This Row],[small letters]])</f>
        <v>all levels</v>
      </c>
      <c r="S2941" s="6">
        <v>3</v>
      </c>
      <c r="T2941" s="12">
        <v>42229</v>
      </c>
      <c r="U2941" s="6">
        <f>DAY(טבלה1[[#This Row],[published_date]])</f>
        <v>13</v>
      </c>
      <c r="V2941" s="6">
        <f>MONTH(טבלה1[[#This Row],[published_date]])</f>
        <v>8</v>
      </c>
      <c r="W2941" s="6">
        <f>YEAR(טבלה1[[#This Row],[published_date]])</f>
        <v>2015</v>
      </c>
      <c r="X2941">
        <v>2</v>
      </c>
      <c r="Y2941" t="str">
        <f>VLOOKUP(טבלה1[[#This Row],[subject_id]],Subject_id!$A$2:$B$5,2)</f>
        <v>Graphic Design</v>
      </c>
      <c r="Z2941" s="7">
        <v>43734</v>
      </c>
      <c r="AA2941">
        <f>_xlfn.DAYS(טבלה1[[#This Row],[Removal_date]],טבלה1[[#This Row],[published_date]])</f>
        <v>1505</v>
      </c>
      <c r="AB2941" s="4">
        <f>טבלה1[[#This Row],[price]]*טבלה1[[#This Row],[num_subscribers]]</f>
        <v>288800</v>
      </c>
    </row>
    <row r="2942" spans="1:28" x14ac:dyDescent="0.3">
      <c r="A2942">
        <v>574194</v>
      </c>
      <c r="B2942" t="s">
        <v>3044</v>
      </c>
      <c r="C2942" t="str">
        <f>LEFT(טבלה1[[#This Row],[course_title]],10)</f>
        <v>Manipulate</v>
      </c>
      <c r="D2942" t="str">
        <f>RIGHT(טבלה1[[#This Row],[course_title]],10)</f>
        <v xml:space="preserve"> with GIMP</v>
      </c>
      <c r="E2942" t="str">
        <f>MID(טבלה1[[#This Row],[course_title]],2,10)</f>
        <v xml:space="preserve">anipulate </v>
      </c>
      <c r="F2942" t="s">
        <v>3045</v>
      </c>
      <c r="G2942" t="str">
        <f>REPLACE(טבלה1[[#This Row],[url]],19,3,"com")</f>
        <v>https://www.udemy.com/photo-manipulation-in-gimp/</v>
      </c>
      <c r="H2942" t="b">
        <v>1</v>
      </c>
      <c r="I2942" s="4">
        <v>20</v>
      </c>
      <c r="J2942" s="5">
        <v>34</v>
      </c>
      <c r="K2942" s="5">
        <v>4</v>
      </c>
      <c r="L2942" s="5">
        <v>11</v>
      </c>
      <c r="M2942">
        <v>1</v>
      </c>
      <c r="N2942" t="str">
        <f>VLOOKUP(טבלה1[[#This Row],[level_id]],Level_id!$A$2:$B$5,2)</f>
        <v>All levels</v>
      </c>
      <c r="O2942" t="str">
        <f>LOWER(טבלה1[[#This Row],[level_desc]])</f>
        <v>all levels</v>
      </c>
      <c r="P2942" s="3" t="str">
        <f>UPPER(טבלה1[[#This Row],[small letters]])</f>
        <v>ALL LEVELS</v>
      </c>
      <c r="Q2942">
        <f>LEN(טבלה1[[#This Row],[no spaces]])</f>
        <v>10</v>
      </c>
      <c r="R2942" t="str">
        <f>TRIM(טבלה1[[#This Row],[small letters]])</f>
        <v>all levels</v>
      </c>
      <c r="S2942" s="6">
        <v>2</v>
      </c>
      <c r="T2942" s="12">
        <v>42225</v>
      </c>
      <c r="U2942" s="6">
        <f>DAY(טבלה1[[#This Row],[published_date]])</f>
        <v>9</v>
      </c>
      <c r="V2942" s="6">
        <f>MONTH(טבלה1[[#This Row],[published_date]])</f>
        <v>8</v>
      </c>
      <c r="W2942" s="6">
        <f>YEAR(טבלה1[[#This Row],[published_date]])</f>
        <v>2015</v>
      </c>
      <c r="X2942">
        <v>2</v>
      </c>
      <c r="Y2942" t="str">
        <f>VLOOKUP(טבלה1[[#This Row],[subject_id]],Subject_id!$A$2:$B$5,2)</f>
        <v>Graphic Design</v>
      </c>
      <c r="Z2942" s="7">
        <v>43734</v>
      </c>
      <c r="AA2942">
        <f>_xlfn.DAYS(טבלה1[[#This Row],[Removal_date]],טבלה1[[#This Row],[published_date]])</f>
        <v>1509</v>
      </c>
      <c r="AB2942" s="4">
        <f>טבלה1[[#This Row],[price]]*טבלה1[[#This Row],[num_subscribers]]</f>
        <v>680</v>
      </c>
    </row>
    <row r="2943" spans="1:28" x14ac:dyDescent="0.3">
      <c r="A2943">
        <v>574428</v>
      </c>
      <c r="B2943" t="s">
        <v>3814</v>
      </c>
      <c r="C2943" t="str">
        <f>LEFT(טבלה1[[#This Row],[course_title]],10)</f>
        <v>Fingerpick</v>
      </c>
      <c r="D2943" t="str">
        <f>RIGHT(טבלה1[[#This Row],[course_title]],10)</f>
        <v>ngerstyle!</v>
      </c>
      <c r="E2943" t="str">
        <f>MID(טבלה1[[#This Row],[course_title]],2,10)</f>
        <v>ingerpicki</v>
      </c>
      <c r="F2943" t="s">
        <v>3815</v>
      </c>
      <c r="G2943" t="str">
        <f>REPLACE(טבלה1[[#This Row],[url]],19,3,"com")</f>
        <v>https://www.udemy.com/fingerpicking-learn-fingerstyle-guitar-songs/</v>
      </c>
      <c r="H2943" t="b">
        <v>1</v>
      </c>
      <c r="I2943" s="4">
        <v>20</v>
      </c>
      <c r="J2943" s="5">
        <v>953</v>
      </c>
      <c r="K2943" s="5">
        <v>11</v>
      </c>
      <c r="L2943" s="5">
        <v>13</v>
      </c>
      <c r="M2943">
        <v>1</v>
      </c>
      <c r="N2943" t="str">
        <f>VLOOKUP(טבלה1[[#This Row],[level_id]],Level_id!$A$2:$B$5,2)</f>
        <v>All levels</v>
      </c>
      <c r="O2943" t="str">
        <f>LOWER(טבלה1[[#This Row],[level_desc]])</f>
        <v>all levels</v>
      </c>
      <c r="P2943" s="3" t="str">
        <f>UPPER(טבלה1[[#This Row],[small letters]])</f>
        <v>ALL LEVELS</v>
      </c>
      <c r="Q2943">
        <f>LEN(טבלה1[[#This Row],[no spaces]])</f>
        <v>10</v>
      </c>
      <c r="R2943" t="str">
        <f>TRIM(טבלה1[[#This Row],[small letters]])</f>
        <v>all levels</v>
      </c>
      <c r="S2943" s="6">
        <v>2</v>
      </c>
      <c r="T2943" s="12">
        <v>42223</v>
      </c>
      <c r="U2943" s="6">
        <f>DAY(טבלה1[[#This Row],[published_date]])</f>
        <v>7</v>
      </c>
      <c r="V2943" s="6">
        <f>MONTH(טבלה1[[#This Row],[published_date]])</f>
        <v>8</v>
      </c>
      <c r="W2943" s="6">
        <f>YEAR(טבלה1[[#This Row],[published_date]])</f>
        <v>2015</v>
      </c>
      <c r="X2943">
        <v>3</v>
      </c>
      <c r="Y2943" t="str">
        <f>VLOOKUP(טבלה1[[#This Row],[subject_id]],Subject_id!$A$2:$B$5,2)</f>
        <v>Musical Instruments</v>
      </c>
      <c r="Z2943" s="7">
        <v>43734</v>
      </c>
      <c r="AA2943">
        <f>_xlfn.DAYS(טבלה1[[#This Row],[Removal_date]],טבלה1[[#This Row],[published_date]])</f>
        <v>1511</v>
      </c>
      <c r="AB2943" s="4">
        <f>טבלה1[[#This Row],[price]]*טבלה1[[#This Row],[num_subscribers]]</f>
        <v>19060</v>
      </c>
    </row>
    <row r="2944" spans="1:28" x14ac:dyDescent="0.3">
      <c r="A2944">
        <v>575676</v>
      </c>
      <c r="B2944" t="s">
        <v>354</v>
      </c>
      <c r="C2944" t="str">
        <f>LEFT(טבלה1[[#This Row],[course_title]],10)</f>
        <v>Fundamenta</v>
      </c>
      <c r="D2944" t="str">
        <f>RIGHT(טבלה1[[#This Row],[course_title]],10)</f>
        <v>Investing!</v>
      </c>
      <c r="E2944" t="str">
        <f>MID(טבלה1[[#This Row],[course_title]],2,10)</f>
        <v>undamental</v>
      </c>
      <c r="F2944" t="s">
        <v>355</v>
      </c>
      <c r="G2944" t="str">
        <f>REPLACE(טבלה1[[#This Row],[url]],19,3,"com")</f>
        <v>https://www.udemy.com/investment-basics-lets-invest-series/</v>
      </c>
      <c r="H2944" t="b">
        <v>1</v>
      </c>
      <c r="I2944" s="4">
        <v>20</v>
      </c>
      <c r="J2944" s="5">
        <v>3125</v>
      </c>
      <c r="K2944" s="5">
        <v>54</v>
      </c>
      <c r="L2944" s="5">
        <v>13</v>
      </c>
      <c r="M2944">
        <v>2</v>
      </c>
      <c r="N2944" t="str">
        <f>VLOOKUP(טבלה1[[#This Row],[level_id]],Level_id!$A$2:$B$5,2)</f>
        <v>Beginner Level</v>
      </c>
      <c r="O2944" t="str">
        <f>LOWER(טבלה1[[#This Row],[level_desc]])</f>
        <v>beginner level</v>
      </c>
      <c r="P2944" s="3" t="str">
        <f>UPPER(טבלה1[[#This Row],[small letters]])</f>
        <v>BEGINNER LEVEL</v>
      </c>
      <c r="Q2944">
        <f>LEN(טבלה1[[#This Row],[no spaces]])</f>
        <v>14</v>
      </c>
      <c r="R2944" t="str">
        <f>TRIM(טבלה1[[#This Row],[small letters]])</f>
        <v>beginner level</v>
      </c>
      <c r="S2944" s="6">
        <v>2</v>
      </c>
      <c r="T2944" s="12">
        <v>42225</v>
      </c>
      <c r="U2944" s="6">
        <f>DAY(טבלה1[[#This Row],[published_date]])</f>
        <v>9</v>
      </c>
      <c r="V2944" s="6">
        <f>MONTH(טבלה1[[#This Row],[published_date]])</f>
        <v>8</v>
      </c>
      <c r="W2944" s="6">
        <f>YEAR(טבלה1[[#This Row],[published_date]])</f>
        <v>2015</v>
      </c>
      <c r="X2944">
        <v>1</v>
      </c>
      <c r="Y2944" t="str">
        <f>VLOOKUP(טבלה1[[#This Row],[subject_id]],Subject_id!$A$2:$B$5,2)</f>
        <v>Business Finance</v>
      </c>
      <c r="Z2944" s="7">
        <v>43245</v>
      </c>
      <c r="AA2944">
        <f>_xlfn.DAYS(טבלה1[[#This Row],[Removal_date]],טבלה1[[#This Row],[published_date]])</f>
        <v>1020</v>
      </c>
      <c r="AB2944" s="4">
        <f>טבלה1[[#This Row],[price]]*טבלה1[[#This Row],[num_subscribers]]</f>
        <v>62500</v>
      </c>
    </row>
    <row r="2945" spans="1:28" x14ac:dyDescent="0.3">
      <c r="A2945">
        <v>576108</v>
      </c>
      <c r="B2945" t="s">
        <v>6959</v>
      </c>
      <c r="C2945" t="str">
        <f>LEFT(טבלה1[[#This Row],[course_title]],10)</f>
        <v>Introducti</v>
      </c>
      <c r="D2945" t="str">
        <f>RIGHT(טבלה1[[#This Row],[course_title]],10)</f>
        <v>oframework</v>
      </c>
      <c r="E2945" t="str">
        <f>MID(טבלה1[[#This Row],[course_title]],2,10)</f>
        <v>ntroductio</v>
      </c>
      <c r="F2945" t="s">
        <v>6960</v>
      </c>
      <c r="G2945" t="str">
        <f>REPLACE(טבלה1[[#This Row],[url]],19,3,"com")</f>
        <v>https://www.udemy.com/introduction-to-php-slim-microframework/</v>
      </c>
      <c r="H2945" t="b">
        <v>1</v>
      </c>
      <c r="I2945" s="4">
        <v>20</v>
      </c>
      <c r="J2945" s="5">
        <v>1312</v>
      </c>
      <c r="K2945" s="5">
        <v>19</v>
      </c>
      <c r="L2945" s="5">
        <v>11</v>
      </c>
      <c r="M2945">
        <v>4</v>
      </c>
      <c r="N2945" t="str">
        <f>VLOOKUP(טבלה1[[#This Row],[level_id]],Level_id!$A$2:$B$5,2)</f>
        <v>Intermediate Level</v>
      </c>
      <c r="O2945" t="str">
        <f>LOWER(טבלה1[[#This Row],[level_desc]])</f>
        <v>intermediate level</v>
      </c>
      <c r="P2945" s="3" t="str">
        <f>UPPER(טבלה1[[#This Row],[small letters]])</f>
        <v>INTERMEDIATE LEVEL</v>
      </c>
      <c r="Q2945">
        <f>LEN(טבלה1[[#This Row],[no spaces]])</f>
        <v>18</v>
      </c>
      <c r="R2945" t="str">
        <f>TRIM(טבלה1[[#This Row],[small letters]])</f>
        <v>intermediate level</v>
      </c>
      <c r="S2945" s="6">
        <v>1</v>
      </c>
      <c r="T2945" s="12">
        <v>42223</v>
      </c>
      <c r="U2945" s="6">
        <f>DAY(טבלה1[[#This Row],[published_date]])</f>
        <v>7</v>
      </c>
      <c r="V2945" s="6">
        <f>MONTH(טבלה1[[#This Row],[published_date]])</f>
        <v>8</v>
      </c>
      <c r="W2945" s="6">
        <f>YEAR(טבלה1[[#This Row],[published_date]])</f>
        <v>2015</v>
      </c>
      <c r="X2945">
        <v>4</v>
      </c>
      <c r="Y2945" t="str">
        <f>VLOOKUP(טבלה1[[#This Row],[subject_id]],Subject_id!$A$2:$B$5,2)</f>
        <v>Web Development</v>
      </c>
      <c r="Z2945" s="7">
        <v>44114</v>
      </c>
      <c r="AA2945">
        <f>_xlfn.DAYS(טבלה1[[#This Row],[Removal_date]],טבלה1[[#This Row],[published_date]])</f>
        <v>1891</v>
      </c>
      <c r="AB2945" s="4">
        <f>טבלה1[[#This Row],[price]]*טבלה1[[#This Row],[num_subscribers]]</f>
        <v>26240</v>
      </c>
    </row>
    <row r="2946" spans="1:28" x14ac:dyDescent="0.3">
      <c r="A2946">
        <v>577198</v>
      </c>
      <c r="B2946" t="s">
        <v>856</v>
      </c>
      <c r="C2946" t="str">
        <f>LEFT(טבלה1[[#This Row],[course_title]],10)</f>
        <v>Asset Prot</v>
      </c>
      <c r="D2946" t="str">
        <f>RIGHT(טבלה1[[#This Row],[course_title]],10)</f>
        <v xml:space="preserve"> Companies</v>
      </c>
      <c r="E2946" t="str">
        <f>MID(טבלה1[[#This Row],[course_title]],2,10)</f>
        <v>sset Prote</v>
      </c>
      <c r="F2946" t="s">
        <v>857</v>
      </c>
      <c r="G2946" t="str">
        <f>REPLACE(טבלה1[[#This Row],[url]],19,3,"com")</f>
        <v>https://www.udemy.com/asset-protection-using-offshore-companies/</v>
      </c>
      <c r="H2946" t="b">
        <v>1</v>
      </c>
      <c r="I2946" s="4">
        <v>20</v>
      </c>
      <c r="J2946" s="5">
        <v>480</v>
      </c>
      <c r="K2946" s="5">
        <v>3</v>
      </c>
      <c r="L2946" s="5">
        <v>21</v>
      </c>
      <c r="M2946">
        <v>1</v>
      </c>
      <c r="N2946" t="str">
        <f>VLOOKUP(טבלה1[[#This Row],[level_id]],Level_id!$A$2:$B$5,2)</f>
        <v>All levels</v>
      </c>
      <c r="O2946" t="str">
        <f>LOWER(טבלה1[[#This Row],[level_desc]])</f>
        <v>all levels</v>
      </c>
      <c r="P2946" s="3" t="str">
        <f>UPPER(טבלה1[[#This Row],[small letters]])</f>
        <v>ALL LEVELS</v>
      </c>
      <c r="Q2946">
        <f>LEN(טבלה1[[#This Row],[no spaces]])</f>
        <v>10</v>
      </c>
      <c r="R2946" t="str">
        <f>TRIM(טבלה1[[#This Row],[small letters]])</f>
        <v>all levels</v>
      </c>
      <c r="S2946" s="6">
        <v>1</v>
      </c>
      <c r="T2946" s="12">
        <v>42228</v>
      </c>
      <c r="U2946" s="6">
        <f>DAY(טבלה1[[#This Row],[published_date]])</f>
        <v>12</v>
      </c>
      <c r="V2946" s="6">
        <f>MONTH(טבלה1[[#This Row],[published_date]])</f>
        <v>8</v>
      </c>
      <c r="W2946" s="6">
        <f>YEAR(טבלה1[[#This Row],[published_date]])</f>
        <v>2015</v>
      </c>
      <c r="X2946">
        <v>1</v>
      </c>
      <c r="Y2946" t="str">
        <f>VLOOKUP(טבלה1[[#This Row],[subject_id]],Subject_id!$A$2:$B$5,2)</f>
        <v>Business Finance</v>
      </c>
      <c r="Z2946" s="7">
        <v>43318</v>
      </c>
      <c r="AA2946">
        <f>_xlfn.DAYS(טבלה1[[#This Row],[Removal_date]],טבלה1[[#This Row],[published_date]])</f>
        <v>1090</v>
      </c>
      <c r="AB2946" s="4">
        <f>טבלה1[[#This Row],[price]]*טבלה1[[#This Row],[num_subscribers]]</f>
        <v>9600</v>
      </c>
    </row>
    <row r="2947" spans="1:28" x14ac:dyDescent="0.3">
      <c r="A2947">
        <v>579202</v>
      </c>
      <c r="B2947" t="s">
        <v>3174</v>
      </c>
      <c r="C2947" t="str">
        <f>LEFT(טבלה1[[#This Row],[course_title]],10)</f>
        <v>How to mak</v>
      </c>
      <c r="D2947" t="str">
        <f>RIGHT(טבלה1[[#This Row],[course_title]],10)</f>
        <v>like a Pro</v>
      </c>
      <c r="E2947" t="str">
        <f>MID(טבלה1[[#This Row],[course_title]],2,10)</f>
        <v>ow to make</v>
      </c>
      <c r="F2947" t="s">
        <v>3175</v>
      </c>
      <c r="G2947" t="str">
        <f>REPLACE(טבלה1[[#This Row],[url]],19,3,"com")</f>
        <v>https://www.udemy.com/the-secrets-of-making-business-cards-like-a-pro/</v>
      </c>
      <c r="H2947" t="b">
        <v>1</v>
      </c>
      <c r="I2947" s="4">
        <v>20</v>
      </c>
      <c r="J2947" s="5">
        <v>593</v>
      </c>
      <c r="K2947" s="5">
        <v>3</v>
      </c>
      <c r="L2947" s="5">
        <v>13</v>
      </c>
      <c r="M2947">
        <v>1</v>
      </c>
      <c r="N2947" t="str">
        <f>VLOOKUP(טבלה1[[#This Row],[level_id]],Level_id!$A$2:$B$5,2)</f>
        <v>All levels</v>
      </c>
      <c r="O2947" t="str">
        <f>LOWER(טבלה1[[#This Row],[level_desc]])</f>
        <v>all levels</v>
      </c>
      <c r="P2947" s="3" t="str">
        <f>UPPER(טבלה1[[#This Row],[small letters]])</f>
        <v>ALL LEVELS</v>
      </c>
      <c r="Q2947">
        <f>LEN(טבלה1[[#This Row],[no spaces]])</f>
        <v>10</v>
      </c>
      <c r="R2947" t="str">
        <f>TRIM(טבלה1[[#This Row],[small letters]])</f>
        <v>all levels</v>
      </c>
      <c r="S2947" s="6">
        <v>0.7</v>
      </c>
      <c r="T2947" s="12">
        <v>42227</v>
      </c>
      <c r="U2947" s="6">
        <f>DAY(טבלה1[[#This Row],[published_date]])</f>
        <v>11</v>
      </c>
      <c r="V2947" s="6">
        <f>MONTH(טבלה1[[#This Row],[published_date]])</f>
        <v>8</v>
      </c>
      <c r="W2947" s="6">
        <f>YEAR(טבלה1[[#This Row],[published_date]])</f>
        <v>2015</v>
      </c>
      <c r="X2947">
        <v>2</v>
      </c>
      <c r="Y2947" t="str">
        <f>VLOOKUP(טבלה1[[#This Row],[subject_id]],Subject_id!$A$2:$B$5,2)</f>
        <v>Graphic Design</v>
      </c>
      <c r="Z2947" s="7">
        <v>43734</v>
      </c>
      <c r="AA2947">
        <f>_xlfn.DAYS(טבלה1[[#This Row],[Removal_date]],טבלה1[[#This Row],[published_date]])</f>
        <v>1507</v>
      </c>
      <c r="AB2947" s="4">
        <f>טבלה1[[#This Row],[price]]*טבלה1[[#This Row],[num_subscribers]]</f>
        <v>11860</v>
      </c>
    </row>
    <row r="2948" spans="1:28" x14ac:dyDescent="0.3">
      <c r="A2948">
        <v>579642</v>
      </c>
      <c r="B2948" t="s">
        <v>1908</v>
      </c>
      <c r="C2948" t="str">
        <f>LEFT(טבלה1[[#This Row],[course_title]],10)</f>
        <v>Profession</v>
      </c>
      <c r="D2948" t="str">
        <f>RIGHT(טבלה1[[#This Row],[course_title]],10)</f>
        <v xml:space="preserve"> Low Risk!</v>
      </c>
      <c r="E2948" t="str">
        <f>MID(טבלה1[[#This Row],[course_title]],2,10)</f>
        <v>rofessiona</v>
      </c>
      <c r="F2948" t="s">
        <v>1909</v>
      </c>
      <c r="G2948" t="str">
        <f>REPLACE(טבלה1[[#This Row],[url]],19,3,"com")</f>
        <v>https://www.udemy.com/professional-trading-consistent-profits-with-low-risk/</v>
      </c>
      <c r="H2948" t="b">
        <v>1</v>
      </c>
      <c r="I2948" s="4">
        <v>20</v>
      </c>
      <c r="J2948" s="5">
        <v>627</v>
      </c>
      <c r="K2948" s="5">
        <v>5</v>
      </c>
      <c r="L2948" s="5">
        <v>27</v>
      </c>
      <c r="M2948">
        <v>1</v>
      </c>
      <c r="N2948" t="str">
        <f>VLOOKUP(טבלה1[[#This Row],[level_id]],Level_id!$A$2:$B$5,2)</f>
        <v>All levels</v>
      </c>
      <c r="O2948" t="str">
        <f>LOWER(טבלה1[[#This Row],[level_desc]])</f>
        <v>all levels</v>
      </c>
      <c r="P2948" s="3" t="str">
        <f>UPPER(טבלה1[[#This Row],[small letters]])</f>
        <v>ALL LEVELS</v>
      </c>
      <c r="Q2948">
        <f>LEN(טבלה1[[#This Row],[no spaces]])</f>
        <v>10</v>
      </c>
      <c r="R2948" t="str">
        <f>TRIM(טבלה1[[#This Row],[small letters]])</f>
        <v>all levels</v>
      </c>
      <c r="S2948" s="6">
        <v>1</v>
      </c>
      <c r="T2948" s="12">
        <v>42294</v>
      </c>
      <c r="U2948" s="6">
        <f>DAY(טבלה1[[#This Row],[published_date]])</f>
        <v>17</v>
      </c>
      <c r="V2948" s="6">
        <f>MONTH(טבלה1[[#This Row],[published_date]])</f>
        <v>10</v>
      </c>
      <c r="W2948" s="6">
        <f>YEAR(טבלה1[[#This Row],[published_date]])</f>
        <v>2015</v>
      </c>
      <c r="X2948">
        <v>1</v>
      </c>
      <c r="Y2948" t="str">
        <f>VLOOKUP(טבלה1[[#This Row],[subject_id]],Subject_id!$A$2:$B$5,2)</f>
        <v>Business Finance</v>
      </c>
      <c r="Z2948" s="7">
        <v>43318</v>
      </c>
      <c r="AA2948">
        <f>_xlfn.DAYS(טבלה1[[#This Row],[Removal_date]],טבלה1[[#This Row],[published_date]])</f>
        <v>1024</v>
      </c>
      <c r="AB2948" s="4">
        <f>טבלה1[[#This Row],[price]]*טבלה1[[#This Row],[num_subscribers]]</f>
        <v>12540</v>
      </c>
    </row>
    <row r="2949" spans="1:28" x14ac:dyDescent="0.3">
      <c r="A2949">
        <v>580068</v>
      </c>
      <c r="B2949" t="s">
        <v>1044</v>
      </c>
      <c r="C2949" t="str">
        <f>LEFT(טבלה1[[#This Row],[course_title]],10)</f>
        <v>Handle dif</v>
      </c>
      <c r="D2949" t="str">
        <f>RIGHT(טבלה1[[#This Row],[course_title]],10)</f>
        <v>ll ask you</v>
      </c>
      <c r="E2949" t="str">
        <f>MID(טבלה1[[#This Row],[course_title]],2,10)</f>
        <v>andle diff</v>
      </c>
      <c r="F2949" t="s">
        <v>1045</v>
      </c>
      <c r="G2949" t="str">
        <f>REPLACE(טבלה1[[#This Row],[url]],19,3,"com")</f>
        <v>https://www.udemy.com/handle-difficult-questions-the-bank-manager-will-ask-you/</v>
      </c>
      <c r="H2949" t="b">
        <v>1</v>
      </c>
      <c r="I2949" s="4">
        <v>20</v>
      </c>
      <c r="J2949" s="5">
        <v>2</v>
      </c>
      <c r="K2949" s="5">
        <v>0</v>
      </c>
      <c r="L2949" s="5">
        <v>12</v>
      </c>
      <c r="M2949">
        <v>1</v>
      </c>
      <c r="N2949" t="str">
        <f>VLOOKUP(טבלה1[[#This Row],[level_id]],Level_id!$A$2:$B$5,2)</f>
        <v>All levels</v>
      </c>
      <c r="O2949" t="str">
        <f>LOWER(טבלה1[[#This Row],[level_desc]])</f>
        <v>all levels</v>
      </c>
      <c r="P2949" s="3" t="str">
        <f>UPPER(טבלה1[[#This Row],[small letters]])</f>
        <v>ALL LEVELS</v>
      </c>
      <c r="Q2949">
        <f>LEN(טבלה1[[#This Row],[no spaces]])</f>
        <v>10</v>
      </c>
      <c r="R2949" t="str">
        <f>TRIM(טבלה1[[#This Row],[small letters]])</f>
        <v>all levels</v>
      </c>
      <c r="S2949" s="6">
        <v>1</v>
      </c>
      <c r="T2949" s="12">
        <v>42251</v>
      </c>
      <c r="U2949" s="6">
        <f>DAY(טבלה1[[#This Row],[published_date]])</f>
        <v>4</v>
      </c>
      <c r="V2949" s="6">
        <f>MONTH(טבלה1[[#This Row],[published_date]])</f>
        <v>9</v>
      </c>
      <c r="W2949" s="6">
        <f>YEAR(טבלה1[[#This Row],[published_date]])</f>
        <v>2015</v>
      </c>
      <c r="X2949">
        <v>1</v>
      </c>
      <c r="Y2949" t="str">
        <f>VLOOKUP(טבלה1[[#This Row],[subject_id]],Subject_id!$A$2:$B$5,2)</f>
        <v>Business Finance</v>
      </c>
      <c r="Z2949" s="7">
        <v>43318</v>
      </c>
      <c r="AA2949">
        <f>_xlfn.DAYS(טבלה1[[#This Row],[Removal_date]],טבלה1[[#This Row],[published_date]])</f>
        <v>1067</v>
      </c>
      <c r="AB2949" s="4">
        <f>טבלה1[[#This Row],[price]]*טבלה1[[#This Row],[num_subscribers]]</f>
        <v>40</v>
      </c>
    </row>
    <row r="2950" spans="1:28" x14ac:dyDescent="0.3">
      <c r="A2950">
        <v>581256</v>
      </c>
      <c r="B2950" t="s">
        <v>6907</v>
      </c>
      <c r="C2950" t="str">
        <f>LEFT(טבלה1[[#This Row],[course_title]],10)</f>
        <v>Django Tut</v>
      </c>
      <c r="D2950" t="str">
        <f>RIGHT(טבלה1[[#This Row],[course_title]],10)</f>
        <v xml:space="preserve">t &amp; Free! </v>
      </c>
      <c r="E2950" t="str">
        <f>MID(טבלה1[[#This Row],[course_title]],2,10)</f>
        <v>jango Tuto</v>
      </c>
      <c r="F2950" t="s">
        <v>6908</v>
      </c>
      <c r="G2950" t="str">
        <f>REPLACE(טבלה1[[#This Row],[url]],19,3,"com")</f>
        <v>https://www.udemy.com/create-your-first-django-website-fast-free/</v>
      </c>
      <c r="H2950" t="b">
        <v>1</v>
      </c>
      <c r="I2950" s="4">
        <v>20</v>
      </c>
      <c r="J2950" s="5">
        <v>5228</v>
      </c>
      <c r="K2950" s="5">
        <v>180</v>
      </c>
      <c r="L2950" s="5">
        <v>27</v>
      </c>
      <c r="M2950">
        <v>2</v>
      </c>
      <c r="N2950" t="str">
        <f>VLOOKUP(טבלה1[[#This Row],[level_id]],Level_id!$A$2:$B$5,2)</f>
        <v>Beginner Level</v>
      </c>
      <c r="O2950" t="str">
        <f>LOWER(טבלה1[[#This Row],[level_desc]])</f>
        <v>beginner level</v>
      </c>
      <c r="P2950" s="3" t="str">
        <f>UPPER(טבלה1[[#This Row],[small letters]])</f>
        <v>BEGINNER LEVEL</v>
      </c>
      <c r="Q2950">
        <f>LEN(טבלה1[[#This Row],[no spaces]])</f>
        <v>14</v>
      </c>
      <c r="R2950" t="str">
        <f>TRIM(טבלה1[[#This Row],[small letters]])</f>
        <v>beginner level</v>
      </c>
      <c r="S2950" s="6">
        <v>2.5</v>
      </c>
      <c r="T2950" s="12">
        <v>42255</v>
      </c>
      <c r="U2950" s="6">
        <f>DAY(טבלה1[[#This Row],[published_date]])</f>
        <v>8</v>
      </c>
      <c r="V2950" s="6">
        <f>MONTH(טבלה1[[#This Row],[published_date]])</f>
        <v>9</v>
      </c>
      <c r="W2950" s="6">
        <f>YEAR(טבלה1[[#This Row],[published_date]])</f>
        <v>2015</v>
      </c>
      <c r="X2950">
        <v>4</v>
      </c>
      <c r="Y2950" t="str">
        <f>VLOOKUP(טבלה1[[#This Row],[subject_id]],Subject_id!$A$2:$B$5,2)</f>
        <v>Web Development</v>
      </c>
      <c r="Z2950" s="7">
        <v>43465</v>
      </c>
      <c r="AA2950">
        <f>_xlfn.DAYS(טבלה1[[#This Row],[Removal_date]],טבלה1[[#This Row],[published_date]])</f>
        <v>1210</v>
      </c>
      <c r="AB2950" s="4">
        <f>טבלה1[[#This Row],[price]]*טבלה1[[#This Row],[num_subscribers]]</f>
        <v>104560</v>
      </c>
    </row>
    <row r="2951" spans="1:28" x14ac:dyDescent="0.3">
      <c r="A2951">
        <v>582390</v>
      </c>
      <c r="B2951" t="s">
        <v>4705</v>
      </c>
      <c r="C2951" t="str">
        <f>LEFT(טבלה1[[#This Row],[course_title]],10)</f>
        <v>Instant Ha</v>
      </c>
      <c r="D2951" t="str">
        <f>RIGHT(טבלה1[[#This Row],[course_title]],10)</f>
        <v>onica now!</v>
      </c>
      <c r="E2951" t="str">
        <f>MID(טבלה1[[#This Row],[course_title]],2,10)</f>
        <v>nstant Har</v>
      </c>
      <c r="F2951" t="s">
        <v>4706</v>
      </c>
      <c r="G2951" t="str">
        <f>REPLACE(טבלה1[[#This Row],[url]],19,3,"com")</f>
        <v>https://www.udemy.com/instant-harmonica-play-when-the-saints-on-harmonica-now/</v>
      </c>
      <c r="H2951" t="b">
        <v>1</v>
      </c>
      <c r="I2951" s="4">
        <v>20</v>
      </c>
      <c r="J2951" s="5">
        <v>31</v>
      </c>
      <c r="K2951" s="5">
        <v>1</v>
      </c>
      <c r="L2951" s="5">
        <v>10</v>
      </c>
      <c r="M2951">
        <v>2</v>
      </c>
      <c r="N2951" t="str">
        <f>VLOOKUP(טבלה1[[#This Row],[level_id]],Level_id!$A$2:$B$5,2)</f>
        <v>Beginner Level</v>
      </c>
      <c r="O2951" t="str">
        <f>LOWER(טבלה1[[#This Row],[level_desc]])</f>
        <v>beginner level</v>
      </c>
      <c r="P2951" s="3" t="str">
        <f>UPPER(טבלה1[[#This Row],[small letters]])</f>
        <v>BEGINNER LEVEL</v>
      </c>
      <c r="Q2951">
        <f>LEN(טבלה1[[#This Row],[no spaces]])</f>
        <v>14</v>
      </c>
      <c r="R2951" t="str">
        <f>TRIM(טבלה1[[#This Row],[small letters]])</f>
        <v>beginner level</v>
      </c>
      <c r="S2951" s="6">
        <v>1</v>
      </c>
      <c r="T2951" s="12">
        <v>42230</v>
      </c>
      <c r="U2951" s="6">
        <f>DAY(טבלה1[[#This Row],[published_date]])</f>
        <v>14</v>
      </c>
      <c r="V2951" s="6">
        <f>MONTH(טבלה1[[#This Row],[published_date]])</f>
        <v>8</v>
      </c>
      <c r="W2951" s="6">
        <f>YEAR(טבלה1[[#This Row],[published_date]])</f>
        <v>2015</v>
      </c>
      <c r="X2951">
        <v>3</v>
      </c>
      <c r="Y2951" t="str">
        <f>VLOOKUP(טבלה1[[#This Row],[subject_id]],Subject_id!$A$2:$B$5,2)</f>
        <v>Musical Instruments</v>
      </c>
      <c r="Z2951" s="7">
        <v>43465</v>
      </c>
      <c r="AA2951">
        <f>_xlfn.DAYS(טבלה1[[#This Row],[Removal_date]],טבלה1[[#This Row],[published_date]])</f>
        <v>1235</v>
      </c>
      <c r="AB2951" s="4">
        <f>טבלה1[[#This Row],[price]]*טבלה1[[#This Row],[num_subscribers]]</f>
        <v>620</v>
      </c>
    </row>
    <row r="2952" spans="1:28" x14ac:dyDescent="0.3">
      <c r="A2952">
        <v>584468</v>
      </c>
      <c r="B2952" t="s">
        <v>4165</v>
      </c>
      <c r="C2952" t="str">
        <f>LEFT(טבלה1[[#This Row],[course_title]],10)</f>
        <v>Instant Ha</v>
      </c>
      <c r="D2952" t="str">
        <f>RIGHT(טבלה1[[#This Row],[course_title]],10)</f>
        <v>y and fun!</v>
      </c>
      <c r="E2952" t="str">
        <f>MID(טבלה1[[#This Row],[course_title]],2,10)</f>
        <v>nstant Har</v>
      </c>
      <c r="F2952" t="s">
        <v>4166</v>
      </c>
      <c r="G2952" t="str">
        <f>REPLACE(טבלה1[[#This Row],[url]],19,3,"com")</f>
        <v>https://www.udemy.com/instant-harmonica-play-the-kesh-part-2-easy-and-fun/</v>
      </c>
      <c r="H2952" t="b">
        <v>1</v>
      </c>
      <c r="I2952" s="4">
        <v>20</v>
      </c>
      <c r="J2952" s="5">
        <v>53</v>
      </c>
      <c r="K2952" s="5">
        <v>5</v>
      </c>
      <c r="L2952" s="5">
        <v>9</v>
      </c>
      <c r="M2952">
        <v>2</v>
      </c>
      <c r="N2952" t="str">
        <f>VLOOKUP(טבלה1[[#This Row],[level_id]],Level_id!$A$2:$B$5,2)</f>
        <v>Beginner Level</v>
      </c>
      <c r="O2952" t="str">
        <f>LOWER(טבלה1[[#This Row],[level_desc]])</f>
        <v>beginner level</v>
      </c>
      <c r="P2952" s="3" t="str">
        <f>UPPER(טבלה1[[#This Row],[small letters]])</f>
        <v>BEGINNER LEVEL</v>
      </c>
      <c r="Q2952">
        <f>LEN(טבלה1[[#This Row],[no spaces]])</f>
        <v>14</v>
      </c>
      <c r="R2952" t="str">
        <f>TRIM(טבלה1[[#This Row],[small letters]])</f>
        <v>beginner level</v>
      </c>
      <c r="S2952" s="6">
        <v>0.58333333300000001</v>
      </c>
      <c r="T2952" s="12">
        <v>42233</v>
      </c>
      <c r="U2952" s="6">
        <f>DAY(טבלה1[[#This Row],[published_date]])</f>
        <v>17</v>
      </c>
      <c r="V2952" s="6">
        <f>MONTH(טבלה1[[#This Row],[published_date]])</f>
        <v>8</v>
      </c>
      <c r="W2952" s="6">
        <f>YEAR(טבלה1[[#This Row],[published_date]])</f>
        <v>2015</v>
      </c>
      <c r="X2952">
        <v>3</v>
      </c>
      <c r="Y2952" t="str">
        <f>VLOOKUP(טבלה1[[#This Row],[subject_id]],Subject_id!$A$2:$B$5,2)</f>
        <v>Musical Instruments</v>
      </c>
      <c r="Z2952" s="7">
        <v>43465</v>
      </c>
      <c r="AA2952">
        <f>_xlfn.DAYS(טבלה1[[#This Row],[Removal_date]],טבלה1[[#This Row],[published_date]])</f>
        <v>1232</v>
      </c>
      <c r="AB2952" s="4">
        <f>טבלה1[[#This Row],[price]]*טבלה1[[#This Row],[num_subscribers]]</f>
        <v>1060</v>
      </c>
    </row>
    <row r="2953" spans="1:28" x14ac:dyDescent="0.3">
      <c r="A2953">
        <v>584758</v>
      </c>
      <c r="B2953" t="s">
        <v>5828</v>
      </c>
      <c r="C2953" t="str">
        <f>LEFT(טבלה1[[#This Row],[course_title]],10)</f>
        <v xml:space="preserve">Bootstrap </v>
      </c>
      <c r="D2953" t="str">
        <f>RIGHT(טבלה1[[#This Row],[course_title]],10)</f>
        <v>nding Page</v>
      </c>
      <c r="E2953" t="str">
        <f>MID(טבלה1[[#This Row],[course_title]],2,10)</f>
        <v>ootstrap 3</v>
      </c>
      <c r="F2953" t="s">
        <v>5829</v>
      </c>
      <c r="G2953" t="str">
        <f>REPLACE(טבלה1[[#This Row],[url]],19,3,"com")</f>
        <v>https://www.udemy.com/bootstrap-beginners-landing-page/</v>
      </c>
      <c r="H2953" t="b">
        <v>1</v>
      </c>
      <c r="I2953" s="4">
        <v>20</v>
      </c>
      <c r="J2953" s="5">
        <v>3271</v>
      </c>
      <c r="K2953" s="5">
        <v>278</v>
      </c>
      <c r="L2953" s="5">
        <v>54</v>
      </c>
      <c r="M2953">
        <v>2</v>
      </c>
      <c r="N2953" t="str">
        <f>VLOOKUP(טבלה1[[#This Row],[level_id]],Level_id!$A$2:$B$5,2)</f>
        <v>Beginner Level</v>
      </c>
      <c r="O2953" t="str">
        <f>LOWER(טבלה1[[#This Row],[level_desc]])</f>
        <v>beginner level</v>
      </c>
      <c r="P2953" s="3" t="str">
        <f>UPPER(טבלה1[[#This Row],[small letters]])</f>
        <v>BEGINNER LEVEL</v>
      </c>
      <c r="Q2953">
        <f>LEN(טבלה1[[#This Row],[no spaces]])</f>
        <v>14</v>
      </c>
      <c r="R2953" t="str">
        <f>TRIM(טבלה1[[#This Row],[small letters]])</f>
        <v>beginner level</v>
      </c>
      <c r="S2953" s="6">
        <v>2.5</v>
      </c>
      <c r="T2953" s="12">
        <v>42267</v>
      </c>
      <c r="U2953" s="6">
        <f>DAY(טבלה1[[#This Row],[published_date]])</f>
        <v>20</v>
      </c>
      <c r="V2953" s="6">
        <f>MONTH(טבלה1[[#This Row],[published_date]])</f>
        <v>9</v>
      </c>
      <c r="W2953" s="6">
        <f>YEAR(טבלה1[[#This Row],[published_date]])</f>
        <v>2015</v>
      </c>
      <c r="X2953">
        <v>4</v>
      </c>
      <c r="Y2953" t="str">
        <f>VLOOKUP(טבלה1[[#This Row],[subject_id]],Subject_id!$A$2:$B$5,2)</f>
        <v>Web Development</v>
      </c>
      <c r="Z2953" s="7">
        <v>43465</v>
      </c>
      <c r="AA2953">
        <f>_xlfn.DAYS(טבלה1[[#This Row],[Removal_date]],טבלה1[[#This Row],[published_date]])</f>
        <v>1198</v>
      </c>
      <c r="AB2953" s="4">
        <f>טבלה1[[#This Row],[price]]*טבלה1[[#This Row],[num_subscribers]]</f>
        <v>65420</v>
      </c>
    </row>
    <row r="2954" spans="1:28" x14ac:dyDescent="0.3">
      <c r="A2954">
        <v>586914</v>
      </c>
      <c r="B2954" t="s">
        <v>3212</v>
      </c>
      <c r="C2954" t="str">
        <f>LEFT(טבלה1[[#This Row],[course_title]],10)</f>
        <v>Aprende Ph</v>
      </c>
      <c r="D2954" t="str">
        <f>RIGHT(טבלה1[[#This Row],[course_title]],10)</f>
        <v>rÃ¡cticos.</v>
      </c>
      <c r="E2954" t="str">
        <f>MID(טבלה1[[#This Row],[course_title]],2,10)</f>
        <v>prende Pho</v>
      </c>
      <c r="F2954" t="s">
        <v>3213</v>
      </c>
      <c r="G2954" t="str">
        <f>REPLACE(טבלה1[[#This Row],[url]],19,3,"com")</f>
        <v>https://www.udemy.com/aprende-photoshop-con-ejercicios-practicos/</v>
      </c>
      <c r="H2954" t="b">
        <v>1</v>
      </c>
      <c r="I2954" s="4">
        <v>20</v>
      </c>
      <c r="J2954" s="5">
        <v>3</v>
      </c>
      <c r="K2954" s="5">
        <v>0</v>
      </c>
      <c r="L2954" s="5">
        <v>46</v>
      </c>
      <c r="M2954">
        <v>1</v>
      </c>
      <c r="N2954" t="str">
        <f>VLOOKUP(טבלה1[[#This Row],[level_id]],Level_id!$A$2:$B$5,2)</f>
        <v>All levels</v>
      </c>
      <c r="O2954" t="str">
        <f>LOWER(טבלה1[[#This Row],[level_desc]])</f>
        <v>all levels</v>
      </c>
      <c r="P2954" s="3" t="str">
        <f>UPPER(טבלה1[[#This Row],[small letters]])</f>
        <v>ALL LEVELS</v>
      </c>
      <c r="Q2954">
        <f>LEN(טבלה1[[#This Row],[no spaces]])</f>
        <v>10</v>
      </c>
      <c r="R2954" t="str">
        <f>TRIM(טבלה1[[#This Row],[small letters]])</f>
        <v>all levels</v>
      </c>
      <c r="S2954" s="6">
        <v>4</v>
      </c>
      <c r="T2954" s="12">
        <v>42360</v>
      </c>
      <c r="U2954" s="6">
        <f>DAY(טבלה1[[#This Row],[published_date]])</f>
        <v>22</v>
      </c>
      <c r="V2954" s="6">
        <f>MONTH(טבלה1[[#This Row],[published_date]])</f>
        <v>12</v>
      </c>
      <c r="W2954" s="6">
        <f>YEAR(טבלה1[[#This Row],[published_date]])</f>
        <v>2015</v>
      </c>
      <c r="X2954">
        <v>2</v>
      </c>
      <c r="Y2954" t="str">
        <f>VLOOKUP(טבלה1[[#This Row],[subject_id]],Subject_id!$A$2:$B$5,2)</f>
        <v>Graphic Design</v>
      </c>
      <c r="Z2954" s="7">
        <v>43734</v>
      </c>
      <c r="AA2954">
        <f>_xlfn.DAYS(טבלה1[[#This Row],[Removal_date]],טבלה1[[#This Row],[published_date]])</f>
        <v>1374</v>
      </c>
      <c r="AB2954" s="4">
        <f>טבלה1[[#This Row],[price]]*טבלה1[[#This Row],[num_subscribers]]</f>
        <v>60</v>
      </c>
    </row>
    <row r="2955" spans="1:28" x14ac:dyDescent="0.3">
      <c r="A2955">
        <v>588264</v>
      </c>
      <c r="B2955" t="s">
        <v>4444</v>
      </c>
      <c r="C2955" t="str">
        <f>LEFT(טבלה1[[#This Row],[course_title]],10)</f>
        <v>Instant Ha</v>
      </c>
      <c r="D2955" t="str">
        <f>RIGHT(טבלה1[[#This Row],[course_title]],10)</f>
        <v>t - today!</v>
      </c>
      <c r="E2955" t="str">
        <f>MID(טבלה1[[#This Row],[course_title]],2,10)</f>
        <v>nstant Har</v>
      </c>
      <c r="F2955" t="s">
        <v>4445</v>
      </c>
      <c r="G2955" t="str">
        <f>REPLACE(טבלה1[[#This Row],[url]],19,3,"com")</f>
        <v>https://www.udemy.com/instant-harmonica-play-the-lion-sleeps-tonight-today/</v>
      </c>
      <c r="H2955" t="b">
        <v>1</v>
      </c>
      <c r="I2955" s="4">
        <v>20</v>
      </c>
      <c r="J2955" s="5">
        <v>62</v>
      </c>
      <c r="K2955" s="5">
        <v>1</v>
      </c>
      <c r="L2955" s="5">
        <v>11</v>
      </c>
      <c r="M2955">
        <v>2</v>
      </c>
      <c r="N2955" t="str">
        <f>VLOOKUP(טבלה1[[#This Row],[level_id]],Level_id!$A$2:$B$5,2)</f>
        <v>Beginner Level</v>
      </c>
      <c r="O2955" t="str">
        <f>LOWER(טבלה1[[#This Row],[level_desc]])</f>
        <v>beginner level</v>
      </c>
      <c r="P2955" s="3" t="str">
        <f>UPPER(טבלה1[[#This Row],[small letters]])</f>
        <v>BEGINNER LEVEL</v>
      </c>
      <c r="Q2955">
        <f>LEN(טבלה1[[#This Row],[no spaces]])</f>
        <v>14</v>
      </c>
      <c r="R2955" t="str">
        <f>TRIM(טבלה1[[#This Row],[small letters]])</f>
        <v>beginner level</v>
      </c>
      <c r="S2955" s="6">
        <v>1</v>
      </c>
      <c r="T2955" s="12">
        <v>42237</v>
      </c>
      <c r="U2955" s="6">
        <f>DAY(טבלה1[[#This Row],[published_date]])</f>
        <v>21</v>
      </c>
      <c r="V2955" s="6">
        <f>MONTH(טבלה1[[#This Row],[published_date]])</f>
        <v>8</v>
      </c>
      <c r="W2955" s="6">
        <f>YEAR(טבלה1[[#This Row],[published_date]])</f>
        <v>2015</v>
      </c>
      <c r="X2955">
        <v>3</v>
      </c>
      <c r="Y2955" t="str">
        <f>VLOOKUP(טבלה1[[#This Row],[subject_id]],Subject_id!$A$2:$B$5,2)</f>
        <v>Musical Instruments</v>
      </c>
      <c r="Z2955" s="7">
        <v>43465</v>
      </c>
      <c r="AA2955">
        <f>_xlfn.DAYS(טבלה1[[#This Row],[Removal_date]],טבלה1[[#This Row],[published_date]])</f>
        <v>1228</v>
      </c>
      <c r="AB2955" s="4">
        <f>טבלה1[[#This Row],[price]]*טבלה1[[#This Row],[num_subscribers]]</f>
        <v>1240</v>
      </c>
    </row>
    <row r="2956" spans="1:28" x14ac:dyDescent="0.3">
      <c r="A2956">
        <v>589778</v>
      </c>
      <c r="B2956" t="s">
        <v>1864</v>
      </c>
      <c r="C2956" t="str">
        <f>LEFT(טבלה1[[#This Row],[course_title]],10)</f>
        <v>How to Rea</v>
      </c>
      <c r="D2956" t="str">
        <f>RIGHT(טבלה1[[#This Row],[course_title]],10)</f>
        <v>Statements</v>
      </c>
      <c r="E2956" t="str">
        <f>MID(טבלה1[[#This Row],[course_title]],2,10)</f>
        <v>ow to Read</v>
      </c>
      <c r="F2956" t="s">
        <v>1865</v>
      </c>
      <c r="G2956" t="str">
        <f>REPLACE(טבלה1[[#This Row],[url]],19,3,"com")</f>
        <v>https://www.udemy.com/how-to-read-financial-statements/</v>
      </c>
      <c r="H2956" t="b">
        <v>1</v>
      </c>
      <c r="I2956" s="4">
        <v>20</v>
      </c>
      <c r="J2956" s="5">
        <v>5</v>
      </c>
      <c r="K2956" s="5">
        <v>2</v>
      </c>
      <c r="L2956" s="5">
        <v>59</v>
      </c>
      <c r="M2956">
        <v>2</v>
      </c>
      <c r="N2956" t="str">
        <f>VLOOKUP(טבלה1[[#This Row],[level_id]],Level_id!$A$2:$B$5,2)</f>
        <v>Beginner Level</v>
      </c>
      <c r="O2956" t="str">
        <f>LOWER(טבלה1[[#This Row],[level_desc]])</f>
        <v>beginner level</v>
      </c>
      <c r="P2956" s="3" t="str">
        <f>UPPER(טבלה1[[#This Row],[small letters]])</f>
        <v>BEGINNER LEVEL</v>
      </c>
      <c r="Q2956">
        <f>LEN(טבלה1[[#This Row],[no spaces]])</f>
        <v>14</v>
      </c>
      <c r="R2956" t="str">
        <f>TRIM(טבלה1[[#This Row],[small letters]])</f>
        <v>beginner level</v>
      </c>
      <c r="S2956" s="6">
        <v>2</v>
      </c>
      <c r="T2956" s="12">
        <v>42239</v>
      </c>
      <c r="U2956" s="6">
        <f>DAY(טבלה1[[#This Row],[published_date]])</f>
        <v>23</v>
      </c>
      <c r="V2956" s="6">
        <f>MONTH(טבלה1[[#This Row],[published_date]])</f>
        <v>8</v>
      </c>
      <c r="W2956" s="6">
        <f>YEAR(טבלה1[[#This Row],[published_date]])</f>
        <v>2015</v>
      </c>
      <c r="X2956">
        <v>1</v>
      </c>
      <c r="Y2956" t="str">
        <f>VLOOKUP(טבלה1[[#This Row],[subject_id]],Subject_id!$A$2:$B$5,2)</f>
        <v>Business Finance</v>
      </c>
      <c r="Z2956" s="7">
        <v>43465</v>
      </c>
      <c r="AA2956">
        <f>_xlfn.DAYS(טבלה1[[#This Row],[Removal_date]],טבלה1[[#This Row],[published_date]])</f>
        <v>1226</v>
      </c>
      <c r="AB2956" s="4">
        <f>טבלה1[[#This Row],[price]]*טבלה1[[#This Row],[num_subscribers]]</f>
        <v>100</v>
      </c>
    </row>
    <row r="2957" spans="1:28" x14ac:dyDescent="0.3">
      <c r="A2957">
        <v>589900</v>
      </c>
      <c r="B2957" t="s">
        <v>4552</v>
      </c>
      <c r="C2957" t="str">
        <f>LEFT(טבלה1[[#This Row],[course_title]],10)</f>
        <v xml:space="preserve">The 7 Day </v>
      </c>
      <c r="D2957" t="str">
        <f>RIGHT(טבלה1[[#This Row],[course_title]],10)</f>
        <v>tar Method</v>
      </c>
      <c r="E2957" t="str">
        <f>MID(טבלה1[[#This Row],[course_title]],2,10)</f>
        <v>he 7 Day G</v>
      </c>
      <c r="F2957" t="s">
        <v>4553</v>
      </c>
      <c r="G2957" t="str">
        <f>REPLACE(טבלה1[[#This Row],[url]],19,3,"com")</f>
        <v>https://www.udemy.com/7-day-guitar-method/</v>
      </c>
      <c r="H2957" t="b">
        <v>1</v>
      </c>
      <c r="I2957" s="4">
        <v>20</v>
      </c>
      <c r="J2957" s="5">
        <v>213</v>
      </c>
      <c r="K2957" s="5">
        <v>4</v>
      </c>
      <c r="L2957" s="5">
        <v>11</v>
      </c>
      <c r="M2957">
        <v>1</v>
      </c>
      <c r="N2957" t="str">
        <f>VLOOKUP(טבלה1[[#This Row],[level_id]],Level_id!$A$2:$B$5,2)</f>
        <v>All levels</v>
      </c>
      <c r="O2957" t="str">
        <f>LOWER(טבלה1[[#This Row],[level_desc]])</f>
        <v>all levels</v>
      </c>
      <c r="P2957" s="3" t="str">
        <f>UPPER(טבלה1[[#This Row],[small letters]])</f>
        <v>ALL LEVELS</v>
      </c>
      <c r="Q2957">
        <f>LEN(טבלה1[[#This Row],[no spaces]])</f>
        <v>10</v>
      </c>
      <c r="R2957" t="str">
        <f>TRIM(טבלה1[[#This Row],[small letters]])</f>
        <v>all levels</v>
      </c>
      <c r="S2957" s="6">
        <v>2.5</v>
      </c>
      <c r="T2957" s="12">
        <v>42303</v>
      </c>
      <c r="U2957" s="6">
        <f>DAY(טבלה1[[#This Row],[published_date]])</f>
        <v>26</v>
      </c>
      <c r="V2957" s="6">
        <f>MONTH(טבלה1[[#This Row],[published_date]])</f>
        <v>10</v>
      </c>
      <c r="W2957" s="6">
        <f>YEAR(טבלה1[[#This Row],[published_date]])</f>
        <v>2015</v>
      </c>
      <c r="X2957">
        <v>3</v>
      </c>
      <c r="Y2957" t="str">
        <f>VLOOKUP(טבלה1[[#This Row],[subject_id]],Subject_id!$A$2:$B$5,2)</f>
        <v>Musical Instruments</v>
      </c>
      <c r="Z2957" s="7">
        <v>43734</v>
      </c>
      <c r="AA2957">
        <f>_xlfn.DAYS(טבלה1[[#This Row],[Removal_date]],טבלה1[[#This Row],[published_date]])</f>
        <v>1431</v>
      </c>
      <c r="AB2957" s="4">
        <f>טבלה1[[#This Row],[price]]*טבלה1[[#This Row],[num_subscribers]]</f>
        <v>4260</v>
      </c>
    </row>
    <row r="2958" spans="1:28" x14ac:dyDescent="0.3">
      <c r="A2958">
        <v>590406</v>
      </c>
      <c r="B2958" t="s">
        <v>6066</v>
      </c>
      <c r="C2958" t="str">
        <f>LEFT(טבלה1[[#This Row],[course_title]],10)</f>
        <v>Learn Reac</v>
      </c>
      <c r="D2958" t="str">
        <f>RIGHT(טבלה1[[#This Row],[course_title]],10)</f>
        <v xml:space="preserve"> Developer</v>
      </c>
      <c r="E2958" t="str">
        <f>MID(טבלה1[[#This Row],[course_title]],2,10)</f>
        <v>earn React</v>
      </c>
      <c r="F2958" t="s">
        <v>6067</v>
      </c>
      <c r="G2958" t="str">
        <f>REPLACE(טבלה1[[#This Row],[url]],19,3,"com")</f>
        <v>https://www.udemy.com/learn-react-js/</v>
      </c>
      <c r="H2958" t="b">
        <v>1</v>
      </c>
      <c r="I2958" s="4">
        <v>20</v>
      </c>
      <c r="J2958" s="5">
        <v>1948</v>
      </c>
      <c r="K2958" s="5">
        <v>72</v>
      </c>
      <c r="L2958" s="5">
        <v>45</v>
      </c>
      <c r="M2958">
        <v>4</v>
      </c>
      <c r="N2958" t="str">
        <f>VLOOKUP(טבלה1[[#This Row],[level_id]],Level_id!$A$2:$B$5,2)</f>
        <v>Intermediate Level</v>
      </c>
      <c r="O2958" t="str">
        <f>LOWER(טבלה1[[#This Row],[level_desc]])</f>
        <v>intermediate level</v>
      </c>
      <c r="P2958" s="3" t="str">
        <f>UPPER(טבלה1[[#This Row],[small letters]])</f>
        <v>INTERMEDIATE LEVEL</v>
      </c>
      <c r="Q2958">
        <f>LEN(טבלה1[[#This Row],[no spaces]])</f>
        <v>18</v>
      </c>
      <c r="R2958" t="str">
        <f>TRIM(טבלה1[[#This Row],[small letters]])</f>
        <v>intermediate level</v>
      </c>
      <c r="S2958" s="6">
        <v>5</v>
      </c>
      <c r="T2958" s="12">
        <v>42240</v>
      </c>
      <c r="U2958" s="6">
        <f>DAY(טבלה1[[#This Row],[published_date]])</f>
        <v>24</v>
      </c>
      <c r="V2958" s="6">
        <f>MONTH(טבלה1[[#This Row],[published_date]])</f>
        <v>8</v>
      </c>
      <c r="W2958" s="6">
        <f>YEAR(טבלה1[[#This Row],[published_date]])</f>
        <v>2015</v>
      </c>
      <c r="X2958">
        <v>4</v>
      </c>
      <c r="Y2958" t="str">
        <f>VLOOKUP(טבלה1[[#This Row],[subject_id]],Subject_id!$A$2:$B$5,2)</f>
        <v>Web Development</v>
      </c>
      <c r="Z2958" s="7">
        <v>44114</v>
      </c>
      <c r="AA2958">
        <f>_xlfn.DAYS(טבלה1[[#This Row],[Removal_date]],טבלה1[[#This Row],[published_date]])</f>
        <v>1874</v>
      </c>
      <c r="AB2958" s="4">
        <f>טבלה1[[#This Row],[price]]*טבלה1[[#This Row],[num_subscribers]]</f>
        <v>38960</v>
      </c>
    </row>
    <row r="2959" spans="1:28" x14ac:dyDescent="0.3">
      <c r="A2959">
        <v>592352</v>
      </c>
      <c r="B2959" t="s">
        <v>6332</v>
      </c>
      <c r="C2959" t="str">
        <f>LEFT(טבלה1[[#This Row],[course_title]],10)</f>
        <v>Supercharg</v>
      </c>
      <c r="D2959" t="str">
        <f>RIGHT(טבלה1[[#This Row],[course_title]],10)</f>
        <v>ext Editor</v>
      </c>
      <c r="E2959" t="str">
        <f>MID(טבלה1[[#This Row],[course_title]],2,10)</f>
        <v>uperchargi</v>
      </c>
      <c r="F2959" t="s">
        <v>6333</v>
      </c>
      <c r="G2959" t="str">
        <f>REPLACE(טבלה1[[#This Row],[url]],19,3,"com")</f>
        <v>https://www.udemy.com/atom-text-editor/</v>
      </c>
      <c r="H2959" t="b">
        <v>1</v>
      </c>
      <c r="I2959" s="4">
        <v>20</v>
      </c>
      <c r="J2959" s="5">
        <v>644</v>
      </c>
      <c r="K2959" s="5">
        <v>42</v>
      </c>
      <c r="L2959" s="5">
        <v>28</v>
      </c>
      <c r="M2959">
        <v>1</v>
      </c>
      <c r="N2959" t="str">
        <f>VLOOKUP(טבלה1[[#This Row],[level_id]],Level_id!$A$2:$B$5,2)</f>
        <v>All levels</v>
      </c>
      <c r="O2959" t="str">
        <f>LOWER(טבלה1[[#This Row],[level_desc]])</f>
        <v>all levels</v>
      </c>
      <c r="P2959" s="3" t="str">
        <f>UPPER(טבלה1[[#This Row],[small letters]])</f>
        <v>ALL LEVELS</v>
      </c>
      <c r="Q2959">
        <f>LEN(טבלה1[[#This Row],[no spaces]])</f>
        <v>10</v>
      </c>
      <c r="R2959" t="str">
        <f>TRIM(טבלה1[[#This Row],[small letters]])</f>
        <v>all levels</v>
      </c>
      <c r="S2959" s="6">
        <v>1.5</v>
      </c>
      <c r="T2959" s="12">
        <v>42249</v>
      </c>
      <c r="U2959" s="6">
        <f>DAY(טבלה1[[#This Row],[published_date]])</f>
        <v>2</v>
      </c>
      <c r="V2959" s="6">
        <f>MONTH(טבלה1[[#This Row],[published_date]])</f>
        <v>9</v>
      </c>
      <c r="W2959" s="6">
        <f>YEAR(טבלה1[[#This Row],[published_date]])</f>
        <v>2015</v>
      </c>
      <c r="X2959">
        <v>4</v>
      </c>
      <c r="Y2959" t="str">
        <f>VLOOKUP(טבלה1[[#This Row],[subject_id]],Subject_id!$A$2:$B$5,2)</f>
        <v>Web Development</v>
      </c>
      <c r="Z2959" s="7">
        <v>43734</v>
      </c>
      <c r="AA2959">
        <f>_xlfn.DAYS(טבלה1[[#This Row],[Removal_date]],טבלה1[[#This Row],[published_date]])</f>
        <v>1485</v>
      </c>
      <c r="AB2959" s="4">
        <f>טבלה1[[#This Row],[price]]*טבלה1[[#This Row],[num_subscribers]]</f>
        <v>12880</v>
      </c>
    </row>
    <row r="2960" spans="1:28" x14ac:dyDescent="0.3">
      <c r="A2960">
        <v>594852</v>
      </c>
      <c r="B2960" t="s">
        <v>4715</v>
      </c>
      <c r="C2960" t="str">
        <f>LEFT(טבלה1[[#This Row],[course_title]],10)</f>
        <v>Getting St</v>
      </c>
      <c r="D2960" t="str">
        <f>RIGHT(טבלה1[[#This Row],[course_title]],10)</f>
        <v>wer Chords</v>
      </c>
      <c r="E2960" t="str">
        <f>MID(טבלה1[[#This Row],[course_title]],2,10)</f>
        <v>etting Sta</v>
      </c>
      <c r="F2960" t="s">
        <v>4716</v>
      </c>
      <c r="G2960" t="str">
        <f>REPLACE(טבלה1[[#This Row],[url]],19,3,"com")</f>
        <v>https://www.udemy.com/getting-started-with-power-chords/</v>
      </c>
      <c r="H2960" t="b">
        <v>1</v>
      </c>
      <c r="I2960" s="4">
        <v>20</v>
      </c>
      <c r="J2960" s="5">
        <v>6</v>
      </c>
      <c r="K2960" s="5">
        <v>0</v>
      </c>
      <c r="L2960" s="5">
        <v>27</v>
      </c>
      <c r="M2960">
        <v>2</v>
      </c>
      <c r="N2960" t="str">
        <f>VLOOKUP(טבלה1[[#This Row],[level_id]],Level_id!$A$2:$B$5,2)</f>
        <v>Beginner Level</v>
      </c>
      <c r="O2960" t="str">
        <f>LOWER(טבלה1[[#This Row],[level_desc]])</f>
        <v>beginner level</v>
      </c>
      <c r="P2960" s="3" t="str">
        <f>UPPER(טבלה1[[#This Row],[small letters]])</f>
        <v>BEGINNER LEVEL</v>
      </c>
      <c r="Q2960">
        <f>LEN(טבלה1[[#This Row],[no spaces]])</f>
        <v>14</v>
      </c>
      <c r="R2960" t="str">
        <f>TRIM(טבלה1[[#This Row],[small letters]])</f>
        <v>beginner level</v>
      </c>
      <c r="S2960" s="6">
        <v>1</v>
      </c>
      <c r="T2960" s="12">
        <v>42355</v>
      </c>
      <c r="U2960" s="6">
        <f>DAY(טבלה1[[#This Row],[published_date]])</f>
        <v>17</v>
      </c>
      <c r="V2960" s="6">
        <f>MONTH(טבלה1[[#This Row],[published_date]])</f>
        <v>12</v>
      </c>
      <c r="W2960" s="6">
        <f>YEAR(טבלה1[[#This Row],[published_date]])</f>
        <v>2015</v>
      </c>
      <c r="X2960">
        <v>3</v>
      </c>
      <c r="Y2960" t="str">
        <f>VLOOKUP(טבלה1[[#This Row],[subject_id]],Subject_id!$A$2:$B$5,2)</f>
        <v>Musical Instruments</v>
      </c>
      <c r="Z2960" s="7">
        <v>43465</v>
      </c>
      <c r="AA2960">
        <f>_xlfn.DAYS(טבלה1[[#This Row],[Removal_date]],טבלה1[[#This Row],[published_date]])</f>
        <v>1110</v>
      </c>
      <c r="AB2960" s="4">
        <f>טבלה1[[#This Row],[price]]*טבלה1[[#This Row],[num_subscribers]]</f>
        <v>120</v>
      </c>
    </row>
    <row r="2961" spans="1:28" x14ac:dyDescent="0.3">
      <c r="A2961">
        <v>594854</v>
      </c>
      <c r="B2961" t="s">
        <v>4729</v>
      </c>
      <c r="C2961" t="str">
        <f>LEFT(טבלה1[[#This Row],[course_title]],10)</f>
        <v>Getting St</v>
      </c>
      <c r="D2961" t="str">
        <f>RIGHT(טבלה1[[#This Row],[course_title]],10)</f>
        <v>tic Guitar</v>
      </c>
      <c r="E2961" t="str">
        <f>MID(טבלה1[[#This Row],[course_title]],2,10)</f>
        <v>etting Sta</v>
      </c>
      <c r="F2961" t="s">
        <v>4730</v>
      </c>
      <c r="G2961" t="str">
        <f>REPLACE(טבלה1[[#This Row],[url]],19,3,"com")</f>
        <v>https://www.udemy.com/getting-started-on-the-acoustic-guitar/</v>
      </c>
      <c r="H2961" t="b">
        <v>1</v>
      </c>
      <c r="I2961" s="4">
        <v>20</v>
      </c>
      <c r="J2961" s="5">
        <v>3</v>
      </c>
      <c r="K2961" s="5">
        <v>0</v>
      </c>
      <c r="L2961" s="5">
        <v>28</v>
      </c>
      <c r="M2961">
        <v>2</v>
      </c>
      <c r="N2961" t="str">
        <f>VLOOKUP(טבלה1[[#This Row],[level_id]],Level_id!$A$2:$B$5,2)</f>
        <v>Beginner Level</v>
      </c>
      <c r="O2961" t="str">
        <f>LOWER(טבלה1[[#This Row],[level_desc]])</f>
        <v>beginner level</v>
      </c>
      <c r="P2961" s="3" t="str">
        <f>UPPER(טבלה1[[#This Row],[small letters]])</f>
        <v>BEGINNER LEVEL</v>
      </c>
      <c r="Q2961">
        <f>LEN(טבלה1[[#This Row],[no spaces]])</f>
        <v>14</v>
      </c>
      <c r="R2961" t="str">
        <f>TRIM(טבלה1[[#This Row],[small letters]])</f>
        <v>beginner level</v>
      </c>
      <c r="S2961" s="6">
        <v>1</v>
      </c>
      <c r="T2961" s="12">
        <v>42297</v>
      </c>
      <c r="U2961" s="6">
        <f>DAY(טבלה1[[#This Row],[published_date]])</f>
        <v>20</v>
      </c>
      <c r="V2961" s="6">
        <f>MONTH(טבלה1[[#This Row],[published_date]])</f>
        <v>10</v>
      </c>
      <c r="W2961" s="6">
        <f>YEAR(טבלה1[[#This Row],[published_date]])</f>
        <v>2015</v>
      </c>
      <c r="X2961">
        <v>3</v>
      </c>
      <c r="Y2961" t="str">
        <f>VLOOKUP(טבלה1[[#This Row],[subject_id]],Subject_id!$A$2:$B$5,2)</f>
        <v>Musical Instruments</v>
      </c>
      <c r="Z2961" s="7">
        <v>43465</v>
      </c>
      <c r="AA2961">
        <f>_xlfn.DAYS(טבלה1[[#This Row],[Removal_date]],טבלה1[[#This Row],[published_date]])</f>
        <v>1168</v>
      </c>
      <c r="AB2961" s="4">
        <f>טבלה1[[#This Row],[price]]*טבלה1[[#This Row],[num_subscribers]]</f>
        <v>60</v>
      </c>
    </row>
    <row r="2962" spans="1:28" x14ac:dyDescent="0.3">
      <c r="A2962">
        <v>595258</v>
      </c>
      <c r="B2962" t="s">
        <v>1484</v>
      </c>
      <c r="C2962" t="str">
        <f>LEFT(טבלה1[[#This Row],[course_title]],10)</f>
        <v>Finance fo</v>
      </c>
      <c r="D2962" t="str">
        <f>RIGHT(טבלה1[[#This Row],[course_title]],10)</f>
        <v>k and Easy</v>
      </c>
      <c r="E2962" t="str">
        <f>MID(טבלה1[[#This Row],[course_title]],2,10)</f>
        <v>inance for</v>
      </c>
      <c r="F2962" t="s">
        <v>1485</v>
      </c>
      <c r="G2962" t="str">
        <f>REPLACE(טבלה1[[#This Row],[url]],19,3,"com")</f>
        <v>https://www.udemy.com/finance-for-non-financials-make-profitable-decisions/</v>
      </c>
      <c r="H2962" t="b">
        <v>1</v>
      </c>
      <c r="I2962" s="4">
        <v>20</v>
      </c>
      <c r="J2962" s="5">
        <v>4158</v>
      </c>
      <c r="K2962" s="5">
        <v>51</v>
      </c>
      <c r="L2962" s="5">
        <v>30</v>
      </c>
      <c r="M2962">
        <v>2</v>
      </c>
      <c r="N2962" t="str">
        <f>VLOOKUP(טבלה1[[#This Row],[level_id]],Level_id!$A$2:$B$5,2)</f>
        <v>Beginner Level</v>
      </c>
      <c r="O2962" t="str">
        <f>LOWER(טבלה1[[#This Row],[level_desc]])</f>
        <v>beginner level</v>
      </c>
      <c r="P2962" s="3" t="str">
        <f>UPPER(טבלה1[[#This Row],[small letters]])</f>
        <v>BEGINNER LEVEL</v>
      </c>
      <c r="Q2962">
        <f>LEN(טבלה1[[#This Row],[no spaces]])</f>
        <v>14</v>
      </c>
      <c r="R2962" t="str">
        <f>TRIM(טבלה1[[#This Row],[small letters]])</f>
        <v>beginner level</v>
      </c>
      <c r="S2962" s="6">
        <v>2.5</v>
      </c>
      <c r="T2962" s="12">
        <v>42425</v>
      </c>
      <c r="U2962" s="6">
        <f>DAY(טבלה1[[#This Row],[published_date]])</f>
        <v>25</v>
      </c>
      <c r="V2962" s="6">
        <f>MONTH(טבלה1[[#This Row],[published_date]])</f>
        <v>2</v>
      </c>
      <c r="W2962" s="6">
        <f>YEAR(טבלה1[[#This Row],[published_date]])</f>
        <v>2016</v>
      </c>
      <c r="X2962">
        <v>1</v>
      </c>
      <c r="Y2962" t="str">
        <f>VLOOKUP(טבלה1[[#This Row],[subject_id]],Subject_id!$A$2:$B$5,2)</f>
        <v>Business Finance</v>
      </c>
      <c r="Z2962" s="7">
        <v>43465</v>
      </c>
      <c r="AA2962">
        <f>_xlfn.DAYS(טבלה1[[#This Row],[Removal_date]],טבלה1[[#This Row],[published_date]])</f>
        <v>1040</v>
      </c>
      <c r="AB2962" s="4">
        <f>טבלה1[[#This Row],[price]]*טבלה1[[#This Row],[num_subscribers]]</f>
        <v>83160</v>
      </c>
    </row>
    <row r="2963" spans="1:28" x14ac:dyDescent="0.3">
      <c r="A2963">
        <v>597868</v>
      </c>
      <c r="B2963" t="s">
        <v>4418</v>
      </c>
      <c r="C2963" t="str">
        <f>LEFT(טבלה1[[#This Row],[course_title]],10)</f>
        <v>ã“ã©ã‚‚ã</v>
      </c>
      <c r="D2963" t="str">
        <f>RIGHT(טבלה1[[#This Row],[course_title]],10)</f>
        <v>ªã‚¹ãƒˆâ… </v>
      </c>
      <c r="E2963" t="str">
        <f>MID(טבלה1[[#This Row],[course_title]],2,10)</f>
        <v>“ã©ã‚‚ã‚</v>
      </c>
      <c r="F2963" t="s">
        <v>4419</v>
      </c>
      <c r="G2963" t="str">
        <f>REPLACE(טבלה1[[#This Row],[url]],19,3,"com")</f>
        <v>https://www.udemy.com/takalittle1/</v>
      </c>
      <c r="H2963" t="b">
        <v>1</v>
      </c>
      <c r="I2963" s="4">
        <v>20</v>
      </c>
      <c r="J2963" s="5">
        <v>69</v>
      </c>
      <c r="K2963" s="5">
        <v>1</v>
      </c>
      <c r="L2963" s="5">
        <v>53</v>
      </c>
      <c r="M2963">
        <v>2</v>
      </c>
      <c r="N2963" t="str">
        <f>VLOOKUP(טבלה1[[#This Row],[level_id]],Level_id!$A$2:$B$5,2)</f>
        <v>Beginner Level</v>
      </c>
      <c r="O2963" t="str">
        <f>LOWER(טבלה1[[#This Row],[level_desc]])</f>
        <v>beginner level</v>
      </c>
      <c r="P2963" s="3" t="str">
        <f>UPPER(טבלה1[[#This Row],[small letters]])</f>
        <v>BEGINNER LEVEL</v>
      </c>
      <c r="Q2963">
        <f>LEN(טבלה1[[#This Row],[no spaces]])</f>
        <v>14</v>
      </c>
      <c r="R2963" t="str">
        <f>TRIM(טבלה1[[#This Row],[small letters]])</f>
        <v>beginner level</v>
      </c>
      <c r="S2963" s="6">
        <v>3</v>
      </c>
      <c r="T2963" s="12">
        <v>42315</v>
      </c>
      <c r="U2963" s="6">
        <f>DAY(טבלה1[[#This Row],[published_date]])</f>
        <v>7</v>
      </c>
      <c r="V2963" s="6">
        <f>MONTH(טבלה1[[#This Row],[published_date]])</f>
        <v>11</v>
      </c>
      <c r="W2963" s="6">
        <f>YEAR(טבלה1[[#This Row],[published_date]])</f>
        <v>2015</v>
      </c>
      <c r="X2963">
        <v>3</v>
      </c>
      <c r="Y2963" t="str">
        <f>VLOOKUP(טבלה1[[#This Row],[subject_id]],Subject_id!$A$2:$B$5,2)</f>
        <v>Musical Instruments</v>
      </c>
      <c r="Z2963" s="7">
        <v>43465</v>
      </c>
      <c r="AA2963">
        <f>_xlfn.DAYS(טבלה1[[#This Row],[Removal_date]],טבלה1[[#This Row],[published_date]])</f>
        <v>1150</v>
      </c>
      <c r="AB2963" s="4">
        <f>טבלה1[[#This Row],[price]]*טבלה1[[#This Row],[num_subscribers]]</f>
        <v>1380</v>
      </c>
    </row>
    <row r="2964" spans="1:28" x14ac:dyDescent="0.3">
      <c r="A2964">
        <v>598516</v>
      </c>
      <c r="B2964" t="s">
        <v>6190</v>
      </c>
      <c r="C2964" t="str">
        <f>LEFT(טבלה1[[#This Row],[course_title]],10)</f>
        <v>jQuery for</v>
      </c>
      <c r="D2964" t="str">
        <f>RIGHT(טבלה1[[#This Row],[course_title]],10)</f>
        <v xml:space="preserve"> Beginners</v>
      </c>
      <c r="E2964" t="str">
        <f>MID(טבלה1[[#This Row],[course_title]],2,10)</f>
        <v xml:space="preserve">Query for </v>
      </c>
      <c r="F2964" t="s">
        <v>6191</v>
      </c>
      <c r="G2964" t="str">
        <f>REPLACE(טבלה1[[#This Row],[url]],19,3,"com")</f>
        <v>https://www.udemy.com/jquery-for-beginners_sre/</v>
      </c>
      <c r="H2964" t="b">
        <v>1</v>
      </c>
      <c r="I2964" s="4">
        <v>20</v>
      </c>
      <c r="J2964" s="5">
        <v>1421</v>
      </c>
      <c r="K2964" s="5">
        <v>17</v>
      </c>
      <c r="L2964" s="5">
        <v>36</v>
      </c>
      <c r="M2964">
        <v>1</v>
      </c>
      <c r="N2964" t="str">
        <f>VLOOKUP(טבלה1[[#This Row],[level_id]],Level_id!$A$2:$B$5,2)</f>
        <v>All levels</v>
      </c>
      <c r="O2964" t="str">
        <f>LOWER(טבלה1[[#This Row],[level_desc]])</f>
        <v>all levels</v>
      </c>
      <c r="P2964" s="3" t="str">
        <f>UPPER(טבלה1[[#This Row],[small letters]])</f>
        <v>ALL LEVELS</v>
      </c>
      <c r="Q2964">
        <f>LEN(טבלה1[[#This Row],[no spaces]])</f>
        <v>10</v>
      </c>
      <c r="R2964" t="str">
        <f>TRIM(טבלה1[[#This Row],[small letters]])</f>
        <v>all levels</v>
      </c>
      <c r="S2964" s="6">
        <v>4</v>
      </c>
      <c r="T2964" s="12">
        <v>42318</v>
      </c>
      <c r="U2964" s="6">
        <f>DAY(טבלה1[[#This Row],[published_date]])</f>
        <v>10</v>
      </c>
      <c r="V2964" s="6">
        <f>MONTH(טבלה1[[#This Row],[published_date]])</f>
        <v>11</v>
      </c>
      <c r="W2964" s="6">
        <f>YEAR(טבלה1[[#This Row],[published_date]])</f>
        <v>2015</v>
      </c>
      <c r="X2964">
        <v>4</v>
      </c>
      <c r="Y2964" t="str">
        <f>VLOOKUP(טבלה1[[#This Row],[subject_id]],Subject_id!$A$2:$B$5,2)</f>
        <v>Web Development</v>
      </c>
      <c r="Z2964" s="7">
        <v>43734</v>
      </c>
      <c r="AA2964">
        <f>_xlfn.DAYS(טבלה1[[#This Row],[Removal_date]],טבלה1[[#This Row],[published_date]])</f>
        <v>1416</v>
      </c>
      <c r="AB2964" s="4">
        <f>טבלה1[[#This Row],[price]]*טבלה1[[#This Row],[num_subscribers]]</f>
        <v>28420</v>
      </c>
    </row>
    <row r="2965" spans="1:28" x14ac:dyDescent="0.3">
      <c r="A2965">
        <v>598970</v>
      </c>
      <c r="B2965" t="s">
        <v>5719</v>
      </c>
      <c r="C2965" t="str">
        <f>LEFT(טבלה1[[#This Row],[course_title]],10)</f>
        <v>Whatâ€™s N</v>
      </c>
      <c r="D2965" t="str">
        <f>RIGHT(טבלה1[[#This Row],[course_title]],10)</f>
        <v>ootstrap 4</v>
      </c>
      <c r="E2965" t="str">
        <f>MID(טבלה1[[#This Row],[course_title]],2,10)</f>
        <v>hatâ€™s Ne</v>
      </c>
      <c r="F2965" t="s">
        <v>5720</v>
      </c>
      <c r="G2965" t="str">
        <f>REPLACE(טבלה1[[#This Row],[url]],19,3,"com")</f>
        <v>https://www.udemy.com/bootstrap4/</v>
      </c>
      <c r="H2965" t="b">
        <v>1</v>
      </c>
      <c r="I2965" s="4">
        <v>20</v>
      </c>
      <c r="J2965" s="5">
        <v>130</v>
      </c>
      <c r="K2965" s="5">
        <v>14</v>
      </c>
      <c r="L2965" s="5">
        <v>20</v>
      </c>
      <c r="M2965">
        <v>1</v>
      </c>
      <c r="N2965" t="str">
        <f>VLOOKUP(טבלה1[[#This Row],[level_id]],Level_id!$A$2:$B$5,2)</f>
        <v>All levels</v>
      </c>
      <c r="O2965" t="str">
        <f>LOWER(טבלה1[[#This Row],[level_desc]])</f>
        <v>all levels</v>
      </c>
      <c r="P2965" s="3" t="str">
        <f>UPPER(טבלה1[[#This Row],[small letters]])</f>
        <v>ALL LEVELS</v>
      </c>
      <c r="Q2965">
        <f>LEN(טבלה1[[#This Row],[no spaces]])</f>
        <v>10</v>
      </c>
      <c r="R2965" t="str">
        <f>TRIM(טבלה1[[#This Row],[small letters]])</f>
        <v>all levels</v>
      </c>
      <c r="S2965" s="6">
        <v>0.61666666699999995</v>
      </c>
      <c r="T2965" s="12">
        <v>42254</v>
      </c>
      <c r="U2965" s="6">
        <f>DAY(טבלה1[[#This Row],[published_date]])</f>
        <v>7</v>
      </c>
      <c r="V2965" s="6">
        <f>MONTH(טבלה1[[#This Row],[published_date]])</f>
        <v>9</v>
      </c>
      <c r="W2965" s="6">
        <f>YEAR(טבלה1[[#This Row],[published_date]])</f>
        <v>2015</v>
      </c>
      <c r="X2965">
        <v>4</v>
      </c>
      <c r="Y2965" t="str">
        <f>VLOOKUP(טבלה1[[#This Row],[subject_id]],Subject_id!$A$2:$B$5,2)</f>
        <v>Web Development</v>
      </c>
      <c r="Z2965" s="7">
        <v>43734</v>
      </c>
      <c r="AA2965">
        <f>_xlfn.DAYS(טבלה1[[#This Row],[Removal_date]],טבלה1[[#This Row],[published_date]])</f>
        <v>1480</v>
      </c>
      <c r="AB2965" s="4">
        <f>טבלה1[[#This Row],[price]]*טבלה1[[#This Row],[num_subscribers]]</f>
        <v>2600</v>
      </c>
    </row>
    <row r="2966" spans="1:28" x14ac:dyDescent="0.3">
      <c r="A2966">
        <v>599652</v>
      </c>
      <c r="B2966" t="s">
        <v>3398</v>
      </c>
      <c r="C2966" t="str">
        <f>LEFT(טבלה1[[#This Row],[course_title]],10)</f>
        <v>48 Logo De</v>
      </c>
      <c r="D2966" t="str">
        <f>RIGHT(טבלה1[[#This Row],[course_title]],10)</f>
        <v>Techniques</v>
      </c>
      <c r="E2966" t="str">
        <f>MID(טבלה1[[#This Row],[course_title]],2,10)</f>
        <v>8 Logo Des</v>
      </c>
      <c r="F2966" t="s">
        <v>3399</v>
      </c>
      <c r="G2966" t="str">
        <f>REPLACE(טבלה1[[#This Row],[url]],19,3,"com")</f>
        <v>https://www.udemy.com/professional-logo-design-vol-2/</v>
      </c>
      <c r="H2966" t="b">
        <v>1</v>
      </c>
      <c r="I2966" s="4">
        <v>20</v>
      </c>
      <c r="J2966" s="5">
        <v>113</v>
      </c>
      <c r="K2966" s="5">
        <v>9</v>
      </c>
      <c r="L2966" s="5">
        <v>48</v>
      </c>
      <c r="M2966">
        <v>1</v>
      </c>
      <c r="N2966" t="str">
        <f>VLOOKUP(טבלה1[[#This Row],[level_id]],Level_id!$A$2:$B$5,2)</f>
        <v>All levels</v>
      </c>
      <c r="O2966" t="str">
        <f>LOWER(טבלה1[[#This Row],[level_desc]])</f>
        <v>all levels</v>
      </c>
      <c r="P2966" s="3" t="str">
        <f>UPPER(טבלה1[[#This Row],[small letters]])</f>
        <v>ALL LEVELS</v>
      </c>
      <c r="Q2966">
        <f>LEN(טבלה1[[#This Row],[no spaces]])</f>
        <v>10</v>
      </c>
      <c r="R2966" t="str">
        <f>TRIM(טבלה1[[#This Row],[small letters]])</f>
        <v>all levels</v>
      </c>
      <c r="S2966" s="6">
        <v>9</v>
      </c>
      <c r="T2966" s="12">
        <v>42262</v>
      </c>
      <c r="U2966" s="6">
        <f>DAY(טבלה1[[#This Row],[published_date]])</f>
        <v>15</v>
      </c>
      <c r="V2966" s="6">
        <f>MONTH(טבלה1[[#This Row],[published_date]])</f>
        <v>9</v>
      </c>
      <c r="W2966" s="6">
        <f>YEAR(טבלה1[[#This Row],[published_date]])</f>
        <v>2015</v>
      </c>
      <c r="X2966">
        <v>2</v>
      </c>
      <c r="Y2966" t="str">
        <f>VLOOKUP(טבלה1[[#This Row],[subject_id]],Subject_id!$A$2:$B$5,2)</f>
        <v>Graphic Design</v>
      </c>
      <c r="Z2966" s="7">
        <v>43734</v>
      </c>
      <c r="AA2966">
        <f>_xlfn.DAYS(טבלה1[[#This Row],[Removal_date]],טבלה1[[#This Row],[published_date]])</f>
        <v>1472</v>
      </c>
      <c r="AB2966" s="4">
        <f>טבלה1[[#This Row],[price]]*טבלה1[[#This Row],[num_subscribers]]</f>
        <v>2260</v>
      </c>
    </row>
    <row r="2967" spans="1:28" x14ac:dyDescent="0.3">
      <c r="A2967">
        <v>600366</v>
      </c>
      <c r="B2967" t="s">
        <v>3040</v>
      </c>
      <c r="C2967" t="str">
        <f>LEFT(טבלה1[[#This Row],[course_title]],10)</f>
        <v xml:space="preserve">Turn your </v>
      </c>
      <c r="D2967" t="str">
        <f>RIGHT(טבלה1[[#This Row],[course_title]],10)</f>
        <v>usic video</v>
      </c>
      <c r="E2967" t="str">
        <f>MID(טבלה1[[#This Row],[course_title]],2,10)</f>
        <v>urn your a</v>
      </c>
      <c r="F2967" t="s">
        <v>3041</v>
      </c>
      <c r="G2967" t="str">
        <f>REPLACE(טבלה1[[#This Row],[url]],19,3,"com")</f>
        <v>https://www.udemy.com/turn-your-animated-greeting-card-carousel-into-a-music-video/</v>
      </c>
      <c r="H2967" t="b">
        <v>1</v>
      </c>
      <c r="I2967" s="4">
        <v>20</v>
      </c>
      <c r="J2967" s="5">
        <v>311</v>
      </c>
      <c r="K2967" s="5">
        <v>0</v>
      </c>
      <c r="L2967" s="5">
        <v>9</v>
      </c>
      <c r="M2967">
        <v>4</v>
      </c>
      <c r="N2967" t="str">
        <f>VLOOKUP(טבלה1[[#This Row],[level_id]],Level_id!$A$2:$B$5,2)</f>
        <v>Intermediate Level</v>
      </c>
      <c r="O2967" t="str">
        <f>LOWER(טבלה1[[#This Row],[level_desc]])</f>
        <v>intermediate level</v>
      </c>
      <c r="P2967" s="3" t="str">
        <f>UPPER(טבלה1[[#This Row],[small letters]])</f>
        <v>INTERMEDIATE LEVEL</v>
      </c>
      <c r="Q2967">
        <f>LEN(טבלה1[[#This Row],[no spaces]])</f>
        <v>18</v>
      </c>
      <c r="R2967" t="str">
        <f>TRIM(טבלה1[[#This Row],[small letters]])</f>
        <v>intermediate level</v>
      </c>
      <c r="S2967" s="6">
        <v>1</v>
      </c>
      <c r="T2967" s="12">
        <v>42552</v>
      </c>
      <c r="U2967" s="6">
        <f>DAY(טבלה1[[#This Row],[published_date]])</f>
        <v>1</v>
      </c>
      <c r="V2967" s="6">
        <f>MONTH(טבלה1[[#This Row],[published_date]])</f>
        <v>7</v>
      </c>
      <c r="W2967" s="6">
        <f>YEAR(טבלה1[[#This Row],[published_date]])</f>
        <v>2016</v>
      </c>
      <c r="X2967">
        <v>2</v>
      </c>
      <c r="Y2967" t="str">
        <f>VLOOKUP(טבלה1[[#This Row],[subject_id]],Subject_id!$A$2:$B$5,2)</f>
        <v>Graphic Design</v>
      </c>
      <c r="Z2967" s="7">
        <v>44114</v>
      </c>
      <c r="AA2967">
        <f>_xlfn.DAYS(טבלה1[[#This Row],[Removal_date]],טבלה1[[#This Row],[published_date]])</f>
        <v>1562</v>
      </c>
      <c r="AB2967" s="4">
        <f>טבלה1[[#This Row],[price]]*טבלה1[[#This Row],[num_subscribers]]</f>
        <v>6220</v>
      </c>
    </row>
    <row r="2968" spans="1:28" x14ac:dyDescent="0.3">
      <c r="A2968">
        <v>600486</v>
      </c>
      <c r="B2968" t="s">
        <v>2522</v>
      </c>
      <c r="C2968" t="str">
        <f>LEFT(טבלה1[[#This Row],[course_title]],10)</f>
        <v>Teoria Bas</v>
      </c>
      <c r="D2968" t="str">
        <f>RIGHT(טבלה1[[#This Row],[course_title]],10)</f>
        <v xml:space="preserve"> Digitales</v>
      </c>
      <c r="E2968" t="str">
        <f>MID(טבלה1[[#This Row],[course_title]],2,10)</f>
        <v>eoria Basi</v>
      </c>
      <c r="F2968" t="s">
        <v>2523</v>
      </c>
      <c r="G2968" t="str">
        <f>REPLACE(טבלה1[[#This Row],[url]],19,3,"com")</f>
        <v>https://www.udemy.com/teoria-basica-del-arte-como-pintar-ilustraciones-digitales/</v>
      </c>
      <c r="H2968" t="b">
        <v>1</v>
      </c>
      <c r="I2968" s="4">
        <v>20</v>
      </c>
      <c r="J2968" s="5">
        <v>5104</v>
      </c>
      <c r="K2968" s="5">
        <v>437</v>
      </c>
      <c r="L2968" s="5">
        <v>26</v>
      </c>
      <c r="M2968">
        <v>2</v>
      </c>
      <c r="N2968" t="str">
        <f>VLOOKUP(טבלה1[[#This Row],[level_id]],Level_id!$A$2:$B$5,2)</f>
        <v>Beginner Level</v>
      </c>
      <c r="O2968" t="str">
        <f>LOWER(טבלה1[[#This Row],[level_desc]])</f>
        <v>beginner level</v>
      </c>
      <c r="P2968" s="3" t="str">
        <f>UPPER(טבלה1[[#This Row],[small letters]])</f>
        <v>BEGINNER LEVEL</v>
      </c>
      <c r="Q2968">
        <f>LEN(טבלה1[[#This Row],[no spaces]])</f>
        <v>14</v>
      </c>
      <c r="R2968" t="str">
        <f>TRIM(טבלה1[[#This Row],[small letters]])</f>
        <v>beginner level</v>
      </c>
      <c r="S2968" s="6">
        <v>1</v>
      </c>
      <c r="T2968" s="12">
        <v>42255</v>
      </c>
      <c r="U2968" s="6">
        <f>DAY(טבלה1[[#This Row],[published_date]])</f>
        <v>8</v>
      </c>
      <c r="V2968" s="6">
        <f>MONTH(טבלה1[[#This Row],[published_date]])</f>
        <v>9</v>
      </c>
      <c r="W2968" s="6">
        <f>YEAR(טבלה1[[#This Row],[published_date]])</f>
        <v>2015</v>
      </c>
      <c r="X2968">
        <v>2</v>
      </c>
      <c r="Y2968" t="str">
        <f>VLOOKUP(טבלה1[[#This Row],[subject_id]],Subject_id!$A$2:$B$5,2)</f>
        <v>Graphic Design</v>
      </c>
      <c r="Z2968" s="7">
        <v>43465</v>
      </c>
      <c r="AA2968">
        <f>_xlfn.DAYS(טבלה1[[#This Row],[Removal_date]],טבלה1[[#This Row],[published_date]])</f>
        <v>1210</v>
      </c>
      <c r="AB2968" s="4">
        <f>טבלה1[[#This Row],[price]]*טבלה1[[#This Row],[num_subscribers]]</f>
        <v>102080</v>
      </c>
    </row>
    <row r="2969" spans="1:28" x14ac:dyDescent="0.3">
      <c r="A2969">
        <v>603408</v>
      </c>
      <c r="B2969" t="s">
        <v>6218</v>
      </c>
      <c r="C2969" t="str">
        <f>LEFT(טבלה1[[#This Row],[course_title]],10)</f>
        <v>Learn to F</v>
      </c>
      <c r="D2969" t="str">
        <f>RIGHT(טבלה1[[#This Row],[course_title]],10)</f>
        <v>ur  (URDU)</v>
      </c>
      <c r="E2969" t="str">
        <f>MID(טבלה1[[#This Row],[course_title]],2,10)</f>
        <v>earn to Fr</v>
      </c>
      <c r="F2969" t="s">
        <v>6219</v>
      </c>
      <c r="G2969" t="str">
        <f>REPLACE(טבלה1[[#This Row],[url]],19,3,"com")</f>
        <v>https://www.udemy.com/learn-to-freelance-with-people-per-hour-in-30-minutes/</v>
      </c>
      <c r="H2969" t="b">
        <v>1</v>
      </c>
      <c r="I2969" s="4">
        <v>20</v>
      </c>
      <c r="J2969" s="5">
        <v>948</v>
      </c>
      <c r="K2969" s="5">
        <v>48</v>
      </c>
      <c r="L2969" s="5">
        <v>8</v>
      </c>
      <c r="M2969">
        <v>1</v>
      </c>
      <c r="N2969" t="str">
        <f>VLOOKUP(טבלה1[[#This Row],[level_id]],Level_id!$A$2:$B$5,2)</f>
        <v>All levels</v>
      </c>
      <c r="O2969" t="str">
        <f>LOWER(טבלה1[[#This Row],[level_desc]])</f>
        <v>all levels</v>
      </c>
      <c r="P2969" s="3" t="str">
        <f>UPPER(טבלה1[[#This Row],[small letters]])</f>
        <v>ALL LEVELS</v>
      </c>
      <c r="Q2969">
        <f>LEN(טבלה1[[#This Row],[no spaces]])</f>
        <v>10</v>
      </c>
      <c r="R2969" t="str">
        <f>TRIM(טבלה1[[#This Row],[small letters]])</f>
        <v>all levels</v>
      </c>
      <c r="S2969" s="6">
        <v>0.6</v>
      </c>
      <c r="T2969" s="12">
        <v>42261</v>
      </c>
      <c r="U2969" s="6">
        <f>DAY(טבלה1[[#This Row],[published_date]])</f>
        <v>14</v>
      </c>
      <c r="V2969" s="6">
        <f>MONTH(טבלה1[[#This Row],[published_date]])</f>
        <v>9</v>
      </c>
      <c r="W2969" s="6">
        <f>YEAR(טבלה1[[#This Row],[published_date]])</f>
        <v>2015</v>
      </c>
      <c r="X2969">
        <v>4</v>
      </c>
      <c r="Y2969" t="str">
        <f>VLOOKUP(טבלה1[[#This Row],[subject_id]],Subject_id!$A$2:$B$5,2)</f>
        <v>Web Development</v>
      </c>
      <c r="Z2969" s="7">
        <v>43734</v>
      </c>
      <c r="AA2969">
        <f>_xlfn.DAYS(טבלה1[[#This Row],[Removal_date]],טבלה1[[#This Row],[published_date]])</f>
        <v>1473</v>
      </c>
      <c r="AB2969" s="4">
        <f>טבלה1[[#This Row],[price]]*טבלה1[[#This Row],[num_subscribers]]</f>
        <v>18960</v>
      </c>
    </row>
    <row r="2970" spans="1:28" x14ac:dyDescent="0.3">
      <c r="A2970">
        <v>604044</v>
      </c>
      <c r="B2970" t="s">
        <v>5479</v>
      </c>
      <c r="C2970" t="str">
        <f>LEFT(טבלה1[[#This Row],[course_title]],10)</f>
        <v xml:space="preserve">Wordpress </v>
      </c>
      <c r="D2970" t="str">
        <f>RIGHT(טבלה1[[#This Row],[course_title]],10)</f>
        <v>om Scratch</v>
      </c>
      <c r="E2970" t="str">
        <f>MID(טבלה1[[#This Row],[course_title]],2,10)</f>
        <v>ordpress f</v>
      </c>
      <c r="F2970" t="s">
        <v>5480</v>
      </c>
      <c r="G2970" t="str">
        <f>REPLACE(טבלה1[[#This Row],[url]],19,3,"com")</f>
        <v>https://www.udemy.com/wordpress_for_beginners/</v>
      </c>
      <c r="H2970" t="b">
        <v>1</v>
      </c>
      <c r="I2970" s="4">
        <v>20</v>
      </c>
      <c r="J2970" s="5">
        <v>3877</v>
      </c>
      <c r="K2970" s="5">
        <v>92</v>
      </c>
      <c r="L2970" s="5">
        <v>15</v>
      </c>
      <c r="M2970">
        <v>2</v>
      </c>
      <c r="N2970" t="str">
        <f>VLOOKUP(טבלה1[[#This Row],[level_id]],Level_id!$A$2:$B$5,2)</f>
        <v>Beginner Level</v>
      </c>
      <c r="O2970" t="str">
        <f>LOWER(טבלה1[[#This Row],[level_desc]])</f>
        <v>beginner level</v>
      </c>
      <c r="P2970" s="3" t="str">
        <f>UPPER(טבלה1[[#This Row],[small letters]])</f>
        <v>BEGINNER LEVEL</v>
      </c>
      <c r="Q2970">
        <f>LEN(טבלה1[[#This Row],[no spaces]])</f>
        <v>14</v>
      </c>
      <c r="R2970" t="str">
        <f>TRIM(טבלה1[[#This Row],[small letters]])</f>
        <v>beginner level</v>
      </c>
      <c r="S2970" s="6">
        <v>1.5</v>
      </c>
      <c r="T2970" s="12">
        <v>42256</v>
      </c>
      <c r="U2970" s="6">
        <f>DAY(טבלה1[[#This Row],[published_date]])</f>
        <v>9</v>
      </c>
      <c r="V2970" s="6">
        <f>MONTH(טבלה1[[#This Row],[published_date]])</f>
        <v>9</v>
      </c>
      <c r="W2970" s="6">
        <f>YEAR(טבלה1[[#This Row],[published_date]])</f>
        <v>2015</v>
      </c>
      <c r="X2970">
        <v>4</v>
      </c>
      <c r="Y2970" t="str">
        <f>VLOOKUP(טבלה1[[#This Row],[subject_id]],Subject_id!$A$2:$B$5,2)</f>
        <v>Web Development</v>
      </c>
      <c r="Z2970" s="7">
        <v>43465</v>
      </c>
      <c r="AA2970">
        <f>_xlfn.DAYS(טבלה1[[#This Row],[Removal_date]],טבלה1[[#This Row],[published_date]])</f>
        <v>1209</v>
      </c>
      <c r="AB2970" s="4">
        <f>טבלה1[[#This Row],[price]]*טבלה1[[#This Row],[num_subscribers]]</f>
        <v>77540</v>
      </c>
    </row>
    <row r="2971" spans="1:28" x14ac:dyDescent="0.3">
      <c r="A2971">
        <v>607360</v>
      </c>
      <c r="B2971" t="s">
        <v>4904</v>
      </c>
      <c r="C2971" t="str">
        <f>LEFT(טבלה1[[#This Row],[course_title]],10)</f>
        <v xml:space="preserve">Learn Oud </v>
      </c>
      <c r="D2971" t="str">
        <f>RIGHT(טבלה1[[#This Row],[course_title]],10)</f>
        <v>earn Oud 2</v>
      </c>
      <c r="E2971" t="str">
        <f>MID(טבלה1[[#This Row],[course_title]],2,10)</f>
        <v>earn Oud 2</v>
      </c>
      <c r="F2971" t="s">
        <v>4905</v>
      </c>
      <c r="G2971" t="str">
        <f>REPLACE(טבלה1[[#This Row],[url]],19,3,"com")</f>
        <v>https://www.udemy.com/oud-lessons/</v>
      </c>
      <c r="H2971" t="b">
        <v>1</v>
      </c>
      <c r="I2971" s="4">
        <v>20</v>
      </c>
      <c r="J2971" s="5">
        <v>81</v>
      </c>
      <c r="K2971" s="5">
        <v>11</v>
      </c>
      <c r="L2971" s="5">
        <v>27</v>
      </c>
      <c r="M2971">
        <v>4</v>
      </c>
      <c r="N2971" t="str">
        <f>VLOOKUP(טבלה1[[#This Row],[level_id]],Level_id!$A$2:$B$5,2)</f>
        <v>Intermediate Level</v>
      </c>
      <c r="O2971" t="str">
        <f>LOWER(טבלה1[[#This Row],[level_desc]])</f>
        <v>intermediate level</v>
      </c>
      <c r="P2971" s="3" t="str">
        <f>UPPER(טבלה1[[#This Row],[small letters]])</f>
        <v>INTERMEDIATE LEVEL</v>
      </c>
      <c r="Q2971">
        <f>LEN(טבלה1[[#This Row],[no spaces]])</f>
        <v>18</v>
      </c>
      <c r="R2971" t="str">
        <f>TRIM(טבלה1[[#This Row],[small letters]])</f>
        <v>intermediate level</v>
      </c>
      <c r="S2971" s="6">
        <v>3</v>
      </c>
      <c r="T2971" s="12">
        <v>42257</v>
      </c>
      <c r="U2971" s="6">
        <f>DAY(טבלה1[[#This Row],[published_date]])</f>
        <v>10</v>
      </c>
      <c r="V2971" s="6">
        <f>MONTH(טבלה1[[#This Row],[published_date]])</f>
        <v>9</v>
      </c>
      <c r="W2971" s="6">
        <f>YEAR(טבלה1[[#This Row],[published_date]])</f>
        <v>2015</v>
      </c>
      <c r="X2971">
        <v>3</v>
      </c>
      <c r="Y2971" t="str">
        <f>VLOOKUP(טבלה1[[#This Row],[subject_id]],Subject_id!$A$2:$B$5,2)</f>
        <v>Musical Instruments</v>
      </c>
      <c r="Z2971" s="7">
        <v>44114</v>
      </c>
      <c r="AA2971">
        <f>_xlfn.DAYS(טבלה1[[#This Row],[Removal_date]],טבלה1[[#This Row],[published_date]])</f>
        <v>1857</v>
      </c>
      <c r="AB2971" s="4">
        <f>טבלה1[[#This Row],[price]]*טבלה1[[#This Row],[num_subscribers]]</f>
        <v>1620</v>
      </c>
    </row>
    <row r="2972" spans="1:28" x14ac:dyDescent="0.3">
      <c r="A2972">
        <v>607362</v>
      </c>
      <c r="B2972" t="s">
        <v>866</v>
      </c>
      <c r="C2972" t="str">
        <f>LEFT(טבלה1[[#This Row],[course_title]],10)</f>
        <v>Accounting</v>
      </c>
      <c r="D2972" t="str">
        <f>RIGHT(טבלה1[[#This Row],[course_title]],10)</f>
        <v>g Business</v>
      </c>
      <c r="E2972" t="str">
        <f>MID(טבלה1[[#This Row],[course_title]],2,10)</f>
        <v xml:space="preserve">ccounting </v>
      </c>
      <c r="F2972" t="s">
        <v>867</v>
      </c>
      <c r="G2972" t="str">
        <f>REPLACE(טבלה1[[#This Row],[url]],19,3,"com")</f>
        <v>https://www.udemy.com/master-key-financial-indicators-and-build-business-success/</v>
      </c>
      <c r="H2972" t="b">
        <v>1</v>
      </c>
      <c r="I2972" s="4">
        <v>20</v>
      </c>
      <c r="J2972" s="5">
        <v>37</v>
      </c>
      <c r="K2972" s="5">
        <v>2</v>
      </c>
      <c r="L2972" s="5">
        <v>43</v>
      </c>
      <c r="M2972">
        <v>1</v>
      </c>
      <c r="N2972" t="str">
        <f>VLOOKUP(טבלה1[[#This Row],[level_id]],Level_id!$A$2:$B$5,2)</f>
        <v>All levels</v>
      </c>
      <c r="O2972" t="str">
        <f>LOWER(טבלה1[[#This Row],[level_desc]])</f>
        <v>all levels</v>
      </c>
      <c r="P2972" s="3" t="str">
        <f>UPPER(טבלה1[[#This Row],[small letters]])</f>
        <v>ALL LEVELS</v>
      </c>
      <c r="Q2972">
        <f>LEN(טבלה1[[#This Row],[no spaces]])</f>
        <v>10</v>
      </c>
      <c r="R2972" t="str">
        <f>TRIM(טבלה1[[#This Row],[small letters]])</f>
        <v>all levels</v>
      </c>
      <c r="S2972" s="6">
        <v>2.5</v>
      </c>
      <c r="T2972" s="12">
        <v>42287</v>
      </c>
      <c r="U2972" s="6">
        <f>DAY(טבלה1[[#This Row],[published_date]])</f>
        <v>10</v>
      </c>
      <c r="V2972" s="6">
        <f>MONTH(טבלה1[[#This Row],[published_date]])</f>
        <v>10</v>
      </c>
      <c r="W2972" s="6">
        <f>YEAR(טבלה1[[#This Row],[published_date]])</f>
        <v>2015</v>
      </c>
      <c r="X2972">
        <v>1</v>
      </c>
      <c r="Y2972" t="str">
        <f>VLOOKUP(טבלה1[[#This Row],[subject_id]],Subject_id!$A$2:$B$5,2)</f>
        <v>Business Finance</v>
      </c>
      <c r="Z2972" s="7">
        <v>43318</v>
      </c>
      <c r="AA2972">
        <f>_xlfn.DAYS(טבלה1[[#This Row],[Removal_date]],טבלה1[[#This Row],[published_date]])</f>
        <v>1031</v>
      </c>
      <c r="AB2972" s="4">
        <f>טבלה1[[#This Row],[price]]*טבלה1[[#This Row],[num_subscribers]]</f>
        <v>740</v>
      </c>
    </row>
    <row r="2973" spans="1:28" x14ac:dyDescent="0.3">
      <c r="A2973">
        <v>607800</v>
      </c>
      <c r="B2973" t="s">
        <v>1098</v>
      </c>
      <c r="C2973" t="str">
        <f>LEFT(טבלה1[[#This Row],[course_title]],10)</f>
        <v>Introducti</v>
      </c>
      <c r="D2973" t="str">
        <f>RIGHT(טבלה1[[#This Row],[course_title]],10)</f>
        <v>ty Finance</v>
      </c>
      <c r="E2973" t="str">
        <f>MID(טבלה1[[#This Row],[course_title]],2,10)</f>
        <v>ntroductio</v>
      </c>
      <c r="F2973" t="s">
        <v>1099</v>
      </c>
      <c r="G2973" t="str">
        <f>REPLACE(טבלה1[[#This Row],[url]],19,3,"com")</f>
        <v>https://www.udemy.com/equity-finance-basics/</v>
      </c>
      <c r="H2973" t="b">
        <v>1</v>
      </c>
      <c r="I2973" s="4">
        <v>20</v>
      </c>
      <c r="J2973" s="5">
        <v>29</v>
      </c>
      <c r="K2973" s="5">
        <v>9</v>
      </c>
      <c r="L2973" s="5">
        <v>32</v>
      </c>
      <c r="M2973">
        <v>1</v>
      </c>
      <c r="N2973" t="str">
        <f>VLOOKUP(טבלה1[[#This Row],[level_id]],Level_id!$A$2:$B$5,2)</f>
        <v>All levels</v>
      </c>
      <c r="O2973" t="str">
        <f>LOWER(טבלה1[[#This Row],[level_desc]])</f>
        <v>all levels</v>
      </c>
      <c r="P2973" s="3" t="str">
        <f>UPPER(טבלה1[[#This Row],[small letters]])</f>
        <v>ALL LEVELS</v>
      </c>
      <c r="Q2973">
        <f>LEN(טבלה1[[#This Row],[no spaces]])</f>
        <v>10</v>
      </c>
      <c r="R2973" t="str">
        <f>TRIM(טבלה1[[#This Row],[small letters]])</f>
        <v>all levels</v>
      </c>
      <c r="S2973" s="6">
        <v>2</v>
      </c>
      <c r="T2973" s="12">
        <v>42346</v>
      </c>
      <c r="U2973" s="6">
        <f>DAY(טבלה1[[#This Row],[published_date]])</f>
        <v>8</v>
      </c>
      <c r="V2973" s="6">
        <f>MONTH(טבלה1[[#This Row],[published_date]])</f>
        <v>12</v>
      </c>
      <c r="W2973" s="6">
        <f>YEAR(טבלה1[[#This Row],[published_date]])</f>
        <v>2015</v>
      </c>
      <c r="X2973">
        <v>1</v>
      </c>
      <c r="Y2973" t="str">
        <f>VLOOKUP(טבלה1[[#This Row],[subject_id]],Subject_id!$A$2:$B$5,2)</f>
        <v>Business Finance</v>
      </c>
      <c r="Z2973" s="7">
        <v>43318</v>
      </c>
      <c r="AA2973">
        <f>_xlfn.DAYS(טבלה1[[#This Row],[Removal_date]],טבלה1[[#This Row],[published_date]])</f>
        <v>972</v>
      </c>
      <c r="AB2973" s="4">
        <f>טבלה1[[#This Row],[price]]*טבלה1[[#This Row],[num_subscribers]]</f>
        <v>580</v>
      </c>
    </row>
    <row r="2974" spans="1:28" x14ac:dyDescent="0.3">
      <c r="A2974">
        <v>608436</v>
      </c>
      <c r="B2974" t="s">
        <v>4259</v>
      </c>
      <c r="C2974" t="str">
        <f>LEFT(טבלה1[[#This Row],[course_title]],10)</f>
        <v>PrÃ©sentat</v>
      </c>
      <c r="D2974" t="str">
        <f>RIGHT(טבלה1[[#This Row],[course_title]],10)</f>
        <v>njo TÃ©nor</v>
      </c>
      <c r="E2974" t="str">
        <f>MID(טבלה1[[#This Row],[course_title]],2,10)</f>
        <v>rÃ©sentati</v>
      </c>
      <c r="F2974" t="s">
        <v>4260</v>
      </c>
      <c r="G2974" t="str">
        <f>REPLACE(טבלה1[[#This Row],[url]],19,3,"com")</f>
        <v>https://www.udemy.com/presentation-du-banjo-tenor/</v>
      </c>
      <c r="H2974" t="b">
        <v>1</v>
      </c>
      <c r="I2974" s="4">
        <v>20</v>
      </c>
      <c r="J2974" s="5">
        <v>18</v>
      </c>
      <c r="K2974" s="5">
        <v>4</v>
      </c>
      <c r="L2974" s="5">
        <v>31</v>
      </c>
      <c r="M2974">
        <v>2</v>
      </c>
      <c r="N2974" t="str">
        <f>VLOOKUP(טבלה1[[#This Row],[level_id]],Level_id!$A$2:$B$5,2)</f>
        <v>Beginner Level</v>
      </c>
      <c r="O2974" t="str">
        <f>LOWER(טבלה1[[#This Row],[level_desc]])</f>
        <v>beginner level</v>
      </c>
      <c r="P2974" s="3" t="str">
        <f>UPPER(טבלה1[[#This Row],[small letters]])</f>
        <v>BEGINNER LEVEL</v>
      </c>
      <c r="Q2974">
        <f>LEN(טבלה1[[#This Row],[no spaces]])</f>
        <v>14</v>
      </c>
      <c r="R2974" t="str">
        <f>TRIM(טבלה1[[#This Row],[small letters]])</f>
        <v>beginner level</v>
      </c>
      <c r="S2974" s="6">
        <v>1.5</v>
      </c>
      <c r="T2974" s="12">
        <v>42260</v>
      </c>
      <c r="U2974" s="6">
        <f>DAY(טבלה1[[#This Row],[published_date]])</f>
        <v>13</v>
      </c>
      <c r="V2974" s="6">
        <f>MONTH(טבלה1[[#This Row],[published_date]])</f>
        <v>9</v>
      </c>
      <c r="W2974" s="6">
        <f>YEAR(טבלה1[[#This Row],[published_date]])</f>
        <v>2015</v>
      </c>
      <c r="X2974">
        <v>3</v>
      </c>
      <c r="Y2974" t="str">
        <f>VLOOKUP(טבלה1[[#This Row],[subject_id]],Subject_id!$A$2:$B$5,2)</f>
        <v>Musical Instruments</v>
      </c>
      <c r="Z2974" s="7">
        <v>43465</v>
      </c>
      <c r="AA2974">
        <f>_xlfn.DAYS(טבלה1[[#This Row],[Removal_date]],טבלה1[[#This Row],[published_date]])</f>
        <v>1205</v>
      </c>
      <c r="AB2974" s="4">
        <f>טבלה1[[#This Row],[price]]*טבלה1[[#This Row],[num_subscribers]]</f>
        <v>360</v>
      </c>
    </row>
    <row r="2975" spans="1:28" x14ac:dyDescent="0.3">
      <c r="A2975">
        <v>610812</v>
      </c>
      <c r="B2975" t="s">
        <v>1936</v>
      </c>
      <c r="C2975" t="str">
        <f>LEFT(טבלה1[[#This Row],[course_title]],10)</f>
        <v xml:space="preserve">Portfolio </v>
      </c>
      <c r="D2975" t="str">
        <f>RIGHT(טבלה1[[#This Row],[course_title]],10)</f>
        <v>FA L1 2016</v>
      </c>
      <c r="E2975" t="str">
        <f>MID(טבלה1[[#This Row],[course_title]],2,10)</f>
        <v>ortfolio M</v>
      </c>
      <c r="F2975" t="s">
        <v>1937</v>
      </c>
      <c r="G2975" t="str">
        <f>REPLACE(טבלה1[[#This Row],[url]],19,3,"com")</f>
        <v>https://www.udemy.com/portfolio-management-cfa-l1/</v>
      </c>
      <c r="H2975" t="b">
        <v>1</v>
      </c>
      <c r="I2975" s="4">
        <v>20</v>
      </c>
      <c r="J2975" s="5">
        <v>393</v>
      </c>
      <c r="K2975" s="5">
        <v>5</v>
      </c>
      <c r="L2975" s="5">
        <v>34</v>
      </c>
      <c r="M2975">
        <v>1</v>
      </c>
      <c r="N2975" t="str">
        <f>VLOOKUP(טבלה1[[#This Row],[level_id]],Level_id!$A$2:$B$5,2)</f>
        <v>All levels</v>
      </c>
      <c r="O2975" t="str">
        <f>LOWER(טבלה1[[#This Row],[level_desc]])</f>
        <v>all levels</v>
      </c>
      <c r="P2975" s="3" t="str">
        <f>UPPER(טבלה1[[#This Row],[small letters]])</f>
        <v>ALL LEVELS</v>
      </c>
      <c r="Q2975">
        <f>LEN(טבלה1[[#This Row],[no spaces]])</f>
        <v>10</v>
      </c>
      <c r="R2975" t="str">
        <f>TRIM(טבלה1[[#This Row],[small letters]])</f>
        <v>all levels</v>
      </c>
      <c r="S2975" s="6">
        <v>5</v>
      </c>
      <c r="T2975" s="12">
        <v>42262</v>
      </c>
      <c r="U2975" s="6">
        <f>DAY(טבלה1[[#This Row],[published_date]])</f>
        <v>15</v>
      </c>
      <c r="V2975" s="6">
        <f>MONTH(טבלה1[[#This Row],[published_date]])</f>
        <v>9</v>
      </c>
      <c r="W2975" s="6">
        <f>YEAR(טבלה1[[#This Row],[published_date]])</f>
        <v>2015</v>
      </c>
      <c r="X2975">
        <v>1</v>
      </c>
      <c r="Y2975" t="str">
        <f>VLOOKUP(טבלה1[[#This Row],[subject_id]],Subject_id!$A$2:$B$5,2)</f>
        <v>Business Finance</v>
      </c>
      <c r="Z2975" s="7">
        <v>43318</v>
      </c>
      <c r="AA2975">
        <f>_xlfn.DAYS(טבלה1[[#This Row],[Removal_date]],טבלה1[[#This Row],[published_date]])</f>
        <v>1056</v>
      </c>
      <c r="AB2975" s="4">
        <f>טבלה1[[#This Row],[price]]*טבלה1[[#This Row],[num_subscribers]]</f>
        <v>7860</v>
      </c>
    </row>
    <row r="2976" spans="1:28" x14ac:dyDescent="0.3">
      <c r="A2976">
        <v>611420</v>
      </c>
      <c r="B2976" t="s">
        <v>1488</v>
      </c>
      <c r="C2976" t="str">
        <f>LEFT(טבלה1[[#This Row],[course_title]],10)</f>
        <v>Statistics</v>
      </c>
      <c r="D2976" t="str">
        <f>RIGHT(טבלה1[[#This Row],[course_title]],10)</f>
        <v xml:space="preserve"> CFA exams</v>
      </c>
      <c r="E2976" t="str">
        <f>MID(טבלה1[[#This Row],[course_title]],2,10)</f>
        <v xml:space="preserve">tatistics </v>
      </c>
      <c r="F2976" t="s">
        <v>1489</v>
      </c>
      <c r="G2976" t="str">
        <f>REPLACE(טבלה1[[#This Row],[url]],19,3,"com")</f>
        <v>https://www.udemy.com/measures_of_dispersion/</v>
      </c>
      <c r="H2976" t="b">
        <v>1</v>
      </c>
      <c r="I2976" s="4">
        <v>20</v>
      </c>
      <c r="J2976" s="5">
        <v>5108</v>
      </c>
      <c r="K2976" s="5">
        <v>9</v>
      </c>
      <c r="L2976" s="5">
        <v>13</v>
      </c>
      <c r="M2976">
        <v>1</v>
      </c>
      <c r="N2976" t="str">
        <f>VLOOKUP(טבלה1[[#This Row],[level_id]],Level_id!$A$2:$B$5,2)</f>
        <v>All levels</v>
      </c>
      <c r="O2976" t="str">
        <f>LOWER(טבלה1[[#This Row],[level_desc]])</f>
        <v>all levels</v>
      </c>
      <c r="P2976" s="3" t="str">
        <f>UPPER(טבלה1[[#This Row],[small letters]])</f>
        <v>ALL LEVELS</v>
      </c>
      <c r="Q2976">
        <f>LEN(טבלה1[[#This Row],[no spaces]])</f>
        <v>10</v>
      </c>
      <c r="R2976" t="str">
        <f>TRIM(טבלה1[[#This Row],[small letters]])</f>
        <v>all levels</v>
      </c>
      <c r="S2976" s="6">
        <v>1</v>
      </c>
      <c r="T2976" s="12">
        <v>42261</v>
      </c>
      <c r="U2976" s="6">
        <f>DAY(טבלה1[[#This Row],[published_date]])</f>
        <v>14</v>
      </c>
      <c r="V2976" s="6">
        <f>MONTH(טבלה1[[#This Row],[published_date]])</f>
        <v>9</v>
      </c>
      <c r="W2976" s="6">
        <f>YEAR(טבלה1[[#This Row],[published_date]])</f>
        <v>2015</v>
      </c>
      <c r="X2976">
        <v>1</v>
      </c>
      <c r="Y2976" t="str">
        <f>VLOOKUP(טבלה1[[#This Row],[subject_id]],Subject_id!$A$2:$B$5,2)</f>
        <v>Business Finance</v>
      </c>
      <c r="Z2976" s="7">
        <v>43318</v>
      </c>
      <c r="AA2976">
        <f>_xlfn.DAYS(טבלה1[[#This Row],[Removal_date]],טבלה1[[#This Row],[published_date]])</f>
        <v>1057</v>
      </c>
      <c r="AB2976" s="4">
        <f>טבלה1[[#This Row],[price]]*טבלה1[[#This Row],[num_subscribers]]</f>
        <v>102160</v>
      </c>
    </row>
    <row r="2977" spans="1:28" x14ac:dyDescent="0.3">
      <c r="A2977">
        <v>611518</v>
      </c>
      <c r="B2977" t="s">
        <v>5846</v>
      </c>
      <c r="C2977" t="str">
        <f>LEFT(טבלה1[[#This Row],[course_title]],10)</f>
        <v xml:space="preserve">Learn ASP </v>
      </c>
      <c r="D2977" t="str">
        <f>RIGHT(טבלה1[[#This Row],[course_title]],10)</f>
        <v>ep by step</v>
      </c>
      <c r="E2977" t="str">
        <f>MID(טבלה1[[#This Row],[course_title]],2,10)</f>
        <v>earn ASP N</v>
      </c>
      <c r="F2977" t="s">
        <v>5847</v>
      </c>
      <c r="G2977" t="str">
        <f>REPLACE(טבלה1[[#This Row],[url]],19,3,"com")</f>
        <v>https://www.udemy.com/maruti-mvc5/</v>
      </c>
      <c r="H2977" t="b">
        <v>1</v>
      </c>
      <c r="I2977" s="4">
        <v>20</v>
      </c>
      <c r="J2977" s="5">
        <v>1428</v>
      </c>
      <c r="K2977" s="5">
        <v>91</v>
      </c>
      <c r="L2977" s="5">
        <v>32</v>
      </c>
      <c r="M2977">
        <v>4</v>
      </c>
      <c r="N2977" t="str">
        <f>VLOOKUP(טבלה1[[#This Row],[level_id]],Level_id!$A$2:$B$5,2)</f>
        <v>Intermediate Level</v>
      </c>
      <c r="O2977" t="str">
        <f>LOWER(טבלה1[[#This Row],[level_desc]])</f>
        <v>intermediate level</v>
      </c>
      <c r="P2977" s="3" t="str">
        <f>UPPER(טבלה1[[#This Row],[small letters]])</f>
        <v>INTERMEDIATE LEVEL</v>
      </c>
      <c r="Q2977">
        <f>LEN(טבלה1[[#This Row],[no spaces]])</f>
        <v>18</v>
      </c>
      <c r="R2977" t="str">
        <f>TRIM(טבלה1[[#This Row],[small letters]])</f>
        <v>intermediate level</v>
      </c>
      <c r="S2977" s="6">
        <v>3</v>
      </c>
      <c r="T2977" s="12">
        <v>42283</v>
      </c>
      <c r="U2977" s="6">
        <f>DAY(טבלה1[[#This Row],[published_date]])</f>
        <v>6</v>
      </c>
      <c r="V2977" s="6">
        <f>MONTH(טבלה1[[#This Row],[published_date]])</f>
        <v>10</v>
      </c>
      <c r="W2977" s="6">
        <f>YEAR(טבלה1[[#This Row],[published_date]])</f>
        <v>2015</v>
      </c>
      <c r="X2977">
        <v>4</v>
      </c>
      <c r="Y2977" t="str">
        <f>VLOOKUP(טבלה1[[#This Row],[subject_id]],Subject_id!$A$2:$B$5,2)</f>
        <v>Web Development</v>
      </c>
      <c r="Z2977" s="7">
        <v>44114</v>
      </c>
      <c r="AA2977">
        <f>_xlfn.DAYS(טבלה1[[#This Row],[Removal_date]],טבלה1[[#This Row],[published_date]])</f>
        <v>1831</v>
      </c>
      <c r="AB2977" s="4">
        <f>טבלה1[[#This Row],[price]]*טבלה1[[#This Row],[num_subscribers]]</f>
        <v>28560</v>
      </c>
    </row>
    <row r="2978" spans="1:28" x14ac:dyDescent="0.3">
      <c r="A2978">
        <v>611688</v>
      </c>
      <c r="B2978" t="s">
        <v>7077</v>
      </c>
      <c r="C2978" t="str">
        <f>LEFT(טבלה1[[#This Row],[course_title]],10)</f>
        <v>PSD to Boo</v>
      </c>
      <c r="D2978" t="str">
        <f>RIGHT(טבלה1[[#This Row],[course_title]],10)</f>
        <v>HTML &amp; CSS</v>
      </c>
      <c r="E2978" t="str">
        <f>MID(טבלה1[[#This Row],[course_title]],2,10)</f>
        <v>SD to Boot</v>
      </c>
      <c r="F2978" t="s">
        <v>7078</v>
      </c>
      <c r="G2978" t="str">
        <f>REPLACE(טבלה1[[#This Row],[url]],19,3,"com")</f>
        <v>https://www.udemy.com/psd-to-bootstrap/</v>
      </c>
      <c r="H2978" t="b">
        <v>1</v>
      </c>
      <c r="I2978" s="4">
        <v>20</v>
      </c>
      <c r="J2978" s="5">
        <v>976</v>
      </c>
      <c r="K2978" s="5">
        <v>93</v>
      </c>
      <c r="L2978" s="5">
        <v>46</v>
      </c>
      <c r="M2978">
        <v>2</v>
      </c>
      <c r="N2978" t="str">
        <f>VLOOKUP(טבלה1[[#This Row],[level_id]],Level_id!$A$2:$B$5,2)</f>
        <v>Beginner Level</v>
      </c>
      <c r="O2978" t="str">
        <f>LOWER(טבלה1[[#This Row],[level_desc]])</f>
        <v>beginner level</v>
      </c>
      <c r="P2978" s="3" t="str">
        <f>UPPER(טבלה1[[#This Row],[small letters]])</f>
        <v>BEGINNER LEVEL</v>
      </c>
      <c r="Q2978">
        <f>LEN(טבלה1[[#This Row],[no spaces]])</f>
        <v>14</v>
      </c>
      <c r="R2978" t="str">
        <f>TRIM(טבלה1[[#This Row],[small letters]])</f>
        <v>beginner level</v>
      </c>
      <c r="S2978" s="6">
        <v>2.5</v>
      </c>
      <c r="T2978" s="12">
        <v>42311</v>
      </c>
      <c r="U2978" s="6">
        <f>DAY(טבלה1[[#This Row],[published_date]])</f>
        <v>3</v>
      </c>
      <c r="V2978" s="6">
        <f>MONTH(טבלה1[[#This Row],[published_date]])</f>
        <v>11</v>
      </c>
      <c r="W2978" s="6">
        <f>YEAR(טבלה1[[#This Row],[published_date]])</f>
        <v>2015</v>
      </c>
      <c r="X2978">
        <v>4</v>
      </c>
      <c r="Y2978" t="str">
        <f>VLOOKUP(טבלה1[[#This Row],[subject_id]],Subject_id!$A$2:$B$5,2)</f>
        <v>Web Development</v>
      </c>
      <c r="Z2978" s="7">
        <v>43465</v>
      </c>
      <c r="AA2978">
        <f>_xlfn.DAYS(טבלה1[[#This Row],[Removal_date]],טבלה1[[#This Row],[published_date]])</f>
        <v>1154</v>
      </c>
      <c r="AB2978" s="4">
        <f>טבלה1[[#This Row],[price]]*טבלה1[[#This Row],[num_subscribers]]</f>
        <v>19520</v>
      </c>
    </row>
    <row r="2979" spans="1:28" x14ac:dyDescent="0.3">
      <c r="A2979">
        <v>612528</v>
      </c>
      <c r="B2979" t="s">
        <v>1712</v>
      </c>
      <c r="C2979" t="str">
        <f>LEFT(טבלה1[[#This Row],[course_title]],10)</f>
        <v xml:space="preserve">Corporate </v>
      </c>
      <c r="D2979" t="str">
        <f>RIGHT(טבלה1[[#This Row],[course_title]],10)</f>
        <v>for CFA L1</v>
      </c>
      <c r="E2979" t="str">
        <f>MID(טבלה1[[#This Row],[course_title]],2,10)</f>
        <v>orporate F</v>
      </c>
      <c r="F2979" t="s">
        <v>1713</v>
      </c>
      <c r="G2979" t="str">
        <f>REPLACE(טבלה1[[#This Row],[url]],19,3,"com")</f>
        <v>https://www.udemy.com/corporate-finance-and-alternative-investment-for-cfa-l1/</v>
      </c>
      <c r="H2979" t="b">
        <v>1</v>
      </c>
      <c r="I2979" s="4">
        <v>20</v>
      </c>
      <c r="J2979" s="5">
        <v>103</v>
      </c>
      <c r="K2979" s="5">
        <v>3</v>
      </c>
      <c r="L2979" s="5">
        <v>27</v>
      </c>
      <c r="M2979">
        <v>1</v>
      </c>
      <c r="N2979" t="str">
        <f>VLOOKUP(טבלה1[[#This Row],[level_id]],Level_id!$A$2:$B$5,2)</f>
        <v>All levels</v>
      </c>
      <c r="O2979" t="str">
        <f>LOWER(טבלה1[[#This Row],[level_desc]])</f>
        <v>all levels</v>
      </c>
      <c r="P2979" s="3" t="str">
        <f>UPPER(טבלה1[[#This Row],[small letters]])</f>
        <v>ALL LEVELS</v>
      </c>
      <c r="Q2979">
        <f>LEN(טבלה1[[#This Row],[no spaces]])</f>
        <v>10</v>
      </c>
      <c r="R2979" t="str">
        <f>TRIM(טבלה1[[#This Row],[small letters]])</f>
        <v>all levels</v>
      </c>
      <c r="S2979" s="6">
        <v>4.5</v>
      </c>
      <c r="T2979" s="12">
        <v>42264</v>
      </c>
      <c r="U2979" s="6">
        <f>DAY(טבלה1[[#This Row],[published_date]])</f>
        <v>17</v>
      </c>
      <c r="V2979" s="6">
        <f>MONTH(טבלה1[[#This Row],[published_date]])</f>
        <v>9</v>
      </c>
      <c r="W2979" s="6">
        <f>YEAR(טבלה1[[#This Row],[published_date]])</f>
        <v>2015</v>
      </c>
      <c r="X2979">
        <v>1</v>
      </c>
      <c r="Y2979" t="str">
        <f>VLOOKUP(טבלה1[[#This Row],[subject_id]],Subject_id!$A$2:$B$5,2)</f>
        <v>Business Finance</v>
      </c>
      <c r="Z2979" s="7">
        <v>43318</v>
      </c>
      <c r="AA2979">
        <f>_xlfn.DAYS(טבלה1[[#This Row],[Removal_date]],טבלה1[[#This Row],[published_date]])</f>
        <v>1054</v>
      </c>
      <c r="AB2979" s="4">
        <f>טבלה1[[#This Row],[price]]*טבלה1[[#This Row],[num_subscribers]]</f>
        <v>2060</v>
      </c>
    </row>
    <row r="2980" spans="1:28" x14ac:dyDescent="0.3">
      <c r="A2980">
        <v>614510</v>
      </c>
      <c r="B2980" t="s">
        <v>718</v>
      </c>
      <c r="C2980" t="str">
        <f>LEFT(טבלה1[[#This Row],[course_title]],10)</f>
        <v>Forex Rate</v>
      </c>
      <c r="D2980" t="str">
        <f>RIGHT(טבלה1[[#This Row],[course_title]],10)</f>
        <v xml:space="preserve"> CFA Exams</v>
      </c>
      <c r="E2980" t="str">
        <f>MID(טבלה1[[#This Row],[course_title]],2,10)</f>
        <v xml:space="preserve">orex Rate </v>
      </c>
      <c r="F2980" t="s">
        <v>719</v>
      </c>
      <c r="G2980" t="str">
        <f>REPLACE(טבלה1[[#This Row],[url]],19,3,"com")</f>
        <v>https://www.udemy.com/forex-rate-parity-theories/</v>
      </c>
      <c r="H2980" t="b">
        <v>1</v>
      </c>
      <c r="I2980" s="4">
        <v>20</v>
      </c>
      <c r="J2980" s="5">
        <v>2239</v>
      </c>
      <c r="K2980" s="5">
        <v>4</v>
      </c>
      <c r="L2980" s="5">
        <v>7</v>
      </c>
      <c r="M2980">
        <v>1</v>
      </c>
      <c r="N2980" t="str">
        <f>VLOOKUP(טבלה1[[#This Row],[level_id]],Level_id!$A$2:$B$5,2)</f>
        <v>All levels</v>
      </c>
      <c r="O2980" t="str">
        <f>LOWER(טבלה1[[#This Row],[level_desc]])</f>
        <v>all levels</v>
      </c>
      <c r="P2980" s="3" t="str">
        <f>UPPER(טבלה1[[#This Row],[small letters]])</f>
        <v>ALL LEVELS</v>
      </c>
      <c r="Q2980">
        <f>LEN(טבלה1[[#This Row],[no spaces]])</f>
        <v>10</v>
      </c>
      <c r="R2980" t="str">
        <f>TRIM(טבלה1[[#This Row],[small letters]])</f>
        <v>all levels</v>
      </c>
      <c r="S2980" s="6">
        <v>1</v>
      </c>
      <c r="T2980" s="12">
        <v>42267</v>
      </c>
      <c r="U2980" s="6">
        <f>DAY(טבלה1[[#This Row],[published_date]])</f>
        <v>20</v>
      </c>
      <c r="V2980" s="6">
        <f>MONTH(טבלה1[[#This Row],[published_date]])</f>
        <v>9</v>
      </c>
      <c r="W2980" s="6">
        <f>YEAR(טבלה1[[#This Row],[published_date]])</f>
        <v>2015</v>
      </c>
      <c r="X2980">
        <v>1</v>
      </c>
      <c r="Y2980" t="str">
        <f>VLOOKUP(טבלה1[[#This Row],[subject_id]],Subject_id!$A$2:$B$5,2)</f>
        <v>Business Finance</v>
      </c>
      <c r="Z2980" s="7">
        <v>43318</v>
      </c>
      <c r="AA2980">
        <f>_xlfn.DAYS(טבלה1[[#This Row],[Removal_date]],טבלה1[[#This Row],[published_date]])</f>
        <v>1051</v>
      </c>
      <c r="AB2980" s="4">
        <f>טבלה1[[#This Row],[price]]*טבלה1[[#This Row],[num_subscribers]]</f>
        <v>44780</v>
      </c>
    </row>
    <row r="2981" spans="1:28" x14ac:dyDescent="0.3">
      <c r="A2981">
        <v>615084</v>
      </c>
      <c r="B2981" t="s">
        <v>6020</v>
      </c>
      <c r="C2981" t="str">
        <f>LEFT(טבלה1[[#This Row],[course_title]],10)</f>
        <v>Laravel(5.</v>
      </c>
      <c r="D2981" t="str">
        <f>RIGHT(טבלה1[[#This Row],[course_title]],10)</f>
        <v xml:space="preserve"> beginners</v>
      </c>
      <c r="E2981" t="str">
        <f>MID(טבלה1[[#This Row],[course_title]],2,10)</f>
        <v>aravel(5.2</v>
      </c>
      <c r="F2981" t="s">
        <v>6021</v>
      </c>
      <c r="G2981" t="str">
        <f>REPLACE(טבלה1[[#This Row],[url]],19,3,"com")</f>
        <v>https://www.udemy.com/laravel-php-framework-jump-start-for-beginners/</v>
      </c>
      <c r="H2981" t="b">
        <v>1</v>
      </c>
      <c r="I2981" s="4">
        <v>20</v>
      </c>
      <c r="J2981" s="5">
        <v>3898</v>
      </c>
      <c r="K2981" s="5">
        <v>95</v>
      </c>
      <c r="L2981" s="5">
        <v>32</v>
      </c>
      <c r="M2981">
        <v>2</v>
      </c>
      <c r="N2981" t="str">
        <f>VLOOKUP(טבלה1[[#This Row],[level_id]],Level_id!$A$2:$B$5,2)</f>
        <v>Beginner Level</v>
      </c>
      <c r="O2981" t="str">
        <f>LOWER(טבלה1[[#This Row],[level_desc]])</f>
        <v>beginner level</v>
      </c>
      <c r="P2981" s="3" t="str">
        <f>UPPER(טבלה1[[#This Row],[small letters]])</f>
        <v>BEGINNER LEVEL</v>
      </c>
      <c r="Q2981">
        <f>LEN(טבלה1[[#This Row],[no spaces]])</f>
        <v>14</v>
      </c>
      <c r="R2981" t="str">
        <f>TRIM(טבלה1[[#This Row],[small letters]])</f>
        <v>beginner level</v>
      </c>
      <c r="S2981" s="6">
        <v>3</v>
      </c>
      <c r="T2981" s="12">
        <v>42367</v>
      </c>
      <c r="U2981" s="6">
        <f>DAY(טבלה1[[#This Row],[published_date]])</f>
        <v>29</v>
      </c>
      <c r="V2981" s="6">
        <f>MONTH(טבלה1[[#This Row],[published_date]])</f>
        <v>12</v>
      </c>
      <c r="W2981" s="6">
        <f>YEAR(טבלה1[[#This Row],[published_date]])</f>
        <v>2015</v>
      </c>
      <c r="X2981">
        <v>4</v>
      </c>
      <c r="Y2981" t="str">
        <f>VLOOKUP(טבלה1[[#This Row],[subject_id]],Subject_id!$A$2:$B$5,2)</f>
        <v>Web Development</v>
      </c>
      <c r="Z2981" s="7">
        <v>43465</v>
      </c>
      <c r="AA2981">
        <f>_xlfn.DAYS(טבלה1[[#This Row],[Removal_date]],טבלה1[[#This Row],[published_date]])</f>
        <v>1098</v>
      </c>
      <c r="AB2981" s="4">
        <f>טבלה1[[#This Row],[price]]*טבלה1[[#This Row],[num_subscribers]]</f>
        <v>77960</v>
      </c>
    </row>
    <row r="2982" spans="1:28" x14ac:dyDescent="0.3">
      <c r="A2982">
        <v>615600</v>
      </c>
      <c r="B2982" t="s">
        <v>1534</v>
      </c>
      <c r="C2982" t="str">
        <f>LEFT(טבלה1[[#This Row],[course_title]],10)</f>
        <v>Sensitivit</v>
      </c>
      <c r="D2982" t="str">
        <f>RIGHT(טבלה1[[#This Row],[course_title]],10)</f>
        <v xml:space="preserve"> CPA Exams</v>
      </c>
      <c r="E2982" t="str">
        <f>MID(טבלה1[[#This Row],[course_title]],2,10)</f>
        <v>ensitivity</v>
      </c>
      <c r="F2982" t="s">
        <v>1535</v>
      </c>
      <c r="G2982" t="str">
        <f>REPLACE(טבלה1[[#This Row],[url]],19,3,"com")</f>
        <v>https://www.udemy.com/sensitivity-and-scenario-analysis-in-capital-budgeting/</v>
      </c>
      <c r="H2982" t="b">
        <v>1</v>
      </c>
      <c r="I2982" s="4">
        <v>20</v>
      </c>
      <c r="J2982" s="5">
        <v>2185</v>
      </c>
      <c r="K2982" s="5">
        <v>3</v>
      </c>
      <c r="L2982" s="5">
        <v>13</v>
      </c>
      <c r="M2982">
        <v>1</v>
      </c>
      <c r="N2982" t="str">
        <f>VLOOKUP(טבלה1[[#This Row],[level_id]],Level_id!$A$2:$B$5,2)</f>
        <v>All levels</v>
      </c>
      <c r="O2982" t="str">
        <f>LOWER(טבלה1[[#This Row],[level_desc]])</f>
        <v>all levels</v>
      </c>
      <c r="P2982" s="3" t="str">
        <f>UPPER(טבלה1[[#This Row],[small letters]])</f>
        <v>ALL LEVELS</v>
      </c>
      <c r="Q2982">
        <f>LEN(טבלה1[[#This Row],[no spaces]])</f>
        <v>10</v>
      </c>
      <c r="R2982" t="str">
        <f>TRIM(טבלה1[[#This Row],[small letters]])</f>
        <v>all levels</v>
      </c>
      <c r="S2982" s="6">
        <v>2</v>
      </c>
      <c r="T2982" s="12">
        <v>42267</v>
      </c>
      <c r="U2982" s="6">
        <f>DAY(טבלה1[[#This Row],[published_date]])</f>
        <v>20</v>
      </c>
      <c r="V2982" s="6">
        <f>MONTH(טבלה1[[#This Row],[published_date]])</f>
        <v>9</v>
      </c>
      <c r="W2982" s="6">
        <f>YEAR(טבלה1[[#This Row],[published_date]])</f>
        <v>2015</v>
      </c>
      <c r="X2982">
        <v>1</v>
      </c>
      <c r="Y2982" t="str">
        <f>VLOOKUP(טבלה1[[#This Row],[subject_id]],Subject_id!$A$2:$B$5,2)</f>
        <v>Business Finance</v>
      </c>
      <c r="Z2982" s="7">
        <v>43318</v>
      </c>
      <c r="AA2982">
        <f>_xlfn.DAYS(טבלה1[[#This Row],[Removal_date]],טבלה1[[#This Row],[published_date]])</f>
        <v>1051</v>
      </c>
      <c r="AB2982" s="4">
        <f>טבלה1[[#This Row],[price]]*טבלה1[[#This Row],[num_subscribers]]</f>
        <v>43700</v>
      </c>
    </row>
    <row r="2983" spans="1:28" x14ac:dyDescent="0.3">
      <c r="A2983">
        <v>615602</v>
      </c>
      <c r="B2983" t="s">
        <v>1806</v>
      </c>
      <c r="C2983" t="str">
        <f>LEFT(טבלה1[[#This Row],[course_title]],10)</f>
        <v xml:space="preserve">Valuation </v>
      </c>
      <c r="D2983" t="str">
        <f>RIGHT(טבלה1[[#This Row],[course_title]],10)</f>
        <v xml:space="preserve"> CMA Exams</v>
      </c>
      <c r="E2983" t="str">
        <f>MID(טבלה1[[#This Row],[course_title]],2,10)</f>
        <v>aluation o</v>
      </c>
      <c r="F2983" t="s">
        <v>1807</v>
      </c>
      <c r="G2983" t="str">
        <f>REPLACE(טבלה1[[#This Row],[url]],19,3,"com")</f>
        <v>https://www.udemy.com/valuation-of-goodwill/</v>
      </c>
      <c r="H2983" t="b">
        <v>1</v>
      </c>
      <c r="I2983" s="4">
        <v>20</v>
      </c>
      <c r="J2983" s="5">
        <v>1509</v>
      </c>
      <c r="K2983" s="5">
        <v>0</v>
      </c>
      <c r="L2983" s="5">
        <v>9</v>
      </c>
      <c r="M2983">
        <v>1</v>
      </c>
      <c r="N2983" t="str">
        <f>VLOOKUP(טבלה1[[#This Row],[level_id]],Level_id!$A$2:$B$5,2)</f>
        <v>All levels</v>
      </c>
      <c r="O2983" t="str">
        <f>LOWER(טבלה1[[#This Row],[level_desc]])</f>
        <v>all levels</v>
      </c>
      <c r="P2983" s="3" t="str">
        <f>UPPER(טבלה1[[#This Row],[small letters]])</f>
        <v>ALL LEVELS</v>
      </c>
      <c r="Q2983">
        <f>LEN(טבלה1[[#This Row],[no spaces]])</f>
        <v>10</v>
      </c>
      <c r="R2983" t="str">
        <f>TRIM(טבלה1[[#This Row],[small letters]])</f>
        <v>all levels</v>
      </c>
      <c r="S2983" s="6">
        <v>0.71666666700000003</v>
      </c>
      <c r="T2983" s="12">
        <v>42270</v>
      </c>
      <c r="U2983" s="6">
        <f>DAY(טבלה1[[#This Row],[published_date]])</f>
        <v>23</v>
      </c>
      <c r="V2983" s="6">
        <f>MONTH(טבלה1[[#This Row],[published_date]])</f>
        <v>9</v>
      </c>
      <c r="W2983" s="6">
        <f>YEAR(טבלה1[[#This Row],[published_date]])</f>
        <v>2015</v>
      </c>
      <c r="X2983">
        <v>1</v>
      </c>
      <c r="Y2983" t="str">
        <f>VLOOKUP(טבלה1[[#This Row],[subject_id]],Subject_id!$A$2:$B$5,2)</f>
        <v>Business Finance</v>
      </c>
      <c r="Z2983" s="7">
        <v>43318</v>
      </c>
      <c r="AA2983">
        <f>_xlfn.DAYS(טבלה1[[#This Row],[Removal_date]],טבלה1[[#This Row],[published_date]])</f>
        <v>1048</v>
      </c>
      <c r="AB2983" s="4">
        <f>טבלה1[[#This Row],[price]]*טבלה1[[#This Row],[num_subscribers]]</f>
        <v>30180</v>
      </c>
    </row>
    <row r="2984" spans="1:28" x14ac:dyDescent="0.3">
      <c r="A2984">
        <v>616564</v>
      </c>
      <c r="B2984" t="s">
        <v>1214</v>
      </c>
      <c r="C2984" t="str">
        <f>LEFT(טבלה1[[#This Row],[course_title]],10)</f>
        <v>entiende l</v>
      </c>
      <c r="D2984" t="str">
        <f>RIGHT(טבלה1[[#This Row],[course_title]],10)</f>
        <v>de salario</v>
      </c>
      <c r="E2984" t="str">
        <f>MID(טבלה1[[#This Row],[course_title]],2,10)</f>
        <v>ntiende la</v>
      </c>
      <c r="F2984" t="s">
        <v>1215</v>
      </c>
      <c r="G2984" t="str">
        <f>REPLACE(טבלה1[[#This Row],[url]],19,3,"com")</f>
        <v>https://www.udemy.com/fundamentos_de_contabilidad_foli/</v>
      </c>
      <c r="H2984" t="b">
        <v>1</v>
      </c>
      <c r="I2984" s="4">
        <v>20</v>
      </c>
      <c r="J2984" s="5">
        <v>260</v>
      </c>
      <c r="K2984" s="5">
        <v>18</v>
      </c>
      <c r="L2984" s="5">
        <v>17</v>
      </c>
      <c r="M2984">
        <v>2</v>
      </c>
      <c r="N2984" t="str">
        <f>VLOOKUP(טבלה1[[#This Row],[level_id]],Level_id!$A$2:$B$5,2)</f>
        <v>Beginner Level</v>
      </c>
      <c r="O2984" t="str">
        <f>LOWER(טבלה1[[#This Row],[level_desc]])</f>
        <v>beginner level</v>
      </c>
      <c r="P2984" s="3" t="str">
        <f>UPPER(טבלה1[[#This Row],[small letters]])</f>
        <v>BEGINNER LEVEL</v>
      </c>
      <c r="Q2984">
        <f>LEN(טבלה1[[#This Row],[no spaces]])</f>
        <v>14</v>
      </c>
      <c r="R2984" t="str">
        <f>TRIM(טבלה1[[#This Row],[small letters]])</f>
        <v>beginner level</v>
      </c>
      <c r="S2984" s="6">
        <v>1.5</v>
      </c>
      <c r="T2984" s="12">
        <v>42270</v>
      </c>
      <c r="U2984" s="6">
        <f>DAY(טבלה1[[#This Row],[published_date]])</f>
        <v>23</v>
      </c>
      <c r="V2984" s="6">
        <f>MONTH(טבלה1[[#This Row],[published_date]])</f>
        <v>9</v>
      </c>
      <c r="W2984" s="6">
        <f>YEAR(טבלה1[[#This Row],[published_date]])</f>
        <v>2015</v>
      </c>
      <c r="X2984">
        <v>1</v>
      </c>
      <c r="Y2984" t="str">
        <f>VLOOKUP(טבלה1[[#This Row],[subject_id]],Subject_id!$A$2:$B$5,2)</f>
        <v>Business Finance</v>
      </c>
      <c r="Z2984" s="7">
        <v>43465</v>
      </c>
      <c r="AA2984">
        <f>_xlfn.DAYS(טבלה1[[#This Row],[Removal_date]],טבלה1[[#This Row],[published_date]])</f>
        <v>1195</v>
      </c>
      <c r="AB2984" s="4">
        <f>טבלה1[[#This Row],[price]]*טבלה1[[#This Row],[num_subscribers]]</f>
        <v>5200</v>
      </c>
    </row>
    <row r="2985" spans="1:28" x14ac:dyDescent="0.3">
      <c r="A2985">
        <v>618334</v>
      </c>
      <c r="B2985" t="s">
        <v>4861</v>
      </c>
      <c r="C2985" t="str">
        <f>LEFT(טבלה1[[#This Row],[course_title]],10)</f>
        <v>Instant Ha</v>
      </c>
      <c r="D2985" t="str">
        <f>RIGHT(טבלה1[[#This Row],[course_title]],10)</f>
        <v>(part one)</v>
      </c>
      <c r="E2985" t="str">
        <f>MID(טבלה1[[#This Row],[course_title]],2,10)</f>
        <v>nstant Har</v>
      </c>
      <c r="F2985" t="s">
        <v>4862</v>
      </c>
      <c r="G2985" t="str">
        <f>REPLACE(טבלה1[[#This Row],[url]],19,3,"com")</f>
        <v>https://www.udemy.com/instant-harmonica-play-jazzy-autumn-leaves-now-part-one/</v>
      </c>
      <c r="H2985" t="b">
        <v>1</v>
      </c>
      <c r="I2985" s="4">
        <v>20</v>
      </c>
      <c r="J2985" s="5">
        <v>25</v>
      </c>
      <c r="K2985" s="5">
        <v>1</v>
      </c>
      <c r="L2985" s="5">
        <v>10</v>
      </c>
      <c r="M2985">
        <v>2</v>
      </c>
      <c r="N2985" t="str">
        <f>VLOOKUP(טבלה1[[#This Row],[level_id]],Level_id!$A$2:$B$5,2)</f>
        <v>Beginner Level</v>
      </c>
      <c r="O2985" t="str">
        <f>LOWER(טבלה1[[#This Row],[level_desc]])</f>
        <v>beginner level</v>
      </c>
      <c r="P2985" s="3" t="str">
        <f>UPPER(טבלה1[[#This Row],[small letters]])</f>
        <v>BEGINNER LEVEL</v>
      </c>
      <c r="Q2985">
        <f>LEN(טבלה1[[#This Row],[no spaces]])</f>
        <v>14</v>
      </c>
      <c r="R2985" t="str">
        <f>TRIM(טבלה1[[#This Row],[small letters]])</f>
        <v>beginner level</v>
      </c>
      <c r="S2985" s="6">
        <v>0.65</v>
      </c>
      <c r="T2985" s="12">
        <v>42296</v>
      </c>
      <c r="U2985" s="6">
        <f>DAY(טבלה1[[#This Row],[published_date]])</f>
        <v>19</v>
      </c>
      <c r="V2985" s="6">
        <f>MONTH(טבלה1[[#This Row],[published_date]])</f>
        <v>10</v>
      </c>
      <c r="W2985" s="6">
        <f>YEAR(טבלה1[[#This Row],[published_date]])</f>
        <v>2015</v>
      </c>
      <c r="X2985">
        <v>3</v>
      </c>
      <c r="Y2985" t="str">
        <f>VLOOKUP(טבלה1[[#This Row],[subject_id]],Subject_id!$A$2:$B$5,2)</f>
        <v>Musical Instruments</v>
      </c>
      <c r="Z2985" s="7">
        <v>43465</v>
      </c>
      <c r="AA2985">
        <f>_xlfn.DAYS(טבלה1[[#This Row],[Removal_date]],טבלה1[[#This Row],[published_date]])</f>
        <v>1169</v>
      </c>
      <c r="AB2985" s="4">
        <f>טבלה1[[#This Row],[price]]*טבלה1[[#This Row],[num_subscribers]]</f>
        <v>500</v>
      </c>
    </row>
    <row r="2986" spans="1:28" x14ac:dyDescent="0.3">
      <c r="A2986">
        <v>618370</v>
      </c>
      <c r="B2986" t="s">
        <v>4875</v>
      </c>
      <c r="C2986" t="str">
        <f>LEFT(טבלה1[[#This Row],[course_title]],10)</f>
        <v>Instant Ha</v>
      </c>
      <c r="D2986" t="str">
        <f>RIGHT(טבלה1[[#This Row],[course_title]],10)</f>
        <v>(part two)</v>
      </c>
      <c r="E2986" t="str">
        <f>MID(טבלה1[[#This Row],[course_title]],2,10)</f>
        <v>nstant Har</v>
      </c>
      <c r="F2986" t="s">
        <v>4876</v>
      </c>
      <c r="G2986" t="str">
        <f>REPLACE(טבלה1[[#This Row],[url]],19,3,"com")</f>
        <v>https://www.udemy.com/instant-harmonica-play-jazzy-autumn-leaves-now-part-two/</v>
      </c>
      <c r="H2986" t="b">
        <v>1</v>
      </c>
      <c r="I2986" s="4">
        <v>20</v>
      </c>
      <c r="J2986" s="5">
        <v>19</v>
      </c>
      <c r="K2986" s="5">
        <v>1</v>
      </c>
      <c r="L2986" s="5">
        <v>9</v>
      </c>
      <c r="M2986">
        <v>2</v>
      </c>
      <c r="N2986" t="str">
        <f>VLOOKUP(טבלה1[[#This Row],[level_id]],Level_id!$A$2:$B$5,2)</f>
        <v>Beginner Level</v>
      </c>
      <c r="O2986" t="str">
        <f>LOWER(טבלה1[[#This Row],[level_desc]])</f>
        <v>beginner level</v>
      </c>
      <c r="P2986" s="3" t="str">
        <f>UPPER(טבלה1[[#This Row],[small letters]])</f>
        <v>BEGINNER LEVEL</v>
      </c>
      <c r="Q2986">
        <f>LEN(טבלה1[[#This Row],[no spaces]])</f>
        <v>14</v>
      </c>
      <c r="R2986" t="str">
        <f>TRIM(טבלה1[[#This Row],[small letters]])</f>
        <v>beginner level</v>
      </c>
      <c r="S2986" s="6">
        <v>0.53333333299999997</v>
      </c>
      <c r="T2986" s="12">
        <v>42296</v>
      </c>
      <c r="U2986" s="6">
        <f>DAY(טבלה1[[#This Row],[published_date]])</f>
        <v>19</v>
      </c>
      <c r="V2986" s="6">
        <f>MONTH(טבלה1[[#This Row],[published_date]])</f>
        <v>10</v>
      </c>
      <c r="W2986" s="6">
        <f>YEAR(טבלה1[[#This Row],[published_date]])</f>
        <v>2015</v>
      </c>
      <c r="X2986">
        <v>3</v>
      </c>
      <c r="Y2986" t="str">
        <f>VLOOKUP(טבלה1[[#This Row],[subject_id]],Subject_id!$A$2:$B$5,2)</f>
        <v>Musical Instruments</v>
      </c>
      <c r="Z2986" s="7">
        <v>43465</v>
      </c>
      <c r="AA2986">
        <f>_xlfn.DAYS(טבלה1[[#This Row],[Removal_date]],טבלה1[[#This Row],[published_date]])</f>
        <v>1169</v>
      </c>
      <c r="AB2986" s="4">
        <f>טבלה1[[#This Row],[price]]*טבלה1[[#This Row],[num_subscribers]]</f>
        <v>380</v>
      </c>
    </row>
    <row r="2987" spans="1:28" x14ac:dyDescent="0.3">
      <c r="A2987">
        <v>618396</v>
      </c>
      <c r="B2987" t="s">
        <v>4833</v>
      </c>
      <c r="C2987" t="str">
        <f>LEFT(טבלה1[[#This Row],[course_title]],10)</f>
        <v>Instant Ha</v>
      </c>
      <c r="D2987" t="str">
        <f>RIGHT(טבלה1[[#This Row],[course_title]],10)</f>
        <v xml:space="preserve">anty now! </v>
      </c>
      <c r="E2987" t="str">
        <f>MID(טבלה1[[#This Row],[course_title]],2,10)</f>
        <v>nstant Har</v>
      </c>
      <c r="F2987" t="s">
        <v>4834</v>
      </c>
      <c r="G2987" t="str">
        <f>REPLACE(טבלה1[[#This Row],[url]],19,3,"com")</f>
        <v>https://www.udemy.com/instant-harmonica-play-the-drunken-sailor-sea-shanty-now/</v>
      </c>
      <c r="H2987" t="b">
        <v>1</v>
      </c>
      <c r="I2987" s="4">
        <v>20</v>
      </c>
      <c r="J2987" s="5">
        <v>27</v>
      </c>
      <c r="K2987" s="5">
        <v>3</v>
      </c>
      <c r="L2987" s="5">
        <v>9</v>
      </c>
      <c r="M2987">
        <v>2</v>
      </c>
      <c r="N2987" t="str">
        <f>VLOOKUP(טבלה1[[#This Row],[level_id]],Level_id!$A$2:$B$5,2)</f>
        <v>Beginner Level</v>
      </c>
      <c r="O2987" t="str">
        <f>LOWER(טבלה1[[#This Row],[level_desc]])</f>
        <v>beginner level</v>
      </c>
      <c r="P2987" s="3" t="str">
        <f>UPPER(טבלה1[[#This Row],[small letters]])</f>
        <v>BEGINNER LEVEL</v>
      </c>
      <c r="Q2987">
        <f>LEN(טבלה1[[#This Row],[no spaces]])</f>
        <v>14</v>
      </c>
      <c r="R2987" t="str">
        <f>TRIM(טבלה1[[#This Row],[small letters]])</f>
        <v>beginner level</v>
      </c>
      <c r="S2987" s="6">
        <v>0.61666666699999995</v>
      </c>
      <c r="T2987" s="12">
        <v>42295</v>
      </c>
      <c r="U2987" s="6">
        <f>DAY(טבלה1[[#This Row],[published_date]])</f>
        <v>18</v>
      </c>
      <c r="V2987" s="6">
        <f>MONTH(טבלה1[[#This Row],[published_date]])</f>
        <v>10</v>
      </c>
      <c r="W2987" s="6">
        <f>YEAR(טבלה1[[#This Row],[published_date]])</f>
        <v>2015</v>
      </c>
      <c r="X2987">
        <v>3</v>
      </c>
      <c r="Y2987" t="str">
        <f>VLOOKUP(טבלה1[[#This Row],[subject_id]],Subject_id!$A$2:$B$5,2)</f>
        <v>Musical Instruments</v>
      </c>
      <c r="Z2987" s="7">
        <v>43465</v>
      </c>
      <c r="AA2987">
        <f>_xlfn.DAYS(טבלה1[[#This Row],[Removal_date]],טבלה1[[#This Row],[published_date]])</f>
        <v>1170</v>
      </c>
      <c r="AB2987" s="4">
        <f>טבלה1[[#This Row],[price]]*טבלה1[[#This Row],[num_subscribers]]</f>
        <v>540</v>
      </c>
    </row>
    <row r="2988" spans="1:28" x14ac:dyDescent="0.3">
      <c r="A2988">
        <v>619296</v>
      </c>
      <c r="B2988" t="s">
        <v>480</v>
      </c>
      <c r="C2988" t="str">
        <f>LEFT(טבלה1[[#This Row],[course_title]],10)</f>
        <v xml:space="preserve">CFA: Fast </v>
      </c>
      <c r="D2988" t="str">
        <f>RIGHT(טבלה1[[#This Row],[course_title]],10)</f>
        <v>in Finance</v>
      </c>
      <c r="E2988" t="str">
        <f>MID(טבלה1[[#This Row],[course_title]],2,10)</f>
        <v>FA: Fast T</v>
      </c>
      <c r="F2988" t="s">
        <v>481</v>
      </c>
      <c r="G2988" t="str">
        <f>REPLACE(טבלה1[[#This Row],[url]],19,3,"com")</f>
        <v>https://www.udemy.com/cfapreparebetter/</v>
      </c>
      <c r="H2988" t="b">
        <v>1</v>
      </c>
      <c r="I2988" s="4">
        <v>20</v>
      </c>
      <c r="J2988" s="5">
        <v>1393</v>
      </c>
      <c r="K2988" s="5">
        <v>27</v>
      </c>
      <c r="L2988" s="5">
        <v>21</v>
      </c>
      <c r="M2988">
        <v>2</v>
      </c>
      <c r="N2988" t="str">
        <f>VLOOKUP(טבלה1[[#This Row],[level_id]],Level_id!$A$2:$B$5,2)</f>
        <v>Beginner Level</v>
      </c>
      <c r="O2988" t="str">
        <f>LOWER(טבלה1[[#This Row],[level_desc]])</f>
        <v>beginner level</v>
      </c>
      <c r="P2988" s="3" t="str">
        <f>UPPER(טבלה1[[#This Row],[small letters]])</f>
        <v>BEGINNER LEVEL</v>
      </c>
      <c r="Q2988">
        <f>LEN(טבלה1[[#This Row],[no spaces]])</f>
        <v>14</v>
      </c>
      <c r="R2988" t="str">
        <f>TRIM(טבלה1[[#This Row],[small letters]])</f>
        <v>beginner level</v>
      </c>
      <c r="S2988" s="6">
        <v>2</v>
      </c>
      <c r="T2988" s="12">
        <v>42276</v>
      </c>
      <c r="U2988" s="6">
        <f>DAY(טבלה1[[#This Row],[published_date]])</f>
        <v>29</v>
      </c>
      <c r="V2988" s="6">
        <f>MONTH(טבלה1[[#This Row],[published_date]])</f>
        <v>9</v>
      </c>
      <c r="W2988" s="6">
        <f>YEAR(טבלה1[[#This Row],[published_date]])</f>
        <v>2015</v>
      </c>
      <c r="X2988">
        <v>1</v>
      </c>
      <c r="Y2988" t="str">
        <f>VLOOKUP(טבלה1[[#This Row],[subject_id]],Subject_id!$A$2:$B$5,2)</f>
        <v>Business Finance</v>
      </c>
      <c r="Z2988" s="7">
        <v>43245</v>
      </c>
      <c r="AA2988">
        <f>_xlfn.DAYS(טבלה1[[#This Row],[Removal_date]],טבלה1[[#This Row],[published_date]])</f>
        <v>969</v>
      </c>
      <c r="AB2988" s="4">
        <f>טבלה1[[#This Row],[price]]*טבלה1[[#This Row],[num_subscribers]]</f>
        <v>27860</v>
      </c>
    </row>
    <row r="2989" spans="1:28" x14ac:dyDescent="0.3">
      <c r="A2989">
        <v>619716</v>
      </c>
      <c r="B2989" t="s">
        <v>2328</v>
      </c>
      <c r="C2989" t="str">
        <f>LEFT(טבלה1[[#This Row],[course_title]],10)</f>
        <v>Easy Marke</v>
      </c>
      <c r="D2989" t="str">
        <f>RIGHT(טבלה1[[#This Row],[course_title]],10)</f>
        <v>g Strategy</v>
      </c>
      <c r="E2989" t="str">
        <f>MID(טבלה1[[#This Row],[course_title]],2,10)</f>
        <v>asy Market</v>
      </c>
      <c r="F2989" t="s">
        <v>2329</v>
      </c>
      <c r="G2989" t="str">
        <f>REPLACE(טבלה1[[#This Row],[url]],19,3,"com")</f>
        <v>https://www.udemy.com/make-money-from-the-stock-market/</v>
      </c>
      <c r="H2989" t="b">
        <v>1</v>
      </c>
      <c r="I2989" s="4">
        <v>20</v>
      </c>
      <c r="J2989" s="5">
        <v>486</v>
      </c>
      <c r="K2989" s="5">
        <v>3</v>
      </c>
      <c r="L2989" s="5">
        <v>14</v>
      </c>
      <c r="M2989">
        <v>2</v>
      </c>
      <c r="N2989" t="str">
        <f>VLOOKUP(טבלה1[[#This Row],[level_id]],Level_id!$A$2:$B$5,2)</f>
        <v>Beginner Level</v>
      </c>
      <c r="O2989" t="str">
        <f>LOWER(טבלה1[[#This Row],[level_desc]])</f>
        <v>beginner level</v>
      </c>
      <c r="P2989" s="3" t="str">
        <f>UPPER(טבלה1[[#This Row],[small letters]])</f>
        <v>BEGINNER LEVEL</v>
      </c>
      <c r="Q2989">
        <f>LEN(טבלה1[[#This Row],[no spaces]])</f>
        <v>14</v>
      </c>
      <c r="R2989" t="str">
        <f>TRIM(טבלה1[[#This Row],[small letters]])</f>
        <v>beginner level</v>
      </c>
      <c r="S2989" s="6">
        <v>3</v>
      </c>
      <c r="T2989" s="12">
        <v>42270</v>
      </c>
      <c r="U2989" s="6">
        <f>DAY(טבלה1[[#This Row],[published_date]])</f>
        <v>23</v>
      </c>
      <c r="V2989" s="6">
        <f>MONTH(טבלה1[[#This Row],[published_date]])</f>
        <v>9</v>
      </c>
      <c r="W2989" s="6">
        <f>YEAR(טבלה1[[#This Row],[published_date]])</f>
        <v>2015</v>
      </c>
      <c r="X2989">
        <v>1</v>
      </c>
      <c r="Y2989" t="str">
        <f>VLOOKUP(טבלה1[[#This Row],[subject_id]],Subject_id!$A$2:$B$5,2)</f>
        <v>Business Finance</v>
      </c>
      <c r="Z2989" s="7">
        <v>43465</v>
      </c>
      <c r="AA2989">
        <f>_xlfn.DAYS(טבלה1[[#This Row],[Removal_date]],טבלה1[[#This Row],[published_date]])</f>
        <v>1195</v>
      </c>
      <c r="AB2989" s="4">
        <f>טבלה1[[#This Row],[price]]*טבלה1[[#This Row],[num_subscribers]]</f>
        <v>9720</v>
      </c>
    </row>
    <row r="2990" spans="1:28" x14ac:dyDescent="0.3">
      <c r="A2990">
        <v>622122</v>
      </c>
      <c r="B2990" t="s">
        <v>3358</v>
      </c>
      <c r="C2990" t="str">
        <f>LEFT(טבלה1[[#This Row],[course_title]],10)</f>
        <v xml:space="preserve">Make your </v>
      </c>
      <c r="D2990" t="str">
        <f>RIGHT(טבלה1[[#This Row],[course_title]],10)</f>
        <v>ick &amp; Easy</v>
      </c>
      <c r="E2990" t="str">
        <f>MID(טבלה1[[#This Row],[course_title]],2,10)</f>
        <v>ake your o</v>
      </c>
      <c r="F2990" t="s">
        <v>3359</v>
      </c>
      <c r="G2990" t="str">
        <f>REPLACE(טבלה1[[#This Row],[url]],19,3,"com")</f>
        <v>https://www.udemy.com/design-in-powerpoint/</v>
      </c>
      <c r="H2990" t="b">
        <v>1</v>
      </c>
      <c r="I2990" s="4">
        <v>20</v>
      </c>
      <c r="J2990" s="5">
        <v>19</v>
      </c>
      <c r="K2990" s="5">
        <v>6</v>
      </c>
      <c r="L2990" s="5">
        <v>10</v>
      </c>
      <c r="M2990">
        <v>2</v>
      </c>
      <c r="N2990" t="str">
        <f>VLOOKUP(טבלה1[[#This Row],[level_id]],Level_id!$A$2:$B$5,2)</f>
        <v>Beginner Level</v>
      </c>
      <c r="O2990" t="str">
        <f>LOWER(טבלה1[[#This Row],[level_desc]])</f>
        <v>beginner level</v>
      </c>
      <c r="P2990" s="3" t="str">
        <f>UPPER(טבלה1[[#This Row],[small letters]])</f>
        <v>BEGINNER LEVEL</v>
      </c>
      <c r="Q2990">
        <f>LEN(טבלה1[[#This Row],[no spaces]])</f>
        <v>14</v>
      </c>
      <c r="R2990" t="str">
        <f>TRIM(טבלה1[[#This Row],[small letters]])</f>
        <v>beginner level</v>
      </c>
      <c r="S2990" s="6">
        <v>1</v>
      </c>
      <c r="T2990" s="12">
        <v>42277</v>
      </c>
      <c r="U2990" s="6">
        <f>DAY(טבלה1[[#This Row],[published_date]])</f>
        <v>30</v>
      </c>
      <c r="V2990" s="6">
        <f>MONTH(טבלה1[[#This Row],[published_date]])</f>
        <v>9</v>
      </c>
      <c r="W2990" s="6">
        <f>YEAR(טבלה1[[#This Row],[published_date]])</f>
        <v>2015</v>
      </c>
      <c r="X2990">
        <v>2</v>
      </c>
      <c r="Y2990" t="str">
        <f>VLOOKUP(טבלה1[[#This Row],[subject_id]],Subject_id!$A$2:$B$5,2)</f>
        <v>Graphic Design</v>
      </c>
      <c r="Z2990" s="7">
        <v>43465</v>
      </c>
      <c r="AA2990">
        <f>_xlfn.DAYS(טבלה1[[#This Row],[Removal_date]],טבלה1[[#This Row],[published_date]])</f>
        <v>1188</v>
      </c>
      <c r="AB2990" s="4">
        <f>טבלה1[[#This Row],[price]]*טבלה1[[#This Row],[num_subscribers]]</f>
        <v>380</v>
      </c>
    </row>
    <row r="2991" spans="1:28" x14ac:dyDescent="0.3">
      <c r="A2991">
        <v>625670</v>
      </c>
      <c r="B2991" t="s">
        <v>2044</v>
      </c>
      <c r="C2991" t="str">
        <f>LEFT(טבלה1[[#This Row],[course_title]],10)</f>
        <v xml:space="preserve">Technical </v>
      </c>
      <c r="D2991" t="str">
        <f>RIGHT(טבלה1[[#This Row],[course_title]],10)</f>
        <v>l Charting</v>
      </c>
      <c r="E2991" t="str">
        <f>MID(טבלה1[[#This Row],[course_title]],2,10)</f>
        <v>echnical C</v>
      </c>
      <c r="F2991" t="s">
        <v>2045</v>
      </c>
      <c r="G2991" t="str">
        <f>REPLACE(טבלה1[[#This Row],[url]],19,3,"com")</f>
        <v>https://www.udemy.com/technical-charting/</v>
      </c>
      <c r="H2991" t="b">
        <v>1</v>
      </c>
      <c r="I2991" s="4">
        <v>20</v>
      </c>
      <c r="J2991" s="5">
        <v>4</v>
      </c>
      <c r="K2991" s="5">
        <v>1</v>
      </c>
      <c r="L2991" s="5">
        <v>6</v>
      </c>
      <c r="M2991">
        <v>4</v>
      </c>
      <c r="N2991" t="str">
        <f>VLOOKUP(טבלה1[[#This Row],[level_id]],Level_id!$A$2:$B$5,2)</f>
        <v>Intermediate Level</v>
      </c>
      <c r="O2991" t="str">
        <f>LOWER(טבלה1[[#This Row],[level_desc]])</f>
        <v>intermediate level</v>
      </c>
      <c r="P2991" s="3" t="str">
        <f>UPPER(טבלה1[[#This Row],[small letters]])</f>
        <v>INTERMEDIATE LEVEL</v>
      </c>
      <c r="Q2991">
        <f>LEN(טבלה1[[#This Row],[no spaces]])</f>
        <v>18</v>
      </c>
      <c r="R2991" t="str">
        <f>TRIM(טבלה1[[#This Row],[small letters]])</f>
        <v>intermediate level</v>
      </c>
      <c r="S2991" s="6">
        <v>1</v>
      </c>
      <c r="T2991" s="12">
        <v>42310</v>
      </c>
      <c r="U2991" s="6">
        <f>DAY(טבלה1[[#This Row],[published_date]])</f>
        <v>2</v>
      </c>
      <c r="V2991" s="6">
        <f>MONTH(טבלה1[[#This Row],[published_date]])</f>
        <v>11</v>
      </c>
      <c r="W2991" s="6">
        <f>YEAR(טבלה1[[#This Row],[published_date]])</f>
        <v>2015</v>
      </c>
      <c r="X2991">
        <v>1</v>
      </c>
      <c r="Y2991" t="str">
        <f>VLOOKUP(טבלה1[[#This Row],[subject_id]],Subject_id!$A$2:$B$5,2)</f>
        <v>Business Finance</v>
      </c>
      <c r="Z2991" s="7">
        <v>44114</v>
      </c>
      <c r="AA2991">
        <f>_xlfn.DAYS(טבלה1[[#This Row],[Removal_date]],טבלה1[[#This Row],[published_date]])</f>
        <v>1804</v>
      </c>
      <c r="AB2991" s="4">
        <f>טבלה1[[#This Row],[price]]*טבלה1[[#This Row],[num_subscribers]]</f>
        <v>80</v>
      </c>
    </row>
    <row r="2992" spans="1:28" x14ac:dyDescent="0.3">
      <c r="A2992">
        <v>627332</v>
      </c>
      <c r="B2992" t="s">
        <v>1794</v>
      </c>
      <c r="C2992" t="str">
        <f>LEFT(טבלה1[[#This Row],[course_title]],10)</f>
        <v>Mutual Fun</v>
      </c>
      <c r="D2992" t="str">
        <f>RIGHT(טבלה1[[#This Row],[course_title]],10)</f>
        <v>t Accounts</v>
      </c>
      <c r="E2992" t="str">
        <f>MID(טבלה1[[#This Row],[course_title]],2,10)</f>
        <v>utual Fund</v>
      </c>
      <c r="F2992" t="s">
        <v>1795</v>
      </c>
      <c r="G2992" t="str">
        <f>REPLACE(טבלה1[[#This Row],[url]],19,3,"com")</f>
        <v>https://www.udemy.com/mutual-funds-for-investors-in-retirement-accounts/</v>
      </c>
      <c r="H2992" t="b">
        <v>1</v>
      </c>
      <c r="I2992" s="4">
        <v>20</v>
      </c>
      <c r="J2992" s="5">
        <v>0</v>
      </c>
      <c r="K2992" s="5">
        <v>0</v>
      </c>
      <c r="L2992" s="5">
        <v>0</v>
      </c>
      <c r="M2992">
        <v>1</v>
      </c>
      <c r="N2992" t="str">
        <f>VLOOKUP(טבלה1[[#This Row],[level_id]],Level_id!$A$2:$B$5,2)</f>
        <v>All levels</v>
      </c>
      <c r="O2992" t="str">
        <f>LOWER(טבלה1[[#This Row],[level_desc]])</f>
        <v>all levels</v>
      </c>
      <c r="P2992" s="3" t="str">
        <f>UPPER(טבלה1[[#This Row],[small letters]])</f>
        <v>ALL LEVELS</v>
      </c>
      <c r="Q2992">
        <f>LEN(טבלה1[[#This Row],[no spaces]])</f>
        <v>10</v>
      </c>
      <c r="R2992" t="str">
        <f>TRIM(טבלה1[[#This Row],[small letters]])</f>
        <v>all levels</v>
      </c>
      <c r="S2992" s="6">
        <v>0</v>
      </c>
      <c r="T2992" s="12">
        <v>42355</v>
      </c>
      <c r="U2992" s="6">
        <f>DAY(טבלה1[[#This Row],[published_date]])</f>
        <v>17</v>
      </c>
      <c r="V2992" s="6">
        <f>MONTH(טבלה1[[#This Row],[published_date]])</f>
        <v>12</v>
      </c>
      <c r="W2992" s="6">
        <f>YEAR(טבלה1[[#This Row],[published_date]])</f>
        <v>2015</v>
      </c>
      <c r="X2992">
        <v>1</v>
      </c>
      <c r="Y2992" t="str">
        <f>VLOOKUP(טבלה1[[#This Row],[subject_id]],Subject_id!$A$2:$B$5,2)</f>
        <v>Business Finance</v>
      </c>
      <c r="Z2992" s="7">
        <v>43318</v>
      </c>
      <c r="AA2992">
        <f>_xlfn.DAYS(טבלה1[[#This Row],[Removal_date]],טבלה1[[#This Row],[published_date]])</f>
        <v>963</v>
      </c>
      <c r="AB2992" s="4">
        <f>טבלה1[[#This Row],[price]]*טבלה1[[#This Row],[num_subscribers]]</f>
        <v>0</v>
      </c>
    </row>
    <row r="2993" spans="1:28" x14ac:dyDescent="0.3">
      <c r="A2993">
        <v>628876</v>
      </c>
      <c r="B2993" t="s">
        <v>7101</v>
      </c>
      <c r="C2993" t="str">
        <f>LEFT(טבלה1[[#This Row],[course_title]],10)</f>
        <v xml:space="preserve">Practical </v>
      </c>
      <c r="D2993" t="str">
        <f>RIGHT(טבלה1[[#This Row],[course_title]],10)</f>
        <v>And Easily</v>
      </c>
      <c r="E2993" t="str">
        <f>MID(טבלה1[[#This Row],[course_title]],2,10)</f>
        <v>ractical W</v>
      </c>
      <c r="F2993" t="s">
        <v>7102</v>
      </c>
      <c r="G2993" t="str">
        <f>REPLACE(טבלה1[[#This Row],[url]],19,3,"com")</f>
        <v>https://www.udemy.com/make-beautiful-websites-in-a-few-hours/</v>
      </c>
      <c r="H2993" t="b">
        <v>1</v>
      </c>
      <c r="I2993" s="4">
        <v>20</v>
      </c>
      <c r="J2993" s="5">
        <v>2389</v>
      </c>
      <c r="K2993" s="5">
        <v>7</v>
      </c>
      <c r="L2993" s="5">
        <v>20</v>
      </c>
      <c r="M2993">
        <v>1</v>
      </c>
      <c r="N2993" t="str">
        <f>VLOOKUP(טבלה1[[#This Row],[level_id]],Level_id!$A$2:$B$5,2)</f>
        <v>All levels</v>
      </c>
      <c r="O2993" t="str">
        <f>LOWER(טבלה1[[#This Row],[level_desc]])</f>
        <v>all levels</v>
      </c>
      <c r="P2993" s="3" t="str">
        <f>UPPER(טבלה1[[#This Row],[small letters]])</f>
        <v>ALL LEVELS</v>
      </c>
      <c r="Q2993">
        <f>LEN(טבלה1[[#This Row],[no spaces]])</f>
        <v>10</v>
      </c>
      <c r="R2993" t="str">
        <f>TRIM(טבלה1[[#This Row],[small letters]])</f>
        <v>all levels</v>
      </c>
      <c r="S2993" s="6">
        <v>2</v>
      </c>
      <c r="T2993" s="12">
        <v>42337</v>
      </c>
      <c r="U2993" s="6">
        <f>DAY(טבלה1[[#This Row],[published_date]])</f>
        <v>29</v>
      </c>
      <c r="V2993" s="6">
        <f>MONTH(טבלה1[[#This Row],[published_date]])</f>
        <v>11</v>
      </c>
      <c r="W2993" s="6">
        <f>YEAR(טבלה1[[#This Row],[published_date]])</f>
        <v>2015</v>
      </c>
      <c r="X2993">
        <v>4</v>
      </c>
      <c r="Y2993" t="str">
        <f>VLOOKUP(טבלה1[[#This Row],[subject_id]],Subject_id!$A$2:$B$5,2)</f>
        <v>Web Development</v>
      </c>
      <c r="Z2993" s="7">
        <v>43734</v>
      </c>
      <c r="AA2993">
        <f>_xlfn.DAYS(טבלה1[[#This Row],[Removal_date]],טבלה1[[#This Row],[published_date]])</f>
        <v>1397</v>
      </c>
      <c r="AB2993" s="4">
        <f>טבלה1[[#This Row],[price]]*טבלה1[[#This Row],[num_subscribers]]</f>
        <v>47780</v>
      </c>
    </row>
    <row r="2994" spans="1:28" x14ac:dyDescent="0.3">
      <c r="A2994">
        <v>629044</v>
      </c>
      <c r="B2994" t="s">
        <v>5591</v>
      </c>
      <c r="C2994" t="str">
        <f>LEFT(טבלה1[[#This Row],[course_title]],10)</f>
        <v>Inspiratio</v>
      </c>
      <c r="D2994" t="str">
        <f>RIGHT(טבלה1[[#This Row],[course_title]],10)</f>
        <v>Approach -</v>
      </c>
      <c r="E2994" t="str">
        <f>MID(טבלה1[[#This Row],[course_title]],2,10)</f>
        <v>nspiration</v>
      </c>
      <c r="F2994" t="s">
        <v>5592</v>
      </c>
      <c r="G2994" t="str">
        <f>REPLACE(טבלה1[[#This Row],[url]],19,3,"com")</f>
        <v>https://www.udemy.com/inspirational-web-development-level-0/</v>
      </c>
      <c r="H2994" t="b">
        <v>1</v>
      </c>
      <c r="I2994" s="4">
        <v>20</v>
      </c>
      <c r="J2994" s="5">
        <v>5328</v>
      </c>
      <c r="K2994" s="5">
        <v>47</v>
      </c>
      <c r="L2994" s="5">
        <v>28</v>
      </c>
      <c r="M2994">
        <v>2</v>
      </c>
      <c r="N2994" t="str">
        <f>VLOOKUP(טבלה1[[#This Row],[level_id]],Level_id!$A$2:$B$5,2)</f>
        <v>Beginner Level</v>
      </c>
      <c r="O2994" t="str">
        <f>LOWER(טבלה1[[#This Row],[level_desc]])</f>
        <v>beginner level</v>
      </c>
      <c r="P2994" s="3" t="str">
        <f>UPPER(טבלה1[[#This Row],[small letters]])</f>
        <v>BEGINNER LEVEL</v>
      </c>
      <c r="Q2994">
        <f>LEN(טבלה1[[#This Row],[no spaces]])</f>
        <v>14</v>
      </c>
      <c r="R2994" t="str">
        <f>TRIM(טבלה1[[#This Row],[small letters]])</f>
        <v>beginner level</v>
      </c>
      <c r="S2994" s="6">
        <v>3.5</v>
      </c>
      <c r="T2994" s="12">
        <v>42393</v>
      </c>
      <c r="U2994" s="6">
        <f>DAY(טבלה1[[#This Row],[published_date]])</f>
        <v>24</v>
      </c>
      <c r="V2994" s="6">
        <f>MONTH(טבלה1[[#This Row],[published_date]])</f>
        <v>1</v>
      </c>
      <c r="W2994" s="6">
        <f>YEAR(טבלה1[[#This Row],[published_date]])</f>
        <v>2016</v>
      </c>
      <c r="X2994">
        <v>4</v>
      </c>
      <c r="Y2994" t="str">
        <f>VLOOKUP(טבלה1[[#This Row],[subject_id]],Subject_id!$A$2:$B$5,2)</f>
        <v>Web Development</v>
      </c>
      <c r="Z2994" s="7">
        <v>43465</v>
      </c>
      <c r="AA2994">
        <f>_xlfn.DAYS(טבלה1[[#This Row],[Removal_date]],טבלה1[[#This Row],[published_date]])</f>
        <v>1072</v>
      </c>
      <c r="AB2994" s="4">
        <f>טבלה1[[#This Row],[price]]*טבלה1[[#This Row],[num_subscribers]]</f>
        <v>106560</v>
      </c>
    </row>
    <row r="2995" spans="1:28" x14ac:dyDescent="0.3">
      <c r="A2995">
        <v>629088</v>
      </c>
      <c r="B2995" t="s">
        <v>5056</v>
      </c>
      <c r="C2995" t="str">
        <f>LEFT(טבלה1[[#This Row],[course_title]],10)</f>
        <v xml:space="preserve">Code your </v>
      </c>
      <c r="D2995" t="str">
        <f>RIGHT(טבלה1[[#This Row],[course_title]],10)</f>
        <v>t Learning</v>
      </c>
      <c r="E2995" t="str">
        <f>MID(טבלה1[[#This Row],[course_title]],2,10)</f>
        <v>ode your f</v>
      </c>
      <c r="F2995" t="s">
        <v>5057</v>
      </c>
      <c r="G2995" t="str">
        <f>REPLACE(טבלה1[[#This Row],[url]],19,3,"com")</f>
        <v>https://www.udemy.com/code-your-first-website-using-html-css-project-learning/</v>
      </c>
      <c r="H2995" t="b">
        <v>1</v>
      </c>
      <c r="I2995" s="4">
        <v>20</v>
      </c>
      <c r="J2995" s="5">
        <v>9554</v>
      </c>
      <c r="K2995" s="5">
        <v>368</v>
      </c>
      <c r="L2995" s="5">
        <v>16</v>
      </c>
      <c r="M2995">
        <v>2</v>
      </c>
      <c r="N2995" t="str">
        <f>VLOOKUP(טבלה1[[#This Row],[level_id]],Level_id!$A$2:$B$5,2)</f>
        <v>Beginner Level</v>
      </c>
      <c r="O2995" t="str">
        <f>LOWER(טבלה1[[#This Row],[level_desc]])</f>
        <v>beginner level</v>
      </c>
      <c r="P2995" s="3" t="str">
        <f>UPPER(טבלה1[[#This Row],[small letters]])</f>
        <v>BEGINNER LEVEL</v>
      </c>
      <c r="Q2995">
        <f>LEN(טבלה1[[#This Row],[no spaces]])</f>
        <v>14</v>
      </c>
      <c r="R2995" t="str">
        <f>TRIM(טבלה1[[#This Row],[small letters]])</f>
        <v>beginner level</v>
      </c>
      <c r="S2995" s="6">
        <v>1.5</v>
      </c>
      <c r="T2995" s="12">
        <v>42305</v>
      </c>
      <c r="U2995" s="6">
        <f>DAY(טבלה1[[#This Row],[published_date]])</f>
        <v>28</v>
      </c>
      <c r="V2995" s="6">
        <f>MONTH(טבלה1[[#This Row],[published_date]])</f>
        <v>10</v>
      </c>
      <c r="W2995" s="6">
        <f>YEAR(טבלה1[[#This Row],[published_date]])</f>
        <v>2015</v>
      </c>
      <c r="X2995">
        <v>4</v>
      </c>
      <c r="Y2995" t="str">
        <f>VLOOKUP(טבלה1[[#This Row],[subject_id]],Subject_id!$A$2:$B$5,2)</f>
        <v>Web Development</v>
      </c>
      <c r="Z2995" s="7">
        <v>43465</v>
      </c>
      <c r="AA2995">
        <f>_xlfn.DAYS(טבלה1[[#This Row],[Removal_date]],טבלה1[[#This Row],[published_date]])</f>
        <v>1160</v>
      </c>
      <c r="AB2995" s="4">
        <f>טבלה1[[#This Row],[price]]*טבלה1[[#This Row],[num_subscribers]]</f>
        <v>191080</v>
      </c>
    </row>
    <row r="2996" spans="1:28" x14ac:dyDescent="0.3">
      <c r="A2996">
        <v>632234</v>
      </c>
      <c r="B2996" t="s">
        <v>4727</v>
      </c>
      <c r="C2996" t="str">
        <f>LEFT(טבלה1[[#This Row],[course_title]],10)</f>
        <v>Guitar Cho</v>
      </c>
      <c r="D2996" t="str">
        <f>RIGHT(טבלה1[[#This Row],[course_title]],10)</f>
        <v xml:space="preserve"> Strumming</v>
      </c>
      <c r="E2996" t="str">
        <f>MID(טבלה1[[#This Row],[course_title]],2,10)</f>
        <v>uitar Chor</v>
      </c>
      <c r="F2996" t="s">
        <v>4728</v>
      </c>
      <c r="G2996" t="str">
        <f>REPLACE(טבלה1[[#This Row],[url]],19,3,"com")</f>
        <v>https://www.udemy.com/guitar-chords-and-basic-strumming/</v>
      </c>
      <c r="H2996" t="b">
        <v>1</v>
      </c>
      <c r="I2996" s="4">
        <v>20</v>
      </c>
      <c r="J2996" s="5">
        <v>3</v>
      </c>
      <c r="K2996" s="5">
        <v>0</v>
      </c>
      <c r="L2996" s="5">
        <v>35</v>
      </c>
      <c r="M2996">
        <v>2</v>
      </c>
      <c r="N2996" t="str">
        <f>VLOOKUP(טבלה1[[#This Row],[level_id]],Level_id!$A$2:$B$5,2)</f>
        <v>Beginner Level</v>
      </c>
      <c r="O2996" t="str">
        <f>LOWER(טבלה1[[#This Row],[level_desc]])</f>
        <v>beginner level</v>
      </c>
      <c r="P2996" s="3" t="str">
        <f>UPPER(טבלה1[[#This Row],[small letters]])</f>
        <v>BEGINNER LEVEL</v>
      </c>
      <c r="Q2996">
        <f>LEN(טבלה1[[#This Row],[no spaces]])</f>
        <v>14</v>
      </c>
      <c r="R2996" t="str">
        <f>TRIM(טבלה1[[#This Row],[small letters]])</f>
        <v>beginner level</v>
      </c>
      <c r="S2996" s="6">
        <v>2.5</v>
      </c>
      <c r="T2996" s="12">
        <v>42355</v>
      </c>
      <c r="U2996" s="6">
        <f>DAY(טבלה1[[#This Row],[published_date]])</f>
        <v>17</v>
      </c>
      <c r="V2996" s="6">
        <f>MONTH(טבלה1[[#This Row],[published_date]])</f>
        <v>12</v>
      </c>
      <c r="W2996" s="6">
        <f>YEAR(טבלה1[[#This Row],[published_date]])</f>
        <v>2015</v>
      </c>
      <c r="X2996">
        <v>3</v>
      </c>
      <c r="Y2996" t="str">
        <f>VLOOKUP(טבלה1[[#This Row],[subject_id]],Subject_id!$A$2:$B$5,2)</f>
        <v>Musical Instruments</v>
      </c>
      <c r="Z2996" s="7">
        <v>43465</v>
      </c>
      <c r="AA2996">
        <f>_xlfn.DAYS(טבלה1[[#This Row],[Removal_date]],טבלה1[[#This Row],[published_date]])</f>
        <v>1110</v>
      </c>
      <c r="AB2996" s="4">
        <f>טבלה1[[#This Row],[price]]*טבלה1[[#This Row],[num_subscribers]]</f>
        <v>60</v>
      </c>
    </row>
    <row r="2997" spans="1:28" x14ac:dyDescent="0.3">
      <c r="A2997">
        <v>633606</v>
      </c>
      <c r="B2997" t="s">
        <v>6941</v>
      </c>
      <c r="C2997" t="str">
        <f>LEFT(טבלה1[[#This Row],[course_title]],10)</f>
        <v>The Ultima</v>
      </c>
      <c r="D2997" t="str">
        <f>RIGHT(טבלה1[[#This Row],[course_title]],10)</f>
        <v>ery Course</v>
      </c>
      <c r="E2997" t="str">
        <f>MID(טבלה1[[#This Row],[course_title]],2,10)</f>
        <v>he Ultimat</v>
      </c>
      <c r="F2997" t="s">
        <v>6942</v>
      </c>
      <c r="G2997" t="str">
        <f>REPLACE(טבלה1[[#This Row],[url]],19,3,"com")</f>
        <v>https://www.udemy.com/essential-jquery-training/</v>
      </c>
      <c r="H2997" t="b">
        <v>1</v>
      </c>
      <c r="I2997" s="4">
        <v>20</v>
      </c>
      <c r="J2997" s="5">
        <v>1098</v>
      </c>
      <c r="K2997" s="5">
        <v>15</v>
      </c>
      <c r="L2997" s="5">
        <v>54</v>
      </c>
      <c r="M2997">
        <v>1</v>
      </c>
      <c r="N2997" t="str">
        <f>VLOOKUP(טבלה1[[#This Row],[level_id]],Level_id!$A$2:$B$5,2)</f>
        <v>All levels</v>
      </c>
      <c r="O2997" t="str">
        <f>LOWER(טבלה1[[#This Row],[level_desc]])</f>
        <v>all levels</v>
      </c>
      <c r="P2997" s="3" t="str">
        <f>UPPER(טבלה1[[#This Row],[small letters]])</f>
        <v>ALL LEVELS</v>
      </c>
      <c r="Q2997">
        <f>LEN(טבלה1[[#This Row],[no spaces]])</f>
        <v>10</v>
      </c>
      <c r="R2997" t="str">
        <f>TRIM(טבלה1[[#This Row],[small letters]])</f>
        <v>all levels</v>
      </c>
      <c r="S2997" s="6">
        <v>2.5</v>
      </c>
      <c r="T2997" s="12">
        <v>42321</v>
      </c>
      <c r="U2997" s="6">
        <f>DAY(טבלה1[[#This Row],[published_date]])</f>
        <v>13</v>
      </c>
      <c r="V2997" s="6">
        <f>MONTH(טבלה1[[#This Row],[published_date]])</f>
        <v>11</v>
      </c>
      <c r="W2997" s="6">
        <f>YEAR(טבלה1[[#This Row],[published_date]])</f>
        <v>2015</v>
      </c>
      <c r="X2997">
        <v>4</v>
      </c>
      <c r="Y2997" t="str">
        <f>VLOOKUP(טבלה1[[#This Row],[subject_id]],Subject_id!$A$2:$B$5,2)</f>
        <v>Web Development</v>
      </c>
      <c r="Z2997" s="7">
        <v>43734</v>
      </c>
      <c r="AA2997">
        <f>_xlfn.DAYS(טבלה1[[#This Row],[Removal_date]],טבלה1[[#This Row],[published_date]])</f>
        <v>1413</v>
      </c>
      <c r="AB2997" s="4">
        <f>טבלה1[[#This Row],[price]]*טבלה1[[#This Row],[num_subscribers]]</f>
        <v>21960</v>
      </c>
    </row>
    <row r="2998" spans="1:28" x14ac:dyDescent="0.3">
      <c r="A2998">
        <v>635570</v>
      </c>
      <c r="B2998" t="s">
        <v>4124</v>
      </c>
      <c r="C2998" t="str">
        <f>LEFT(טבלה1[[#This Row],[course_title]],10)</f>
        <v>A Guide to</v>
      </c>
      <c r="D2998" t="str">
        <f>RIGHT(טבלה1[[#This Row],[course_title]],10)</f>
        <v>nthusiast.</v>
      </c>
      <c r="E2998" t="str">
        <f>MID(טבלה1[[#This Row],[course_title]],2,10)</f>
        <v xml:space="preserve"> Guide to </v>
      </c>
      <c r="F2998" t="s">
        <v>4125</v>
      </c>
      <c r="G2998" t="str">
        <f>REPLACE(טבלה1[[#This Row],[url]],19,3,"com")</f>
        <v>https://www.udemy.com/secrets-of-analog-synths/</v>
      </c>
      <c r="H2998" t="b">
        <v>1</v>
      </c>
      <c r="I2998" s="4">
        <v>20</v>
      </c>
      <c r="J2998" s="5">
        <v>29</v>
      </c>
      <c r="K2998" s="5">
        <v>4</v>
      </c>
      <c r="L2998" s="5">
        <v>37</v>
      </c>
      <c r="M2998">
        <v>1</v>
      </c>
      <c r="N2998" t="str">
        <f>VLOOKUP(טבלה1[[#This Row],[level_id]],Level_id!$A$2:$B$5,2)</f>
        <v>All levels</v>
      </c>
      <c r="O2998" t="str">
        <f>LOWER(טבלה1[[#This Row],[level_desc]])</f>
        <v>all levels</v>
      </c>
      <c r="P2998" s="3" t="str">
        <f>UPPER(טבלה1[[#This Row],[small letters]])</f>
        <v>ALL LEVELS</v>
      </c>
      <c r="Q2998">
        <f>LEN(טבלה1[[#This Row],[no spaces]])</f>
        <v>10</v>
      </c>
      <c r="R2998" t="str">
        <f>TRIM(טבלה1[[#This Row],[small letters]])</f>
        <v>all levels</v>
      </c>
      <c r="S2998" s="6">
        <v>3.5</v>
      </c>
      <c r="T2998" s="12">
        <v>42480</v>
      </c>
      <c r="U2998" s="6">
        <f>DAY(טבלה1[[#This Row],[published_date]])</f>
        <v>20</v>
      </c>
      <c r="V2998" s="6">
        <f>MONTH(טבלה1[[#This Row],[published_date]])</f>
        <v>4</v>
      </c>
      <c r="W2998" s="6">
        <f>YEAR(טבלה1[[#This Row],[published_date]])</f>
        <v>2016</v>
      </c>
      <c r="X2998">
        <v>3</v>
      </c>
      <c r="Y2998" t="str">
        <f>VLOOKUP(טבלה1[[#This Row],[subject_id]],Subject_id!$A$2:$B$5,2)</f>
        <v>Musical Instruments</v>
      </c>
      <c r="Z2998" s="7">
        <v>43734</v>
      </c>
      <c r="AA2998">
        <f>_xlfn.DAYS(טבלה1[[#This Row],[Removal_date]],טבלה1[[#This Row],[published_date]])</f>
        <v>1254</v>
      </c>
      <c r="AB2998" s="4">
        <f>טבלה1[[#This Row],[price]]*טבלה1[[#This Row],[num_subscribers]]</f>
        <v>580</v>
      </c>
    </row>
    <row r="2999" spans="1:28" x14ac:dyDescent="0.3">
      <c r="A2999">
        <v>636846</v>
      </c>
      <c r="B2999" t="s">
        <v>4769</v>
      </c>
      <c r="C2999" t="str">
        <f>LEFT(טבלה1[[#This Row],[course_title]],10)</f>
        <v>Instant Ha</v>
      </c>
      <c r="D2999" t="str">
        <f>RIGHT(טבלה1[[#This Row],[course_title]],10)</f>
        <v>song now !</v>
      </c>
      <c r="E2999" t="str">
        <f>MID(טבלה1[[#This Row],[course_title]],2,10)</f>
        <v>nstant Har</v>
      </c>
      <c r="F2999" t="s">
        <v>4770</v>
      </c>
      <c r="G2999" t="str">
        <f>REPLACE(טבלה1[[#This Row],[url]],19,3,"com")</f>
        <v>https://www.udemy.com/instant-harmonica-play-the-old-popeye-spinach-song-now/</v>
      </c>
      <c r="H2999" t="b">
        <v>1</v>
      </c>
      <c r="I2999" s="4">
        <v>20</v>
      </c>
      <c r="J2999" s="5">
        <v>22</v>
      </c>
      <c r="K2999" s="5">
        <v>0</v>
      </c>
      <c r="L2999" s="5">
        <v>10</v>
      </c>
      <c r="M2999">
        <v>2</v>
      </c>
      <c r="N2999" t="str">
        <f>VLOOKUP(טבלה1[[#This Row],[level_id]],Level_id!$A$2:$B$5,2)</f>
        <v>Beginner Level</v>
      </c>
      <c r="O2999" t="str">
        <f>LOWER(טבלה1[[#This Row],[level_desc]])</f>
        <v>beginner level</v>
      </c>
      <c r="P2999" s="3" t="str">
        <f>UPPER(טבלה1[[#This Row],[small letters]])</f>
        <v>BEGINNER LEVEL</v>
      </c>
      <c r="Q2999">
        <f>LEN(טבלה1[[#This Row],[no spaces]])</f>
        <v>14</v>
      </c>
      <c r="R2999" t="str">
        <f>TRIM(טבלה1[[#This Row],[small letters]])</f>
        <v>beginner level</v>
      </c>
      <c r="S2999" s="6">
        <v>0.6</v>
      </c>
      <c r="T2999" s="12">
        <v>42296</v>
      </c>
      <c r="U2999" s="6">
        <f>DAY(טבלה1[[#This Row],[published_date]])</f>
        <v>19</v>
      </c>
      <c r="V2999" s="6">
        <f>MONTH(טבלה1[[#This Row],[published_date]])</f>
        <v>10</v>
      </c>
      <c r="W2999" s="6">
        <f>YEAR(טבלה1[[#This Row],[published_date]])</f>
        <v>2015</v>
      </c>
      <c r="X2999">
        <v>3</v>
      </c>
      <c r="Y2999" t="str">
        <f>VLOOKUP(טבלה1[[#This Row],[subject_id]],Subject_id!$A$2:$B$5,2)</f>
        <v>Musical Instruments</v>
      </c>
      <c r="Z2999" s="7">
        <v>43465</v>
      </c>
      <c r="AA2999">
        <f>_xlfn.DAYS(טבלה1[[#This Row],[Removal_date]],טבלה1[[#This Row],[published_date]])</f>
        <v>1169</v>
      </c>
      <c r="AB2999" s="4">
        <f>טבלה1[[#This Row],[price]]*טבלה1[[#This Row],[num_subscribers]]</f>
        <v>440</v>
      </c>
    </row>
    <row r="3000" spans="1:28" x14ac:dyDescent="0.3">
      <c r="A3000">
        <v>636858</v>
      </c>
      <c r="B3000" t="s">
        <v>3664</v>
      </c>
      <c r="C3000" t="str">
        <f>LEFT(טבלה1[[#This Row],[course_title]],10)</f>
        <v>Instant Ha</v>
      </c>
      <c r="D3000" t="str">
        <f>RIGHT(טבלה1[[#This Row],[course_title]],10)</f>
        <v xml:space="preserve"> Song now!</v>
      </c>
      <c r="E3000" t="str">
        <f>MID(טבלה1[[#This Row],[course_title]],2,10)</f>
        <v>nstant Har</v>
      </c>
      <c r="F3000" t="s">
        <v>3665</v>
      </c>
      <c r="G3000" t="str">
        <f>REPLACE(טבלה1[[#This Row],[url]],19,3,"com")</f>
        <v>https://www.udemy.com/instant-harmonica-play-the-gorgeous-skye-boat-song-now/</v>
      </c>
      <c r="H3000" t="b">
        <v>1</v>
      </c>
      <c r="I3000" s="4">
        <v>20</v>
      </c>
      <c r="J3000" s="5">
        <v>122</v>
      </c>
      <c r="K3000" s="5">
        <v>9</v>
      </c>
      <c r="L3000" s="5">
        <v>11</v>
      </c>
      <c r="M3000">
        <v>2</v>
      </c>
      <c r="N3000" t="str">
        <f>VLOOKUP(טבלה1[[#This Row],[level_id]],Level_id!$A$2:$B$5,2)</f>
        <v>Beginner Level</v>
      </c>
      <c r="O3000" t="str">
        <f>LOWER(טבלה1[[#This Row],[level_desc]])</f>
        <v>beginner level</v>
      </c>
      <c r="P3000" s="3" t="str">
        <f>UPPER(טבלה1[[#This Row],[small letters]])</f>
        <v>BEGINNER LEVEL</v>
      </c>
      <c r="Q3000">
        <f>LEN(טבלה1[[#This Row],[no spaces]])</f>
        <v>14</v>
      </c>
      <c r="R3000" t="str">
        <f>TRIM(טבלה1[[#This Row],[small letters]])</f>
        <v>beginner level</v>
      </c>
      <c r="S3000" s="6">
        <v>0.63333333300000005</v>
      </c>
      <c r="T3000" s="12">
        <v>42295</v>
      </c>
      <c r="U3000" s="6">
        <f>DAY(טבלה1[[#This Row],[published_date]])</f>
        <v>18</v>
      </c>
      <c r="V3000" s="6">
        <f>MONTH(טבלה1[[#This Row],[published_date]])</f>
        <v>10</v>
      </c>
      <c r="W3000" s="6">
        <f>YEAR(טבלה1[[#This Row],[published_date]])</f>
        <v>2015</v>
      </c>
      <c r="X3000">
        <v>3</v>
      </c>
      <c r="Y3000" t="str">
        <f>VLOOKUP(טבלה1[[#This Row],[subject_id]],Subject_id!$A$2:$B$5,2)</f>
        <v>Musical Instruments</v>
      </c>
      <c r="Z3000" s="7">
        <v>43465</v>
      </c>
      <c r="AA3000">
        <f>_xlfn.DAYS(טבלה1[[#This Row],[Removal_date]],טבלה1[[#This Row],[published_date]])</f>
        <v>1170</v>
      </c>
      <c r="AB3000" s="4">
        <f>טבלה1[[#This Row],[price]]*טבלה1[[#This Row],[num_subscribers]]</f>
        <v>2440</v>
      </c>
    </row>
    <row r="3001" spans="1:28" x14ac:dyDescent="0.3">
      <c r="A3001">
        <v>637066</v>
      </c>
      <c r="B3001" t="s">
        <v>2891</v>
      </c>
      <c r="C3001" t="str">
        <f>LEFT(טבלה1[[#This Row],[course_title]],10)</f>
        <v>Learn Digi</v>
      </c>
      <c r="D3001" t="str">
        <f>RIGHT(טבלה1[[#This Row],[course_title]],10)</f>
        <v xml:space="preserve"> Photoshop</v>
      </c>
      <c r="E3001" t="str">
        <f>MID(טבלה1[[#This Row],[course_title]],2,10)</f>
        <v>earn Digit</v>
      </c>
      <c r="F3001" t="s">
        <v>2892</v>
      </c>
      <c r="G3001" t="str">
        <f>REPLACE(טבלה1[[#This Row],[url]],19,3,"com")</f>
        <v>https://www.udemy.com/digital-drawing-in-photoshop/</v>
      </c>
      <c r="H3001" t="b">
        <v>1</v>
      </c>
      <c r="I3001" s="4">
        <v>20</v>
      </c>
      <c r="J3001" s="5">
        <v>1080</v>
      </c>
      <c r="K3001" s="5">
        <v>15</v>
      </c>
      <c r="L3001" s="5">
        <v>13</v>
      </c>
      <c r="M3001">
        <v>1</v>
      </c>
      <c r="N3001" t="str">
        <f>VLOOKUP(טבלה1[[#This Row],[level_id]],Level_id!$A$2:$B$5,2)</f>
        <v>All levels</v>
      </c>
      <c r="O3001" t="str">
        <f>LOWER(טבלה1[[#This Row],[level_desc]])</f>
        <v>all levels</v>
      </c>
      <c r="P3001" s="3" t="str">
        <f>UPPER(טבלה1[[#This Row],[small letters]])</f>
        <v>ALL LEVELS</v>
      </c>
      <c r="Q3001">
        <f>LEN(טבלה1[[#This Row],[no spaces]])</f>
        <v>10</v>
      </c>
      <c r="R3001" t="str">
        <f>TRIM(טבלה1[[#This Row],[small letters]])</f>
        <v>all levels</v>
      </c>
      <c r="S3001" s="6">
        <v>2</v>
      </c>
      <c r="T3001" s="12">
        <v>42289</v>
      </c>
      <c r="U3001" s="6">
        <f>DAY(טבלה1[[#This Row],[published_date]])</f>
        <v>12</v>
      </c>
      <c r="V3001" s="6">
        <f>MONTH(טבלה1[[#This Row],[published_date]])</f>
        <v>10</v>
      </c>
      <c r="W3001" s="6">
        <f>YEAR(טבלה1[[#This Row],[published_date]])</f>
        <v>2015</v>
      </c>
      <c r="X3001">
        <v>2</v>
      </c>
      <c r="Y3001" t="str">
        <f>VLOOKUP(טבלה1[[#This Row],[subject_id]],Subject_id!$A$2:$B$5,2)</f>
        <v>Graphic Design</v>
      </c>
      <c r="Z3001" s="7">
        <v>43734</v>
      </c>
      <c r="AA3001">
        <f>_xlfn.DAYS(טבלה1[[#This Row],[Removal_date]],טבלה1[[#This Row],[published_date]])</f>
        <v>1445</v>
      </c>
      <c r="AB3001" s="4">
        <f>טבלה1[[#This Row],[price]]*טבלה1[[#This Row],[num_subscribers]]</f>
        <v>21600</v>
      </c>
    </row>
    <row r="3002" spans="1:28" x14ac:dyDescent="0.3">
      <c r="A3002">
        <v>637176</v>
      </c>
      <c r="B3002" t="s">
        <v>794</v>
      </c>
      <c r="C3002" t="str">
        <f>LEFT(טבלה1[[#This Row],[course_title]],10)</f>
        <v>Build Fina</v>
      </c>
      <c r="D3002" t="str">
        <f>RIGHT(טבלה1[[#This Row],[course_title]],10)</f>
        <v>e Easy Way</v>
      </c>
      <c r="E3002" t="str">
        <f>MID(טבלה1[[#This Row],[course_title]],2,10)</f>
        <v>uild Finan</v>
      </c>
      <c r="F3002" t="s">
        <v>795</v>
      </c>
      <c r="G3002" t="str">
        <f>REPLACE(טבלה1[[#This Row],[url]],19,3,"com")</f>
        <v>https://www.udemy.com/build-basic-financial-models-valuation-companies-the-easy-way/</v>
      </c>
      <c r="H3002" t="b">
        <v>1</v>
      </c>
      <c r="I3002" s="4">
        <v>20</v>
      </c>
      <c r="J3002" s="5">
        <v>1609</v>
      </c>
      <c r="K3002" s="5">
        <v>137</v>
      </c>
      <c r="L3002" s="5">
        <v>18</v>
      </c>
      <c r="M3002">
        <v>1</v>
      </c>
      <c r="N3002" t="str">
        <f>VLOOKUP(טבלה1[[#This Row],[level_id]],Level_id!$A$2:$B$5,2)</f>
        <v>All levels</v>
      </c>
      <c r="O3002" t="str">
        <f>LOWER(טבלה1[[#This Row],[level_desc]])</f>
        <v>all levels</v>
      </c>
      <c r="P3002" s="3" t="str">
        <f>UPPER(טבלה1[[#This Row],[small letters]])</f>
        <v>ALL LEVELS</v>
      </c>
      <c r="Q3002">
        <f>LEN(טבלה1[[#This Row],[no spaces]])</f>
        <v>10</v>
      </c>
      <c r="R3002" t="str">
        <f>TRIM(טבלה1[[#This Row],[small letters]])</f>
        <v>all levels</v>
      </c>
      <c r="S3002" s="6">
        <v>1</v>
      </c>
      <c r="T3002" s="12">
        <v>42290</v>
      </c>
      <c r="U3002" s="6">
        <f>DAY(טבלה1[[#This Row],[published_date]])</f>
        <v>13</v>
      </c>
      <c r="V3002" s="6">
        <f>MONTH(טבלה1[[#This Row],[published_date]])</f>
        <v>10</v>
      </c>
      <c r="W3002" s="6">
        <f>YEAR(טבלה1[[#This Row],[published_date]])</f>
        <v>2015</v>
      </c>
      <c r="X3002">
        <v>1</v>
      </c>
      <c r="Y3002" t="str">
        <f>VLOOKUP(טבלה1[[#This Row],[subject_id]],Subject_id!$A$2:$B$5,2)</f>
        <v>Business Finance</v>
      </c>
      <c r="Z3002" s="7">
        <v>43318</v>
      </c>
      <c r="AA3002">
        <f>_xlfn.DAYS(טבלה1[[#This Row],[Removal_date]],טבלה1[[#This Row],[published_date]])</f>
        <v>1028</v>
      </c>
      <c r="AB3002" s="4">
        <f>טבלה1[[#This Row],[price]]*טבלה1[[#This Row],[num_subscribers]]</f>
        <v>32180</v>
      </c>
    </row>
    <row r="3003" spans="1:28" x14ac:dyDescent="0.3">
      <c r="A3003">
        <v>637430</v>
      </c>
      <c r="B3003" t="s">
        <v>266</v>
      </c>
      <c r="C3003" t="str">
        <f>LEFT(טבלה1[[#This Row],[course_title]],10)</f>
        <v xml:space="preserve">Learn the </v>
      </c>
      <c r="D3003" t="str">
        <f>RIGHT(טבלה1[[#This Row],[course_title]],10)</f>
        <v>statements</v>
      </c>
      <c r="E3003" t="str">
        <f>MID(טבלה1[[#This Row],[course_title]],2,10)</f>
        <v>earn the b</v>
      </c>
      <c r="F3003" t="s">
        <v>267</v>
      </c>
      <c r="G3003" t="str">
        <f>REPLACE(טבלה1[[#This Row],[url]],19,3,"com")</f>
        <v>https://www.udemy.com/basics-of-financial-accounting/</v>
      </c>
      <c r="H3003" t="b">
        <v>1</v>
      </c>
      <c r="I3003" s="4">
        <v>20</v>
      </c>
      <c r="J3003" s="5">
        <v>1951</v>
      </c>
      <c r="K3003" s="5">
        <v>30</v>
      </c>
      <c r="L3003" s="5">
        <v>20</v>
      </c>
      <c r="M3003">
        <v>4</v>
      </c>
      <c r="N3003" t="str">
        <f>VLOOKUP(טבלה1[[#This Row],[level_id]],Level_id!$A$2:$B$5,2)</f>
        <v>Intermediate Level</v>
      </c>
      <c r="O3003" t="str">
        <f>LOWER(טבלה1[[#This Row],[level_desc]])</f>
        <v>intermediate level</v>
      </c>
      <c r="P3003" s="3" t="str">
        <f>UPPER(טבלה1[[#This Row],[small letters]])</f>
        <v>INTERMEDIATE LEVEL</v>
      </c>
      <c r="Q3003">
        <f>LEN(טבלה1[[#This Row],[no spaces]])</f>
        <v>18</v>
      </c>
      <c r="R3003" t="str">
        <f>TRIM(טבלה1[[#This Row],[small letters]])</f>
        <v>intermediate level</v>
      </c>
      <c r="S3003" s="6">
        <v>0.55000000000000004</v>
      </c>
      <c r="T3003" s="12">
        <v>42290</v>
      </c>
      <c r="U3003" s="6">
        <f>DAY(טבלה1[[#This Row],[published_date]])</f>
        <v>13</v>
      </c>
      <c r="V3003" s="6">
        <f>MONTH(טבלה1[[#This Row],[published_date]])</f>
        <v>10</v>
      </c>
      <c r="W3003" s="6">
        <f>YEAR(טבלה1[[#This Row],[published_date]])</f>
        <v>2015</v>
      </c>
      <c r="X3003">
        <v>1</v>
      </c>
      <c r="Y3003" t="str">
        <f>VLOOKUP(טבלה1[[#This Row],[subject_id]],Subject_id!$A$2:$B$5,2)</f>
        <v>Business Finance</v>
      </c>
      <c r="Z3003" s="7">
        <v>44114</v>
      </c>
      <c r="AA3003">
        <f>_xlfn.DAYS(טבלה1[[#This Row],[Removal_date]],טבלה1[[#This Row],[published_date]])</f>
        <v>1824</v>
      </c>
      <c r="AB3003" s="4">
        <f>טבלה1[[#This Row],[price]]*טבלה1[[#This Row],[num_subscribers]]</f>
        <v>39020</v>
      </c>
    </row>
    <row r="3004" spans="1:28" x14ac:dyDescent="0.3">
      <c r="A3004">
        <v>639848</v>
      </c>
      <c r="B3004" t="s">
        <v>5685</v>
      </c>
      <c r="C3004" t="str">
        <f>LEFT(טבלה1[[#This Row],[course_title]],10)</f>
        <v>PHP Graphi</v>
      </c>
      <c r="D3004" t="str">
        <f>RIGHT(טבלה1[[#This Row],[course_title]],10)</f>
        <v>ation code</v>
      </c>
      <c r="E3004" t="str">
        <f>MID(טבלה1[[#This Row],[course_title]],2,10)</f>
        <v>HP Graphic</v>
      </c>
      <c r="F3004" t="s">
        <v>5686</v>
      </c>
      <c r="G3004" t="str">
        <f>REPLACE(טבלה1[[#This Row],[url]],19,3,"com")</f>
        <v>https://www.udemy.com/php-graphic-techniques-captcha-watermark-crop-thumbnail/</v>
      </c>
      <c r="H3004" t="b">
        <v>1</v>
      </c>
      <c r="I3004" s="4">
        <v>20</v>
      </c>
      <c r="J3004" s="5">
        <v>8320</v>
      </c>
      <c r="K3004" s="5">
        <v>73</v>
      </c>
      <c r="L3004" s="5">
        <v>11</v>
      </c>
      <c r="M3004">
        <v>1</v>
      </c>
      <c r="N3004" t="str">
        <f>VLOOKUP(טבלה1[[#This Row],[level_id]],Level_id!$A$2:$B$5,2)</f>
        <v>All levels</v>
      </c>
      <c r="O3004" t="str">
        <f>LOWER(טבלה1[[#This Row],[level_desc]])</f>
        <v>all levels</v>
      </c>
      <c r="P3004" s="3" t="str">
        <f>UPPER(טבלה1[[#This Row],[small letters]])</f>
        <v>ALL LEVELS</v>
      </c>
      <c r="Q3004">
        <f>LEN(טבלה1[[#This Row],[no spaces]])</f>
        <v>10</v>
      </c>
      <c r="R3004" t="str">
        <f>TRIM(טבלה1[[#This Row],[small letters]])</f>
        <v>all levels</v>
      </c>
      <c r="S3004" s="6">
        <v>0.71666666700000003</v>
      </c>
      <c r="T3004" s="12">
        <v>42291</v>
      </c>
      <c r="U3004" s="6">
        <f>DAY(טבלה1[[#This Row],[published_date]])</f>
        <v>14</v>
      </c>
      <c r="V3004" s="6">
        <f>MONTH(טבלה1[[#This Row],[published_date]])</f>
        <v>10</v>
      </c>
      <c r="W3004" s="6">
        <f>YEAR(טבלה1[[#This Row],[published_date]])</f>
        <v>2015</v>
      </c>
      <c r="X3004">
        <v>4</v>
      </c>
      <c r="Y3004" t="str">
        <f>VLOOKUP(טבלה1[[#This Row],[subject_id]],Subject_id!$A$2:$B$5,2)</f>
        <v>Web Development</v>
      </c>
      <c r="Z3004" s="7">
        <v>43734</v>
      </c>
      <c r="AA3004">
        <f>_xlfn.DAYS(טבלה1[[#This Row],[Removal_date]],טבלה1[[#This Row],[published_date]])</f>
        <v>1443</v>
      </c>
      <c r="AB3004" s="4">
        <f>טבלה1[[#This Row],[price]]*טבלה1[[#This Row],[num_subscribers]]</f>
        <v>166400</v>
      </c>
    </row>
    <row r="3005" spans="1:28" x14ac:dyDescent="0.3">
      <c r="A3005">
        <v>640164</v>
      </c>
      <c r="B3005" t="s">
        <v>3194</v>
      </c>
      <c r="C3005" t="str">
        <f>LEFT(טבלה1[[#This Row],[course_title]],10)</f>
        <v>Doble expo</v>
      </c>
      <c r="D3005" t="str">
        <f>RIGHT(טבלה1[[#This Row],[course_title]],10)</f>
        <v xml:space="preserve"> Photoshop</v>
      </c>
      <c r="E3005" t="str">
        <f>MID(טבלה1[[#This Row],[course_title]],2,10)</f>
        <v>oble expos</v>
      </c>
      <c r="F3005" t="s">
        <v>3195</v>
      </c>
      <c r="G3005" t="str">
        <f>REPLACE(טבלה1[[#This Row],[url]],19,3,"com")</f>
        <v>https://www.udemy.com/doble-exposicion-con-photoshop/</v>
      </c>
      <c r="H3005" t="b">
        <v>1</v>
      </c>
      <c r="I3005" s="4">
        <v>20</v>
      </c>
      <c r="J3005" s="5">
        <v>36</v>
      </c>
      <c r="K3005" s="5">
        <v>0</v>
      </c>
      <c r="L3005" s="5">
        <v>5</v>
      </c>
      <c r="M3005">
        <v>1</v>
      </c>
      <c r="N3005" t="str">
        <f>VLOOKUP(טבלה1[[#This Row],[level_id]],Level_id!$A$2:$B$5,2)</f>
        <v>All levels</v>
      </c>
      <c r="O3005" t="str">
        <f>LOWER(טבלה1[[#This Row],[level_desc]])</f>
        <v>all levels</v>
      </c>
      <c r="P3005" s="3" t="str">
        <f>UPPER(טבלה1[[#This Row],[small letters]])</f>
        <v>ALL LEVELS</v>
      </c>
      <c r="Q3005">
        <f>LEN(טבלה1[[#This Row],[no spaces]])</f>
        <v>10</v>
      </c>
      <c r="R3005" t="str">
        <f>TRIM(טבלה1[[#This Row],[small letters]])</f>
        <v>all levels</v>
      </c>
      <c r="S3005" s="6">
        <v>0.56666666700000001</v>
      </c>
      <c r="T3005" s="12">
        <v>42292</v>
      </c>
      <c r="U3005" s="6">
        <f>DAY(טבלה1[[#This Row],[published_date]])</f>
        <v>15</v>
      </c>
      <c r="V3005" s="6">
        <f>MONTH(טבלה1[[#This Row],[published_date]])</f>
        <v>10</v>
      </c>
      <c r="W3005" s="6">
        <f>YEAR(טבלה1[[#This Row],[published_date]])</f>
        <v>2015</v>
      </c>
      <c r="X3005">
        <v>2</v>
      </c>
      <c r="Y3005" t="str">
        <f>VLOOKUP(טבלה1[[#This Row],[subject_id]],Subject_id!$A$2:$B$5,2)</f>
        <v>Graphic Design</v>
      </c>
      <c r="Z3005" s="7">
        <v>43734</v>
      </c>
      <c r="AA3005">
        <f>_xlfn.DAYS(טבלה1[[#This Row],[Removal_date]],טבלה1[[#This Row],[published_date]])</f>
        <v>1442</v>
      </c>
      <c r="AB3005" s="4">
        <f>טבלה1[[#This Row],[price]]*טבלה1[[#This Row],[num_subscribers]]</f>
        <v>720</v>
      </c>
    </row>
    <row r="3006" spans="1:28" x14ac:dyDescent="0.3">
      <c r="A3006">
        <v>642060</v>
      </c>
      <c r="B3006" t="s">
        <v>1258</v>
      </c>
      <c r="C3006" t="str">
        <f>LEFT(טבלה1[[#This Row],[course_title]],10)</f>
        <v>Tradeonomi</v>
      </c>
      <c r="D3006" t="str">
        <f>RIGHT(טבלה1[[#This Row],[course_title]],10)</f>
        <v>Indicators</v>
      </c>
      <c r="E3006" t="str">
        <f>MID(טבלה1[[#This Row],[course_title]],2,10)</f>
        <v>radeonomic</v>
      </c>
      <c r="F3006" t="s">
        <v>1259</v>
      </c>
      <c r="G3006" t="str">
        <f>REPLACE(טבלה1[[#This Row],[url]],19,3,"com")</f>
        <v>https://www.udemy.com/a-laymans-guide-to-the-us-economy-demystifying-indicators/</v>
      </c>
      <c r="H3006" t="b">
        <v>1</v>
      </c>
      <c r="I3006" s="4">
        <v>20</v>
      </c>
      <c r="J3006" s="5">
        <v>1189</v>
      </c>
      <c r="K3006" s="5">
        <v>13</v>
      </c>
      <c r="L3006" s="5">
        <v>41</v>
      </c>
      <c r="M3006">
        <v>1</v>
      </c>
      <c r="N3006" t="str">
        <f>VLOOKUP(טבלה1[[#This Row],[level_id]],Level_id!$A$2:$B$5,2)</f>
        <v>All levels</v>
      </c>
      <c r="O3006" t="str">
        <f>LOWER(טבלה1[[#This Row],[level_desc]])</f>
        <v>all levels</v>
      </c>
      <c r="P3006" s="3" t="str">
        <f>UPPER(טבלה1[[#This Row],[small letters]])</f>
        <v>ALL LEVELS</v>
      </c>
      <c r="Q3006">
        <f>LEN(טבלה1[[#This Row],[no spaces]])</f>
        <v>10</v>
      </c>
      <c r="R3006" t="str">
        <f>TRIM(טבלה1[[#This Row],[small letters]])</f>
        <v>all levels</v>
      </c>
      <c r="S3006" s="6">
        <v>4</v>
      </c>
      <c r="T3006" s="12">
        <v>42461</v>
      </c>
      <c r="U3006" s="6">
        <f>DAY(טבלה1[[#This Row],[published_date]])</f>
        <v>1</v>
      </c>
      <c r="V3006" s="6">
        <f>MONTH(טבלה1[[#This Row],[published_date]])</f>
        <v>4</v>
      </c>
      <c r="W3006" s="6">
        <f>YEAR(טבלה1[[#This Row],[published_date]])</f>
        <v>2016</v>
      </c>
      <c r="X3006">
        <v>1</v>
      </c>
      <c r="Y3006" t="str">
        <f>VLOOKUP(טבלה1[[#This Row],[subject_id]],Subject_id!$A$2:$B$5,2)</f>
        <v>Business Finance</v>
      </c>
      <c r="Z3006" s="7">
        <v>43318</v>
      </c>
      <c r="AA3006">
        <f>_xlfn.DAYS(טבלה1[[#This Row],[Removal_date]],טבלה1[[#This Row],[published_date]])</f>
        <v>857</v>
      </c>
      <c r="AB3006" s="4">
        <f>טבלה1[[#This Row],[price]]*טבלה1[[#This Row],[num_subscribers]]</f>
        <v>23780</v>
      </c>
    </row>
    <row r="3007" spans="1:28" x14ac:dyDescent="0.3">
      <c r="A3007">
        <v>642940</v>
      </c>
      <c r="B3007" t="s">
        <v>7209</v>
      </c>
      <c r="C3007" t="str">
        <f>LEFT(טבלה1[[#This Row],[course_title]],10)</f>
        <v>Build A Yo</v>
      </c>
      <c r="D3007" t="str">
        <f>RIGHT(טבלה1[[#This Row],[course_title]],10)</f>
        <v>And GitHub</v>
      </c>
      <c r="E3007" t="str">
        <f>MID(טבלה1[[#This Row],[course_title]],2,10)</f>
        <v>uild A You</v>
      </c>
      <c r="F3007" t="s">
        <v>7210</v>
      </c>
      <c r="G3007" t="str">
        <f>REPLACE(טבלה1[[#This Row],[url]],19,3,"com")</f>
        <v>https://www.udemy.com/youtubedownloader/</v>
      </c>
      <c r="H3007" t="b">
        <v>1</v>
      </c>
      <c r="I3007" s="4">
        <v>20</v>
      </c>
      <c r="J3007" s="5">
        <v>385</v>
      </c>
      <c r="K3007" s="5">
        <v>39</v>
      </c>
      <c r="L3007" s="5">
        <v>32</v>
      </c>
      <c r="M3007">
        <v>4</v>
      </c>
      <c r="N3007" t="str">
        <f>VLOOKUP(טבלה1[[#This Row],[level_id]],Level_id!$A$2:$B$5,2)</f>
        <v>Intermediate Level</v>
      </c>
      <c r="O3007" t="str">
        <f>LOWER(טבלה1[[#This Row],[level_desc]])</f>
        <v>intermediate level</v>
      </c>
      <c r="P3007" s="3" t="str">
        <f>UPPER(טבלה1[[#This Row],[small letters]])</f>
        <v>INTERMEDIATE LEVEL</v>
      </c>
      <c r="Q3007">
        <f>LEN(טבלה1[[#This Row],[no spaces]])</f>
        <v>18</v>
      </c>
      <c r="R3007" t="str">
        <f>TRIM(טבלה1[[#This Row],[small letters]])</f>
        <v>intermediate level</v>
      </c>
      <c r="S3007" s="6">
        <v>2.5</v>
      </c>
      <c r="T3007" s="12">
        <v>42318</v>
      </c>
      <c r="U3007" s="6">
        <f>DAY(טבלה1[[#This Row],[published_date]])</f>
        <v>10</v>
      </c>
      <c r="V3007" s="6">
        <f>MONTH(טבלה1[[#This Row],[published_date]])</f>
        <v>11</v>
      </c>
      <c r="W3007" s="6">
        <f>YEAR(טבלה1[[#This Row],[published_date]])</f>
        <v>2015</v>
      </c>
      <c r="X3007">
        <v>4</v>
      </c>
      <c r="Y3007" t="str">
        <f>VLOOKUP(טבלה1[[#This Row],[subject_id]],Subject_id!$A$2:$B$5,2)</f>
        <v>Web Development</v>
      </c>
      <c r="Z3007" s="7">
        <v>44114</v>
      </c>
      <c r="AA3007">
        <f>_xlfn.DAYS(טבלה1[[#This Row],[Removal_date]],טבלה1[[#This Row],[published_date]])</f>
        <v>1796</v>
      </c>
      <c r="AB3007" s="4">
        <f>טבלה1[[#This Row],[price]]*טבלה1[[#This Row],[num_subscribers]]</f>
        <v>7700</v>
      </c>
    </row>
    <row r="3008" spans="1:28" x14ac:dyDescent="0.3">
      <c r="A3008">
        <v>643970</v>
      </c>
      <c r="B3008" t="s">
        <v>3600</v>
      </c>
      <c r="C3008" t="str">
        <f>LEFT(טבלה1[[#This Row],[course_title]],10)</f>
        <v>Instant Ha</v>
      </c>
      <c r="D3008" t="str">
        <f>RIGHT(טבלה1[[#This Row],[course_title]],10)</f>
        <v>Part 1 now</v>
      </c>
      <c r="E3008" t="str">
        <f>MID(טבלה1[[#This Row],[course_title]],2,10)</f>
        <v>nstant Har</v>
      </c>
      <c r="F3008" t="s">
        <v>3601</v>
      </c>
      <c r="G3008" t="str">
        <f>REPLACE(טבלה1[[#This Row],[url]],19,3,"com")</f>
        <v>https://www.udemy.com/instant-harmonica-christmas-play-jingle-bells-part-1-now/</v>
      </c>
      <c r="H3008" t="b">
        <v>1</v>
      </c>
      <c r="I3008" s="4">
        <v>20</v>
      </c>
      <c r="J3008" s="5">
        <v>823</v>
      </c>
      <c r="K3008" s="5">
        <v>11</v>
      </c>
      <c r="L3008" s="5">
        <v>10</v>
      </c>
      <c r="M3008">
        <v>1</v>
      </c>
      <c r="N3008" t="str">
        <f>VLOOKUP(טבלה1[[#This Row],[level_id]],Level_id!$A$2:$B$5,2)</f>
        <v>All levels</v>
      </c>
      <c r="O3008" t="str">
        <f>LOWER(טבלה1[[#This Row],[level_desc]])</f>
        <v>all levels</v>
      </c>
      <c r="P3008" s="3" t="str">
        <f>UPPER(טבלה1[[#This Row],[small letters]])</f>
        <v>ALL LEVELS</v>
      </c>
      <c r="Q3008">
        <f>LEN(טבלה1[[#This Row],[no spaces]])</f>
        <v>10</v>
      </c>
      <c r="R3008" t="str">
        <f>TRIM(טבלה1[[#This Row],[small letters]])</f>
        <v>all levels</v>
      </c>
      <c r="S3008" s="6">
        <v>0.7</v>
      </c>
      <c r="T3008" s="12">
        <v>42349</v>
      </c>
      <c r="U3008" s="6">
        <f>DAY(טבלה1[[#This Row],[published_date]])</f>
        <v>11</v>
      </c>
      <c r="V3008" s="6">
        <f>MONTH(טבלה1[[#This Row],[published_date]])</f>
        <v>12</v>
      </c>
      <c r="W3008" s="6">
        <f>YEAR(טבלה1[[#This Row],[published_date]])</f>
        <v>2015</v>
      </c>
      <c r="X3008">
        <v>3</v>
      </c>
      <c r="Y3008" t="str">
        <f>VLOOKUP(טבלה1[[#This Row],[subject_id]],Subject_id!$A$2:$B$5,2)</f>
        <v>Musical Instruments</v>
      </c>
      <c r="Z3008" s="7">
        <v>43734</v>
      </c>
      <c r="AA3008">
        <f>_xlfn.DAYS(טבלה1[[#This Row],[Removal_date]],טבלה1[[#This Row],[published_date]])</f>
        <v>1385</v>
      </c>
      <c r="AB3008" s="4">
        <f>טבלה1[[#This Row],[price]]*טבלה1[[#This Row],[num_subscribers]]</f>
        <v>16460</v>
      </c>
    </row>
    <row r="3009" spans="1:28" x14ac:dyDescent="0.3">
      <c r="A3009">
        <v>644820</v>
      </c>
      <c r="B3009" t="s">
        <v>4384</v>
      </c>
      <c r="C3009" t="str">
        <f>LEFT(טבלה1[[#This Row],[course_title]],10)</f>
        <v>Fingerpick</v>
      </c>
      <c r="D3009" t="str">
        <f>RIGHT(טבלה1[[#This Row],[course_title]],10)</f>
        <v>ndamentals</v>
      </c>
      <c r="E3009" t="str">
        <f>MID(טבלה1[[#This Row],[course_title]],2,10)</f>
        <v>ingerpicki</v>
      </c>
      <c r="F3009" t="s">
        <v>4385</v>
      </c>
      <c r="G3009" t="str">
        <f>REPLACE(טבלה1[[#This Row],[url]],19,3,"com")</f>
        <v>https://www.udemy.com/fingerpicking-fundamentals/</v>
      </c>
      <c r="H3009" t="b">
        <v>1</v>
      </c>
      <c r="I3009" s="4">
        <v>20</v>
      </c>
      <c r="J3009" s="5">
        <v>75</v>
      </c>
      <c r="K3009" s="5">
        <v>7</v>
      </c>
      <c r="L3009" s="5">
        <v>22</v>
      </c>
      <c r="M3009">
        <v>2</v>
      </c>
      <c r="N3009" t="str">
        <f>VLOOKUP(טבלה1[[#This Row],[level_id]],Level_id!$A$2:$B$5,2)</f>
        <v>Beginner Level</v>
      </c>
      <c r="O3009" t="str">
        <f>LOWER(טבלה1[[#This Row],[level_desc]])</f>
        <v>beginner level</v>
      </c>
      <c r="P3009" s="3" t="str">
        <f>UPPER(טבלה1[[#This Row],[small letters]])</f>
        <v>BEGINNER LEVEL</v>
      </c>
      <c r="Q3009">
        <f>LEN(טבלה1[[#This Row],[no spaces]])</f>
        <v>14</v>
      </c>
      <c r="R3009" t="str">
        <f>TRIM(טבלה1[[#This Row],[small letters]])</f>
        <v>beginner level</v>
      </c>
      <c r="S3009" s="6">
        <v>1.5</v>
      </c>
      <c r="T3009" s="12">
        <v>42309</v>
      </c>
      <c r="U3009" s="6">
        <f>DAY(טבלה1[[#This Row],[published_date]])</f>
        <v>1</v>
      </c>
      <c r="V3009" s="6">
        <f>MONTH(טבלה1[[#This Row],[published_date]])</f>
        <v>11</v>
      </c>
      <c r="W3009" s="6">
        <f>YEAR(טבלה1[[#This Row],[published_date]])</f>
        <v>2015</v>
      </c>
      <c r="X3009">
        <v>3</v>
      </c>
      <c r="Y3009" t="str">
        <f>VLOOKUP(טבלה1[[#This Row],[subject_id]],Subject_id!$A$2:$B$5,2)</f>
        <v>Musical Instruments</v>
      </c>
      <c r="Z3009" s="7">
        <v>43465</v>
      </c>
      <c r="AA3009">
        <f>_xlfn.DAYS(טבלה1[[#This Row],[Removal_date]],טבלה1[[#This Row],[published_date]])</f>
        <v>1156</v>
      </c>
      <c r="AB3009" s="4">
        <f>טבלה1[[#This Row],[price]]*טבלה1[[#This Row],[num_subscribers]]</f>
        <v>1500</v>
      </c>
    </row>
    <row r="3010" spans="1:28" x14ac:dyDescent="0.3">
      <c r="A3010">
        <v>647520</v>
      </c>
      <c r="B3010" t="s">
        <v>3336</v>
      </c>
      <c r="C3010" t="str">
        <f>LEFT(טבלה1[[#This Row],[course_title]],10)</f>
        <v>èª°ã§ã‚‚ã</v>
      </c>
      <c r="D3010" t="str">
        <f>RIGHT(טבלה1[[#This Row],[course_title]],10)</f>
        <v>trator CS6</v>
      </c>
      <c r="E3010" t="str">
        <f>MID(טבלה1[[#This Row],[course_title]],2,10)</f>
        <v>ª°ã§ã‚‚ã‚</v>
      </c>
      <c r="F3010" t="s">
        <v>3337</v>
      </c>
      <c r="G3010" t="str">
        <f>REPLACE(טבלה1[[#This Row],[url]],19,3,"com")</f>
        <v>https://www.udemy.com/adobe-illustrator-cs6-j/</v>
      </c>
      <c r="H3010" t="b">
        <v>1</v>
      </c>
      <c r="I3010" s="4">
        <v>20</v>
      </c>
      <c r="J3010" s="5">
        <v>11</v>
      </c>
      <c r="K3010" s="5">
        <v>2</v>
      </c>
      <c r="L3010" s="5">
        <v>15</v>
      </c>
      <c r="M3010">
        <v>2</v>
      </c>
      <c r="N3010" t="str">
        <f>VLOOKUP(טבלה1[[#This Row],[level_id]],Level_id!$A$2:$B$5,2)</f>
        <v>Beginner Level</v>
      </c>
      <c r="O3010" t="str">
        <f>LOWER(טבלה1[[#This Row],[level_desc]])</f>
        <v>beginner level</v>
      </c>
      <c r="P3010" s="3" t="str">
        <f>UPPER(טבלה1[[#This Row],[small letters]])</f>
        <v>BEGINNER LEVEL</v>
      </c>
      <c r="Q3010">
        <f>LEN(טבלה1[[#This Row],[no spaces]])</f>
        <v>14</v>
      </c>
      <c r="R3010" t="str">
        <f>TRIM(טבלה1[[#This Row],[small letters]])</f>
        <v>beginner level</v>
      </c>
      <c r="S3010" s="6">
        <v>3</v>
      </c>
      <c r="T3010" s="12">
        <v>42299</v>
      </c>
      <c r="U3010" s="6">
        <f>DAY(טבלה1[[#This Row],[published_date]])</f>
        <v>22</v>
      </c>
      <c r="V3010" s="6">
        <f>MONTH(טבלה1[[#This Row],[published_date]])</f>
        <v>10</v>
      </c>
      <c r="W3010" s="6">
        <f>YEAR(טבלה1[[#This Row],[published_date]])</f>
        <v>2015</v>
      </c>
      <c r="X3010">
        <v>2</v>
      </c>
      <c r="Y3010" t="str">
        <f>VLOOKUP(טבלה1[[#This Row],[subject_id]],Subject_id!$A$2:$B$5,2)</f>
        <v>Graphic Design</v>
      </c>
      <c r="Z3010" s="7">
        <v>43465</v>
      </c>
      <c r="AA3010">
        <f>_xlfn.DAYS(טבלה1[[#This Row],[Removal_date]],טבלה1[[#This Row],[published_date]])</f>
        <v>1166</v>
      </c>
      <c r="AB3010" s="4">
        <f>טבלה1[[#This Row],[price]]*טבלה1[[#This Row],[num_subscribers]]</f>
        <v>220</v>
      </c>
    </row>
    <row r="3011" spans="1:28" x14ac:dyDescent="0.3">
      <c r="A3011">
        <v>648350</v>
      </c>
      <c r="B3011" t="s">
        <v>3014</v>
      </c>
      <c r="C3011" t="str">
        <f>LEFT(טבלה1[[#This Row],[course_title]],10)</f>
        <v>Curso Blen</v>
      </c>
      <c r="D3011" t="str">
        <f>RIGHT(טבלה1[[#This Row],[course_title]],10)</f>
        <v xml:space="preserve">AvanÃ§ado </v>
      </c>
      <c r="E3011" t="str">
        <f>MID(טבלה1[[#This Row],[course_title]],2,10)</f>
        <v>urso Blend</v>
      </c>
      <c r="F3011" t="s">
        <v>3015</v>
      </c>
      <c r="G3011" t="str">
        <f>REPLACE(טבלה1[[#This Row],[url]],19,3,"com")</f>
        <v>https://www.udemy.com/blender-3d-curso-completo/</v>
      </c>
      <c r="H3011" t="b">
        <v>1</v>
      </c>
      <c r="I3011" s="4">
        <v>20</v>
      </c>
      <c r="J3011" s="5">
        <v>353</v>
      </c>
      <c r="K3011" s="5">
        <v>79</v>
      </c>
      <c r="L3011" s="5">
        <v>154</v>
      </c>
      <c r="M3011">
        <v>1</v>
      </c>
      <c r="N3011" t="str">
        <f>VLOOKUP(טבלה1[[#This Row],[level_id]],Level_id!$A$2:$B$5,2)</f>
        <v>All levels</v>
      </c>
      <c r="O3011" t="str">
        <f>LOWER(טבלה1[[#This Row],[level_desc]])</f>
        <v>all levels</v>
      </c>
      <c r="P3011" s="3" t="str">
        <f>UPPER(טבלה1[[#This Row],[small letters]])</f>
        <v>ALL LEVELS</v>
      </c>
      <c r="Q3011">
        <f>LEN(טבלה1[[#This Row],[no spaces]])</f>
        <v>10</v>
      </c>
      <c r="R3011" t="str">
        <f>TRIM(טבלה1[[#This Row],[small letters]])</f>
        <v>all levels</v>
      </c>
      <c r="S3011" s="6">
        <v>14.5</v>
      </c>
      <c r="T3011" s="12">
        <v>42302</v>
      </c>
      <c r="U3011" s="6">
        <f>DAY(טבלה1[[#This Row],[published_date]])</f>
        <v>25</v>
      </c>
      <c r="V3011" s="6">
        <f>MONTH(טבלה1[[#This Row],[published_date]])</f>
        <v>10</v>
      </c>
      <c r="W3011" s="6">
        <f>YEAR(טבלה1[[#This Row],[published_date]])</f>
        <v>2015</v>
      </c>
      <c r="X3011">
        <v>2</v>
      </c>
      <c r="Y3011" t="str">
        <f>VLOOKUP(טבלה1[[#This Row],[subject_id]],Subject_id!$A$2:$B$5,2)</f>
        <v>Graphic Design</v>
      </c>
      <c r="Z3011" s="7">
        <v>43734</v>
      </c>
      <c r="AA3011">
        <f>_xlfn.DAYS(טבלה1[[#This Row],[Removal_date]],טבלה1[[#This Row],[published_date]])</f>
        <v>1432</v>
      </c>
      <c r="AB3011" s="4">
        <f>טבלה1[[#This Row],[price]]*טבלה1[[#This Row],[num_subscribers]]</f>
        <v>7060</v>
      </c>
    </row>
    <row r="3012" spans="1:28" x14ac:dyDescent="0.3">
      <c r="A3012">
        <v>650836</v>
      </c>
      <c r="B3012" t="s">
        <v>4149</v>
      </c>
      <c r="C3012" t="str">
        <f>LEFT(טבלה1[[#This Row],[course_title]],10)</f>
        <v>Introducti</v>
      </c>
      <c r="D3012" t="str">
        <f>RIGHT(טבלה1[[#This Row],[course_title]],10)</f>
        <v xml:space="preserve"> Ukulele 1</v>
      </c>
      <c r="E3012" t="str">
        <f>MID(טבלה1[[#This Row],[course_title]],2,10)</f>
        <v>ntroductio</v>
      </c>
      <c r="F3012" t="s">
        <v>4150</v>
      </c>
      <c r="G3012" t="str">
        <f>REPLACE(טבלה1[[#This Row],[url]],19,3,"com")</f>
        <v>https://www.udemy.com/introduction-to-ukulele/</v>
      </c>
      <c r="H3012" t="b">
        <v>1</v>
      </c>
      <c r="I3012" s="4">
        <v>20</v>
      </c>
      <c r="J3012" s="5">
        <v>630</v>
      </c>
      <c r="K3012" s="5">
        <v>25</v>
      </c>
      <c r="L3012" s="5">
        <v>27</v>
      </c>
      <c r="M3012">
        <v>2</v>
      </c>
      <c r="N3012" t="str">
        <f>VLOOKUP(טבלה1[[#This Row],[level_id]],Level_id!$A$2:$B$5,2)</f>
        <v>Beginner Level</v>
      </c>
      <c r="O3012" t="str">
        <f>LOWER(טבלה1[[#This Row],[level_desc]])</f>
        <v>beginner level</v>
      </c>
      <c r="P3012" s="3" t="str">
        <f>UPPER(טבלה1[[#This Row],[small letters]])</f>
        <v>BEGINNER LEVEL</v>
      </c>
      <c r="Q3012">
        <f>LEN(טבלה1[[#This Row],[no spaces]])</f>
        <v>14</v>
      </c>
      <c r="R3012" t="str">
        <f>TRIM(טבלה1[[#This Row],[small letters]])</f>
        <v>beginner level</v>
      </c>
      <c r="S3012" s="6">
        <v>1</v>
      </c>
      <c r="T3012" s="12">
        <v>42339</v>
      </c>
      <c r="U3012" s="6">
        <f>DAY(טבלה1[[#This Row],[published_date]])</f>
        <v>1</v>
      </c>
      <c r="V3012" s="6">
        <f>MONTH(טבלה1[[#This Row],[published_date]])</f>
        <v>12</v>
      </c>
      <c r="W3012" s="6">
        <f>YEAR(טבלה1[[#This Row],[published_date]])</f>
        <v>2015</v>
      </c>
      <c r="X3012">
        <v>3</v>
      </c>
      <c r="Y3012" t="str">
        <f>VLOOKUP(טבלה1[[#This Row],[subject_id]],Subject_id!$A$2:$B$5,2)</f>
        <v>Musical Instruments</v>
      </c>
      <c r="Z3012" s="7">
        <v>43465</v>
      </c>
      <c r="AA3012">
        <f>_xlfn.DAYS(טבלה1[[#This Row],[Removal_date]],טבלה1[[#This Row],[published_date]])</f>
        <v>1126</v>
      </c>
      <c r="AB3012" s="4">
        <f>טבלה1[[#This Row],[price]]*טבלה1[[#This Row],[num_subscribers]]</f>
        <v>12600</v>
      </c>
    </row>
    <row r="3013" spans="1:28" x14ac:dyDescent="0.3">
      <c r="A3013">
        <v>651352</v>
      </c>
      <c r="B3013" t="s">
        <v>3474</v>
      </c>
      <c r="C3013" t="str">
        <f>LEFT(טבלה1[[#This Row],[course_title]],10)</f>
        <v>Curso de M</v>
      </c>
      <c r="D3013" t="str">
        <f>RIGHT(טבלה1[[#This Row],[course_title]],10)</f>
        <v>de Maya 3D</v>
      </c>
      <c r="E3013" t="str">
        <f>MID(טבלה1[[#This Row],[course_title]],2,10)</f>
        <v>urso de Ma</v>
      </c>
      <c r="F3013" t="s">
        <v>3475</v>
      </c>
      <c r="G3013" t="str">
        <f>REPLACE(טבלה1[[#This Row],[url]],19,3,"com")</f>
        <v>https://www.udemy.com/curso-de-maya-3d/</v>
      </c>
      <c r="H3013" t="b">
        <v>1</v>
      </c>
      <c r="I3013" s="4">
        <v>20</v>
      </c>
      <c r="J3013" s="5">
        <v>62</v>
      </c>
      <c r="K3013" s="5">
        <v>9</v>
      </c>
      <c r="L3013" s="5">
        <v>41</v>
      </c>
      <c r="M3013">
        <v>1</v>
      </c>
      <c r="N3013" t="str">
        <f>VLOOKUP(טבלה1[[#This Row],[level_id]],Level_id!$A$2:$B$5,2)</f>
        <v>All levels</v>
      </c>
      <c r="O3013" t="str">
        <f>LOWER(טבלה1[[#This Row],[level_desc]])</f>
        <v>all levels</v>
      </c>
      <c r="P3013" s="3" t="str">
        <f>UPPER(טבלה1[[#This Row],[small letters]])</f>
        <v>ALL LEVELS</v>
      </c>
      <c r="Q3013">
        <f>LEN(טבלה1[[#This Row],[no spaces]])</f>
        <v>10</v>
      </c>
      <c r="R3013" t="str">
        <f>TRIM(טבלה1[[#This Row],[small letters]])</f>
        <v>all levels</v>
      </c>
      <c r="S3013" s="6">
        <v>4</v>
      </c>
      <c r="T3013" s="12">
        <v>42409</v>
      </c>
      <c r="U3013" s="6">
        <f>DAY(טבלה1[[#This Row],[published_date]])</f>
        <v>9</v>
      </c>
      <c r="V3013" s="6">
        <f>MONTH(טבלה1[[#This Row],[published_date]])</f>
        <v>2</v>
      </c>
      <c r="W3013" s="6">
        <f>YEAR(טבלה1[[#This Row],[published_date]])</f>
        <v>2016</v>
      </c>
      <c r="X3013">
        <v>2</v>
      </c>
      <c r="Y3013" t="str">
        <f>VLOOKUP(טבלה1[[#This Row],[subject_id]],Subject_id!$A$2:$B$5,2)</f>
        <v>Graphic Design</v>
      </c>
      <c r="Z3013" s="7">
        <v>43734</v>
      </c>
      <c r="AA3013">
        <f>_xlfn.DAYS(טבלה1[[#This Row],[Removal_date]],טבלה1[[#This Row],[published_date]])</f>
        <v>1325</v>
      </c>
      <c r="AB3013" s="4">
        <f>טבלה1[[#This Row],[price]]*טבלה1[[#This Row],[num_subscribers]]</f>
        <v>1240</v>
      </c>
    </row>
    <row r="3014" spans="1:28" x14ac:dyDescent="0.3">
      <c r="A3014">
        <v>651990</v>
      </c>
      <c r="B3014" t="s">
        <v>6210</v>
      </c>
      <c r="C3014" t="str">
        <f>LEFT(טבלה1[[#This Row],[course_title]],10)</f>
        <v>Install Wo</v>
      </c>
      <c r="D3014" t="str">
        <f>RIGHT(טבלה1[[#This Row],[course_title]],10)</f>
        <v xml:space="preserve"> Wordpress</v>
      </c>
      <c r="E3014" t="str">
        <f>MID(טבלה1[[#This Row],[course_title]],2,10)</f>
        <v>nstall Wor</v>
      </c>
      <c r="F3014" t="s">
        <v>6211</v>
      </c>
      <c r="G3014" t="str">
        <f>REPLACE(טבלה1[[#This Row],[url]],19,3,"com")</f>
        <v>https://www.udemy.com/learn-how-to-install-wordpress/</v>
      </c>
      <c r="H3014" t="b">
        <v>1</v>
      </c>
      <c r="I3014" s="4">
        <v>20</v>
      </c>
      <c r="J3014" s="5">
        <v>1447</v>
      </c>
      <c r="K3014" s="5">
        <v>35</v>
      </c>
      <c r="L3014" s="5">
        <v>7</v>
      </c>
      <c r="M3014">
        <v>2</v>
      </c>
      <c r="N3014" t="str">
        <f>VLOOKUP(טבלה1[[#This Row],[level_id]],Level_id!$A$2:$B$5,2)</f>
        <v>Beginner Level</v>
      </c>
      <c r="O3014" t="str">
        <f>LOWER(טבלה1[[#This Row],[level_desc]])</f>
        <v>beginner level</v>
      </c>
      <c r="P3014" s="3" t="str">
        <f>UPPER(טבלה1[[#This Row],[small letters]])</f>
        <v>BEGINNER LEVEL</v>
      </c>
      <c r="Q3014">
        <f>LEN(טבלה1[[#This Row],[no spaces]])</f>
        <v>14</v>
      </c>
      <c r="R3014" t="str">
        <f>TRIM(טבלה1[[#This Row],[small letters]])</f>
        <v>beginner level</v>
      </c>
      <c r="S3014" s="6">
        <v>0.66666666699999999</v>
      </c>
      <c r="T3014" s="12">
        <v>42314</v>
      </c>
      <c r="U3014" s="6">
        <f>DAY(טבלה1[[#This Row],[published_date]])</f>
        <v>6</v>
      </c>
      <c r="V3014" s="6">
        <f>MONTH(טבלה1[[#This Row],[published_date]])</f>
        <v>11</v>
      </c>
      <c r="W3014" s="6">
        <f>YEAR(טבלה1[[#This Row],[published_date]])</f>
        <v>2015</v>
      </c>
      <c r="X3014">
        <v>4</v>
      </c>
      <c r="Y3014" t="str">
        <f>VLOOKUP(טבלה1[[#This Row],[subject_id]],Subject_id!$A$2:$B$5,2)</f>
        <v>Web Development</v>
      </c>
      <c r="Z3014" s="7">
        <v>43465</v>
      </c>
      <c r="AA3014">
        <f>_xlfn.DAYS(טבלה1[[#This Row],[Removal_date]],טבלה1[[#This Row],[published_date]])</f>
        <v>1151</v>
      </c>
      <c r="AB3014" s="4">
        <f>טבלה1[[#This Row],[price]]*טבלה1[[#This Row],[num_subscribers]]</f>
        <v>28940</v>
      </c>
    </row>
    <row r="3015" spans="1:28" x14ac:dyDescent="0.3">
      <c r="A3015">
        <v>652376</v>
      </c>
      <c r="B3015" t="s">
        <v>7081</v>
      </c>
      <c r="C3015" t="str">
        <f>LEFT(טבלה1[[#This Row],[course_title]],10)</f>
        <v>Learn Esse</v>
      </c>
      <c r="D3015" t="str">
        <f>RIGHT(טבלה1[[#This Row],[course_title]],10)</f>
        <v>als - Lite</v>
      </c>
      <c r="E3015" t="str">
        <f>MID(טבלה1[[#This Row],[course_title]],2,10)</f>
        <v>earn Essen</v>
      </c>
      <c r="F3015" t="s">
        <v>7082</v>
      </c>
      <c r="G3015" t="str">
        <f>REPLACE(טבלה1[[#This Row],[url]],19,3,"com")</f>
        <v>https://www.udemy.com/learn-essential-javascript-fundamentals-lite/</v>
      </c>
      <c r="H3015" t="b">
        <v>1</v>
      </c>
      <c r="I3015" s="4">
        <v>20</v>
      </c>
      <c r="J3015" s="5">
        <v>1476</v>
      </c>
      <c r="K3015" s="5">
        <v>27</v>
      </c>
      <c r="L3015" s="5">
        <v>8</v>
      </c>
      <c r="M3015">
        <v>1</v>
      </c>
      <c r="N3015" t="str">
        <f>VLOOKUP(טבלה1[[#This Row],[level_id]],Level_id!$A$2:$B$5,2)</f>
        <v>All levels</v>
      </c>
      <c r="O3015" t="str">
        <f>LOWER(טבלה1[[#This Row],[level_desc]])</f>
        <v>all levels</v>
      </c>
      <c r="P3015" s="3" t="str">
        <f>UPPER(טבלה1[[#This Row],[small letters]])</f>
        <v>ALL LEVELS</v>
      </c>
      <c r="Q3015">
        <f>LEN(טבלה1[[#This Row],[no spaces]])</f>
        <v>10</v>
      </c>
      <c r="R3015" t="str">
        <f>TRIM(טבלה1[[#This Row],[small letters]])</f>
        <v>all levels</v>
      </c>
      <c r="S3015" s="6">
        <v>0.65</v>
      </c>
      <c r="T3015" s="12">
        <v>42373</v>
      </c>
      <c r="U3015" s="6">
        <f>DAY(טבלה1[[#This Row],[published_date]])</f>
        <v>4</v>
      </c>
      <c r="V3015" s="6">
        <f>MONTH(טבלה1[[#This Row],[published_date]])</f>
        <v>1</v>
      </c>
      <c r="W3015" s="6">
        <f>YEAR(טבלה1[[#This Row],[published_date]])</f>
        <v>2016</v>
      </c>
      <c r="X3015">
        <v>4</v>
      </c>
      <c r="Y3015" t="str">
        <f>VLOOKUP(טבלה1[[#This Row],[subject_id]],Subject_id!$A$2:$B$5,2)</f>
        <v>Web Development</v>
      </c>
      <c r="Z3015" s="7">
        <v>43734</v>
      </c>
      <c r="AA3015">
        <f>_xlfn.DAYS(טבלה1[[#This Row],[Removal_date]],טבלה1[[#This Row],[published_date]])</f>
        <v>1361</v>
      </c>
      <c r="AB3015" s="4">
        <f>טבלה1[[#This Row],[price]]*טבלה1[[#This Row],[num_subscribers]]</f>
        <v>29520</v>
      </c>
    </row>
    <row r="3016" spans="1:28" x14ac:dyDescent="0.3">
      <c r="A3016">
        <v>654422</v>
      </c>
      <c r="B3016" t="s">
        <v>5743</v>
      </c>
      <c r="C3016" t="str">
        <f>LEFT(טבלה1[[#This Row],[course_title]],10)</f>
        <v>Create a P</v>
      </c>
      <c r="D3016" t="str">
        <f>RIGHT(טבלה1[[#This Row],[course_title]],10)</f>
        <v xml:space="preserve"> Bootstrap</v>
      </c>
      <c r="E3016" t="str">
        <f>MID(טבלה1[[#This Row],[course_title]],2,10)</f>
        <v>reate a PH</v>
      </c>
      <c r="F3016" t="s">
        <v>5744</v>
      </c>
      <c r="G3016" t="str">
        <f>REPLACE(טבלה1[[#This Row],[url]],19,3,"com")</f>
        <v>https://www.udemy.com/bootstrap-php-contact-form/</v>
      </c>
      <c r="H3016" t="b">
        <v>1</v>
      </c>
      <c r="I3016" s="4">
        <v>20</v>
      </c>
      <c r="J3016" s="5">
        <v>2238</v>
      </c>
      <c r="K3016" s="5">
        <v>65</v>
      </c>
      <c r="L3016" s="5">
        <v>12</v>
      </c>
      <c r="M3016">
        <v>1</v>
      </c>
      <c r="N3016" t="str">
        <f>VLOOKUP(טבלה1[[#This Row],[level_id]],Level_id!$A$2:$B$5,2)</f>
        <v>All levels</v>
      </c>
      <c r="O3016" t="str">
        <f>LOWER(טבלה1[[#This Row],[level_desc]])</f>
        <v>all levels</v>
      </c>
      <c r="P3016" s="3" t="str">
        <f>UPPER(טבלה1[[#This Row],[small letters]])</f>
        <v>ALL LEVELS</v>
      </c>
      <c r="Q3016">
        <f>LEN(טבלה1[[#This Row],[no spaces]])</f>
        <v>10</v>
      </c>
      <c r="R3016" t="str">
        <f>TRIM(טבלה1[[#This Row],[small letters]])</f>
        <v>all levels</v>
      </c>
      <c r="S3016" s="6">
        <v>1</v>
      </c>
      <c r="T3016" s="12">
        <v>42365</v>
      </c>
      <c r="U3016" s="6">
        <f>DAY(טבלה1[[#This Row],[published_date]])</f>
        <v>27</v>
      </c>
      <c r="V3016" s="6">
        <f>MONTH(טבלה1[[#This Row],[published_date]])</f>
        <v>12</v>
      </c>
      <c r="W3016" s="6">
        <f>YEAR(טבלה1[[#This Row],[published_date]])</f>
        <v>2015</v>
      </c>
      <c r="X3016">
        <v>4</v>
      </c>
      <c r="Y3016" t="str">
        <f>VLOOKUP(טבלה1[[#This Row],[subject_id]],Subject_id!$A$2:$B$5,2)</f>
        <v>Web Development</v>
      </c>
      <c r="Z3016" s="7">
        <v>43734</v>
      </c>
      <c r="AA3016">
        <f>_xlfn.DAYS(טבלה1[[#This Row],[Removal_date]],טבלה1[[#This Row],[published_date]])</f>
        <v>1369</v>
      </c>
      <c r="AB3016" s="4">
        <f>טבלה1[[#This Row],[price]]*טבלה1[[#This Row],[num_subscribers]]</f>
        <v>44760</v>
      </c>
    </row>
    <row r="3017" spans="1:28" x14ac:dyDescent="0.3">
      <c r="A3017">
        <v>655958</v>
      </c>
      <c r="B3017" t="s">
        <v>4436</v>
      </c>
      <c r="C3017" t="str">
        <f>LEFT(טבלה1[[#This Row],[course_title]],10)</f>
        <v>Instant Ha</v>
      </c>
      <c r="D3017" t="str">
        <f>RIGHT(טבלה1[[#This Row],[course_title]],10)</f>
        <v>art 2 now!</v>
      </c>
      <c r="E3017" t="str">
        <f>MID(טבלה1[[#This Row],[course_title]],2,10)</f>
        <v>nstant Har</v>
      </c>
      <c r="F3017" t="s">
        <v>4437</v>
      </c>
      <c r="G3017" t="str">
        <f>REPLACE(טבלה1[[#This Row],[url]],19,3,"com")</f>
        <v>https://www.udemy.com/instant-harmonica-christmas-play-jingle-bells-part-2-now/</v>
      </c>
      <c r="H3017" t="b">
        <v>1</v>
      </c>
      <c r="I3017" s="4">
        <v>20</v>
      </c>
      <c r="J3017" s="5">
        <v>58</v>
      </c>
      <c r="K3017" s="5">
        <v>1</v>
      </c>
      <c r="L3017" s="5">
        <v>10</v>
      </c>
      <c r="M3017">
        <v>1</v>
      </c>
      <c r="N3017" t="str">
        <f>VLOOKUP(טבלה1[[#This Row],[level_id]],Level_id!$A$2:$B$5,2)</f>
        <v>All levels</v>
      </c>
      <c r="O3017" t="str">
        <f>LOWER(טבלה1[[#This Row],[level_desc]])</f>
        <v>all levels</v>
      </c>
      <c r="P3017" s="3" t="str">
        <f>UPPER(טבלה1[[#This Row],[small letters]])</f>
        <v>ALL LEVELS</v>
      </c>
      <c r="Q3017">
        <f>LEN(טבלה1[[#This Row],[no spaces]])</f>
        <v>10</v>
      </c>
      <c r="R3017" t="str">
        <f>TRIM(טבלה1[[#This Row],[small letters]])</f>
        <v>all levels</v>
      </c>
      <c r="S3017" s="6">
        <v>0.73333333300000003</v>
      </c>
      <c r="T3017" s="12">
        <v>42355</v>
      </c>
      <c r="U3017" s="6">
        <f>DAY(טבלה1[[#This Row],[published_date]])</f>
        <v>17</v>
      </c>
      <c r="V3017" s="6">
        <f>MONTH(טבלה1[[#This Row],[published_date]])</f>
        <v>12</v>
      </c>
      <c r="W3017" s="6">
        <f>YEAR(טבלה1[[#This Row],[published_date]])</f>
        <v>2015</v>
      </c>
      <c r="X3017">
        <v>3</v>
      </c>
      <c r="Y3017" t="str">
        <f>VLOOKUP(טבלה1[[#This Row],[subject_id]],Subject_id!$A$2:$B$5,2)</f>
        <v>Musical Instruments</v>
      </c>
      <c r="Z3017" s="7">
        <v>43734</v>
      </c>
      <c r="AA3017">
        <f>_xlfn.DAYS(טבלה1[[#This Row],[Removal_date]],טבלה1[[#This Row],[published_date]])</f>
        <v>1379</v>
      </c>
      <c r="AB3017" s="4">
        <f>טבלה1[[#This Row],[price]]*טבלה1[[#This Row],[num_subscribers]]</f>
        <v>1160</v>
      </c>
    </row>
    <row r="3018" spans="1:28" x14ac:dyDescent="0.3">
      <c r="A3018">
        <v>656522</v>
      </c>
      <c r="B3018" t="s">
        <v>7195</v>
      </c>
      <c r="C3018" t="str">
        <f>LEFT(טבלה1[[#This Row],[course_title]],10)</f>
        <v>Ruby on Ra</v>
      </c>
      <c r="D3018" t="str">
        <f>RIGHT(טבלה1[[#This Row],[course_title]],10)</f>
        <v>oundations</v>
      </c>
      <c r="E3018" t="str">
        <f>MID(טבלה1[[#This Row],[course_title]],2,10)</f>
        <v>uby on Rai</v>
      </c>
      <c r="F3018" t="s">
        <v>7196</v>
      </c>
      <c r="G3018" t="str">
        <f>REPLACE(טבלה1[[#This Row],[url]],19,3,"com")</f>
        <v>https://www.udemy.com/how-to-learn-ruby-on-rails/</v>
      </c>
      <c r="H3018" t="b">
        <v>1</v>
      </c>
      <c r="I3018" s="4">
        <v>20</v>
      </c>
      <c r="J3018" s="5">
        <v>359</v>
      </c>
      <c r="K3018" s="5">
        <v>45</v>
      </c>
      <c r="L3018" s="5">
        <v>73</v>
      </c>
      <c r="M3018">
        <v>1</v>
      </c>
      <c r="N3018" t="str">
        <f>VLOOKUP(טבלה1[[#This Row],[level_id]],Level_id!$A$2:$B$5,2)</f>
        <v>All levels</v>
      </c>
      <c r="O3018" t="str">
        <f>LOWER(טבלה1[[#This Row],[level_desc]])</f>
        <v>all levels</v>
      </c>
      <c r="P3018" s="3" t="str">
        <f>UPPER(טבלה1[[#This Row],[small letters]])</f>
        <v>ALL LEVELS</v>
      </c>
      <c r="Q3018">
        <f>LEN(טבלה1[[#This Row],[no spaces]])</f>
        <v>10</v>
      </c>
      <c r="R3018" t="str">
        <f>TRIM(טבלה1[[#This Row],[small letters]])</f>
        <v>all levels</v>
      </c>
      <c r="S3018" s="6">
        <v>6.5</v>
      </c>
      <c r="T3018" s="12">
        <v>42324</v>
      </c>
      <c r="U3018" s="6">
        <f>DAY(טבלה1[[#This Row],[published_date]])</f>
        <v>16</v>
      </c>
      <c r="V3018" s="6">
        <f>MONTH(טבלה1[[#This Row],[published_date]])</f>
        <v>11</v>
      </c>
      <c r="W3018" s="6">
        <f>YEAR(טבלה1[[#This Row],[published_date]])</f>
        <v>2015</v>
      </c>
      <c r="X3018">
        <v>4</v>
      </c>
      <c r="Y3018" t="str">
        <f>VLOOKUP(טבלה1[[#This Row],[subject_id]],Subject_id!$A$2:$B$5,2)</f>
        <v>Web Development</v>
      </c>
      <c r="Z3018" s="7">
        <v>43734</v>
      </c>
      <c r="AA3018">
        <f>_xlfn.DAYS(טבלה1[[#This Row],[Removal_date]],טבלה1[[#This Row],[published_date]])</f>
        <v>1410</v>
      </c>
      <c r="AB3018" s="4">
        <f>טבלה1[[#This Row],[price]]*טבלה1[[#This Row],[num_subscribers]]</f>
        <v>7180</v>
      </c>
    </row>
    <row r="3019" spans="1:28" x14ac:dyDescent="0.3">
      <c r="A3019">
        <v>656914</v>
      </c>
      <c r="B3019" t="s">
        <v>2548</v>
      </c>
      <c r="C3019" t="str">
        <f>LEFT(טבלה1[[#This Row],[course_title]],10)</f>
        <v>Cartoon Ga</v>
      </c>
      <c r="D3019" t="str">
        <f>RIGHT(טבלה1[[#This Row],[course_title]],10)</f>
        <v xml:space="preserve"> Photoshop</v>
      </c>
      <c r="E3019" t="str">
        <f>MID(טבלה1[[#This Row],[course_title]],2,10)</f>
        <v>artoon Gam</v>
      </c>
      <c r="F3019" t="s">
        <v>2549</v>
      </c>
      <c r="G3019" t="str">
        <f>REPLACE(טבלה1[[#This Row],[url]],19,3,"com")</f>
        <v>https://www.udemy.com/cartoon-game-logo-design-using-photoshop/</v>
      </c>
      <c r="H3019" t="b">
        <v>1</v>
      </c>
      <c r="I3019" s="4">
        <v>20</v>
      </c>
      <c r="J3019" s="5">
        <v>1076</v>
      </c>
      <c r="K3019" s="5">
        <v>11</v>
      </c>
      <c r="L3019" s="5">
        <v>15</v>
      </c>
      <c r="M3019">
        <v>1</v>
      </c>
      <c r="N3019" t="str">
        <f>VLOOKUP(טבלה1[[#This Row],[level_id]],Level_id!$A$2:$B$5,2)</f>
        <v>All levels</v>
      </c>
      <c r="O3019" t="str">
        <f>LOWER(טבלה1[[#This Row],[level_desc]])</f>
        <v>all levels</v>
      </c>
      <c r="P3019" s="3" t="str">
        <f>UPPER(טבלה1[[#This Row],[small letters]])</f>
        <v>ALL LEVELS</v>
      </c>
      <c r="Q3019">
        <f>LEN(טבלה1[[#This Row],[no spaces]])</f>
        <v>10</v>
      </c>
      <c r="R3019" t="str">
        <f>TRIM(טבלה1[[#This Row],[small letters]])</f>
        <v>all levels</v>
      </c>
      <c r="S3019" s="6">
        <v>2.5</v>
      </c>
      <c r="T3019" s="12">
        <v>42319</v>
      </c>
      <c r="U3019" s="6">
        <f>DAY(טבלה1[[#This Row],[published_date]])</f>
        <v>11</v>
      </c>
      <c r="V3019" s="6">
        <f>MONTH(טבלה1[[#This Row],[published_date]])</f>
        <v>11</v>
      </c>
      <c r="W3019" s="6">
        <f>YEAR(טבלה1[[#This Row],[published_date]])</f>
        <v>2015</v>
      </c>
      <c r="X3019">
        <v>2</v>
      </c>
      <c r="Y3019" t="str">
        <f>VLOOKUP(טבלה1[[#This Row],[subject_id]],Subject_id!$A$2:$B$5,2)</f>
        <v>Graphic Design</v>
      </c>
      <c r="Z3019" s="7">
        <v>43734</v>
      </c>
      <c r="AA3019">
        <f>_xlfn.DAYS(טבלה1[[#This Row],[Removal_date]],טבלה1[[#This Row],[published_date]])</f>
        <v>1415</v>
      </c>
      <c r="AB3019" s="4">
        <f>טבלה1[[#This Row],[price]]*טבלה1[[#This Row],[num_subscribers]]</f>
        <v>21520</v>
      </c>
    </row>
    <row r="3020" spans="1:28" x14ac:dyDescent="0.3">
      <c r="A3020">
        <v>657050</v>
      </c>
      <c r="B3020" t="s">
        <v>2106</v>
      </c>
      <c r="C3020" t="str">
        <f>LEFT(טבלה1[[#This Row],[course_title]],10)</f>
        <v>Caza los E</v>
      </c>
      <c r="D3020" t="str">
        <f>RIGHT(טבלה1[[#This Row],[course_title]],10)</f>
        <v>el Mercado</v>
      </c>
      <c r="E3020" t="str">
        <f>MID(טבלה1[[#This Row],[course_title]],2,10)</f>
        <v>aza los En</v>
      </c>
      <c r="F3020" t="s">
        <v>2107</v>
      </c>
      <c r="G3020" t="str">
        <f>REPLACE(טבלה1[[#This Row],[url]],19,3,"com")</f>
        <v>https://www.udemy.com/caza-los-enormes-movimientos-del-mercado/</v>
      </c>
      <c r="H3020" t="b">
        <v>1</v>
      </c>
      <c r="I3020" s="4">
        <v>20</v>
      </c>
      <c r="J3020" s="5">
        <v>6</v>
      </c>
      <c r="K3020" s="5">
        <v>2</v>
      </c>
      <c r="L3020" s="5">
        <v>13</v>
      </c>
      <c r="M3020">
        <v>1</v>
      </c>
      <c r="N3020" t="str">
        <f>VLOOKUP(טבלה1[[#This Row],[level_id]],Level_id!$A$2:$B$5,2)</f>
        <v>All levels</v>
      </c>
      <c r="O3020" t="str">
        <f>LOWER(טבלה1[[#This Row],[level_desc]])</f>
        <v>all levels</v>
      </c>
      <c r="P3020" s="3" t="str">
        <f>UPPER(טבלה1[[#This Row],[small letters]])</f>
        <v>ALL LEVELS</v>
      </c>
      <c r="Q3020">
        <f>LEN(טבלה1[[#This Row],[no spaces]])</f>
        <v>10</v>
      </c>
      <c r="R3020" t="str">
        <f>TRIM(טבלה1[[#This Row],[small letters]])</f>
        <v>all levels</v>
      </c>
      <c r="S3020" s="6">
        <v>1.5</v>
      </c>
      <c r="T3020" s="12">
        <v>42320</v>
      </c>
      <c r="U3020" s="6">
        <f>DAY(טבלה1[[#This Row],[published_date]])</f>
        <v>12</v>
      </c>
      <c r="V3020" s="6">
        <f>MONTH(טבלה1[[#This Row],[published_date]])</f>
        <v>11</v>
      </c>
      <c r="W3020" s="6">
        <f>YEAR(טבלה1[[#This Row],[published_date]])</f>
        <v>2015</v>
      </c>
      <c r="X3020">
        <v>1</v>
      </c>
      <c r="Y3020" t="str">
        <f>VLOOKUP(טבלה1[[#This Row],[subject_id]],Subject_id!$A$2:$B$5,2)</f>
        <v>Business Finance</v>
      </c>
      <c r="Z3020" s="7">
        <v>43734</v>
      </c>
      <c r="AA3020">
        <f>_xlfn.DAYS(טבלה1[[#This Row],[Removal_date]],טבלה1[[#This Row],[published_date]])</f>
        <v>1414</v>
      </c>
      <c r="AB3020" s="4">
        <f>טבלה1[[#This Row],[price]]*טבלה1[[#This Row],[num_subscribers]]</f>
        <v>120</v>
      </c>
    </row>
    <row r="3021" spans="1:28" x14ac:dyDescent="0.3">
      <c r="A3021">
        <v>657130</v>
      </c>
      <c r="B3021" t="s">
        <v>1030</v>
      </c>
      <c r="C3021" t="str">
        <f>LEFT(טבלה1[[#This Row],[course_title]],10)</f>
        <v>Trading Mi</v>
      </c>
      <c r="D3021" t="str">
        <f>RIGHT(טבלה1[[#This Row],[course_title]],10)</f>
        <v>le Trading</v>
      </c>
      <c r="E3021" t="str">
        <f>MID(טבלה1[[#This Row],[course_title]],2,10)</f>
        <v>rading Min</v>
      </c>
      <c r="F3021" t="s">
        <v>1031</v>
      </c>
      <c r="G3021" t="str">
        <f>REPLACE(טבלה1[[#This Row],[url]],19,3,"com")</f>
        <v>https://www.udemy.com/trading-mindset-steps-to-profitable-trading/</v>
      </c>
      <c r="H3021" t="b">
        <v>1</v>
      </c>
      <c r="I3021" s="4">
        <v>20</v>
      </c>
      <c r="J3021" s="5">
        <v>246</v>
      </c>
      <c r="K3021" s="5">
        <v>8</v>
      </c>
      <c r="L3021" s="5">
        <v>24</v>
      </c>
      <c r="M3021">
        <v>2</v>
      </c>
      <c r="N3021" t="str">
        <f>VLOOKUP(טבלה1[[#This Row],[level_id]],Level_id!$A$2:$B$5,2)</f>
        <v>Beginner Level</v>
      </c>
      <c r="O3021" t="str">
        <f>LOWER(טבלה1[[#This Row],[level_desc]])</f>
        <v>beginner level</v>
      </c>
      <c r="P3021" s="3" t="str">
        <f>UPPER(טבלה1[[#This Row],[small letters]])</f>
        <v>BEGINNER LEVEL</v>
      </c>
      <c r="Q3021">
        <f>LEN(טבלה1[[#This Row],[no spaces]])</f>
        <v>14</v>
      </c>
      <c r="R3021" t="str">
        <f>TRIM(טבלה1[[#This Row],[small letters]])</f>
        <v>beginner level</v>
      </c>
      <c r="S3021" s="6">
        <v>1.5</v>
      </c>
      <c r="T3021" s="12">
        <v>42310</v>
      </c>
      <c r="U3021" s="6">
        <f>DAY(טבלה1[[#This Row],[published_date]])</f>
        <v>2</v>
      </c>
      <c r="V3021" s="6">
        <f>MONTH(טבלה1[[#This Row],[published_date]])</f>
        <v>11</v>
      </c>
      <c r="W3021" s="6">
        <f>YEAR(טבלה1[[#This Row],[published_date]])</f>
        <v>2015</v>
      </c>
      <c r="X3021">
        <v>1</v>
      </c>
      <c r="Y3021" t="str">
        <f>VLOOKUP(טבלה1[[#This Row],[subject_id]],Subject_id!$A$2:$B$5,2)</f>
        <v>Business Finance</v>
      </c>
      <c r="Z3021" s="7">
        <v>43465</v>
      </c>
      <c r="AA3021">
        <f>_xlfn.DAYS(טבלה1[[#This Row],[Removal_date]],טבלה1[[#This Row],[published_date]])</f>
        <v>1155</v>
      </c>
      <c r="AB3021" s="4">
        <f>טבלה1[[#This Row],[price]]*טבלה1[[#This Row],[num_subscribers]]</f>
        <v>4920</v>
      </c>
    </row>
    <row r="3022" spans="1:28" x14ac:dyDescent="0.3">
      <c r="A3022">
        <v>659340</v>
      </c>
      <c r="B3022" t="s">
        <v>3578</v>
      </c>
      <c r="C3022" t="str">
        <f>LEFT(טבלה1[[#This Row],[course_title]],10)</f>
        <v>Pic Monkey</v>
      </c>
      <c r="D3022" t="str">
        <f>RIGHT(טבלה1[[#This Row],[course_title]],10)</f>
        <v>to Editing</v>
      </c>
      <c r="E3022" t="str">
        <f>MID(טבלה1[[#This Row],[course_title]],2,10)</f>
        <v xml:space="preserve">ic Monkey </v>
      </c>
      <c r="F3022" t="s">
        <v>3579</v>
      </c>
      <c r="G3022" t="str">
        <f>REPLACE(טבלה1[[#This Row],[url]],19,3,"com")</f>
        <v>https://www.udemy.com/pic-monkey-101/</v>
      </c>
      <c r="H3022" t="b">
        <v>1</v>
      </c>
      <c r="I3022" s="4">
        <v>20</v>
      </c>
      <c r="J3022" s="5">
        <v>774</v>
      </c>
      <c r="K3022" s="5">
        <v>3</v>
      </c>
      <c r="L3022" s="5">
        <v>17</v>
      </c>
      <c r="M3022">
        <v>2</v>
      </c>
      <c r="N3022" t="str">
        <f>VLOOKUP(טבלה1[[#This Row],[level_id]],Level_id!$A$2:$B$5,2)</f>
        <v>Beginner Level</v>
      </c>
      <c r="O3022" t="str">
        <f>LOWER(טבלה1[[#This Row],[level_desc]])</f>
        <v>beginner level</v>
      </c>
      <c r="P3022" s="3" t="str">
        <f>UPPER(טבלה1[[#This Row],[small letters]])</f>
        <v>BEGINNER LEVEL</v>
      </c>
      <c r="Q3022">
        <f>LEN(טבלה1[[#This Row],[no spaces]])</f>
        <v>14</v>
      </c>
      <c r="R3022" t="str">
        <f>TRIM(טבלה1[[#This Row],[small letters]])</f>
        <v>beginner level</v>
      </c>
      <c r="S3022" s="6">
        <v>3</v>
      </c>
      <c r="T3022" s="12">
        <v>42316</v>
      </c>
      <c r="U3022" s="6">
        <f>DAY(טבלה1[[#This Row],[published_date]])</f>
        <v>8</v>
      </c>
      <c r="V3022" s="6">
        <f>MONTH(טבלה1[[#This Row],[published_date]])</f>
        <v>11</v>
      </c>
      <c r="W3022" s="6">
        <f>YEAR(טבלה1[[#This Row],[published_date]])</f>
        <v>2015</v>
      </c>
      <c r="X3022">
        <v>2</v>
      </c>
      <c r="Y3022" t="str">
        <f>VLOOKUP(טבלה1[[#This Row],[subject_id]],Subject_id!$A$2:$B$5,2)</f>
        <v>Graphic Design</v>
      </c>
      <c r="Z3022" s="7">
        <v>43465</v>
      </c>
      <c r="AA3022">
        <f>_xlfn.DAYS(טבלה1[[#This Row],[Removal_date]],טבלה1[[#This Row],[published_date]])</f>
        <v>1149</v>
      </c>
      <c r="AB3022" s="4">
        <f>טבלה1[[#This Row],[price]]*טבלה1[[#This Row],[num_subscribers]]</f>
        <v>15480</v>
      </c>
    </row>
    <row r="3023" spans="1:28" x14ac:dyDescent="0.3">
      <c r="A3023">
        <v>660846</v>
      </c>
      <c r="B3023" t="s">
        <v>1232</v>
      </c>
      <c r="C3023" t="str">
        <f>LEFT(טבלה1[[#This Row],[course_title]],10)</f>
        <v>Five steps</v>
      </c>
      <c r="D3023" t="str">
        <f>RIGHT(טבלה1[[#This Row],[course_title]],10)</f>
        <v xml:space="preserve"> investing</v>
      </c>
      <c r="E3023" t="str">
        <f>MID(טבלה1[[#This Row],[course_title]],2,10)</f>
        <v xml:space="preserve">ive steps </v>
      </c>
      <c r="F3023" t="s">
        <v>1233</v>
      </c>
      <c r="G3023" t="str">
        <f>REPLACE(טבלה1[[#This Row],[url]],19,3,"com")</f>
        <v>https://www.udemy.com/five-steps-to-becoming-a-winner-in-stock-investing/</v>
      </c>
      <c r="H3023" t="b">
        <v>1</v>
      </c>
      <c r="I3023" s="4">
        <v>20</v>
      </c>
      <c r="J3023" s="5">
        <v>21</v>
      </c>
      <c r="K3023" s="5">
        <v>1</v>
      </c>
      <c r="L3023" s="5">
        <v>28</v>
      </c>
      <c r="M3023">
        <v>1</v>
      </c>
      <c r="N3023" t="str">
        <f>VLOOKUP(טבלה1[[#This Row],[level_id]],Level_id!$A$2:$B$5,2)</f>
        <v>All levels</v>
      </c>
      <c r="O3023" t="str">
        <f>LOWER(טבלה1[[#This Row],[level_desc]])</f>
        <v>all levels</v>
      </c>
      <c r="P3023" s="3" t="str">
        <f>UPPER(טבלה1[[#This Row],[small letters]])</f>
        <v>ALL LEVELS</v>
      </c>
      <c r="Q3023">
        <f>LEN(טבלה1[[#This Row],[no spaces]])</f>
        <v>10</v>
      </c>
      <c r="R3023" t="str">
        <f>TRIM(טבלה1[[#This Row],[small letters]])</f>
        <v>all levels</v>
      </c>
      <c r="S3023" s="6">
        <v>3</v>
      </c>
      <c r="T3023" s="12">
        <v>42314</v>
      </c>
      <c r="U3023" s="6">
        <f>DAY(טבלה1[[#This Row],[published_date]])</f>
        <v>6</v>
      </c>
      <c r="V3023" s="6">
        <f>MONTH(טבלה1[[#This Row],[published_date]])</f>
        <v>11</v>
      </c>
      <c r="W3023" s="6">
        <f>YEAR(טבלה1[[#This Row],[published_date]])</f>
        <v>2015</v>
      </c>
      <c r="X3023">
        <v>1</v>
      </c>
      <c r="Y3023" t="str">
        <f>VLOOKUP(טבלה1[[#This Row],[subject_id]],Subject_id!$A$2:$B$5,2)</f>
        <v>Business Finance</v>
      </c>
      <c r="Z3023" s="7">
        <v>43318</v>
      </c>
      <c r="AA3023">
        <f>_xlfn.DAYS(טבלה1[[#This Row],[Removal_date]],טבלה1[[#This Row],[published_date]])</f>
        <v>1004</v>
      </c>
      <c r="AB3023" s="4">
        <f>טבלה1[[#This Row],[price]]*טבלה1[[#This Row],[num_subscribers]]</f>
        <v>420</v>
      </c>
    </row>
    <row r="3024" spans="1:28" x14ac:dyDescent="0.3">
      <c r="A3024">
        <v>661628</v>
      </c>
      <c r="B3024" t="s">
        <v>2725</v>
      </c>
      <c r="C3024" t="str">
        <f>LEFT(טבלה1[[#This Row],[course_title]],10)</f>
        <v>Logo Desig</v>
      </c>
      <c r="D3024" t="str">
        <f>RIGHT(טבלה1[[#This Row],[course_title]],10)</f>
        <v>e Wordmark</v>
      </c>
      <c r="E3024" t="str">
        <f>MID(טבלה1[[#This Row],[course_title]],2,10)</f>
        <v>ogo Design</v>
      </c>
      <c r="F3024" t="s">
        <v>2726</v>
      </c>
      <c r="G3024" t="str">
        <f>REPLACE(טבלה1[[#This Row],[url]],19,3,"com")</f>
        <v>https://www.udemy.com/wordmark/</v>
      </c>
      <c r="H3024" t="b">
        <v>1</v>
      </c>
      <c r="I3024" s="4">
        <v>20</v>
      </c>
      <c r="J3024" s="5">
        <v>500</v>
      </c>
      <c r="K3024" s="5">
        <v>29</v>
      </c>
      <c r="L3024" s="5">
        <v>17</v>
      </c>
      <c r="M3024">
        <v>1</v>
      </c>
      <c r="N3024" t="str">
        <f>VLOOKUP(טבלה1[[#This Row],[level_id]],Level_id!$A$2:$B$5,2)</f>
        <v>All levels</v>
      </c>
      <c r="O3024" t="str">
        <f>LOWER(טבלה1[[#This Row],[level_desc]])</f>
        <v>all levels</v>
      </c>
      <c r="P3024" s="3" t="str">
        <f>UPPER(טבלה1[[#This Row],[small letters]])</f>
        <v>ALL LEVELS</v>
      </c>
      <c r="Q3024">
        <f>LEN(טבלה1[[#This Row],[no spaces]])</f>
        <v>10</v>
      </c>
      <c r="R3024" t="str">
        <f>TRIM(טבלה1[[#This Row],[small letters]])</f>
        <v>all levels</v>
      </c>
      <c r="S3024" s="6">
        <v>2</v>
      </c>
      <c r="T3024" s="12">
        <v>42317</v>
      </c>
      <c r="U3024" s="6">
        <f>DAY(טבלה1[[#This Row],[published_date]])</f>
        <v>9</v>
      </c>
      <c r="V3024" s="6">
        <f>MONTH(טבלה1[[#This Row],[published_date]])</f>
        <v>11</v>
      </c>
      <c r="W3024" s="6">
        <f>YEAR(טבלה1[[#This Row],[published_date]])</f>
        <v>2015</v>
      </c>
      <c r="X3024">
        <v>2</v>
      </c>
      <c r="Y3024" t="str">
        <f>VLOOKUP(טבלה1[[#This Row],[subject_id]],Subject_id!$A$2:$B$5,2)</f>
        <v>Graphic Design</v>
      </c>
      <c r="Z3024" s="7">
        <v>43734</v>
      </c>
      <c r="AA3024">
        <f>_xlfn.DAYS(טבלה1[[#This Row],[Removal_date]],טבלה1[[#This Row],[published_date]])</f>
        <v>1417</v>
      </c>
      <c r="AB3024" s="4">
        <f>טבלה1[[#This Row],[price]]*טבלה1[[#This Row],[num_subscribers]]</f>
        <v>10000</v>
      </c>
    </row>
    <row r="3025" spans="1:28" x14ac:dyDescent="0.3">
      <c r="A3025">
        <v>662318</v>
      </c>
      <c r="B3025" t="s">
        <v>1722</v>
      </c>
      <c r="C3025" t="str">
        <f>LEFT(טבלה1[[#This Row],[course_title]],10)</f>
        <v>Learn Quic</v>
      </c>
      <c r="D3025" t="str">
        <f>RIGHT(טבלה1[[#This Row],[course_title]],10)</f>
        <v>s properly</v>
      </c>
      <c r="E3025" t="str">
        <f>MID(טבלה1[[#This Row],[course_title]],2,10)</f>
        <v>earn Quick</v>
      </c>
      <c r="F3025" t="s">
        <v>1723</v>
      </c>
      <c r="G3025" t="str">
        <f>REPLACE(טבלה1[[#This Row],[url]],19,3,"com")</f>
        <v>https://www.udemy.com/learn-quickbooks-to-maintain-books-properly/</v>
      </c>
      <c r="H3025" t="b">
        <v>1</v>
      </c>
      <c r="I3025" s="4">
        <v>20</v>
      </c>
      <c r="J3025" s="5">
        <v>241</v>
      </c>
      <c r="K3025" s="5">
        <v>5</v>
      </c>
      <c r="L3025" s="5">
        <v>26</v>
      </c>
      <c r="M3025">
        <v>2</v>
      </c>
      <c r="N3025" t="str">
        <f>VLOOKUP(טבלה1[[#This Row],[level_id]],Level_id!$A$2:$B$5,2)</f>
        <v>Beginner Level</v>
      </c>
      <c r="O3025" t="str">
        <f>LOWER(טבלה1[[#This Row],[level_desc]])</f>
        <v>beginner level</v>
      </c>
      <c r="P3025" s="3" t="str">
        <f>UPPER(טבלה1[[#This Row],[small letters]])</f>
        <v>BEGINNER LEVEL</v>
      </c>
      <c r="Q3025">
        <f>LEN(טבלה1[[#This Row],[no spaces]])</f>
        <v>14</v>
      </c>
      <c r="R3025" t="str">
        <f>TRIM(טבלה1[[#This Row],[small letters]])</f>
        <v>beginner level</v>
      </c>
      <c r="S3025" s="6">
        <v>2.5</v>
      </c>
      <c r="T3025" s="12">
        <v>42317</v>
      </c>
      <c r="U3025" s="6">
        <f>DAY(טבלה1[[#This Row],[published_date]])</f>
        <v>9</v>
      </c>
      <c r="V3025" s="6">
        <f>MONTH(טבלה1[[#This Row],[published_date]])</f>
        <v>11</v>
      </c>
      <c r="W3025" s="6">
        <f>YEAR(טבלה1[[#This Row],[published_date]])</f>
        <v>2015</v>
      </c>
      <c r="X3025">
        <v>1</v>
      </c>
      <c r="Y3025" t="str">
        <f>VLOOKUP(טבלה1[[#This Row],[subject_id]],Subject_id!$A$2:$B$5,2)</f>
        <v>Business Finance</v>
      </c>
      <c r="Z3025" s="7">
        <v>43465</v>
      </c>
      <c r="AA3025">
        <f>_xlfn.DAYS(טבלה1[[#This Row],[Removal_date]],טבלה1[[#This Row],[published_date]])</f>
        <v>1148</v>
      </c>
      <c r="AB3025" s="4">
        <f>טבלה1[[#This Row],[price]]*טבלה1[[#This Row],[num_subscribers]]</f>
        <v>4820</v>
      </c>
    </row>
    <row r="3026" spans="1:28" x14ac:dyDescent="0.3">
      <c r="A3026">
        <v>663696</v>
      </c>
      <c r="B3026" t="s">
        <v>4462</v>
      </c>
      <c r="C3026" t="str">
        <f>LEFT(טבלה1[[#This Row],[course_title]],10)</f>
        <v>Blues Guit</v>
      </c>
      <c r="D3026" t="str">
        <f>RIGHT(טבלה1[[#This Row],[course_title]],10)</f>
        <v>All Levels</v>
      </c>
      <c r="E3026" t="str">
        <f>MID(טבלה1[[#This Row],[course_title]],2,10)</f>
        <v>lues Guita</v>
      </c>
      <c r="F3026" t="s">
        <v>4463</v>
      </c>
      <c r="G3026" t="str">
        <f>REPLACE(טבלה1[[#This Row],[url]],19,3,"com")</f>
        <v>https://www.udemy.com/guitar-greats-professional-guitar-masterclass/</v>
      </c>
      <c r="H3026" t="b">
        <v>1</v>
      </c>
      <c r="I3026" s="4">
        <v>20</v>
      </c>
      <c r="J3026" s="5">
        <v>58</v>
      </c>
      <c r="K3026" s="5">
        <v>4</v>
      </c>
      <c r="L3026" s="5">
        <v>47</v>
      </c>
      <c r="M3026">
        <v>1</v>
      </c>
      <c r="N3026" t="str">
        <f>VLOOKUP(טבלה1[[#This Row],[level_id]],Level_id!$A$2:$B$5,2)</f>
        <v>All levels</v>
      </c>
      <c r="O3026" t="str">
        <f>LOWER(טבלה1[[#This Row],[level_desc]])</f>
        <v>all levels</v>
      </c>
      <c r="P3026" s="3" t="str">
        <f>UPPER(טבלה1[[#This Row],[small letters]])</f>
        <v>ALL LEVELS</v>
      </c>
      <c r="Q3026">
        <f>LEN(טבלה1[[#This Row],[no spaces]])</f>
        <v>10</v>
      </c>
      <c r="R3026" t="str">
        <f>TRIM(טבלה1[[#This Row],[small letters]])</f>
        <v>all levels</v>
      </c>
      <c r="S3026" s="6">
        <v>2.5</v>
      </c>
      <c r="T3026" s="12">
        <v>42325</v>
      </c>
      <c r="U3026" s="6">
        <f>DAY(טבלה1[[#This Row],[published_date]])</f>
        <v>17</v>
      </c>
      <c r="V3026" s="6">
        <f>MONTH(טבלה1[[#This Row],[published_date]])</f>
        <v>11</v>
      </c>
      <c r="W3026" s="6">
        <f>YEAR(טבלה1[[#This Row],[published_date]])</f>
        <v>2015</v>
      </c>
      <c r="X3026">
        <v>3</v>
      </c>
      <c r="Y3026" t="str">
        <f>VLOOKUP(טבלה1[[#This Row],[subject_id]],Subject_id!$A$2:$B$5,2)</f>
        <v>Musical Instruments</v>
      </c>
      <c r="Z3026" s="7">
        <v>43734</v>
      </c>
      <c r="AA3026">
        <f>_xlfn.DAYS(טבלה1[[#This Row],[Removal_date]],טבלה1[[#This Row],[published_date]])</f>
        <v>1409</v>
      </c>
      <c r="AB3026" s="4">
        <f>טבלה1[[#This Row],[price]]*טבלה1[[#This Row],[num_subscribers]]</f>
        <v>1160</v>
      </c>
    </row>
    <row r="3027" spans="1:28" x14ac:dyDescent="0.3">
      <c r="A3027">
        <v>663702</v>
      </c>
      <c r="B3027" t="s">
        <v>2988</v>
      </c>
      <c r="C3027" t="str">
        <f>LEFT(טבלה1[[#This Row],[course_title]],10)</f>
        <v>Graphic De</v>
      </c>
      <c r="D3027" t="str">
        <f>RIGHT(טבלה1[[#This Row],[course_title]],10)</f>
        <v>With Canva</v>
      </c>
      <c r="E3027" t="str">
        <f>MID(טבלה1[[#This Row],[course_title]],2,10)</f>
        <v>raphic Des</v>
      </c>
      <c r="F3027" t="s">
        <v>2989</v>
      </c>
      <c r="G3027" t="str">
        <f>REPLACE(טבלה1[[#This Row],[url]],19,3,"com")</f>
        <v>https://www.udemy.com/canva-marketing/</v>
      </c>
      <c r="H3027" t="b">
        <v>1</v>
      </c>
      <c r="I3027" s="4">
        <v>20</v>
      </c>
      <c r="J3027" s="5">
        <v>1797</v>
      </c>
      <c r="K3027" s="5">
        <v>40</v>
      </c>
      <c r="L3027" s="5">
        <v>39</v>
      </c>
      <c r="M3027">
        <v>1</v>
      </c>
      <c r="N3027" t="str">
        <f>VLOOKUP(טבלה1[[#This Row],[level_id]],Level_id!$A$2:$B$5,2)</f>
        <v>All levels</v>
      </c>
      <c r="O3027" t="str">
        <f>LOWER(טבלה1[[#This Row],[level_desc]])</f>
        <v>all levels</v>
      </c>
      <c r="P3027" s="3" t="str">
        <f>UPPER(טבלה1[[#This Row],[small letters]])</f>
        <v>ALL LEVELS</v>
      </c>
      <c r="Q3027">
        <f>LEN(טבלה1[[#This Row],[no spaces]])</f>
        <v>10</v>
      </c>
      <c r="R3027" t="str">
        <f>TRIM(טבלה1[[#This Row],[small letters]])</f>
        <v>all levels</v>
      </c>
      <c r="S3027" s="6">
        <v>2.5</v>
      </c>
      <c r="T3027" s="12">
        <v>42325</v>
      </c>
      <c r="U3027" s="6">
        <f>DAY(טבלה1[[#This Row],[published_date]])</f>
        <v>17</v>
      </c>
      <c r="V3027" s="6">
        <f>MONTH(טבלה1[[#This Row],[published_date]])</f>
        <v>11</v>
      </c>
      <c r="W3027" s="6">
        <f>YEAR(טבלה1[[#This Row],[published_date]])</f>
        <v>2015</v>
      </c>
      <c r="X3027">
        <v>2</v>
      </c>
      <c r="Y3027" t="str">
        <f>VLOOKUP(טבלה1[[#This Row],[subject_id]],Subject_id!$A$2:$B$5,2)</f>
        <v>Graphic Design</v>
      </c>
      <c r="Z3027" s="7">
        <v>43734</v>
      </c>
      <c r="AA3027">
        <f>_xlfn.DAYS(טבלה1[[#This Row],[Removal_date]],טבלה1[[#This Row],[published_date]])</f>
        <v>1409</v>
      </c>
      <c r="AB3027" s="4">
        <f>טבלה1[[#This Row],[price]]*טבלה1[[#This Row],[num_subscribers]]</f>
        <v>35940</v>
      </c>
    </row>
    <row r="3028" spans="1:28" x14ac:dyDescent="0.3">
      <c r="A3028">
        <v>667122</v>
      </c>
      <c r="B3028" t="s">
        <v>7335</v>
      </c>
      <c r="C3028" t="str">
        <f>LEFT(טבלה1[[#This Row],[course_title]],10)</f>
        <v>Build A St</v>
      </c>
      <c r="D3028" t="str">
        <f>RIGHT(טבלה1[[#This Row],[course_title]],10)</f>
        <v>015 And C#</v>
      </c>
      <c r="E3028" t="str">
        <f>MID(טבלה1[[#This Row],[course_title]],2,10)</f>
        <v>uild A Sto</v>
      </c>
      <c r="F3028" t="s">
        <v>7336</v>
      </c>
      <c r="G3028" t="str">
        <f>REPLACE(טבלה1[[#This Row],[url]],19,3,"com")</f>
        <v>https://www.udemy.com/csharpyahoostockdownloader/</v>
      </c>
      <c r="H3028" t="b">
        <v>1</v>
      </c>
      <c r="I3028" s="4">
        <v>20</v>
      </c>
      <c r="J3028" s="5">
        <v>436</v>
      </c>
      <c r="K3028" s="5">
        <v>36</v>
      </c>
      <c r="L3028" s="5">
        <v>22</v>
      </c>
      <c r="M3028">
        <v>4</v>
      </c>
      <c r="N3028" t="str">
        <f>VLOOKUP(טבלה1[[#This Row],[level_id]],Level_id!$A$2:$B$5,2)</f>
        <v>Intermediate Level</v>
      </c>
      <c r="O3028" t="str">
        <f>LOWER(טבלה1[[#This Row],[level_desc]])</f>
        <v>intermediate level</v>
      </c>
      <c r="P3028" s="3" t="str">
        <f>UPPER(טבלה1[[#This Row],[small letters]])</f>
        <v>INTERMEDIATE LEVEL</v>
      </c>
      <c r="Q3028">
        <f>LEN(טבלה1[[#This Row],[no spaces]])</f>
        <v>18</v>
      </c>
      <c r="R3028" t="str">
        <f>TRIM(טבלה1[[#This Row],[small letters]])</f>
        <v>intermediate level</v>
      </c>
      <c r="S3028" s="6">
        <v>1.5</v>
      </c>
      <c r="T3028" s="12">
        <v>42327</v>
      </c>
      <c r="U3028" s="6">
        <f>DAY(טבלה1[[#This Row],[published_date]])</f>
        <v>19</v>
      </c>
      <c r="V3028" s="6">
        <f>MONTH(טבלה1[[#This Row],[published_date]])</f>
        <v>11</v>
      </c>
      <c r="W3028" s="6">
        <f>YEAR(טבלה1[[#This Row],[published_date]])</f>
        <v>2015</v>
      </c>
      <c r="X3028">
        <v>4</v>
      </c>
      <c r="Y3028" t="str">
        <f>VLOOKUP(טבלה1[[#This Row],[subject_id]],Subject_id!$A$2:$B$5,2)</f>
        <v>Web Development</v>
      </c>
      <c r="Z3028" s="7">
        <v>44114</v>
      </c>
      <c r="AA3028">
        <f>_xlfn.DAYS(טבלה1[[#This Row],[Removal_date]],טבלה1[[#This Row],[published_date]])</f>
        <v>1787</v>
      </c>
      <c r="AB3028" s="4">
        <f>טבלה1[[#This Row],[price]]*טבלה1[[#This Row],[num_subscribers]]</f>
        <v>8720</v>
      </c>
    </row>
    <row r="3029" spans="1:28" x14ac:dyDescent="0.3">
      <c r="A3029">
        <v>669346</v>
      </c>
      <c r="B3029" t="s">
        <v>7097</v>
      </c>
      <c r="C3029" t="str">
        <f>LEFT(טבלה1[[#This Row],[course_title]],10)</f>
        <v>Self Adver</v>
      </c>
      <c r="D3029" t="str">
        <f>RIGHT(טבלה1[[#This Row],[course_title]],10)</f>
        <v>ook on ios</v>
      </c>
      <c r="E3029" t="str">
        <f>MID(טבלה1[[#This Row],[course_title]],2,10)</f>
        <v>elf Advert</v>
      </c>
      <c r="F3029" t="s">
        <v>7098</v>
      </c>
      <c r="G3029" t="str">
        <f>REPLACE(טבלה1[[#This Row],[url]],19,3,"com")</f>
        <v>https://www.udemy.com/the-basic-roadmap-to-power-point-advertising-for-mac/</v>
      </c>
      <c r="H3029" t="b">
        <v>1</v>
      </c>
      <c r="I3029" s="4">
        <v>20</v>
      </c>
      <c r="J3029" s="5">
        <v>1780</v>
      </c>
      <c r="K3029" s="5">
        <v>15</v>
      </c>
      <c r="L3029" s="5">
        <v>6</v>
      </c>
      <c r="M3029">
        <v>2</v>
      </c>
      <c r="N3029" t="str">
        <f>VLOOKUP(טבלה1[[#This Row],[level_id]],Level_id!$A$2:$B$5,2)</f>
        <v>Beginner Level</v>
      </c>
      <c r="O3029" t="str">
        <f>LOWER(טבלה1[[#This Row],[level_desc]])</f>
        <v>beginner level</v>
      </c>
      <c r="P3029" s="3" t="str">
        <f>UPPER(טבלה1[[#This Row],[small letters]])</f>
        <v>BEGINNER LEVEL</v>
      </c>
      <c r="Q3029">
        <f>LEN(טבלה1[[#This Row],[no spaces]])</f>
        <v>14</v>
      </c>
      <c r="R3029" t="str">
        <f>TRIM(טבלה1[[#This Row],[small letters]])</f>
        <v>beginner level</v>
      </c>
      <c r="S3029" s="6">
        <v>0.6</v>
      </c>
      <c r="T3029" s="12">
        <v>42325</v>
      </c>
      <c r="U3029" s="6">
        <f>DAY(טבלה1[[#This Row],[published_date]])</f>
        <v>17</v>
      </c>
      <c r="V3029" s="6">
        <f>MONTH(טבלה1[[#This Row],[published_date]])</f>
        <v>11</v>
      </c>
      <c r="W3029" s="6">
        <f>YEAR(טבלה1[[#This Row],[published_date]])</f>
        <v>2015</v>
      </c>
      <c r="X3029">
        <v>4</v>
      </c>
      <c r="Y3029" t="str">
        <f>VLOOKUP(טבלה1[[#This Row],[subject_id]],Subject_id!$A$2:$B$5,2)</f>
        <v>Web Development</v>
      </c>
      <c r="Z3029" s="7">
        <v>43465</v>
      </c>
      <c r="AA3029">
        <f>_xlfn.DAYS(טבלה1[[#This Row],[Removal_date]],טבלה1[[#This Row],[published_date]])</f>
        <v>1140</v>
      </c>
      <c r="AB3029" s="4">
        <f>טבלה1[[#This Row],[price]]*טבלה1[[#This Row],[num_subscribers]]</f>
        <v>35600</v>
      </c>
    </row>
    <row r="3030" spans="1:28" x14ac:dyDescent="0.3">
      <c r="A3030">
        <v>671548</v>
      </c>
      <c r="B3030" t="s">
        <v>1384</v>
      </c>
      <c r="C3030" t="str">
        <f>LEFT(טבלה1[[#This Row],[course_title]],10)</f>
        <v>Accounting</v>
      </c>
      <c r="D3030" t="str">
        <f>RIGHT(טבלה1[[#This Row],[course_title]],10)</f>
        <v>g Business</v>
      </c>
      <c r="E3030" t="str">
        <f>MID(טבלה1[[#This Row],[course_title]],2,10)</f>
        <v xml:space="preserve">ccounting </v>
      </c>
      <c r="F3030" t="s">
        <v>1385</v>
      </c>
      <c r="G3030" t="str">
        <f>REPLACE(טבלה1[[#This Row],[url]],19,3,"com")</f>
        <v>https://www.udemy.com/working-capital-formula-secrets-revealed/</v>
      </c>
      <c r="H3030" t="b">
        <v>1</v>
      </c>
      <c r="I3030" s="4">
        <v>20</v>
      </c>
      <c r="J3030" s="5">
        <v>7</v>
      </c>
      <c r="K3030" s="5">
        <v>2</v>
      </c>
      <c r="L3030" s="5">
        <v>18</v>
      </c>
      <c r="M3030">
        <v>1</v>
      </c>
      <c r="N3030" t="str">
        <f>VLOOKUP(טבלה1[[#This Row],[level_id]],Level_id!$A$2:$B$5,2)</f>
        <v>All levels</v>
      </c>
      <c r="O3030" t="str">
        <f>LOWER(טבלה1[[#This Row],[level_desc]])</f>
        <v>all levels</v>
      </c>
      <c r="P3030" s="3" t="str">
        <f>UPPER(טבלה1[[#This Row],[small letters]])</f>
        <v>ALL LEVELS</v>
      </c>
      <c r="Q3030">
        <f>LEN(טבלה1[[#This Row],[no spaces]])</f>
        <v>10</v>
      </c>
      <c r="R3030" t="str">
        <f>TRIM(טבלה1[[#This Row],[small letters]])</f>
        <v>all levels</v>
      </c>
      <c r="S3030" s="6">
        <v>1</v>
      </c>
      <c r="T3030" s="12">
        <v>42376</v>
      </c>
      <c r="U3030" s="6">
        <f>DAY(טבלה1[[#This Row],[published_date]])</f>
        <v>7</v>
      </c>
      <c r="V3030" s="6">
        <f>MONTH(טבלה1[[#This Row],[published_date]])</f>
        <v>1</v>
      </c>
      <c r="W3030" s="6">
        <f>YEAR(טבלה1[[#This Row],[published_date]])</f>
        <v>2016</v>
      </c>
      <c r="X3030">
        <v>1</v>
      </c>
      <c r="Y3030" t="str">
        <f>VLOOKUP(טבלה1[[#This Row],[subject_id]],Subject_id!$A$2:$B$5,2)</f>
        <v>Business Finance</v>
      </c>
      <c r="Z3030" s="7">
        <v>43318</v>
      </c>
      <c r="AA3030">
        <f>_xlfn.DAYS(טבלה1[[#This Row],[Removal_date]],טבלה1[[#This Row],[published_date]])</f>
        <v>942</v>
      </c>
      <c r="AB3030" s="4">
        <f>טבלה1[[#This Row],[price]]*טבלה1[[#This Row],[num_subscribers]]</f>
        <v>140</v>
      </c>
    </row>
    <row r="3031" spans="1:28" x14ac:dyDescent="0.3">
      <c r="A3031">
        <v>671960</v>
      </c>
      <c r="B3031" t="s">
        <v>5888</v>
      </c>
      <c r="C3031" t="str">
        <f>LEFT(טבלה1[[#This Row],[course_title]],10)</f>
        <v xml:space="preserve">Angular 2 </v>
      </c>
      <c r="D3031" t="str">
        <f>RIGHT(טבלה1[[#This Row],[course_title]],10)</f>
        <v>Typescript</v>
      </c>
      <c r="E3031" t="str">
        <f>MID(טבלה1[[#This Row],[course_title]],2,10)</f>
        <v>ngular 2 J</v>
      </c>
      <c r="F3031" t="s">
        <v>5889</v>
      </c>
      <c r="G3031" t="str">
        <f>REPLACE(טבלה1[[#This Row],[url]],19,3,"com")</f>
        <v>https://www.udemy.com/angular-2-jump-start-with-typescript/</v>
      </c>
      <c r="H3031" t="b">
        <v>1</v>
      </c>
      <c r="I3031" s="4">
        <v>20</v>
      </c>
      <c r="J3031" s="5">
        <v>1731</v>
      </c>
      <c r="K3031" s="5">
        <v>90</v>
      </c>
      <c r="L3031" s="5">
        <v>74</v>
      </c>
      <c r="M3031">
        <v>1</v>
      </c>
      <c r="N3031" t="str">
        <f>VLOOKUP(טבלה1[[#This Row],[level_id]],Level_id!$A$2:$B$5,2)</f>
        <v>All levels</v>
      </c>
      <c r="O3031" t="str">
        <f>LOWER(טבלה1[[#This Row],[level_desc]])</f>
        <v>all levels</v>
      </c>
      <c r="P3031" s="3" t="str">
        <f>UPPER(טבלה1[[#This Row],[small letters]])</f>
        <v>ALL LEVELS</v>
      </c>
      <c r="Q3031">
        <f>LEN(טבלה1[[#This Row],[no spaces]])</f>
        <v>10</v>
      </c>
      <c r="R3031" t="str">
        <f>TRIM(טבלה1[[#This Row],[small letters]])</f>
        <v>all levels</v>
      </c>
      <c r="S3031" s="6">
        <v>4</v>
      </c>
      <c r="T3031" s="12">
        <v>42346</v>
      </c>
      <c r="U3031" s="6">
        <f>DAY(טבלה1[[#This Row],[published_date]])</f>
        <v>8</v>
      </c>
      <c r="V3031" s="6">
        <f>MONTH(טבלה1[[#This Row],[published_date]])</f>
        <v>12</v>
      </c>
      <c r="W3031" s="6">
        <f>YEAR(טבלה1[[#This Row],[published_date]])</f>
        <v>2015</v>
      </c>
      <c r="X3031">
        <v>4</v>
      </c>
      <c r="Y3031" t="str">
        <f>VLOOKUP(טבלה1[[#This Row],[subject_id]],Subject_id!$A$2:$B$5,2)</f>
        <v>Web Development</v>
      </c>
      <c r="Z3031" s="7">
        <v>43734</v>
      </c>
      <c r="AA3031">
        <f>_xlfn.DAYS(טבלה1[[#This Row],[Removal_date]],טבלה1[[#This Row],[published_date]])</f>
        <v>1388</v>
      </c>
      <c r="AB3031" s="4">
        <f>טבלה1[[#This Row],[price]]*טבלה1[[#This Row],[num_subscribers]]</f>
        <v>34620</v>
      </c>
    </row>
    <row r="3032" spans="1:28" x14ac:dyDescent="0.3">
      <c r="A3032">
        <v>672086</v>
      </c>
      <c r="B3032" t="s">
        <v>2940</v>
      </c>
      <c r="C3032" t="str">
        <f>LEFT(טבלה1[[#This Row],[course_title]],10)</f>
        <v>èª°ã§ã‚‚ã</v>
      </c>
      <c r="D3032" t="str">
        <f>RIGHT(טבלה1[[#This Row],[course_title]],10)</f>
        <v>toshop CS5</v>
      </c>
      <c r="E3032" t="str">
        <f>MID(טבלה1[[#This Row],[course_title]],2,10)</f>
        <v>ª°ã§ã‚‚ã‚</v>
      </c>
      <c r="F3032" t="s">
        <v>2941</v>
      </c>
      <c r="G3032" t="str">
        <f>REPLACE(טבלה1[[#This Row],[url]],19,3,"com")</f>
        <v>https://www.udemy.com/adobe-photoshop-cs5-k/</v>
      </c>
      <c r="H3032" t="b">
        <v>1</v>
      </c>
      <c r="I3032" s="4">
        <v>20</v>
      </c>
      <c r="J3032" s="5">
        <v>1</v>
      </c>
      <c r="K3032" s="5">
        <v>0</v>
      </c>
      <c r="L3032" s="5">
        <v>14</v>
      </c>
      <c r="M3032">
        <v>2</v>
      </c>
      <c r="N3032" t="str">
        <f>VLOOKUP(טבלה1[[#This Row],[level_id]],Level_id!$A$2:$B$5,2)</f>
        <v>Beginner Level</v>
      </c>
      <c r="O3032" t="str">
        <f>LOWER(טבלה1[[#This Row],[level_desc]])</f>
        <v>beginner level</v>
      </c>
      <c r="P3032" s="3" t="str">
        <f>UPPER(טבלה1[[#This Row],[small letters]])</f>
        <v>BEGINNER LEVEL</v>
      </c>
      <c r="Q3032">
        <f>LEN(טבלה1[[#This Row],[no spaces]])</f>
        <v>14</v>
      </c>
      <c r="R3032" t="str">
        <f>TRIM(טבלה1[[#This Row],[small letters]])</f>
        <v>beginner level</v>
      </c>
      <c r="S3032" s="6">
        <v>3.5</v>
      </c>
      <c r="T3032" s="12">
        <v>42332</v>
      </c>
      <c r="U3032" s="6">
        <f>DAY(טבלה1[[#This Row],[published_date]])</f>
        <v>24</v>
      </c>
      <c r="V3032" s="6">
        <f>MONTH(טבלה1[[#This Row],[published_date]])</f>
        <v>11</v>
      </c>
      <c r="W3032" s="6">
        <f>YEAR(טבלה1[[#This Row],[published_date]])</f>
        <v>2015</v>
      </c>
      <c r="X3032">
        <v>2</v>
      </c>
      <c r="Y3032" t="str">
        <f>VLOOKUP(טבלה1[[#This Row],[subject_id]],Subject_id!$A$2:$B$5,2)</f>
        <v>Graphic Design</v>
      </c>
      <c r="Z3032" s="7">
        <v>43465</v>
      </c>
      <c r="AA3032">
        <f>_xlfn.DAYS(טבלה1[[#This Row],[Removal_date]],טבלה1[[#This Row],[published_date]])</f>
        <v>1133</v>
      </c>
      <c r="AB3032" s="4">
        <f>טבלה1[[#This Row],[price]]*טבלה1[[#This Row],[num_subscribers]]</f>
        <v>20</v>
      </c>
    </row>
    <row r="3033" spans="1:28" x14ac:dyDescent="0.3">
      <c r="A3033">
        <v>672112</v>
      </c>
      <c r="B3033" t="s">
        <v>2938</v>
      </c>
      <c r="C3033" t="str">
        <f>LEFT(טבלה1[[#This Row],[course_title]],10)</f>
        <v>èª°ã§ã‚‚ã</v>
      </c>
      <c r="D3033" t="str">
        <f>RIGHT(טבלה1[[#This Row],[course_title]],10)</f>
        <v>trator CS5</v>
      </c>
      <c r="E3033" t="str">
        <f>MID(טבלה1[[#This Row],[course_title]],2,10)</f>
        <v>ª°ã§ã‚‚ã‚</v>
      </c>
      <c r="F3033" t="s">
        <v>2939</v>
      </c>
      <c r="G3033" t="str">
        <f>REPLACE(טבלה1[[#This Row],[url]],19,3,"com")</f>
        <v>https://www.udemy.com/adobe-illustrator-cs5-k/</v>
      </c>
      <c r="H3033" t="b">
        <v>1</v>
      </c>
      <c r="I3033" s="4">
        <v>20</v>
      </c>
      <c r="J3033" s="5">
        <v>1</v>
      </c>
      <c r="K3033" s="5">
        <v>0</v>
      </c>
      <c r="L3033" s="5">
        <v>13</v>
      </c>
      <c r="M3033">
        <v>2</v>
      </c>
      <c r="N3033" t="str">
        <f>VLOOKUP(טבלה1[[#This Row],[level_id]],Level_id!$A$2:$B$5,2)</f>
        <v>Beginner Level</v>
      </c>
      <c r="O3033" t="str">
        <f>LOWER(טבלה1[[#This Row],[level_desc]])</f>
        <v>beginner level</v>
      </c>
      <c r="P3033" s="3" t="str">
        <f>UPPER(טבלה1[[#This Row],[small letters]])</f>
        <v>BEGINNER LEVEL</v>
      </c>
      <c r="Q3033">
        <f>LEN(טבלה1[[#This Row],[no spaces]])</f>
        <v>14</v>
      </c>
      <c r="R3033" t="str">
        <f>TRIM(טבלה1[[#This Row],[small letters]])</f>
        <v>beginner level</v>
      </c>
      <c r="S3033" s="6">
        <v>3.5</v>
      </c>
      <c r="T3033" s="12">
        <v>42332</v>
      </c>
      <c r="U3033" s="6">
        <f>DAY(טבלה1[[#This Row],[published_date]])</f>
        <v>24</v>
      </c>
      <c r="V3033" s="6">
        <f>MONTH(טבלה1[[#This Row],[published_date]])</f>
        <v>11</v>
      </c>
      <c r="W3033" s="6">
        <f>YEAR(טבלה1[[#This Row],[published_date]])</f>
        <v>2015</v>
      </c>
      <c r="X3033">
        <v>2</v>
      </c>
      <c r="Y3033" t="str">
        <f>VLOOKUP(טבלה1[[#This Row],[subject_id]],Subject_id!$A$2:$B$5,2)</f>
        <v>Graphic Design</v>
      </c>
      <c r="Z3033" s="7">
        <v>43465</v>
      </c>
      <c r="AA3033">
        <f>_xlfn.DAYS(טבלה1[[#This Row],[Removal_date]],טבלה1[[#This Row],[published_date]])</f>
        <v>1133</v>
      </c>
      <c r="AB3033" s="4">
        <f>טבלה1[[#This Row],[price]]*טבלה1[[#This Row],[num_subscribers]]</f>
        <v>20</v>
      </c>
    </row>
    <row r="3034" spans="1:28" x14ac:dyDescent="0.3">
      <c r="A3034">
        <v>673142</v>
      </c>
      <c r="B3034" t="s">
        <v>2781</v>
      </c>
      <c r="C3034" t="str">
        <f>LEFT(טבלה1[[#This Row],[course_title]],10)</f>
        <v>master cou</v>
      </c>
      <c r="D3034" t="str">
        <f>RIGHT(טבלה1[[#This Row],[course_title]],10)</f>
        <v>nen lernen</v>
      </c>
      <c r="E3034" t="str">
        <f>MID(טבלה1[[#This Row],[course_title]],2,10)</f>
        <v>aster cour</v>
      </c>
      <c r="F3034" t="s">
        <v>2782</v>
      </c>
      <c r="G3034" t="str">
        <f>REPLACE(טבלה1[[#This Row],[url]],19,3,"com")</f>
        <v>https://www.udemy.com/realistisch-zeichnen-lernen-augen/</v>
      </c>
      <c r="H3034" t="b">
        <v>1</v>
      </c>
      <c r="I3034" s="4">
        <v>20</v>
      </c>
      <c r="J3034" s="5">
        <v>280</v>
      </c>
      <c r="K3034" s="5">
        <v>46</v>
      </c>
      <c r="L3034" s="5">
        <v>33</v>
      </c>
      <c r="M3034">
        <v>1</v>
      </c>
      <c r="N3034" t="str">
        <f>VLOOKUP(טבלה1[[#This Row],[level_id]],Level_id!$A$2:$B$5,2)</f>
        <v>All levels</v>
      </c>
      <c r="O3034" t="str">
        <f>LOWER(טבלה1[[#This Row],[level_desc]])</f>
        <v>all levels</v>
      </c>
      <c r="P3034" s="3" t="str">
        <f>UPPER(טבלה1[[#This Row],[small letters]])</f>
        <v>ALL LEVELS</v>
      </c>
      <c r="Q3034">
        <f>LEN(טבלה1[[#This Row],[no spaces]])</f>
        <v>10</v>
      </c>
      <c r="R3034" t="str">
        <f>TRIM(טבלה1[[#This Row],[small letters]])</f>
        <v>all levels</v>
      </c>
      <c r="S3034" s="6">
        <v>5</v>
      </c>
      <c r="T3034" s="12">
        <v>42410</v>
      </c>
      <c r="U3034" s="6">
        <f>DAY(טבלה1[[#This Row],[published_date]])</f>
        <v>10</v>
      </c>
      <c r="V3034" s="6">
        <f>MONTH(טבלה1[[#This Row],[published_date]])</f>
        <v>2</v>
      </c>
      <c r="W3034" s="6">
        <f>YEAR(טבלה1[[#This Row],[published_date]])</f>
        <v>2016</v>
      </c>
      <c r="X3034">
        <v>2</v>
      </c>
      <c r="Y3034" t="str">
        <f>VLOOKUP(טבלה1[[#This Row],[subject_id]],Subject_id!$A$2:$B$5,2)</f>
        <v>Graphic Design</v>
      </c>
      <c r="Z3034" s="7">
        <v>43734</v>
      </c>
      <c r="AA3034">
        <f>_xlfn.DAYS(טבלה1[[#This Row],[Removal_date]],טבלה1[[#This Row],[published_date]])</f>
        <v>1324</v>
      </c>
      <c r="AB3034" s="4">
        <f>טבלה1[[#This Row],[price]]*טבלה1[[#This Row],[num_subscribers]]</f>
        <v>5600</v>
      </c>
    </row>
    <row r="3035" spans="1:28" x14ac:dyDescent="0.3">
      <c r="A3035">
        <v>673702</v>
      </c>
      <c r="B3035" t="s">
        <v>570</v>
      </c>
      <c r="C3035" t="str">
        <f>LEFT(טבלה1[[#This Row],[course_title]],10)</f>
        <v>Como hacer</v>
      </c>
      <c r="D3035" t="str">
        <f>RIGHT(טבלה1[[#This Row],[course_title]],10)</f>
        <v>prÃ¡cticas</v>
      </c>
      <c r="E3035" t="str">
        <f>MID(טבלה1[[#This Row],[course_title]],2,10)</f>
        <v xml:space="preserve">omo hacer </v>
      </c>
      <c r="F3035" t="s">
        <v>571</v>
      </c>
      <c r="G3035" t="str">
        <f>REPLACE(טבלה1[[#This Row],[url]],19,3,"com")</f>
        <v>https://www.udemy.com/finanzas-para-principiantes/</v>
      </c>
      <c r="H3035" t="b">
        <v>1</v>
      </c>
      <c r="I3035" s="4">
        <v>20</v>
      </c>
      <c r="J3035" s="5">
        <v>11</v>
      </c>
      <c r="K3035" s="5">
        <v>2</v>
      </c>
      <c r="L3035" s="5">
        <v>10</v>
      </c>
      <c r="M3035">
        <v>4</v>
      </c>
      <c r="N3035" t="str">
        <f>VLOOKUP(טבלה1[[#This Row],[level_id]],Level_id!$A$2:$B$5,2)</f>
        <v>Intermediate Level</v>
      </c>
      <c r="O3035" t="str">
        <f>LOWER(טבלה1[[#This Row],[level_desc]])</f>
        <v>intermediate level</v>
      </c>
      <c r="P3035" s="3" t="str">
        <f>UPPER(טבלה1[[#This Row],[small letters]])</f>
        <v>INTERMEDIATE LEVEL</v>
      </c>
      <c r="Q3035">
        <f>LEN(טבלה1[[#This Row],[no spaces]])</f>
        <v>18</v>
      </c>
      <c r="R3035" t="str">
        <f>TRIM(טבלה1[[#This Row],[small letters]])</f>
        <v>intermediate level</v>
      </c>
      <c r="S3035" s="6">
        <v>0.5</v>
      </c>
      <c r="T3035" s="12">
        <v>42327</v>
      </c>
      <c r="U3035" s="6">
        <f>DAY(טבלה1[[#This Row],[published_date]])</f>
        <v>19</v>
      </c>
      <c r="V3035" s="6">
        <f>MONTH(טבלה1[[#This Row],[published_date]])</f>
        <v>11</v>
      </c>
      <c r="W3035" s="6">
        <f>YEAR(טבלה1[[#This Row],[published_date]])</f>
        <v>2015</v>
      </c>
      <c r="X3035">
        <v>1</v>
      </c>
      <c r="Y3035" t="str">
        <f>VLOOKUP(טבלה1[[#This Row],[subject_id]],Subject_id!$A$2:$B$5,2)</f>
        <v>Business Finance</v>
      </c>
      <c r="Z3035" s="7">
        <v>44114</v>
      </c>
      <c r="AA3035">
        <f>_xlfn.DAYS(טבלה1[[#This Row],[Removal_date]],טבלה1[[#This Row],[published_date]])</f>
        <v>1787</v>
      </c>
      <c r="AB3035" s="4">
        <f>טבלה1[[#This Row],[price]]*טבלה1[[#This Row],[num_subscribers]]</f>
        <v>220</v>
      </c>
    </row>
    <row r="3036" spans="1:28" x14ac:dyDescent="0.3">
      <c r="A3036">
        <v>676432</v>
      </c>
      <c r="B3036" t="s">
        <v>4898</v>
      </c>
      <c r="C3036" t="str">
        <f>LEFT(טבלה1[[#This Row],[course_title]],10)</f>
        <v>Violin les</v>
      </c>
      <c r="D3036" t="str">
        <f>RIGHT(טבלה1[[#This Row],[course_title]],10)</f>
        <v xml:space="preserve"> beginners</v>
      </c>
      <c r="E3036" t="str">
        <f>MID(טבלה1[[#This Row],[course_title]],2,10)</f>
        <v>iolin less</v>
      </c>
      <c r="F3036" t="s">
        <v>4899</v>
      </c>
      <c r="G3036" t="str">
        <f>REPLACE(טבלה1[[#This Row],[url]],19,3,"com")</f>
        <v>https://www.udemy.com/violin-lessons-for-beginners/</v>
      </c>
      <c r="H3036" t="b">
        <v>1</v>
      </c>
      <c r="I3036" s="4">
        <v>20</v>
      </c>
      <c r="J3036" s="5">
        <v>59</v>
      </c>
      <c r="K3036" s="5">
        <v>6</v>
      </c>
      <c r="L3036" s="5">
        <v>15</v>
      </c>
      <c r="M3036">
        <v>2</v>
      </c>
      <c r="N3036" t="str">
        <f>VLOOKUP(טבלה1[[#This Row],[level_id]],Level_id!$A$2:$B$5,2)</f>
        <v>Beginner Level</v>
      </c>
      <c r="O3036" t="str">
        <f>LOWER(טבלה1[[#This Row],[level_desc]])</f>
        <v>beginner level</v>
      </c>
      <c r="P3036" s="3" t="str">
        <f>UPPER(טבלה1[[#This Row],[small letters]])</f>
        <v>BEGINNER LEVEL</v>
      </c>
      <c r="Q3036">
        <f>LEN(טבלה1[[#This Row],[no spaces]])</f>
        <v>14</v>
      </c>
      <c r="R3036" t="str">
        <f>TRIM(טבלה1[[#This Row],[small letters]])</f>
        <v>beginner level</v>
      </c>
      <c r="S3036" s="6">
        <v>1</v>
      </c>
      <c r="T3036" s="12">
        <v>42333</v>
      </c>
      <c r="U3036" s="6">
        <f>DAY(טבלה1[[#This Row],[published_date]])</f>
        <v>25</v>
      </c>
      <c r="V3036" s="6">
        <f>MONTH(טבלה1[[#This Row],[published_date]])</f>
        <v>11</v>
      </c>
      <c r="W3036" s="6">
        <f>YEAR(טבלה1[[#This Row],[published_date]])</f>
        <v>2015</v>
      </c>
      <c r="X3036">
        <v>3</v>
      </c>
      <c r="Y3036" t="str">
        <f>VLOOKUP(טבלה1[[#This Row],[subject_id]],Subject_id!$A$2:$B$5,2)</f>
        <v>Musical Instruments</v>
      </c>
      <c r="Z3036" s="7">
        <v>43465</v>
      </c>
      <c r="AA3036">
        <f>_xlfn.DAYS(טבלה1[[#This Row],[Removal_date]],טבלה1[[#This Row],[published_date]])</f>
        <v>1132</v>
      </c>
      <c r="AB3036" s="4">
        <f>טבלה1[[#This Row],[price]]*טבלה1[[#This Row],[num_subscribers]]</f>
        <v>1180</v>
      </c>
    </row>
    <row r="3037" spans="1:28" x14ac:dyDescent="0.3">
      <c r="A3037">
        <v>676650</v>
      </c>
      <c r="B3037" t="s">
        <v>2182</v>
      </c>
      <c r="C3037" t="str">
        <f>LEFT(טבלה1[[#This Row],[course_title]],10)</f>
        <v>Corso intr</v>
      </c>
      <c r="D3037" t="str">
        <f>RIGHT(טבלה1[[#This Row],[course_title]],10)</f>
        <v>ofittevole</v>
      </c>
      <c r="E3037" t="str">
        <f>MID(טבלה1[[#This Row],[course_title]],2,10)</f>
        <v>orso intro</v>
      </c>
      <c r="F3037" t="s">
        <v>2183</v>
      </c>
      <c r="G3037" t="str">
        <f>REPLACE(טבלה1[[#This Row],[url]],19,3,"com")</f>
        <v>https://www.udemy.com/corso-introduttivo-al-trading-profittevole/</v>
      </c>
      <c r="H3037" t="b">
        <v>1</v>
      </c>
      <c r="I3037" s="4">
        <v>20</v>
      </c>
      <c r="J3037" s="5">
        <v>132</v>
      </c>
      <c r="K3037" s="5">
        <v>9</v>
      </c>
      <c r="L3037" s="5">
        <v>9</v>
      </c>
      <c r="M3037">
        <v>2</v>
      </c>
      <c r="N3037" t="str">
        <f>VLOOKUP(טבלה1[[#This Row],[level_id]],Level_id!$A$2:$B$5,2)</f>
        <v>Beginner Level</v>
      </c>
      <c r="O3037" t="str">
        <f>LOWER(טבלה1[[#This Row],[level_desc]])</f>
        <v>beginner level</v>
      </c>
      <c r="P3037" s="3" t="str">
        <f>UPPER(טבלה1[[#This Row],[small letters]])</f>
        <v>BEGINNER LEVEL</v>
      </c>
      <c r="Q3037">
        <f>LEN(טבלה1[[#This Row],[no spaces]])</f>
        <v>14</v>
      </c>
      <c r="R3037" t="str">
        <f>TRIM(טבלה1[[#This Row],[small letters]])</f>
        <v>beginner level</v>
      </c>
      <c r="S3037" s="6">
        <v>1</v>
      </c>
      <c r="T3037" s="12">
        <v>42331</v>
      </c>
      <c r="U3037" s="6">
        <f>DAY(טבלה1[[#This Row],[published_date]])</f>
        <v>23</v>
      </c>
      <c r="V3037" s="6">
        <f>MONTH(טבלה1[[#This Row],[published_date]])</f>
        <v>11</v>
      </c>
      <c r="W3037" s="6">
        <f>YEAR(טבלה1[[#This Row],[published_date]])</f>
        <v>2015</v>
      </c>
      <c r="X3037">
        <v>1</v>
      </c>
      <c r="Y3037" t="str">
        <f>VLOOKUP(טבלה1[[#This Row],[subject_id]],Subject_id!$A$2:$B$5,2)</f>
        <v>Business Finance</v>
      </c>
      <c r="Z3037" s="7">
        <v>43465</v>
      </c>
      <c r="AA3037">
        <f>_xlfn.DAYS(טבלה1[[#This Row],[Removal_date]],טבלה1[[#This Row],[published_date]])</f>
        <v>1134</v>
      </c>
      <c r="AB3037" s="4">
        <f>טבלה1[[#This Row],[price]]*טבלה1[[#This Row],[num_subscribers]]</f>
        <v>2640</v>
      </c>
    </row>
    <row r="3038" spans="1:28" x14ac:dyDescent="0.3">
      <c r="A3038">
        <v>677802</v>
      </c>
      <c r="B3038" t="s">
        <v>796</v>
      </c>
      <c r="C3038" t="str">
        <f>LEFT(טבלה1[[#This Row],[course_title]],10)</f>
        <v xml:space="preserve">Adventure </v>
      </c>
      <c r="D3038" t="str">
        <f>RIGHT(טבלה1[[#This Row],[course_title]],10)</f>
        <v xml:space="preserve"> off debt </v>
      </c>
      <c r="E3038" t="str">
        <f>MID(טבלה1[[#This Row],[course_title]],2,10)</f>
        <v>dventure C</v>
      </c>
      <c r="F3038" t="s">
        <v>797</v>
      </c>
      <c r="G3038" t="str">
        <f>REPLACE(טבלה1[[#This Row],[url]],19,3,"com")</f>
        <v>https://www.udemy.com/how-to-pay-off-debt/</v>
      </c>
      <c r="H3038" t="b">
        <v>1</v>
      </c>
      <c r="I3038" s="4">
        <v>20</v>
      </c>
      <c r="J3038" s="5">
        <v>2895</v>
      </c>
      <c r="K3038" s="5">
        <v>56</v>
      </c>
      <c r="L3038" s="5">
        <v>14</v>
      </c>
      <c r="M3038">
        <v>2</v>
      </c>
      <c r="N3038" t="str">
        <f>VLOOKUP(טבלה1[[#This Row],[level_id]],Level_id!$A$2:$B$5,2)</f>
        <v>Beginner Level</v>
      </c>
      <c r="O3038" t="str">
        <f>LOWER(טבלה1[[#This Row],[level_desc]])</f>
        <v>beginner level</v>
      </c>
      <c r="P3038" s="3" t="str">
        <f>UPPER(טבלה1[[#This Row],[small letters]])</f>
        <v>BEGINNER LEVEL</v>
      </c>
      <c r="Q3038">
        <f>LEN(טבלה1[[#This Row],[no spaces]])</f>
        <v>14</v>
      </c>
      <c r="R3038" t="str">
        <f>TRIM(טבלה1[[#This Row],[small letters]])</f>
        <v>beginner level</v>
      </c>
      <c r="S3038" s="6">
        <v>1</v>
      </c>
      <c r="T3038" s="12">
        <v>42331</v>
      </c>
      <c r="U3038" s="6">
        <f>DAY(טבלה1[[#This Row],[published_date]])</f>
        <v>23</v>
      </c>
      <c r="V3038" s="6">
        <f>MONTH(טבלה1[[#This Row],[published_date]])</f>
        <v>11</v>
      </c>
      <c r="W3038" s="6">
        <f>YEAR(טבלה1[[#This Row],[published_date]])</f>
        <v>2015</v>
      </c>
      <c r="X3038">
        <v>1</v>
      </c>
      <c r="Y3038" t="str">
        <f>VLOOKUP(טבלה1[[#This Row],[subject_id]],Subject_id!$A$2:$B$5,2)</f>
        <v>Business Finance</v>
      </c>
      <c r="Z3038" s="7">
        <v>43245</v>
      </c>
      <c r="AA3038">
        <f>_xlfn.DAYS(טבלה1[[#This Row],[Removal_date]],טבלה1[[#This Row],[published_date]])</f>
        <v>914</v>
      </c>
      <c r="AB3038" s="4">
        <f>טבלה1[[#This Row],[price]]*טבלה1[[#This Row],[num_subscribers]]</f>
        <v>57900</v>
      </c>
    </row>
    <row r="3039" spans="1:28" x14ac:dyDescent="0.3">
      <c r="A3039">
        <v>683394</v>
      </c>
      <c r="B3039" t="s">
        <v>5946</v>
      </c>
      <c r="C3039" t="str">
        <f>LEFT(טבלה1[[#This Row],[course_title]],10)</f>
        <v>The comple</v>
      </c>
      <c r="D3039" t="str">
        <f>RIGHT(טבלה1[[#This Row],[course_title]],10)</f>
        <v>ML5 course</v>
      </c>
      <c r="E3039" t="str">
        <f>MID(טבלה1[[#This Row],[course_title]],2,10)</f>
        <v>he complet</v>
      </c>
      <c r="F3039" t="s">
        <v>5947</v>
      </c>
      <c r="G3039" t="str">
        <f>REPLACE(טבלה1[[#This Row],[url]],19,3,"com")</f>
        <v>https://www.udemy.com/learn-html-by-building-websites/</v>
      </c>
      <c r="H3039" t="b">
        <v>1</v>
      </c>
      <c r="I3039" s="4">
        <v>20</v>
      </c>
      <c r="J3039" s="5">
        <v>3461</v>
      </c>
      <c r="K3039" s="5">
        <v>11</v>
      </c>
      <c r="L3039" s="5">
        <v>23</v>
      </c>
      <c r="M3039">
        <v>2</v>
      </c>
      <c r="N3039" t="str">
        <f>VLOOKUP(טבלה1[[#This Row],[level_id]],Level_id!$A$2:$B$5,2)</f>
        <v>Beginner Level</v>
      </c>
      <c r="O3039" t="str">
        <f>LOWER(טבלה1[[#This Row],[level_desc]])</f>
        <v>beginner level</v>
      </c>
      <c r="P3039" s="3" t="str">
        <f>UPPER(טבלה1[[#This Row],[small letters]])</f>
        <v>BEGINNER LEVEL</v>
      </c>
      <c r="Q3039">
        <f>LEN(טבלה1[[#This Row],[no spaces]])</f>
        <v>14</v>
      </c>
      <c r="R3039" t="str">
        <f>TRIM(טבלה1[[#This Row],[small letters]])</f>
        <v>beginner level</v>
      </c>
      <c r="S3039" s="6">
        <v>1.5</v>
      </c>
      <c r="T3039" s="12">
        <v>42340</v>
      </c>
      <c r="U3039" s="6">
        <f>DAY(טבלה1[[#This Row],[published_date]])</f>
        <v>2</v>
      </c>
      <c r="V3039" s="6">
        <f>MONTH(טבלה1[[#This Row],[published_date]])</f>
        <v>12</v>
      </c>
      <c r="W3039" s="6">
        <f>YEAR(טבלה1[[#This Row],[published_date]])</f>
        <v>2015</v>
      </c>
      <c r="X3039">
        <v>4</v>
      </c>
      <c r="Y3039" t="str">
        <f>VLOOKUP(טבלה1[[#This Row],[subject_id]],Subject_id!$A$2:$B$5,2)</f>
        <v>Web Development</v>
      </c>
      <c r="Z3039" s="7">
        <v>43465</v>
      </c>
      <c r="AA3039">
        <f>_xlfn.DAYS(טבלה1[[#This Row],[Removal_date]],טבלה1[[#This Row],[published_date]])</f>
        <v>1125</v>
      </c>
      <c r="AB3039" s="4">
        <f>טבלה1[[#This Row],[price]]*טבלה1[[#This Row],[num_subscribers]]</f>
        <v>69220</v>
      </c>
    </row>
    <row r="3040" spans="1:28" x14ac:dyDescent="0.3">
      <c r="A3040">
        <v>687742</v>
      </c>
      <c r="B3040" t="s">
        <v>4510</v>
      </c>
      <c r="C3040" t="str">
        <f>LEFT(טבלה1[[#This Row],[course_title]],10)</f>
        <v>ã“ã©ã‚‚ã</v>
      </c>
      <c r="D3040" t="str">
        <f>RIGHT(טבלה1[[#This Row],[course_title]],10)</f>
        <v>ªã‚¹ãƒˆâ…¡</v>
      </c>
      <c r="E3040" t="str">
        <f>MID(טבלה1[[#This Row],[course_title]],2,10)</f>
        <v>“ã©ã‚‚ã‚</v>
      </c>
      <c r="F3040" t="s">
        <v>4511</v>
      </c>
      <c r="G3040" t="str">
        <f>REPLACE(טבלה1[[#This Row],[url]],19,3,"com")</f>
        <v>https://www.udemy.com/takalittle2/</v>
      </c>
      <c r="H3040" t="b">
        <v>1</v>
      </c>
      <c r="I3040" s="4">
        <v>20</v>
      </c>
      <c r="J3040" s="5">
        <v>2</v>
      </c>
      <c r="K3040" s="5">
        <v>0</v>
      </c>
      <c r="L3040" s="5">
        <v>47</v>
      </c>
      <c r="M3040">
        <v>2</v>
      </c>
      <c r="N3040" t="str">
        <f>VLOOKUP(טבלה1[[#This Row],[level_id]],Level_id!$A$2:$B$5,2)</f>
        <v>Beginner Level</v>
      </c>
      <c r="O3040" t="str">
        <f>LOWER(טבלה1[[#This Row],[level_desc]])</f>
        <v>beginner level</v>
      </c>
      <c r="P3040" s="3" t="str">
        <f>UPPER(טבלה1[[#This Row],[small letters]])</f>
        <v>BEGINNER LEVEL</v>
      </c>
      <c r="Q3040">
        <f>LEN(טבלה1[[#This Row],[no spaces]])</f>
        <v>14</v>
      </c>
      <c r="R3040" t="str">
        <f>TRIM(טבלה1[[#This Row],[small letters]])</f>
        <v>beginner level</v>
      </c>
      <c r="S3040" s="6">
        <v>3.5</v>
      </c>
      <c r="T3040" s="12">
        <v>42418</v>
      </c>
      <c r="U3040" s="6">
        <f>DAY(טבלה1[[#This Row],[published_date]])</f>
        <v>18</v>
      </c>
      <c r="V3040" s="6">
        <f>MONTH(טבלה1[[#This Row],[published_date]])</f>
        <v>2</v>
      </c>
      <c r="W3040" s="6">
        <f>YEAR(טבלה1[[#This Row],[published_date]])</f>
        <v>2016</v>
      </c>
      <c r="X3040">
        <v>3</v>
      </c>
      <c r="Y3040" t="str">
        <f>VLOOKUP(טבלה1[[#This Row],[subject_id]],Subject_id!$A$2:$B$5,2)</f>
        <v>Musical Instruments</v>
      </c>
      <c r="Z3040" s="7">
        <v>43465</v>
      </c>
      <c r="AA3040">
        <f>_xlfn.DAYS(טבלה1[[#This Row],[Removal_date]],טבלה1[[#This Row],[published_date]])</f>
        <v>1047</v>
      </c>
      <c r="AB3040" s="4">
        <f>טבלה1[[#This Row],[price]]*טבלה1[[#This Row],[num_subscribers]]</f>
        <v>40</v>
      </c>
    </row>
    <row r="3041" spans="1:28" x14ac:dyDescent="0.3">
      <c r="A3041">
        <v>690546</v>
      </c>
      <c r="B3041" t="s">
        <v>1450</v>
      </c>
      <c r="C3041" t="str">
        <f>LEFT(טבלה1[[#This Row],[course_title]],10)</f>
        <v>UK Self As</v>
      </c>
      <c r="D3041" t="str">
        <f>RIGHT(טבלה1[[#This Row],[course_title]],10)</f>
        <v>ing Online</v>
      </c>
      <c r="E3041" t="str">
        <f>MID(טבלה1[[#This Row],[course_title]],2,10)</f>
        <v>K Self Ass</v>
      </c>
      <c r="F3041" t="s">
        <v>1451</v>
      </c>
      <c r="G3041" t="str">
        <f>REPLACE(טבלה1[[#This Row],[url]],19,3,"com")</f>
        <v>https://www.udemy.com/uk-tax-return/</v>
      </c>
      <c r="H3041" t="b">
        <v>1</v>
      </c>
      <c r="I3041" s="4">
        <v>20</v>
      </c>
      <c r="J3041" s="5">
        <v>23</v>
      </c>
      <c r="K3041" s="5">
        <v>7</v>
      </c>
      <c r="L3041" s="5">
        <v>6</v>
      </c>
      <c r="M3041">
        <v>1</v>
      </c>
      <c r="N3041" t="str">
        <f>VLOOKUP(טבלה1[[#This Row],[level_id]],Level_id!$A$2:$B$5,2)</f>
        <v>All levels</v>
      </c>
      <c r="O3041" t="str">
        <f>LOWER(טבלה1[[#This Row],[level_desc]])</f>
        <v>all levels</v>
      </c>
      <c r="P3041" s="3" t="str">
        <f>UPPER(טבלה1[[#This Row],[small letters]])</f>
        <v>ALL LEVELS</v>
      </c>
      <c r="Q3041">
        <f>LEN(טבלה1[[#This Row],[no spaces]])</f>
        <v>10</v>
      </c>
      <c r="R3041" t="str">
        <f>TRIM(טבלה1[[#This Row],[small letters]])</f>
        <v>all levels</v>
      </c>
      <c r="S3041" s="6">
        <v>0.46666666699999998</v>
      </c>
      <c r="T3041" s="12">
        <v>42345</v>
      </c>
      <c r="U3041" s="6">
        <f>DAY(טבלה1[[#This Row],[published_date]])</f>
        <v>7</v>
      </c>
      <c r="V3041" s="6">
        <f>MONTH(טבלה1[[#This Row],[published_date]])</f>
        <v>12</v>
      </c>
      <c r="W3041" s="6">
        <f>YEAR(טבלה1[[#This Row],[published_date]])</f>
        <v>2015</v>
      </c>
      <c r="X3041">
        <v>1</v>
      </c>
      <c r="Y3041" t="str">
        <f>VLOOKUP(טבלה1[[#This Row],[subject_id]],Subject_id!$A$2:$B$5,2)</f>
        <v>Business Finance</v>
      </c>
      <c r="Z3041" s="7">
        <v>43318</v>
      </c>
      <c r="AA3041">
        <f>_xlfn.DAYS(טבלה1[[#This Row],[Removal_date]],טבלה1[[#This Row],[published_date]])</f>
        <v>973</v>
      </c>
      <c r="AB3041" s="4">
        <f>טבלה1[[#This Row],[price]]*טבלה1[[#This Row],[num_subscribers]]</f>
        <v>460</v>
      </c>
    </row>
    <row r="3042" spans="1:28" x14ac:dyDescent="0.3">
      <c r="A3042">
        <v>690788</v>
      </c>
      <c r="B3042" t="s">
        <v>5896</v>
      </c>
      <c r="C3042" t="str">
        <f>LEFT(טבלה1[[#This Row],[course_title]],10)</f>
        <v xml:space="preserve">Learn PHP </v>
      </c>
      <c r="D3042" t="str">
        <f>RIGHT(טבלה1[[#This Row],[course_title]],10)</f>
        <v>ers - Lite</v>
      </c>
      <c r="E3042" t="str">
        <f>MID(טבלה1[[#This Row],[course_title]],2,10)</f>
        <v>earn PHP P</v>
      </c>
      <c r="F3042" t="s">
        <v>5897</v>
      </c>
      <c r="G3042" t="str">
        <f>REPLACE(טבלה1[[#This Row],[url]],19,3,"com")</f>
        <v>https://www.udemy.com/learn-php-programming-for-absolute-beginners-lite/</v>
      </c>
      <c r="H3042" t="b">
        <v>1</v>
      </c>
      <c r="I3042" s="4">
        <v>20</v>
      </c>
      <c r="J3042" s="5">
        <v>2749</v>
      </c>
      <c r="K3042" s="5">
        <v>62</v>
      </c>
      <c r="L3042" s="5">
        <v>7</v>
      </c>
      <c r="M3042">
        <v>1</v>
      </c>
      <c r="N3042" t="str">
        <f>VLOOKUP(טבלה1[[#This Row],[level_id]],Level_id!$A$2:$B$5,2)</f>
        <v>All levels</v>
      </c>
      <c r="O3042" t="str">
        <f>LOWER(טבלה1[[#This Row],[level_desc]])</f>
        <v>all levels</v>
      </c>
      <c r="P3042" s="3" t="str">
        <f>UPPER(טבלה1[[#This Row],[small letters]])</f>
        <v>ALL LEVELS</v>
      </c>
      <c r="Q3042">
        <f>LEN(טבלה1[[#This Row],[no spaces]])</f>
        <v>10</v>
      </c>
      <c r="R3042" t="str">
        <f>TRIM(טבלה1[[#This Row],[small letters]])</f>
        <v>all levels</v>
      </c>
      <c r="S3042" s="6">
        <v>0.68333333299999999</v>
      </c>
      <c r="T3042" s="12">
        <v>42353</v>
      </c>
      <c r="U3042" s="6">
        <f>DAY(טבלה1[[#This Row],[published_date]])</f>
        <v>15</v>
      </c>
      <c r="V3042" s="6">
        <f>MONTH(טבלה1[[#This Row],[published_date]])</f>
        <v>12</v>
      </c>
      <c r="W3042" s="6">
        <f>YEAR(טבלה1[[#This Row],[published_date]])</f>
        <v>2015</v>
      </c>
      <c r="X3042">
        <v>4</v>
      </c>
      <c r="Y3042" t="str">
        <f>VLOOKUP(טבלה1[[#This Row],[subject_id]],Subject_id!$A$2:$B$5,2)</f>
        <v>Web Development</v>
      </c>
      <c r="Z3042" s="7">
        <v>43734</v>
      </c>
      <c r="AA3042">
        <f>_xlfn.DAYS(טבלה1[[#This Row],[Removal_date]],טבלה1[[#This Row],[published_date]])</f>
        <v>1381</v>
      </c>
      <c r="AB3042" s="4">
        <f>טבלה1[[#This Row],[price]]*טבלה1[[#This Row],[num_subscribers]]</f>
        <v>54980</v>
      </c>
    </row>
    <row r="3043" spans="1:28" x14ac:dyDescent="0.3">
      <c r="A3043">
        <v>690966</v>
      </c>
      <c r="B3043" t="s">
        <v>7199</v>
      </c>
      <c r="C3043" t="str">
        <f>LEFT(טבלה1[[#This Row],[course_title]],10)</f>
        <v>Learn Azur</v>
      </c>
      <c r="D3043" t="str">
        <f>RIGHT(טבלה1[[#This Row],[course_title]],10)</f>
        <v>ep by Step</v>
      </c>
      <c r="E3043" t="str">
        <f>MID(טבלה1[[#This Row],[course_title]],2,10)</f>
        <v>earn Azure</v>
      </c>
      <c r="F3043" t="s">
        <v>7200</v>
      </c>
      <c r="G3043" t="str">
        <f>REPLACE(טבלה1[[#This Row],[url]],19,3,"com")</f>
        <v>https://www.udemy.com/marutiazure/</v>
      </c>
      <c r="H3043" t="b">
        <v>1</v>
      </c>
      <c r="I3043" s="4">
        <v>20</v>
      </c>
      <c r="J3043" s="5">
        <v>791</v>
      </c>
      <c r="K3043" s="5">
        <v>29</v>
      </c>
      <c r="L3043" s="5">
        <v>24</v>
      </c>
      <c r="M3043">
        <v>4</v>
      </c>
      <c r="N3043" t="str">
        <f>VLOOKUP(טבלה1[[#This Row],[level_id]],Level_id!$A$2:$B$5,2)</f>
        <v>Intermediate Level</v>
      </c>
      <c r="O3043" t="str">
        <f>LOWER(טבלה1[[#This Row],[level_desc]])</f>
        <v>intermediate level</v>
      </c>
      <c r="P3043" s="3" t="str">
        <f>UPPER(טבלה1[[#This Row],[small letters]])</f>
        <v>INTERMEDIATE LEVEL</v>
      </c>
      <c r="Q3043">
        <f>LEN(טבלה1[[#This Row],[no spaces]])</f>
        <v>18</v>
      </c>
      <c r="R3043" t="str">
        <f>TRIM(טבלה1[[#This Row],[small letters]])</f>
        <v>intermediate level</v>
      </c>
      <c r="S3043" s="6">
        <v>2.5</v>
      </c>
      <c r="T3043" s="12">
        <v>42408</v>
      </c>
      <c r="U3043" s="6">
        <f>DAY(טבלה1[[#This Row],[published_date]])</f>
        <v>8</v>
      </c>
      <c r="V3043" s="6">
        <f>MONTH(טבלה1[[#This Row],[published_date]])</f>
        <v>2</v>
      </c>
      <c r="W3043" s="6">
        <f>YEAR(טבלה1[[#This Row],[published_date]])</f>
        <v>2016</v>
      </c>
      <c r="X3043">
        <v>4</v>
      </c>
      <c r="Y3043" t="str">
        <f>VLOOKUP(טבלה1[[#This Row],[subject_id]],Subject_id!$A$2:$B$5,2)</f>
        <v>Web Development</v>
      </c>
      <c r="Z3043" s="7">
        <v>44114</v>
      </c>
      <c r="AA3043">
        <f>_xlfn.DAYS(טבלה1[[#This Row],[Removal_date]],טבלה1[[#This Row],[published_date]])</f>
        <v>1706</v>
      </c>
      <c r="AB3043" s="4">
        <f>טבלה1[[#This Row],[price]]*טבלה1[[#This Row],[num_subscribers]]</f>
        <v>15820</v>
      </c>
    </row>
    <row r="3044" spans="1:28" x14ac:dyDescent="0.3">
      <c r="A3044">
        <v>692268</v>
      </c>
      <c r="B3044" t="s">
        <v>2322</v>
      </c>
      <c r="C3044" t="str">
        <f>LEFT(טבלה1[[#This Row],[course_title]],10)</f>
        <v>Learn Busi</v>
      </c>
      <c r="D3044" t="str">
        <f>RIGHT(טבלה1[[#This Row],[course_title]],10)</f>
        <v xml:space="preserve">ess Coach </v>
      </c>
      <c r="E3044" t="str">
        <f>MID(טבלה1[[#This Row],[course_title]],2,10)</f>
        <v>earn Busin</v>
      </c>
      <c r="F3044" t="s">
        <v>2323</v>
      </c>
      <c r="G3044" t="str">
        <f>REPLACE(טבלה1[[#This Row],[url]],19,3,"com")</f>
        <v>https://www.udemy.com/essential-business-finance-for-coaches-and-consultants/</v>
      </c>
      <c r="H3044" t="b">
        <v>1</v>
      </c>
      <c r="I3044" s="4">
        <v>20</v>
      </c>
      <c r="J3044" s="5">
        <v>741</v>
      </c>
      <c r="K3044" s="5">
        <v>4</v>
      </c>
      <c r="L3044" s="5">
        <v>22</v>
      </c>
      <c r="M3044">
        <v>2</v>
      </c>
      <c r="N3044" t="str">
        <f>VLOOKUP(טבלה1[[#This Row],[level_id]],Level_id!$A$2:$B$5,2)</f>
        <v>Beginner Level</v>
      </c>
      <c r="O3044" t="str">
        <f>LOWER(טבלה1[[#This Row],[level_desc]])</f>
        <v>beginner level</v>
      </c>
      <c r="P3044" s="3" t="str">
        <f>UPPER(טבלה1[[#This Row],[small letters]])</f>
        <v>BEGINNER LEVEL</v>
      </c>
      <c r="Q3044">
        <f>LEN(טבלה1[[#This Row],[no spaces]])</f>
        <v>14</v>
      </c>
      <c r="R3044" t="str">
        <f>TRIM(טבלה1[[#This Row],[small letters]])</f>
        <v>beginner level</v>
      </c>
      <c r="S3044" s="6">
        <v>2</v>
      </c>
      <c r="T3044" s="12">
        <v>42372</v>
      </c>
      <c r="U3044" s="6">
        <f>DAY(טבלה1[[#This Row],[published_date]])</f>
        <v>3</v>
      </c>
      <c r="V3044" s="6">
        <f>MONTH(טבלה1[[#This Row],[published_date]])</f>
        <v>1</v>
      </c>
      <c r="W3044" s="6">
        <f>YEAR(טבלה1[[#This Row],[published_date]])</f>
        <v>2016</v>
      </c>
      <c r="X3044">
        <v>1</v>
      </c>
      <c r="Y3044" t="str">
        <f>VLOOKUP(טבלה1[[#This Row],[subject_id]],Subject_id!$A$2:$B$5,2)</f>
        <v>Business Finance</v>
      </c>
      <c r="Z3044" s="7">
        <v>43465</v>
      </c>
      <c r="AA3044">
        <f>_xlfn.DAYS(טבלה1[[#This Row],[Removal_date]],טבלה1[[#This Row],[published_date]])</f>
        <v>1093</v>
      </c>
      <c r="AB3044" s="4">
        <f>טבלה1[[#This Row],[price]]*טבלה1[[#This Row],[num_subscribers]]</f>
        <v>14820</v>
      </c>
    </row>
    <row r="3045" spans="1:28" x14ac:dyDescent="0.3">
      <c r="A3045">
        <v>692920</v>
      </c>
      <c r="B3045" t="s">
        <v>2608</v>
      </c>
      <c r="C3045" t="str">
        <f>LEFT(טבלה1[[#This Row],[course_title]],10)</f>
        <v>Creating a</v>
      </c>
      <c r="D3045" t="str">
        <f>RIGHT(טבלה1[[#This Row],[course_title]],10)</f>
        <v>gle Slides</v>
      </c>
      <c r="E3045" t="str">
        <f>MID(טבלה1[[#This Row],[course_title]],2,10)</f>
        <v>reating an</v>
      </c>
      <c r="F3045" t="s">
        <v>2609</v>
      </c>
      <c r="G3045" t="str">
        <f>REPLACE(טבלה1[[#This Row],[url]],19,3,"com")</f>
        <v>https://www.udemy.com/creating-an-animated-greeting-card-via-google-slides/</v>
      </c>
      <c r="H3045" t="b">
        <v>1</v>
      </c>
      <c r="I3045" s="4">
        <v>20</v>
      </c>
      <c r="J3045" s="5">
        <v>1504</v>
      </c>
      <c r="K3045" s="5">
        <v>10</v>
      </c>
      <c r="L3045" s="5">
        <v>9</v>
      </c>
      <c r="M3045">
        <v>2</v>
      </c>
      <c r="N3045" t="str">
        <f>VLOOKUP(טבלה1[[#This Row],[level_id]],Level_id!$A$2:$B$5,2)</f>
        <v>Beginner Level</v>
      </c>
      <c r="O3045" t="str">
        <f>LOWER(טבלה1[[#This Row],[level_desc]])</f>
        <v>beginner level</v>
      </c>
      <c r="P3045" s="3" t="str">
        <f>UPPER(טבלה1[[#This Row],[small letters]])</f>
        <v>BEGINNER LEVEL</v>
      </c>
      <c r="Q3045">
        <f>LEN(טבלה1[[#This Row],[no spaces]])</f>
        <v>14</v>
      </c>
      <c r="R3045" t="str">
        <f>TRIM(טבלה1[[#This Row],[small letters]])</f>
        <v>beginner level</v>
      </c>
      <c r="S3045" s="6">
        <v>1.5</v>
      </c>
      <c r="T3045" s="12">
        <v>42374</v>
      </c>
      <c r="U3045" s="6">
        <f>DAY(טבלה1[[#This Row],[published_date]])</f>
        <v>5</v>
      </c>
      <c r="V3045" s="6">
        <f>MONTH(טבלה1[[#This Row],[published_date]])</f>
        <v>1</v>
      </c>
      <c r="W3045" s="6">
        <f>YEAR(טבלה1[[#This Row],[published_date]])</f>
        <v>2016</v>
      </c>
      <c r="X3045">
        <v>2</v>
      </c>
      <c r="Y3045" t="str">
        <f>VLOOKUP(טבלה1[[#This Row],[subject_id]],Subject_id!$A$2:$B$5,2)</f>
        <v>Graphic Design</v>
      </c>
      <c r="Z3045" s="7">
        <v>43465</v>
      </c>
      <c r="AA3045">
        <f>_xlfn.DAYS(טבלה1[[#This Row],[Removal_date]],טבלה1[[#This Row],[published_date]])</f>
        <v>1091</v>
      </c>
      <c r="AB3045" s="4">
        <f>טבלה1[[#This Row],[price]]*טבלה1[[#This Row],[num_subscribers]]</f>
        <v>30080</v>
      </c>
    </row>
    <row r="3046" spans="1:28" x14ac:dyDescent="0.3">
      <c r="A3046">
        <v>699376</v>
      </c>
      <c r="B3046" t="s">
        <v>2608</v>
      </c>
      <c r="C3046" t="str">
        <f>LEFT(טבלה1[[#This Row],[course_title]],10)</f>
        <v>Creating a</v>
      </c>
      <c r="D3046" t="str">
        <f>RIGHT(טבלה1[[#This Row],[course_title]],10)</f>
        <v>gle Slides</v>
      </c>
      <c r="E3046" t="str">
        <f>MID(טבלה1[[#This Row],[course_title]],2,10)</f>
        <v>reating an</v>
      </c>
      <c r="F3046" t="s">
        <v>2674</v>
      </c>
      <c r="G3046" t="str">
        <f>REPLACE(טבלה1[[#This Row],[url]],19,3,"com")</f>
        <v>https://www.udemy.com/creating-an-animated-greeting-card-via-google-slides-2/</v>
      </c>
      <c r="H3046" t="b">
        <v>1</v>
      </c>
      <c r="I3046" s="4">
        <v>20</v>
      </c>
      <c r="J3046" s="5">
        <v>549</v>
      </c>
      <c r="K3046" s="5">
        <v>10</v>
      </c>
      <c r="L3046" s="5">
        <v>8</v>
      </c>
      <c r="M3046">
        <v>2</v>
      </c>
      <c r="N3046" t="str">
        <f>VLOOKUP(טבלה1[[#This Row],[level_id]],Level_id!$A$2:$B$5,2)</f>
        <v>Beginner Level</v>
      </c>
      <c r="O3046" t="str">
        <f>LOWER(טבלה1[[#This Row],[level_desc]])</f>
        <v>beginner level</v>
      </c>
      <c r="P3046" s="3" t="str">
        <f>UPPER(טבלה1[[#This Row],[small letters]])</f>
        <v>BEGINNER LEVEL</v>
      </c>
      <c r="Q3046">
        <f>LEN(טבלה1[[#This Row],[no spaces]])</f>
        <v>14</v>
      </c>
      <c r="R3046" t="str">
        <f>TRIM(טבלה1[[#This Row],[small letters]])</f>
        <v>beginner level</v>
      </c>
      <c r="S3046" s="6">
        <v>1</v>
      </c>
      <c r="T3046" s="12">
        <v>42472</v>
      </c>
      <c r="U3046" s="6">
        <f>DAY(טבלה1[[#This Row],[published_date]])</f>
        <v>12</v>
      </c>
      <c r="V3046" s="6">
        <f>MONTH(טבלה1[[#This Row],[published_date]])</f>
        <v>4</v>
      </c>
      <c r="W3046" s="6">
        <f>YEAR(טבלה1[[#This Row],[published_date]])</f>
        <v>2016</v>
      </c>
      <c r="X3046">
        <v>2</v>
      </c>
      <c r="Y3046" t="str">
        <f>VLOOKUP(טבלה1[[#This Row],[subject_id]],Subject_id!$A$2:$B$5,2)</f>
        <v>Graphic Design</v>
      </c>
      <c r="Z3046" s="7">
        <v>43465</v>
      </c>
      <c r="AA3046">
        <f>_xlfn.DAYS(טבלה1[[#This Row],[Removal_date]],טבלה1[[#This Row],[published_date]])</f>
        <v>993</v>
      </c>
      <c r="AB3046" s="4">
        <f>טבלה1[[#This Row],[price]]*טבלה1[[#This Row],[num_subscribers]]</f>
        <v>10980</v>
      </c>
    </row>
    <row r="3047" spans="1:28" x14ac:dyDescent="0.3">
      <c r="A3047">
        <v>699380</v>
      </c>
      <c r="B3047" t="s">
        <v>2608</v>
      </c>
      <c r="C3047" t="str">
        <f>LEFT(טבלה1[[#This Row],[course_title]],10)</f>
        <v>Creating a</v>
      </c>
      <c r="D3047" t="str">
        <f>RIGHT(טבלה1[[#This Row],[course_title]],10)</f>
        <v>gle Slides</v>
      </c>
      <c r="E3047" t="str">
        <f>MID(טבלה1[[#This Row],[course_title]],2,10)</f>
        <v>reating an</v>
      </c>
      <c r="F3047" t="s">
        <v>2899</v>
      </c>
      <c r="G3047" t="str">
        <f>REPLACE(טבלה1[[#This Row],[url]],19,3,"com")</f>
        <v>https://www.udemy.com/creating-an-animated-greeting-card-via-google-slides-3/</v>
      </c>
      <c r="H3047" t="b">
        <v>1</v>
      </c>
      <c r="I3047" s="4">
        <v>20</v>
      </c>
      <c r="J3047" s="5">
        <v>770</v>
      </c>
      <c r="K3047" s="5">
        <v>8</v>
      </c>
      <c r="L3047" s="5">
        <v>8</v>
      </c>
      <c r="M3047">
        <v>4</v>
      </c>
      <c r="N3047" t="str">
        <f>VLOOKUP(טבלה1[[#This Row],[level_id]],Level_id!$A$2:$B$5,2)</f>
        <v>Intermediate Level</v>
      </c>
      <c r="O3047" t="str">
        <f>LOWER(טבלה1[[#This Row],[level_desc]])</f>
        <v>intermediate level</v>
      </c>
      <c r="P3047" s="3" t="str">
        <f>UPPER(טבלה1[[#This Row],[small letters]])</f>
        <v>INTERMEDIATE LEVEL</v>
      </c>
      <c r="Q3047">
        <f>LEN(טבלה1[[#This Row],[no spaces]])</f>
        <v>18</v>
      </c>
      <c r="R3047" t="str">
        <f>TRIM(טבלה1[[#This Row],[small letters]])</f>
        <v>intermediate level</v>
      </c>
      <c r="S3047" s="6">
        <v>1</v>
      </c>
      <c r="T3047" s="12">
        <v>42496</v>
      </c>
      <c r="U3047" s="6">
        <f>DAY(טבלה1[[#This Row],[published_date]])</f>
        <v>6</v>
      </c>
      <c r="V3047" s="6">
        <f>MONTH(טבלה1[[#This Row],[published_date]])</f>
        <v>5</v>
      </c>
      <c r="W3047" s="6">
        <f>YEAR(טבלה1[[#This Row],[published_date]])</f>
        <v>2016</v>
      </c>
      <c r="X3047">
        <v>2</v>
      </c>
      <c r="Y3047" t="str">
        <f>VLOOKUP(טבלה1[[#This Row],[subject_id]],Subject_id!$A$2:$B$5,2)</f>
        <v>Graphic Design</v>
      </c>
      <c r="Z3047" s="7">
        <v>44114</v>
      </c>
      <c r="AA3047">
        <f>_xlfn.DAYS(טבלה1[[#This Row],[Removal_date]],טבלה1[[#This Row],[published_date]])</f>
        <v>1618</v>
      </c>
      <c r="AB3047" s="4">
        <f>טבלה1[[#This Row],[price]]*טבלה1[[#This Row],[num_subscribers]]</f>
        <v>15400</v>
      </c>
    </row>
    <row r="3048" spans="1:28" x14ac:dyDescent="0.3">
      <c r="A3048">
        <v>699382</v>
      </c>
      <c r="B3048" t="s">
        <v>3176</v>
      </c>
      <c r="C3048" t="str">
        <f>LEFT(טבלה1[[#This Row],[course_title]],10)</f>
        <v>Creating a</v>
      </c>
      <c r="D3048" t="str">
        <f>RIGHT(טבלה1[[#This Row],[course_title]],10)</f>
        <v>gle Slides</v>
      </c>
      <c r="E3048" t="str">
        <f>MID(טבלה1[[#This Row],[course_title]],2,10)</f>
        <v>reating an</v>
      </c>
      <c r="F3048" t="s">
        <v>3177</v>
      </c>
      <c r="G3048" t="str">
        <f>REPLACE(טבלה1[[#This Row],[url]],19,3,"com")</f>
        <v>https://www.udemy.com/creating-an-animated-greeting-card-via-google-slides-4/</v>
      </c>
      <c r="H3048" t="b">
        <v>1</v>
      </c>
      <c r="I3048" s="4">
        <v>20</v>
      </c>
      <c r="J3048" s="5">
        <v>679</v>
      </c>
      <c r="K3048" s="5">
        <v>5</v>
      </c>
      <c r="L3048" s="5">
        <v>9</v>
      </c>
      <c r="M3048">
        <v>4</v>
      </c>
      <c r="N3048" t="str">
        <f>VLOOKUP(טבלה1[[#This Row],[level_id]],Level_id!$A$2:$B$5,2)</f>
        <v>Intermediate Level</v>
      </c>
      <c r="O3048" t="str">
        <f>LOWER(טבלה1[[#This Row],[level_desc]])</f>
        <v>intermediate level</v>
      </c>
      <c r="P3048" s="3" t="str">
        <f>UPPER(טבלה1[[#This Row],[small letters]])</f>
        <v>INTERMEDIATE LEVEL</v>
      </c>
      <c r="Q3048">
        <f>LEN(טבלה1[[#This Row],[no spaces]])</f>
        <v>18</v>
      </c>
      <c r="R3048" t="str">
        <f>TRIM(טבלה1[[#This Row],[small letters]])</f>
        <v>intermediate level</v>
      </c>
      <c r="S3048" s="6">
        <v>1</v>
      </c>
      <c r="T3048" s="12">
        <v>42520</v>
      </c>
      <c r="U3048" s="6">
        <f>DAY(טבלה1[[#This Row],[published_date]])</f>
        <v>30</v>
      </c>
      <c r="V3048" s="6">
        <f>MONTH(טבלה1[[#This Row],[published_date]])</f>
        <v>5</v>
      </c>
      <c r="W3048" s="6">
        <f>YEAR(טבלה1[[#This Row],[published_date]])</f>
        <v>2016</v>
      </c>
      <c r="X3048">
        <v>2</v>
      </c>
      <c r="Y3048" t="str">
        <f>VLOOKUP(טבלה1[[#This Row],[subject_id]],Subject_id!$A$2:$B$5,2)</f>
        <v>Graphic Design</v>
      </c>
      <c r="Z3048" s="7">
        <v>44114</v>
      </c>
      <c r="AA3048">
        <f>_xlfn.DAYS(טבלה1[[#This Row],[Removal_date]],טבלה1[[#This Row],[published_date]])</f>
        <v>1594</v>
      </c>
      <c r="AB3048" s="4">
        <f>טבלה1[[#This Row],[price]]*טבלה1[[#This Row],[num_subscribers]]</f>
        <v>13580</v>
      </c>
    </row>
    <row r="3049" spans="1:28" x14ac:dyDescent="0.3">
      <c r="A3049">
        <v>700140</v>
      </c>
      <c r="B3049" t="s">
        <v>2270</v>
      </c>
      <c r="C3049" t="str">
        <f>LEFT(טבלה1[[#This Row],[course_title]],10)</f>
        <v>Developing</v>
      </c>
      <c r="D3049" t="str">
        <f>RIGHT(טבלה1[[#This Row],[course_title]],10)</f>
        <v>ng Success</v>
      </c>
      <c r="E3049" t="str">
        <f>MID(טבלה1[[#This Row],[course_title]],2,10)</f>
        <v xml:space="preserve">eveloping </v>
      </c>
      <c r="F3049" t="s">
        <v>2271</v>
      </c>
      <c r="G3049" t="str">
        <f>REPLACE(טבלה1[[#This Row],[url]],19,3,"com")</f>
        <v>https://www.udemy.com/developing-a-trading-strategy-your-guide-to-making-millions/</v>
      </c>
      <c r="H3049" t="b">
        <v>1</v>
      </c>
      <c r="I3049" s="4">
        <v>20</v>
      </c>
      <c r="J3049" s="5">
        <v>1044</v>
      </c>
      <c r="K3049" s="5">
        <v>8</v>
      </c>
      <c r="L3049" s="5">
        <v>16</v>
      </c>
      <c r="M3049">
        <v>1</v>
      </c>
      <c r="N3049" t="str">
        <f>VLOOKUP(טבלה1[[#This Row],[level_id]],Level_id!$A$2:$B$5,2)</f>
        <v>All levels</v>
      </c>
      <c r="O3049" t="str">
        <f>LOWER(טבלה1[[#This Row],[level_desc]])</f>
        <v>all levels</v>
      </c>
      <c r="P3049" s="3" t="str">
        <f>UPPER(טבלה1[[#This Row],[small letters]])</f>
        <v>ALL LEVELS</v>
      </c>
      <c r="Q3049">
        <f>LEN(טבלה1[[#This Row],[no spaces]])</f>
        <v>10</v>
      </c>
      <c r="R3049" t="str">
        <f>TRIM(טבלה1[[#This Row],[small letters]])</f>
        <v>all levels</v>
      </c>
      <c r="S3049" s="6">
        <v>2</v>
      </c>
      <c r="T3049" s="12">
        <v>42355</v>
      </c>
      <c r="U3049" s="6">
        <f>DAY(טבלה1[[#This Row],[published_date]])</f>
        <v>17</v>
      </c>
      <c r="V3049" s="6">
        <f>MONTH(טבלה1[[#This Row],[published_date]])</f>
        <v>12</v>
      </c>
      <c r="W3049" s="6">
        <f>YEAR(טבלה1[[#This Row],[published_date]])</f>
        <v>2015</v>
      </c>
      <c r="X3049">
        <v>1</v>
      </c>
      <c r="Y3049" t="str">
        <f>VLOOKUP(טבלה1[[#This Row],[subject_id]],Subject_id!$A$2:$B$5,2)</f>
        <v>Business Finance</v>
      </c>
      <c r="Z3049" s="7">
        <v>43734</v>
      </c>
      <c r="AA3049">
        <f>_xlfn.DAYS(טבלה1[[#This Row],[Removal_date]],טבלה1[[#This Row],[published_date]])</f>
        <v>1379</v>
      </c>
      <c r="AB3049" s="4">
        <f>טבלה1[[#This Row],[price]]*טבלה1[[#This Row],[num_subscribers]]</f>
        <v>20880</v>
      </c>
    </row>
    <row r="3050" spans="1:28" x14ac:dyDescent="0.3">
      <c r="A3050">
        <v>701662</v>
      </c>
      <c r="B3050" t="s">
        <v>4580</v>
      </c>
      <c r="C3050" t="str">
        <f>LEFT(טבלה1[[#This Row],[course_title]],10)</f>
        <v>Instant Ha</v>
      </c>
      <c r="D3050" t="str">
        <f>RIGHT(טבלה1[[#This Row],[course_title]],10)</f>
        <v>n the Jar!</v>
      </c>
      <c r="E3050" t="str">
        <f>MID(טבלה1[[#This Row],[course_title]],2,10)</f>
        <v>nstant Har</v>
      </c>
      <c r="F3050" t="s">
        <v>4581</v>
      </c>
      <c r="G3050" t="str">
        <f>REPLACE(טבלה1[[#This Row],[url]],19,3,"com")</f>
        <v>https://www.udemy.com/instant-harmonica-play-the-irish-tune-whiskey-in-the-jar/</v>
      </c>
      <c r="H3050" t="b">
        <v>1</v>
      </c>
      <c r="I3050" s="4">
        <v>20</v>
      </c>
      <c r="J3050" s="5">
        <v>41</v>
      </c>
      <c r="K3050" s="5">
        <v>1</v>
      </c>
      <c r="L3050" s="5">
        <v>13</v>
      </c>
      <c r="M3050">
        <v>1</v>
      </c>
      <c r="N3050" t="str">
        <f>VLOOKUP(טבלה1[[#This Row],[level_id]],Level_id!$A$2:$B$5,2)</f>
        <v>All levels</v>
      </c>
      <c r="O3050" t="str">
        <f>LOWER(טבלה1[[#This Row],[level_desc]])</f>
        <v>all levels</v>
      </c>
      <c r="P3050" s="3" t="str">
        <f>UPPER(טבלה1[[#This Row],[small letters]])</f>
        <v>ALL LEVELS</v>
      </c>
      <c r="Q3050">
        <f>LEN(טבלה1[[#This Row],[no spaces]])</f>
        <v>10</v>
      </c>
      <c r="R3050" t="str">
        <f>TRIM(טבלה1[[#This Row],[small letters]])</f>
        <v>all levels</v>
      </c>
      <c r="S3050" s="6">
        <v>1</v>
      </c>
      <c r="T3050" s="12">
        <v>42366</v>
      </c>
      <c r="U3050" s="6">
        <f>DAY(טבלה1[[#This Row],[published_date]])</f>
        <v>28</v>
      </c>
      <c r="V3050" s="6">
        <f>MONTH(טבלה1[[#This Row],[published_date]])</f>
        <v>12</v>
      </c>
      <c r="W3050" s="6">
        <f>YEAR(טבלה1[[#This Row],[published_date]])</f>
        <v>2015</v>
      </c>
      <c r="X3050">
        <v>3</v>
      </c>
      <c r="Y3050" t="str">
        <f>VLOOKUP(טבלה1[[#This Row],[subject_id]],Subject_id!$A$2:$B$5,2)</f>
        <v>Musical Instruments</v>
      </c>
      <c r="Z3050" s="7">
        <v>43734</v>
      </c>
      <c r="AA3050">
        <f>_xlfn.DAYS(טבלה1[[#This Row],[Removal_date]],טבלה1[[#This Row],[published_date]])</f>
        <v>1368</v>
      </c>
      <c r="AB3050" s="4">
        <f>טבלה1[[#This Row],[price]]*טבלה1[[#This Row],[num_subscribers]]</f>
        <v>820</v>
      </c>
    </row>
    <row r="3051" spans="1:28" x14ac:dyDescent="0.3">
      <c r="A3051">
        <v>704732</v>
      </c>
      <c r="B3051" t="s">
        <v>6128</v>
      </c>
      <c r="C3051" t="str">
        <f>LEFT(טבלה1[[#This Row],[course_title]],10)</f>
        <v xml:space="preserve">Learn and </v>
      </c>
      <c r="D3051" t="str">
        <f>RIGHT(טבלה1[[#This Row],[course_title]],10)</f>
        <v>HTML &amp; CSS</v>
      </c>
      <c r="E3051" t="str">
        <f>MID(טבלה1[[#This Row],[course_title]],2,10)</f>
        <v>earn and E</v>
      </c>
      <c r="F3051" t="s">
        <v>6129</v>
      </c>
      <c r="G3051" t="str">
        <f>REPLACE(טבלה1[[#This Row],[url]],19,3,"com")</f>
        <v>https://www.udemy.com/learn-and-earn-with-html-css/</v>
      </c>
      <c r="H3051" t="b">
        <v>1</v>
      </c>
      <c r="I3051" s="4">
        <v>20</v>
      </c>
      <c r="J3051" s="5">
        <v>9349</v>
      </c>
      <c r="K3051" s="5">
        <v>206</v>
      </c>
      <c r="L3051" s="5">
        <v>69</v>
      </c>
      <c r="M3051">
        <v>1</v>
      </c>
      <c r="N3051" t="str">
        <f>VLOOKUP(טבלה1[[#This Row],[level_id]],Level_id!$A$2:$B$5,2)</f>
        <v>All levels</v>
      </c>
      <c r="O3051" t="str">
        <f>LOWER(טבלה1[[#This Row],[level_desc]])</f>
        <v>all levels</v>
      </c>
      <c r="P3051" s="3" t="str">
        <f>UPPER(טבלה1[[#This Row],[small letters]])</f>
        <v>ALL LEVELS</v>
      </c>
      <c r="Q3051">
        <f>LEN(טבלה1[[#This Row],[no spaces]])</f>
        <v>10</v>
      </c>
      <c r="R3051" t="str">
        <f>TRIM(טבלה1[[#This Row],[small letters]])</f>
        <v>all levels</v>
      </c>
      <c r="S3051" s="6">
        <v>4</v>
      </c>
      <c r="T3051" s="12">
        <v>42440</v>
      </c>
      <c r="U3051" s="6">
        <f>DAY(טבלה1[[#This Row],[published_date]])</f>
        <v>11</v>
      </c>
      <c r="V3051" s="6">
        <f>MONTH(טבלה1[[#This Row],[published_date]])</f>
        <v>3</v>
      </c>
      <c r="W3051" s="6">
        <f>YEAR(טבלה1[[#This Row],[published_date]])</f>
        <v>2016</v>
      </c>
      <c r="X3051">
        <v>4</v>
      </c>
      <c r="Y3051" t="str">
        <f>VLOOKUP(טבלה1[[#This Row],[subject_id]],Subject_id!$A$2:$B$5,2)</f>
        <v>Web Development</v>
      </c>
      <c r="Z3051" s="7">
        <v>43734</v>
      </c>
      <c r="AA3051">
        <f>_xlfn.DAYS(טבלה1[[#This Row],[Removal_date]],טבלה1[[#This Row],[published_date]])</f>
        <v>1294</v>
      </c>
      <c r="AB3051" s="4">
        <f>טבלה1[[#This Row],[price]]*טבלה1[[#This Row],[num_subscribers]]</f>
        <v>186980</v>
      </c>
    </row>
    <row r="3052" spans="1:28" x14ac:dyDescent="0.3">
      <c r="A3052">
        <v>705890</v>
      </c>
      <c r="B3052" t="s">
        <v>3656</v>
      </c>
      <c r="C3052" t="str">
        <f>LEFT(טבלה1[[#This Row],[course_title]],10)</f>
        <v>Instant Ha</v>
      </c>
      <c r="D3052" t="str">
        <f>RIGHT(טבלה1[[#This Row],[course_title]],10)</f>
        <v>ind today!</v>
      </c>
      <c r="E3052" t="str">
        <f>MID(טבלה1[[#This Row],[course_title]],2,10)</f>
        <v>nstant Har</v>
      </c>
      <c r="F3052" t="s">
        <v>3657</v>
      </c>
      <c r="G3052" t="str">
        <f>REPLACE(טבלה1[[#This Row],[url]],19,3,"com")</f>
        <v>https://www.udemy.com/instant-harmonica-play-dylans-blowing-in-the-wind-today/</v>
      </c>
      <c r="H3052" t="b">
        <v>1</v>
      </c>
      <c r="I3052" s="4">
        <v>20</v>
      </c>
      <c r="J3052" s="5">
        <v>81</v>
      </c>
      <c r="K3052" s="5">
        <v>5</v>
      </c>
      <c r="L3052" s="5">
        <v>14</v>
      </c>
      <c r="M3052">
        <v>1</v>
      </c>
      <c r="N3052" t="str">
        <f>VLOOKUP(טבלה1[[#This Row],[level_id]],Level_id!$A$2:$B$5,2)</f>
        <v>All levels</v>
      </c>
      <c r="O3052" t="str">
        <f>LOWER(טבלה1[[#This Row],[level_desc]])</f>
        <v>all levels</v>
      </c>
      <c r="P3052" s="3" t="str">
        <f>UPPER(טבלה1[[#This Row],[small letters]])</f>
        <v>ALL LEVELS</v>
      </c>
      <c r="Q3052">
        <f>LEN(טבלה1[[#This Row],[no spaces]])</f>
        <v>10</v>
      </c>
      <c r="R3052" t="str">
        <f>TRIM(טבלה1[[#This Row],[small letters]])</f>
        <v>all levels</v>
      </c>
      <c r="S3052" s="6">
        <v>1</v>
      </c>
      <c r="T3052" s="12">
        <v>42381</v>
      </c>
      <c r="U3052" s="6">
        <f>DAY(טבלה1[[#This Row],[published_date]])</f>
        <v>12</v>
      </c>
      <c r="V3052" s="6">
        <f>MONTH(טבלה1[[#This Row],[published_date]])</f>
        <v>1</v>
      </c>
      <c r="W3052" s="6">
        <f>YEAR(טבלה1[[#This Row],[published_date]])</f>
        <v>2016</v>
      </c>
      <c r="X3052">
        <v>3</v>
      </c>
      <c r="Y3052" t="str">
        <f>VLOOKUP(טבלה1[[#This Row],[subject_id]],Subject_id!$A$2:$B$5,2)</f>
        <v>Musical Instruments</v>
      </c>
      <c r="Z3052" s="7">
        <v>43734</v>
      </c>
      <c r="AA3052">
        <f>_xlfn.DAYS(טבלה1[[#This Row],[Removal_date]],טבלה1[[#This Row],[published_date]])</f>
        <v>1353</v>
      </c>
      <c r="AB3052" s="4">
        <f>טבלה1[[#This Row],[price]]*טבלה1[[#This Row],[num_subscribers]]</f>
        <v>1620</v>
      </c>
    </row>
    <row r="3053" spans="1:28" x14ac:dyDescent="0.3">
      <c r="A3053">
        <v>707054</v>
      </c>
      <c r="B3053" t="s">
        <v>1426</v>
      </c>
      <c r="C3053" t="str">
        <f>LEFT(טבלה1[[#This Row],[course_title]],10)</f>
        <v>Trading St</v>
      </c>
      <c r="D3053" t="str">
        <f>RIGHT(טבלה1[[#This Row],[course_title]],10)</f>
        <v>t Fits You</v>
      </c>
      <c r="E3053" t="str">
        <f>MID(טבלה1[[#This Row],[course_title]],2,10)</f>
        <v>rading Str</v>
      </c>
      <c r="F3053" t="s">
        <v>1427</v>
      </c>
      <c r="G3053" t="str">
        <f>REPLACE(טבלה1[[#This Row],[url]],19,3,"com")</f>
        <v>https://www.udemy.com/trading-strategies-find-the-trading-strategy-that-fits-you/</v>
      </c>
      <c r="H3053" t="b">
        <v>1</v>
      </c>
      <c r="I3053" s="4">
        <v>20</v>
      </c>
      <c r="J3053" s="5">
        <v>1037</v>
      </c>
      <c r="K3053" s="5">
        <v>3</v>
      </c>
      <c r="L3053" s="5">
        <v>12</v>
      </c>
      <c r="M3053">
        <v>1</v>
      </c>
      <c r="N3053" t="str">
        <f>VLOOKUP(טבלה1[[#This Row],[level_id]],Level_id!$A$2:$B$5,2)</f>
        <v>All levels</v>
      </c>
      <c r="O3053" t="str">
        <f>LOWER(טבלה1[[#This Row],[level_desc]])</f>
        <v>all levels</v>
      </c>
      <c r="P3053" s="3" t="str">
        <f>UPPER(טבלה1[[#This Row],[small letters]])</f>
        <v>ALL LEVELS</v>
      </c>
      <c r="Q3053">
        <f>LEN(טבלה1[[#This Row],[no spaces]])</f>
        <v>10</v>
      </c>
      <c r="R3053" t="str">
        <f>TRIM(טבלה1[[#This Row],[small letters]])</f>
        <v>all levels</v>
      </c>
      <c r="S3053" s="6">
        <v>2</v>
      </c>
      <c r="T3053" s="12">
        <v>42367</v>
      </c>
      <c r="U3053" s="6">
        <f>DAY(טבלה1[[#This Row],[published_date]])</f>
        <v>29</v>
      </c>
      <c r="V3053" s="6">
        <f>MONTH(טבלה1[[#This Row],[published_date]])</f>
        <v>12</v>
      </c>
      <c r="W3053" s="6">
        <f>YEAR(טבלה1[[#This Row],[published_date]])</f>
        <v>2015</v>
      </c>
      <c r="X3053">
        <v>1</v>
      </c>
      <c r="Y3053" t="str">
        <f>VLOOKUP(טבלה1[[#This Row],[subject_id]],Subject_id!$A$2:$B$5,2)</f>
        <v>Business Finance</v>
      </c>
      <c r="Z3053" s="7">
        <v>43318</v>
      </c>
      <c r="AA3053">
        <f>_xlfn.DAYS(טבלה1[[#This Row],[Removal_date]],טבלה1[[#This Row],[published_date]])</f>
        <v>951</v>
      </c>
      <c r="AB3053" s="4">
        <f>טבלה1[[#This Row],[price]]*טבלה1[[#This Row],[num_subscribers]]</f>
        <v>20740</v>
      </c>
    </row>
    <row r="3054" spans="1:28" x14ac:dyDescent="0.3">
      <c r="A3054">
        <v>709160</v>
      </c>
      <c r="B3054" t="s">
        <v>3560</v>
      </c>
      <c r="C3054" t="str">
        <f>LEFT(טבלה1[[#This Row],[course_title]],10)</f>
        <v>T-Shirt Sa</v>
      </c>
      <c r="D3054" t="str">
        <f>RIGHT(טבלה1[[#This Row],[course_title]],10)</f>
        <v>With Canva</v>
      </c>
      <c r="E3054" t="str">
        <f>MID(טבלה1[[#This Row],[course_title]],2,10)</f>
        <v>-Shirt Sal</v>
      </c>
      <c r="F3054" t="s">
        <v>3561</v>
      </c>
      <c r="G3054" t="str">
        <f>REPLACE(טבלה1[[#This Row],[url]],19,3,"com")</f>
        <v>https://www.udemy.com/merch-by-amazon-quick-start-t-shirt-sales-using-canva-design/</v>
      </c>
      <c r="H3054" t="b">
        <v>1</v>
      </c>
      <c r="I3054" s="4">
        <v>20</v>
      </c>
      <c r="J3054" s="5">
        <v>380</v>
      </c>
      <c r="K3054" s="5">
        <v>1</v>
      </c>
      <c r="L3054" s="5">
        <v>26</v>
      </c>
      <c r="M3054">
        <v>1</v>
      </c>
      <c r="N3054" t="str">
        <f>VLOOKUP(טבלה1[[#This Row],[level_id]],Level_id!$A$2:$B$5,2)</f>
        <v>All levels</v>
      </c>
      <c r="O3054" t="str">
        <f>LOWER(טבלה1[[#This Row],[level_desc]])</f>
        <v>all levels</v>
      </c>
      <c r="P3054" s="3" t="str">
        <f>UPPER(טבלה1[[#This Row],[small letters]])</f>
        <v>ALL LEVELS</v>
      </c>
      <c r="Q3054">
        <f>LEN(טבלה1[[#This Row],[no spaces]])</f>
        <v>10</v>
      </c>
      <c r="R3054" t="str">
        <f>TRIM(טבלה1[[#This Row],[small letters]])</f>
        <v>all levels</v>
      </c>
      <c r="S3054" s="6">
        <v>1</v>
      </c>
      <c r="T3054" s="12">
        <v>42912</v>
      </c>
      <c r="U3054" s="6">
        <f>DAY(טבלה1[[#This Row],[published_date]])</f>
        <v>26</v>
      </c>
      <c r="V3054" s="6">
        <f>MONTH(טבלה1[[#This Row],[published_date]])</f>
        <v>6</v>
      </c>
      <c r="W3054" s="6">
        <f>YEAR(טבלה1[[#This Row],[published_date]])</f>
        <v>2017</v>
      </c>
      <c r="X3054">
        <v>2</v>
      </c>
      <c r="Y3054" t="str">
        <f>VLOOKUP(טבלה1[[#This Row],[subject_id]],Subject_id!$A$2:$B$5,2)</f>
        <v>Graphic Design</v>
      </c>
      <c r="Z3054" s="7">
        <v>43734</v>
      </c>
      <c r="AA3054">
        <f>_xlfn.DAYS(טבלה1[[#This Row],[Removal_date]],טבלה1[[#This Row],[published_date]])</f>
        <v>822</v>
      </c>
      <c r="AB3054" s="4">
        <f>טבלה1[[#This Row],[price]]*טבלה1[[#This Row],[num_subscribers]]</f>
        <v>7600</v>
      </c>
    </row>
    <row r="3055" spans="1:28" x14ac:dyDescent="0.3">
      <c r="A3055">
        <v>709460</v>
      </c>
      <c r="B3055" t="s">
        <v>6837</v>
      </c>
      <c r="C3055" t="str">
        <f>LEFT(טבלה1[[#This Row],[course_title]],10)</f>
        <v>Learn Rail</v>
      </c>
      <c r="D3055" t="str">
        <f>RIGHT(טבלה1[[#This Row],[course_title]],10)</f>
        <v>ute - Lite</v>
      </c>
      <c r="E3055" t="str">
        <f>MID(טבלה1[[#This Row],[course_title]],2,10)</f>
        <v>earn Rails</v>
      </c>
      <c r="F3055" t="s">
        <v>6838</v>
      </c>
      <c r="G3055" t="str">
        <f>REPLACE(טבלה1[[#This Row],[url]],19,3,"com")</f>
        <v>https://www.udemy.com/learn-rails-programming-in-less-than-30-minute-lite/</v>
      </c>
      <c r="H3055" t="b">
        <v>1</v>
      </c>
      <c r="I3055" s="4">
        <v>20</v>
      </c>
      <c r="J3055" s="5">
        <v>1235</v>
      </c>
      <c r="K3055" s="5">
        <v>25</v>
      </c>
      <c r="L3055" s="5">
        <v>7</v>
      </c>
      <c r="M3055">
        <v>1</v>
      </c>
      <c r="N3055" t="str">
        <f>VLOOKUP(טבלה1[[#This Row],[level_id]],Level_id!$A$2:$B$5,2)</f>
        <v>All levels</v>
      </c>
      <c r="O3055" t="str">
        <f>LOWER(טבלה1[[#This Row],[level_desc]])</f>
        <v>all levels</v>
      </c>
      <c r="P3055" s="3" t="str">
        <f>UPPER(טבלה1[[#This Row],[small letters]])</f>
        <v>ALL LEVELS</v>
      </c>
      <c r="Q3055">
        <f>LEN(טבלה1[[#This Row],[no spaces]])</f>
        <v>10</v>
      </c>
      <c r="R3055" t="str">
        <f>TRIM(טבלה1[[#This Row],[small letters]])</f>
        <v>all levels</v>
      </c>
      <c r="S3055" s="6">
        <v>0.63333333300000005</v>
      </c>
      <c r="T3055" s="12">
        <v>42375</v>
      </c>
      <c r="U3055" s="6">
        <f>DAY(טבלה1[[#This Row],[published_date]])</f>
        <v>6</v>
      </c>
      <c r="V3055" s="6">
        <f>MONTH(טבלה1[[#This Row],[published_date]])</f>
        <v>1</v>
      </c>
      <c r="W3055" s="6">
        <f>YEAR(טבלה1[[#This Row],[published_date]])</f>
        <v>2016</v>
      </c>
      <c r="X3055">
        <v>4</v>
      </c>
      <c r="Y3055" t="str">
        <f>VLOOKUP(טבלה1[[#This Row],[subject_id]],Subject_id!$A$2:$B$5,2)</f>
        <v>Web Development</v>
      </c>
      <c r="Z3055" s="7">
        <v>43734</v>
      </c>
      <c r="AA3055">
        <f>_xlfn.DAYS(טבלה1[[#This Row],[Removal_date]],טבלה1[[#This Row],[published_date]])</f>
        <v>1359</v>
      </c>
      <c r="AB3055" s="4">
        <f>טבלה1[[#This Row],[price]]*טבלה1[[#This Row],[num_subscribers]]</f>
        <v>24700</v>
      </c>
    </row>
    <row r="3056" spans="1:28" x14ac:dyDescent="0.3">
      <c r="A3056">
        <v>709500</v>
      </c>
      <c r="B3056" t="s">
        <v>160</v>
      </c>
      <c r="C3056" t="str">
        <f>LEFT(טבלה1[[#This Row],[course_title]],10)</f>
        <v>Forex Trad</v>
      </c>
      <c r="D3056" t="str">
        <f>RIGHT(טבלה1[[#This Row],[course_title]],10)</f>
        <v xml:space="preserve"> the Banks</v>
      </c>
      <c r="E3056" t="str">
        <f>MID(טבלה1[[#This Row],[course_title]],2,10)</f>
        <v>orex Tradi</v>
      </c>
      <c r="F3056" t="s">
        <v>161</v>
      </c>
      <c r="G3056" t="str">
        <f>REPLACE(טבלה1[[#This Row],[url]],19,3,"com")</f>
        <v>https://www.udemy.com/forex-trading-learn-the-same-strategies-used-by-banks/</v>
      </c>
      <c r="H3056" t="b">
        <v>1</v>
      </c>
      <c r="I3056" s="4">
        <v>20</v>
      </c>
      <c r="J3056" s="5">
        <v>3223</v>
      </c>
      <c r="K3056" s="5">
        <v>240</v>
      </c>
      <c r="L3056" s="5">
        <v>23</v>
      </c>
      <c r="M3056">
        <v>1</v>
      </c>
      <c r="N3056" t="str">
        <f>VLOOKUP(טבלה1[[#This Row],[level_id]],Level_id!$A$2:$B$5,2)</f>
        <v>All levels</v>
      </c>
      <c r="O3056" t="str">
        <f>LOWER(טבלה1[[#This Row],[level_desc]])</f>
        <v>all levels</v>
      </c>
      <c r="P3056" s="3" t="str">
        <f>UPPER(טבלה1[[#This Row],[small letters]])</f>
        <v>ALL LEVELS</v>
      </c>
      <c r="Q3056">
        <f>LEN(טבלה1[[#This Row],[no spaces]])</f>
        <v>10</v>
      </c>
      <c r="R3056" t="str">
        <f>TRIM(טבלה1[[#This Row],[small letters]])</f>
        <v>all levels</v>
      </c>
      <c r="S3056" s="6">
        <v>1</v>
      </c>
      <c r="T3056" s="12">
        <v>42459</v>
      </c>
      <c r="U3056" s="6">
        <f>DAY(טבלה1[[#This Row],[published_date]])</f>
        <v>30</v>
      </c>
      <c r="V3056" s="6">
        <f>MONTH(טבלה1[[#This Row],[published_date]])</f>
        <v>3</v>
      </c>
      <c r="W3056" s="6">
        <f>YEAR(טבלה1[[#This Row],[published_date]])</f>
        <v>2016</v>
      </c>
      <c r="X3056">
        <v>1</v>
      </c>
      <c r="Y3056" t="str">
        <f>VLOOKUP(טבלה1[[#This Row],[subject_id]],Subject_id!$A$2:$B$5,2)</f>
        <v>Business Finance</v>
      </c>
      <c r="Z3056" s="7">
        <v>43408</v>
      </c>
      <c r="AA3056">
        <f>_xlfn.DAYS(טבלה1[[#This Row],[Removal_date]],טבלה1[[#This Row],[published_date]])</f>
        <v>949</v>
      </c>
      <c r="AB3056" s="4">
        <f>טבלה1[[#This Row],[price]]*טבלה1[[#This Row],[num_subscribers]]</f>
        <v>64460</v>
      </c>
    </row>
    <row r="3057" spans="1:28" x14ac:dyDescent="0.3">
      <c r="A3057">
        <v>709816</v>
      </c>
      <c r="B3057" t="s">
        <v>1840</v>
      </c>
      <c r="C3057" t="str">
        <f>LEFT(טבלה1[[#This Row],[course_title]],10)</f>
        <v>Socorro! P</v>
      </c>
      <c r="D3057" t="str">
        <f>RIGHT(טבלה1[[#This Row],[course_title]],10)</f>
        <v>FinanÃ§as!</v>
      </c>
      <c r="E3057" t="str">
        <f>MID(טבלה1[[#This Row],[course_title]],2,10)</f>
        <v>ocorro! Pr</v>
      </c>
      <c r="F3057" t="s">
        <v>1841</v>
      </c>
      <c r="G3057" t="str">
        <f>REPLACE(טבלה1[[#This Row],[url]],19,3,"com")</f>
        <v>https://www.udemy.com/socorro-preciso-organizar-as-minhas-financas/</v>
      </c>
      <c r="H3057" t="b">
        <v>1</v>
      </c>
      <c r="I3057" s="4">
        <v>20</v>
      </c>
      <c r="J3057" s="5">
        <v>72</v>
      </c>
      <c r="K3057" s="5">
        <v>17</v>
      </c>
      <c r="L3057" s="5">
        <v>37</v>
      </c>
      <c r="M3057">
        <v>1</v>
      </c>
      <c r="N3057" t="str">
        <f>VLOOKUP(טבלה1[[#This Row],[level_id]],Level_id!$A$2:$B$5,2)</f>
        <v>All levels</v>
      </c>
      <c r="O3057" t="str">
        <f>LOWER(טבלה1[[#This Row],[level_desc]])</f>
        <v>all levels</v>
      </c>
      <c r="P3057" s="3" t="str">
        <f>UPPER(טבלה1[[#This Row],[small letters]])</f>
        <v>ALL LEVELS</v>
      </c>
      <c r="Q3057">
        <f>LEN(טבלה1[[#This Row],[no spaces]])</f>
        <v>10</v>
      </c>
      <c r="R3057" t="str">
        <f>TRIM(טבלה1[[#This Row],[small letters]])</f>
        <v>all levels</v>
      </c>
      <c r="S3057" s="6">
        <v>1.5</v>
      </c>
      <c r="T3057" s="12">
        <v>42377</v>
      </c>
      <c r="U3057" s="6">
        <f>DAY(טבלה1[[#This Row],[published_date]])</f>
        <v>8</v>
      </c>
      <c r="V3057" s="6">
        <f>MONTH(טבלה1[[#This Row],[published_date]])</f>
        <v>1</v>
      </c>
      <c r="W3057" s="6">
        <f>YEAR(טבלה1[[#This Row],[published_date]])</f>
        <v>2016</v>
      </c>
      <c r="X3057">
        <v>1</v>
      </c>
      <c r="Y3057" t="str">
        <f>VLOOKUP(טבלה1[[#This Row],[subject_id]],Subject_id!$A$2:$B$5,2)</f>
        <v>Business Finance</v>
      </c>
      <c r="Z3057" s="7">
        <v>43318</v>
      </c>
      <c r="AA3057">
        <f>_xlfn.DAYS(טבלה1[[#This Row],[Removal_date]],טבלה1[[#This Row],[published_date]])</f>
        <v>941</v>
      </c>
      <c r="AB3057" s="4">
        <f>טבלה1[[#This Row],[price]]*טבלה1[[#This Row],[num_subscribers]]</f>
        <v>1440</v>
      </c>
    </row>
    <row r="3058" spans="1:28" x14ac:dyDescent="0.3">
      <c r="A3058">
        <v>710420</v>
      </c>
      <c r="B3058" t="s">
        <v>3944</v>
      </c>
      <c r="C3058" t="str">
        <f>LEFT(טבלה1[[#This Row],[course_title]],10)</f>
        <v>Step by St</v>
      </c>
      <c r="D3058" t="str">
        <f>RIGHT(טבלה1[[#This Row],[course_title]],10)</f>
        <v>dian Drums</v>
      </c>
      <c r="E3058" t="str">
        <f>MID(טבלה1[[#This Row],[course_title]],2,10)</f>
        <v>tep by Ste</v>
      </c>
      <c r="F3058" t="s">
        <v>3945</v>
      </c>
      <c r="G3058" t="str">
        <f>REPLACE(טבלה1[[#This Row],[url]],19,3,"com")</f>
        <v>https://www.udemy.com/indian-classical-tabla/</v>
      </c>
      <c r="H3058" t="b">
        <v>1</v>
      </c>
      <c r="I3058" s="4">
        <v>20</v>
      </c>
      <c r="J3058" s="5">
        <v>1337</v>
      </c>
      <c r="K3058" s="5">
        <v>17</v>
      </c>
      <c r="L3058" s="5">
        <v>21</v>
      </c>
      <c r="M3058">
        <v>2</v>
      </c>
      <c r="N3058" t="str">
        <f>VLOOKUP(טבלה1[[#This Row],[level_id]],Level_id!$A$2:$B$5,2)</f>
        <v>Beginner Level</v>
      </c>
      <c r="O3058" t="str">
        <f>LOWER(טבלה1[[#This Row],[level_desc]])</f>
        <v>beginner level</v>
      </c>
      <c r="P3058" s="3" t="str">
        <f>UPPER(טבלה1[[#This Row],[small letters]])</f>
        <v>BEGINNER LEVEL</v>
      </c>
      <c r="Q3058">
        <f>LEN(טבלה1[[#This Row],[no spaces]])</f>
        <v>14</v>
      </c>
      <c r="R3058" t="str">
        <f>TRIM(טבלה1[[#This Row],[small letters]])</f>
        <v>beginner level</v>
      </c>
      <c r="S3058" s="6">
        <v>1</v>
      </c>
      <c r="T3058" s="12">
        <v>42387</v>
      </c>
      <c r="U3058" s="6">
        <f>DAY(טבלה1[[#This Row],[published_date]])</f>
        <v>18</v>
      </c>
      <c r="V3058" s="6">
        <f>MONTH(טבלה1[[#This Row],[published_date]])</f>
        <v>1</v>
      </c>
      <c r="W3058" s="6">
        <f>YEAR(טבלה1[[#This Row],[published_date]])</f>
        <v>2016</v>
      </c>
      <c r="X3058">
        <v>3</v>
      </c>
      <c r="Y3058" t="str">
        <f>VLOOKUP(טבלה1[[#This Row],[subject_id]],Subject_id!$A$2:$B$5,2)</f>
        <v>Musical Instruments</v>
      </c>
      <c r="Z3058" s="7">
        <v>43465</v>
      </c>
      <c r="AA3058">
        <f>_xlfn.DAYS(טבלה1[[#This Row],[Removal_date]],טבלה1[[#This Row],[published_date]])</f>
        <v>1078</v>
      </c>
      <c r="AB3058" s="4">
        <f>טבלה1[[#This Row],[price]]*טבלה1[[#This Row],[num_subscribers]]</f>
        <v>26740</v>
      </c>
    </row>
    <row r="3059" spans="1:28" x14ac:dyDescent="0.3">
      <c r="A3059">
        <v>710486</v>
      </c>
      <c r="B3059" t="s">
        <v>6563</v>
      </c>
      <c r="C3059" t="str">
        <f>LEFT(טבלה1[[#This Row],[course_title]],10)</f>
        <v>jQuery for</v>
      </c>
      <c r="D3059" t="str">
        <f>RIGHT(טבלה1[[#This Row],[course_title]],10)</f>
        <v>ers - Lite</v>
      </c>
      <c r="E3059" t="str">
        <f>MID(טבלה1[[#This Row],[course_title]],2,10)</f>
        <v xml:space="preserve">Query for </v>
      </c>
      <c r="F3059" t="s">
        <v>6564</v>
      </c>
      <c r="G3059" t="str">
        <f>REPLACE(טבלה1[[#This Row],[url]],19,3,"com")</f>
        <v>https://www.udemy.com/jquery-for-absolute-beginners-lite/</v>
      </c>
      <c r="H3059" t="b">
        <v>1</v>
      </c>
      <c r="I3059" s="4">
        <v>20</v>
      </c>
      <c r="J3059" s="5">
        <v>1769</v>
      </c>
      <c r="K3059" s="5">
        <v>49</v>
      </c>
      <c r="L3059" s="5">
        <v>7</v>
      </c>
      <c r="M3059">
        <v>1</v>
      </c>
      <c r="N3059" t="str">
        <f>VLOOKUP(טבלה1[[#This Row],[level_id]],Level_id!$A$2:$B$5,2)</f>
        <v>All levels</v>
      </c>
      <c r="O3059" t="str">
        <f>LOWER(טבלה1[[#This Row],[level_desc]])</f>
        <v>all levels</v>
      </c>
      <c r="P3059" s="3" t="str">
        <f>UPPER(טבלה1[[#This Row],[small letters]])</f>
        <v>ALL LEVELS</v>
      </c>
      <c r="Q3059">
        <f>LEN(טבלה1[[#This Row],[no spaces]])</f>
        <v>10</v>
      </c>
      <c r="R3059" t="str">
        <f>TRIM(טבלה1[[#This Row],[small letters]])</f>
        <v>all levels</v>
      </c>
      <c r="S3059" s="6">
        <v>0.58333333300000001</v>
      </c>
      <c r="T3059" s="12">
        <v>42368</v>
      </c>
      <c r="U3059" s="6">
        <f>DAY(טבלה1[[#This Row],[published_date]])</f>
        <v>30</v>
      </c>
      <c r="V3059" s="6">
        <f>MONTH(טבלה1[[#This Row],[published_date]])</f>
        <v>12</v>
      </c>
      <c r="W3059" s="6">
        <f>YEAR(טבלה1[[#This Row],[published_date]])</f>
        <v>2015</v>
      </c>
      <c r="X3059">
        <v>4</v>
      </c>
      <c r="Y3059" t="str">
        <f>VLOOKUP(טבלה1[[#This Row],[subject_id]],Subject_id!$A$2:$B$5,2)</f>
        <v>Web Development</v>
      </c>
      <c r="Z3059" s="7">
        <v>43734</v>
      </c>
      <c r="AA3059">
        <f>_xlfn.DAYS(טבלה1[[#This Row],[Removal_date]],טבלה1[[#This Row],[published_date]])</f>
        <v>1366</v>
      </c>
      <c r="AB3059" s="4">
        <f>טבלה1[[#This Row],[price]]*טבלה1[[#This Row],[num_subscribers]]</f>
        <v>35380</v>
      </c>
    </row>
    <row r="3060" spans="1:28" x14ac:dyDescent="0.3">
      <c r="A3060">
        <v>711210</v>
      </c>
      <c r="B3060" t="s">
        <v>2887</v>
      </c>
      <c r="C3060" t="str">
        <f>LEFT(טבלה1[[#This Row],[course_title]],10)</f>
        <v>Learn 2D C</v>
      </c>
      <c r="D3060" t="str">
        <f>RIGHT(טבלה1[[#This Row],[course_title]],10)</f>
        <v xml:space="preserve"> Photoshop</v>
      </c>
      <c r="E3060" t="str">
        <f>MID(טבלה1[[#This Row],[course_title]],2,10)</f>
        <v>earn 2D Ce</v>
      </c>
      <c r="F3060" t="s">
        <v>2888</v>
      </c>
      <c r="G3060" t="str">
        <f>REPLACE(טבלה1[[#This Row],[url]],19,3,"com")</f>
        <v>https://www.udemy.com/3dmotive-learn-2d-cell-shading-in-photoshop/</v>
      </c>
      <c r="H3060" t="b">
        <v>1</v>
      </c>
      <c r="I3060" s="4">
        <v>20</v>
      </c>
      <c r="J3060" s="5">
        <v>238</v>
      </c>
      <c r="K3060" s="5">
        <v>25</v>
      </c>
      <c r="L3060" s="5">
        <v>8</v>
      </c>
      <c r="M3060">
        <v>4</v>
      </c>
      <c r="N3060" t="str">
        <f>VLOOKUP(טבלה1[[#This Row],[level_id]],Level_id!$A$2:$B$5,2)</f>
        <v>Intermediate Level</v>
      </c>
      <c r="O3060" t="str">
        <f>LOWER(טבלה1[[#This Row],[level_desc]])</f>
        <v>intermediate level</v>
      </c>
      <c r="P3060" s="3" t="str">
        <f>UPPER(טבלה1[[#This Row],[small letters]])</f>
        <v>INTERMEDIATE LEVEL</v>
      </c>
      <c r="Q3060">
        <f>LEN(טבלה1[[#This Row],[no spaces]])</f>
        <v>18</v>
      </c>
      <c r="R3060" t="str">
        <f>TRIM(טבלה1[[#This Row],[small letters]])</f>
        <v>intermediate level</v>
      </c>
      <c r="S3060" s="6">
        <v>1.5</v>
      </c>
      <c r="T3060" s="12">
        <v>42443</v>
      </c>
      <c r="U3060" s="6">
        <f>DAY(טבלה1[[#This Row],[published_date]])</f>
        <v>14</v>
      </c>
      <c r="V3060" s="6">
        <f>MONTH(טבלה1[[#This Row],[published_date]])</f>
        <v>3</v>
      </c>
      <c r="W3060" s="6">
        <f>YEAR(טבלה1[[#This Row],[published_date]])</f>
        <v>2016</v>
      </c>
      <c r="X3060">
        <v>2</v>
      </c>
      <c r="Y3060" t="str">
        <f>VLOOKUP(טבלה1[[#This Row],[subject_id]],Subject_id!$A$2:$B$5,2)</f>
        <v>Graphic Design</v>
      </c>
      <c r="Z3060" s="7">
        <v>44114</v>
      </c>
      <c r="AA3060">
        <f>_xlfn.DAYS(טבלה1[[#This Row],[Removal_date]],טבלה1[[#This Row],[published_date]])</f>
        <v>1671</v>
      </c>
      <c r="AB3060" s="4">
        <f>טבלה1[[#This Row],[price]]*טבלה1[[#This Row],[num_subscribers]]</f>
        <v>4760</v>
      </c>
    </row>
    <row r="3061" spans="1:28" x14ac:dyDescent="0.3">
      <c r="A3061">
        <v>713098</v>
      </c>
      <c r="B3061" t="s">
        <v>6797</v>
      </c>
      <c r="C3061" t="str">
        <f>LEFT(טבלה1[[#This Row],[course_title]],10)</f>
        <v>Build an A</v>
      </c>
      <c r="D3061" t="str">
        <f>RIGHT(טבלה1[[#This Row],[course_title]],10)</f>
        <v>pe Payment</v>
      </c>
      <c r="E3061" t="str">
        <f>MID(טבלה1[[#This Row],[course_title]],2,10)</f>
        <v>uild an Am</v>
      </c>
      <c r="F3061" t="s">
        <v>6798</v>
      </c>
      <c r="G3061" t="str">
        <f>REPLACE(טבלה1[[#This Row],[url]],19,3,"com")</f>
        <v>https://www.udemy.com/build-an-amazon-clone-nodejs-stripe-elasticsearch/</v>
      </c>
      <c r="H3061" t="b">
        <v>1</v>
      </c>
      <c r="I3061" s="4">
        <v>20</v>
      </c>
      <c r="J3061" s="5">
        <v>2164</v>
      </c>
      <c r="K3061" s="5">
        <v>290</v>
      </c>
      <c r="L3061" s="5">
        <v>70</v>
      </c>
      <c r="M3061">
        <v>1</v>
      </c>
      <c r="N3061" t="str">
        <f>VLOOKUP(טבלה1[[#This Row],[level_id]],Level_id!$A$2:$B$5,2)</f>
        <v>All levels</v>
      </c>
      <c r="O3061" t="str">
        <f>LOWER(טבלה1[[#This Row],[level_desc]])</f>
        <v>all levels</v>
      </c>
      <c r="P3061" s="3" t="str">
        <f>UPPER(טבלה1[[#This Row],[small letters]])</f>
        <v>ALL LEVELS</v>
      </c>
      <c r="Q3061">
        <f>LEN(טבלה1[[#This Row],[no spaces]])</f>
        <v>10</v>
      </c>
      <c r="R3061" t="str">
        <f>TRIM(טבלה1[[#This Row],[small letters]])</f>
        <v>all levels</v>
      </c>
      <c r="S3061" s="6">
        <v>8.5</v>
      </c>
      <c r="T3061" s="12">
        <v>42377</v>
      </c>
      <c r="U3061" s="6">
        <f>DAY(טבלה1[[#This Row],[published_date]])</f>
        <v>8</v>
      </c>
      <c r="V3061" s="6">
        <f>MONTH(טבלה1[[#This Row],[published_date]])</f>
        <v>1</v>
      </c>
      <c r="W3061" s="6">
        <f>YEAR(טבלה1[[#This Row],[published_date]])</f>
        <v>2016</v>
      </c>
      <c r="X3061">
        <v>4</v>
      </c>
      <c r="Y3061" t="str">
        <f>VLOOKUP(טבלה1[[#This Row],[subject_id]],Subject_id!$A$2:$B$5,2)</f>
        <v>Web Development</v>
      </c>
      <c r="Z3061" s="7">
        <v>43734</v>
      </c>
      <c r="AA3061">
        <f>_xlfn.DAYS(טבלה1[[#This Row],[Removal_date]],טבלה1[[#This Row],[published_date]])</f>
        <v>1357</v>
      </c>
      <c r="AB3061" s="4">
        <f>טבלה1[[#This Row],[price]]*טבלה1[[#This Row],[num_subscribers]]</f>
        <v>43280</v>
      </c>
    </row>
    <row r="3062" spans="1:28" x14ac:dyDescent="0.3">
      <c r="A3062">
        <v>714188</v>
      </c>
      <c r="B3062" t="s">
        <v>1726</v>
      </c>
      <c r="C3062" t="str">
        <f>LEFT(טבלה1[[#This Row],[course_title]],10)</f>
        <v>Fixed Inco</v>
      </c>
      <c r="D3062" t="str">
        <f>RIGHT(טבלה1[[#This Row],[course_title]],10)</f>
        <v>is, CFA L2</v>
      </c>
      <c r="E3062" t="str">
        <f>MID(טבלה1[[#This Row],[course_title]],2,10)</f>
        <v>ixed Incom</v>
      </c>
      <c r="F3062" t="s">
        <v>1727</v>
      </c>
      <c r="G3062" t="str">
        <f>REPLACE(טבלה1[[#This Row],[url]],19,3,"com")</f>
        <v>https://www.udemy.com/fixed-income-simplified-for-cfa-l2/</v>
      </c>
      <c r="H3062" t="b">
        <v>1</v>
      </c>
      <c r="I3062" s="4">
        <v>20</v>
      </c>
      <c r="J3062" s="5">
        <v>50</v>
      </c>
      <c r="K3062" s="5">
        <v>6</v>
      </c>
      <c r="L3062" s="5">
        <v>12</v>
      </c>
      <c r="M3062">
        <v>1</v>
      </c>
      <c r="N3062" t="str">
        <f>VLOOKUP(טבלה1[[#This Row],[level_id]],Level_id!$A$2:$B$5,2)</f>
        <v>All levels</v>
      </c>
      <c r="O3062" t="str">
        <f>LOWER(טבלה1[[#This Row],[level_desc]])</f>
        <v>all levels</v>
      </c>
      <c r="P3062" s="3" t="str">
        <f>UPPER(טבלה1[[#This Row],[small letters]])</f>
        <v>ALL LEVELS</v>
      </c>
      <c r="Q3062">
        <f>LEN(טבלה1[[#This Row],[no spaces]])</f>
        <v>10</v>
      </c>
      <c r="R3062" t="str">
        <f>TRIM(טבלה1[[#This Row],[small letters]])</f>
        <v>all levels</v>
      </c>
      <c r="S3062" s="6">
        <v>3</v>
      </c>
      <c r="T3062" s="12">
        <v>42373</v>
      </c>
      <c r="U3062" s="6">
        <f>DAY(טבלה1[[#This Row],[published_date]])</f>
        <v>4</v>
      </c>
      <c r="V3062" s="6">
        <f>MONTH(טבלה1[[#This Row],[published_date]])</f>
        <v>1</v>
      </c>
      <c r="W3062" s="6">
        <f>YEAR(טבלה1[[#This Row],[published_date]])</f>
        <v>2016</v>
      </c>
      <c r="X3062">
        <v>1</v>
      </c>
      <c r="Y3062" t="str">
        <f>VLOOKUP(טבלה1[[#This Row],[subject_id]],Subject_id!$A$2:$B$5,2)</f>
        <v>Business Finance</v>
      </c>
      <c r="Z3062" s="7">
        <v>43318</v>
      </c>
      <c r="AA3062">
        <f>_xlfn.DAYS(טבלה1[[#This Row],[Removal_date]],טבלה1[[#This Row],[published_date]])</f>
        <v>945</v>
      </c>
      <c r="AB3062" s="4">
        <f>טבלה1[[#This Row],[price]]*טבלה1[[#This Row],[num_subscribers]]</f>
        <v>1000</v>
      </c>
    </row>
    <row r="3063" spans="1:28" x14ac:dyDescent="0.3">
      <c r="A3063">
        <v>714678</v>
      </c>
      <c r="B3063" t="s">
        <v>5974</v>
      </c>
      <c r="C3063" t="str">
        <f>LEFT(טבלה1[[#This Row],[course_title]],10)</f>
        <v>Learn Ajax</v>
      </c>
      <c r="D3063" t="str">
        <f>RIGHT(טבלה1[[#This Row],[course_title]],10)</f>
        <v>y with PHP</v>
      </c>
      <c r="E3063" t="str">
        <f>MID(טבלה1[[#This Row],[course_title]],2,10)</f>
        <v xml:space="preserve">earn Ajax </v>
      </c>
      <c r="F3063" t="s">
        <v>5975</v>
      </c>
      <c r="G3063" t="str">
        <f>REPLACE(טבלה1[[#This Row],[url]],19,3,"com")</f>
        <v>https://www.udemy.com/learn-ajax-and-jquery-with-php/</v>
      </c>
      <c r="H3063" t="b">
        <v>1</v>
      </c>
      <c r="I3063" s="4">
        <v>20</v>
      </c>
      <c r="J3063" s="5">
        <v>2964</v>
      </c>
      <c r="K3063" s="5">
        <v>8</v>
      </c>
      <c r="L3063" s="5">
        <v>9</v>
      </c>
      <c r="M3063">
        <v>2</v>
      </c>
      <c r="N3063" t="str">
        <f>VLOOKUP(טבלה1[[#This Row],[level_id]],Level_id!$A$2:$B$5,2)</f>
        <v>Beginner Level</v>
      </c>
      <c r="O3063" t="str">
        <f>LOWER(טבלה1[[#This Row],[level_desc]])</f>
        <v>beginner level</v>
      </c>
      <c r="P3063" s="3" t="str">
        <f>UPPER(טבלה1[[#This Row],[small letters]])</f>
        <v>BEGINNER LEVEL</v>
      </c>
      <c r="Q3063">
        <f>LEN(טבלה1[[#This Row],[no spaces]])</f>
        <v>14</v>
      </c>
      <c r="R3063" t="str">
        <f>TRIM(טבלה1[[#This Row],[small letters]])</f>
        <v>beginner level</v>
      </c>
      <c r="S3063" s="6">
        <v>1.5</v>
      </c>
      <c r="T3063" s="12">
        <v>42376</v>
      </c>
      <c r="U3063" s="6">
        <f>DAY(טבלה1[[#This Row],[published_date]])</f>
        <v>7</v>
      </c>
      <c r="V3063" s="6">
        <f>MONTH(טבלה1[[#This Row],[published_date]])</f>
        <v>1</v>
      </c>
      <c r="W3063" s="6">
        <f>YEAR(טבלה1[[#This Row],[published_date]])</f>
        <v>2016</v>
      </c>
      <c r="X3063">
        <v>4</v>
      </c>
      <c r="Y3063" t="str">
        <f>VLOOKUP(טבלה1[[#This Row],[subject_id]],Subject_id!$A$2:$B$5,2)</f>
        <v>Web Development</v>
      </c>
      <c r="Z3063" s="7">
        <v>43465</v>
      </c>
      <c r="AA3063">
        <f>_xlfn.DAYS(טבלה1[[#This Row],[Removal_date]],טבלה1[[#This Row],[published_date]])</f>
        <v>1089</v>
      </c>
      <c r="AB3063" s="4">
        <f>טבלה1[[#This Row],[price]]*טבלה1[[#This Row],[num_subscribers]]</f>
        <v>59280</v>
      </c>
    </row>
    <row r="3064" spans="1:28" x14ac:dyDescent="0.3">
      <c r="A3064">
        <v>716136</v>
      </c>
      <c r="B3064" t="s">
        <v>748</v>
      </c>
      <c r="C3064" t="str">
        <f>LEFT(טבלה1[[#This Row],[course_title]],10)</f>
        <v>build a so</v>
      </c>
      <c r="D3064" t="str">
        <f>RIGHT(טבלה1[[#This Row],[course_title]],10)</f>
        <v>ng options</v>
      </c>
      <c r="E3064" t="str">
        <f>MID(טבלה1[[#This Row],[course_title]],2,10)</f>
        <v>uild a sol</v>
      </c>
      <c r="F3064" t="s">
        <v>749</v>
      </c>
      <c r="G3064" t="str">
        <f>REPLACE(טבלה1[[#This Row],[url]],19,3,"com")</f>
        <v>https://www.udemy.com/option-basics-to-be-profitable-trader/</v>
      </c>
      <c r="H3064" t="b">
        <v>1</v>
      </c>
      <c r="I3064" s="4">
        <v>20</v>
      </c>
      <c r="J3064" s="5">
        <v>1115</v>
      </c>
      <c r="K3064" s="5">
        <v>8</v>
      </c>
      <c r="L3064" s="5">
        <v>8</v>
      </c>
      <c r="M3064">
        <v>1</v>
      </c>
      <c r="N3064" t="str">
        <f>VLOOKUP(טבלה1[[#This Row],[level_id]],Level_id!$A$2:$B$5,2)</f>
        <v>All levels</v>
      </c>
      <c r="O3064" t="str">
        <f>LOWER(טבלה1[[#This Row],[level_desc]])</f>
        <v>all levels</v>
      </c>
      <c r="P3064" s="3" t="str">
        <f>UPPER(טבלה1[[#This Row],[small letters]])</f>
        <v>ALL LEVELS</v>
      </c>
      <c r="Q3064">
        <f>LEN(טבלה1[[#This Row],[no spaces]])</f>
        <v>10</v>
      </c>
      <c r="R3064" t="str">
        <f>TRIM(טבלה1[[#This Row],[small letters]])</f>
        <v>all levels</v>
      </c>
      <c r="S3064" s="6">
        <v>1</v>
      </c>
      <c r="T3064" s="12">
        <v>42516</v>
      </c>
      <c r="U3064" s="6">
        <f>DAY(טבלה1[[#This Row],[published_date]])</f>
        <v>26</v>
      </c>
      <c r="V3064" s="6">
        <f>MONTH(טבלה1[[#This Row],[published_date]])</f>
        <v>5</v>
      </c>
      <c r="W3064" s="6">
        <f>YEAR(טבלה1[[#This Row],[published_date]])</f>
        <v>2016</v>
      </c>
      <c r="X3064">
        <v>1</v>
      </c>
      <c r="Y3064" t="str">
        <f>VLOOKUP(טבלה1[[#This Row],[subject_id]],Subject_id!$A$2:$B$5,2)</f>
        <v>Business Finance</v>
      </c>
      <c r="Z3064" s="7">
        <v>43318</v>
      </c>
      <c r="AA3064">
        <f>_xlfn.DAYS(טבלה1[[#This Row],[Removal_date]],טבלה1[[#This Row],[published_date]])</f>
        <v>802</v>
      </c>
      <c r="AB3064" s="4">
        <f>טבלה1[[#This Row],[price]]*טבלה1[[#This Row],[num_subscribers]]</f>
        <v>22300</v>
      </c>
    </row>
    <row r="3065" spans="1:28" x14ac:dyDescent="0.3">
      <c r="A3065">
        <v>717278</v>
      </c>
      <c r="B3065" t="s">
        <v>482</v>
      </c>
      <c r="C3065" t="str">
        <f>LEFT(טבלה1[[#This Row],[course_title]],10)</f>
        <v xml:space="preserve">How to be </v>
      </c>
      <c r="D3065" t="str">
        <f>RIGHT(טבלה1[[#This Row],[course_title]],10)</f>
        <v>rex Trader</v>
      </c>
      <c r="E3065" t="str">
        <f>MID(טבלה1[[#This Row],[course_title]],2,10)</f>
        <v>ow to be a</v>
      </c>
      <c r="F3065" t="s">
        <v>483</v>
      </c>
      <c r="G3065" t="str">
        <f>REPLACE(טבלה1[[#This Row],[url]],19,3,"com")</f>
        <v>https://www.udemy.com/making-money-in-forex-market/</v>
      </c>
      <c r="H3065" t="b">
        <v>1</v>
      </c>
      <c r="I3065" s="4">
        <v>20</v>
      </c>
      <c r="J3065" s="5">
        <v>1029</v>
      </c>
      <c r="K3065" s="5">
        <v>13</v>
      </c>
      <c r="L3065" s="5">
        <v>7</v>
      </c>
      <c r="M3065">
        <v>1</v>
      </c>
      <c r="N3065" t="str">
        <f>VLOOKUP(טבלה1[[#This Row],[level_id]],Level_id!$A$2:$B$5,2)</f>
        <v>All levels</v>
      </c>
      <c r="O3065" t="str">
        <f>LOWER(טבלה1[[#This Row],[level_desc]])</f>
        <v>all levels</v>
      </c>
      <c r="P3065" s="3" t="str">
        <f>UPPER(טבלה1[[#This Row],[small letters]])</f>
        <v>ALL LEVELS</v>
      </c>
      <c r="Q3065">
        <f>LEN(טבלה1[[#This Row],[no spaces]])</f>
        <v>10</v>
      </c>
      <c r="R3065" t="str">
        <f>TRIM(טבלה1[[#This Row],[small letters]])</f>
        <v>all levels</v>
      </c>
      <c r="S3065" s="6">
        <v>0.68333333299999999</v>
      </c>
      <c r="T3065" s="12">
        <v>42494</v>
      </c>
      <c r="U3065" s="6">
        <f>DAY(טבלה1[[#This Row],[published_date]])</f>
        <v>4</v>
      </c>
      <c r="V3065" s="6">
        <f>MONTH(טבלה1[[#This Row],[published_date]])</f>
        <v>5</v>
      </c>
      <c r="W3065" s="6">
        <f>YEAR(טבלה1[[#This Row],[published_date]])</f>
        <v>2016</v>
      </c>
      <c r="X3065">
        <v>1</v>
      </c>
      <c r="Y3065" t="str">
        <f>VLOOKUP(טבלה1[[#This Row],[subject_id]],Subject_id!$A$2:$B$5,2)</f>
        <v>Business Finance</v>
      </c>
      <c r="Z3065" s="7">
        <v>43408</v>
      </c>
      <c r="AA3065">
        <f>_xlfn.DAYS(טבלה1[[#This Row],[Removal_date]],טבלה1[[#This Row],[published_date]])</f>
        <v>914</v>
      </c>
      <c r="AB3065" s="4">
        <f>טבלה1[[#This Row],[price]]*טבלה1[[#This Row],[num_subscribers]]</f>
        <v>20580</v>
      </c>
    </row>
    <row r="3066" spans="1:28" x14ac:dyDescent="0.3">
      <c r="A3066">
        <v>719698</v>
      </c>
      <c r="B3066" t="s">
        <v>46</v>
      </c>
      <c r="C3066" t="str">
        <f>LEFT(טבלה1[[#This Row],[course_title]],10)</f>
        <v>Basic Tech</v>
      </c>
      <c r="D3066" t="str">
        <f>RIGHT(טבלה1[[#This Row],[course_title]],10)</f>
        <v>the market</v>
      </c>
      <c r="E3066" t="str">
        <f>MID(טבלה1[[#This Row],[course_title]],2,10)</f>
        <v>asic Techn</v>
      </c>
      <c r="F3066" t="s">
        <v>47</v>
      </c>
      <c r="G3066" t="str">
        <f>REPLACE(טבלה1[[#This Row],[url]],19,3,"com")</f>
        <v>https://www.udemy.com/learn-basic-technical-analysis/</v>
      </c>
      <c r="H3066" t="b">
        <v>1</v>
      </c>
      <c r="I3066" s="4">
        <v>20</v>
      </c>
      <c r="J3066" s="5">
        <v>4919</v>
      </c>
      <c r="K3066" s="5">
        <v>79</v>
      </c>
      <c r="L3066" s="5">
        <v>16</v>
      </c>
      <c r="M3066">
        <v>2</v>
      </c>
      <c r="N3066" t="str">
        <f>VLOOKUP(טבלה1[[#This Row],[level_id]],Level_id!$A$2:$B$5,2)</f>
        <v>Beginner Level</v>
      </c>
      <c r="O3066" t="str">
        <f>LOWER(טבלה1[[#This Row],[level_desc]])</f>
        <v>beginner level</v>
      </c>
      <c r="P3066" s="3" t="str">
        <f>UPPER(טבלה1[[#This Row],[small letters]])</f>
        <v>BEGINNER LEVEL</v>
      </c>
      <c r="Q3066">
        <f>LEN(טבלה1[[#This Row],[no spaces]])</f>
        <v>14</v>
      </c>
      <c r="R3066" t="str">
        <f>TRIM(טבלה1[[#This Row],[small letters]])</f>
        <v>beginner level</v>
      </c>
      <c r="S3066" s="6">
        <v>1.5</v>
      </c>
      <c r="T3066" s="12">
        <v>42377</v>
      </c>
      <c r="U3066" s="6">
        <f>DAY(טבלה1[[#This Row],[published_date]])</f>
        <v>8</v>
      </c>
      <c r="V3066" s="6">
        <f>MONTH(טבלה1[[#This Row],[published_date]])</f>
        <v>1</v>
      </c>
      <c r="W3066" s="6">
        <f>YEAR(טבלה1[[#This Row],[published_date]])</f>
        <v>2016</v>
      </c>
      <c r="X3066">
        <v>1</v>
      </c>
      <c r="Y3066" t="str">
        <f>VLOOKUP(טבלה1[[#This Row],[subject_id]],Subject_id!$A$2:$B$5,2)</f>
        <v>Business Finance</v>
      </c>
      <c r="Z3066" s="7">
        <v>43245</v>
      </c>
      <c r="AA3066">
        <f>_xlfn.DAYS(טבלה1[[#This Row],[Removal_date]],טבלה1[[#This Row],[published_date]])</f>
        <v>868</v>
      </c>
      <c r="AB3066" s="4">
        <f>טבלה1[[#This Row],[price]]*טבלה1[[#This Row],[num_subscribers]]</f>
        <v>98380</v>
      </c>
    </row>
    <row r="3067" spans="1:28" x14ac:dyDescent="0.3">
      <c r="A3067">
        <v>719920</v>
      </c>
      <c r="B3067" t="s">
        <v>4572</v>
      </c>
      <c r="C3067" t="str">
        <f>LEFT(טבלה1[[#This Row],[course_title]],10)</f>
        <v>Hands-On G</v>
      </c>
      <c r="D3067" t="str">
        <f>RIGHT(טבלה1[[#This Row],[course_title]],10)</f>
        <v>er's Guide</v>
      </c>
      <c r="E3067" t="str">
        <f>MID(טבלה1[[#This Row],[course_title]],2,10)</f>
        <v>ands-On Gu</v>
      </c>
      <c r="F3067" t="s">
        <v>4573</v>
      </c>
      <c r="G3067" t="str">
        <f>REPLACE(טבלה1[[#This Row],[url]],19,3,"com")</f>
        <v>https://www.udemy.com/hands-on-guitar-the-beginners-guide/</v>
      </c>
      <c r="H3067" t="b">
        <v>1</v>
      </c>
      <c r="I3067" s="4">
        <v>20</v>
      </c>
      <c r="J3067" s="5">
        <v>28</v>
      </c>
      <c r="K3067" s="5">
        <v>7</v>
      </c>
      <c r="L3067" s="5">
        <v>72</v>
      </c>
      <c r="M3067">
        <v>2</v>
      </c>
      <c r="N3067" t="str">
        <f>VLOOKUP(טבלה1[[#This Row],[level_id]],Level_id!$A$2:$B$5,2)</f>
        <v>Beginner Level</v>
      </c>
      <c r="O3067" t="str">
        <f>LOWER(טבלה1[[#This Row],[level_desc]])</f>
        <v>beginner level</v>
      </c>
      <c r="P3067" s="3" t="str">
        <f>UPPER(טבלה1[[#This Row],[small letters]])</f>
        <v>BEGINNER LEVEL</v>
      </c>
      <c r="Q3067">
        <f>LEN(טבלה1[[#This Row],[no spaces]])</f>
        <v>14</v>
      </c>
      <c r="R3067" t="str">
        <f>TRIM(טבלה1[[#This Row],[small letters]])</f>
        <v>beginner level</v>
      </c>
      <c r="S3067" s="6">
        <v>4</v>
      </c>
      <c r="T3067" s="12">
        <v>42391</v>
      </c>
      <c r="U3067" s="6">
        <f>DAY(טבלה1[[#This Row],[published_date]])</f>
        <v>22</v>
      </c>
      <c r="V3067" s="6">
        <f>MONTH(טבלה1[[#This Row],[published_date]])</f>
        <v>1</v>
      </c>
      <c r="W3067" s="6">
        <f>YEAR(טבלה1[[#This Row],[published_date]])</f>
        <v>2016</v>
      </c>
      <c r="X3067">
        <v>3</v>
      </c>
      <c r="Y3067" t="str">
        <f>VLOOKUP(טבלה1[[#This Row],[subject_id]],Subject_id!$A$2:$B$5,2)</f>
        <v>Musical Instruments</v>
      </c>
      <c r="Z3067" s="7">
        <v>43465</v>
      </c>
      <c r="AA3067">
        <f>_xlfn.DAYS(טבלה1[[#This Row],[Removal_date]],טבלה1[[#This Row],[published_date]])</f>
        <v>1074</v>
      </c>
      <c r="AB3067" s="4">
        <f>טבלה1[[#This Row],[price]]*טבלה1[[#This Row],[num_subscribers]]</f>
        <v>560</v>
      </c>
    </row>
    <row r="3068" spans="1:28" x14ac:dyDescent="0.3">
      <c r="A3068">
        <v>720072</v>
      </c>
      <c r="B3068" t="s">
        <v>4478</v>
      </c>
      <c r="C3068" t="str">
        <f>LEFT(טבלה1[[#This Row],[course_title]],10)</f>
        <v>Hands On G</v>
      </c>
      <c r="D3068" t="str">
        <f>RIGHT(טבלה1[[#This Row],[course_title]],10)</f>
        <v>d Beginner</v>
      </c>
      <c r="E3068" t="str">
        <f>MID(טבלה1[[#This Row],[course_title]],2,10)</f>
        <v>ands On Gu</v>
      </c>
      <c r="F3068" t="s">
        <v>4479</v>
      </c>
      <c r="G3068" t="str">
        <f>REPLACE(טבלה1[[#This Row],[url]],19,3,"com")</f>
        <v>https://www.udemy.com/hands-on-guitar-beyond-beginner/</v>
      </c>
      <c r="H3068" t="b">
        <v>1</v>
      </c>
      <c r="I3068" s="4">
        <v>20</v>
      </c>
      <c r="J3068" s="5">
        <v>54</v>
      </c>
      <c r="K3068" s="5">
        <v>7</v>
      </c>
      <c r="L3068" s="5">
        <v>69</v>
      </c>
      <c r="M3068">
        <v>2</v>
      </c>
      <c r="N3068" t="str">
        <f>VLOOKUP(טבלה1[[#This Row],[level_id]],Level_id!$A$2:$B$5,2)</f>
        <v>Beginner Level</v>
      </c>
      <c r="O3068" t="str">
        <f>LOWER(טבלה1[[#This Row],[level_desc]])</f>
        <v>beginner level</v>
      </c>
      <c r="P3068" s="3" t="str">
        <f>UPPER(טבלה1[[#This Row],[small letters]])</f>
        <v>BEGINNER LEVEL</v>
      </c>
      <c r="Q3068">
        <f>LEN(טבלה1[[#This Row],[no spaces]])</f>
        <v>14</v>
      </c>
      <c r="R3068" t="str">
        <f>TRIM(טבלה1[[#This Row],[small letters]])</f>
        <v>beginner level</v>
      </c>
      <c r="S3068" s="6">
        <v>3</v>
      </c>
      <c r="T3068" s="12">
        <v>42391</v>
      </c>
      <c r="U3068" s="6">
        <f>DAY(טבלה1[[#This Row],[published_date]])</f>
        <v>22</v>
      </c>
      <c r="V3068" s="6">
        <f>MONTH(טבלה1[[#This Row],[published_date]])</f>
        <v>1</v>
      </c>
      <c r="W3068" s="6">
        <f>YEAR(טבלה1[[#This Row],[published_date]])</f>
        <v>2016</v>
      </c>
      <c r="X3068">
        <v>3</v>
      </c>
      <c r="Y3068" t="str">
        <f>VLOOKUP(טבלה1[[#This Row],[subject_id]],Subject_id!$A$2:$B$5,2)</f>
        <v>Musical Instruments</v>
      </c>
      <c r="Z3068" s="7">
        <v>43465</v>
      </c>
      <c r="AA3068">
        <f>_xlfn.DAYS(טבלה1[[#This Row],[Removal_date]],טבלה1[[#This Row],[published_date]])</f>
        <v>1074</v>
      </c>
      <c r="AB3068" s="4">
        <f>טבלה1[[#This Row],[price]]*טבלה1[[#This Row],[num_subscribers]]</f>
        <v>1080</v>
      </c>
    </row>
    <row r="3069" spans="1:28" x14ac:dyDescent="0.3">
      <c r="A3069">
        <v>721202</v>
      </c>
      <c r="B3069" t="s">
        <v>4781</v>
      </c>
      <c r="C3069" t="str">
        <f>LEFT(טבלה1[[#This Row],[course_title]],10)</f>
        <v>Guitar 201</v>
      </c>
      <c r="D3069" t="str">
        <f>RIGHT(טבלה1[[#This Row],[course_title]],10)</f>
        <v>akthroughs</v>
      </c>
      <c r="E3069" t="str">
        <f>MID(טבלה1[[#This Row],[course_title]],2,10)</f>
        <v>uitar 201:</v>
      </c>
      <c r="F3069" t="s">
        <v>4782</v>
      </c>
      <c r="G3069" t="str">
        <f>REPLACE(טבלה1[[#This Row],[url]],19,3,"com")</f>
        <v>https://www.udemy.com/guitar-201-breakthroughs/</v>
      </c>
      <c r="H3069" t="b">
        <v>1</v>
      </c>
      <c r="I3069" s="4">
        <v>20</v>
      </c>
      <c r="J3069" s="5">
        <v>14</v>
      </c>
      <c r="K3069" s="5">
        <v>1</v>
      </c>
      <c r="L3069" s="5">
        <v>49</v>
      </c>
      <c r="M3069">
        <v>2</v>
      </c>
      <c r="N3069" t="str">
        <f>VLOOKUP(טבלה1[[#This Row],[level_id]],Level_id!$A$2:$B$5,2)</f>
        <v>Beginner Level</v>
      </c>
      <c r="O3069" t="str">
        <f>LOWER(טבלה1[[#This Row],[level_desc]])</f>
        <v>beginner level</v>
      </c>
      <c r="P3069" s="3" t="str">
        <f>UPPER(טבלה1[[#This Row],[small letters]])</f>
        <v>BEGINNER LEVEL</v>
      </c>
      <c r="Q3069">
        <f>LEN(טבלה1[[#This Row],[no spaces]])</f>
        <v>14</v>
      </c>
      <c r="R3069" t="str">
        <f>TRIM(טבלה1[[#This Row],[small letters]])</f>
        <v>beginner level</v>
      </c>
      <c r="S3069" s="6">
        <v>2.5</v>
      </c>
      <c r="T3069" s="12">
        <v>42391</v>
      </c>
      <c r="U3069" s="6">
        <f>DAY(טבלה1[[#This Row],[published_date]])</f>
        <v>22</v>
      </c>
      <c r="V3069" s="6">
        <f>MONTH(טבלה1[[#This Row],[published_date]])</f>
        <v>1</v>
      </c>
      <c r="W3069" s="6">
        <f>YEAR(טבלה1[[#This Row],[published_date]])</f>
        <v>2016</v>
      </c>
      <c r="X3069">
        <v>3</v>
      </c>
      <c r="Y3069" t="str">
        <f>VLOOKUP(טבלה1[[#This Row],[subject_id]],Subject_id!$A$2:$B$5,2)</f>
        <v>Musical Instruments</v>
      </c>
      <c r="Z3069" s="7">
        <v>43465</v>
      </c>
      <c r="AA3069">
        <f>_xlfn.DAYS(טבלה1[[#This Row],[Removal_date]],טבלה1[[#This Row],[published_date]])</f>
        <v>1074</v>
      </c>
      <c r="AB3069" s="4">
        <f>טבלה1[[#This Row],[price]]*טבלה1[[#This Row],[num_subscribers]]</f>
        <v>280</v>
      </c>
    </row>
    <row r="3070" spans="1:28" x14ac:dyDescent="0.3">
      <c r="A3070">
        <v>722176</v>
      </c>
      <c r="B3070" t="s">
        <v>2934</v>
      </c>
      <c r="C3070" t="str">
        <f>LEFT(טבלה1[[#This Row],[course_title]],10)</f>
        <v>Uso BÃ¡sic</v>
      </c>
      <c r="D3070" t="str">
        <f>RIGHT(טבלה1[[#This Row],[course_title]],10)</f>
        <v xml:space="preserve"> Photoshop</v>
      </c>
      <c r="E3070" t="str">
        <f>MID(טבלה1[[#This Row],[course_title]],2,10)</f>
        <v>so BÃ¡sico</v>
      </c>
      <c r="F3070" t="s">
        <v>2935</v>
      </c>
      <c r="G3070" t="str">
        <f>REPLACE(טבלה1[[#This Row],[url]],19,3,"com")</f>
        <v>https://www.udemy.com/uso-basico-de-adobe-photoshop/</v>
      </c>
      <c r="H3070" t="b">
        <v>1</v>
      </c>
      <c r="I3070" s="4">
        <v>20</v>
      </c>
      <c r="J3070" s="5">
        <v>1</v>
      </c>
      <c r="K3070" s="5">
        <v>0</v>
      </c>
      <c r="L3070" s="5">
        <v>27</v>
      </c>
      <c r="M3070">
        <v>2</v>
      </c>
      <c r="N3070" t="str">
        <f>VLOOKUP(טבלה1[[#This Row],[level_id]],Level_id!$A$2:$B$5,2)</f>
        <v>Beginner Level</v>
      </c>
      <c r="O3070" t="str">
        <f>LOWER(טבלה1[[#This Row],[level_desc]])</f>
        <v>beginner level</v>
      </c>
      <c r="P3070" s="3" t="str">
        <f>UPPER(טבלה1[[#This Row],[small letters]])</f>
        <v>BEGINNER LEVEL</v>
      </c>
      <c r="Q3070">
        <f>LEN(טבלה1[[#This Row],[no spaces]])</f>
        <v>14</v>
      </c>
      <c r="R3070" t="str">
        <f>TRIM(טבלה1[[#This Row],[small letters]])</f>
        <v>beginner level</v>
      </c>
      <c r="S3070" s="6">
        <v>1</v>
      </c>
      <c r="T3070" s="12">
        <v>42408</v>
      </c>
      <c r="U3070" s="6">
        <f>DAY(טבלה1[[#This Row],[published_date]])</f>
        <v>8</v>
      </c>
      <c r="V3070" s="6">
        <f>MONTH(טבלה1[[#This Row],[published_date]])</f>
        <v>2</v>
      </c>
      <c r="W3070" s="6">
        <f>YEAR(טבלה1[[#This Row],[published_date]])</f>
        <v>2016</v>
      </c>
      <c r="X3070">
        <v>2</v>
      </c>
      <c r="Y3070" t="str">
        <f>VLOOKUP(טבלה1[[#This Row],[subject_id]],Subject_id!$A$2:$B$5,2)</f>
        <v>Graphic Design</v>
      </c>
      <c r="Z3070" s="7">
        <v>43465</v>
      </c>
      <c r="AA3070">
        <f>_xlfn.DAYS(טבלה1[[#This Row],[Removal_date]],טבלה1[[#This Row],[published_date]])</f>
        <v>1057</v>
      </c>
      <c r="AB3070" s="4">
        <f>טבלה1[[#This Row],[price]]*טבלה1[[#This Row],[num_subscribers]]</f>
        <v>20</v>
      </c>
    </row>
    <row r="3071" spans="1:28" x14ac:dyDescent="0.3">
      <c r="A3071">
        <v>722682</v>
      </c>
      <c r="B3071" t="s">
        <v>540</v>
      </c>
      <c r="C3071" t="str">
        <f>LEFT(טבלה1[[#This Row],[course_title]],10)</f>
        <v>Advanced E</v>
      </c>
      <c r="D3071" t="str">
        <f>RIGHT(טבלה1[[#This Row],[course_title]],10)</f>
        <v xml:space="preserve"> functions</v>
      </c>
      <c r="E3071" t="str">
        <f>MID(טבלה1[[#This Row],[course_title]],2,10)</f>
        <v>dvanced Ex</v>
      </c>
      <c r="F3071" t="s">
        <v>541</v>
      </c>
      <c r="G3071" t="str">
        <f>REPLACE(טבלה1[[#This Row],[url]],19,3,"com")</f>
        <v>https://www.udemy.com/advanced-excel-functions-to-analyze-large-data/</v>
      </c>
      <c r="H3071" t="b">
        <v>1</v>
      </c>
      <c r="I3071" s="4">
        <v>20</v>
      </c>
      <c r="J3071" s="5">
        <v>1964</v>
      </c>
      <c r="K3071" s="5">
        <v>47</v>
      </c>
      <c r="L3071" s="5">
        <v>15</v>
      </c>
      <c r="M3071">
        <v>1</v>
      </c>
      <c r="N3071" t="str">
        <f>VLOOKUP(טבלה1[[#This Row],[level_id]],Level_id!$A$2:$B$5,2)</f>
        <v>All levels</v>
      </c>
      <c r="O3071" t="str">
        <f>LOWER(טבלה1[[#This Row],[level_desc]])</f>
        <v>all levels</v>
      </c>
      <c r="P3071" s="3" t="str">
        <f>UPPER(טבלה1[[#This Row],[small letters]])</f>
        <v>ALL LEVELS</v>
      </c>
      <c r="Q3071">
        <f>LEN(טבלה1[[#This Row],[no spaces]])</f>
        <v>10</v>
      </c>
      <c r="R3071" t="str">
        <f>TRIM(טבלה1[[#This Row],[small letters]])</f>
        <v>all levels</v>
      </c>
      <c r="S3071" s="6">
        <v>1.5</v>
      </c>
      <c r="T3071" s="12">
        <v>42381</v>
      </c>
      <c r="U3071" s="6">
        <f>DAY(טבלה1[[#This Row],[published_date]])</f>
        <v>12</v>
      </c>
      <c r="V3071" s="6">
        <f>MONTH(טבלה1[[#This Row],[published_date]])</f>
        <v>1</v>
      </c>
      <c r="W3071" s="6">
        <f>YEAR(טבלה1[[#This Row],[published_date]])</f>
        <v>2016</v>
      </c>
      <c r="X3071">
        <v>1</v>
      </c>
      <c r="Y3071" t="str">
        <f>VLOOKUP(טבלה1[[#This Row],[subject_id]],Subject_id!$A$2:$B$5,2)</f>
        <v>Business Finance</v>
      </c>
      <c r="Z3071" s="7">
        <v>43318</v>
      </c>
      <c r="AA3071">
        <f>_xlfn.DAYS(טבלה1[[#This Row],[Removal_date]],טבלה1[[#This Row],[published_date]])</f>
        <v>937</v>
      </c>
      <c r="AB3071" s="4">
        <f>טבלה1[[#This Row],[price]]*טבלה1[[#This Row],[num_subscribers]]</f>
        <v>39280</v>
      </c>
    </row>
    <row r="3072" spans="1:28" x14ac:dyDescent="0.3">
      <c r="A3072">
        <v>724062</v>
      </c>
      <c r="B3072" t="s">
        <v>212</v>
      </c>
      <c r="C3072" t="str">
        <f>LEFT(טבלה1[[#This Row],[course_title]],10)</f>
        <v xml:space="preserve">Financial </v>
      </c>
      <c r="D3072" t="str">
        <f>RIGHT(טבלה1[[#This Row],[course_title]],10)</f>
        <v>nts Basics</v>
      </c>
      <c r="E3072" t="str">
        <f>MID(טבלה1[[#This Row],[course_title]],2,10)</f>
        <v>inancial S</v>
      </c>
      <c r="F3072" t="s">
        <v>213</v>
      </c>
      <c r="G3072" t="str">
        <f>REPLACE(טבלה1[[#This Row],[url]],19,3,"com")</f>
        <v>https://www.udemy.com/financial-statements-basics/</v>
      </c>
      <c r="H3072" t="b">
        <v>1</v>
      </c>
      <c r="I3072" s="4">
        <v>20</v>
      </c>
      <c r="J3072" s="5">
        <v>1374</v>
      </c>
      <c r="K3072" s="5">
        <v>19</v>
      </c>
      <c r="L3072" s="5">
        <v>9</v>
      </c>
      <c r="M3072">
        <v>2</v>
      </c>
      <c r="N3072" t="str">
        <f>VLOOKUP(טבלה1[[#This Row],[level_id]],Level_id!$A$2:$B$5,2)</f>
        <v>Beginner Level</v>
      </c>
      <c r="O3072" t="str">
        <f>LOWER(טבלה1[[#This Row],[level_desc]])</f>
        <v>beginner level</v>
      </c>
      <c r="P3072" s="3" t="str">
        <f>UPPER(טבלה1[[#This Row],[small letters]])</f>
        <v>BEGINNER LEVEL</v>
      </c>
      <c r="Q3072">
        <f>LEN(טבלה1[[#This Row],[no spaces]])</f>
        <v>14</v>
      </c>
      <c r="R3072" t="str">
        <f>TRIM(טבלה1[[#This Row],[small letters]])</f>
        <v>beginner level</v>
      </c>
      <c r="S3072" s="6">
        <v>2</v>
      </c>
      <c r="T3072" s="12">
        <v>42383</v>
      </c>
      <c r="U3072" s="6">
        <f>DAY(טבלה1[[#This Row],[published_date]])</f>
        <v>14</v>
      </c>
      <c r="V3072" s="6">
        <f>MONTH(טבלה1[[#This Row],[published_date]])</f>
        <v>1</v>
      </c>
      <c r="W3072" s="6">
        <f>YEAR(טבלה1[[#This Row],[published_date]])</f>
        <v>2016</v>
      </c>
      <c r="X3072">
        <v>1</v>
      </c>
      <c r="Y3072" t="str">
        <f>VLOOKUP(טבלה1[[#This Row],[subject_id]],Subject_id!$A$2:$B$5,2)</f>
        <v>Business Finance</v>
      </c>
      <c r="Z3072" s="7">
        <v>43245</v>
      </c>
      <c r="AA3072">
        <f>_xlfn.DAYS(טבלה1[[#This Row],[Removal_date]],טבלה1[[#This Row],[published_date]])</f>
        <v>862</v>
      </c>
      <c r="AB3072" s="4">
        <f>טבלה1[[#This Row],[price]]*טבלה1[[#This Row],[num_subscribers]]</f>
        <v>27480</v>
      </c>
    </row>
    <row r="3073" spans="1:28" x14ac:dyDescent="0.3">
      <c r="A3073">
        <v>724436</v>
      </c>
      <c r="B3073" t="s">
        <v>4520</v>
      </c>
      <c r="C3073" t="str">
        <f>LEFT(טבלה1[[#This Row],[course_title]],10)</f>
        <v>Guitarra A</v>
      </c>
      <c r="D3073" t="str">
        <f>RIGHT(טבלה1[[#This Row],[course_title]],10)</f>
        <v>iete DÃ­as</v>
      </c>
      <c r="E3073" t="str">
        <f>MID(טבלה1[[#This Row],[course_title]],2,10)</f>
        <v>uitarra Ac</v>
      </c>
      <c r="F3073" t="s">
        <v>4521</v>
      </c>
      <c r="G3073" t="str">
        <f>REPLACE(טבלה1[[#This Row],[url]],19,3,"com")</f>
        <v>https://www.udemy.com/guitarra-acustica-en-siete-dias/</v>
      </c>
      <c r="H3073" t="b">
        <v>1</v>
      </c>
      <c r="I3073" s="4">
        <v>20</v>
      </c>
      <c r="J3073" s="5">
        <v>1</v>
      </c>
      <c r="K3073" s="5">
        <v>1</v>
      </c>
      <c r="L3073" s="5">
        <v>38</v>
      </c>
      <c r="M3073">
        <v>2</v>
      </c>
      <c r="N3073" t="str">
        <f>VLOOKUP(טבלה1[[#This Row],[level_id]],Level_id!$A$2:$B$5,2)</f>
        <v>Beginner Level</v>
      </c>
      <c r="O3073" t="str">
        <f>LOWER(טבלה1[[#This Row],[level_desc]])</f>
        <v>beginner level</v>
      </c>
      <c r="P3073" s="3" t="str">
        <f>UPPER(טבלה1[[#This Row],[small letters]])</f>
        <v>BEGINNER LEVEL</v>
      </c>
      <c r="Q3073">
        <f>LEN(טבלה1[[#This Row],[no spaces]])</f>
        <v>14</v>
      </c>
      <c r="R3073" t="str">
        <f>TRIM(טבלה1[[#This Row],[small letters]])</f>
        <v>beginner level</v>
      </c>
      <c r="S3073" s="6">
        <v>2.5</v>
      </c>
      <c r="T3073" s="12">
        <v>42398</v>
      </c>
      <c r="U3073" s="6">
        <f>DAY(טבלה1[[#This Row],[published_date]])</f>
        <v>29</v>
      </c>
      <c r="V3073" s="6">
        <f>MONTH(טבלה1[[#This Row],[published_date]])</f>
        <v>1</v>
      </c>
      <c r="W3073" s="6">
        <f>YEAR(טבלה1[[#This Row],[published_date]])</f>
        <v>2016</v>
      </c>
      <c r="X3073">
        <v>3</v>
      </c>
      <c r="Y3073" t="str">
        <f>VLOOKUP(טבלה1[[#This Row],[subject_id]],Subject_id!$A$2:$B$5,2)</f>
        <v>Musical Instruments</v>
      </c>
      <c r="Z3073" s="7">
        <v>43465</v>
      </c>
      <c r="AA3073">
        <f>_xlfn.DAYS(טבלה1[[#This Row],[Removal_date]],טבלה1[[#This Row],[published_date]])</f>
        <v>1067</v>
      </c>
      <c r="AB3073" s="4">
        <f>טבלה1[[#This Row],[price]]*טבלה1[[#This Row],[num_subscribers]]</f>
        <v>20</v>
      </c>
    </row>
    <row r="3074" spans="1:28" x14ac:dyDescent="0.3">
      <c r="A3074">
        <v>726314</v>
      </c>
      <c r="B3074" t="s">
        <v>3140</v>
      </c>
      <c r="C3074" t="str">
        <f>LEFT(טבלה1[[#This Row],[course_title]],10)</f>
        <v>Create Bea</v>
      </c>
      <c r="D3074" t="str">
        <f>RIGHT(טבלה1[[#This Row],[course_title]],10)</f>
        <v>ur Website</v>
      </c>
      <c r="E3074" t="str">
        <f>MID(טבלה1[[#This Row],[course_title]],2,10)</f>
        <v>reate Beau</v>
      </c>
      <c r="F3074" t="s">
        <v>3141</v>
      </c>
      <c r="G3074" t="str">
        <f>REPLACE(טבלה1[[#This Row],[url]],19,3,"com")</f>
        <v>https://www.udemy.com/how-to-create-hotspot-image-maps-for-your-website-and-wordpress/</v>
      </c>
      <c r="H3074" t="b">
        <v>1</v>
      </c>
      <c r="I3074" s="4">
        <v>20</v>
      </c>
      <c r="J3074" s="5">
        <v>0</v>
      </c>
      <c r="K3074" s="5">
        <v>0</v>
      </c>
      <c r="L3074" s="5">
        <v>8</v>
      </c>
      <c r="M3074">
        <v>4</v>
      </c>
      <c r="N3074" t="str">
        <f>VLOOKUP(טבלה1[[#This Row],[level_id]],Level_id!$A$2:$B$5,2)</f>
        <v>Intermediate Level</v>
      </c>
      <c r="O3074" t="str">
        <f>LOWER(טבלה1[[#This Row],[level_desc]])</f>
        <v>intermediate level</v>
      </c>
      <c r="P3074" s="3" t="str">
        <f>UPPER(טבלה1[[#This Row],[small letters]])</f>
        <v>INTERMEDIATE LEVEL</v>
      </c>
      <c r="Q3074">
        <f>LEN(טבלה1[[#This Row],[no spaces]])</f>
        <v>18</v>
      </c>
      <c r="R3074" t="str">
        <f>TRIM(טבלה1[[#This Row],[small letters]])</f>
        <v>intermediate level</v>
      </c>
      <c r="S3074" s="6">
        <v>0.61666666699999995</v>
      </c>
      <c r="T3074" s="12">
        <v>42387</v>
      </c>
      <c r="U3074" s="6">
        <f>DAY(טבלה1[[#This Row],[published_date]])</f>
        <v>18</v>
      </c>
      <c r="V3074" s="6">
        <f>MONTH(טבלה1[[#This Row],[published_date]])</f>
        <v>1</v>
      </c>
      <c r="W3074" s="6">
        <f>YEAR(טבלה1[[#This Row],[published_date]])</f>
        <v>2016</v>
      </c>
      <c r="X3074">
        <v>2</v>
      </c>
      <c r="Y3074" t="str">
        <f>VLOOKUP(טבלה1[[#This Row],[subject_id]],Subject_id!$A$2:$B$5,2)</f>
        <v>Graphic Design</v>
      </c>
      <c r="Z3074" s="7">
        <v>44114</v>
      </c>
      <c r="AA3074">
        <f>_xlfn.DAYS(טבלה1[[#This Row],[Removal_date]],טבלה1[[#This Row],[published_date]])</f>
        <v>1727</v>
      </c>
      <c r="AB3074" s="4">
        <f>טבלה1[[#This Row],[price]]*טבלה1[[#This Row],[num_subscribers]]</f>
        <v>0</v>
      </c>
    </row>
    <row r="3075" spans="1:28" x14ac:dyDescent="0.3">
      <c r="A3075">
        <v>732556</v>
      </c>
      <c r="B3075" t="s">
        <v>5810</v>
      </c>
      <c r="C3075" t="str">
        <f>LEFT(טבלה1[[#This Row],[course_title]],10)</f>
        <v>PHP: Compl</v>
      </c>
      <c r="D3075" t="str">
        <f>RIGHT(טבלה1[[#This Row],[course_title]],10)</f>
        <v>rification</v>
      </c>
      <c r="E3075" t="str">
        <f>MID(טבלה1[[#This Row],[course_title]],2,10)</f>
        <v>HP: Comple</v>
      </c>
      <c r="F3075" t="s">
        <v>5811</v>
      </c>
      <c r="G3075" t="str">
        <f>REPLACE(טבלה1[[#This Row],[url]],19,3,"com")</f>
        <v>https://www.udemy.com/php-complete-registration-and-login-with-email-verification/</v>
      </c>
      <c r="H3075" t="b">
        <v>1</v>
      </c>
      <c r="I3075" s="4">
        <v>20</v>
      </c>
      <c r="J3075" s="5">
        <v>12781</v>
      </c>
      <c r="K3075" s="5">
        <v>145</v>
      </c>
      <c r="L3075" s="5">
        <v>22</v>
      </c>
      <c r="M3075">
        <v>1</v>
      </c>
      <c r="N3075" t="str">
        <f>VLOOKUP(טבלה1[[#This Row],[level_id]],Level_id!$A$2:$B$5,2)</f>
        <v>All levels</v>
      </c>
      <c r="O3075" t="str">
        <f>LOWER(טבלה1[[#This Row],[level_desc]])</f>
        <v>all levels</v>
      </c>
      <c r="P3075" s="3" t="str">
        <f>UPPER(טבלה1[[#This Row],[small letters]])</f>
        <v>ALL LEVELS</v>
      </c>
      <c r="Q3075">
        <f>LEN(טבלה1[[#This Row],[no spaces]])</f>
        <v>10</v>
      </c>
      <c r="R3075" t="str">
        <f>TRIM(טבלה1[[#This Row],[small letters]])</f>
        <v>all levels</v>
      </c>
      <c r="S3075" s="6">
        <v>2.5</v>
      </c>
      <c r="T3075" s="12">
        <v>42396</v>
      </c>
      <c r="U3075" s="6">
        <f>DAY(טבלה1[[#This Row],[published_date]])</f>
        <v>27</v>
      </c>
      <c r="V3075" s="6">
        <f>MONTH(טבלה1[[#This Row],[published_date]])</f>
        <v>1</v>
      </c>
      <c r="W3075" s="6">
        <f>YEAR(טבלה1[[#This Row],[published_date]])</f>
        <v>2016</v>
      </c>
      <c r="X3075">
        <v>4</v>
      </c>
      <c r="Y3075" t="str">
        <f>VLOOKUP(טבלה1[[#This Row],[subject_id]],Subject_id!$A$2:$B$5,2)</f>
        <v>Web Development</v>
      </c>
      <c r="Z3075" s="7">
        <v>43734</v>
      </c>
      <c r="AA3075">
        <f>_xlfn.DAYS(טבלה1[[#This Row],[Removal_date]],טבלה1[[#This Row],[published_date]])</f>
        <v>1338</v>
      </c>
      <c r="AB3075" s="4">
        <f>טבלה1[[#This Row],[price]]*טבלה1[[#This Row],[num_subscribers]]</f>
        <v>255620</v>
      </c>
    </row>
    <row r="3076" spans="1:28" x14ac:dyDescent="0.3">
      <c r="A3076">
        <v>735796</v>
      </c>
      <c r="B3076" t="s">
        <v>7205</v>
      </c>
      <c r="C3076" t="str">
        <f>LEFT(טבלה1[[#This Row],[course_title]],10)</f>
        <v>Object Ori</v>
      </c>
      <c r="D3076" t="str">
        <f>RIGHT(טבלה1[[#This Row],[course_title]],10)</f>
        <v>ion in PHP</v>
      </c>
      <c r="E3076" t="str">
        <f>MID(טבלה1[[#This Row],[course_title]],2,10)</f>
        <v>bject Orie</v>
      </c>
      <c r="F3076" t="s">
        <v>7206</v>
      </c>
      <c r="G3076" t="str">
        <f>REPLACE(טבלה1[[#This Row],[url]],19,3,"com")</f>
        <v>https://www.udemy.com/object-orientation/</v>
      </c>
      <c r="H3076" t="b">
        <v>1</v>
      </c>
      <c r="I3076" s="4">
        <v>20</v>
      </c>
      <c r="J3076" s="5">
        <v>151</v>
      </c>
      <c r="K3076" s="5">
        <v>40</v>
      </c>
      <c r="L3076" s="5">
        <v>30</v>
      </c>
      <c r="M3076">
        <v>2</v>
      </c>
      <c r="N3076" t="str">
        <f>VLOOKUP(טבלה1[[#This Row],[level_id]],Level_id!$A$2:$B$5,2)</f>
        <v>Beginner Level</v>
      </c>
      <c r="O3076" t="str">
        <f>LOWER(טבלה1[[#This Row],[level_desc]])</f>
        <v>beginner level</v>
      </c>
      <c r="P3076" s="3" t="str">
        <f>UPPER(טבלה1[[#This Row],[small letters]])</f>
        <v>BEGINNER LEVEL</v>
      </c>
      <c r="Q3076">
        <f>LEN(טבלה1[[#This Row],[no spaces]])</f>
        <v>14</v>
      </c>
      <c r="R3076" t="str">
        <f>TRIM(טבלה1[[#This Row],[small letters]])</f>
        <v>beginner level</v>
      </c>
      <c r="S3076" s="6">
        <v>5</v>
      </c>
      <c r="T3076" s="12">
        <v>42429</v>
      </c>
      <c r="U3076" s="6">
        <f>DAY(טבלה1[[#This Row],[published_date]])</f>
        <v>29</v>
      </c>
      <c r="V3076" s="6">
        <f>MONTH(טבלה1[[#This Row],[published_date]])</f>
        <v>2</v>
      </c>
      <c r="W3076" s="6">
        <f>YEAR(טבלה1[[#This Row],[published_date]])</f>
        <v>2016</v>
      </c>
      <c r="X3076">
        <v>4</v>
      </c>
      <c r="Y3076" t="str">
        <f>VLOOKUP(טבלה1[[#This Row],[subject_id]],Subject_id!$A$2:$B$5,2)</f>
        <v>Web Development</v>
      </c>
      <c r="Z3076" s="7">
        <v>43465</v>
      </c>
      <c r="AA3076">
        <f>_xlfn.DAYS(טבלה1[[#This Row],[Removal_date]],טבלה1[[#This Row],[published_date]])</f>
        <v>1036</v>
      </c>
      <c r="AB3076" s="4">
        <f>טבלה1[[#This Row],[price]]*טבלה1[[#This Row],[num_subscribers]]</f>
        <v>3020</v>
      </c>
    </row>
    <row r="3077" spans="1:28" x14ac:dyDescent="0.3">
      <c r="A3077">
        <v>737182</v>
      </c>
      <c r="B3077" t="s">
        <v>2102</v>
      </c>
      <c r="C3077" t="str">
        <f>LEFT(טבלה1[[#This Row],[course_title]],10)</f>
        <v>Estrategia</v>
      </c>
      <c r="D3077" t="str">
        <f>RIGHT(טבלה1[[#This Row],[course_title]],10)</f>
        <v>el trading</v>
      </c>
      <c r="E3077" t="str">
        <f>MID(טבלה1[[#This Row],[course_title]],2,10)</f>
        <v>strategias</v>
      </c>
      <c r="F3077" t="s">
        <v>2103</v>
      </c>
      <c r="G3077" t="str">
        <f>REPLACE(טבלה1[[#This Row],[url]],19,3,"com")</f>
        <v>https://www.udemy.com/estrategias-de-inversion/</v>
      </c>
      <c r="H3077" t="b">
        <v>1</v>
      </c>
      <c r="I3077" s="4">
        <v>20</v>
      </c>
      <c r="J3077" s="5">
        <v>9</v>
      </c>
      <c r="K3077" s="5">
        <v>2</v>
      </c>
      <c r="L3077" s="5">
        <v>25</v>
      </c>
      <c r="M3077">
        <v>1</v>
      </c>
      <c r="N3077" t="str">
        <f>VLOOKUP(טבלה1[[#This Row],[level_id]],Level_id!$A$2:$B$5,2)</f>
        <v>All levels</v>
      </c>
      <c r="O3077" t="str">
        <f>LOWER(טבלה1[[#This Row],[level_desc]])</f>
        <v>all levels</v>
      </c>
      <c r="P3077" s="3" t="str">
        <f>UPPER(טבלה1[[#This Row],[small letters]])</f>
        <v>ALL LEVELS</v>
      </c>
      <c r="Q3077">
        <f>LEN(טבלה1[[#This Row],[no spaces]])</f>
        <v>10</v>
      </c>
      <c r="R3077" t="str">
        <f>TRIM(טבלה1[[#This Row],[small letters]])</f>
        <v>all levels</v>
      </c>
      <c r="S3077" s="6">
        <v>3</v>
      </c>
      <c r="T3077" s="12">
        <v>42516</v>
      </c>
      <c r="U3077" s="6">
        <f>DAY(טבלה1[[#This Row],[published_date]])</f>
        <v>26</v>
      </c>
      <c r="V3077" s="6">
        <f>MONTH(טבלה1[[#This Row],[published_date]])</f>
        <v>5</v>
      </c>
      <c r="W3077" s="6">
        <f>YEAR(טבלה1[[#This Row],[published_date]])</f>
        <v>2016</v>
      </c>
      <c r="X3077">
        <v>1</v>
      </c>
      <c r="Y3077" t="str">
        <f>VLOOKUP(טבלה1[[#This Row],[subject_id]],Subject_id!$A$2:$B$5,2)</f>
        <v>Business Finance</v>
      </c>
      <c r="Z3077" s="7">
        <v>43734</v>
      </c>
      <c r="AA3077">
        <f>_xlfn.DAYS(טבלה1[[#This Row],[Removal_date]],טבלה1[[#This Row],[published_date]])</f>
        <v>1218</v>
      </c>
      <c r="AB3077" s="4">
        <f>טבלה1[[#This Row],[price]]*טבלה1[[#This Row],[num_subscribers]]</f>
        <v>180</v>
      </c>
    </row>
    <row r="3078" spans="1:28" x14ac:dyDescent="0.3">
      <c r="A3078">
        <v>737514</v>
      </c>
      <c r="B3078" t="s">
        <v>750</v>
      </c>
      <c r="C3078" t="str">
        <f>LEFT(טבלה1[[#This Row],[course_title]],10)</f>
        <v>Forex Scam</v>
      </c>
      <c r="D3078" t="str">
        <f>RIGHT(טבלה1[[#This Row],[course_title]],10)</f>
        <v>scam today</v>
      </c>
      <c r="E3078" t="str">
        <f>MID(טבלה1[[#This Row],[course_title]],2,10)</f>
        <v>orex Scam:</v>
      </c>
      <c r="F3078" t="s">
        <v>751</v>
      </c>
      <c r="G3078" t="str">
        <f>REPLACE(טבלה1[[#This Row],[url]],19,3,"com")</f>
        <v>https://www.udemy.com/forex-secrets/</v>
      </c>
      <c r="H3078" t="b">
        <v>1</v>
      </c>
      <c r="I3078" s="4">
        <v>20</v>
      </c>
      <c r="J3078" s="5">
        <v>1086</v>
      </c>
      <c r="K3078" s="5">
        <v>27</v>
      </c>
      <c r="L3078" s="5">
        <v>28</v>
      </c>
      <c r="M3078">
        <v>1</v>
      </c>
      <c r="N3078" t="str">
        <f>VLOOKUP(טבלה1[[#This Row],[level_id]],Level_id!$A$2:$B$5,2)</f>
        <v>All levels</v>
      </c>
      <c r="O3078" t="str">
        <f>LOWER(טבלה1[[#This Row],[level_desc]])</f>
        <v>all levels</v>
      </c>
      <c r="P3078" s="3" t="str">
        <f>UPPER(טבלה1[[#This Row],[small letters]])</f>
        <v>ALL LEVELS</v>
      </c>
      <c r="Q3078">
        <f>LEN(טבלה1[[#This Row],[no spaces]])</f>
        <v>10</v>
      </c>
      <c r="R3078" t="str">
        <f>TRIM(טבלה1[[#This Row],[small letters]])</f>
        <v>all levels</v>
      </c>
      <c r="S3078" s="6">
        <v>2</v>
      </c>
      <c r="T3078" s="12">
        <v>42405</v>
      </c>
      <c r="U3078" s="6">
        <f>DAY(טבלה1[[#This Row],[published_date]])</f>
        <v>5</v>
      </c>
      <c r="V3078" s="6">
        <f>MONTH(טבלה1[[#This Row],[published_date]])</f>
        <v>2</v>
      </c>
      <c r="W3078" s="6">
        <f>YEAR(טבלה1[[#This Row],[published_date]])</f>
        <v>2016</v>
      </c>
      <c r="X3078">
        <v>1</v>
      </c>
      <c r="Y3078" t="str">
        <f>VLOOKUP(טבלה1[[#This Row],[subject_id]],Subject_id!$A$2:$B$5,2)</f>
        <v>Business Finance</v>
      </c>
      <c r="Z3078" s="7">
        <v>43318</v>
      </c>
      <c r="AA3078">
        <f>_xlfn.DAYS(טבלה1[[#This Row],[Removal_date]],טבלה1[[#This Row],[published_date]])</f>
        <v>913</v>
      </c>
      <c r="AB3078" s="4">
        <f>טבלה1[[#This Row],[price]]*טבלה1[[#This Row],[num_subscribers]]</f>
        <v>21720</v>
      </c>
    </row>
    <row r="3079" spans="1:28" x14ac:dyDescent="0.3">
      <c r="A3079">
        <v>738360</v>
      </c>
      <c r="B3079" t="s">
        <v>5565</v>
      </c>
      <c r="C3079" t="str">
        <f>LEFT(טבלה1[[#This Row],[course_title]],10)</f>
        <v>Better way</v>
      </c>
      <c r="D3079" t="str">
        <f>RIGHT(טבלה1[[#This Row],[course_title]],10)</f>
        <v>s and Sass</v>
      </c>
      <c r="E3079" t="str">
        <f>MID(טבלה1[[#This Row],[course_title]],2,10)</f>
        <v xml:space="preserve">etter way </v>
      </c>
      <c r="F3079" t="s">
        <v>5566</v>
      </c>
      <c r="G3079" t="str">
        <f>REPLACE(טבלה1[[#This Row],[url]],19,3,"com")</f>
        <v>https://www.udemy.com/better-way-towards-css-using-less-and-sass/</v>
      </c>
      <c r="H3079" t="b">
        <v>1</v>
      </c>
      <c r="I3079" s="4">
        <v>20</v>
      </c>
      <c r="J3079" s="5">
        <v>2227</v>
      </c>
      <c r="K3079" s="5">
        <v>44</v>
      </c>
      <c r="L3079" s="5">
        <v>26</v>
      </c>
      <c r="M3079">
        <v>1</v>
      </c>
      <c r="N3079" t="str">
        <f>VLOOKUP(טבלה1[[#This Row],[level_id]],Level_id!$A$2:$B$5,2)</f>
        <v>All levels</v>
      </c>
      <c r="O3079" t="str">
        <f>LOWER(טבלה1[[#This Row],[level_desc]])</f>
        <v>all levels</v>
      </c>
      <c r="P3079" s="3" t="str">
        <f>UPPER(טבלה1[[#This Row],[small letters]])</f>
        <v>ALL LEVELS</v>
      </c>
      <c r="Q3079">
        <f>LEN(טבלה1[[#This Row],[no spaces]])</f>
        <v>10</v>
      </c>
      <c r="R3079" t="str">
        <f>TRIM(טבלה1[[#This Row],[small letters]])</f>
        <v>all levels</v>
      </c>
      <c r="S3079" s="6">
        <v>1.5</v>
      </c>
      <c r="T3079" s="12">
        <v>42416</v>
      </c>
      <c r="U3079" s="6">
        <f>DAY(טבלה1[[#This Row],[published_date]])</f>
        <v>16</v>
      </c>
      <c r="V3079" s="6">
        <f>MONTH(טבלה1[[#This Row],[published_date]])</f>
        <v>2</v>
      </c>
      <c r="W3079" s="6">
        <f>YEAR(טבלה1[[#This Row],[published_date]])</f>
        <v>2016</v>
      </c>
      <c r="X3079">
        <v>4</v>
      </c>
      <c r="Y3079" t="str">
        <f>VLOOKUP(טבלה1[[#This Row],[subject_id]],Subject_id!$A$2:$B$5,2)</f>
        <v>Web Development</v>
      </c>
      <c r="Z3079" s="7">
        <v>43734</v>
      </c>
      <c r="AA3079">
        <f>_xlfn.DAYS(טבלה1[[#This Row],[Removal_date]],טבלה1[[#This Row],[published_date]])</f>
        <v>1318</v>
      </c>
      <c r="AB3079" s="4">
        <f>טבלה1[[#This Row],[price]]*טבלה1[[#This Row],[num_subscribers]]</f>
        <v>44540</v>
      </c>
    </row>
    <row r="3080" spans="1:28" x14ac:dyDescent="0.3">
      <c r="A3080">
        <v>738552</v>
      </c>
      <c r="B3080" t="s">
        <v>6536</v>
      </c>
      <c r="C3080" t="str">
        <f>LEFT(טבלה1[[#This Row],[course_title]],10)</f>
        <v>Building a</v>
      </c>
      <c r="D3080" t="str">
        <f>RIGHT(טבלה1[[#This Row],[course_title]],10)</f>
        <v>ith Jekyll</v>
      </c>
      <c r="E3080" t="str">
        <f>MID(טבלה1[[#This Row],[course_title]],2,10)</f>
        <v xml:space="preserve">uilding a </v>
      </c>
      <c r="F3080" t="s">
        <v>6537</v>
      </c>
      <c r="G3080" t="str">
        <f>REPLACE(טבלה1[[#This Row],[url]],19,3,"com")</f>
        <v>https://www.udemy.com/building-a-website-with-jekyll/</v>
      </c>
      <c r="H3080" t="b">
        <v>1</v>
      </c>
      <c r="I3080" s="4">
        <v>20</v>
      </c>
      <c r="J3080" s="5">
        <v>686</v>
      </c>
      <c r="K3080" s="5">
        <v>19</v>
      </c>
      <c r="L3080" s="5">
        <v>21</v>
      </c>
      <c r="M3080">
        <v>1</v>
      </c>
      <c r="N3080" t="str">
        <f>VLOOKUP(טבלה1[[#This Row],[level_id]],Level_id!$A$2:$B$5,2)</f>
        <v>All levels</v>
      </c>
      <c r="O3080" t="str">
        <f>LOWER(טבלה1[[#This Row],[level_desc]])</f>
        <v>all levels</v>
      </c>
      <c r="P3080" s="3" t="str">
        <f>UPPER(טבלה1[[#This Row],[small letters]])</f>
        <v>ALL LEVELS</v>
      </c>
      <c r="Q3080">
        <f>LEN(טבלה1[[#This Row],[no spaces]])</f>
        <v>10</v>
      </c>
      <c r="R3080" t="str">
        <f>TRIM(טבלה1[[#This Row],[small letters]])</f>
        <v>all levels</v>
      </c>
      <c r="S3080" s="6">
        <v>3</v>
      </c>
      <c r="T3080" s="12">
        <v>42394</v>
      </c>
      <c r="U3080" s="6">
        <f>DAY(טבלה1[[#This Row],[published_date]])</f>
        <v>25</v>
      </c>
      <c r="V3080" s="6">
        <f>MONTH(טבלה1[[#This Row],[published_date]])</f>
        <v>1</v>
      </c>
      <c r="W3080" s="6">
        <f>YEAR(טבלה1[[#This Row],[published_date]])</f>
        <v>2016</v>
      </c>
      <c r="X3080">
        <v>4</v>
      </c>
      <c r="Y3080" t="str">
        <f>VLOOKUP(טבלה1[[#This Row],[subject_id]],Subject_id!$A$2:$B$5,2)</f>
        <v>Web Development</v>
      </c>
      <c r="Z3080" s="7">
        <v>43734</v>
      </c>
      <c r="AA3080">
        <f>_xlfn.DAYS(טבלה1[[#This Row],[Removal_date]],טבלה1[[#This Row],[published_date]])</f>
        <v>1340</v>
      </c>
      <c r="AB3080" s="4">
        <f>טבלה1[[#This Row],[price]]*טבלה1[[#This Row],[num_subscribers]]</f>
        <v>13720</v>
      </c>
    </row>
    <row r="3081" spans="1:28" x14ac:dyDescent="0.3">
      <c r="A3081">
        <v>738726</v>
      </c>
      <c r="B3081" t="s">
        <v>5453</v>
      </c>
      <c r="C3081" t="str">
        <f>LEFT(טבלה1[[#This Row],[course_title]],10)</f>
        <v>Learn HTML</v>
      </c>
      <c r="D3081" t="str">
        <f>RIGHT(טבלה1[[#This Row],[course_title]],10)</f>
        <v xml:space="preserve"> a Website</v>
      </c>
      <c r="E3081" t="str">
        <f>MID(טבלה1[[#This Row],[course_title]],2,10)</f>
        <v xml:space="preserve">earn HTML </v>
      </c>
      <c r="F3081" t="s">
        <v>5454</v>
      </c>
      <c r="G3081" t="str">
        <f>REPLACE(טבלה1[[#This Row],[url]],19,3,"com")</f>
        <v>https://www.udemy.com/learn-html-and-css-to-make-website/</v>
      </c>
      <c r="H3081" t="b">
        <v>1</v>
      </c>
      <c r="I3081" s="4">
        <v>20</v>
      </c>
      <c r="J3081" s="5">
        <v>1154</v>
      </c>
      <c r="K3081" s="5">
        <v>12</v>
      </c>
      <c r="L3081" s="5">
        <v>71</v>
      </c>
      <c r="M3081">
        <v>2</v>
      </c>
      <c r="N3081" t="str">
        <f>VLOOKUP(טבלה1[[#This Row],[level_id]],Level_id!$A$2:$B$5,2)</f>
        <v>Beginner Level</v>
      </c>
      <c r="O3081" t="str">
        <f>LOWER(טבלה1[[#This Row],[level_desc]])</f>
        <v>beginner level</v>
      </c>
      <c r="P3081" s="3" t="str">
        <f>UPPER(טבלה1[[#This Row],[small letters]])</f>
        <v>BEGINNER LEVEL</v>
      </c>
      <c r="Q3081">
        <f>LEN(טבלה1[[#This Row],[no spaces]])</f>
        <v>14</v>
      </c>
      <c r="R3081" t="str">
        <f>TRIM(טבלה1[[#This Row],[small letters]])</f>
        <v>beginner level</v>
      </c>
      <c r="S3081" s="6">
        <v>6</v>
      </c>
      <c r="T3081" s="12">
        <v>42397</v>
      </c>
      <c r="U3081" s="6">
        <f>DAY(טבלה1[[#This Row],[published_date]])</f>
        <v>28</v>
      </c>
      <c r="V3081" s="6">
        <f>MONTH(טבלה1[[#This Row],[published_date]])</f>
        <v>1</v>
      </c>
      <c r="W3081" s="6">
        <f>YEAR(טבלה1[[#This Row],[published_date]])</f>
        <v>2016</v>
      </c>
      <c r="X3081">
        <v>4</v>
      </c>
      <c r="Y3081" t="str">
        <f>VLOOKUP(טבלה1[[#This Row],[subject_id]],Subject_id!$A$2:$B$5,2)</f>
        <v>Web Development</v>
      </c>
      <c r="Z3081" s="7">
        <v>43465</v>
      </c>
      <c r="AA3081">
        <f>_xlfn.DAYS(טבלה1[[#This Row],[Removal_date]],טבלה1[[#This Row],[published_date]])</f>
        <v>1068</v>
      </c>
      <c r="AB3081" s="4">
        <f>טבלה1[[#This Row],[price]]*טבלה1[[#This Row],[num_subscribers]]</f>
        <v>23080</v>
      </c>
    </row>
    <row r="3082" spans="1:28" x14ac:dyDescent="0.3">
      <c r="A3082">
        <v>739770</v>
      </c>
      <c r="B3082" t="s">
        <v>5910</v>
      </c>
      <c r="C3082" t="str">
        <f>LEFT(טבלה1[[#This Row],[course_title]],10)</f>
        <v>PHP MySQL:</v>
      </c>
      <c r="D3082" t="str">
        <f>RIGHT(טבלה1[[#This Row],[course_title]],10)</f>
        <v>th Project</v>
      </c>
      <c r="E3082" t="str">
        <f>MID(טבלה1[[#This Row],[course_title]],2,10)</f>
        <v xml:space="preserve">HP MySQL: </v>
      </c>
      <c r="F3082" t="s">
        <v>5911</v>
      </c>
      <c r="G3082" t="str">
        <f>REPLACE(טבלה1[[#This Row],[url]],19,3,"com")</f>
        <v>https://www.udemy.com/php-mysql-project-learning/</v>
      </c>
      <c r="H3082" t="b">
        <v>1</v>
      </c>
      <c r="I3082" s="4">
        <v>20</v>
      </c>
      <c r="J3082" s="5">
        <v>2314</v>
      </c>
      <c r="K3082" s="5">
        <v>77</v>
      </c>
      <c r="L3082" s="5">
        <v>25</v>
      </c>
      <c r="M3082">
        <v>1</v>
      </c>
      <c r="N3082" t="str">
        <f>VLOOKUP(טבלה1[[#This Row],[level_id]],Level_id!$A$2:$B$5,2)</f>
        <v>All levels</v>
      </c>
      <c r="O3082" t="str">
        <f>LOWER(טבלה1[[#This Row],[level_desc]])</f>
        <v>all levels</v>
      </c>
      <c r="P3082" s="3" t="str">
        <f>UPPER(טבלה1[[#This Row],[small letters]])</f>
        <v>ALL LEVELS</v>
      </c>
      <c r="Q3082">
        <f>LEN(טבלה1[[#This Row],[no spaces]])</f>
        <v>10</v>
      </c>
      <c r="R3082" t="str">
        <f>TRIM(טבלה1[[#This Row],[small letters]])</f>
        <v>all levels</v>
      </c>
      <c r="S3082" s="6">
        <v>2</v>
      </c>
      <c r="T3082" s="12">
        <v>42481</v>
      </c>
      <c r="U3082" s="6">
        <f>DAY(טבלה1[[#This Row],[published_date]])</f>
        <v>21</v>
      </c>
      <c r="V3082" s="6">
        <f>MONTH(טבלה1[[#This Row],[published_date]])</f>
        <v>4</v>
      </c>
      <c r="W3082" s="6">
        <f>YEAR(טבלה1[[#This Row],[published_date]])</f>
        <v>2016</v>
      </c>
      <c r="X3082">
        <v>4</v>
      </c>
      <c r="Y3082" t="str">
        <f>VLOOKUP(טבלה1[[#This Row],[subject_id]],Subject_id!$A$2:$B$5,2)</f>
        <v>Web Development</v>
      </c>
      <c r="Z3082" s="7">
        <v>43734</v>
      </c>
      <c r="AA3082">
        <f>_xlfn.DAYS(טבלה1[[#This Row],[Removal_date]],טבלה1[[#This Row],[published_date]])</f>
        <v>1253</v>
      </c>
      <c r="AB3082" s="4">
        <f>טבלה1[[#This Row],[price]]*טבלה1[[#This Row],[num_subscribers]]</f>
        <v>46280</v>
      </c>
    </row>
    <row r="3083" spans="1:28" x14ac:dyDescent="0.3">
      <c r="A3083">
        <v>739972</v>
      </c>
      <c r="B3083" t="s">
        <v>2136</v>
      </c>
      <c r="C3083" t="str">
        <f>LEFT(טבלה1[[#This Row],[course_title]],10)</f>
        <v>Accounting</v>
      </c>
      <c r="D3083" t="str">
        <f>RIGHT(טבלה1[[#This Row],[course_title]],10)</f>
        <v>60 minutes</v>
      </c>
      <c r="E3083" t="str">
        <f>MID(טבלה1[[#This Row],[course_title]],2,10)</f>
        <v xml:space="preserve">ccounting </v>
      </c>
      <c r="F3083" t="s">
        <v>2137</v>
      </c>
      <c r="G3083" t="str">
        <f>REPLACE(טבלה1[[#This Row],[url]],19,3,"com")</f>
        <v>https://www.udemy.com/accounting-cycle-in-60-minutes/</v>
      </c>
      <c r="H3083" t="b">
        <v>1</v>
      </c>
      <c r="I3083" s="4">
        <v>20</v>
      </c>
      <c r="J3083" s="5">
        <v>26</v>
      </c>
      <c r="K3083" s="5">
        <v>3</v>
      </c>
      <c r="L3083" s="5">
        <v>14</v>
      </c>
      <c r="M3083">
        <v>1</v>
      </c>
      <c r="N3083" t="str">
        <f>VLOOKUP(טבלה1[[#This Row],[level_id]],Level_id!$A$2:$B$5,2)</f>
        <v>All levels</v>
      </c>
      <c r="O3083" t="str">
        <f>LOWER(טבלה1[[#This Row],[level_desc]])</f>
        <v>all levels</v>
      </c>
      <c r="P3083" s="3" t="str">
        <f>UPPER(טבלה1[[#This Row],[small letters]])</f>
        <v>ALL LEVELS</v>
      </c>
      <c r="Q3083">
        <f>LEN(טבלה1[[#This Row],[no spaces]])</f>
        <v>10</v>
      </c>
      <c r="R3083" t="str">
        <f>TRIM(טבלה1[[#This Row],[small letters]])</f>
        <v>all levels</v>
      </c>
      <c r="S3083" s="6">
        <v>1</v>
      </c>
      <c r="T3083" s="12">
        <v>42395</v>
      </c>
      <c r="U3083" s="6">
        <f>DAY(טבלה1[[#This Row],[published_date]])</f>
        <v>26</v>
      </c>
      <c r="V3083" s="6">
        <f>MONTH(טבלה1[[#This Row],[published_date]])</f>
        <v>1</v>
      </c>
      <c r="W3083" s="6">
        <f>YEAR(טבלה1[[#This Row],[published_date]])</f>
        <v>2016</v>
      </c>
      <c r="X3083">
        <v>1</v>
      </c>
      <c r="Y3083" t="str">
        <f>VLOOKUP(טבלה1[[#This Row],[subject_id]],Subject_id!$A$2:$B$5,2)</f>
        <v>Business Finance</v>
      </c>
      <c r="Z3083" s="7">
        <v>43734</v>
      </c>
      <c r="AA3083">
        <f>_xlfn.DAYS(טבלה1[[#This Row],[Removal_date]],טבלה1[[#This Row],[published_date]])</f>
        <v>1339</v>
      </c>
      <c r="AB3083" s="4">
        <f>טבלה1[[#This Row],[price]]*טבלה1[[#This Row],[num_subscribers]]</f>
        <v>520</v>
      </c>
    </row>
    <row r="3084" spans="1:28" x14ac:dyDescent="0.3">
      <c r="A3084">
        <v>741898</v>
      </c>
      <c r="B3084" t="s">
        <v>232</v>
      </c>
      <c r="C3084" t="str">
        <f>LEFT(טבלה1[[#This Row],[course_title]],10)</f>
        <v xml:space="preserve">Practical </v>
      </c>
      <c r="D3084" t="str">
        <f>RIGHT(טבלה1[[#This Row],[course_title]],10)</f>
        <v xml:space="preserve"> Overview </v>
      </c>
      <c r="E3084" t="str">
        <f>MID(טבלה1[[#This Row],[course_title]],2,10)</f>
        <v>ractical A</v>
      </c>
      <c r="F3084" t="s">
        <v>233</v>
      </c>
      <c r="G3084" t="str">
        <f>REPLACE(טבלה1[[#This Row],[url]],19,3,"com")</f>
        <v>https://www.udemy.com/practical-accounts-bookkeeping-automated-overview/</v>
      </c>
      <c r="H3084" t="b">
        <v>1</v>
      </c>
      <c r="I3084" s="4">
        <v>20</v>
      </c>
      <c r="J3084" s="5">
        <v>2060</v>
      </c>
      <c r="K3084" s="5">
        <v>17</v>
      </c>
      <c r="L3084" s="5">
        <v>30</v>
      </c>
      <c r="M3084">
        <v>1</v>
      </c>
      <c r="N3084" t="str">
        <f>VLOOKUP(טבלה1[[#This Row],[level_id]],Level_id!$A$2:$B$5,2)</f>
        <v>All levels</v>
      </c>
      <c r="O3084" t="str">
        <f>LOWER(טבלה1[[#This Row],[level_desc]])</f>
        <v>all levels</v>
      </c>
      <c r="P3084" s="3" t="str">
        <f>UPPER(טבלה1[[#This Row],[small letters]])</f>
        <v>ALL LEVELS</v>
      </c>
      <c r="Q3084">
        <f>LEN(טבלה1[[#This Row],[no spaces]])</f>
        <v>10</v>
      </c>
      <c r="R3084" t="str">
        <f>TRIM(טבלה1[[#This Row],[small letters]])</f>
        <v>all levels</v>
      </c>
      <c r="S3084" s="6">
        <v>4.5</v>
      </c>
      <c r="T3084" s="12">
        <v>42397</v>
      </c>
      <c r="U3084" s="6">
        <f>DAY(טבלה1[[#This Row],[published_date]])</f>
        <v>28</v>
      </c>
      <c r="V3084" s="6">
        <f>MONTH(טבלה1[[#This Row],[published_date]])</f>
        <v>1</v>
      </c>
      <c r="W3084" s="6">
        <f>YEAR(טבלה1[[#This Row],[published_date]])</f>
        <v>2016</v>
      </c>
      <c r="X3084">
        <v>1</v>
      </c>
      <c r="Y3084" t="str">
        <f>VLOOKUP(טבלה1[[#This Row],[subject_id]],Subject_id!$A$2:$B$5,2)</f>
        <v>Business Finance</v>
      </c>
      <c r="Z3084" s="7">
        <v>43408</v>
      </c>
      <c r="AA3084">
        <f>_xlfn.DAYS(טבלה1[[#This Row],[Removal_date]],טבלה1[[#This Row],[published_date]])</f>
        <v>1011</v>
      </c>
      <c r="AB3084" s="4">
        <f>טבלה1[[#This Row],[price]]*טבלה1[[#This Row],[num_subscribers]]</f>
        <v>41200</v>
      </c>
    </row>
    <row r="3085" spans="1:28" x14ac:dyDescent="0.3">
      <c r="A3085">
        <v>742106</v>
      </c>
      <c r="B3085" t="s">
        <v>1082</v>
      </c>
      <c r="C3085" t="str">
        <f>LEFT(טבלה1[[#This Row],[course_title]],10)</f>
        <v>Credit Ris</v>
      </c>
      <c r="D3085" t="str">
        <f>RIGHT(טבלה1[[#This Row],[course_title]],10)</f>
        <v>k Analysis</v>
      </c>
      <c r="E3085" t="str">
        <f>MID(טבלה1[[#This Row],[course_title]],2,10)</f>
        <v>redit Risk</v>
      </c>
      <c r="F3085" t="s">
        <v>1083</v>
      </c>
      <c r="G3085" t="str">
        <f>REPLACE(טבלה1[[#This Row],[url]],19,3,"com")</f>
        <v>https://www.udemy.com/credit-specific-analysis/</v>
      </c>
      <c r="H3085" t="b">
        <v>1</v>
      </c>
      <c r="I3085" s="4">
        <v>20</v>
      </c>
      <c r="J3085" s="5">
        <v>194</v>
      </c>
      <c r="K3085" s="5">
        <v>24</v>
      </c>
      <c r="L3085" s="5">
        <v>19</v>
      </c>
      <c r="M3085">
        <v>4</v>
      </c>
      <c r="N3085" t="str">
        <f>VLOOKUP(טבלה1[[#This Row],[level_id]],Level_id!$A$2:$B$5,2)</f>
        <v>Intermediate Level</v>
      </c>
      <c r="O3085" t="str">
        <f>LOWER(טבלה1[[#This Row],[level_desc]])</f>
        <v>intermediate level</v>
      </c>
      <c r="P3085" s="3" t="str">
        <f>UPPER(טבלה1[[#This Row],[small letters]])</f>
        <v>INTERMEDIATE LEVEL</v>
      </c>
      <c r="Q3085">
        <f>LEN(טבלה1[[#This Row],[no spaces]])</f>
        <v>18</v>
      </c>
      <c r="R3085" t="str">
        <f>TRIM(טבלה1[[#This Row],[small letters]])</f>
        <v>intermediate level</v>
      </c>
      <c r="S3085" s="6">
        <v>3.5</v>
      </c>
      <c r="T3085" s="12">
        <v>42397</v>
      </c>
      <c r="U3085" s="6">
        <f>DAY(טבלה1[[#This Row],[published_date]])</f>
        <v>28</v>
      </c>
      <c r="V3085" s="6">
        <f>MONTH(טבלה1[[#This Row],[published_date]])</f>
        <v>1</v>
      </c>
      <c r="W3085" s="6">
        <f>YEAR(טבלה1[[#This Row],[published_date]])</f>
        <v>2016</v>
      </c>
      <c r="X3085">
        <v>1</v>
      </c>
      <c r="Y3085" t="str">
        <f>VLOOKUP(טבלה1[[#This Row],[subject_id]],Subject_id!$A$2:$B$5,2)</f>
        <v>Business Finance</v>
      </c>
      <c r="Z3085" s="7">
        <v>44114</v>
      </c>
      <c r="AA3085">
        <f>_xlfn.DAYS(טבלה1[[#This Row],[Removal_date]],טבלה1[[#This Row],[published_date]])</f>
        <v>1717</v>
      </c>
      <c r="AB3085" s="4">
        <f>טבלה1[[#This Row],[price]]*טבלה1[[#This Row],[num_subscribers]]</f>
        <v>3880</v>
      </c>
    </row>
    <row r="3086" spans="1:28" x14ac:dyDescent="0.3">
      <c r="A3086">
        <v>745110</v>
      </c>
      <c r="B3086" t="s">
        <v>1634</v>
      </c>
      <c r="C3086" t="str">
        <f>LEFT(טבלה1[[#This Row],[course_title]],10)</f>
        <v>MQL5 Tutor</v>
      </c>
      <c r="D3086" t="str">
        <f>RIGHT(טבלה1[[#This Row],[course_title]],10)</f>
        <v>l Bootcamp</v>
      </c>
      <c r="E3086" t="str">
        <f>MID(טבלה1[[#This Row],[course_title]],2,10)</f>
        <v>QL5 Tutori</v>
      </c>
      <c r="F3086" t="s">
        <v>1635</v>
      </c>
      <c r="G3086" t="str">
        <f>REPLACE(טבלה1[[#This Row],[url]],19,3,"com")</f>
        <v>https://www.udemy.com/mql5-tutorial-bootcamp/</v>
      </c>
      <c r="H3086" t="b">
        <v>1</v>
      </c>
      <c r="I3086" s="4">
        <v>20</v>
      </c>
      <c r="J3086" s="5">
        <v>978</v>
      </c>
      <c r="K3086" s="5">
        <v>7</v>
      </c>
      <c r="L3086" s="5">
        <v>13</v>
      </c>
      <c r="M3086">
        <v>2</v>
      </c>
      <c r="N3086" t="str">
        <f>VLOOKUP(טבלה1[[#This Row],[level_id]],Level_id!$A$2:$B$5,2)</f>
        <v>Beginner Level</v>
      </c>
      <c r="O3086" t="str">
        <f>LOWER(טבלה1[[#This Row],[level_desc]])</f>
        <v>beginner level</v>
      </c>
      <c r="P3086" s="3" t="str">
        <f>UPPER(טבלה1[[#This Row],[small letters]])</f>
        <v>BEGINNER LEVEL</v>
      </c>
      <c r="Q3086">
        <f>LEN(טבלה1[[#This Row],[no spaces]])</f>
        <v>14</v>
      </c>
      <c r="R3086" t="str">
        <f>TRIM(טבלה1[[#This Row],[small letters]])</f>
        <v>beginner level</v>
      </c>
      <c r="S3086" s="6">
        <v>0.53333333299999997</v>
      </c>
      <c r="T3086" s="12">
        <v>42398</v>
      </c>
      <c r="U3086" s="6">
        <f>DAY(טבלה1[[#This Row],[published_date]])</f>
        <v>29</v>
      </c>
      <c r="V3086" s="6">
        <f>MONTH(טבלה1[[#This Row],[published_date]])</f>
        <v>1</v>
      </c>
      <c r="W3086" s="6">
        <f>YEAR(טבלה1[[#This Row],[published_date]])</f>
        <v>2016</v>
      </c>
      <c r="X3086">
        <v>1</v>
      </c>
      <c r="Y3086" t="str">
        <f>VLOOKUP(טבלה1[[#This Row],[subject_id]],Subject_id!$A$2:$B$5,2)</f>
        <v>Business Finance</v>
      </c>
      <c r="Z3086" s="7">
        <v>43465</v>
      </c>
      <c r="AA3086">
        <f>_xlfn.DAYS(טבלה1[[#This Row],[Removal_date]],טבלה1[[#This Row],[published_date]])</f>
        <v>1067</v>
      </c>
      <c r="AB3086" s="4">
        <f>טבלה1[[#This Row],[price]]*טבלה1[[#This Row],[num_subscribers]]</f>
        <v>19560</v>
      </c>
    </row>
    <row r="3087" spans="1:28" x14ac:dyDescent="0.3">
      <c r="A3087">
        <v>746790</v>
      </c>
      <c r="B3087" t="s">
        <v>6605</v>
      </c>
      <c r="C3087" t="str">
        <f>LEFT(טבלה1[[#This Row],[course_title]],10)</f>
        <v>JavaScript</v>
      </c>
      <c r="D3087" t="str">
        <f>RIGHT(טבלה1[[#This Row],[course_title]],10)</f>
        <v>y and Ajax</v>
      </c>
      <c r="E3087" t="str">
        <f>MID(טבלה1[[#This Row],[course_title]],2,10)</f>
        <v>avaScript,</v>
      </c>
      <c r="F3087" t="s">
        <v>6606</v>
      </c>
      <c r="G3087" t="str">
        <f>REPLACE(טבלה1[[#This Row],[url]],19,3,"com")</f>
        <v>https://www.udemy.com/ajax-calls-the-simplest-way/</v>
      </c>
      <c r="H3087" t="b">
        <v>1</v>
      </c>
      <c r="I3087" s="4">
        <v>20</v>
      </c>
      <c r="J3087" s="5">
        <v>1554</v>
      </c>
      <c r="K3087" s="5">
        <v>30</v>
      </c>
      <c r="L3087" s="5">
        <v>60</v>
      </c>
      <c r="M3087">
        <v>1</v>
      </c>
      <c r="N3087" t="str">
        <f>VLOOKUP(טבלה1[[#This Row],[level_id]],Level_id!$A$2:$B$5,2)</f>
        <v>All levels</v>
      </c>
      <c r="O3087" t="str">
        <f>LOWER(טבלה1[[#This Row],[level_desc]])</f>
        <v>all levels</v>
      </c>
      <c r="P3087" s="3" t="str">
        <f>UPPER(טבלה1[[#This Row],[small letters]])</f>
        <v>ALL LEVELS</v>
      </c>
      <c r="Q3087">
        <f>LEN(טבלה1[[#This Row],[no spaces]])</f>
        <v>10</v>
      </c>
      <c r="R3087" t="str">
        <f>TRIM(טבלה1[[#This Row],[small letters]])</f>
        <v>all levels</v>
      </c>
      <c r="S3087" s="6">
        <v>4</v>
      </c>
      <c r="T3087" s="12">
        <v>42402</v>
      </c>
      <c r="U3087" s="6">
        <f>DAY(טבלה1[[#This Row],[published_date]])</f>
        <v>2</v>
      </c>
      <c r="V3087" s="6">
        <f>MONTH(טבלה1[[#This Row],[published_date]])</f>
        <v>2</v>
      </c>
      <c r="W3087" s="6">
        <f>YEAR(טבלה1[[#This Row],[published_date]])</f>
        <v>2016</v>
      </c>
      <c r="X3087">
        <v>4</v>
      </c>
      <c r="Y3087" t="str">
        <f>VLOOKUP(טבלה1[[#This Row],[subject_id]],Subject_id!$A$2:$B$5,2)</f>
        <v>Web Development</v>
      </c>
      <c r="Z3087" s="7">
        <v>43734</v>
      </c>
      <c r="AA3087">
        <f>_xlfn.DAYS(טבלה1[[#This Row],[Removal_date]],טבלה1[[#This Row],[published_date]])</f>
        <v>1332</v>
      </c>
      <c r="AB3087" s="4">
        <f>טבלה1[[#This Row],[price]]*טבלה1[[#This Row],[num_subscribers]]</f>
        <v>31080</v>
      </c>
    </row>
    <row r="3088" spans="1:28" x14ac:dyDescent="0.3">
      <c r="A3088">
        <v>747650</v>
      </c>
      <c r="B3088" t="s">
        <v>7313</v>
      </c>
      <c r="C3088" t="str">
        <f>LEFT(טבלה1[[#This Row],[course_title]],10)</f>
        <v>Learn HTML</v>
      </c>
      <c r="D3088" t="str">
        <f>RIGHT(טבלה1[[#This Row],[course_title]],10)</f>
        <v>First Blog</v>
      </c>
      <c r="E3088" t="str">
        <f>MID(טבלה1[[#This Row],[course_title]],2,10)</f>
        <v>earn HTML,</v>
      </c>
      <c r="F3088" t="s">
        <v>7314</v>
      </c>
      <c r="G3088" t="str">
        <f>REPLACE(טבלה1[[#This Row],[url]],19,3,"com")</f>
        <v>https://www.udemy.com/learn-html-css-and-ruby-on-rails-build-your-first-blog/</v>
      </c>
      <c r="H3088" t="b">
        <v>1</v>
      </c>
      <c r="I3088" s="4">
        <v>20</v>
      </c>
      <c r="J3088" s="5">
        <v>2985</v>
      </c>
      <c r="K3088" s="5">
        <v>40</v>
      </c>
      <c r="L3088" s="5">
        <v>27</v>
      </c>
      <c r="M3088">
        <v>2</v>
      </c>
      <c r="N3088" t="str">
        <f>VLOOKUP(טבלה1[[#This Row],[level_id]],Level_id!$A$2:$B$5,2)</f>
        <v>Beginner Level</v>
      </c>
      <c r="O3088" t="str">
        <f>LOWER(טבלה1[[#This Row],[level_desc]])</f>
        <v>beginner level</v>
      </c>
      <c r="P3088" s="3" t="str">
        <f>UPPER(טבלה1[[#This Row],[small letters]])</f>
        <v>BEGINNER LEVEL</v>
      </c>
      <c r="Q3088">
        <f>LEN(טבלה1[[#This Row],[no spaces]])</f>
        <v>14</v>
      </c>
      <c r="R3088" t="str">
        <f>TRIM(טבלה1[[#This Row],[small letters]])</f>
        <v>beginner level</v>
      </c>
      <c r="S3088" s="6">
        <v>1.5</v>
      </c>
      <c r="T3088" s="12">
        <v>42703</v>
      </c>
      <c r="U3088" s="6">
        <f>DAY(טבלה1[[#This Row],[published_date]])</f>
        <v>29</v>
      </c>
      <c r="V3088" s="6">
        <f>MONTH(טבלה1[[#This Row],[published_date]])</f>
        <v>11</v>
      </c>
      <c r="W3088" s="6">
        <f>YEAR(טבלה1[[#This Row],[published_date]])</f>
        <v>2016</v>
      </c>
      <c r="X3088">
        <v>4</v>
      </c>
      <c r="Y3088" t="str">
        <f>VLOOKUP(טבלה1[[#This Row],[subject_id]],Subject_id!$A$2:$B$5,2)</f>
        <v>Web Development</v>
      </c>
      <c r="Z3088" s="7">
        <v>43465</v>
      </c>
      <c r="AA3088">
        <f>_xlfn.DAYS(טבלה1[[#This Row],[Removal_date]],טבלה1[[#This Row],[published_date]])</f>
        <v>762</v>
      </c>
      <c r="AB3088" s="4">
        <f>טבלה1[[#This Row],[price]]*טבלה1[[#This Row],[num_subscribers]]</f>
        <v>59700</v>
      </c>
    </row>
    <row r="3089" spans="1:28" x14ac:dyDescent="0.3">
      <c r="A3089">
        <v>749616</v>
      </c>
      <c r="B3089" t="s">
        <v>4396</v>
      </c>
      <c r="C3089" t="str">
        <f>LEFT(טבלה1[[#This Row],[course_title]],10)</f>
        <v xml:space="preserve">Alternate </v>
      </c>
      <c r="D3089" t="str">
        <f>RIGHT(טבלה1[[#This Row],[course_title]],10)</f>
        <v>&amp; Accuracy</v>
      </c>
      <c r="E3089" t="str">
        <f>MID(טבלה1[[#This Row],[course_title]],2,10)</f>
        <v>lternate P</v>
      </c>
      <c r="F3089" t="s">
        <v>4397</v>
      </c>
      <c r="G3089" t="str">
        <f>REPLACE(טבלה1[[#This Row],[url]],19,3,"com")</f>
        <v>https://www.udemy.com/alternate-picking-speed-accuracy/</v>
      </c>
      <c r="H3089" t="b">
        <v>1</v>
      </c>
      <c r="I3089" s="4">
        <v>20</v>
      </c>
      <c r="J3089" s="5">
        <v>19</v>
      </c>
      <c r="K3089" s="5">
        <v>4</v>
      </c>
      <c r="L3089" s="5">
        <v>83</v>
      </c>
      <c r="M3089">
        <v>1</v>
      </c>
      <c r="N3089" t="str">
        <f>VLOOKUP(טבלה1[[#This Row],[level_id]],Level_id!$A$2:$B$5,2)</f>
        <v>All levels</v>
      </c>
      <c r="O3089" t="str">
        <f>LOWER(טבלה1[[#This Row],[level_desc]])</f>
        <v>all levels</v>
      </c>
      <c r="P3089" s="3" t="str">
        <f>UPPER(טבלה1[[#This Row],[small letters]])</f>
        <v>ALL LEVELS</v>
      </c>
      <c r="Q3089">
        <f>LEN(טבלה1[[#This Row],[no spaces]])</f>
        <v>10</v>
      </c>
      <c r="R3089" t="str">
        <f>TRIM(טבלה1[[#This Row],[small letters]])</f>
        <v>all levels</v>
      </c>
      <c r="S3089" s="6">
        <v>3.5</v>
      </c>
      <c r="T3089" s="12">
        <v>42502</v>
      </c>
      <c r="U3089" s="6">
        <f>DAY(טבלה1[[#This Row],[published_date]])</f>
        <v>12</v>
      </c>
      <c r="V3089" s="6">
        <f>MONTH(טבלה1[[#This Row],[published_date]])</f>
        <v>5</v>
      </c>
      <c r="W3089" s="6">
        <f>YEAR(טבלה1[[#This Row],[published_date]])</f>
        <v>2016</v>
      </c>
      <c r="X3089">
        <v>3</v>
      </c>
      <c r="Y3089" t="str">
        <f>VLOOKUP(טבלה1[[#This Row],[subject_id]],Subject_id!$A$2:$B$5,2)</f>
        <v>Musical Instruments</v>
      </c>
      <c r="Z3089" s="7">
        <v>43734</v>
      </c>
      <c r="AA3089">
        <f>_xlfn.DAYS(טבלה1[[#This Row],[Removal_date]],טבלה1[[#This Row],[published_date]])</f>
        <v>1232</v>
      </c>
      <c r="AB3089" s="4">
        <f>טבלה1[[#This Row],[price]]*טבלה1[[#This Row],[num_subscribers]]</f>
        <v>380</v>
      </c>
    </row>
    <row r="3090" spans="1:28" x14ac:dyDescent="0.3">
      <c r="A3090">
        <v>749686</v>
      </c>
      <c r="B3090" t="s">
        <v>3852</v>
      </c>
      <c r="C3090" t="str">
        <f>LEFT(טבלה1[[#This Row],[course_title]],10)</f>
        <v>How to Pla</v>
      </c>
      <c r="D3090" t="str">
        <f>RIGHT(טבלה1[[#This Row],[course_title]],10)</f>
        <v>arn Guitar</v>
      </c>
      <c r="E3090" t="str">
        <f>MID(טבלה1[[#This Row],[course_title]],2,10)</f>
        <v>ow to Play</v>
      </c>
      <c r="F3090" t="s">
        <v>3853</v>
      </c>
      <c r="G3090" t="str">
        <f>REPLACE(טבלה1[[#This Row],[url]],19,3,"com")</f>
        <v>https://www.udemy.com/absolute-beginners-30-day-guitar-challenge/</v>
      </c>
      <c r="H3090" t="b">
        <v>1</v>
      </c>
      <c r="I3090" s="4">
        <v>20</v>
      </c>
      <c r="J3090" s="5">
        <v>2686</v>
      </c>
      <c r="K3090" s="5">
        <v>10</v>
      </c>
      <c r="L3090" s="5">
        <v>32</v>
      </c>
      <c r="M3090">
        <v>2</v>
      </c>
      <c r="N3090" t="str">
        <f>VLOOKUP(טבלה1[[#This Row],[level_id]],Level_id!$A$2:$B$5,2)</f>
        <v>Beginner Level</v>
      </c>
      <c r="O3090" t="str">
        <f>LOWER(טבלה1[[#This Row],[level_desc]])</f>
        <v>beginner level</v>
      </c>
      <c r="P3090" s="3" t="str">
        <f>UPPER(טבלה1[[#This Row],[small letters]])</f>
        <v>BEGINNER LEVEL</v>
      </c>
      <c r="Q3090">
        <f>LEN(טבלה1[[#This Row],[no spaces]])</f>
        <v>14</v>
      </c>
      <c r="R3090" t="str">
        <f>TRIM(טבלה1[[#This Row],[small letters]])</f>
        <v>beginner level</v>
      </c>
      <c r="S3090" s="6">
        <v>6</v>
      </c>
      <c r="T3090" s="12">
        <v>42402</v>
      </c>
      <c r="U3090" s="6">
        <f>DAY(טבלה1[[#This Row],[published_date]])</f>
        <v>2</v>
      </c>
      <c r="V3090" s="6">
        <f>MONTH(טבלה1[[#This Row],[published_date]])</f>
        <v>2</v>
      </c>
      <c r="W3090" s="6">
        <f>YEAR(טבלה1[[#This Row],[published_date]])</f>
        <v>2016</v>
      </c>
      <c r="X3090">
        <v>3</v>
      </c>
      <c r="Y3090" t="str">
        <f>VLOOKUP(טבלה1[[#This Row],[subject_id]],Subject_id!$A$2:$B$5,2)</f>
        <v>Musical Instruments</v>
      </c>
      <c r="Z3090" s="7">
        <v>43465</v>
      </c>
      <c r="AA3090">
        <f>_xlfn.DAYS(טבלה1[[#This Row],[Removal_date]],טבלה1[[#This Row],[published_date]])</f>
        <v>1063</v>
      </c>
      <c r="AB3090" s="4">
        <f>טבלה1[[#This Row],[price]]*טבלה1[[#This Row],[num_subscribers]]</f>
        <v>53720</v>
      </c>
    </row>
    <row r="3091" spans="1:28" x14ac:dyDescent="0.3">
      <c r="A3091">
        <v>753154</v>
      </c>
      <c r="B3091" t="s">
        <v>3486</v>
      </c>
      <c r="C3091" t="str">
        <f>LEFT(טבלה1[[#This Row],[course_title]],10)</f>
        <v>Making Cor</v>
      </c>
      <c r="D3091" t="str">
        <f>RIGHT(טבלה1[[#This Row],[course_title]],10)</f>
        <v xml:space="preserve"> Photoshop</v>
      </c>
      <c r="E3091" t="str">
        <f>MID(טבלה1[[#This Row],[course_title]],2,10)</f>
        <v>aking Corp</v>
      </c>
      <c r="F3091" t="s">
        <v>3487</v>
      </c>
      <c r="G3091" t="str">
        <f>REPLACE(טבלה1[[#This Row],[url]],19,3,"com")</f>
        <v>https://www.udemy.com/making-corporate-flyers-in-photoshop/</v>
      </c>
      <c r="H3091" t="b">
        <v>1</v>
      </c>
      <c r="I3091" s="4">
        <v>20</v>
      </c>
      <c r="J3091" s="5">
        <v>4</v>
      </c>
      <c r="K3091" s="5">
        <v>3</v>
      </c>
      <c r="L3091" s="5">
        <v>7</v>
      </c>
      <c r="M3091">
        <v>1</v>
      </c>
      <c r="N3091" t="str">
        <f>VLOOKUP(טבלה1[[#This Row],[level_id]],Level_id!$A$2:$B$5,2)</f>
        <v>All levels</v>
      </c>
      <c r="O3091" t="str">
        <f>LOWER(טבלה1[[#This Row],[level_desc]])</f>
        <v>all levels</v>
      </c>
      <c r="P3091" s="3" t="str">
        <f>UPPER(טבלה1[[#This Row],[small letters]])</f>
        <v>ALL LEVELS</v>
      </c>
      <c r="Q3091">
        <f>LEN(טבלה1[[#This Row],[no spaces]])</f>
        <v>10</v>
      </c>
      <c r="R3091" t="str">
        <f>TRIM(טבלה1[[#This Row],[small letters]])</f>
        <v>all levels</v>
      </c>
      <c r="S3091" s="6">
        <v>0.51666666699999997</v>
      </c>
      <c r="T3091" s="12">
        <v>42405</v>
      </c>
      <c r="U3091" s="6">
        <f>DAY(טבלה1[[#This Row],[published_date]])</f>
        <v>5</v>
      </c>
      <c r="V3091" s="6">
        <f>MONTH(טבלה1[[#This Row],[published_date]])</f>
        <v>2</v>
      </c>
      <c r="W3091" s="6">
        <f>YEAR(טבלה1[[#This Row],[published_date]])</f>
        <v>2016</v>
      </c>
      <c r="X3091">
        <v>2</v>
      </c>
      <c r="Y3091" t="str">
        <f>VLOOKUP(טבלה1[[#This Row],[subject_id]],Subject_id!$A$2:$B$5,2)</f>
        <v>Graphic Design</v>
      </c>
      <c r="Z3091" s="7">
        <v>43734</v>
      </c>
      <c r="AA3091">
        <f>_xlfn.DAYS(טבלה1[[#This Row],[Removal_date]],טבלה1[[#This Row],[published_date]])</f>
        <v>1329</v>
      </c>
      <c r="AB3091" s="4">
        <f>טבלה1[[#This Row],[price]]*טבלה1[[#This Row],[num_subscribers]]</f>
        <v>80</v>
      </c>
    </row>
    <row r="3092" spans="1:28" x14ac:dyDescent="0.3">
      <c r="A3092">
        <v>754156</v>
      </c>
      <c r="B3092" t="s">
        <v>1838</v>
      </c>
      <c r="C3092" t="str">
        <f>LEFT(טבלה1[[#This Row],[course_title]],10)</f>
        <v>Aktiver Ve</v>
      </c>
      <c r="D3092" t="str">
        <f>RIGHT(טבלה1[[#This Row],[course_title]],10)</f>
        <v>au mit ETF</v>
      </c>
      <c r="E3092" t="str">
        <f>MID(טבלה1[[#This Row],[course_title]],2,10)</f>
        <v>ktiver Ver</v>
      </c>
      <c r="F3092" t="s">
        <v>1839</v>
      </c>
      <c r="G3092" t="str">
        <f>REPLACE(טבלה1[[#This Row],[url]],19,3,"com")</f>
        <v>https://www.udemy.com/aktiver-vermoegensaufbau/</v>
      </c>
      <c r="H3092" t="b">
        <v>1</v>
      </c>
      <c r="I3092" s="4">
        <v>20</v>
      </c>
      <c r="J3092" s="5">
        <v>112</v>
      </c>
      <c r="K3092" s="5">
        <v>18</v>
      </c>
      <c r="L3092" s="5">
        <v>33</v>
      </c>
      <c r="M3092">
        <v>2</v>
      </c>
      <c r="N3092" t="str">
        <f>VLOOKUP(טבלה1[[#This Row],[level_id]],Level_id!$A$2:$B$5,2)</f>
        <v>Beginner Level</v>
      </c>
      <c r="O3092" t="str">
        <f>LOWER(טבלה1[[#This Row],[level_desc]])</f>
        <v>beginner level</v>
      </c>
      <c r="P3092" s="3" t="str">
        <f>UPPER(טבלה1[[#This Row],[small letters]])</f>
        <v>BEGINNER LEVEL</v>
      </c>
      <c r="Q3092">
        <f>LEN(טבלה1[[#This Row],[no spaces]])</f>
        <v>14</v>
      </c>
      <c r="R3092" t="str">
        <f>TRIM(טבלה1[[#This Row],[small letters]])</f>
        <v>beginner level</v>
      </c>
      <c r="S3092" s="6">
        <v>2</v>
      </c>
      <c r="T3092" s="12">
        <v>42422</v>
      </c>
      <c r="U3092" s="6">
        <f>DAY(טבלה1[[#This Row],[published_date]])</f>
        <v>22</v>
      </c>
      <c r="V3092" s="6">
        <f>MONTH(טבלה1[[#This Row],[published_date]])</f>
        <v>2</v>
      </c>
      <c r="W3092" s="6">
        <f>YEAR(טבלה1[[#This Row],[published_date]])</f>
        <v>2016</v>
      </c>
      <c r="X3092">
        <v>1</v>
      </c>
      <c r="Y3092" t="str">
        <f>VLOOKUP(טבלה1[[#This Row],[subject_id]],Subject_id!$A$2:$B$5,2)</f>
        <v>Business Finance</v>
      </c>
      <c r="Z3092" s="7">
        <v>43465</v>
      </c>
      <c r="AA3092">
        <f>_xlfn.DAYS(טבלה1[[#This Row],[Removal_date]],טבלה1[[#This Row],[published_date]])</f>
        <v>1043</v>
      </c>
      <c r="AB3092" s="4">
        <f>טבלה1[[#This Row],[price]]*טבלה1[[#This Row],[num_subscribers]]</f>
        <v>2240</v>
      </c>
    </row>
    <row r="3093" spans="1:28" x14ac:dyDescent="0.3">
      <c r="A3093">
        <v>757508</v>
      </c>
      <c r="B3093" t="s">
        <v>1698</v>
      </c>
      <c r="C3093" t="str">
        <f>LEFT(טבלה1[[#This Row],[course_title]],10)</f>
        <v xml:space="preserve">Financial </v>
      </c>
      <c r="D3093" t="str">
        <f>RIGHT(טבלה1[[#This Row],[course_title]],10)</f>
        <v>&amp; Analysis</v>
      </c>
      <c r="E3093" t="str">
        <f>MID(טבלה1[[#This Row],[course_title]],2,10)</f>
        <v>inancial A</v>
      </c>
      <c r="F3093" t="s">
        <v>1699</v>
      </c>
      <c r="G3093" t="str">
        <f>REPLACE(טבלה1[[#This Row],[url]],19,3,"com")</f>
        <v>https://www.udemy.com/financial-accounting-in-360-minutes/</v>
      </c>
      <c r="H3093" t="b">
        <v>1</v>
      </c>
      <c r="I3093" s="4">
        <v>20</v>
      </c>
      <c r="J3093" s="5">
        <v>853</v>
      </c>
      <c r="K3093" s="5">
        <v>4</v>
      </c>
      <c r="L3093" s="5">
        <v>35</v>
      </c>
      <c r="M3093">
        <v>2</v>
      </c>
      <c r="N3093" t="str">
        <f>VLOOKUP(טבלה1[[#This Row],[level_id]],Level_id!$A$2:$B$5,2)</f>
        <v>Beginner Level</v>
      </c>
      <c r="O3093" t="str">
        <f>LOWER(טבלה1[[#This Row],[level_desc]])</f>
        <v>beginner level</v>
      </c>
      <c r="P3093" s="3" t="str">
        <f>UPPER(טבלה1[[#This Row],[small letters]])</f>
        <v>BEGINNER LEVEL</v>
      </c>
      <c r="Q3093">
        <f>LEN(טבלה1[[#This Row],[no spaces]])</f>
        <v>14</v>
      </c>
      <c r="R3093" t="str">
        <f>TRIM(טבלה1[[#This Row],[small letters]])</f>
        <v>beginner level</v>
      </c>
      <c r="S3093" s="6">
        <v>5</v>
      </c>
      <c r="T3093" s="12">
        <v>42437</v>
      </c>
      <c r="U3093" s="6">
        <f>DAY(טבלה1[[#This Row],[published_date]])</f>
        <v>8</v>
      </c>
      <c r="V3093" s="6">
        <f>MONTH(טבלה1[[#This Row],[published_date]])</f>
        <v>3</v>
      </c>
      <c r="W3093" s="6">
        <f>YEAR(טבלה1[[#This Row],[published_date]])</f>
        <v>2016</v>
      </c>
      <c r="X3093">
        <v>1</v>
      </c>
      <c r="Y3093" t="str">
        <f>VLOOKUP(טבלה1[[#This Row],[subject_id]],Subject_id!$A$2:$B$5,2)</f>
        <v>Business Finance</v>
      </c>
      <c r="Z3093" s="7">
        <v>43465</v>
      </c>
      <c r="AA3093">
        <f>_xlfn.DAYS(טבלה1[[#This Row],[Removal_date]],טבלה1[[#This Row],[published_date]])</f>
        <v>1028</v>
      </c>
      <c r="AB3093" s="4">
        <f>טבלה1[[#This Row],[price]]*טבלה1[[#This Row],[num_subscribers]]</f>
        <v>17060</v>
      </c>
    </row>
    <row r="3094" spans="1:28" x14ac:dyDescent="0.3">
      <c r="A3094">
        <v>759262</v>
      </c>
      <c r="B3094" t="s">
        <v>1054</v>
      </c>
      <c r="C3094" t="str">
        <f>LEFT(טבלה1[[#This Row],[course_title]],10)</f>
        <v>Decide whe</v>
      </c>
      <c r="D3094" t="str">
        <f>RIGHT(טבלה1[[#This Row],[course_title]],10)</f>
        <v xml:space="preserve"> Business </v>
      </c>
      <c r="E3094" t="str">
        <f>MID(טבלה1[[#This Row],[course_title]],2,10)</f>
        <v>ecide whet</v>
      </c>
      <c r="F3094" t="s">
        <v>1055</v>
      </c>
      <c r="G3094" t="str">
        <f>REPLACE(טבלה1[[#This Row],[url]],19,3,"com")</f>
        <v>https://www.udemy.com/decide-whether-to-invest-in-a-business/</v>
      </c>
      <c r="H3094" t="b">
        <v>1</v>
      </c>
      <c r="I3094" s="4">
        <v>20</v>
      </c>
      <c r="J3094" s="5">
        <v>1</v>
      </c>
      <c r="K3094" s="5">
        <v>0</v>
      </c>
      <c r="L3094" s="5">
        <v>43</v>
      </c>
      <c r="M3094">
        <v>2</v>
      </c>
      <c r="N3094" t="str">
        <f>VLOOKUP(טבלה1[[#This Row],[level_id]],Level_id!$A$2:$B$5,2)</f>
        <v>Beginner Level</v>
      </c>
      <c r="O3094" t="str">
        <f>LOWER(טבלה1[[#This Row],[level_desc]])</f>
        <v>beginner level</v>
      </c>
      <c r="P3094" s="3" t="str">
        <f>UPPER(טבלה1[[#This Row],[small letters]])</f>
        <v>BEGINNER LEVEL</v>
      </c>
      <c r="Q3094">
        <f>LEN(טבלה1[[#This Row],[no spaces]])</f>
        <v>14</v>
      </c>
      <c r="R3094" t="str">
        <f>TRIM(טבלה1[[#This Row],[small letters]])</f>
        <v>beginner level</v>
      </c>
      <c r="S3094" s="6">
        <v>1</v>
      </c>
      <c r="T3094" s="12">
        <v>42415</v>
      </c>
      <c r="U3094" s="6">
        <f>DAY(טבלה1[[#This Row],[published_date]])</f>
        <v>15</v>
      </c>
      <c r="V3094" s="6">
        <f>MONTH(טבלה1[[#This Row],[published_date]])</f>
        <v>2</v>
      </c>
      <c r="W3094" s="6">
        <f>YEAR(טבלה1[[#This Row],[published_date]])</f>
        <v>2016</v>
      </c>
      <c r="X3094">
        <v>1</v>
      </c>
      <c r="Y3094" t="str">
        <f>VLOOKUP(טבלה1[[#This Row],[subject_id]],Subject_id!$A$2:$B$5,2)</f>
        <v>Business Finance</v>
      </c>
      <c r="Z3094" s="7">
        <v>43465</v>
      </c>
      <c r="AA3094">
        <f>_xlfn.DAYS(טבלה1[[#This Row],[Removal_date]],טבלה1[[#This Row],[published_date]])</f>
        <v>1050</v>
      </c>
      <c r="AB3094" s="4">
        <f>טבלה1[[#This Row],[price]]*טבלה1[[#This Row],[num_subscribers]]</f>
        <v>20</v>
      </c>
    </row>
    <row r="3095" spans="1:28" x14ac:dyDescent="0.3">
      <c r="A3095">
        <v>761808</v>
      </c>
      <c r="B3095" t="s">
        <v>716</v>
      </c>
      <c r="C3095" t="str">
        <f>LEFT(טבלה1[[#This Row],[course_title]],10)</f>
        <v>Learn Abou</v>
      </c>
      <c r="D3095" t="str">
        <f>RIGHT(טבלה1[[#This Row],[course_title]],10)</f>
        <v>eet trader</v>
      </c>
      <c r="E3095" t="str">
        <f>MID(טבלה1[[#This Row],[course_title]],2,10)</f>
        <v>earn About</v>
      </c>
      <c r="F3095" t="s">
        <v>717</v>
      </c>
      <c r="G3095" t="str">
        <f>REPLACE(טבלה1[[#This Row],[url]],19,3,"com")</f>
        <v>https://www.udemy.com/learn-about-trading-options-from-a-former-stockbroker/</v>
      </c>
      <c r="H3095" t="b">
        <v>1</v>
      </c>
      <c r="I3095" s="4">
        <v>20</v>
      </c>
      <c r="J3095" s="5">
        <v>1046</v>
      </c>
      <c r="K3095" s="5">
        <v>17</v>
      </c>
      <c r="L3095" s="5">
        <v>12</v>
      </c>
      <c r="M3095">
        <v>1</v>
      </c>
      <c r="N3095" t="str">
        <f>VLOOKUP(טבלה1[[#This Row],[level_id]],Level_id!$A$2:$B$5,2)</f>
        <v>All levels</v>
      </c>
      <c r="O3095" t="str">
        <f>LOWER(טבלה1[[#This Row],[level_desc]])</f>
        <v>all levels</v>
      </c>
      <c r="P3095" s="3" t="str">
        <f>UPPER(טבלה1[[#This Row],[small letters]])</f>
        <v>ALL LEVELS</v>
      </c>
      <c r="Q3095">
        <f>LEN(טבלה1[[#This Row],[no spaces]])</f>
        <v>10</v>
      </c>
      <c r="R3095" t="str">
        <f>TRIM(טבלה1[[#This Row],[small letters]])</f>
        <v>all levels</v>
      </c>
      <c r="S3095" s="6">
        <v>1</v>
      </c>
      <c r="T3095" s="12">
        <v>42421</v>
      </c>
      <c r="U3095" s="6">
        <f>DAY(טבלה1[[#This Row],[published_date]])</f>
        <v>21</v>
      </c>
      <c r="V3095" s="6">
        <f>MONTH(טבלה1[[#This Row],[published_date]])</f>
        <v>2</v>
      </c>
      <c r="W3095" s="6">
        <f>YEAR(טבלה1[[#This Row],[published_date]])</f>
        <v>2016</v>
      </c>
      <c r="X3095">
        <v>1</v>
      </c>
      <c r="Y3095" t="str">
        <f>VLOOKUP(טבלה1[[#This Row],[subject_id]],Subject_id!$A$2:$B$5,2)</f>
        <v>Business Finance</v>
      </c>
      <c r="Z3095" s="7">
        <v>43318</v>
      </c>
      <c r="AA3095">
        <f>_xlfn.DAYS(טבלה1[[#This Row],[Removal_date]],טבלה1[[#This Row],[published_date]])</f>
        <v>897</v>
      </c>
      <c r="AB3095" s="4">
        <f>טבלה1[[#This Row],[price]]*טבלה1[[#This Row],[num_subscribers]]</f>
        <v>20920</v>
      </c>
    </row>
    <row r="3096" spans="1:28" x14ac:dyDescent="0.3">
      <c r="A3096">
        <v>766320</v>
      </c>
      <c r="B3096" t="s">
        <v>2952</v>
      </c>
      <c r="C3096" t="str">
        <f>LEFT(טבלה1[[#This Row],[course_title]],10)</f>
        <v>à¸ªà¸£à¹‰à</v>
      </c>
      <c r="D3096" t="str">
        <f>RIGHT(טבלה1[[#This Row],[course_title]],10)</f>
        <v>llustrator</v>
      </c>
      <c r="E3096" t="str">
        <f>MID(טבלה1[[#This Row],[course_title]],2,10)</f>
        <v>¸ªà¸£à¹‰à¸</v>
      </c>
      <c r="F3096" t="s">
        <v>2953</v>
      </c>
      <c r="G3096" t="str">
        <f>REPLACE(טבלה1[[#This Row],[url]],19,3,"com")</f>
        <v>https://www.udemy.com/adobe-illustrator-mobile-app-codemobiles-thai/</v>
      </c>
      <c r="H3096" t="b">
        <v>1</v>
      </c>
      <c r="I3096" s="4">
        <v>20</v>
      </c>
      <c r="J3096" s="5">
        <v>25</v>
      </c>
      <c r="K3096" s="5">
        <v>5</v>
      </c>
      <c r="L3096" s="5">
        <v>30</v>
      </c>
      <c r="M3096">
        <v>2</v>
      </c>
      <c r="N3096" t="str">
        <f>VLOOKUP(טבלה1[[#This Row],[level_id]],Level_id!$A$2:$B$5,2)</f>
        <v>Beginner Level</v>
      </c>
      <c r="O3096" t="str">
        <f>LOWER(טבלה1[[#This Row],[level_desc]])</f>
        <v>beginner level</v>
      </c>
      <c r="P3096" s="3" t="str">
        <f>UPPER(טבלה1[[#This Row],[small letters]])</f>
        <v>BEGINNER LEVEL</v>
      </c>
      <c r="Q3096">
        <f>LEN(טבלה1[[#This Row],[no spaces]])</f>
        <v>14</v>
      </c>
      <c r="R3096" t="str">
        <f>TRIM(טבלה1[[#This Row],[small letters]])</f>
        <v>beginner level</v>
      </c>
      <c r="S3096" s="6">
        <v>9.5</v>
      </c>
      <c r="T3096" s="12">
        <v>42425</v>
      </c>
      <c r="U3096" s="6">
        <f>DAY(טבלה1[[#This Row],[published_date]])</f>
        <v>25</v>
      </c>
      <c r="V3096" s="6">
        <f>MONTH(טבלה1[[#This Row],[published_date]])</f>
        <v>2</v>
      </c>
      <c r="W3096" s="6">
        <f>YEAR(טבלה1[[#This Row],[published_date]])</f>
        <v>2016</v>
      </c>
      <c r="X3096">
        <v>2</v>
      </c>
      <c r="Y3096" t="str">
        <f>VLOOKUP(טבלה1[[#This Row],[subject_id]],Subject_id!$A$2:$B$5,2)</f>
        <v>Graphic Design</v>
      </c>
      <c r="Z3096" s="7">
        <v>43465</v>
      </c>
      <c r="AA3096">
        <f>_xlfn.DAYS(טבלה1[[#This Row],[Removal_date]],טבלה1[[#This Row],[published_date]])</f>
        <v>1040</v>
      </c>
      <c r="AB3096" s="4">
        <f>טבלה1[[#This Row],[price]]*טבלה1[[#This Row],[num_subscribers]]</f>
        <v>500</v>
      </c>
    </row>
    <row r="3097" spans="1:28" x14ac:dyDescent="0.3">
      <c r="A3097">
        <v>766906</v>
      </c>
      <c r="B3097" t="s">
        <v>3222</v>
      </c>
      <c r="C3097" t="str">
        <f>LEFT(טבלה1[[#This Row],[course_title]],10)</f>
        <v>Smashing P</v>
      </c>
      <c r="D3097" t="str">
        <f>RIGHT(טבלה1[[#This Row],[course_title]],10)</f>
        <v>shop CC/CS</v>
      </c>
      <c r="E3097" t="str">
        <f>MID(טבלה1[[#This Row],[course_title]],2,10)</f>
        <v>mashing Ph</v>
      </c>
      <c r="F3097" t="s">
        <v>3223</v>
      </c>
      <c r="G3097" t="str">
        <f>REPLACE(טבלה1[[#This Row],[url]],19,3,"com")</f>
        <v>https://www.udemy.com/smashing-photoshop/</v>
      </c>
      <c r="H3097" t="b">
        <v>1</v>
      </c>
      <c r="I3097" s="4">
        <v>20</v>
      </c>
      <c r="J3097" s="5">
        <v>437</v>
      </c>
      <c r="K3097" s="5">
        <v>7</v>
      </c>
      <c r="L3097" s="5">
        <v>76</v>
      </c>
      <c r="M3097">
        <v>2</v>
      </c>
      <c r="N3097" t="str">
        <f>VLOOKUP(טבלה1[[#This Row],[level_id]],Level_id!$A$2:$B$5,2)</f>
        <v>Beginner Level</v>
      </c>
      <c r="O3097" t="str">
        <f>LOWER(טבלה1[[#This Row],[level_desc]])</f>
        <v>beginner level</v>
      </c>
      <c r="P3097" s="3" t="str">
        <f>UPPER(טבלה1[[#This Row],[small letters]])</f>
        <v>BEGINNER LEVEL</v>
      </c>
      <c r="Q3097">
        <f>LEN(טבלה1[[#This Row],[no spaces]])</f>
        <v>14</v>
      </c>
      <c r="R3097" t="str">
        <f>TRIM(טבלה1[[#This Row],[small letters]])</f>
        <v>beginner level</v>
      </c>
      <c r="S3097" s="6">
        <v>5</v>
      </c>
      <c r="T3097" s="12">
        <v>42486</v>
      </c>
      <c r="U3097" s="6">
        <f>DAY(טבלה1[[#This Row],[published_date]])</f>
        <v>26</v>
      </c>
      <c r="V3097" s="6">
        <f>MONTH(טבלה1[[#This Row],[published_date]])</f>
        <v>4</v>
      </c>
      <c r="W3097" s="6">
        <f>YEAR(טבלה1[[#This Row],[published_date]])</f>
        <v>2016</v>
      </c>
      <c r="X3097">
        <v>2</v>
      </c>
      <c r="Y3097" t="str">
        <f>VLOOKUP(טבלה1[[#This Row],[subject_id]],Subject_id!$A$2:$B$5,2)</f>
        <v>Graphic Design</v>
      </c>
      <c r="Z3097" s="7">
        <v>43465</v>
      </c>
      <c r="AA3097">
        <f>_xlfn.DAYS(טבלה1[[#This Row],[Removal_date]],טבלה1[[#This Row],[published_date]])</f>
        <v>979</v>
      </c>
      <c r="AB3097" s="4">
        <f>טבלה1[[#This Row],[price]]*טבלה1[[#This Row],[num_subscribers]]</f>
        <v>8740</v>
      </c>
    </row>
    <row r="3098" spans="1:28" x14ac:dyDescent="0.3">
      <c r="A3098">
        <v>767656</v>
      </c>
      <c r="B3098" t="s">
        <v>5886</v>
      </c>
      <c r="C3098" t="str">
        <f>LEFT(טבלה1[[#This Row],[course_title]],10)</f>
        <v xml:space="preserve">Bootstrap </v>
      </c>
      <c r="D3098" t="str">
        <f>RIGHT(טבלה1[[#This Row],[course_title]],10)</f>
        <v>wn Website</v>
      </c>
      <c r="E3098" t="str">
        <f>MID(טבלה1[[#This Row],[course_title]],2,10)</f>
        <v>ootstrap E</v>
      </c>
      <c r="F3098" t="s">
        <v>5887</v>
      </c>
      <c r="G3098" t="str">
        <f>REPLACE(טבלה1[[#This Row],[url]],19,3,"com")</f>
        <v>https://www.udemy.com/ultimate-bootstrap-basics-course-with-2-projects/</v>
      </c>
      <c r="H3098" t="b">
        <v>1</v>
      </c>
      <c r="I3098" s="4">
        <v>20</v>
      </c>
      <c r="J3098" s="5">
        <v>2643</v>
      </c>
      <c r="K3098" s="5">
        <v>34</v>
      </c>
      <c r="L3098" s="5">
        <v>83</v>
      </c>
      <c r="M3098">
        <v>1</v>
      </c>
      <c r="N3098" t="str">
        <f>VLOOKUP(טבלה1[[#This Row],[level_id]],Level_id!$A$2:$B$5,2)</f>
        <v>All levels</v>
      </c>
      <c r="O3098" t="str">
        <f>LOWER(טבלה1[[#This Row],[level_desc]])</f>
        <v>all levels</v>
      </c>
      <c r="P3098" s="3" t="str">
        <f>UPPER(טבלה1[[#This Row],[small letters]])</f>
        <v>ALL LEVELS</v>
      </c>
      <c r="Q3098">
        <f>LEN(טבלה1[[#This Row],[no spaces]])</f>
        <v>10</v>
      </c>
      <c r="R3098" t="str">
        <f>TRIM(טבלה1[[#This Row],[small letters]])</f>
        <v>all levels</v>
      </c>
      <c r="S3098" s="6">
        <v>9</v>
      </c>
      <c r="T3098" s="12">
        <v>42419</v>
      </c>
      <c r="U3098" s="6">
        <f>DAY(טבלה1[[#This Row],[published_date]])</f>
        <v>19</v>
      </c>
      <c r="V3098" s="6">
        <f>MONTH(טבלה1[[#This Row],[published_date]])</f>
        <v>2</v>
      </c>
      <c r="W3098" s="6">
        <f>YEAR(טבלה1[[#This Row],[published_date]])</f>
        <v>2016</v>
      </c>
      <c r="X3098">
        <v>4</v>
      </c>
      <c r="Y3098" t="str">
        <f>VLOOKUP(טבלה1[[#This Row],[subject_id]],Subject_id!$A$2:$B$5,2)</f>
        <v>Web Development</v>
      </c>
      <c r="Z3098" s="7">
        <v>43734</v>
      </c>
      <c r="AA3098">
        <f>_xlfn.DAYS(טבלה1[[#This Row],[Removal_date]],טבלה1[[#This Row],[published_date]])</f>
        <v>1315</v>
      </c>
      <c r="AB3098" s="4">
        <f>טבלה1[[#This Row],[price]]*טבלה1[[#This Row],[num_subscribers]]</f>
        <v>52860</v>
      </c>
    </row>
    <row r="3099" spans="1:28" x14ac:dyDescent="0.3">
      <c r="A3099">
        <v>768366</v>
      </c>
      <c r="B3099" t="s">
        <v>2984</v>
      </c>
      <c r="C3099" t="str">
        <f>LEFT(טבלה1[[#This Row],[course_title]],10)</f>
        <v xml:space="preserve">Photoshop </v>
      </c>
      <c r="D3099" t="str">
        <f>RIGHT(טבלה1[[#This Row],[course_title]],10)</f>
        <v xml:space="preserve"> Photoshop</v>
      </c>
      <c r="E3099" t="str">
        <f>MID(טבלה1[[#This Row],[course_title]],2,10)</f>
        <v>hotoshop F</v>
      </c>
      <c r="F3099" t="s">
        <v>2985</v>
      </c>
      <c r="G3099" t="str">
        <f>REPLACE(טבלה1[[#This Row],[url]],19,3,"com")</f>
        <v>https://www.udemy.com/photoshopfantastic/</v>
      </c>
      <c r="H3099" t="b">
        <v>1</v>
      </c>
      <c r="I3099" s="4">
        <v>20</v>
      </c>
      <c r="J3099" s="5">
        <v>2938</v>
      </c>
      <c r="K3099" s="5">
        <v>26</v>
      </c>
      <c r="L3099" s="5">
        <v>45</v>
      </c>
      <c r="M3099">
        <v>1</v>
      </c>
      <c r="N3099" t="str">
        <f>VLOOKUP(טבלה1[[#This Row],[level_id]],Level_id!$A$2:$B$5,2)</f>
        <v>All levels</v>
      </c>
      <c r="O3099" t="str">
        <f>LOWER(טבלה1[[#This Row],[level_desc]])</f>
        <v>all levels</v>
      </c>
      <c r="P3099" s="3" t="str">
        <f>UPPER(טבלה1[[#This Row],[small letters]])</f>
        <v>ALL LEVELS</v>
      </c>
      <c r="Q3099">
        <f>LEN(טבלה1[[#This Row],[no spaces]])</f>
        <v>10</v>
      </c>
      <c r="R3099" t="str">
        <f>TRIM(טבלה1[[#This Row],[small letters]])</f>
        <v>all levels</v>
      </c>
      <c r="S3099" s="6">
        <v>6</v>
      </c>
      <c r="T3099" s="12">
        <v>42466</v>
      </c>
      <c r="U3099" s="6">
        <f>DAY(טבלה1[[#This Row],[published_date]])</f>
        <v>6</v>
      </c>
      <c r="V3099" s="6">
        <f>MONTH(טבלה1[[#This Row],[published_date]])</f>
        <v>4</v>
      </c>
      <c r="W3099" s="6">
        <f>YEAR(טבלה1[[#This Row],[published_date]])</f>
        <v>2016</v>
      </c>
      <c r="X3099">
        <v>2</v>
      </c>
      <c r="Y3099" t="str">
        <f>VLOOKUP(טבלה1[[#This Row],[subject_id]],Subject_id!$A$2:$B$5,2)</f>
        <v>Graphic Design</v>
      </c>
      <c r="Z3099" s="7">
        <v>43734</v>
      </c>
      <c r="AA3099">
        <f>_xlfn.DAYS(טבלה1[[#This Row],[Removal_date]],טבלה1[[#This Row],[published_date]])</f>
        <v>1268</v>
      </c>
      <c r="AB3099" s="4">
        <f>טבלה1[[#This Row],[price]]*טבלה1[[#This Row],[num_subscribers]]</f>
        <v>58760</v>
      </c>
    </row>
    <row r="3100" spans="1:28" x14ac:dyDescent="0.3">
      <c r="A3100">
        <v>768612</v>
      </c>
      <c r="B3100" t="s">
        <v>6663</v>
      </c>
      <c r="C3100" t="str">
        <f>LEFT(טבלה1[[#This Row],[course_title]],10)</f>
        <v xml:space="preserve">Bootstrap </v>
      </c>
      <c r="D3100" t="str">
        <f>RIGHT(טבלה1[[#This Row],[course_title]],10)</f>
        <v xml:space="preserve"> Beginners</v>
      </c>
      <c r="E3100" t="str">
        <f>MID(טבלה1[[#This Row],[course_title]],2,10)</f>
        <v>ootstrap T</v>
      </c>
      <c r="F3100" t="s">
        <v>6664</v>
      </c>
      <c r="G3100" t="str">
        <f>REPLACE(טבלה1[[#This Row],[url]],19,3,"com")</f>
        <v>https://www.udemy.com/bootstrap-tutorial-for-beginners/</v>
      </c>
      <c r="H3100" t="b">
        <v>1</v>
      </c>
      <c r="I3100" s="4">
        <v>20</v>
      </c>
      <c r="J3100" s="5">
        <v>1036</v>
      </c>
      <c r="K3100" s="5">
        <v>27</v>
      </c>
      <c r="L3100" s="5">
        <v>20</v>
      </c>
      <c r="M3100">
        <v>2</v>
      </c>
      <c r="N3100" t="str">
        <f>VLOOKUP(טבלה1[[#This Row],[level_id]],Level_id!$A$2:$B$5,2)</f>
        <v>Beginner Level</v>
      </c>
      <c r="O3100" t="str">
        <f>LOWER(טבלה1[[#This Row],[level_desc]])</f>
        <v>beginner level</v>
      </c>
      <c r="P3100" s="3" t="str">
        <f>UPPER(טבלה1[[#This Row],[small letters]])</f>
        <v>BEGINNER LEVEL</v>
      </c>
      <c r="Q3100">
        <f>LEN(טבלה1[[#This Row],[no spaces]])</f>
        <v>14</v>
      </c>
      <c r="R3100" t="str">
        <f>TRIM(טבלה1[[#This Row],[small letters]])</f>
        <v>beginner level</v>
      </c>
      <c r="S3100" s="6">
        <v>2</v>
      </c>
      <c r="T3100" s="12">
        <v>42421</v>
      </c>
      <c r="U3100" s="6">
        <f>DAY(טבלה1[[#This Row],[published_date]])</f>
        <v>21</v>
      </c>
      <c r="V3100" s="6">
        <f>MONTH(טבלה1[[#This Row],[published_date]])</f>
        <v>2</v>
      </c>
      <c r="W3100" s="6">
        <f>YEAR(טבלה1[[#This Row],[published_date]])</f>
        <v>2016</v>
      </c>
      <c r="X3100">
        <v>4</v>
      </c>
      <c r="Y3100" t="str">
        <f>VLOOKUP(טבלה1[[#This Row],[subject_id]],Subject_id!$A$2:$B$5,2)</f>
        <v>Web Development</v>
      </c>
      <c r="Z3100" s="7">
        <v>43465</v>
      </c>
      <c r="AA3100">
        <f>_xlfn.DAYS(טבלה1[[#This Row],[Removal_date]],טבלה1[[#This Row],[published_date]])</f>
        <v>1044</v>
      </c>
      <c r="AB3100" s="4">
        <f>טבלה1[[#This Row],[price]]*טבלה1[[#This Row],[num_subscribers]]</f>
        <v>20720</v>
      </c>
    </row>
    <row r="3101" spans="1:28" x14ac:dyDescent="0.3">
      <c r="A3101">
        <v>768940</v>
      </c>
      <c r="B3101" t="s">
        <v>2618</v>
      </c>
      <c r="C3101" t="str">
        <f>LEFT(טבלה1[[#This Row],[course_title]],10)</f>
        <v>Learn Core</v>
      </c>
      <c r="D3101" t="str">
        <f>RIGHT(טבלה1[[#This Row],[course_title]],10)</f>
        <v>Like a Pro</v>
      </c>
      <c r="E3101" t="str">
        <f>MID(טבלה1[[#This Row],[course_title]],2,10)</f>
        <v>earn Corel</v>
      </c>
      <c r="F3101" t="s">
        <v>2619</v>
      </c>
      <c r="G3101" t="str">
        <f>REPLACE(טבלה1[[#This Row],[url]],19,3,"com")</f>
        <v>https://www.udemy.com/learn-corel-x7/</v>
      </c>
      <c r="H3101" t="b">
        <v>1</v>
      </c>
      <c r="I3101" s="4">
        <v>20</v>
      </c>
      <c r="J3101" s="5">
        <v>1586</v>
      </c>
      <c r="K3101" s="5">
        <v>8</v>
      </c>
      <c r="L3101" s="5">
        <v>5</v>
      </c>
      <c r="M3101">
        <v>4</v>
      </c>
      <c r="N3101" t="str">
        <f>VLOOKUP(טבלה1[[#This Row],[level_id]],Level_id!$A$2:$B$5,2)</f>
        <v>Intermediate Level</v>
      </c>
      <c r="O3101" t="str">
        <f>LOWER(טבלה1[[#This Row],[level_desc]])</f>
        <v>intermediate level</v>
      </c>
      <c r="P3101" s="3" t="str">
        <f>UPPER(טבלה1[[#This Row],[small letters]])</f>
        <v>INTERMEDIATE LEVEL</v>
      </c>
      <c r="Q3101">
        <f>LEN(טבלה1[[#This Row],[no spaces]])</f>
        <v>18</v>
      </c>
      <c r="R3101" t="str">
        <f>TRIM(טבלה1[[#This Row],[small letters]])</f>
        <v>intermediate level</v>
      </c>
      <c r="S3101" s="6">
        <v>0.51666666699999997</v>
      </c>
      <c r="T3101" s="12">
        <v>42433</v>
      </c>
      <c r="U3101" s="6">
        <f>DAY(טבלה1[[#This Row],[published_date]])</f>
        <v>4</v>
      </c>
      <c r="V3101" s="6">
        <f>MONTH(טבלה1[[#This Row],[published_date]])</f>
        <v>3</v>
      </c>
      <c r="W3101" s="6">
        <f>YEAR(טבלה1[[#This Row],[published_date]])</f>
        <v>2016</v>
      </c>
      <c r="X3101">
        <v>2</v>
      </c>
      <c r="Y3101" t="str">
        <f>VLOOKUP(טבלה1[[#This Row],[subject_id]],Subject_id!$A$2:$B$5,2)</f>
        <v>Graphic Design</v>
      </c>
      <c r="Z3101" s="7">
        <v>44114</v>
      </c>
      <c r="AA3101">
        <f>_xlfn.DAYS(טבלה1[[#This Row],[Removal_date]],טבלה1[[#This Row],[published_date]])</f>
        <v>1681</v>
      </c>
      <c r="AB3101" s="4">
        <f>טבלה1[[#This Row],[price]]*טבלה1[[#This Row],[num_subscribers]]</f>
        <v>31720</v>
      </c>
    </row>
    <row r="3102" spans="1:28" x14ac:dyDescent="0.3">
      <c r="A3102">
        <v>769270</v>
      </c>
      <c r="B3102" t="s">
        <v>4130</v>
      </c>
      <c r="C3102" t="str">
        <f>LEFT(טבלה1[[#This Row],[course_title]],10)</f>
        <v>Beginner S</v>
      </c>
      <c r="D3102" t="str">
        <f>RIGHT(טבלה1[[#This Row],[course_title]],10)</f>
        <v>bla Course</v>
      </c>
      <c r="E3102" t="str">
        <f>MID(טבלה1[[#This Row],[course_title]],2,10)</f>
        <v>eginner St</v>
      </c>
      <c r="F3102" t="s">
        <v>4131</v>
      </c>
      <c r="G3102" t="str">
        <f>REPLACE(טבלה1[[#This Row],[url]],19,3,"com")</f>
        <v>https://www.udemy.com/step-by-step-keharwa-theka-tabla-course-3-bonus-fillers/</v>
      </c>
      <c r="H3102" t="b">
        <v>1</v>
      </c>
      <c r="I3102" s="4">
        <v>20</v>
      </c>
      <c r="J3102" s="5">
        <v>916</v>
      </c>
      <c r="K3102" s="5">
        <v>26</v>
      </c>
      <c r="L3102" s="5">
        <v>16</v>
      </c>
      <c r="M3102">
        <v>2</v>
      </c>
      <c r="N3102" t="str">
        <f>VLOOKUP(טבלה1[[#This Row],[level_id]],Level_id!$A$2:$B$5,2)</f>
        <v>Beginner Level</v>
      </c>
      <c r="O3102" t="str">
        <f>LOWER(טבלה1[[#This Row],[level_desc]])</f>
        <v>beginner level</v>
      </c>
      <c r="P3102" s="3" t="str">
        <f>UPPER(טבלה1[[#This Row],[small letters]])</f>
        <v>BEGINNER LEVEL</v>
      </c>
      <c r="Q3102">
        <f>LEN(טבלה1[[#This Row],[no spaces]])</f>
        <v>14</v>
      </c>
      <c r="R3102" t="str">
        <f>TRIM(טבלה1[[#This Row],[small letters]])</f>
        <v>beginner level</v>
      </c>
      <c r="S3102" s="6">
        <v>0.66666666699999999</v>
      </c>
      <c r="T3102" s="12">
        <v>42422</v>
      </c>
      <c r="U3102" s="6">
        <f>DAY(טבלה1[[#This Row],[published_date]])</f>
        <v>22</v>
      </c>
      <c r="V3102" s="6">
        <f>MONTH(טבלה1[[#This Row],[published_date]])</f>
        <v>2</v>
      </c>
      <c r="W3102" s="6">
        <f>YEAR(טבלה1[[#This Row],[published_date]])</f>
        <v>2016</v>
      </c>
      <c r="X3102">
        <v>3</v>
      </c>
      <c r="Y3102" t="str">
        <f>VLOOKUP(טבלה1[[#This Row],[subject_id]],Subject_id!$A$2:$B$5,2)</f>
        <v>Musical Instruments</v>
      </c>
      <c r="Z3102" s="7">
        <v>43465</v>
      </c>
      <c r="AA3102">
        <f>_xlfn.DAYS(טבלה1[[#This Row],[Removal_date]],טבלה1[[#This Row],[published_date]])</f>
        <v>1043</v>
      </c>
      <c r="AB3102" s="4">
        <f>טבלה1[[#This Row],[price]]*טבלה1[[#This Row],[num_subscribers]]</f>
        <v>18320</v>
      </c>
    </row>
    <row r="3103" spans="1:28" x14ac:dyDescent="0.3">
      <c r="A3103">
        <v>769314</v>
      </c>
      <c r="B3103" t="s">
        <v>6258</v>
      </c>
      <c r="C3103" t="str">
        <f>LEFT(טבלה1[[#This Row],[course_title]],10)</f>
        <v>Learn Ruby</v>
      </c>
      <c r="D3103" t="str">
        <f>RIGHT(טבלה1[[#This Row],[course_title]],10)</f>
        <v>Way - Lite</v>
      </c>
      <c r="E3103" t="str">
        <f>MID(טבלה1[[#This Row],[course_title]],2,10)</f>
        <v xml:space="preserve">earn Ruby </v>
      </c>
      <c r="F3103" t="s">
        <v>6259</v>
      </c>
      <c r="G3103" t="str">
        <f>REPLACE(טבלה1[[#This Row],[url]],19,3,"com")</f>
        <v>https://www.udemy.com/learn-ruby-programming-the-easy-way-lite/</v>
      </c>
      <c r="H3103" t="b">
        <v>1</v>
      </c>
      <c r="I3103" s="4">
        <v>20</v>
      </c>
      <c r="J3103" s="5">
        <v>1186</v>
      </c>
      <c r="K3103" s="5">
        <v>12</v>
      </c>
      <c r="L3103" s="5">
        <v>7</v>
      </c>
      <c r="M3103">
        <v>1</v>
      </c>
      <c r="N3103" t="str">
        <f>VLOOKUP(טבלה1[[#This Row],[level_id]],Level_id!$A$2:$B$5,2)</f>
        <v>All levels</v>
      </c>
      <c r="O3103" t="str">
        <f>LOWER(טבלה1[[#This Row],[level_desc]])</f>
        <v>all levels</v>
      </c>
      <c r="P3103" s="3" t="str">
        <f>UPPER(טבלה1[[#This Row],[small letters]])</f>
        <v>ALL LEVELS</v>
      </c>
      <c r="Q3103">
        <f>LEN(טבלה1[[#This Row],[no spaces]])</f>
        <v>10</v>
      </c>
      <c r="R3103" t="str">
        <f>TRIM(טבלה1[[#This Row],[small letters]])</f>
        <v>all levels</v>
      </c>
      <c r="S3103" s="6">
        <v>0.56666666700000001</v>
      </c>
      <c r="T3103" s="12">
        <v>42421</v>
      </c>
      <c r="U3103" s="6">
        <f>DAY(טבלה1[[#This Row],[published_date]])</f>
        <v>21</v>
      </c>
      <c r="V3103" s="6">
        <f>MONTH(טבלה1[[#This Row],[published_date]])</f>
        <v>2</v>
      </c>
      <c r="W3103" s="6">
        <f>YEAR(טבלה1[[#This Row],[published_date]])</f>
        <v>2016</v>
      </c>
      <c r="X3103">
        <v>4</v>
      </c>
      <c r="Y3103" t="str">
        <f>VLOOKUP(טבלה1[[#This Row],[subject_id]],Subject_id!$A$2:$B$5,2)</f>
        <v>Web Development</v>
      </c>
      <c r="Z3103" s="7">
        <v>43734</v>
      </c>
      <c r="AA3103">
        <f>_xlfn.DAYS(טבלה1[[#This Row],[Removal_date]],טבלה1[[#This Row],[published_date]])</f>
        <v>1313</v>
      </c>
      <c r="AB3103" s="4">
        <f>טבלה1[[#This Row],[price]]*טבלה1[[#This Row],[num_subscribers]]</f>
        <v>23720</v>
      </c>
    </row>
    <row r="3104" spans="1:28" x14ac:dyDescent="0.3">
      <c r="A3104">
        <v>769518</v>
      </c>
      <c r="B3104" t="s">
        <v>3766</v>
      </c>
      <c r="C3104" t="str">
        <f>LEFT(טבלה1[[#This Row],[course_title]],10)</f>
        <v>Instant Ha</v>
      </c>
      <c r="D3104" t="str">
        <f>RIGHT(טבלה1[[#This Row],[course_title]],10)</f>
        <v>Bamba now!</v>
      </c>
      <c r="E3104" t="str">
        <f>MID(טבלה1[[#This Row],[course_title]],2,10)</f>
        <v>nstant Har</v>
      </c>
      <c r="F3104" t="s">
        <v>3767</v>
      </c>
      <c r="G3104" t="str">
        <f>REPLACE(טבלה1[[#This Row],[url]],19,3,"com")</f>
        <v>https://www.udemy.com/instant-harmonica-play-the-groovy-valens-la-bamba-now/</v>
      </c>
      <c r="H3104" t="b">
        <v>1</v>
      </c>
      <c r="I3104" s="4">
        <v>20</v>
      </c>
      <c r="J3104" s="5">
        <v>390</v>
      </c>
      <c r="K3104" s="5">
        <v>4</v>
      </c>
      <c r="L3104" s="5">
        <v>10</v>
      </c>
      <c r="M3104">
        <v>2</v>
      </c>
      <c r="N3104" t="str">
        <f>VLOOKUP(טבלה1[[#This Row],[level_id]],Level_id!$A$2:$B$5,2)</f>
        <v>Beginner Level</v>
      </c>
      <c r="O3104" t="str">
        <f>LOWER(טבלה1[[#This Row],[level_desc]])</f>
        <v>beginner level</v>
      </c>
      <c r="P3104" s="3" t="str">
        <f>UPPER(טבלה1[[#This Row],[small letters]])</f>
        <v>BEGINNER LEVEL</v>
      </c>
      <c r="Q3104">
        <f>LEN(טבלה1[[#This Row],[no spaces]])</f>
        <v>14</v>
      </c>
      <c r="R3104" t="str">
        <f>TRIM(טבלה1[[#This Row],[small letters]])</f>
        <v>beginner level</v>
      </c>
      <c r="S3104" s="6">
        <v>0.73333333300000003</v>
      </c>
      <c r="T3104" s="12">
        <v>42422</v>
      </c>
      <c r="U3104" s="6">
        <f>DAY(טבלה1[[#This Row],[published_date]])</f>
        <v>22</v>
      </c>
      <c r="V3104" s="6">
        <f>MONTH(טבלה1[[#This Row],[published_date]])</f>
        <v>2</v>
      </c>
      <c r="W3104" s="6">
        <f>YEAR(טבלה1[[#This Row],[published_date]])</f>
        <v>2016</v>
      </c>
      <c r="X3104">
        <v>3</v>
      </c>
      <c r="Y3104" t="str">
        <f>VLOOKUP(טבלה1[[#This Row],[subject_id]],Subject_id!$A$2:$B$5,2)</f>
        <v>Musical Instruments</v>
      </c>
      <c r="Z3104" s="7">
        <v>43465</v>
      </c>
      <c r="AA3104">
        <f>_xlfn.DAYS(טבלה1[[#This Row],[Removal_date]],טבלה1[[#This Row],[published_date]])</f>
        <v>1043</v>
      </c>
      <c r="AB3104" s="4">
        <f>טבלה1[[#This Row],[price]]*טבלה1[[#This Row],[num_subscribers]]</f>
        <v>7800</v>
      </c>
    </row>
    <row r="3105" spans="1:28" x14ac:dyDescent="0.3">
      <c r="A3105">
        <v>771276</v>
      </c>
      <c r="B3105" t="s">
        <v>216</v>
      </c>
      <c r="C3105" t="str">
        <f>LEFT(טבלה1[[#This Row],[course_title]],10)</f>
        <v>Introducti</v>
      </c>
      <c r="D3105" t="str">
        <f>RIGHT(טבלה1[[#This Row],[course_title]],10)</f>
        <v>t Analysis</v>
      </c>
      <c r="E3105" t="str">
        <f>MID(טבלה1[[#This Row],[course_title]],2,10)</f>
        <v>ntroductio</v>
      </c>
      <c r="F3105" t="s">
        <v>217</v>
      </c>
      <c r="G3105" t="str">
        <f>REPLACE(טבלה1[[#This Row],[url]],19,3,"com")</f>
        <v>https://www.udemy.com/introduction-to-financial-statement-analysis/</v>
      </c>
      <c r="H3105" t="b">
        <v>1</v>
      </c>
      <c r="I3105" s="4">
        <v>20</v>
      </c>
      <c r="J3105" s="5">
        <v>1480</v>
      </c>
      <c r="K3105" s="5">
        <v>25</v>
      </c>
      <c r="L3105" s="5">
        <v>25</v>
      </c>
      <c r="M3105">
        <v>2</v>
      </c>
      <c r="N3105" t="str">
        <f>VLOOKUP(טבלה1[[#This Row],[level_id]],Level_id!$A$2:$B$5,2)</f>
        <v>Beginner Level</v>
      </c>
      <c r="O3105" t="str">
        <f>LOWER(טבלה1[[#This Row],[level_desc]])</f>
        <v>beginner level</v>
      </c>
      <c r="P3105" s="3" t="str">
        <f>UPPER(טבלה1[[#This Row],[small letters]])</f>
        <v>BEGINNER LEVEL</v>
      </c>
      <c r="Q3105">
        <f>LEN(טבלה1[[#This Row],[no spaces]])</f>
        <v>14</v>
      </c>
      <c r="R3105" t="str">
        <f>TRIM(טבלה1[[#This Row],[small letters]])</f>
        <v>beginner level</v>
      </c>
      <c r="S3105" s="6">
        <v>1.5</v>
      </c>
      <c r="T3105" s="12">
        <v>42450</v>
      </c>
      <c r="U3105" s="6">
        <f>DAY(טבלה1[[#This Row],[published_date]])</f>
        <v>21</v>
      </c>
      <c r="V3105" s="6">
        <f>MONTH(טבלה1[[#This Row],[published_date]])</f>
        <v>3</v>
      </c>
      <c r="W3105" s="6">
        <f>YEAR(טבלה1[[#This Row],[published_date]])</f>
        <v>2016</v>
      </c>
      <c r="X3105">
        <v>1</v>
      </c>
      <c r="Y3105" t="str">
        <f>VLOOKUP(טבלה1[[#This Row],[subject_id]],Subject_id!$A$2:$B$5,2)</f>
        <v>Business Finance</v>
      </c>
      <c r="Z3105" s="7">
        <v>43245</v>
      </c>
      <c r="AA3105">
        <f>_xlfn.DAYS(טבלה1[[#This Row],[Removal_date]],טבלה1[[#This Row],[published_date]])</f>
        <v>795</v>
      </c>
      <c r="AB3105" s="4">
        <f>טבלה1[[#This Row],[price]]*טבלה1[[#This Row],[num_subscribers]]</f>
        <v>29600</v>
      </c>
    </row>
    <row r="3106" spans="1:28" x14ac:dyDescent="0.3">
      <c r="A3106">
        <v>772950</v>
      </c>
      <c r="B3106" t="s">
        <v>2386</v>
      </c>
      <c r="C3106" t="str">
        <f>LEFT(טבלה1[[#This Row],[course_title]],10)</f>
        <v xml:space="preserve">Learn How </v>
      </c>
      <c r="D3106" t="str">
        <f>RIGHT(טבלה1[[#This Row],[course_title]],10)</f>
        <v>ock Market</v>
      </c>
      <c r="E3106" t="str">
        <f>MID(טבלה1[[#This Row],[course_title]],2,10)</f>
        <v>earn How t</v>
      </c>
      <c r="F3106" t="s">
        <v>2387</v>
      </c>
      <c r="G3106" t="str">
        <f>REPLACE(טבלה1[[#This Row],[url]],19,3,"com")</f>
        <v>https://www.udemy.com/complete-course-for-stock-trading-all-skill-levels/</v>
      </c>
      <c r="H3106" t="b">
        <v>1</v>
      </c>
      <c r="I3106" s="4">
        <v>20</v>
      </c>
      <c r="J3106" s="5">
        <v>984</v>
      </c>
      <c r="K3106" s="5">
        <v>3</v>
      </c>
      <c r="L3106" s="5">
        <v>41</v>
      </c>
      <c r="M3106">
        <v>1</v>
      </c>
      <c r="N3106" t="str">
        <f>VLOOKUP(טבלה1[[#This Row],[level_id]],Level_id!$A$2:$B$5,2)</f>
        <v>All levels</v>
      </c>
      <c r="O3106" t="str">
        <f>LOWER(טבלה1[[#This Row],[level_desc]])</f>
        <v>all levels</v>
      </c>
      <c r="P3106" s="3" t="str">
        <f>UPPER(טבלה1[[#This Row],[small letters]])</f>
        <v>ALL LEVELS</v>
      </c>
      <c r="Q3106">
        <f>LEN(טבלה1[[#This Row],[no spaces]])</f>
        <v>10</v>
      </c>
      <c r="R3106" t="str">
        <f>TRIM(טבלה1[[#This Row],[small letters]])</f>
        <v>all levels</v>
      </c>
      <c r="S3106" s="6">
        <v>4</v>
      </c>
      <c r="T3106" s="12">
        <v>42431</v>
      </c>
      <c r="U3106" s="6">
        <f>DAY(טבלה1[[#This Row],[published_date]])</f>
        <v>2</v>
      </c>
      <c r="V3106" s="6">
        <f>MONTH(טבלה1[[#This Row],[published_date]])</f>
        <v>3</v>
      </c>
      <c r="W3106" s="6">
        <f>YEAR(טבלה1[[#This Row],[published_date]])</f>
        <v>2016</v>
      </c>
      <c r="X3106">
        <v>1</v>
      </c>
      <c r="Y3106" t="str">
        <f>VLOOKUP(טבלה1[[#This Row],[subject_id]],Subject_id!$A$2:$B$5,2)</f>
        <v>Business Finance</v>
      </c>
      <c r="Z3106" s="7">
        <v>43734</v>
      </c>
      <c r="AA3106">
        <f>_xlfn.DAYS(טבלה1[[#This Row],[Removal_date]],טבלה1[[#This Row],[published_date]])</f>
        <v>1303</v>
      </c>
      <c r="AB3106" s="4">
        <f>טבלה1[[#This Row],[price]]*טבלה1[[#This Row],[num_subscribers]]</f>
        <v>19680</v>
      </c>
    </row>
    <row r="3107" spans="1:28" x14ac:dyDescent="0.3">
      <c r="A3107">
        <v>773502</v>
      </c>
      <c r="B3107" t="s">
        <v>1980</v>
      </c>
      <c r="C3107" t="str">
        <f>LEFT(טבלה1[[#This Row],[course_title]],10)</f>
        <v xml:space="preserve">Financial </v>
      </c>
      <c r="D3107" t="str">
        <f>RIGHT(טבלה1[[#This Row],[course_title]],10)</f>
        <v xml:space="preserve"> The Class</v>
      </c>
      <c r="E3107" t="str">
        <f>MID(טבלה1[[#This Row],[course_title]],2,10)</f>
        <v>inancial A</v>
      </c>
      <c r="F3107" t="s">
        <v>1981</v>
      </c>
      <c r="G3107" t="str">
        <f>REPLACE(טבלה1[[#This Row],[url]],19,3,"com")</f>
        <v>https://www.udemy.com/financial-accounting-part-2-passing-the-class/</v>
      </c>
      <c r="H3107" t="b">
        <v>1</v>
      </c>
      <c r="I3107" s="4">
        <v>20</v>
      </c>
      <c r="J3107" s="5">
        <v>15</v>
      </c>
      <c r="K3107" s="5">
        <v>4</v>
      </c>
      <c r="L3107" s="5">
        <v>36</v>
      </c>
      <c r="M3107">
        <v>2</v>
      </c>
      <c r="N3107" t="str">
        <f>VLOOKUP(טבלה1[[#This Row],[level_id]],Level_id!$A$2:$B$5,2)</f>
        <v>Beginner Level</v>
      </c>
      <c r="O3107" t="str">
        <f>LOWER(טבלה1[[#This Row],[level_desc]])</f>
        <v>beginner level</v>
      </c>
      <c r="P3107" s="3" t="str">
        <f>UPPER(טבלה1[[#This Row],[small letters]])</f>
        <v>BEGINNER LEVEL</v>
      </c>
      <c r="Q3107">
        <f>LEN(טבלה1[[#This Row],[no spaces]])</f>
        <v>14</v>
      </c>
      <c r="R3107" t="str">
        <f>TRIM(טבלה1[[#This Row],[small letters]])</f>
        <v>beginner level</v>
      </c>
      <c r="S3107" s="6">
        <v>4.5</v>
      </c>
      <c r="T3107" s="12">
        <v>42856</v>
      </c>
      <c r="U3107" s="6">
        <f>DAY(טבלה1[[#This Row],[published_date]])</f>
        <v>1</v>
      </c>
      <c r="V3107" s="6">
        <f>MONTH(טבלה1[[#This Row],[published_date]])</f>
        <v>5</v>
      </c>
      <c r="W3107" s="6">
        <f>YEAR(טבלה1[[#This Row],[published_date]])</f>
        <v>2017</v>
      </c>
      <c r="X3107">
        <v>1</v>
      </c>
      <c r="Y3107" t="str">
        <f>VLOOKUP(טבלה1[[#This Row],[subject_id]],Subject_id!$A$2:$B$5,2)</f>
        <v>Business Finance</v>
      </c>
      <c r="Z3107" s="7">
        <v>43465</v>
      </c>
      <c r="AA3107">
        <f>_xlfn.DAYS(טבלה1[[#This Row],[Removal_date]],טבלה1[[#This Row],[published_date]])</f>
        <v>609</v>
      </c>
      <c r="AB3107" s="4">
        <f>טבלה1[[#This Row],[price]]*טבלה1[[#This Row],[num_subscribers]]</f>
        <v>300</v>
      </c>
    </row>
    <row r="3108" spans="1:28" x14ac:dyDescent="0.3">
      <c r="A3108">
        <v>777276</v>
      </c>
      <c r="B3108" t="s">
        <v>2288</v>
      </c>
      <c r="C3108" t="str">
        <f>LEFT(טבלה1[[#This Row],[course_title]],10)</f>
        <v xml:space="preserve">Financial </v>
      </c>
      <c r="D3108" t="str">
        <f>RIGHT(טבלה1[[#This Row],[course_title]],10)</f>
        <v xml:space="preserve"> the Class</v>
      </c>
      <c r="E3108" t="str">
        <f>MID(טבלה1[[#This Row],[course_title]],2,10)</f>
        <v>inancial A</v>
      </c>
      <c r="F3108" t="s">
        <v>2289</v>
      </c>
      <c r="G3108" t="str">
        <f>REPLACE(טבלה1[[#This Row],[url]],19,3,"com")</f>
        <v>https://www.udemy.com/severson-financial-accounting-part-one/</v>
      </c>
      <c r="H3108" t="b">
        <v>1</v>
      </c>
      <c r="I3108" s="4">
        <v>20</v>
      </c>
      <c r="J3108" s="5">
        <v>45</v>
      </c>
      <c r="K3108" s="5">
        <v>10</v>
      </c>
      <c r="L3108" s="5">
        <v>47</v>
      </c>
      <c r="M3108">
        <v>2</v>
      </c>
      <c r="N3108" t="str">
        <f>VLOOKUP(טבלה1[[#This Row],[level_id]],Level_id!$A$2:$B$5,2)</f>
        <v>Beginner Level</v>
      </c>
      <c r="O3108" t="str">
        <f>LOWER(טבלה1[[#This Row],[level_desc]])</f>
        <v>beginner level</v>
      </c>
      <c r="P3108" s="3" t="str">
        <f>UPPER(טבלה1[[#This Row],[small letters]])</f>
        <v>BEGINNER LEVEL</v>
      </c>
      <c r="Q3108">
        <f>LEN(טבלה1[[#This Row],[no spaces]])</f>
        <v>14</v>
      </c>
      <c r="R3108" t="str">
        <f>TRIM(טבלה1[[#This Row],[small letters]])</f>
        <v>beginner level</v>
      </c>
      <c r="S3108" s="6">
        <v>4.5</v>
      </c>
      <c r="T3108" s="12">
        <v>42550</v>
      </c>
      <c r="U3108" s="6">
        <f>DAY(טבלה1[[#This Row],[published_date]])</f>
        <v>29</v>
      </c>
      <c r="V3108" s="6">
        <f>MONTH(טבלה1[[#This Row],[published_date]])</f>
        <v>6</v>
      </c>
      <c r="W3108" s="6">
        <f>YEAR(טבלה1[[#This Row],[published_date]])</f>
        <v>2016</v>
      </c>
      <c r="X3108">
        <v>1</v>
      </c>
      <c r="Y3108" t="str">
        <f>VLOOKUP(טבלה1[[#This Row],[subject_id]],Subject_id!$A$2:$B$5,2)</f>
        <v>Business Finance</v>
      </c>
      <c r="Z3108" s="7">
        <v>43465</v>
      </c>
      <c r="AA3108">
        <f>_xlfn.DAYS(טבלה1[[#This Row],[Removal_date]],טבלה1[[#This Row],[published_date]])</f>
        <v>915</v>
      </c>
      <c r="AB3108" s="4">
        <f>טבלה1[[#This Row],[price]]*טבלה1[[#This Row],[num_subscribers]]</f>
        <v>900</v>
      </c>
    </row>
    <row r="3109" spans="1:28" x14ac:dyDescent="0.3">
      <c r="A3109">
        <v>777650</v>
      </c>
      <c r="B3109" t="s">
        <v>3894</v>
      </c>
      <c r="C3109" t="str">
        <f>LEFT(טבלה1[[#This Row],[course_title]],10)</f>
        <v>Drumming f</v>
      </c>
      <c r="D3109" t="str">
        <f>RIGHT(טבלה1[[#This Row],[course_title]],10)</f>
        <v>ow To Drum</v>
      </c>
      <c r="E3109" t="str">
        <f>MID(טבלה1[[#This Row],[course_title]],2,10)</f>
        <v>rumming fo</v>
      </c>
      <c r="F3109" t="s">
        <v>3895</v>
      </c>
      <c r="G3109" t="str">
        <f>REPLACE(טבלה1[[#This Row],[url]],19,3,"com")</f>
        <v>https://www.udemy.com/drumming-for-beginners-learn-how-to-drum-course/</v>
      </c>
      <c r="H3109" t="b">
        <v>1</v>
      </c>
      <c r="I3109" s="4">
        <v>20</v>
      </c>
      <c r="J3109" s="5">
        <v>1814</v>
      </c>
      <c r="K3109" s="5">
        <v>28</v>
      </c>
      <c r="L3109" s="5">
        <v>22</v>
      </c>
      <c r="M3109">
        <v>2</v>
      </c>
      <c r="N3109" t="str">
        <f>VLOOKUP(טבלה1[[#This Row],[level_id]],Level_id!$A$2:$B$5,2)</f>
        <v>Beginner Level</v>
      </c>
      <c r="O3109" t="str">
        <f>LOWER(טבלה1[[#This Row],[level_desc]])</f>
        <v>beginner level</v>
      </c>
      <c r="P3109" s="3" t="str">
        <f>UPPER(טבלה1[[#This Row],[small letters]])</f>
        <v>BEGINNER LEVEL</v>
      </c>
      <c r="Q3109">
        <f>LEN(טבלה1[[#This Row],[no spaces]])</f>
        <v>14</v>
      </c>
      <c r="R3109" t="str">
        <f>TRIM(טבלה1[[#This Row],[small letters]])</f>
        <v>beginner level</v>
      </c>
      <c r="S3109" s="6">
        <v>2</v>
      </c>
      <c r="T3109" s="12">
        <v>42431</v>
      </c>
      <c r="U3109" s="6">
        <f>DAY(טבלה1[[#This Row],[published_date]])</f>
        <v>2</v>
      </c>
      <c r="V3109" s="6">
        <f>MONTH(טבלה1[[#This Row],[published_date]])</f>
        <v>3</v>
      </c>
      <c r="W3109" s="6">
        <f>YEAR(טבלה1[[#This Row],[published_date]])</f>
        <v>2016</v>
      </c>
      <c r="X3109">
        <v>3</v>
      </c>
      <c r="Y3109" t="str">
        <f>VLOOKUP(טבלה1[[#This Row],[subject_id]],Subject_id!$A$2:$B$5,2)</f>
        <v>Musical Instruments</v>
      </c>
      <c r="Z3109" s="7">
        <v>43465</v>
      </c>
      <c r="AA3109">
        <f>_xlfn.DAYS(טבלה1[[#This Row],[Removal_date]],טבלה1[[#This Row],[published_date]])</f>
        <v>1034</v>
      </c>
      <c r="AB3109" s="4">
        <f>טבלה1[[#This Row],[price]]*טבלה1[[#This Row],[num_subscribers]]</f>
        <v>36280</v>
      </c>
    </row>
    <row r="3110" spans="1:28" x14ac:dyDescent="0.3">
      <c r="A3110">
        <v>777932</v>
      </c>
      <c r="B3110" t="s">
        <v>404</v>
      </c>
      <c r="C3110" t="str">
        <f>LEFT(טבלה1[[#This Row],[course_title]],10)</f>
        <v xml:space="preserve">Financial </v>
      </c>
      <c r="D3110" t="str">
        <f>RIGHT(טבלה1[[#This Row],[course_title]],10)</f>
        <v>tion model</v>
      </c>
      <c r="E3110" t="str">
        <f>MID(טבלה1[[#This Row],[course_title]],2,10)</f>
        <v>inancial m</v>
      </c>
      <c r="F3110" t="s">
        <v>405</v>
      </c>
      <c r="G3110" t="str">
        <f>REPLACE(טבלה1[[#This Row],[url]],19,3,"com")</f>
        <v>https://www.udemy.com/guide-to-do-a-step-by-step-discounted-cash-flow-valuation/</v>
      </c>
      <c r="H3110" t="b">
        <v>1</v>
      </c>
      <c r="I3110" s="4">
        <v>20</v>
      </c>
      <c r="J3110" s="5">
        <v>1369</v>
      </c>
      <c r="K3110" s="5">
        <v>17</v>
      </c>
      <c r="L3110" s="5">
        <v>31</v>
      </c>
      <c r="M3110">
        <v>1</v>
      </c>
      <c r="N3110" t="str">
        <f>VLOOKUP(טבלה1[[#This Row],[level_id]],Level_id!$A$2:$B$5,2)</f>
        <v>All levels</v>
      </c>
      <c r="O3110" t="str">
        <f>LOWER(טבלה1[[#This Row],[level_desc]])</f>
        <v>all levels</v>
      </c>
      <c r="P3110" s="3" t="str">
        <f>UPPER(טבלה1[[#This Row],[small letters]])</f>
        <v>ALL LEVELS</v>
      </c>
      <c r="Q3110">
        <f>LEN(טבלה1[[#This Row],[no spaces]])</f>
        <v>10</v>
      </c>
      <c r="R3110" t="str">
        <f>TRIM(טבלה1[[#This Row],[small letters]])</f>
        <v>all levels</v>
      </c>
      <c r="S3110" s="6">
        <v>1.5</v>
      </c>
      <c r="T3110" s="12">
        <v>42435</v>
      </c>
      <c r="U3110" s="6">
        <f>DAY(טבלה1[[#This Row],[published_date]])</f>
        <v>6</v>
      </c>
      <c r="V3110" s="6">
        <f>MONTH(טבלה1[[#This Row],[published_date]])</f>
        <v>3</v>
      </c>
      <c r="W3110" s="6">
        <f>YEAR(טבלה1[[#This Row],[published_date]])</f>
        <v>2016</v>
      </c>
      <c r="X3110">
        <v>1</v>
      </c>
      <c r="Y3110" t="str">
        <f>VLOOKUP(טבלה1[[#This Row],[subject_id]],Subject_id!$A$2:$B$5,2)</f>
        <v>Business Finance</v>
      </c>
      <c r="Z3110" s="7">
        <v>43408</v>
      </c>
      <c r="AA3110">
        <f>_xlfn.DAYS(טבלה1[[#This Row],[Removal_date]],טבלה1[[#This Row],[published_date]])</f>
        <v>973</v>
      </c>
      <c r="AB3110" s="4">
        <f>טבלה1[[#This Row],[price]]*טבלה1[[#This Row],[num_subscribers]]</f>
        <v>27380</v>
      </c>
    </row>
    <row r="3111" spans="1:28" x14ac:dyDescent="0.3">
      <c r="A3111">
        <v>778682</v>
      </c>
      <c r="B3111" t="s">
        <v>4845</v>
      </c>
      <c r="C3111" t="str">
        <f>LEFT(טבלה1[[#This Row],[course_title]],10)</f>
        <v>Gitarre sp</v>
      </c>
      <c r="D3111" t="str">
        <f>RIGHT(טבלה1[[#This Row],[course_title]],10)</f>
        <v>die Profis</v>
      </c>
      <c r="E3111" t="str">
        <f>MID(טבלה1[[#This Row],[course_title]],2,10)</f>
        <v>itarre spi</v>
      </c>
      <c r="F3111" t="s">
        <v>4846</v>
      </c>
      <c r="G3111" t="str">
        <f>REPLACE(טבלה1[[#This Row],[url]],19,3,"com")</f>
        <v>https://www.udemy.com/gitarrenakkordespielenwiedieprofis/</v>
      </c>
      <c r="H3111" t="b">
        <v>1</v>
      </c>
      <c r="I3111" s="4">
        <v>20</v>
      </c>
      <c r="J3111" s="5">
        <v>1981</v>
      </c>
      <c r="K3111" s="5">
        <v>28</v>
      </c>
      <c r="L3111" s="5">
        <v>38</v>
      </c>
      <c r="M3111">
        <v>2</v>
      </c>
      <c r="N3111" t="str">
        <f>VLOOKUP(טבלה1[[#This Row],[level_id]],Level_id!$A$2:$B$5,2)</f>
        <v>Beginner Level</v>
      </c>
      <c r="O3111" t="str">
        <f>LOWER(טבלה1[[#This Row],[level_desc]])</f>
        <v>beginner level</v>
      </c>
      <c r="P3111" s="3" t="str">
        <f>UPPER(טבלה1[[#This Row],[small letters]])</f>
        <v>BEGINNER LEVEL</v>
      </c>
      <c r="Q3111">
        <f>LEN(טבלה1[[#This Row],[no spaces]])</f>
        <v>14</v>
      </c>
      <c r="R3111" t="str">
        <f>TRIM(טבלה1[[#This Row],[small letters]])</f>
        <v>beginner level</v>
      </c>
      <c r="S3111" s="6">
        <v>2</v>
      </c>
      <c r="T3111" s="12">
        <v>42450</v>
      </c>
      <c r="U3111" s="6">
        <f>DAY(טבלה1[[#This Row],[published_date]])</f>
        <v>21</v>
      </c>
      <c r="V3111" s="6">
        <f>MONTH(טבלה1[[#This Row],[published_date]])</f>
        <v>3</v>
      </c>
      <c r="W3111" s="6">
        <f>YEAR(טבלה1[[#This Row],[published_date]])</f>
        <v>2016</v>
      </c>
      <c r="X3111">
        <v>3</v>
      </c>
      <c r="Y3111" t="str">
        <f>VLOOKUP(טבלה1[[#This Row],[subject_id]],Subject_id!$A$2:$B$5,2)</f>
        <v>Musical Instruments</v>
      </c>
      <c r="Z3111" s="7">
        <v>43465</v>
      </c>
      <c r="AA3111">
        <f>_xlfn.DAYS(טבלה1[[#This Row],[Removal_date]],טבלה1[[#This Row],[published_date]])</f>
        <v>1015</v>
      </c>
      <c r="AB3111" s="4">
        <f>טבלה1[[#This Row],[price]]*טבלה1[[#This Row],[num_subscribers]]</f>
        <v>39620</v>
      </c>
    </row>
    <row r="3112" spans="1:28" x14ac:dyDescent="0.3">
      <c r="A3112">
        <v>782256</v>
      </c>
      <c r="B3112" t="s">
        <v>1048</v>
      </c>
      <c r="C3112" t="str">
        <f>LEFT(טבלה1[[#This Row],[course_title]],10)</f>
        <v>FMT: Forex</v>
      </c>
      <c r="D3112" t="str">
        <f>RIGHT(טבלה1[[#This Row],[course_title]],10)</f>
        <v>ertificate</v>
      </c>
      <c r="E3112" t="str">
        <f>MID(טבלה1[[#This Row],[course_title]],2,10)</f>
        <v xml:space="preserve">MT: Forex </v>
      </c>
      <c r="F3112" t="s">
        <v>1049</v>
      </c>
      <c r="G3112" t="str">
        <f>REPLACE(טבלה1[[#This Row],[url]],19,3,"com")</f>
        <v>https://www.udemy.com/fmtcertificate/</v>
      </c>
      <c r="H3112" t="b">
        <v>1</v>
      </c>
      <c r="I3112" s="4">
        <v>20</v>
      </c>
      <c r="J3112" s="5">
        <v>1</v>
      </c>
      <c r="K3112" s="5">
        <v>0</v>
      </c>
      <c r="L3112" s="5">
        <v>27</v>
      </c>
      <c r="M3112">
        <v>1</v>
      </c>
      <c r="N3112" t="str">
        <f>VLOOKUP(טבלה1[[#This Row],[level_id]],Level_id!$A$2:$B$5,2)</f>
        <v>All levels</v>
      </c>
      <c r="O3112" t="str">
        <f>LOWER(טבלה1[[#This Row],[level_desc]])</f>
        <v>all levels</v>
      </c>
      <c r="P3112" s="3" t="str">
        <f>UPPER(טבלה1[[#This Row],[small letters]])</f>
        <v>ALL LEVELS</v>
      </c>
      <c r="Q3112">
        <f>LEN(טבלה1[[#This Row],[no spaces]])</f>
        <v>10</v>
      </c>
      <c r="R3112" t="str">
        <f>TRIM(טבלה1[[#This Row],[small letters]])</f>
        <v>all levels</v>
      </c>
      <c r="S3112" s="6">
        <v>2</v>
      </c>
      <c r="T3112" s="12">
        <v>42446</v>
      </c>
      <c r="U3112" s="6">
        <f>DAY(טבלה1[[#This Row],[published_date]])</f>
        <v>17</v>
      </c>
      <c r="V3112" s="6">
        <f>MONTH(טבלה1[[#This Row],[published_date]])</f>
        <v>3</v>
      </c>
      <c r="W3112" s="6">
        <f>YEAR(טבלה1[[#This Row],[published_date]])</f>
        <v>2016</v>
      </c>
      <c r="X3112">
        <v>1</v>
      </c>
      <c r="Y3112" t="str">
        <f>VLOOKUP(טבלה1[[#This Row],[subject_id]],Subject_id!$A$2:$B$5,2)</f>
        <v>Business Finance</v>
      </c>
      <c r="Z3112" s="7">
        <v>43318</v>
      </c>
      <c r="AA3112">
        <f>_xlfn.DAYS(טבלה1[[#This Row],[Removal_date]],טבלה1[[#This Row],[published_date]])</f>
        <v>872</v>
      </c>
      <c r="AB3112" s="4">
        <f>טבלה1[[#This Row],[price]]*טבלה1[[#This Row],[num_subscribers]]</f>
        <v>20</v>
      </c>
    </row>
    <row r="3113" spans="1:28" x14ac:dyDescent="0.3">
      <c r="A3113">
        <v>783686</v>
      </c>
      <c r="B3113" t="s">
        <v>5709</v>
      </c>
      <c r="C3113" t="str">
        <f>LEFT(טבלה1[[#This Row],[course_title]],10)</f>
        <v>Byte-Sized</v>
      </c>
      <c r="D3113" t="str">
        <f>RIGHT(טבלה1[[#This Row],[course_title]],10)</f>
        <v>Javascript</v>
      </c>
      <c r="E3113" t="str">
        <f>MID(טבלה1[[#This Row],[course_title]],2,10)</f>
        <v>yte-Sized-</v>
      </c>
      <c r="F3113" t="s">
        <v>5710</v>
      </c>
      <c r="G3113" t="str">
        <f>REPLACE(טבלה1[[#This Row],[url]],19,3,"com")</f>
        <v>https://www.udemy.com/dynamic-prototypes-in-javascript/</v>
      </c>
      <c r="H3113" t="b">
        <v>1</v>
      </c>
      <c r="I3113" s="4">
        <v>20</v>
      </c>
      <c r="J3113" s="5">
        <v>880</v>
      </c>
      <c r="K3113" s="5">
        <v>6</v>
      </c>
      <c r="L3113" s="5">
        <v>24</v>
      </c>
      <c r="M3113">
        <v>1</v>
      </c>
      <c r="N3113" t="str">
        <f>VLOOKUP(טבלה1[[#This Row],[level_id]],Level_id!$A$2:$B$5,2)</f>
        <v>All levels</v>
      </c>
      <c r="O3113" t="str">
        <f>LOWER(טבלה1[[#This Row],[level_desc]])</f>
        <v>all levels</v>
      </c>
      <c r="P3113" s="3" t="str">
        <f>UPPER(טבלה1[[#This Row],[small letters]])</f>
        <v>ALL LEVELS</v>
      </c>
      <c r="Q3113">
        <f>LEN(טבלה1[[#This Row],[no spaces]])</f>
        <v>10</v>
      </c>
      <c r="R3113" t="str">
        <f>TRIM(טבלה1[[#This Row],[small letters]])</f>
        <v>all levels</v>
      </c>
      <c r="S3113" s="6">
        <v>3</v>
      </c>
      <c r="T3113" s="12">
        <v>42439</v>
      </c>
      <c r="U3113" s="6">
        <f>DAY(טבלה1[[#This Row],[published_date]])</f>
        <v>10</v>
      </c>
      <c r="V3113" s="6">
        <f>MONTH(טבלה1[[#This Row],[published_date]])</f>
        <v>3</v>
      </c>
      <c r="W3113" s="6">
        <f>YEAR(טבלה1[[#This Row],[published_date]])</f>
        <v>2016</v>
      </c>
      <c r="X3113">
        <v>4</v>
      </c>
      <c r="Y3113" t="str">
        <f>VLOOKUP(טבלה1[[#This Row],[subject_id]],Subject_id!$A$2:$B$5,2)</f>
        <v>Web Development</v>
      </c>
      <c r="Z3113" s="7">
        <v>43734</v>
      </c>
      <c r="AA3113">
        <f>_xlfn.DAYS(טבלה1[[#This Row],[Removal_date]],טבלה1[[#This Row],[published_date]])</f>
        <v>1295</v>
      </c>
      <c r="AB3113" s="4">
        <f>טבלה1[[#This Row],[price]]*טבלה1[[#This Row],[num_subscribers]]</f>
        <v>17600</v>
      </c>
    </row>
    <row r="3114" spans="1:28" x14ac:dyDescent="0.3">
      <c r="A3114">
        <v>783746</v>
      </c>
      <c r="B3114" t="s">
        <v>6248</v>
      </c>
      <c r="C3114" t="str">
        <f>LEFT(טבלה1[[#This Row],[course_title]],10)</f>
        <v>Byte-Sized</v>
      </c>
      <c r="D3114" t="str">
        <f>RIGHT(טבלה1[[#This Row],[course_title]],10)</f>
        <v>Javascript</v>
      </c>
      <c r="E3114" t="str">
        <f>MID(טבלה1[[#This Row],[course_title]],2,10)</f>
        <v>yte-Sized-</v>
      </c>
      <c r="F3114" t="s">
        <v>6249</v>
      </c>
      <c r="G3114" t="str">
        <f>REPLACE(טבלה1[[#This Row],[url]],19,3,"com")</f>
        <v>https://www.udemy.com/closures-in-javascript/</v>
      </c>
      <c r="H3114" t="b">
        <v>1</v>
      </c>
      <c r="I3114" s="4">
        <v>20</v>
      </c>
      <c r="J3114" s="5">
        <v>1292</v>
      </c>
      <c r="K3114" s="5">
        <v>2</v>
      </c>
      <c r="L3114" s="5">
        <v>12</v>
      </c>
      <c r="M3114">
        <v>1</v>
      </c>
      <c r="N3114" t="str">
        <f>VLOOKUP(טבלה1[[#This Row],[level_id]],Level_id!$A$2:$B$5,2)</f>
        <v>All levels</v>
      </c>
      <c r="O3114" t="str">
        <f>LOWER(טבלה1[[#This Row],[level_desc]])</f>
        <v>all levels</v>
      </c>
      <c r="P3114" s="3" t="str">
        <f>UPPER(טבלה1[[#This Row],[small letters]])</f>
        <v>ALL LEVELS</v>
      </c>
      <c r="Q3114">
        <f>LEN(טבלה1[[#This Row],[no spaces]])</f>
        <v>10</v>
      </c>
      <c r="R3114" t="str">
        <f>TRIM(טבלה1[[#This Row],[small letters]])</f>
        <v>all levels</v>
      </c>
      <c r="S3114" s="6">
        <v>2</v>
      </c>
      <c r="T3114" s="12">
        <v>42439</v>
      </c>
      <c r="U3114" s="6">
        <f>DAY(טבלה1[[#This Row],[published_date]])</f>
        <v>10</v>
      </c>
      <c r="V3114" s="6">
        <f>MONTH(טבלה1[[#This Row],[published_date]])</f>
        <v>3</v>
      </c>
      <c r="W3114" s="6">
        <f>YEAR(טבלה1[[#This Row],[published_date]])</f>
        <v>2016</v>
      </c>
      <c r="X3114">
        <v>4</v>
      </c>
      <c r="Y3114" t="str">
        <f>VLOOKUP(טבלה1[[#This Row],[subject_id]],Subject_id!$A$2:$B$5,2)</f>
        <v>Web Development</v>
      </c>
      <c r="Z3114" s="7">
        <v>43734</v>
      </c>
      <c r="AA3114">
        <f>_xlfn.DAYS(טבלה1[[#This Row],[Removal_date]],טבלה1[[#This Row],[published_date]])</f>
        <v>1295</v>
      </c>
      <c r="AB3114" s="4">
        <f>טבלה1[[#This Row],[price]]*טבלה1[[#This Row],[num_subscribers]]</f>
        <v>25840</v>
      </c>
    </row>
    <row r="3115" spans="1:28" x14ac:dyDescent="0.3">
      <c r="A3115">
        <v>783748</v>
      </c>
      <c r="B3115" t="s">
        <v>5182</v>
      </c>
      <c r="C3115" t="str">
        <f>LEFT(טבלה1[[#This Row],[course_title]],10)</f>
        <v>Byte-Sized</v>
      </c>
      <c r="D3115" t="str">
        <f>RIGHT(טבלה1[[#This Row],[course_title]],10)</f>
        <v xml:space="preserve"> with HTML</v>
      </c>
      <c r="E3115" t="str">
        <f>MID(טבלה1[[#This Row],[course_title]],2,10)</f>
        <v>yte-Sized-</v>
      </c>
      <c r="F3115" t="s">
        <v>5183</v>
      </c>
      <c r="G3115" t="str">
        <f>REPLACE(טבלה1[[#This Row],[url]],19,3,"com")</f>
        <v>https://www.udemy.com/css-with-html/</v>
      </c>
      <c r="H3115" t="b">
        <v>1</v>
      </c>
      <c r="I3115" s="4">
        <v>20</v>
      </c>
      <c r="J3115" s="5">
        <v>2160</v>
      </c>
      <c r="K3115" s="5">
        <v>16</v>
      </c>
      <c r="L3115" s="5">
        <v>28</v>
      </c>
      <c r="M3115">
        <v>1</v>
      </c>
      <c r="N3115" t="str">
        <f>VLOOKUP(טבלה1[[#This Row],[level_id]],Level_id!$A$2:$B$5,2)</f>
        <v>All levels</v>
      </c>
      <c r="O3115" t="str">
        <f>LOWER(טבלה1[[#This Row],[level_desc]])</f>
        <v>all levels</v>
      </c>
      <c r="P3115" s="3" t="str">
        <f>UPPER(טבלה1[[#This Row],[small letters]])</f>
        <v>ALL LEVELS</v>
      </c>
      <c r="Q3115">
        <f>LEN(טבלה1[[#This Row],[no spaces]])</f>
        <v>10</v>
      </c>
      <c r="R3115" t="str">
        <f>TRIM(טבלה1[[#This Row],[small letters]])</f>
        <v>all levels</v>
      </c>
      <c r="S3115" s="6">
        <v>4</v>
      </c>
      <c r="T3115" s="12">
        <v>42439</v>
      </c>
      <c r="U3115" s="6">
        <f>DAY(טבלה1[[#This Row],[published_date]])</f>
        <v>10</v>
      </c>
      <c r="V3115" s="6">
        <f>MONTH(טבלה1[[#This Row],[published_date]])</f>
        <v>3</v>
      </c>
      <c r="W3115" s="6">
        <f>YEAR(טבלה1[[#This Row],[published_date]])</f>
        <v>2016</v>
      </c>
      <c r="X3115">
        <v>4</v>
      </c>
      <c r="Y3115" t="str">
        <f>VLOOKUP(טבלה1[[#This Row],[subject_id]],Subject_id!$A$2:$B$5,2)</f>
        <v>Web Development</v>
      </c>
      <c r="Z3115" s="7">
        <v>43734</v>
      </c>
      <c r="AA3115">
        <f>_xlfn.DAYS(טבלה1[[#This Row],[Removal_date]],טבלה1[[#This Row],[published_date]])</f>
        <v>1295</v>
      </c>
      <c r="AB3115" s="4">
        <f>טבלה1[[#This Row],[price]]*טבלה1[[#This Row],[num_subscribers]]</f>
        <v>43200</v>
      </c>
    </row>
    <row r="3116" spans="1:28" x14ac:dyDescent="0.3">
      <c r="A3116">
        <v>783778</v>
      </c>
      <c r="B3116" t="s">
        <v>3878</v>
      </c>
      <c r="C3116" t="str">
        <f>LEFT(טבלה1[[#This Row],[course_title]],10)</f>
        <v>Play Violi</v>
      </c>
      <c r="D3116" t="str">
        <f>RIGHT(טבלה1[[#This Row],[course_title]],10)</f>
        <v>- Course 1</v>
      </c>
      <c r="E3116" t="str">
        <f>MID(טבלה1[[#This Row],[course_title]],2,10)</f>
        <v>lay Violin</v>
      </c>
      <c r="F3116" t="s">
        <v>3879</v>
      </c>
      <c r="G3116" t="str">
        <f>REPLACE(טבלה1[[#This Row],[url]],19,3,"com")</f>
        <v>https://www.udemy.com/play-violin-and-fiddle-for-beginners-its-fun-course-1/</v>
      </c>
      <c r="H3116" t="b">
        <v>1</v>
      </c>
      <c r="I3116" s="4">
        <v>20</v>
      </c>
      <c r="J3116" s="5">
        <v>560</v>
      </c>
      <c r="K3116" s="5">
        <v>8</v>
      </c>
      <c r="L3116" s="5">
        <v>9</v>
      </c>
      <c r="M3116">
        <v>2</v>
      </c>
      <c r="N3116" t="str">
        <f>VLOOKUP(טבלה1[[#This Row],[level_id]],Level_id!$A$2:$B$5,2)</f>
        <v>Beginner Level</v>
      </c>
      <c r="O3116" t="str">
        <f>LOWER(טבלה1[[#This Row],[level_desc]])</f>
        <v>beginner level</v>
      </c>
      <c r="P3116" s="3" t="str">
        <f>UPPER(טבלה1[[#This Row],[small letters]])</f>
        <v>BEGINNER LEVEL</v>
      </c>
      <c r="Q3116">
        <f>LEN(טבלה1[[#This Row],[no spaces]])</f>
        <v>14</v>
      </c>
      <c r="R3116" t="str">
        <f>TRIM(טבלה1[[#This Row],[small letters]])</f>
        <v>beginner level</v>
      </c>
      <c r="S3116" s="6">
        <v>1</v>
      </c>
      <c r="T3116" s="12">
        <v>42447</v>
      </c>
      <c r="U3116" s="6">
        <f>DAY(טבלה1[[#This Row],[published_date]])</f>
        <v>18</v>
      </c>
      <c r="V3116" s="6">
        <f>MONTH(טבלה1[[#This Row],[published_date]])</f>
        <v>3</v>
      </c>
      <c r="W3116" s="6">
        <f>YEAR(טבלה1[[#This Row],[published_date]])</f>
        <v>2016</v>
      </c>
      <c r="X3116">
        <v>3</v>
      </c>
      <c r="Y3116" t="str">
        <f>VLOOKUP(טבלה1[[#This Row],[subject_id]],Subject_id!$A$2:$B$5,2)</f>
        <v>Musical Instruments</v>
      </c>
      <c r="Z3116" s="7">
        <v>43465</v>
      </c>
      <c r="AA3116">
        <f>_xlfn.DAYS(טבלה1[[#This Row],[Removal_date]],טבלה1[[#This Row],[published_date]])</f>
        <v>1018</v>
      </c>
      <c r="AB3116" s="4">
        <f>טבלה1[[#This Row],[price]]*טבלה1[[#This Row],[num_subscribers]]</f>
        <v>11200</v>
      </c>
    </row>
    <row r="3117" spans="1:28" x14ac:dyDescent="0.3">
      <c r="A3117">
        <v>785328</v>
      </c>
      <c r="B3117" t="s">
        <v>2893</v>
      </c>
      <c r="C3117" t="str">
        <f>LEFT(טבלה1[[#This Row],[course_title]],10)</f>
        <v>Quickly Ba</v>
      </c>
      <c r="D3117" t="str">
        <f>RIGHT(טבלה1[[#This Row],[course_title]],10)</f>
        <v>or Clients</v>
      </c>
      <c r="E3117" t="str">
        <f>MID(טבלה1[[#This Row],[course_title]],2,10)</f>
        <v>uickly Bat</v>
      </c>
      <c r="F3117" t="s">
        <v>2894</v>
      </c>
      <c r="G3117" t="str">
        <f>REPLACE(טבלה1[[#This Row],[url]],19,3,"com")</f>
        <v>https://www.udemy.com/quickly-batch-export-package-logo-files-for-clients/</v>
      </c>
      <c r="H3117" t="b">
        <v>1</v>
      </c>
      <c r="I3117" s="4">
        <v>20</v>
      </c>
      <c r="J3117" s="5">
        <v>489</v>
      </c>
      <c r="K3117" s="5">
        <v>10</v>
      </c>
      <c r="L3117" s="5">
        <v>5</v>
      </c>
      <c r="M3117">
        <v>4</v>
      </c>
      <c r="N3117" t="str">
        <f>VLOOKUP(טבלה1[[#This Row],[level_id]],Level_id!$A$2:$B$5,2)</f>
        <v>Intermediate Level</v>
      </c>
      <c r="O3117" t="str">
        <f>LOWER(טבלה1[[#This Row],[level_desc]])</f>
        <v>intermediate level</v>
      </c>
      <c r="P3117" s="3" t="str">
        <f>UPPER(טבלה1[[#This Row],[small letters]])</f>
        <v>INTERMEDIATE LEVEL</v>
      </c>
      <c r="Q3117">
        <f>LEN(טבלה1[[#This Row],[no spaces]])</f>
        <v>18</v>
      </c>
      <c r="R3117" t="str">
        <f>TRIM(טבלה1[[#This Row],[small letters]])</f>
        <v>intermediate level</v>
      </c>
      <c r="S3117" s="6">
        <v>0.68333333299999999</v>
      </c>
      <c r="T3117" s="12">
        <v>42856</v>
      </c>
      <c r="U3117" s="6">
        <f>DAY(טבלה1[[#This Row],[published_date]])</f>
        <v>1</v>
      </c>
      <c r="V3117" s="6">
        <f>MONTH(טבלה1[[#This Row],[published_date]])</f>
        <v>5</v>
      </c>
      <c r="W3117" s="6">
        <f>YEAR(טבלה1[[#This Row],[published_date]])</f>
        <v>2017</v>
      </c>
      <c r="X3117">
        <v>2</v>
      </c>
      <c r="Y3117" t="str">
        <f>VLOOKUP(טבלה1[[#This Row],[subject_id]],Subject_id!$A$2:$B$5,2)</f>
        <v>Graphic Design</v>
      </c>
      <c r="Z3117" s="7">
        <v>44114</v>
      </c>
      <c r="AA3117">
        <f>_xlfn.DAYS(טבלה1[[#This Row],[Removal_date]],טבלה1[[#This Row],[published_date]])</f>
        <v>1258</v>
      </c>
      <c r="AB3117" s="4">
        <f>טבלה1[[#This Row],[price]]*טבלה1[[#This Row],[num_subscribers]]</f>
        <v>9780</v>
      </c>
    </row>
    <row r="3118" spans="1:28" x14ac:dyDescent="0.3">
      <c r="A3118">
        <v>786494</v>
      </c>
      <c r="B3118" t="s">
        <v>5844</v>
      </c>
      <c r="C3118" t="str">
        <f>LEFT(טבלה1[[#This Row],[course_title]],10)</f>
        <v>CSS3 Gradi</v>
      </c>
      <c r="D3118" t="str">
        <f>RIGHT(טבלה1[[#This Row],[course_title]],10)</f>
        <v xml:space="preserve"> Designers</v>
      </c>
      <c r="E3118" t="str">
        <f>MID(טבלה1[[#This Row],[course_title]],2,10)</f>
        <v>SS3 Gradie</v>
      </c>
      <c r="F3118" t="s">
        <v>5845</v>
      </c>
      <c r="G3118" t="str">
        <f>REPLACE(טבלה1[[#This Row],[url]],19,3,"com")</f>
        <v>https://www.udemy.com/css3-gradients/</v>
      </c>
      <c r="H3118" t="b">
        <v>1</v>
      </c>
      <c r="I3118" s="4">
        <v>20</v>
      </c>
      <c r="J3118" s="5">
        <v>1209</v>
      </c>
      <c r="K3118" s="5">
        <v>9</v>
      </c>
      <c r="L3118" s="5">
        <v>21</v>
      </c>
      <c r="M3118">
        <v>1</v>
      </c>
      <c r="N3118" t="str">
        <f>VLOOKUP(טבלה1[[#This Row],[level_id]],Level_id!$A$2:$B$5,2)</f>
        <v>All levels</v>
      </c>
      <c r="O3118" t="str">
        <f>LOWER(טבלה1[[#This Row],[level_desc]])</f>
        <v>all levels</v>
      </c>
      <c r="P3118" s="3" t="str">
        <f>UPPER(טבלה1[[#This Row],[small letters]])</f>
        <v>ALL LEVELS</v>
      </c>
      <c r="Q3118">
        <f>LEN(טבלה1[[#This Row],[no spaces]])</f>
        <v>10</v>
      </c>
      <c r="R3118" t="str">
        <f>TRIM(טבלה1[[#This Row],[small letters]])</f>
        <v>all levels</v>
      </c>
      <c r="S3118" s="6">
        <v>1.5</v>
      </c>
      <c r="T3118" s="12">
        <v>42601</v>
      </c>
      <c r="U3118" s="6">
        <f>DAY(טבלה1[[#This Row],[published_date]])</f>
        <v>19</v>
      </c>
      <c r="V3118" s="6">
        <f>MONTH(טבלה1[[#This Row],[published_date]])</f>
        <v>8</v>
      </c>
      <c r="W3118" s="6">
        <f>YEAR(טבלה1[[#This Row],[published_date]])</f>
        <v>2016</v>
      </c>
      <c r="X3118">
        <v>4</v>
      </c>
      <c r="Y3118" t="str">
        <f>VLOOKUP(טבלה1[[#This Row],[subject_id]],Subject_id!$A$2:$B$5,2)</f>
        <v>Web Development</v>
      </c>
      <c r="Z3118" s="7">
        <v>43734</v>
      </c>
      <c r="AA3118">
        <f>_xlfn.DAYS(טבלה1[[#This Row],[Removal_date]],טבלה1[[#This Row],[published_date]])</f>
        <v>1133</v>
      </c>
      <c r="AB3118" s="4">
        <f>טבלה1[[#This Row],[price]]*טבלה1[[#This Row],[num_subscribers]]</f>
        <v>24180</v>
      </c>
    </row>
    <row r="3119" spans="1:28" x14ac:dyDescent="0.3">
      <c r="A3119">
        <v>788722</v>
      </c>
      <c r="B3119" t="s">
        <v>3438</v>
      </c>
      <c r="C3119" t="str">
        <f>LEFT(טבלה1[[#This Row],[course_title]],10)</f>
        <v>Simple Pho</v>
      </c>
      <c r="D3119" t="str">
        <f>RIGHT(טבלה1[[#This Row],[course_title]],10)</f>
        <v>rt Objects</v>
      </c>
      <c r="E3119" t="str">
        <f>MID(טבלה1[[#This Row],[course_title]],2,10)</f>
        <v>imple Phot</v>
      </c>
      <c r="F3119" t="s">
        <v>3439</v>
      </c>
      <c r="G3119" t="str">
        <f>REPLACE(טבלה1[[#This Row],[url]],19,3,"com")</f>
        <v>https://www.udemy.com/simple-photoshop-cc-smart-objects/</v>
      </c>
      <c r="H3119" t="b">
        <v>1</v>
      </c>
      <c r="I3119" s="4">
        <v>20</v>
      </c>
      <c r="J3119" s="5">
        <v>272</v>
      </c>
      <c r="K3119" s="5">
        <v>0</v>
      </c>
      <c r="L3119" s="5">
        <v>11</v>
      </c>
      <c r="M3119">
        <v>4</v>
      </c>
      <c r="N3119" t="str">
        <f>VLOOKUP(טבלה1[[#This Row],[level_id]],Level_id!$A$2:$B$5,2)</f>
        <v>Intermediate Level</v>
      </c>
      <c r="O3119" t="str">
        <f>LOWER(טבלה1[[#This Row],[level_desc]])</f>
        <v>intermediate level</v>
      </c>
      <c r="P3119" s="3" t="str">
        <f>UPPER(טבלה1[[#This Row],[small letters]])</f>
        <v>INTERMEDIATE LEVEL</v>
      </c>
      <c r="Q3119">
        <f>LEN(טבלה1[[#This Row],[no spaces]])</f>
        <v>18</v>
      </c>
      <c r="R3119" t="str">
        <f>TRIM(טבלה1[[#This Row],[small letters]])</f>
        <v>intermediate level</v>
      </c>
      <c r="S3119" s="6">
        <v>0.5</v>
      </c>
      <c r="T3119" s="12">
        <v>42444</v>
      </c>
      <c r="U3119" s="6">
        <f>DAY(טבלה1[[#This Row],[published_date]])</f>
        <v>15</v>
      </c>
      <c r="V3119" s="6">
        <f>MONTH(טבלה1[[#This Row],[published_date]])</f>
        <v>3</v>
      </c>
      <c r="W3119" s="6">
        <f>YEAR(טבלה1[[#This Row],[published_date]])</f>
        <v>2016</v>
      </c>
      <c r="X3119">
        <v>2</v>
      </c>
      <c r="Y3119" t="str">
        <f>VLOOKUP(טבלה1[[#This Row],[subject_id]],Subject_id!$A$2:$B$5,2)</f>
        <v>Graphic Design</v>
      </c>
      <c r="Z3119" s="7">
        <v>44114</v>
      </c>
      <c r="AA3119">
        <f>_xlfn.DAYS(טבלה1[[#This Row],[Removal_date]],טבלה1[[#This Row],[published_date]])</f>
        <v>1670</v>
      </c>
      <c r="AB3119" s="4">
        <f>טבלה1[[#This Row],[price]]*טבלה1[[#This Row],[num_subscribers]]</f>
        <v>5440</v>
      </c>
    </row>
    <row r="3120" spans="1:28" x14ac:dyDescent="0.3">
      <c r="A3120">
        <v>789670</v>
      </c>
      <c r="B3120" t="s">
        <v>2650</v>
      </c>
      <c r="C3120" t="str">
        <f>LEFT(טבלה1[[#This Row],[course_title]],10)</f>
        <v>DiseÃ±o Gr</v>
      </c>
      <c r="D3120" t="str">
        <f>RIGHT(טבלה1[[#This Row],[course_title]],10)</f>
        <v>y rÃ¡pido.</v>
      </c>
      <c r="E3120" t="str">
        <f>MID(טבלה1[[#This Row],[course_title]],2,10)</f>
        <v>iseÃ±o GrÃ</v>
      </c>
      <c r="F3120" t="s">
        <v>2651</v>
      </c>
      <c r="G3120" t="str">
        <f>REPLACE(טבלה1[[#This Row],[url]],19,3,"com")</f>
        <v>https://www.udemy.com/aprende-diseno-grafico-facil-y-rapido/</v>
      </c>
      <c r="H3120" t="b">
        <v>1</v>
      </c>
      <c r="I3120" s="4">
        <v>20</v>
      </c>
      <c r="J3120" s="5">
        <v>97</v>
      </c>
      <c r="K3120" s="5">
        <v>9</v>
      </c>
      <c r="L3120" s="5">
        <v>124</v>
      </c>
      <c r="M3120">
        <v>1</v>
      </c>
      <c r="N3120" t="str">
        <f>VLOOKUP(טבלה1[[#This Row],[level_id]],Level_id!$A$2:$B$5,2)</f>
        <v>All levels</v>
      </c>
      <c r="O3120" t="str">
        <f>LOWER(טבלה1[[#This Row],[level_desc]])</f>
        <v>all levels</v>
      </c>
      <c r="P3120" s="3" t="str">
        <f>UPPER(טבלה1[[#This Row],[small letters]])</f>
        <v>ALL LEVELS</v>
      </c>
      <c r="Q3120">
        <f>LEN(טבלה1[[#This Row],[no spaces]])</f>
        <v>10</v>
      </c>
      <c r="R3120" t="str">
        <f>TRIM(טבלה1[[#This Row],[small letters]])</f>
        <v>all levels</v>
      </c>
      <c r="S3120" s="6">
        <v>13.5</v>
      </c>
      <c r="T3120" s="12">
        <v>42556</v>
      </c>
      <c r="U3120" s="6">
        <f>DAY(טבלה1[[#This Row],[published_date]])</f>
        <v>5</v>
      </c>
      <c r="V3120" s="6">
        <f>MONTH(טבלה1[[#This Row],[published_date]])</f>
        <v>7</v>
      </c>
      <c r="W3120" s="6">
        <f>YEAR(טבלה1[[#This Row],[published_date]])</f>
        <v>2016</v>
      </c>
      <c r="X3120">
        <v>2</v>
      </c>
      <c r="Y3120" t="str">
        <f>VLOOKUP(טבלה1[[#This Row],[subject_id]],Subject_id!$A$2:$B$5,2)</f>
        <v>Graphic Design</v>
      </c>
      <c r="Z3120" s="7">
        <v>43734</v>
      </c>
      <c r="AA3120">
        <f>_xlfn.DAYS(טבלה1[[#This Row],[Removal_date]],טבלה1[[#This Row],[published_date]])</f>
        <v>1178</v>
      </c>
      <c r="AB3120" s="4">
        <f>טבלה1[[#This Row],[price]]*טבלה1[[#This Row],[num_subscribers]]</f>
        <v>1940</v>
      </c>
    </row>
    <row r="3121" spans="1:28" x14ac:dyDescent="0.3">
      <c r="A3121">
        <v>791436</v>
      </c>
      <c r="B3121" t="s">
        <v>446</v>
      </c>
      <c r="C3121" t="str">
        <f>LEFT(טבלה1[[#This Row],[course_title]],10)</f>
        <v>Succeed in</v>
      </c>
      <c r="D3121" t="str">
        <f>RIGHT(טבלה1[[#This Row],[course_title]],10)</f>
        <v xml:space="preserve"> to Start!</v>
      </c>
      <c r="E3121" t="str">
        <f>MID(טבלה1[[#This Row],[course_title]],2,10)</f>
        <v xml:space="preserve">ucceed in </v>
      </c>
      <c r="F3121" t="s">
        <v>447</v>
      </c>
      <c r="G3121" t="str">
        <f>REPLACE(טבלה1[[#This Row],[url]],19,3,"com")</f>
        <v>https://www.udemy.com/succeed-in-lotto-even-if-you-dont-know-where-to-start/</v>
      </c>
      <c r="H3121" t="b">
        <v>1</v>
      </c>
      <c r="I3121" s="4">
        <v>20</v>
      </c>
      <c r="J3121" s="5">
        <v>1201</v>
      </c>
      <c r="K3121" s="5">
        <v>12</v>
      </c>
      <c r="L3121" s="5">
        <v>18</v>
      </c>
      <c r="M3121">
        <v>1</v>
      </c>
      <c r="N3121" t="str">
        <f>VLOOKUP(טבלה1[[#This Row],[level_id]],Level_id!$A$2:$B$5,2)</f>
        <v>All levels</v>
      </c>
      <c r="O3121" t="str">
        <f>LOWER(טבלה1[[#This Row],[level_desc]])</f>
        <v>all levels</v>
      </c>
      <c r="P3121" s="3" t="str">
        <f>UPPER(טבלה1[[#This Row],[small letters]])</f>
        <v>ALL LEVELS</v>
      </c>
      <c r="Q3121">
        <f>LEN(טבלה1[[#This Row],[no spaces]])</f>
        <v>10</v>
      </c>
      <c r="R3121" t="str">
        <f>TRIM(טבלה1[[#This Row],[small letters]])</f>
        <v>all levels</v>
      </c>
      <c r="S3121" s="6">
        <v>1.5</v>
      </c>
      <c r="T3121" s="12">
        <v>42866</v>
      </c>
      <c r="U3121" s="6">
        <f>DAY(טבלה1[[#This Row],[published_date]])</f>
        <v>11</v>
      </c>
      <c r="V3121" s="6">
        <f>MONTH(טבלה1[[#This Row],[published_date]])</f>
        <v>5</v>
      </c>
      <c r="W3121" s="6">
        <f>YEAR(טבלה1[[#This Row],[published_date]])</f>
        <v>2017</v>
      </c>
      <c r="X3121">
        <v>1</v>
      </c>
      <c r="Y3121" t="str">
        <f>VLOOKUP(טבלה1[[#This Row],[subject_id]],Subject_id!$A$2:$B$5,2)</f>
        <v>Business Finance</v>
      </c>
      <c r="Z3121" s="7">
        <v>43408</v>
      </c>
      <c r="AA3121">
        <f>_xlfn.DAYS(טבלה1[[#This Row],[Removal_date]],טבלה1[[#This Row],[published_date]])</f>
        <v>542</v>
      </c>
      <c r="AB3121" s="4">
        <f>טבלה1[[#This Row],[price]]*טבלה1[[#This Row],[num_subscribers]]</f>
        <v>24020</v>
      </c>
    </row>
    <row r="3122" spans="1:28" x14ac:dyDescent="0.3">
      <c r="A3122">
        <v>793000</v>
      </c>
      <c r="B3122" t="s">
        <v>2902</v>
      </c>
      <c r="C3122" t="str">
        <f>LEFT(טבלה1[[#This Row],[course_title]],10)</f>
        <v>Flat Desig</v>
      </c>
      <c r="D3122" t="str">
        <f>RIGHT(טבלה1[[#This Row],[course_title]],10)</f>
        <v xml:space="preserve"> Photoshop</v>
      </c>
      <c r="E3122" t="str">
        <f>MID(טבלה1[[#This Row],[course_title]],2,10)</f>
        <v>lat Design</v>
      </c>
      <c r="F3122" t="s">
        <v>2903</v>
      </c>
      <c r="G3122" t="str">
        <f>REPLACE(טבלה1[[#This Row],[url]],19,3,"com")</f>
        <v>https://www.udemy.com/flat-design-graphics-photoshop/</v>
      </c>
      <c r="H3122" t="b">
        <v>1</v>
      </c>
      <c r="I3122" s="4">
        <v>20</v>
      </c>
      <c r="J3122" s="5">
        <v>545</v>
      </c>
      <c r="K3122" s="5">
        <v>13</v>
      </c>
      <c r="L3122" s="5">
        <v>23</v>
      </c>
      <c r="M3122">
        <v>1</v>
      </c>
      <c r="N3122" t="str">
        <f>VLOOKUP(טבלה1[[#This Row],[level_id]],Level_id!$A$2:$B$5,2)</f>
        <v>All levels</v>
      </c>
      <c r="O3122" t="str">
        <f>LOWER(טבלה1[[#This Row],[level_desc]])</f>
        <v>all levels</v>
      </c>
      <c r="P3122" s="3" t="str">
        <f>UPPER(טבלה1[[#This Row],[small letters]])</f>
        <v>ALL LEVELS</v>
      </c>
      <c r="Q3122">
        <f>LEN(טבלה1[[#This Row],[no spaces]])</f>
        <v>10</v>
      </c>
      <c r="R3122" t="str">
        <f>TRIM(טבלה1[[#This Row],[small letters]])</f>
        <v>all levels</v>
      </c>
      <c r="S3122" s="6">
        <v>2</v>
      </c>
      <c r="T3122" s="12">
        <v>42449</v>
      </c>
      <c r="U3122" s="6">
        <f>DAY(טבלה1[[#This Row],[published_date]])</f>
        <v>20</v>
      </c>
      <c r="V3122" s="6">
        <f>MONTH(טבלה1[[#This Row],[published_date]])</f>
        <v>3</v>
      </c>
      <c r="W3122" s="6">
        <f>YEAR(טבלה1[[#This Row],[published_date]])</f>
        <v>2016</v>
      </c>
      <c r="X3122">
        <v>2</v>
      </c>
      <c r="Y3122" t="str">
        <f>VLOOKUP(טבלה1[[#This Row],[subject_id]],Subject_id!$A$2:$B$5,2)</f>
        <v>Graphic Design</v>
      </c>
      <c r="Z3122" s="7">
        <v>43734</v>
      </c>
      <c r="AA3122">
        <f>_xlfn.DAYS(טבלה1[[#This Row],[Removal_date]],טבלה1[[#This Row],[published_date]])</f>
        <v>1285</v>
      </c>
      <c r="AB3122" s="4">
        <f>טבלה1[[#This Row],[price]]*טבלה1[[#This Row],[num_subscribers]]</f>
        <v>10900</v>
      </c>
    </row>
    <row r="3123" spans="1:28" x14ac:dyDescent="0.3">
      <c r="A3123">
        <v>793246</v>
      </c>
      <c r="B3123" t="s">
        <v>3594</v>
      </c>
      <c r="C3123" t="str">
        <f>LEFT(טבלה1[[#This Row],[course_title]],10)</f>
        <v>Autodesk I</v>
      </c>
      <c r="D3123" t="str">
        <f>RIGHT(טבלה1[[#This Row],[course_title]],10)</f>
        <v xml:space="preserve">ete Guide </v>
      </c>
      <c r="E3123" t="str">
        <f>MID(טבלה1[[#This Row],[course_title]],2,10)</f>
        <v>utodesk In</v>
      </c>
      <c r="F3123" t="s">
        <v>3595</v>
      </c>
      <c r="G3123" t="str">
        <f>REPLACE(טבלה1[[#This Row],[url]],19,3,"com")</f>
        <v>https://www.udemy.com/learn-autodesk-inventor-2016/</v>
      </c>
      <c r="H3123" t="b">
        <v>1</v>
      </c>
      <c r="I3123" s="4">
        <v>20</v>
      </c>
      <c r="J3123" s="5">
        <v>23</v>
      </c>
      <c r="K3123" s="5">
        <v>4</v>
      </c>
      <c r="L3123" s="5">
        <v>83</v>
      </c>
      <c r="M3123">
        <v>2</v>
      </c>
      <c r="N3123" t="str">
        <f>VLOOKUP(טבלה1[[#This Row],[level_id]],Level_id!$A$2:$B$5,2)</f>
        <v>Beginner Level</v>
      </c>
      <c r="O3123" t="str">
        <f>LOWER(טבלה1[[#This Row],[level_desc]])</f>
        <v>beginner level</v>
      </c>
      <c r="P3123" s="3" t="str">
        <f>UPPER(טבלה1[[#This Row],[small letters]])</f>
        <v>BEGINNER LEVEL</v>
      </c>
      <c r="Q3123">
        <f>LEN(טבלה1[[#This Row],[no spaces]])</f>
        <v>14</v>
      </c>
      <c r="R3123" t="str">
        <f>TRIM(טבלה1[[#This Row],[small letters]])</f>
        <v>beginner level</v>
      </c>
      <c r="S3123" s="6">
        <v>7.5</v>
      </c>
      <c r="T3123" s="12">
        <v>42451</v>
      </c>
      <c r="U3123" s="6">
        <f>DAY(טבלה1[[#This Row],[published_date]])</f>
        <v>22</v>
      </c>
      <c r="V3123" s="6">
        <f>MONTH(טבלה1[[#This Row],[published_date]])</f>
        <v>3</v>
      </c>
      <c r="W3123" s="6">
        <f>YEAR(טבלה1[[#This Row],[published_date]])</f>
        <v>2016</v>
      </c>
      <c r="X3123">
        <v>2</v>
      </c>
      <c r="Y3123" t="str">
        <f>VLOOKUP(טבלה1[[#This Row],[subject_id]],Subject_id!$A$2:$B$5,2)</f>
        <v>Graphic Design</v>
      </c>
      <c r="Z3123" s="7">
        <v>43465</v>
      </c>
      <c r="AA3123">
        <f>_xlfn.DAYS(טבלה1[[#This Row],[Removal_date]],טבלה1[[#This Row],[published_date]])</f>
        <v>1014</v>
      </c>
      <c r="AB3123" s="4">
        <f>טבלה1[[#This Row],[price]]*טבלה1[[#This Row],[num_subscribers]]</f>
        <v>460</v>
      </c>
    </row>
    <row r="3124" spans="1:28" x14ac:dyDescent="0.3">
      <c r="A3124">
        <v>794398</v>
      </c>
      <c r="B3124" t="s">
        <v>4777</v>
      </c>
      <c r="C3124" t="str">
        <f>LEFT(טבלה1[[#This Row],[course_title]],10)</f>
        <v>Make Elect</v>
      </c>
      <c r="D3124" t="str">
        <f>RIGHT(טבלה1[[#This Row],[course_title]],10)</f>
        <v>h the iPad</v>
      </c>
      <c r="E3124" t="str">
        <f>MID(טבלה1[[#This Row],[course_title]],2,10)</f>
        <v>ake Electr</v>
      </c>
      <c r="F3124" t="s">
        <v>4778</v>
      </c>
      <c r="G3124" t="str">
        <f>REPLACE(טבלה1[[#This Row],[url]],19,3,"com")</f>
        <v>https://www.udemy.com/playspacemusic/</v>
      </c>
      <c r="H3124" t="b">
        <v>1</v>
      </c>
      <c r="I3124" s="4">
        <v>20</v>
      </c>
      <c r="J3124" s="5">
        <v>13</v>
      </c>
      <c r="K3124" s="5">
        <v>0</v>
      </c>
      <c r="L3124" s="5">
        <v>69</v>
      </c>
      <c r="M3124">
        <v>2</v>
      </c>
      <c r="N3124" t="str">
        <f>VLOOKUP(טבלה1[[#This Row],[level_id]],Level_id!$A$2:$B$5,2)</f>
        <v>Beginner Level</v>
      </c>
      <c r="O3124" t="str">
        <f>LOWER(טבלה1[[#This Row],[level_desc]])</f>
        <v>beginner level</v>
      </c>
      <c r="P3124" s="3" t="str">
        <f>UPPER(טבלה1[[#This Row],[small letters]])</f>
        <v>BEGINNER LEVEL</v>
      </c>
      <c r="Q3124">
        <f>LEN(טבלה1[[#This Row],[no spaces]])</f>
        <v>14</v>
      </c>
      <c r="R3124" t="str">
        <f>TRIM(טבלה1[[#This Row],[small letters]])</f>
        <v>beginner level</v>
      </c>
      <c r="S3124" s="6">
        <v>1.5</v>
      </c>
      <c r="T3124" s="12">
        <v>42461</v>
      </c>
      <c r="U3124" s="6">
        <f>DAY(טבלה1[[#This Row],[published_date]])</f>
        <v>1</v>
      </c>
      <c r="V3124" s="6">
        <f>MONTH(טבלה1[[#This Row],[published_date]])</f>
        <v>4</v>
      </c>
      <c r="W3124" s="6">
        <f>YEAR(טבלה1[[#This Row],[published_date]])</f>
        <v>2016</v>
      </c>
      <c r="X3124">
        <v>3</v>
      </c>
      <c r="Y3124" t="str">
        <f>VLOOKUP(טבלה1[[#This Row],[subject_id]],Subject_id!$A$2:$B$5,2)</f>
        <v>Musical Instruments</v>
      </c>
      <c r="Z3124" s="7">
        <v>43465</v>
      </c>
      <c r="AA3124">
        <f>_xlfn.DAYS(טבלה1[[#This Row],[Removal_date]],טבלה1[[#This Row],[published_date]])</f>
        <v>1004</v>
      </c>
      <c r="AB3124" s="4">
        <f>טבלה1[[#This Row],[price]]*טבלה1[[#This Row],[num_subscribers]]</f>
        <v>260</v>
      </c>
    </row>
    <row r="3125" spans="1:28" x14ac:dyDescent="0.3">
      <c r="A3125">
        <v>796010</v>
      </c>
      <c r="B3125" t="s">
        <v>5084</v>
      </c>
      <c r="C3125" t="str">
        <f>LEFT(טבלה1[[#This Row],[course_title]],10)</f>
        <v>Develop Yo</v>
      </c>
      <c r="D3125" t="str">
        <f>RIGHT(טבלה1[[#This Row],[course_title]],10)</f>
        <v>in an Hour</v>
      </c>
      <c r="E3125" t="str">
        <f>MID(טבלה1[[#This Row],[course_title]],2,10)</f>
        <v>evelop You</v>
      </c>
      <c r="F3125" t="s">
        <v>5085</v>
      </c>
      <c r="G3125" t="str">
        <f>REPLACE(טבלה1[[#This Row],[url]],19,3,"com")</f>
        <v>https://www.udemy.com/develop-your-first-app-in-an-hour/</v>
      </c>
      <c r="H3125" t="b">
        <v>1</v>
      </c>
      <c r="I3125" s="4">
        <v>20</v>
      </c>
      <c r="J3125" s="5">
        <v>3699</v>
      </c>
      <c r="K3125" s="5">
        <v>201</v>
      </c>
      <c r="L3125" s="5">
        <v>11</v>
      </c>
      <c r="M3125">
        <v>2</v>
      </c>
      <c r="N3125" t="str">
        <f>VLOOKUP(טבלה1[[#This Row],[level_id]],Level_id!$A$2:$B$5,2)</f>
        <v>Beginner Level</v>
      </c>
      <c r="O3125" t="str">
        <f>LOWER(טבלה1[[#This Row],[level_desc]])</f>
        <v>beginner level</v>
      </c>
      <c r="P3125" s="3" t="str">
        <f>UPPER(טבלה1[[#This Row],[small letters]])</f>
        <v>BEGINNER LEVEL</v>
      </c>
      <c r="Q3125">
        <f>LEN(טבלה1[[#This Row],[no spaces]])</f>
        <v>14</v>
      </c>
      <c r="R3125" t="str">
        <f>TRIM(טבלה1[[#This Row],[small letters]])</f>
        <v>beginner level</v>
      </c>
      <c r="S3125" s="6">
        <v>1</v>
      </c>
      <c r="T3125" s="12">
        <v>42507</v>
      </c>
      <c r="U3125" s="6">
        <f>DAY(טבלה1[[#This Row],[published_date]])</f>
        <v>17</v>
      </c>
      <c r="V3125" s="6">
        <f>MONTH(טבלה1[[#This Row],[published_date]])</f>
        <v>5</v>
      </c>
      <c r="W3125" s="6">
        <f>YEAR(טבלה1[[#This Row],[published_date]])</f>
        <v>2016</v>
      </c>
      <c r="X3125">
        <v>4</v>
      </c>
      <c r="Y3125" t="str">
        <f>VLOOKUP(טבלה1[[#This Row],[subject_id]],Subject_id!$A$2:$B$5,2)</f>
        <v>Web Development</v>
      </c>
      <c r="Z3125" s="7">
        <v>43465</v>
      </c>
      <c r="AA3125">
        <f>_xlfn.DAYS(טבלה1[[#This Row],[Removal_date]],טבלה1[[#This Row],[published_date]])</f>
        <v>958</v>
      </c>
      <c r="AB3125" s="4">
        <f>טבלה1[[#This Row],[price]]*טבלה1[[#This Row],[num_subscribers]]</f>
        <v>73980</v>
      </c>
    </row>
    <row r="3126" spans="1:28" x14ac:dyDescent="0.3">
      <c r="A3126">
        <v>796450</v>
      </c>
      <c r="B3126" t="s">
        <v>186</v>
      </c>
      <c r="C3126" t="str">
        <f>LEFT(טבלה1[[#This Row],[course_title]],10)</f>
        <v>How to Cre</v>
      </c>
      <c r="D3126" t="str">
        <f>RIGHT(טבלה1[[#This Row],[course_title]],10)</f>
        <v>nal Budget</v>
      </c>
      <c r="E3126" t="str">
        <f>MID(טבלה1[[#This Row],[course_title]],2,10)</f>
        <v>ow to Crea</v>
      </c>
      <c r="F3126" t="s">
        <v>187</v>
      </c>
      <c r="G3126" t="str">
        <f>REPLACE(טבלה1[[#This Row],[url]],19,3,"com")</f>
        <v>https://www.udemy.com/personal-budget/</v>
      </c>
      <c r="H3126" t="b">
        <v>1</v>
      </c>
      <c r="I3126" s="4">
        <v>20</v>
      </c>
      <c r="J3126" s="5">
        <v>3870</v>
      </c>
      <c r="K3126" s="5">
        <v>53</v>
      </c>
      <c r="L3126" s="5">
        <v>10</v>
      </c>
      <c r="M3126">
        <v>1</v>
      </c>
      <c r="N3126" t="str">
        <f>VLOOKUP(טבלה1[[#This Row],[level_id]],Level_id!$A$2:$B$5,2)</f>
        <v>All levels</v>
      </c>
      <c r="O3126" t="str">
        <f>LOWER(טבלה1[[#This Row],[level_desc]])</f>
        <v>all levels</v>
      </c>
      <c r="P3126" s="3" t="str">
        <f>UPPER(טבלה1[[#This Row],[small letters]])</f>
        <v>ALL LEVELS</v>
      </c>
      <c r="Q3126">
        <f>LEN(טבלה1[[#This Row],[no spaces]])</f>
        <v>10</v>
      </c>
      <c r="R3126" t="str">
        <f>TRIM(טבלה1[[#This Row],[small letters]])</f>
        <v>all levels</v>
      </c>
      <c r="S3126" s="6">
        <v>1</v>
      </c>
      <c r="T3126" s="12">
        <v>42450</v>
      </c>
      <c r="U3126" s="6">
        <f>DAY(טבלה1[[#This Row],[published_date]])</f>
        <v>21</v>
      </c>
      <c r="V3126" s="6">
        <f>MONTH(טבלה1[[#This Row],[published_date]])</f>
        <v>3</v>
      </c>
      <c r="W3126" s="6">
        <f>YEAR(טבלה1[[#This Row],[published_date]])</f>
        <v>2016</v>
      </c>
      <c r="X3126">
        <v>1</v>
      </c>
      <c r="Y3126" t="str">
        <f>VLOOKUP(טבלה1[[#This Row],[subject_id]],Subject_id!$A$2:$B$5,2)</f>
        <v>Business Finance</v>
      </c>
      <c r="Z3126" s="7">
        <v>43408</v>
      </c>
      <c r="AA3126">
        <f>_xlfn.DAYS(טבלה1[[#This Row],[Removal_date]],טבלה1[[#This Row],[published_date]])</f>
        <v>958</v>
      </c>
      <c r="AB3126" s="4">
        <f>טבלה1[[#This Row],[price]]*טבלה1[[#This Row],[num_subscribers]]</f>
        <v>77400</v>
      </c>
    </row>
    <row r="3127" spans="1:28" x14ac:dyDescent="0.3">
      <c r="A3127">
        <v>797832</v>
      </c>
      <c r="B3127" t="s">
        <v>5647</v>
      </c>
      <c r="C3127" t="str">
        <f>LEFT(טבלה1[[#This Row],[course_title]],10)</f>
        <v>Getting St</v>
      </c>
      <c r="D3127" t="str">
        <f>RIGHT(טבלה1[[#This Row],[course_title]],10)</f>
        <v>Press 2016</v>
      </c>
      <c r="E3127" t="str">
        <f>MID(טבלה1[[#This Row],[course_title]],2,10)</f>
        <v>etting Sta</v>
      </c>
      <c r="F3127" t="s">
        <v>5648</v>
      </c>
      <c r="G3127" t="str">
        <f>REPLACE(טבלה1[[#This Row],[url]],19,3,"com")</f>
        <v>https://www.udemy.com/getting-started-with-wordpress-cms/</v>
      </c>
      <c r="H3127" t="b">
        <v>1</v>
      </c>
      <c r="I3127" s="4">
        <v>20</v>
      </c>
      <c r="J3127" s="5">
        <v>1613</v>
      </c>
      <c r="K3127" s="5">
        <v>21</v>
      </c>
      <c r="L3127" s="5">
        <v>20</v>
      </c>
      <c r="M3127">
        <v>2</v>
      </c>
      <c r="N3127" t="str">
        <f>VLOOKUP(טבלה1[[#This Row],[level_id]],Level_id!$A$2:$B$5,2)</f>
        <v>Beginner Level</v>
      </c>
      <c r="O3127" t="str">
        <f>LOWER(טבלה1[[#This Row],[level_desc]])</f>
        <v>beginner level</v>
      </c>
      <c r="P3127" s="3" t="str">
        <f>UPPER(טבלה1[[#This Row],[small letters]])</f>
        <v>BEGINNER LEVEL</v>
      </c>
      <c r="Q3127">
        <f>LEN(טבלה1[[#This Row],[no spaces]])</f>
        <v>14</v>
      </c>
      <c r="R3127" t="str">
        <f>TRIM(טבלה1[[#This Row],[small letters]])</f>
        <v>beginner level</v>
      </c>
      <c r="S3127" s="6">
        <v>1</v>
      </c>
      <c r="T3127" s="12">
        <v>42474</v>
      </c>
      <c r="U3127" s="6">
        <f>DAY(טבלה1[[#This Row],[published_date]])</f>
        <v>14</v>
      </c>
      <c r="V3127" s="6">
        <f>MONTH(טבלה1[[#This Row],[published_date]])</f>
        <v>4</v>
      </c>
      <c r="W3127" s="6">
        <f>YEAR(טבלה1[[#This Row],[published_date]])</f>
        <v>2016</v>
      </c>
      <c r="X3127">
        <v>4</v>
      </c>
      <c r="Y3127" t="str">
        <f>VLOOKUP(טבלה1[[#This Row],[subject_id]],Subject_id!$A$2:$B$5,2)</f>
        <v>Web Development</v>
      </c>
      <c r="Z3127" s="7">
        <v>43465</v>
      </c>
      <c r="AA3127">
        <f>_xlfn.DAYS(טבלה1[[#This Row],[Removal_date]],טבלה1[[#This Row],[published_date]])</f>
        <v>991</v>
      </c>
      <c r="AB3127" s="4">
        <f>טבלה1[[#This Row],[price]]*טבלה1[[#This Row],[num_subscribers]]</f>
        <v>32260</v>
      </c>
    </row>
    <row r="3128" spans="1:28" x14ac:dyDescent="0.3">
      <c r="A3128">
        <v>802268</v>
      </c>
      <c r="B3128" t="s">
        <v>5365</v>
      </c>
      <c r="C3128" t="str">
        <f>LEFT(טבלה1[[#This Row],[course_title]],10)</f>
        <v>Intro to G</v>
      </c>
      <c r="D3128" t="str">
        <f>RIGHT(טבלה1[[#This Row],[course_title]],10)</f>
        <v>tro to Git</v>
      </c>
      <c r="E3128" t="str">
        <f>MID(טבלה1[[#This Row],[course_title]],2,10)</f>
        <v>ntro to Gi</v>
      </c>
      <c r="F3128" t="s">
        <v>5366</v>
      </c>
      <c r="G3128" t="str">
        <f>REPLACE(טבלה1[[#This Row],[url]],19,3,"com")</f>
        <v>https://www.udemy.com/intro-to-git/</v>
      </c>
      <c r="H3128" t="b">
        <v>1</v>
      </c>
      <c r="I3128" s="4">
        <v>20</v>
      </c>
      <c r="J3128" s="5">
        <v>2532</v>
      </c>
      <c r="K3128" s="5">
        <v>291</v>
      </c>
      <c r="L3128" s="5">
        <v>30</v>
      </c>
      <c r="M3128">
        <v>2</v>
      </c>
      <c r="N3128" t="str">
        <f>VLOOKUP(טבלה1[[#This Row],[level_id]],Level_id!$A$2:$B$5,2)</f>
        <v>Beginner Level</v>
      </c>
      <c r="O3128" t="str">
        <f>LOWER(טבלה1[[#This Row],[level_desc]])</f>
        <v>beginner level</v>
      </c>
      <c r="P3128" s="3" t="str">
        <f>UPPER(טבלה1[[#This Row],[small letters]])</f>
        <v>BEGINNER LEVEL</v>
      </c>
      <c r="Q3128">
        <f>LEN(טבלה1[[#This Row],[no spaces]])</f>
        <v>14</v>
      </c>
      <c r="R3128" t="str">
        <f>TRIM(טבלה1[[#This Row],[small letters]])</f>
        <v>beginner level</v>
      </c>
      <c r="S3128" s="6">
        <v>1</v>
      </c>
      <c r="T3128" s="12">
        <v>42549</v>
      </c>
      <c r="U3128" s="6">
        <f>DAY(טבלה1[[#This Row],[published_date]])</f>
        <v>28</v>
      </c>
      <c r="V3128" s="6">
        <f>MONTH(טבלה1[[#This Row],[published_date]])</f>
        <v>6</v>
      </c>
      <c r="W3128" s="6">
        <f>YEAR(טבלה1[[#This Row],[published_date]])</f>
        <v>2016</v>
      </c>
      <c r="X3128">
        <v>4</v>
      </c>
      <c r="Y3128" t="str">
        <f>VLOOKUP(טבלה1[[#This Row],[subject_id]],Subject_id!$A$2:$B$5,2)</f>
        <v>Web Development</v>
      </c>
      <c r="Z3128" s="7">
        <v>43465</v>
      </c>
      <c r="AA3128">
        <f>_xlfn.DAYS(טבלה1[[#This Row],[Removal_date]],טבלה1[[#This Row],[published_date]])</f>
        <v>916</v>
      </c>
      <c r="AB3128" s="4">
        <f>טבלה1[[#This Row],[price]]*טבלה1[[#This Row],[num_subscribers]]</f>
        <v>50640</v>
      </c>
    </row>
    <row r="3129" spans="1:28" x14ac:dyDescent="0.3">
      <c r="A3129">
        <v>803074</v>
      </c>
      <c r="B3129" t="s">
        <v>6170</v>
      </c>
      <c r="C3129" t="str">
        <f>LEFT(טבלה1[[#This Row],[course_title]],10)</f>
        <v>introducti</v>
      </c>
      <c r="D3129" t="str">
        <f>RIGHT(טבלה1[[#This Row],[course_title]],10)</f>
        <v>TML Course</v>
      </c>
      <c r="E3129" t="str">
        <f>MID(טבלה1[[#This Row],[course_title]],2,10)</f>
        <v>ntroductio</v>
      </c>
      <c r="F3129" t="s">
        <v>6171</v>
      </c>
      <c r="G3129" t="str">
        <f>REPLACE(טבלה1[[#This Row],[url]],19,3,"com")</f>
        <v>https://www.udemy.com/introduction-to-html-course/</v>
      </c>
      <c r="H3129" t="b">
        <v>1</v>
      </c>
      <c r="I3129" s="4">
        <v>20</v>
      </c>
      <c r="J3129" s="5">
        <v>3258</v>
      </c>
      <c r="K3129" s="5">
        <v>32</v>
      </c>
      <c r="L3129" s="5">
        <v>16</v>
      </c>
      <c r="M3129">
        <v>2</v>
      </c>
      <c r="N3129" t="str">
        <f>VLOOKUP(טבלה1[[#This Row],[level_id]],Level_id!$A$2:$B$5,2)</f>
        <v>Beginner Level</v>
      </c>
      <c r="O3129" t="str">
        <f>LOWER(טבלה1[[#This Row],[level_desc]])</f>
        <v>beginner level</v>
      </c>
      <c r="P3129" s="3" t="str">
        <f>UPPER(טבלה1[[#This Row],[small letters]])</f>
        <v>BEGINNER LEVEL</v>
      </c>
      <c r="Q3129">
        <f>LEN(טבלה1[[#This Row],[no spaces]])</f>
        <v>14</v>
      </c>
      <c r="R3129" t="str">
        <f>TRIM(טבלה1[[#This Row],[small letters]])</f>
        <v>beginner level</v>
      </c>
      <c r="S3129" s="6">
        <v>2</v>
      </c>
      <c r="T3129" s="12">
        <v>42506</v>
      </c>
      <c r="U3129" s="6">
        <f>DAY(טבלה1[[#This Row],[published_date]])</f>
        <v>16</v>
      </c>
      <c r="V3129" s="6">
        <f>MONTH(טבלה1[[#This Row],[published_date]])</f>
        <v>5</v>
      </c>
      <c r="W3129" s="6">
        <f>YEAR(טבלה1[[#This Row],[published_date]])</f>
        <v>2016</v>
      </c>
      <c r="X3129">
        <v>4</v>
      </c>
      <c r="Y3129" t="str">
        <f>VLOOKUP(טבלה1[[#This Row],[subject_id]],Subject_id!$A$2:$B$5,2)</f>
        <v>Web Development</v>
      </c>
      <c r="Z3129" s="7">
        <v>43465</v>
      </c>
      <c r="AA3129">
        <f>_xlfn.DAYS(טבלה1[[#This Row],[Removal_date]],טבלה1[[#This Row],[published_date]])</f>
        <v>959</v>
      </c>
      <c r="AB3129" s="4">
        <f>טבלה1[[#This Row],[price]]*טבלה1[[#This Row],[num_subscribers]]</f>
        <v>65160</v>
      </c>
    </row>
    <row r="3130" spans="1:28" x14ac:dyDescent="0.3">
      <c r="A3130">
        <v>806020</v>
      </c>
      <c r="B3130" t="s">
        <v>6298</v>
      </c>
      <c r="C3130" t="str">
        <f>LEFT(טבלה1[[#This Row],[course_title]],10)</f>
        <v>Create You</v>
      </c>
      <c r="D3130" t="str">
        <f>RIGHT(טבלה1[[#This Row],[course_title]],10)</f>
        <v>er an Hour</v>
      </c>
      <c r="E3130" t="str">
        <f>MID(טבלה1[[#This Row],[course_title]],2,10)</f>
        <v>reate Your</v>
      </c>
      <c r="F3130" t="s">
        <v>6299</v>
      </c>
      <c r="G3130" t="str">
        <f>REPLACE(טבלה1[[#This Row],[url]],19,3,"com")</f>
        <v>https://www.udemy.com/how-to-install-wordpress-/</v>
      </c>
      <c r="H3130" t="b">
        <v>1</v>
      </c>
      <c r="I3130" s="4">
        <v>20</v>
      </c>
      <c r="J3130" s="5">
        <v>4867</v>
      </c>
      <c r="K3130" s="5">
        <v>128</v>
      </c>
      <c r="L3130" s="5">
        <v>12</v>
      </c>
      <c r="M3130">
        <v>2</v>
      </c>
      <c r="N3130" t="str">
        <f>VLOOKUP(טבלה1[[#This Row],[level_id]],Level_id!$A$2:$B$5,2)</f>
        <v>Beginner Level</v>
      </c>
      <c r="O3130" t="str">
        <f>LOWER(טבלה1[[#This Row],[level_desc]])</f>
        <v>beginner level</v>
      </c>
      <c r="P3130" s="3" t="str">
        <f>UPPER(טבלה1[[#This Row],[small letters]])</f>
        <v>BEGINNER LEVEL</v>
      </c>
      <c r="Q3130">
        <f>LEN(טבלה1[[#This Row],[no spaces]])</f>
        <v>14</v>
      </c>
      <c r="R3130" t="str">
        <f>TRIM(טבלה1[[#This Row],[small letters]])</f>
        <v>beginner level</v>
      </c>
      <c r="S3130" s="6">
        <v>1</v>
      </c>
      <c r="T3130" s="12">
        <v>42459</v>
      </c>
      <c r="U3130" s="6">
        <f>DAY(טבלה1[[#This Row],[published_date]])</f>
        <v>30</v>
      </c>
      <c r="V3130" s="6">
        <f>MONTH(טבלה1[[#This Row],[published_date]])</f>
        <v>3</v>
      </c>
      <c r="W3130" s="6">
        <f>YEAR(טבלה1[[#This Row],[published_date]])</f>
        <v>2016</v>
      </c>
      <c r="X3130">
        <v>4</v>
      </c>
      <c r="Y3130" t="str">
        <f>VLOOKUP(טבלה1[[#This Row],[subject_id]],Subject_id!$A$2:$B$5,2)</f>
        <v>Web Development</v>
      </c>
      <c r="Z3130" s="7">
        <v>43465</v>
      </c>
      <c r="AA3130">
        <f>_xlfn.DAYS(טבלה1[[#This Row],[Removal_date]],טבלה1[[#This Row],[published_date]])</f>
        <v>1006</v>
      </c>
      <c r="AB3130" s="4">
        <f>טבלה1[[#This Row],[price]]*טבלה1[[#This Row],[num_subscribers]]</f>
        <v>97340</v>
      </c>
    </row>
    <row r="3131" spans="1:28" x14ac:dyDescent="0.3">
      <c r="A3131">
        <v>806122</v>
      </c>
      <c r="B3131" t="s">
        <v>634</v>
      </c>
      <c r="C3131" t="str">
        <f>LEFT(טבלה1[[#This Row],[course_title]],10)</f>
        <v xml:space="preserve">Learn and </v>
      </c>
      <c r="D3131" t="str">
        <f>RIGHT(טבלה1[[#This Row],[course_title]],10)</f>
        <v>of Finance</v>
      </c>
      <c r="E3131" t="str">
        <f>MID(טבלה1[[#This Row],[course_title]],2,10)</f>
        <v>earn and M</v>
      </c>
      <c r="F3131" t="s">
        <v>635</v>
      </c>
      <c r="G3131" t="str">
        <f>REPLACE(טבלה1[[#This Row],[url]],19,3,"com")</f>
        <v>https://www.udemy.com/finance-101/</v>
      </c>
      <c r="H3131" t="b">
        <v>1</v>
      </c>
      <c r="I3131" s="4">
        <v>20</v>
      </c>
      <c r="J3131" s="5">
        <v>43</v>
      </c>
      <c r="K3131" s="5">
        <v>17</v>
      </c>
      <c r="L3131" s="5">
        <v>39</v>
      </c>
      <c r="M3131">
        <v>2</v>
      </c>
      <c r="N3131" t="str">
        <f>VLOOKUP(טבלה1[[#This Row],[level_id]],Level_id!$A$2:$B$5,2)</f>
        <v>Beginner Level</v>
      </c>
      <c r="O3131" t="str">
        <f>LOWER(טבלה1[[#This Row],[level_desc]])</f>
        <v>beginner level</v>
      </c>
      <c r="P3131" s="3" t="str">
        <f>UPPER(טבלה1[[#This Row],[small letters]])</f>
        <v>BEGINNER LEVEL</v>
      </c>
      <c r="Q3131">
        <f>LEN(טבלה1[[#This Row],[no spaces]])</f>
        <v>14</v>
      </c>
      <c r="R3131" t="str">
        <f>TRIM(טבלה1[[#This Row],[small letters]])</f>
        <v>beginner level</v>
      </c>
      <c r="S3131" s="6">
        <v>3</v>
      </c>
      <c r="T3131" s="12">
        <v>42638</v>
      </c>
      <c r="U3131" s="6">
        <f>DAY(טבלה1[[#This Row],[published_date]])</f>
        <v>25</v>
      </c>
      <c r="V3131" s="6">
        <f>MONTH(טבלה1[[#This Row],[published_date]])</f>
        <v>9</v>
      </c>
      <c r="W3131" s="6">
        <f>YEAR(טבלה1[[#This Row],[published_date]])</f>
        <v>2016</v>
      </c>
      <c r="X3131">
        <v>1</v>
      </c>
      <c r="Y3131" t="str">
        <f>VLOOKUP(טבלה1[[#This Row],[subject_id]],Subject_id!$A$2:$B$5,2)</f>
        <v>Business Finance</v>
      </c>
      <c r="Z3131" s="7">
        <v>43245</v>
      </c>
      <c r="AA3131">
        <f>_xlfn.DAYS(טבלה1[[#This Row],[Removal_date]],טבלה1[[#This Row],[published_date]])</f>
        <v>607</v>
      </c>
      <c r="AB3131" s="4">
        <f>טבלה1[[#This Row],[price]]*טבלה1[[#This Row],[num_subscribers]]</f>
        <v>860</v>
      </c>
    </row>
    <row r="3132" spans="1:28" x14ac:dyDescent="0.3">
      <c r="A3132">
        <v>808808</v>
      </c>
      <c r="B3132" t="s">
        <v>3396</v>
      </c>
      <c r="C3132" t="str">
        <f>LEFT(טבלה1[[#This Row],[course_title]],10)</f>
        <v>Introducti</v>
      </c>
      <c r="D3132" t="str">
        <f>RIGHT(טבלה1[[#This Row],[course_title]],10)</f>
        <v xml:space="preserve"> Beginners</v>
      </c>
      <c r="E3132" t="str">
        <f>MID(טבלה1[[#This Row],[course_title]],2,10)</f>
        <v>ntroductio</v>
      </c>
      <c r="F3132" t="s">
        <v>3397</v>
      </c>
      <c r="G3132" t="str">
        <f>REPLACE(טבלה1[[#This Row],[url]],19,3,"com")</f>
        <v>https://www.udemy.com/introduction-to-gimp-for-beginners/</v>
      </c>
      <c r="H3132" t="b">
        <v>1</v>
      </c>
      <c r="I3132" s="4">
        <v>20</v>
      </c>
      <c r="J3132" s="5">
        <v>282</v>
      </c>
      <c r="K3132" s="5">
        <v>8</v>
      </c>
      <c r="L3132" s="5">
        <v>28</v>
      </c>
      <c r="M3132">
        <v>2</v>
      </c>
      <c r="N3132" t="str">
        <f>VLOOKUP(טבלה1[[#This Row],[level_id]],Level_id!$A$2:$B$5,2)</f>
        <v>Beginner Level</v>
      </c>
      <c r="O3132" t="str">
        <f>LOWER(טבלה1[[#This Row],[level_desc]])</f>
        <v>beginner level</v>
      </c>
      <c r="P3132" s="3" t="str">
        <f>UPPER(טבלה1[[#This Row],[small letters]])</f>
        <v>BEGINNER LEVEL</v>
      </c>
      <c r="Q3132">
        <f>LEN(טבלה1[[#This Row],[no spaces]])</f>
        <v>14</v>
      </c>
      <c r="R3132" t="str">
        <f>TRIM(טבלה1[[#This Row],[small letters]])</f>
        <v>beginner level</v>
      </c>
      <c r="S3132" s="6">
        <v>3</v>
      </c>
      <c r="T3132" s="12">
        <v>42461</v>
      </c>
      <c r="U3132" s="6">
        <f>DAY(טבלה1[[#This Row],[published_date]])</f>
        <v>1</v>
      </c>
      <c r="V3132" s="6">
        <f>MONTH(טבלה1[[#This Row],[published_date]])</f>
        <v>4</v>
      </c>
      <c r="W3132" s="6">
        <f>YEAR(טבלה1[[#This Row],[published_date]])</f>
        <v>2016</v>
      </c>
      <c r="X3132">
        <v>2</v>
      </c>
      <c r="Y3132" t="str">
        <f>VLOOKUP(טבלה1[[#This Row],[subject_id]],Subject_id!$A$2:$B$5,2)</f>
        <v>Graphic Design</v>
      </c>
      <c r="Z3132" s="7">
        <v>43465</v>
      </c>
      <c r="AA3132">
        <f>_xlfn.DAYS(טבלה1[[#This Row],[Removal_date]],טבלה1[[#This Row],[published_date]])</f>
        <v>1004</v>
      </c>
      <c r="AB3132" s="4">
        <f>טבלה1[[#This Row],[price]]*טבלה1[[#This Row],[num_subscribers]]</f>
        <v>5640</v>
      </c>
    </row>
    <row r="3133" spans="1:28" x14ac:dyDescent="0.3">
      <c r="A3133">
        <v>810234</v>
      </c>
      <c r="B3133" t="s">
        <v>3506</v>
      </c>
      <c r="C3133" t="str">
        <f>LEFT(טבלה1[[#This Row],[course_title]],10)</f>
        <v xml:space="preserve">Beginners </v>
      </c>
      <c r="D3133" t="str">
        <f>RIGHT(טבלה1[[#This Row],[course_title]],10)</f>
        <v>er/Artwork</v>
      </c>
      <c r="E3133" t="str">
        <f>MID(טבלה1[[#This Row],[course_title]],2,10)</f>
        <v>eginners G</v>
      </c>
      <c r="F3133" t="s">
        <v>3507</v>
      </c>
      <c r="G3133" t="str">
        <f>REPLACE(טבלה1[[#This Row],[url]],19,3,"com")</f>
        <v>https://www.udemy.com/do-it-yourself-learn-photoshop-postersflyers-creation/</v>
      </c>
      <c r="H3133" t="b">
        <v>1</v>
      </c>
      <c r="I3133" s="4">
        <v>20</v>
      </c>
      <c r="J3133" s="5">
        <v>775</v>
      </c>
      <c r="K3133" s="5">
        <v>5</v>
      </c>
      <c r="L3133" s="5">
        <v>6</v>
      </c>
      <c r="M3133">
        <v>2</v>
      </c>
      <c r="N3133" t="str">
        <f>VLOOKUP(טבלה1[[#This Row],[level_id]],Level_id!$A$2:$B$5,2)</f>
        <v>Beginner Level</v>
      </c>
      <c r="O3133" t="str">
        <f>LOWER(טבלה1[[#This Row],[level_desc]])</f>
        <v>beginner level</v>
      </c>
      <c r="P3133" s="3" t="str">
        <f>UPPER(טבלה1[[#This Row],[small letters]])</f>
        <v>BEGINNER LEVEL</v>
      </c>
      <c r="Q3133">
        <f>LEN(טבלה1[[#This Row],[no spaces]])</f>
        <v>14</v>
      </c>
      <c r="R3133" t="str">
        <f>TRIM(טבלה1[[#This Row],[small letters]])</f>
        <v>beginner level</v>
      </c>
      <c r="S3133" s="6">
        <v>1</v>
      </c>
      <c r="T3133" s="12">
        <v>42462</v>
      </c>
      <c r="U3133" s="6">
        <f>DAY(טבלה1[[#This Row],[published_date]])</f>
        <v>2</v>
      </c>
      <c r="V3133" s="6">
        <f>MONTH(טבלה1[[#This Row],[published_date]])</f>
        <v>4</v>
      </c>
      <c r="W3133" s="6">
        <f>YEAR(טבלה1[[#This Row],[published_date]])</f>
        <v>2016</v>
      </c>
      <c r="X3133">
        <v>2</v>
      </c>
      <c r="Y3133" t="str">
        <f>VLOOKUP(טבלה1[[#This Row],[subject_id]],Subject_id!$A$2:$B$5,2)</f>
        <v>Graphic Design</v>
      </c>
      <c r="Z3133" s="7">
        <v>43465</v>
      </c>
      <c r="AA3133">
        <f>_xlfn.DAYS(טבלה1[[#This Row],[Removal_date]],טבלה1[[#This Row],[published_date]])</f>
        <v>1003</v>
      </c>
      <c r="AB3133" s="4">
        <f>טבלה1[[#This Row],[price]]*טבלה1[[#This Row],[num_subscribers]]</f>
        <v>15500</v>
      </c>
    </row>
    <row r="3134" spans="1:28" x14ac:dyDescent="0.3">
      <c r="A3134">
        <v>810550</v>
      </c>
      <c r="B3134" t="s">
        <v>5172</v>
      </c>
      <c r="C3134" t="str">
        <f>LEFT(טבלה1[[#This Row],[course_title]],10)</f>
        <v xml:space="preserve">Effective </v>
      </c>
      <c r="D3134" t="str">
        <f>RIGHT(טבלה1[[#This Row],[course_title]],10)</f>
        <v>nd Hosting</v>
      </c>
      <c r="E3134" t="str">
        <f>MID(טבלה1[[#This Row],[course_title]],2,10)</f>
        <v>ffective P</v>
      </c>
      <c r="F3134" t="s">
        <v>5173</v>
      </c>
      <c r="G3134" t="str">
        <f>REPLACE(טבלה1[[#This Row],[url]],19,3,"com")</f>
        <v>https://www.udemy.com/effective-personal-website-building-and-hosting/</v>
      </c>
      <c r="H3134" t="b">
        <v>1</v>
      </c>
      <c r="I3134" s="4">
        <v>20</v>
      </c>
      <c r="J3134" s="5">
        <v>4259</v>
      </c>
      <c r="K3134" s="5">
        <v>0</v>
      </c>
      <c r="L3134" s="5">
        <v>11</v>
      </c>
      <c r="M3134">
        <v>1</v>
      </c>
      <c r="N3134" t="str">
        <f>VLOOKUP(טבלה1[[#This Row],[level_id]],Level_id!$A$2:$B$5,2)</f>
        <v>All levels</v>
      </c>
      <c r="O3134" t="str">
        <f>LOWER(טבלה1[[#This Row],[level_desc]])</f>
        <v>all levels</v>
      </c>
      <c r="P3134" s="3" t="str">
        <f>UPPER(טבלה1[[#This Row],[small letters]])</f>
        <v>ALL LEVELS</v>
      </c>
      <c r="Q3134">
        <f>LEN(טבלה1[[#This Row],[no spaces]])</f>
        <v>10</v>
      </c>
      <c r="R3134" t="str">
        <f>TRIM(טבלה1[[#This Row],[small letters]])</f>
        <v>all levels</v>
      </c>
      <c r="S3134" s="6">
        <v>1</v>
      </c>
      <c r="T3134" s="12">
        <v>42471</v>
      </c>
      <c r="U3134" s="6">
        <f>DAY(טבלה1[[#This Row],[published_date]])</f>
        <v>11</v>
      </c>
      <c r="V3134" s="6">
        <f>MONTH(טבלה1[[#This Row],[published_date]])</f>
        <v>4</v>
      </c>
      <c r="W3134" s="6">
        <f>YEAR(טבלה1[[#This Row],[published_date]])</f>
        <v>2016</v>
      </c>
      <c r="X3134">
        <v>4</v>
      </c>
      <c r="Y3134" t="str">
        <f>VLOOKUP(טבלה1[[#This Row],[subject_id]],Subject_id!$A$2:$B$5,2)</f>
        <v>Web Development</v>
      </c>
      <c r="Z3134" s="7">
        <v>43734</v>
      </c>
      <c r="AA3134">
        <f>_xlfn.DAYS(טבלה1[[#This Row],[Removal_date]],טבלה1[[#This Row],[published_date]])</f>
        <v>1263</v>
      </c>
      <c r="AB3134" s="4">
        <f>טבלה1[[#This Row],[price]]*טבלה1[[#This Row],[num_subscribers]]</f>
        <v>85180</v>
      </c>
    </row>
    <row r="3135" spans="1:28" x14ac:dyDescent="0.3">
      <c r="A3135">
        <v>811534</v>
      </c>
      <c r="B3135" t="s">
        <v>836</v>
      </c>
      <c r="C3135" t="str">
        <f>LEFT(טבלה1[[#This Row],[course_title]],10)</f>
        <v>The Visual</v>
      </c>
      <c r="D3135" t="str">
        <f>RIGHT(טבלה1[[#This Row],[course_title]],10)</f>
        <v>ing Course</v>
      </c>
      <c r="E3135" t="str">
        <f>MID(טבלה1[[#This Row],[course_title]],2,10)</f>
        <v xml:space="preserve">he Visual </v>
      </c>
      <c r="F3135" t="s">
        <v>837</v>
      </c>
      <c r="G3135" t="str">
        <f>REPLACE(טבלה1[[#This Row],[url]],19,3,"com")</f>
        <v>https://www.udemy.com/the-visual-learning-basic-accounting-course/</v>
      </c>
      <c r="H3135" t="b">
        <v>1</v>
      </c>
      <c r="I3135" s="4">
        <v>20</v>
      </c>
      <c r="J3135" s="5">
        <v>9</v>
      </c>
      <c r="K3135" s="5">
        <v>0</v>
      </c>
      <c r="L3135" s="5">
        <v>6</v>
      </c>
      <c r="M3135">
        <v>2</v>
      </c>
      <c r="N3135" t="str">
        <f>VLOOKUP(טבלה1[[#This Row],[level_id]],Level_id!$A$2:$B$5,2)</f>
        <v>Beginner Level</v>
      </c>
      <c r="O3135" t="str">
        <f>LOWER(טבלה1[[#This Row],[level_desc]])</f>
        <v>beginner level</v>
      </c>
      <c r="P3135" s="3" t="str">
        <f>UPPER(טבלה1[[#This Row],[small letters]])</f>
        <v>BEGINNER LEVEL</v>
      </c>
      <c r="Q3135">
        <f>LEN(טבלה1[[#This Row],[no spaces]])</f>
        <v>14</v>
      </c>
      <c r="R3135" t="str">
        <f>TRIM(טבלה1[[#This Row],[small letters]])</f>
        <v>beginner level</v>
      </c>
      <c r="S3135" s="6">
        <v>1</v>
      </c>
      <c r="T3135" s="12">
        <v>42493</v>
      </c>
      <c r="U3135" s="6">
        <f>DAY(טבלה1[[#This Row],[published_date]])</f>
        <v>3</v>
      </c>
      <c r="V3135" s="6">
        <f>MONTH(טבלה1[[#This Row],[published_date]])</f>
        <v>5</v>
      </c>
      <c r="W3135" s="6">
        <f>YEAR(טבלה1[[#This Row],[published_date]])</f>
        <v>2016</v>
      </c>
      <c r="X3135">
        <v>1</v>
      </c>
      <c r="Y3135" t="str">
        <f>VLOOKUP(טבלה1[[#This Row],[subject_id]],Subject_id!$A$2:$B$5,2)</f>
        <v>Business Finance</v>
      </c>
      <c r="Z3135" s="7">
        <v>43245</v>
      </c>
      <c r="AA3135">
        <f>_xlfn.DAYS(טבלה1[[#This Row],[Removal_date]],טבלה1[[#This Row],[published_date]])</f>
        <v>752</v>
      </c>
      <c r="AB3135" s="4">
        <f>טבלה1[[#This Row],[price]]*טבלה1[[#This Row],[num_subscribers]]</f>
        <v>180</v>
      </c>
    </row>
    <row r="3136" spans="1:28" x14ac:dyDescent="0.3">
      <c r="A3136">
        <v>812616</v>
      </c>
      <c r="B3136" t="s">
        <v>310</v>
      </c>
      <c r="C3136" t="str">
        <f>LEFT(טבלה1[[#This Row],[course_title]],10)</f>
        <v>Save on Yo</v>
      </c>
      <c r="D3136" t="str">
        <f>RIGHT(טבלה1[[#This Row],[course_title]],10)</f>
        <v>Your Taxes</v>
      </c>
      <c r="E3136" t="str">
        <f>MID(טבלה1[[#This Row],[course_title]],2,10)</f>
        <v>ave on You</v>
      </c>
      <c r="F3136" t="s">
        <v>311</v>
      </c>
      <c r="G3136" t="str">
        <f>REPLACE(טבלה1[[#This Row],[url]],19,3,"com")</f>
        <v>https://www.udemy.com/save-on-your-taxes/</v>
      </c>
      <c r="H3136" t="b">
        <v>1</v>
      </c>
      <c r="I3136" s="4">
        <v>20</v>
      </c>
      <c r="J3136" s="5">
        <v>2437</v>
      </c>
      <c r="K3136" s="5">
        <v>12</v>
      </c>
      <c r="L3136" s="5">
        <v>23</v>
      </c>
      <c r="M3136">
        <v>1</v>
      </c>
      <c r="N3136" t="str">
        <f>VLOOKUP(טבלה1[[#This Row],[level_id]],Level_id!$A$2:$B$5,2)</f>
        <v>All levels</v>
      </c>
      <c r="O3136" t="str">
        <f>LOWER(טבלה1[[#This Row],[level_desc]])</f>
        <v>all levels</v>
      </c>
      <c r="P3136" s="3" t="str">
        <f>UPPER(טבלה1[[#This Row],[small letters]])</f>
        <v>ALL LEVELS</v>
      </c>
      <c r="Q3136">
        <f>LEN(טבלה1[[#This Row],[no spaces]])</f>
        <v>10</v>
      </c>
      <c r="R3136" t="str">
        <f>TRIM(טבלה1[[#This Row],[small letters]])</f>
        <v>all levels</v>
      </c>
      <c r="S3136" s="6">
        <v>1.5</v>
      </c>
      <c r="T3136" s="12">
        <v>42690</v>
      </c>
      <c r="U3136" s="6">
        <f>DAY(טבלה1[[#This Row],[published_date]])</f>
        <v>16</v>
      </c>
      <c r="V3136" s="6">
        <f>MONTH(טבלה1[[#This Row],[published_date]])</f>
        <v>11</v>
      </c>
      <c r="W3136" s="6">
        <f>YEAR(טבלה1[[#This Row],[published_date]])</f>
        <v>2016</v>
      </c>
      <c r="X3136">
        <v>1</v>
      </c>
      <c r="Y3136" t="str">
        <f>VLOOKUP(טבלה1[[#This Row],[subject_id]],Subject_id!$A$2:$B$5,2)</f>
        <v>Business Finance</v>
      </c>
      <c r="Z3136" s="7">
        <v>43408</v>
      </c>
      <c r="AA3136">
        <f>_xlfn.DAYS(טבלה1[[#This Row],[Removal_date]],טבלה1[[#This Row],[published_date]])</f>
        <v>718</v>
      </c>
      <c r="AB3136" s="4">
        <f>טבלה1[[#This Row],[price]]*טבלה1[[#This Row],[num_subscribers]]</f>
        <v>48740</v>
      </c>
    </row>
    <row r="3137" spans="1:28" x14ac:dyDescent="0.3">
      <c r="A3137">
        <v>814200</v>
      </c>
      <c r="B3137" t="s">
        <v>2646</v>
      </c>
      <c r="C3137" t="str">
        <f>LEFT(טבלה1[[#This Row],[course_title]],10)</f>
        <v>å•†æ¥­å¥½è</v>
      </c>
      <c r="D3137" t="str">
        <f>RIGHT(טבלה1[[#This Row],[course_title]],10)</f>
        <v>†å“è¨­è¨ˆ</v>
      </c>
      <c r="E3137" t="str">
        <f>MID(טבלה1[[#This Row],[course_title]],2,10)</f>
        <v>•†æ¥­å¥½è¨</v>
      </c>
      <c r="F3137" t="s">
        <v>2647</v>
      </c>
      <c r="G3137" t="str">
        <f>REPLACE(טבלה1[[#This Row],[url]],19,3,"com")</f>
        <v>https://www.udemy.com/illustrator-u/</v>
      </c>
      <c r="H3137" t="b">
        <v>1</v>
      </c>
      <c r="I3137" s="4">
        <v>20</v>
      </c>
      <c r="J3137" s="5">
        <v>20</v>
      </c>
      <c r="K3137" s="5">
        <v>3</v>
      </c>
      <c r="L3137" s="5">
        <v>5</v>
      </c>
      <c r="M3137">
        <v>2</v>
      </c>
      <c r="N3137" t="str">
        <f>VLOOKUP(טבלה1[[#This Row],[level_id]],Level_id!$A$2:$B$5,2)</f>
        <v>Beginner Level</v>
      </c>
      <c r="O3137" t="str">
        <f>LOWER(טבלה1[[#This Row],[level_desc]])</f>
        <v>beginner level</v>
      </c>
      <c r="P3137" s="3" t="str">
        <f>UPPER(טבלה1[[#This Row],[small letters]])</f>
        <v>BEGINNER LEVEL</v>
      </c>
      <c r="Q3137">
        <f>LEN(טבלה1[[#This Row],[no spaces]])</f>
        <v>14</v>
      </c>
      <c r="R3137" t="str">
        <f>TRIM(טבלה1[[#This Row],[small letters]])</f>
        <v>beginner level</v>
      </c>
      <c r="S3137" s="6">
        <v>0.68333333299999999</v>
      </c>
      <c r="T3137" s="12">
        <v>42486</v>
      </c>
      <c r="U3137" s="6">
        <f>DAY(טבלה1[[#This Row],[published_date]])</f>
        <v>26</v>
      </c>
      <c r="V3137" s="6">
        <f>MONTH(טבלה1[[#This Row],[published_date]])</f>
        <v>4</v>
      </c>
      <c r="W3137" s="6">
        <f>YEAR(טבלה1[[#This Row],[published_date]])</f>
        <v>2016</v>
      </c>
      <c r="X3137">
        <v>2</v>
      </c>
      <c r="Y3137" t="str">
        <f>VLOOKUP(טבלה1[[#This Row],[subject_id]],Subject_id!$A$2:$B$5,2)</f>
        <v>Graphic Design</v>
      </c>
      <c r="Z3137" s="7">
        <v>43465</v>
      </c>
      <c r="AA3137">
        <f>_xlfn.DAYS(טבלה1[[#This Row],[Removal_date]],טבלה1[[#This Row],[published_date]])</f>
        <v>979</v>
      </c>
      <c r="AB3137" s="4">
        <f>טבלה1[[#This Row],[price]]*טבלה1[[#This Row],[num_subscribers]]</f>
        <v>400</v>
      </c>
    </row>
    <row r="3138" spans="1:28" x14ac:dyDescent="0.3">
      <c r="A3138">
        <v>817074</v>
      </c>
      <c r="B3138" t="s">
        <v>3434</v>
      </c>
      <c r="C3138" t="str">
        <f>LEFT(טבלה1[[#This Row],[course_title]],10)</f>
        <v>Introducti</v>
      </c>
      <c r="D3138" t="str">
        <f>RIGHT(טבלה1[[#This Row],[course_title]],10)</f>
        <v xml:space="preserve"> Beginners</v>
      </c>
      <c r="E3138" t="str">
        <f>MID(טבלה1[[#This Row],[course_title]],2,10)</f>
        <v>ntroductio</v>
      </c>
      <c r="F3138" t="s">
        <v>3435</v>
      </c>
      <c r="G3138" t="str">
        <f>REPLACE(טבלה1[[#This Row],[url]],19,3,"com")</f>
        <v>https://www.udemy.com/introduction-to-photoshop-cc-tutorials-for-beginners/</v>
      </c>
      <c r="H3138" t="b">
        <v>1</v>
      </c>
      <c r="I3138" s="4">
        <v>20</v>
      </c>
      <c r="J3138" s="5">
        <v>262</v>
      </c>
      <c r="K3138" s="5">
        <v>0</v>
      </c>
      <c r="L3138" s="5">
        <v>12</v>
      </c>
      <c r="M3138">
        <v>2</v>
      </c>
      <c r="N3138" t="str">
        <f>VLOOKUP(טבלה1[[#This Row],[level_id]],Level_id!$A$2:$B$5,2)</f>
        <v>Beginner Level</v>
      </c>
      <c r="O3138" t="str">
        <f>LOWER(טבלה1[[#This Row],[level_desc]])</f>
        <v>beginner level</v>
      </c>
      <c r="P3138" s="3" t="str">
        <f>UPPER(טבלה1[[#This Row],[small letters]])</f>
        <v>BEGINNER LEVEL</v>
      </c>
      <c r="Q3138">
        <f>LEN(טבלה1[[#This Row],[no spaces]])</f>
        <v>14</v>
      </c>
      <c r="R3138" t="str">
        <f>TRIM(טבלה1[[#This Row],[small letters]])</f>
        <v>beginner level</v>
      </c>
      <c r="S3138" s="6">
        <v>1</v>
      </c>
      <c r="T3138" s="12">
        <v>42470</v>
      </c>
      <c r="U3138" s="6">
        <f>DAY(טבלה1[[#This Row],[published_date]])</f>
        <v>10</v>
      </c>
      <c r="V3138" s="6">
        <f>MONTH(טבלה1[[#This Row],[published_date]])</f>
        <v>4</v>
      </c>
      <c r="W3138" s="6">
        <f>YEAR(טבלה1[[#This Row],[published_date]])</f>
        <v>2016</v>
      </c>
      <c r="X3138">
        <v>2</v>
      </c>
      <c r="Y3138" t="str">
        <f>VLOOKUP(טבלה1[[#This Row],[subject_id]],Subject_id!$A$2:$B$5,2)</f>
        <v>Graphic Design</v>
      </c>
      <c r="Z3138" s="7">
        <v>43465</v>
      </c>
      <c r="AA3138">
        <f>_xlfn.DAYS(טבלה1[[#This Row],[Removal_date]],טבלה1[[#This Row],[published_date]])</f>
        <v>995</v>
      </c>
      <c r="AB3138" s="4">
        <f>טבלה1[[#This Row],[price]]*טבלה1[[#This Row],[num_subscribers]]</f>
        <v>5240</v>
      </c>
    </row>
    <row r="3139" spans="1:28" x14ac:dyDescent="0.3">
      <c r="A3139">
        <v>818572</v>
      </c>
      <c r="B3139" t="s">
        <v>1888</v>
      </c>
      <c r="C3139" t="str">
        <f>LEFT(טבלה1[[#This Row],[course_title]],10)</f>
        <v xml:space="preserve">Financial </v>
      </c>
      <c r="D3139" t="str">
        <f>RIGHT(טבלה1[[#This Row],[course_title]],10)</f>
        <v>ep by Step</v>
      </c>
      <c r="E3139" t="str">
        <f>MID(טבלה1[[#This Row],[course_title]],2,10)</f>
        <v>inancial M</v>
      </c>
      <c r="F3139" t="s">
        <v>1889</v>
      </c>
      <c r="G3139" t="str">
        <f>REPLACE(טבלה1[[#This Row],[url]],19,3,"com")</f>
        <v>https://www.udemy.com/financial-modelling-course-using-excel/</v>
      </c>
      <c r="H3139" t="b">
        <v>1</v>
      </c>
      <c r="I3139" s="4">
        <v>20</v>
      </c>
      <c r="J3139" s="5">
        <v>13</v>
      </c>
      <c r="K3139" s="5">
        <v>2</v>
      </c>
      <c r="L3139" s="5">
        <v>17</v>
      </c>
      <c r="M3139">
        <v>4</v>
      </c>
      <c r="N3139" t="str">
        <f>VLOOKUP(טבלה1[[#This Row],[level_id]],Level_id!$A$2:$B$5,2)</f>
        <v>Intermediate Level</v>
      </c>
      <c r="O3139" t="str">
        <f>LOWER(טבלה1[[#This Row],[level_desc]])</f>
        <v>intermediate level</v>
      </c>
      <c r="P3139" s="3" t="str">
        <f>UPPER(טבלה1[[#This Row],[small letters]])</f>
        <v>INTERMEDIATE LEVEL</v>
      </c>
      <c r="Q3139">
        <f>LEN(טבלה1[[#This Row],[no spaces]])</f>
        <v>18</v>
      </c>
      <c r="R3139" t="str">
        <f>TRIM(טבלה1[[#This Row],[small letters]])</f>
        <v>intermediate level</v>
      </c>
      <c r="S3139" s="6">
        <v>1.5</v>
      </c>
      <c r="T3139" s="12">
        <v>42495</v>
      </c>
      <c r="U3139" s="6">
        <f>DAY(טבלה1[[#This Row],[published_date]])</f>
        <v>5</v>
      </c>
      <c r="V3139" s="6">
        <f>MONTH(טבלה1[[#This Row],[published_date]])</f>
        <v>5</v>
      </c>
      <c r="W3139" s="6">
        <f>YEAR(טבלה1[[#This Row],[published_date]])</f>
        <v>2016</v>
      </c>
      <c r="X3139">
        <v>1</v>
      </c>
      <c r="Y3139" t="str">
        <f>VLOOKUP(טבלה1[[#This Row],[subject_id]],Subject_id!$A$2:$B$5,2)</f>
        <v>Business Finance</v>
      </c>
      <c r="Z3139" s="7">
        <v>44114</v>
      </c>
      <c r="AA3139">
        <f>_xlfn.DAYS(טבלה1[[#This Row],[Removal_date]],טבלה1[[#This Row],[published_date]])</f>
        <v>1619</v>
      </c>
      <c r="AB3139" s="4">
        <f>טבלה1[[#This Row],[price]]*טבלה1[[#This Row],[num_subscribers]]</f>
        <v>260</v>
      </c>
    </row>
    <row r="3140" spans="1:28" x14ac:dyDescent="0.3">
      <c r="A3140">
        <v>821108</v>
      </c>
      <c r="B3140" t="s">
        <v>572</v>
      </c>
      <c r="C3140" t="str">
        <f>LEFT(טבלה1[[#This Row],[course_title]],10)</f>
        <v>Ø§Ù„Ù…Ø­Ø§</v>
      </c>
      <c r="D3140" t="str">
        <f>RIGHT(טבלה1[[#This Row],[course_title]],10)</f>
        <v>Ø§Ø³Ø¨ÙŠÙ†</v>
      </c>
      <c r="E3140" t="str">
        <f>MID(טבלה1[[#This Row],[course_title]],2,10)</f>
        <v>§Ù„Ù…Ø­Ø§Ø</v>
      </c>
      <c r="F3140" t="s">
        <v>573</v>
      </c>
      <c r="G3140" t="str">
        <f>REPLACE(טבלה1[[#This Row],[url]],19,3,"com")</f>
        <v>https://www.udemy.com/accounting-for-non-accountants-trendcast/</v>
      </c>
      <c r="H3140" t="b">
        <v>1</v>
      </c>
      <c r="I3140" s="4">
        <v>20</v>
      </c>
      <c r="J3140" s="5">
        <v>9</v>
      </c>
      <c r="K3140" s="5">
        <v>3</v>
      </c>
      <c r="L3140" s="5">
        <v>17</v>
      </c>
      <c r="M3140">
        <v>2</v>
      </c>
      <c r="N3140" t="str">
        <f>VLOOKUP(טבלה1[[#This Row],[level_id]],Level_id!$A$2:$B$5,2)</f>
        <v>Beginner Level</v>
      </c>
      <c r="O3140" t="str">
        <f>LOWER(טבלה1[[#This Row],[level_desc]])</f>
        <v>beginner level</v>
      </c>
      <c r="P3140" s="3" t="str">
        <f>UPPER(טבלה1[[#This Row],[small letters]])</f>
        <v>BEGINNER LEVEL</v>
      </c>
      <c r="Q3140">
        <f>LEN(טבלה1[[#This Row],[no spaces]])</f>
        <v>14</v>
      </c>
      <c r="R3140" t="str">
        <f>TRIM(טבלה1[[#This Row],[small letters]])</f>
        <v>beginner level</v>
      </c>
      <c r="S3140" s="6">
        <v>0.71666666700000003</v>
      </c>
      <c r="T3140" s="12">
        <v>42483</v>
      </c>
      <c r="U3140" s="6">
        <f>DAY(טבלה1[[#This Row],[published_date]])</f>
        <v>23</v>
      </c>
      <c r="V3140" s="6">
        <f>MONTH(טבלה1[[#This Row],[published_date]])</f>
        <v>4</v>
      </c>
      <c r="W3140" s="6">
        <f>YEAR(טבלה1[[#This Row],[published_date]])</f>
        <v>2016</v>
      </c>
      <c r="X3140">
        <v>1</v>
      </c>
      <c r="Y3140" t="str">
        <f>VLOOKUP(טבלה1[[#This Row],[subject_id]],Subject_id!$A$2:$B$5,2)</f>
        <v>Business Finance</v>
      </c>
      <c r="Z3140" s="7">
        <v>43245</v>
      </c>
      <c r="AA3140">
        <f>_xlfn.DAYS(טבלה1[[#This Row],[Removal_date]],טבלה1[[#This Row],[published_date]])</f>
        <v>762</v>
      </c>
      <c r="AB3140" s="4">
        <f>טבלה1[[#This Row],[price]]*טבלה1[[#This Row],[num_subscribers]]</f>
        <v>180</v>
      </c>
    </row>
    <row r="3141" spans="1:28" x14ac:dyDescent="0.3">
      <c r="A3141">
        <v>821526</v>
      </c>
      <c r="B3141" t="s">
        <v>5525</v>
      </c>
      <c r="C3141" t="str">
        <f>LEFT(טבלה1[[#This Row],[course_title]],10)</f>
        <v>How To Mak</v>
      </c>
      <c r="D3141" t="str">
        <f>RIGHT(טבלה1[[#This Row],[course_title]],10)</f>
        <v>AST &amp; EASY</v>
      </c>
      <c r="E3141" t="str">
        <f>MID(טבלה1[[#This Row],[course_title]],2,10)</f>
        <v>ow To Make</v>
      </c>
      <c r="F3141" t="s">
        <v>5526</v>
      </c>
      <c r="G3141" t="str">
        <f>REPLACE(טבלה1[[#This Row],[url]],19,3,"com")</f>
        <v>https://www.udemy.com/how-i-make-a-professional-website-in-1-day-or-less-with-wix/</v>
      </c>
      <c r="H3141" t="b">
        <v>1</v>
      </c>
      <c r="I3141" s="4">
        <v>20</v>
      </c>
      <c r="J3141" s="5">
        <v>3759</v>
      </c>
      <c r="K3141" s="5">
        <v>24</v>
      </c>
      <c r="L3141" s="5">
        <v>25</v>
      </c>
      <c r="M3141">
        <v>2</v>
      </c>
      <c r="N3141" t="str">
        <f>VLOOKUP(טבלה1[[#This Row],[level_id]],Level_id!$A$2:$B$5,2)</f>
        <v>Beginner Level</v>
      </c>
      <c r="O3141" t="str">
        <f>LOWER(טבלה1[[#This Row],[level_desc]])</f>
        <v>beginner level</v>
      </c>
      <c r="P3141" s="3" t="str">
        <f>UPPER(טבלה1[[#This Row],[small letters]])</f>
        <v>BEGINNER LEVEL</v>
      </c>
      <c r="Q3141">
        <f>LEN(טבלה1[[#This Row],[no spaces]])</f>
        <v>14</v>
      </c>
      <c r="R3141" t="str">
        <f>TRIM(טבלה1[[#This Row],[small letters]])</f>
        <v>beginner level</v>
      </c>
      <c r="S3141" s="6">
        <v>4</v>
      </c>
      <c r="T3141" s="12">
        <v>42478</v>
      </c>
      <c r="U3141" s="6">
        <f>DAY(טבלה1[[#This Row],[published_date]])</f>
        <v>18</v>
      </c>
      <c r="V3141" s="6">
        <f>MONTH(טבלה1[[#This Row],[published_date]])</f>
        <v>4</v>
      </c>
      <c r="W3141" s="6">
        <f>YEAR(טבלה1[[#This Row],[published_date]])</f>
        <v>2016</v>
      </c>
      <c r="X3141">
        <v>4</v>
      </c>
      <c r="Y3141" t="str">
        <f>VLOOKUP(טבלה1[[#This Row],[subject_id]],Subject_id!$A$2:$B$5,2)</f>
        <v>Web Development</v>
      </c>
      <c r="Z3141" s="7">
        <v>43465</v>
      </c>
      <c r="AA3141">
        <f>_xlfn.DAYS(טבלה1[[#This Row],[Removal_date]],טבלה1[[#This Row],[published_date]])</f>
        <v>987</v>
      </c>
      <c r="AB3141" s="4">
        <f>טבלה1[[#This Row],[price]]*טבלה1[[#This Row],[num_subscribers]]</f>
        <v>75180</v>
      </c>
    </row>
    <row r="3142" spans="1:28" x14ac:dyDescent="0.3">
      <c r="A3142">
        <v>822926</v>
      </c>
      <c r="B3142" t="s">
        <v>576</v>
      </c>
      <c r="C3142" t="str">
        <f>LEFT(טבלה1[[#This Row],[course_title]],10)</f>
        <v>Curso de T</v>
      </c>
      <c r="D3142" t="str">
        <f>RIGHT(טבלה1[[#This Row],[course_title]],10)</f>
        <v>sos reales</v>
      </c>
      <c r="E3142" t="str">
        <f>MID(טבלה1[[#This Row],[course_title]],2,10)</f>
        <v>urso de Tr</v>
      </c>
      <c r="F3142" t="s">
        <v>577</v>
      </c>
      <c r="G3142" t="str">
        <f>REPLACE(טבלה1[[#This Row],[url]],19,3,"com")</f>
        <v>https://www.udemy.com/trading-practico/</v>
      </c>
      <c r="H3142" t="b">
        <v>1</v>
      </c>
      <c r="I3142" s="4">
        <v>20</v>
      </c>
      <c r="J3142" s="5">
        <v>44</v>
      </c>
      <c r="K3142" s="5">
        <v>6</v>
      </c>
      <c r="L3142" s="5">
        <v>55</v>
      </c>
      <c r="M3142">
        <v>1</v>
      </c>
      <c r="N3142" t="str">
        <f>VLOOKUP(טבלה1[[#This Row],[level_id]],Level_id!$A$2:$B$5,2)</f>
        <v>All levels</v>
      </c>
      <c r="O3142" t="str">
        <f>LOWER(טבלה1[[#This Row],[level_desc]])</f>
        <v>all levels</v>
      </c>
      <c r="P3142" s="3" t="str">
        <f>UPPER(טבלה1[[#This Row],[small letters]])</f>
        <v>ALL LEVELS</v>
      </c>
      <c r="Q3142">
        <f>LEN(טבלה1[[#This Row],[no spaces]])</f>
        <v>10</v>
      </c>
      <c r="R3142" t="str">
        <f>TRIM(טבלה1[[#This Row],[small letters]])</f>
        <v>all levels</v>
      </c>
      <c r="S3142" s="6">
        <v>10</v>
      </c>
      <c r="T3142" s="12">
        <v>42611</v>
      </c>
      <c r="U3142" s="6">
        <f>DAY(טבלה1[[#This Row],[published_date]])</f>
        <v>29</v>
      </c>
      <c r="V3142" s="6">
        <f>MONTH(טבלה1[[#This Row],[published_date]])</f>
        <v>8</v>
      </c>
      <c r="W3142" s="6">
        <f>YEAR(טבלה1[[#This Row],[published_date]])</f>
        <v>2016</v>
      </c>
      <c r="X3142">
        <v>1</v>
      </c>
      <c r="Y3142" t="str">
        <f>VLOOKUP(טבלה1[[#This Row],[subject_id]],Subject_id!$A$2:$B$5,2)</f>
        <v>Business Finance</v>
      </c>
      <c r="Z3142" s="7">
        <v>43318</v>
      </c>
      <c r="AA3142">
        <f>_xlfn.DAYS(טבלה1[[#This Row],[Removal_date]],טבלה1[[#This Row],[published_date]])</f>
        <v>707</v>
      </c>
      <c r="AB3142" s="4">
        <f>טבלה1[[#This Row],[price]]*טבלה1[[#This Row],[num_subscribers]]</f>
        <v>880</v>
      </c>
    </row>
    <row r="3143" spans="1:28" x14ac:dyDescent="0.3">
      <c r="A3143">
        <v>823236</v>
      </c>
      <c r="B3143" t="s">
        <v>5186</v>
      </c>
      <c r="C3143" t="str">
        <f>LEFT(טבלה1[[#This Row],[course_title]],10)</f>
        <v xml:space="preserve">Practical </v>
      </c>
      <c r="D3143" t="str">
        <f>RIGHT(טבלה1[[#This Row],[course_title]],10)</f>
        <v>evelopment</v>
      </c>
      <c r="E3143" t="str">
        <f>MID(טבלה1[[#This Row],[course_title]],2,10)</f>
        <v>ractical G</v>
      </c>
      <c r="F3143" t="s">
        <v>5187</v>
      </c>
      <c r="G3143" t="str">
        <f>REPLACE(טבלה1[[#This Row],[url]],19,3,"com")</f>
        <v>https://www.udemy.com/designers-guide-to-web-development/</v>
      </c>
      <c r="H3143" t="b">
        <v>1</v>
      </c>
      <c r="I3143" s="4">
        <v>20</v>
      </c>
      <c r="J3143" s="5">
        <v>2025</v>
      </c>
      <c r="K3143" s="5">
        <v>16</v>
      </c>
      <c r="L3143" s="5">
        <v>38</v>
      </c>
      <c r="M3143">
        <v>2</v>
      </c>
      <c r="N3143" t="str">
        <f>VLOOKUP(טבלה1[[#This Row],[level_id]],Level_id!$A$2:$B$5,2)</f>
        <v>Beginner Level</v>
      </c>
      <c r="O3143" t="str">
        <f>LOWER(טבלה1[[#This Row],[level_desc]])</f>
        <v>beginner level</v>
      </c>
      <c r="P3143" s="3" t="str">
        <f>UPPER(טבלה1[[#This Row],[small letters]])</f>
        <v>BEGINNER LEVEL</v>
      </c>
      <c r="Q3143">
        <f>LEN(טבלה1[[#This Row],[no spaces]])</f>
        <v>14</v>
      </c>
      <c r="R3143" t="str">
        <f>TRIM(טבלה1[[#This Row],[small letters]])</f>
        <v>beginner level</v>
      </c>
      <c r="S3143" s="6">
        <v>2</v>
      </c>
      <c r="T3143" s="12">
        <v>42492</v>
      </c>
      <c r="U3143" s="6">
        <f>DAY(טבלה1[[#This Row],[published_date]])</f>
        <v>2</v>
      </c>
      <c r="V3143" s="6">
        <f>MONTH(טבלה1[[#This Row],[published_date]])</f>
        <v>5</v>
      </c>
      <c r="W3143" s="6">
        <f>YEAR(טבלה1[[#This Row],[published_date]])</f>
        <v>2016</v>
      </c>
      <c r="X3143">
        <v>4</v>
      </c>
      <c r="Y3143" t="str">
        <f>VLOOKUP(טבלה1[[#This Row],[subject_id]],Subject_id!$A$2:$B$5,2)</f>
        <v>Web Development</v>
      </c>
      <c r="Z3143" s="7">
        <v>43465</v>
      </c>
      <c r="AA3143">
        <f>_xlfn.DAYS(טבלה1[[#This Row],[Removal_date]],טבלה1[[#This Row],[published_date]])</f>
        <v>973</v>
      </c>
      <c r="AB3143" s="4">
        <f>טבלה1[[#This Row],[price]]*טבלה1[[#This Row],[num_subscribers]]</f>
        <v>40500</v>
      </c>
    </row>
    <row r="3144" spans="1:28" x14ac:dyDescent="0.3">
      <c r="A3144">
        <v>824592</v>
      </c>
      <c r="B3144" t="s">
        <v>282</v>
      </c>
      <c r="C3144" t="str">
        <f>LEFT(טבלה1[[#This Row],[course_title]],10)</f>
        <v>Basic Book</v>
      </c>
      <c r="D3144" t="str">
        <f>RIGHT(טבלה1[[#This Row],[course_title]],10)</f>
        <v>ping Hacks</v>
      </c>
      <c r="E3144" t="str">
        <f>MID(טבלה1[[#This Row],[course_title]],2,10)</f>
        <v>asic Bookk</v>
      </c>
      <c r="F3144" t="s">
        <v>283</v>
      </c>
      <c r="G3144" t="str">
        <f>REPLACE(טבלה1[[#This Row],[url]],19,3,"com")</f>
        <v>https://www.udemy.com/basic-bookkeeping/</v>
      </c>
      <c r="H3144" t="b">
        <v>1</v>
      </c>
      <c r="I3144" s="4">
        <v>20</v>
      </c>
      <c r="J3144" s="5">
        <v>5841</v>
      </c>
      <c r="K3144" s="5">
        <v>16</v>
      </c>
      <c r="L3144" s="5">
        <v>28</v>
      </c>
      <c r="M3144">
        <v>1</v>
      </c>
      <c r="N3144" t="str">
        <f>VLOOKUP(טבלה1[[#This Row],[level_id]],Level_id!$A$2:$B$5,2)</f>
        <v>All levels</v>
      </c>
      <c r="O3144" t="str">
        <f>LOWER(טבלה1[[#This Row],[level_desc]])</f>
        <v>all levels</v>
      </c>
      <c r="P3144" s="3" t="str">
        <f>UPPER(טבלה1[[#This Row],[small letters]])</f>
        <v>ALL LEVELS</v>
      </c>
      <c r="Q3144">
        <f>LEN(טבלה1[[#This Row],[no spaces]])</f>
        <v>10</v>
      </c>
      <c r="R3144" t="str">
        <f>TRIM(טבלה1[[#This Row],[small letters]])</f>
        <v>all levels</v>
      </c>
      <c r="S3144" s="6">
        <v>1.5</v>
      </c>
      <c r="T3144" s="12">
        <v>42535</v>
      </c>
      <c r="U3144" s="6">
        <f>DAY(טבלה1[[#This Row],[published_date]])</f>
        <v>14</v>
      </c>
      <c r="V3144" s="6">
        <f>MONTH(טבלה1[[#This Row],[published_date]])</f>
        <v>6</v>
      </c>
      <c r="W3144" s="6">
        <f>YEAR(טבלה1[[#This Row],[published_date]])</f>
        <v>2016</v>
      </c>
      <c r="X3144">
        <v>1</v>
      </c>
      <c r="Y3144" t="str">
        <f>VLOOKUP(טבלה1[[#This Row],[subject_id]],Subject_id!$A$2:$B$5,2)</f>
        <v>Business Finance</v>
      </c>
      <c r="Z3144" s="7">
        <v>43408</v>
      </c>
      <c r="AA3144">
        <f>_xlfn.DAYS(טבלה1[[#This Row],[Removal_date]],טבלה1[[#This Row],[published_date]])</f>
        <v>873</v>
      </c>
      <c r="AB3144" s="4">
        <f>טבלה1[[#This Row],[price]]*טבלה1[[#This Row],[num_subscribers]]</f>
        <v>116820</v>
      </c>
    </row>
    <row r="3145" spans="1:28" x14ac:dyDescent="0.3">
      <c r="A3145">
        <v>825186</v>
      </c>
      <c r="B3145" t="s">
        <v>4910</v>
      </c>
      <c r="C3145" t="str">
        <f>LEFT(טבלה1[[#This Row],[course_title]],10)</f>
        <v>Bossa Nova</v>
      </c>
      <c r="D3145" t="str">
        <f>RIGHT(טבלה1[[#This Row],[course_title]],10)</f>
        <v xml:space="preserve"> Beginners</v>
      </c>
      <c r="E3145" t="str">
        <f>MID(טבלה1[[#This Row],[course_title]],2,10)</f>
        <v xml:space="preserve">ossa Nova </v>
      </c>
      <c r="F3145" t="s">
        <v>4911</v>
      </c>
      <c r="G3145" t="str">
        <f>REPLACE(טבלה1[[#This Row],[url]],19,3,"com")</f>
        <v>https://www.udemy.com/bossanovaguitarforbeginners/</v>
      </c>
      <c r="H3145" t="b">
        <v>1</v>
      </c>
      <c r="I3145" s="4">
        <v>20</v>
      </c>
      <c r="J3145" s="5">
        <v>589</v>
      </c>
      <c r="K3145" s="5">
        <v>6</v>
      </c>
      <c r="L3145" s="5">
        <v>8</v>
      </c>
      <c r="M3145">
        <v>2</v>
      </c>
      <c r="N3145" t="str">
        <f>VLOOKUP(טבלה1[[#This Row],[level_id]],Level_id!$A$2:$B$5,2)</f>
        <v>Beginner Level</v>
      </c>
      <c r="O3145" t="str">
        <f>LOWER(טבלה1[[#This Row],[level_desc]])</f>
        <v>beginner level</v>
      </c>
      <c r="P3145" s="3" t="str">
        <f>UPPER(טבלה1[[#This Row],[small letters]])</f>
        <v>BEGINNER LEVEL</v>
      </c>
      <c r="Q3145">
        <f>LEN(טבלה1[[#This Row],[no spaces]])</f>
        <v>14</v>
      </c>
      <c r="R3145" t="str">
        <f>TRIM(טבלה1[[#This Row],[small letters]])</f>
        <v>beginner level</v>
      </c>
      <c r="S3145" s="6">
        <v>1</v>
      </c>
      <c r="T3145" s="12">
        <v>42479</v>
      </c>
      <c r="U3145" s="6">
        <f>DAY(טבלה1[[#This Row],[published_date]])</f>
        <v>19</v>
      </c>
      <c r="V3145" s="6">
        <f>MONTH(טבלה1[[#This Row],[published_date]])</f>
        <v>4</v>
      </c>
      <c r="W3145" s="6">
        <f>YEAR(טבלה1[[#This Row],[published_date]])</f>
        <v>2016</v>
      </c>
      <c r="X3145">
        <v>3</v>
      </c>
      <c r="Y3145" t="str">
        <f>VLOOKUP(טבלה1[[#This Row],[subject_id]],Subject_id!$A$2:$B$5,2)</f>
        <v>Musical Instruments</v>
      </c>
      <c r="Z3145" s="7">
        <v>43465</v>
      </c>
      <c r="AA3145">
        <f>_xlfn.DAYS(טבלה1[[#This Row],[Removal_date]],טבלה1[[#This Row],[published_date]])</f>
        <v>986</v>
      </c>
      <c r="AB3145" s="4">
        <f>טבלה1[[#This Row],[price]]*טבלה1[[#This Row],[num_subscribers]]</f>
        <v>11780</v>
      </c>
    </row>
    <row r="3146" spans="1:28" x14ac:dyDescent="0.3">
      <c r="A3146">
        <v>825752</v>
      </c>
      <c r="B3146" t="s">
        <v>7021</v>
      </c>
      <c r="C3146" t="str">
        <f>LEFT(טבלה1[[#This Row],[course_title]],10)</f>
        <v xml:space="preserve">Angular 2 </v>
      </c>
      <c r="D3146" t="str">
        <f>RIGHT(טבלה1[[#This Row],[course_title]],10)</f>
        <v xml:space="preserve"> Framework</v>
      </c>
      <c r="E3146" t="str">
        <f>MID(טבלה1[[#This Row],[course_title]],2,10)</f>
        <v>ngular 2 -</v>
      </c>
      <c r="F3146" t="s">
        <v>7022</v>
      </c>
      <c r="G3146" t="str">
        <f>REPLACE(טבלה1[[#This Row],[url]],19,3,"com")</f>
        <v>https://www.udemy.com/marutiangular2/</v>
      </c>
      <c r="H3146" t="b">
        <v>1</v>
      </c>
      <c r="I3146" s="4">
        <v>20</v>
      </c>
      <c r="J3146" s="5">
        <v>702</v>
      </c>
      <c r="K3146" s="5">
        <v>21</v>
      </c>
      <c r="L3146" s="5">
        <v>30</v>
      </c>
      <c r="M3146">
        <v>2</v>
      </c>
      <c r="N3146" t="str">
        <f>VLOOKUP(טבלה1[[#This Row],[level_id]],Level_id!$A$2:$B$5,2)</f>
        <v>Beginner Level</v>
      </c>
      <c r="O3146" t="str">
        <f>LOWER(טבלה1[[#This Row],[level_desc]])</f>
        <v>beginner level</v>
      </c>
      <c r="P3146" s="3" t="str">
        <f>UPPER(טבלה1[[#This Row],[small letters]])</f>
        <v>BEGINNER LEVEL</v>
      </c>
      <c r="Q3146">
        <f>LEN(טבלה1[[#This Row],[no spaces]])</f>
        <v>14</v>
      </c>
      <c r="R3146" t="str">
        <f>TRIM(טבלה1[[#This Row],[small letters]])</f>
        <v>beginner level</v>
      </c>
      <c r="S3146" s="6">
        <v>3</v>
      </c>
      <c r="T3146" s="12">
        <v>42494</v>
      </c>
      <c r="U3146" s="6">
        <f>DAY(טבלה1[[#This Row],[published_date]])</f>
        <v>4</v>
      </c>
      <c r="V3146" s="6">
        <f>MONTH(טבלה1[[#This Row],[published_date]])</f>
        <v>5</v>
      </c>
      <c r="W3146" s="6">
        <f>YEAR(טבלה1[[#This Row],[published_date]])</f>
        <v>2016</v>
      </c>
      <c r="X3146">
        <v>4</v>
      </c>
      <c r="Y3146" t="str">
        <f>VLOOKUP(טבלה1[[#This Row],[subject_id]],Subject_id!$A$2:$B$5,2)</f>
        <v>Web Development</v>
      </c>
      <c r="Z3146" s="7">
        <v>43465</v>
      </c>
      <c r="AA3146">
        <f>_xlfn.DAYS(טבלה1[[#This Row],[Removal_date]],טבלה1[[#This Row],[published_date]])</f>
        <v>971</v>
      </c>
      <c r="AB3146" s="4">
        <f>טבלה1[[#This Row],[price]]*טבלה1[[#This Row],[num_subscribers]]</f>
        <v>14040</v>
      </c>
    </row>
    <row r="3147" spans="1:28" x14ac:dyDescent="0.3">
      <c r="A3147">
        <v>828740</v>
      </c>
      <c r="B3147" t="s">
        <v>1016</v>
      </c>
      <c r="C3147" t="str">
        <f>LEFT(טבלה1[[#This Row],[course_title]],10)</f>
        <v>Hedge Fund</v>
      </c>
      <c r="D3147" t="str">
        <f>RIGHT(טבלה1[[#This Row],[course_title]],10)</f>
        <v xml:space="preserve"> Valuation</v>
      </c>
      <c r="E3147" t="str">
        <f>MID(טבלה1[[#This Row],[course_title]],2,10)</f>
        <v xml:space="preserve">edge Fund </v>
      </c>
      <c r="F3147" t="s">
        <v>1017</v>
      </c>
      <c r="G3147" t="str">
        <f>REPLACE(טבלה1[[#This Row],[url]],19,3,"com")</f>
        <v>https://www.udemy.com/hedge-fund-accounting-and-valuation/</v>
      </c>
      <c r="H3147" t="b">
        <v>1</v>
      </c>
      <c r="I3147" s="4">
        <v>20</v>
      </c>
      <c r="J3147" s="5">
        <v>668</v>
      </c>
      <c r="K3147" s="5">
        <v>10</v>
      </c>
      <c r="L3147" s="5">
        <v>11</v>
      </c>
      <c r="M3147">
        <v>1</v>
      </c>
      <c r="N3147" t="str">
        <f>VLOOKUP(טבלה1[[#This Row],[level_id]],Level_id!$A$2:$B$5,2)</f>
        <v>All levels</v>
      </c>
      <c r="O3147" t="str">
        <f>LOWER(טבלה1[[#This Row],[level_desc]])</f>
        <v>all levels</v>
      </c>
      <c r="P3147" s="3" t="str">
        <f>UPPER(טבלה1[[#This Row],[small letters]])</f>
        <v>ALL LEVELS</v>
      </c>
      <c r="Q3147">
        <f>LEN(טבלה1[[#This Row],[no spaces]])</f>
        <v>10</v>
      </c>
      <c r="R3147" t="str">
        <f>TRIM(טבלה1[[#This Row],[small letters]])</f>
        <v>all levels</v>
      </c>
      <c r="S3147" s="6">
        <v>0.56666666700000001</v>
      </c>
      <c r="T3147" s="12">
        <v>42488</v>
      </c>
      <c r="U3147" s="6">
        <f>DAY(טבלה1[[#This Row],[published_date]])</f>
        <v>28</v>
      </c>
      <c r="V3147" s="6">
        <f>MONTH(טבלה1[[#This Row],[published_date]])</f>
        <v>4</v>
      </c>
      <c r="W3147" s="6">
        <f>YEAR(טבלה1[[#This Row],[published_date]])</f>
        <v>2016</v>
      </c>
      <c r="X3147">
        <v>1</v>
      </c>
      <c r="Y3147" t="str">
        <f>VLOOKUP(טבלה1[[#This Row],[subject_id]],Subject_id!$A$2:$B$5,2)</f>
        <v>Business Finance</v>
      </c>
      <c r="Z3147" s="7">
        <v>43318</v>
      </c>
      <c r="AA3147">
        <f>_xlfn.DAYS(טבלה1[[#This Row],[Removal_date]],טבלה1[[#This Row],[published_date]])</f>
        <v>830</v>
      </c>
      <c r="AB3147" s="4">
        <f>טבלה1[[#This Row],[price]]*טבלה1[[#This Row],[num_subscribers]]</f>
        <v>13360</v>
      </c>
    </row>
    <row r="3148" spans="1:28" x14ac:dyDescent="0.3">
      <c r="A3148">
        <v>829206</v>
      </c>
      <c r="B3148" t="s">
        <v>1234</v>
      </c>
      <c r="C3148" t="str">
        <f>LEFT(טבלה1[[#This Row],[course_title]],10)</f>
        <v xml:space="preserve">Financial </v>
      </c>
      <c r="D3148" t="str">
        <f>RIGHT(טבלה1[[#This Row],[course_title]],10)</f>
        <v>sh Course.</v>
      </c>
      <c r="E3148" t="str">
        <f>MID(טבלה1[[#This Row],[course_title]],2,10)</f>
        <v>inancial A</v>
      </c>
      <c r="F3148" t="s">
        <v>1235</v>
      </c>
      <c r="G3148" t="str">
        <f>REPLACE(טבלה1[[#This Row],[url]],19,3,"com")</f>
        <v>https://www.udemy.com/financial-accounting1/</v>
      </c>
      <c r="H3148" t="b">
        <v>1</v>
      </c>
      <c r="I3148" s="4">
        <v>20</v>
      </c>
      <c r="J3148" s="5">
        <v>18</v>
      </c>
      <c r="K3148" s="5">
        <v>2</v>
      </c>
      <c r="L3148" s="5">
        <v>11</v>
      </c>
      <c r="M3148">
        <v>2</v>
      </c>
      <c r="N3148" t="str">
        <f>VLOOKUP(טבלה1[[#This Row],[level_id]],Level_id!$A$2:$B$5,2)</f>
        <v>Beginner Level</v>
      </c>
      <c r="O3148" t="str">
        <f>LOWER(טבלה1[[#This Row],[level_desc]])</f>
        <v>beginner level</v>
      </c>
      <c r="P3148" s="3" t="str">
        <f>UPPER(טבלה1[[#This Row],[small letters]])</f>
        <v>BEGINNER LEVEL</v>
      </c>
      <c r="Q3148">
        <f>LEN(טבלה1[[#This Row],[no spaces]])</f>
        <v>14</v>
      </c>
      <c r="R3148" t="str">
        <f>TRIM(טבלה1[[#This Row],[small letters]])</f>
        <v>beginner level</v>
      </c>
      <c r="S3148" s="6">
        <v>1</v>
      </c>
      <c r="T3148" s="12">
        <v>42513</v>
      </c>
      <c r="U3148" s="6">
        <f>DAY(טבלה1[[#This Row],[published_date]])</f>
        <v>23</v>
      </c>
      <c r="V3148" s="6">
        <f>MONTH(טבלה1[[#This Row],[published_date]])</f>
        <v>5</v>
      </c>
      <c r="W3148" s="6">
        <f>YEAR(טבלה1[[#This Row],[published_date]])</f>
        <v>2016</v>
      </c>
      <c r="X3148">
        <v>1</v>
      </c>
      <c r="Y3148" t="str">
        <f>VLOOKUP(טבלה1[[#This Row],[subject_id]],Subject_id!$A$2:$B$5,2)</f>
        <v>Business Finance</v>
      </c>
      <c r="Z3148" s="7">
        <v>43465</v>
      </c>
      <c r="AA3148">
        <f>_xlfn.DAYS(טבלה1[[#This Row],[Removal_date]],טבלה1[[#This Row],[published_date]])</f>
        <v>952</v>
      </c>
      <c r="AB3148" s="4">
        <f>טבלה1[[#This Row],[price]]*טבלה1[[#This Row],[num_subscribers]]</f>
        <v>360</v>
      </c>
    </row>
    <row r="3149" spans="1:28" x14ac:dyDescent="0.3">
      <c r="A3149">
        <v>831940</v>
      </c>
      <c r="B3149" t="s">
        <v>526</v>
      </c>
      <c r="C3149" t="str">
        <f>LEFT(טבלה1[[#This Row],[course_title]],10)</f>
        <v>Fundamenta</v>
      </c>
      <c r="D3149" t="str">
        <f>RIGHT(טבלה1[[#This Row],[course_title]],10)</f>
        <v>ess Owners</v>
      </c>
      <c r="E3149" t="str">
        <f>MID(טבלה1[[#This Row],[course_title]],2,10)</f>
        <v>undamental</v>
      </c>
      <c r="F3149" t="s">
        <v>527</v>
      </c>
      <c r="G3149" t="str">
        <f>REPLACE(טבלה1[[#This Row],[url]],19,3,"com")</f>
        <v>https://www.udemy.com/fundamentals-of-accounting-for-business-owners/</v>
      </c>
      <c r="H3149" t="b">
        <v>1</v>
      </c>
      <c r="I3149" s="4">
        <v>20</v>
      </c>
      <c r="J3149" s="5">
        <v>217</v>
      </c>
      <c r="K3149" s="5">
        <v>0</v>
      </c>
      <c r="L3149" s="5">
        <v>47</v>
      </c>
      <c r="M3149">
        <v>2</v>
      </c>
      <c r="N3149" t="str">
        <f>VLOOKUP(טבלה1[[#This Row],[level_id]],Level_id!$A$2:$B$5,2)</f>
        <v>Beginner Level</v>
      </c>
      <c r="O3149" t="str">
        <f>LOWER(טבלה1[[#This Row],[level_desc]])</f>
        <v>beginner level</v>
      </c>
      <c r="P3149" s="3" t="str">
        <f>UPPER(טבלה1[[#This Row],[small letters]])</f>
        <v>BEGINNER LEVEL</v>
      </c>
      <c r="Q3149">
        <f>LEN(טבלה1[[#This Row],[no spaces]])</f>
        <v>14</v>
      </c>
      <c r="R3149" t="str">
        <f>TRIM(טבלה1[[#This Row],[small letters]])</f>
        <v>beginner level</v>
      </c>
      <c r="S3149" s="6">
        <v>2.5</v>
      </c>
      <c r="T3149" s="12">
        <v>42772</v>
      </c>
      <c r="U3149" s="6">
        <f>DAY(טבלה1[[#This Row],[published_date]])</f>
        <v>6</v>
      </c>
      <c r="V3149" s="6">
        <f>MONTH(טבלה1[[#This Row],[published_date]])</f>
        <v>2</v>
      </c>
      <c r="W3149" s="6">
        <f>YEAR(טבלה1[[#This Row],[published_date]])</f>
        <v>2017</v>
      </c>
      <c r="X3149">
        <v>1</v>
      </c>
      <c r="Y3149" t="str">
        <f>VLOOKUP(טבלה1[[#This Row],[subject_id]],Subject_id!$A$2:$B$5,2)</f>
        <v>Business Finance</v>
      </c>
      <c r="Z3149" s="7">
        <v>43245</v>
      </c>
      <c r="AA3149">
        <f>_xlfn.DAYS(טבלה1[[#This Row],[Removal_date]],טבלה1[[#This Row],[published_date]])</f>
        <v>473</v>
      </c>
      <c r="AB3149" s="4">
        <f>טבלה1[[#This Row],[price]]*טבלה1[[#This Row],[num_subscribers]]</f>
        <v>4340</v>
      </c>
    </row>
    <row r="3150" spans="1:28" x14ac:dyDescent="0.3">
      <c r="A3150">
        <v>832832</v>
      </c>
      <c r="B3150" t="s">
        <v>906</v>
      </c>
      <c r="C3150" t="str">
        <f>LEFT(טבלה1[[#This Row],[course_title]],10)</f>
        <v xml:space="preserve">Beginners </v>
      </c>
      <c r="D3150" t="str">
        <f>RIGHT(טבלה1[[#This Row],[course_title]],10)</f>
        <v>ku Trading</v>
      </c>
      <c r="E3150" t="str">
        <f>MID(טבלה1[[#This Row],[course_title]],2,10)</f>
        <v>eginners G</v>
      </c>
      <c r="F3150" t="s">
        <v>907</v>
      </c>
      <c r="G3150" t="str">
        <f>REPLACE(טבלה1[[#This Row],[url]],19,3,"com")</f>
        <v>https://www.udemy.com/ichimoku/</v>
      </c>
      <c r="H3150" t="b">
        <v>1</v>
      </c>
      <c r="I3150" s="4">
        <v>20</v>
      </c>
      <c r="J3150" s="5">
        <v>265</v>
      </c>
      <c r="K3150" s="5">
        <v>16</v>
      </c>
      <c r="L3150" s="5">
        <v>17</v>
      </c>
      <c r="M3150">
        <v>1</v>
      </c>
      <c r="N3150" t="str">
        <f>VLOOKUP(טבלה1[[#This Row],[level_id]],Level_id!$A$2:$B$5,2)</f>
        <v>All levels</v>
      </c>
      <c r="O3150" t="str">
        <f>LOWER(טבלה1[[#This Row],[level_desc]])</f>
        <v>all levels</v>
      </c>
      <c r="P3150" s="3" t="str">
        <f>UPPER(טבלה1[[#This Row],[small letters]])</f>
        <v>ALL LEVELS</v>
      </c>
      <c r="Q3150">
        <f>LEN(טבלה1[[#This Row],[no spaces]])</f>
        <v>10</v>
      </c>
      <c r="R3150" t="str">
        <f>TRIM(טבלה1[[#This Row],[small letters]])</f>
        <v>all levels</v>
      </c>
      <c r="S3150" s="6">
        <v>1</v>
      </c>
      <c r="T3150" s="12">
        <v>42487</v>
      </c>
      <c r="U3150" s="6">
        <f>DAY(טבלה1[[#This Row],[published_date]])</f>
        <v>27</v>
      </c>
      <c r="V3150" s="6">
        <f>MONTH(טבלה1[[#This Row],[published_date]])</f>
        <v>4</v>
      </c>
      <c r="W3150" s="6">
        <f>YEAR(טבלה1[[#This Row],[published_date]])</f>
        <v>2016</v>
      </c>
      <c r="X3150">
        <v>1</v>
      </c>
      <c r="Y3150" t="str">
        <f>VLOOKUP(טבלה1[[#This Row],[subject_id]],Subject_id!$A$2:$B$5,2)</f>
        <v>Business Finance</v>
      </c>
      <c r="Z3150" s="7">
        <v>43318</v>
      </c>
      <c r="AA3150">
        <f>_xlfn.DAYS(טבלה1[[#This Row],[Removal_date]],טבלה1[[#This Row],[published_date]])</f>
        <v>831</v>
      </c>
      <c r="AB3150" s="4">
        <f>טבלה1[[#This Row],[price]]*טבלה1[[#This Row],[num_subscribers]]</f>
        <v>5300</v>
      </c>
    </row>
    <row r="3151" spans="1:28" x14ac:dyDescent="0.3">
      <c r="A3151">
        <v>832870</v>
      </c>
      <c r="B3151" t="s">
        <v>2452</v>
      </c>
      <c r="C3151" t="str">
        <f>LEFT(טבלה1[[#This Row],[course_title]],10)</f>
        <v>Photo Edit</v>
      </c>
      <c r="D3151" t="str">
        <f>RIGHT(טבלה1[[#This Row],[course_title]],10)</f>
        <v xml:space="preserve"> in 1 Hour</v>
      </c>
      <c r="E3151" t="str">
        <f>MID(טבלה1[[#This Row],[course_title]],2,10)</f>
        <v>hoto Editi</v>
      </c>
      <c r="F3151" t="s">
        <v>2453</v>
      </c>
      <c r="G3151" t="str">
        <f>REPLACE(טבלה1[[#This Row],[url]],19,3,"com")</f>
        <v>https://www.udemy.com/photoshop-photo-editing/</v>
      </c>
      <c r="H3151" t="b">
        <v>1</v>
      </c>
      <c r="I3151" s="4">
        <v>20</v>
      </c>
      <c r="J3151" s="5">
        <v>662</v>
      </c>
      <c r="K3151" s="5">
        <v>5</v>
      </c>
      <c r="L3151" s="5">
        <v>21</v>
      </c>
      <c r="M3151">
        <v>2</v>
      </c>
      <c r="N3151" t="str">
        <f>VLOOKUP(טבלה1[[#This Row],[level_id]],Level_id!$A$2:$B$5,2)</f>
        <v>Beginner Level</v>
      </c>
      <c r="O3151" t="str">
        <f>LOWER(טבלה1[[#This Row],[level_desc]])</f>
        <v>beginner level</v>
      </c>
      <c r="P3151" s="3" t="str">
        <f>UPPER(טבלה1[[#This Row],[small letters]])</f>
        <v>BEGINNER LEVEL</v>
      </c>
      <c r="Q3151">
        <f>LEN(טבלה1[[#This Row],[no spaces]])</f>
        <v>14</v>
      </c>
      <c r="R3151" t="str">
        <f>TRIM(טבלה1[[#This Row],[small letters]])</f>
        <v>beginner level</v>
      </c>
      <c r="S3151" s="6">
        <v>1</v>
      </c>
      <c r="T3151" s="12">
        <v>42499</v>
      </c>
      <c r="U3151" s="6">
        <f>DAY(טבלה1[[#This Row],[published_date]])</f>
        <v>9</v>
      </c>
      <c r="V3151" s="6">
        <f>MONTH(טבלה1[[#This Row],[published_date]])</f>
        <v>5</v>
      </c>
      <c r="W3151" s="6">
        <f>YEAR(טבלה1[[#This Row],[published_date]])</f>
        <v>2016</v>
      </c>
      <c r="X3151">
        <v>2</v>
      </c>
      <c r="Y3151" t="str">
        <f>VLOOKUP(טבלה1[[#This Row],[subject_id]],Subject_id!$A$2:$B$5,2)</f>
        <v>Graphic Design</v>
      </c>
      <c r="Z3151" s="7">
        <v>43465</v>
      </c>
      <c r="AA3151">
        <f>_xlfn.DAYS(טבלה1[[#This Row],[Removal_date]],טבלה1[[#This Row],[published_date]])</f>
        <v>966</v>
      </c>
      <c r="AB3151" s="4">
        <f>טבלה1[[#This Row],[price]]*טבלה1[[#This Row],[num_subscribers]]</f>
        <v>13240</v>
      </c>
    </row>
    <row r="3152" spans="1:28" x14ac:dyDescent="0.3">
      <c r="A3152">
        <v>834600</v>
      </c>
      <c r="B3152" t="s">
        <v>5894</v>
      </c>
      <c r="C3152" t="str">
        <f>LEFT(טבלה1[[#This Row],[course_title]],10)</f>
        <v>The Web De</v>
      </c>
      <c r="D3152" t="str">
        <f>RIGHT(טבלה1[[#This Row],[course_title]],10)</f>
        <v>ndamentals</v>
      </c>
      <c r="E3152" t="str">
        <f>MID(טבלה1[[#This Row],[course_title]],2,10)</f>
        <v>he Web Dev</v>
      </c>
      <c r="F3152" t="s">
        <v>5895</v>
      </c>
      <c r="G3152" t="str">
        <f>REPLACE(טבלה1[[#This Row],[url]],19,3,"com")</f>
        <v>https://www.udemy.com/become-a-professional-html-and-css-web-developer/</v>
      </c>
      <c r="H3152" t="b">
        <v>1</v>
      </c>
      <c r="I3152" s="4">
        <v>20</v>
      </c>
      <c r="J3152" s="5">
        <v>2243</v>
      </c>
      <c r="K3152" s="5">
        <v>27</v>
      </c>
      <c r="L3152" s="5">
        <v>97</v>
      </c>
      <c r="M3152">
        <v>1</v>
      </c>
      <c r="N3152" t="str">
        <f>VLOOKUP(טבלה1[[#This Row],[level_id]],Level_id!$A$2:$B$5,2)</f>
        <v>All levels</v>
      </c>
      <c r="O3152" t="str">
        <f>LOWER(טבלה1[[#This Row],[level_desc]])</f>
        <v>all levels</v>
      </c>
      <c r="P3152" s="3" t="str">
        <f>UPPER(טבלה1[[#This Row],[small letters]])</f>
        <v>ALL LEVELS</v>
      </c>
      <c r="Q3152">
        <f>LEN(טבלה1[[#This Row],[no spaces]])</f>
        <v>10</v>
      </c>
      <c r="R3152" t="str">
        <f>TRIM(טבלה1[[#This Row],[small letters]])</f>
        <v>all levels</v>
      </c>
      <c r="S3152" s="6">
        <v>7</v>
      </c>
      <c r="T3152" s="12">
        <v>42491</v>
      </c>
      <c r="U3152" s="6">
        <f>DAY(טבלה1[[#This Row],[published_date]])</f>
        <v>1</v>
      </c>
      <c r="V3152" s="6">
        <f>MONTH(טבלה1[[#This Row],[published_date]])</f>
        <v>5</v>
      </c>
      <c r="W3152" s="6">
        <f>YEAR(טבלה1[[#This Row],[published_date]])</f>
        <v>2016</v>
      </c>
      <c r="X3152">
        <v>4</v>
      </c>
      <c r="Y3152" t="str">
        <f>VLOOKUP(טבלה1[[#This Row],[subject_id]],Subject_id!$A$2:$B$5,2)</f>
        <v>Web Development</v>
      </c>
      <c r="Z3152" s="7">
        <v>43734</v>
      </c>
      <c r="AA3152">
        <f>_xlfn.DAYS(טבלה1[[#This Row],[Removal_date]],טבלה1[[#This Row],[published_date]])</f>
        <v>1243</v>
      </c>
      <c r="AB3152" s="4">
        <f>טבלה1[[#This Row],[price]]*טבלה1[[#This Row],[num_subscribers]]</f>
        <v>44860</v>
      </c>
    </row>
    <row r="3153" spans="1:28" x14ac:dyDescent="0.3">
      <c r="A3153">
        <v>835616</v>
      </c>
      <c r="B3153" t="s">
        <v>4711</v>
      </c>
      <c r="C3153" t="str">
        <f>LEFT(טבלה1[[#This Row],[course_title]],10)</f>
        <v>Ukulele Le</v>
      </c>
      <c r="D3153" t="str">
        <f>RIGHT(טבלה1[[#This Row],[course_title]],10)</f>
        <v>r Learning</v>
      </c>
      <c r="E3153" t="str">
        <f>MID(טבלה1[[#This Row],[course_title]],2,10)</f>
        <v>kulele Les</v>
      </c>
      <c r="F3153" t="s">
        <v>4712</v>
      </c>
      <c r="G3153" t="str">
        <f>REPLACE(טבלה1[[#This Row],[url]],19,3,"com")</f>
        <v>https://www.udemy.com/ukulele-lessons/</v>
      </c>
      <c r="H3153" t="b">
        <v>1</v>
      </c>
      <c r="I3153" s="4">
        <v>20</v>
      </c>
      <c r="J3153" s="5">
        <v>57</v>
      </c>
      <c r="K3153" s="5">
        <v>8</v>
      </c>
      <c r="L3153" s="5">
        <v>28</v>
      </c>
      <c r="M3153">
        <v>2</v>
      </c>
      <c r="N3153" t="str">
        <f>VLOOKUP(טבלה1[[#This Row],[level_id]],Level_id!$A$2:$B$5,2)</f>
        <v>Beginner Level</v>
      </c>
      <c r="O3153" t="str">
        <f>LOWER(טבלה1[[#This Row],[level_desc]])</f>
        <v>beginner level</v>
      </c>
      <c r="P3153" s="3" t="str">
        <f>UPPER(טבלה1[[#This Row],[small letters]])</f>
        <v>BEGINNER LEVEL</v>
      </c>
      <c r="Q3153">
        <f>LEN(טבלה1[[#This Row],[no spaces]])</f>
        <v>14</v>
      </c>
      <c r="R3153" t="str">
        <f>TRIM(טבלה1[[#This Row],[small letters]])</f>
        <v>beginner level</v>
      </c>
      <c r="S3153" s="6">
        <v>1</v>
      </c>
      <c r="T3153" s="12">
        <v>42530</v>
      </c>
      <c r="U3153" s="6">
        <f>DAY(טבלה1[[#This Row],[published_date]])</f>
        <v>9</v>
      </c>
      <c r="V3153" s="6">
        <f>MONTH(טבלה1[[#This Row],[published_date]])</f>
        <v>6</v>
      </c>
      <c r="W3153" s="6">
        <f>YEAR(טבלה1[[#This Row],[published_date]])</f>
        <v>2016</v>
      </c>
      <c r="X3153">
        <v>3</v>
      </c>
      <c r="Y3153" t="str">
        <f>VLOOKUP(טבלה1[[#This Row],[subject_id]],Subject_id!$A$2:$B$5,2)</f>
        <v>Musical Instruments</v>
      </c>
      <c r="Z3153" s="7">
        <v>43465</v>
      </c>
      <c r="AA3153">
        <f>_xlfn.DAYS(טבלה1[[#This Row],[Removal_date]],טבלה1[[#This Row],[published_date]])</f>
        <v>935</v>
      </c>
      <c r="AB3153" s="4">
        <f>טבלה1[[#This Row],[price]]*טבלה1[[#This Row],[num_subscribers]]</f>
        <v>1140</v>
      </c>
    </row>
    <row r="3154" spans="1:28" x14ac:dyDescent="0.3">
      <c r="A3154">
        <v>837322</v>
      </c>
      <c r="B3154" t="s">
        <v>920</v>
      </c>
      <c r="C3154" t="str">
        <f>LEFT(טבלה1[[#This Row],[course_title]],10)</f>
        <v>Essentials</v>
      </c>
      <c r="D3154" t="str">
        <f>RIGHT(טבלה1[[#This Row],[course_title]],10)</f>
        <v>ial Life !</v>
      </c>
      <c r="E3154" t="str">
        <f>MID(טבלה1[[#This Row],[course_title]],2,10)</f>
        <v xml:space="preserve">ssentials </v>
      </c>
      <c r="F3154" t="s">
        <v>921</v>
      </c>
      <c r="G3154" t="str">
        <f>REPLACE(טבלה1[[#This Row],[url]],19,3,"com")</f>
        <v>https://www.udemy.com/essentials-of-money-value/</v>
      </c>
      <c r="H3154" t="b">
        <v>1</v>
      </c>
      <c r="I3154" s="4">
        <v>20</v>
      </c>
      <c r="J3154" s="5">
        <v>0</v>
      </c>
      <c r="K3154" s="5">
        <v>0</v>
      </c>
      <c r="L3154" s="5">
        <v>20</v>
      </c>
      <c r="M3154">
        <v>1</v>
      </c>
      <c r="N3154" t="str">
        <f>VLOOKUP(טבלה1[[#This Row],[level_id]],Level_id!$A$2:$B$5,2)</f>
        <v>All levels</v>
      </c>
      <c r="O3154" t="str">
        <f>LOWER(טבלה1[[#This Row],[level_desc]])</f>
        <v>all levels</v>
      </c>
      <c r="P3154" s="3" t="str">
        <f>UPPER(טבלה1[[#This Row],[small letters]])</f>
        <v>ALL LEVELS</v>
      </c>
      <c r="Q3154">
        <f>LEN(טבלה1[[#This Row],[no spaces]])</f>
        <v>10</v>
      </c>
      <c r="R3154" t="str">
        <f>TRIM(טבלה1[[#This Row],[small letters]])</f>
        <v>all levels</v>
      </c>
      <c r="S3154" s="6">
        <v>0.61666666699999995</v>
      </c>
      <c r="T3154" s="12">
        <v>42506</v>
      </c>
      <c r="U3154" s="6">
        <f>DAY(טבלה1[[#This Row],[published_date]])</f>
        <v>16</v>
      </c>
      <c r="V3154" s="6">
        <f>MONTH(טבלה1[[#This Row],[published_date]])</f>
        <v>5</v>
      </c>
      <c r="W3154" s="6">
        <f>YEAR(טבלה1[[#This Row],[published_date]])</f>
        <v>2016</v>
      </c>
      <c r="X3154">
        <v>1</v>
      </c>
      <c r="Y3154" t="str">
        <f>VLOOKUP(טבלה1[[#This Row],[subject_id]],Subject_id!$A$2:$B$5,2)</f>
        <v>Business Finance</v>
      </c>
      <c r="Z3154" s="7">
        <v>43318</v>
      </c>
      <c r="AA3154">
        <f>_xlfn.DAYS(טבלה1[[#This Row],[Removal_date]],טבלה1[[#This Row],[published_date]])</f>
        <v>812</v>
      </c>
      <c r="AB3154" s="4">
        <f>טבלה1[[#This Row],[price]]*טבלה1[[#This Row],[num_subscribers]]</f>
        <v>0</v>
      </c>
    </row>
    <row r="3155" spans="1:28" x14ac:dyDescent="0.3">
      <c r="A3155">
        <v>838260</v>
      </c>
      <c r="B3155" t="s">
        <v>1916</v>
      </c>
      <c r="C3155" t="str">
        <f>LEFT(טבלה1[[#This Row],[course_title]],10)</f>
        <v>Forex trad</v>
      </c>
      <c r="D3155" t="str">
        <f>RIGHT(טבלה1[[#This Row],[course_title]],10)</f>
        <v>vel course</v>
      </c>
      <c r="E3155" t="str">
        <f>MID(טבלה1[[#This Row],[course_title]],2,10)</f>
        <v>orex tradi</v>
      </c>
      <c r="F3155" t="s">
        <v>1917</v>
      </c>
      <c r="G3155" t="str">
        <f>REPLACE(טבלה1[[#This Row],[url]],19,3,"com")</f>
        <v>https://www.udemy.com/forex-trading-basic-to-advance-professional-level-course/</v>
      </c>
      <c r="H3155" t="b">
        <v>1</v>
      </c>
      <c r="I3155" s="4">
        <v>20</v>
      </c>
      <c r="J3155" s="5">
        <v>750</v>
      </c>
      <c r="K3155" s="5">
        <v>13</v>
      </c>
      <c r="L3155" s="5">
        <v>28</v>
      </c>
      <c r="M3155">
        <v>1</v>
      </c>
      <c r="N3155" t="str">
        <f>VLOOKUP(טבלה1[[#This Row],[level_id]],Level_id!$A$2:$B$5,2)</f>
        <v>All levels</v>
      </c>
      <c r="O3155" t="str">
        <f>LOWER(טבלה1[[#This Row],[level_desc]])</f>
        <v>all levels</v>
      </c>
      <c r="P3155" s="3" t="str">
        <f>UPPER(טבלה1[[#This Row],[small letters]])</f>
        <v>ALL LEVELS</v>
      </c>
      <c r="Q3155">
        <f>LEN(טבלה1[[#This Row],[no spaces]])</f>
        <v>10</v>
      </c>
      <c r="R3155" t="str">
        <f>TRIM(טבלה1[[#This Row],[small letters]])</f>
        <v>all levels</v>
      </c>
      <c r="S3155" s="6">
        <v>2.5</v>
      </c>
      <c r="T3155" s="12">
        <v>42495</v>
      </c>
      <c r="U3155" s="6">
        <f>DAY(טבלה1[[#This Row],[published_date]])</f>
        <v>5</v>
      </c>
      <c r="V3155" s="6">
        <f>MONTH(טבלה1[[#This Row],[published_date]])</f>
        <v>5</v>
      </c>
      <c r="W3155" s="6">
        <f>YEAR(טבלה1[[#This Row],[published_date]])</f>
        <v>2016</v>
      </c>
      <c r="X3155">
        <v>1</v>
      </c>
      <c r="Y3155" t="str">
        <f>VLOOKUP(טבלה1[[#This Row],[subject_id]],Subject_id!$A$2:$B$5,2)</f>
        <v>Business Finance</v>
      </c>
      <c r="Z3155" s="7">
        <v>43318</v>
      </c>
      <c r="AA3155">
        <f>_xlfn.DAYS(טבלה1[[#This Row],[Removal_date]],טבלה1[[#This Row],[published_date]])</f>
        <v>823</v>
      </c>
      <c r="AB3155" s="4">
        <f>טבלה1[[#This Row],[price]]*טבלה1[[#This Row],[num_subscribers]]</f>
        <v>15000</v>
      </c>
    </row>
    <row r="3156" spans="1:28" x14ac:dyDescent="0.3">
      <c r="A3156">
        <v>838320</v>
      </c>
      <c r="B3156" t="s">
        <v>4227</v>
      </c>
      <c r="C3156" t="str">
        <f>LEFT(טבלה1[[#This Row],[course_title]],10)</f>
        <v>The Art of</v>
      </c>
      <c r="D3156" t="str">
        <f>RIGHT(טבלה1[[#This Row],[course_title]],10)</f>
        <v>st's Guide</v>
      </c>
      <c r="E3156" t="str">
        <f>MID(טבלה1[[#This Row],[course_title]],2,10)</f>
        <v xml:space="preserve">he Art of </v>
      </c>
      <c r="F3156" t="s">
        <v>4228</v>
      </c>
      <c r="G3156" t="str">
        <f>REPLACE(טבלה1[[#This Row],[url]],19,3,"com")</f>
        <v>https://www.udemy.com/the-art-of-the-blues-shuffle-a-guitarists-guide/</v>
      </c>
      <c r="H3156" t="b">
        <v>1</v>
      </c>
      <c r="I3156" s="4">
        <v>20</v>
      </c>
      <c r="J3156" s="5">
        <v>8</v>
      </c>
      <c r="K3156" s="5">
        <v>0</v>
      </c>
      <c r="L3156" s="5">
        <v>11</v>
      </c>
      <c r="M3156">
        <v>4</v>
      </c>
      <c r="N3156" t="str">
        <f>VLOOKUP(טבלה1[[#This Row],[level_id]],Level_id!$A$2:$B$5,2)</f>
        <v>Intermediate Level</v>
      </c>
      <c r="O3156" t="str">
        <f>LOWER(טבלה1[[#This Row],[level_desc]])</f>
        <v>intermediate level</v>
      </c>
      <c r="P3156" s="3" t="str">
        <f>UPPER(טבלה1[[#This Row],[small letters]])</f>
        <v>INTERMEDIATE LEVEL</v>
      </c>
      <c r="Q3156">
        <f>LEN(טבלה1[[#This Row],[no spaces]])</f>
        <v>18</v>
      </c>
      <c r="R3156" t="str">
        <f>TRIM(טבלה1[[#This Row],[small letters]])</f>
        <v>intermediate level</v>
      </c>
      <c r="S3156" s="6">
        <v>1.5</v>
      </c>
      <c r="T3156" s="12">
        <v>42547</v>
      </c>
      <c r="U3156" s="6">
        <f>DAY(טבלה1[[#This Row],[published_date]])</f>
        <v>26</v>
      </c>
      <c r="V3156" s="6">
        <f>MONTH(טבלה1[[#This Row],[published_date]])</f>
        <v>6</v>
      </c>
      <c r="W3156" s="6">
        <f>YEAR(טבלה1[[#This Row],[published_date]])</f>
        <v>2016</v>
      </c>
      <c r="X3156">
        <v>3</v>
      </c>
      <c r="Y3156" t="str">
        <f>VLOOKUP(טבלה1[[#This Row],[subject_id]],Subject_id!$A$2:$B$5,2)</f>
        <v>Musical Instruments</v>
      </c>
      <c r="Z3156" s="7">
        <v>44114</v>
      </c>
      <c r="AA3156">
        <f>_xlfn.DAYS(טבלה1[[#This Row],[Removal_date]],טבלה1[[#This Row],[published_date]])</f>
        <v>1567</v>
      </c>
      <c r="AB3156" s="4">
        <f>טבלה1[[#This Row],[price]]*טבלה1[[#This Row],[num_subscribers]]</f>
        <v>160</v>
      </c>
    </row>
    <row r="3157" spans="1:28" x14ac:dyDescent="0.3">
      <c r="A3157">
        <v>846578</v>
      </c>
      <c r="B3157" t="s">
        <v>5756</v>
      </c>
      <c r="C3157" t="str">
        <f>LEFT(טבלה1[[#This Row],[course_title]],10)</f>
        <v>JavaScript</v>
      </c>
      <c r="D3157" t="str">
        <f>RIGHT(טבלה1[[#This Row],[course_title]],10)</f>
        <v>ject Model</v>
      </c>
      <c r="E3157" t="str">
        <f>MID(טבלה1[[#This Row],[course_title]],2,10)</f>
        <v xml:space="preserve">avaScript </v>
      </c>
      <c r="F3157" t="s">
        <v>5757</v>
      </c>
      <c r="G3157" t="str">
        <f>REPLACE(טבלה1[[#This Row],[url]],19,3,"com")</f>
        <v>https://www.udemy.com/javascript-manipulation-of-the-dom-document-object-model/</v>
      </c>
      <c r="H3157" t="b">
        <v>1</v>
      </c>
      <c r="I3157" s="4">
        <v>20</v>
      </c>
      <c r="J3157" s="5">
        <v>1618</v>
      </c>
      <c r="K3157" s="5">
        <v>46</v>
      </c>
      <c r="L3157" s="5">
        <v>20</v>
      </c>
      <c r="M3157">
        <v>2</v>
      </c>
      <c r="N3157" t="str">
        <f>VLOOKUP(טבלה1[[#This Row],[level_id]],Level_id!$A$2:$B$5,2)</f>
        <v>Beginner Level</v>
      </c>
      <c r="O3157" t="str">
        <f>LOWER(טבלה1[[#This Row],[level_desc]])</f>
        <v>beginner level</v>
      </c>
      <c r="P3157" s="3" t="str">
        <f>UPPER(טבלה1[[#This Row],[small letters]])</f>
        <v>BEGINNER LEVEL</v>
      </c>
      <c r="Q3157">
        <f>LEN(טבלה1[[#This Row],[no spaces]])</f>
        <v>14</v>
      </c>
      <c r="R3157" t="str">
        <f>TRIM(טבלה1[[#This Row],[small letters]])</f>
        <v>beginner level</v>
      </c>
      <c r="S3157" s="6">
        <v>1.5</v>
      </c>
      <c r="T3157" s="12">
        <v>42503</v>
      </c>
      <c r="U3157" s="6">
        <f>DAY(טבלה1[[#This Row],[published_date]])</f>
        <v>13</v>
      </c>
      <c r="V3157" s="6">
        <f>MONTH(טבלה1[[#This Row],[published_date]])</f>
        <v>5</v>
      </c>
      <c r="W3157" s="6">
        <f>YEAR(טבלה1[[#This Row],[published_date]])</f>
        <v>2016</v>
      </c>
      <c r="X3157">
        <v>4</v>
      </c>
      <c r="Y3157" t="str">
        <f>VLOOKUP(טבלה1[[#This Row],[subject_id]],Subject_id!$A$2:$B$5,2)</f>
        <v>Web Development</v>
      </c>
      <c r="Z3157" s="7">
        <v>43465</v>
      </c>
      <c r="AA3157">
        <f>_xlfn.DAYS(טבלה1[[#This Row],[Removal_date]],טבלה1[[#This Row],[published_date]])</f>
        <v>962</v>
      </c>
      <c r="AB3157" s="4">
        <f>טבלה1[[#This Row],[price]]*טבלה1[[#This Row],[num_subscribers]]</f>
        <v>32360</v>
      </c>
    </row>
    <row r="3158" spans="1:28" x14ac:dyDescent="0.3">
      <c r="A3158">
        <v>847808</v>
      </c>
      <c r="B3158" t="s">
        <v>4948</v>
      </c>
      <c r="C3158" t="str">
        <f>LEFT(טבלה1[[#This Row],[course_title]],10)</f>
        <v>ã“ã©ã‚‚ã</v>
      </c>
      <c r="D3158" t="str">
        <f>RIGHT(טבלה1[[#This Row],[course_title]],10)</f>
        <v>Œçµç·¨ï¼‰</v>
      </c>
      <c r="E3158" t="str">
        <f>MID(טבלה1[[#This Row],[course_title]],2,10)</f>
        <v>“ã©ã‚‚ã‚</v>
      </c>
      <c r="F3158" t="s">
        <v>4949</v>
      </c>
      <c r="G3158" t="str">
        <f>REPLACE(טבלה1[[#This Row],[url]],19,3,"com")</f>
        <v>https://www.udemy.com/takalittle3/</v>
      </c>
      <c r="H3158" t="b">
        <v>1</v>
      </c>
      <c r="I3158" s="4">
        <v>20</v>
      </c>
      <c r="J3158" s="5">
        <v>3</v>
      </c>
      <c r="K3158" s="5">
        <v>0</v>
      </c>
      <c r="L3158" s="5">
        <v>36</v>
      </c>
      <c r="M3158">
        <v>2</v>
      </c>
      <c r="N3158" t="str">
        <f>VLOOKUP(טבלה1[[#This Row],[level_id]],Level_id!$A$2:$B$5,2)</f>
        <v>Beginner Level</v>
      </c>
      <c r="O3158" t="str">
        <f>LOWER(טבלה1[[#This Row],[level_desc]])</f>
        <v>beginner level</v>
      </c>
      <c r="P3158" s="3" t="str">
        <f>UPPER(טבלה1[[#This Row],[small letters]])</f>
        <v>BEGINNER LEVEL</v>
      </c>
      <c r="Q3158">
        <f>LEN(טבלה1[[#This Row],[no spaces]])</f>
        <v>14</v>
      </c>
      <c r="R3158" t="str">
        <f>TRIM(טבלה1[[#This Row],[small letters]])</f>
        <v>beginner level</v>
      </c>
      <c r="S3158" s="6">
        <v>1</v>
      </c>
      <c r="T3158" s="12">
        <v>42646</v>
      </c>
      <c r="U3158" s="6">
        <f>DAY(טבלה1[[#This Row],[published_date]])</f>
        <v>3</v>
      </c>
      <c r="V3158" s="6">
        <f>MONTH(טבלה1[[#This Row],[published_date]])</f>
        <v>10</v>
      </c>
      <c r="W3158" s="6">
        <f>YEAR(טבלה1[[#This Row],[published_date]])</f>
        <v>2016</v>
      </c>
      <c r="X3158">
        <v>3</v>
      </c>
      <c r="Y3158" t="str">
        <f>VLOOKUP(טבלה1[[#This Row],[subject_id]],Subject_id!$A$2:$B$5,2)</f>
        <v>Musical Instruments</v>
      </c>
      <c r="Z3158" s="7">
        <v>43465</v>
      </c>
      <c r="AA3158">
        <f>_xlfn.DAYS(טבלה1[[#This Row],[Removal_date]],טבלה1[[#This Row],[published_date]])</f>
        <v>819</v>
      </c>
      <c r="AB3158" s="4">
        <f>טבלה1[[#This Row],[price]]*טבלה1[[#This Row],[num_subscribers]]</f>
        <v>60</v>
      </c>
    </row>
    <row r="3159" spans="1:28" x14ac:dyDescent="0.3">
      <c r="A3159">
        <v>849632</v>
      </c>
      <c r="B3159" t="s">
        <v>1178</v>
      </c>
      <c r="C3159" t="str">
        <f>LEFT(טבלה1[[#This Row],[course_title]],10)</f>
        <v>Write a Su</v>
      </c>
      <c r="D3159" t="str">
        <f>RIGHT(טבלה1[[#This Row],[course_title]],10)</f>
        <v>t Proposal</v>
      </c>
      <c r="E3159" t="str">
        <f>MID(טבלה1[[#This Row],[course_title]],2,10)</f>
        <v>rite a Suc</v>
      </c>
      <c r="F3159" t="s">
        <v>1179</v>
      </c>
      <c r="G3159" t="str">
        <f>REPLACE(טבלה1[[#This Row],[url]],19,3,"com")</f>
        <v>https://www.udemy.com/write-a-successful-business-grant-proposal/</v>
      </c>
      <c r="H3159" t="b">
        <v>1</v>
      </c>
      <c r="I3159" s="4">
        <v>20</v>
      </c>
      <c r="J3159" s="5">
        <v>6</v>
      </c>
      <c r="K3159" s="5">
        <v>0</v>
      </c>
      <c r="L3159" s="5">
        <v>23</v>
      </c>
      <c r="M3159">
        <v>2</v>
      </c>
      <c r="N3159" t="str">
        <f>VLOOKUP(טבלה1[[#This Row],[level_id]],Level_id!$A$2:$B$5,2)</f>
        <v>Beginner Level</v>
      </c>
      <c r="O3159" t="str">
        <f>LOWER(טבלה1[[#This Row],[level_desc]])</f>
        <v>beginner level</v>
      </c>
      <c r="P3159" s="3" t="str">
        <f>UPPER(טבלה1[[#This Row],[small letters]])</f>
        <v>BEGINNER LEVEL</v>
      </c>
      <c r="Q3159">
        <f>LEN(טבלה1[[#This Row],[no spaces]])</f>
        <v>14</v>
      </c>
      <c r="R3159" t="str">
        <f>TRIM(טבלה1[[#This Row],[small letters]])</f>
        <v>beginner level</v>
      </c>
      <c r="S3159" s="6">
        <v>2.5</v>
      </c>
      <c r="T3159" s="12">
        <v>42561</v>
      </c>
      <c r="U3159" s="6">
        <f>DAY(טבלה1[[#This Row],[published_date]])</f>
        <v>10</v>
      </c>
      <c r="V3159" s="6">
        <f>MONTH(טבלה1[[#This Row],[published_date]])</f>
        <v>7</v>
      </c>
      <c r="W3159" s="6">
        <f>YEAR(טבלה1[[#This Row],[published_date]])</f>
        <v>2016</v>
      </c>
      <c r="X3159">
        <v>1</v>
      </c>
      <c r="Y3159" t="str">
        <f>VLOOKUP(טבלה1[[#This Row],[subject_id]],Subject_id!$A$2:$B$5,2)</f>
        <v>Business Finance</v>
      </c>
      <c r="Z3159" s="7">
        <v>43465</v>
      </c>
      <c r="AA3159">
        <f>_xlfn.DAYS(טבלה1[[#This Row],[Removal_date]],טבלה1[[#This Row],[published_date]])</f>
        <v>904</v>
      </c>
      <c r="AB3159" s="4">
        <f>טבלה1[[#This Row],[price]]*טבלה1[[#This Row],[num_subscribers]]</f>
        <v>120</v>
      </c>
    </row>
    <row r="3160" spans="1:28" x14ac:dyDescent="0.3">
      <c r="A3160">
        <v>849896</v>
      </c>
      <c r="B3160" t="s">
        <v>2072</v>
      </c>
      <c r="C3160" t="str">
        <f>LEFT(טבלה1[[#This Row],[course_title]],10)</f>
        <v>æ ªå¼æŠ•è</v>
      </c>
      <c r="D3160" t="str">
        <f>RIGHT(טבלה1[[#This Row],[course_title]],10)</f>
        <v>†ã‚’å­¦ã¶</v>
      </c>
      <c r="E3160" t="str">
        <f>MID(טבלה1[[#This Row],[course_title]],2,10)</f>
        <v> ªå¼æŠ•è³</v>
      </c>
      <c r="F3160" t="s">
        <v>2073</v>
      </c>
      <c r="G3160" t="str">
        <f>REPLACE(טבלה1[[#This Row],[url]],19,3,"com")</f>
        <v>https://www.udemy.com/jun-sakai-trading-course1/</v>
      </c>
      <c r="H3160" t="b">
        <v>1</v>
      </c>
      <c r="I3160" s="4">
        <v>20</v>
      </c>
      <c r="J3160" s="5">
        <v>139</v>
      </c>
      <c r="K3160" s="5">
        <v>36</v>
      </c>
      <c r="L3160" s="5">
        <v>29</v>
      </c>
      <c r="M3160">
        <v>2</v>
      </c>
      <c r="N3160" t="str">
        <f>VLOOKUP(טבלה1[[#This Row],[level_id]],Level_id!$A$2:$B$5,2)</f>
        <v>Beginner Level</v>
      </c>
      <c r="O3160" t="str">
        <f>LOWER(טבלה1[[#This Row],[level_desc]])</f>
        <v>beginner level</v>
      </c>
      <c r="P3160" s="3" t="str">
        <f>UPPER(טבלה1[[#This Row],[small letters]])</f>
        <v>BEGINNER LEVEL</v>
      </c>
      <c r="Q3160">
        <f>LEN(טבלה1[[#This Row],[no spaces]])</f>
        <v>14</v>
      </c>
      <c r="R3160" t="str">
        <f>TRIM(טבלה1[[#This Row],[small letters]])</f>
        <v>beginner level</v>
      </c>
      <c r="S3160" s="6">
        <v>2</v>
      </c>
      <c r="T3160" s="12">
        <v>42530</v>
      </c>
      <c r="U3160" s="6">
        <f>DAY(טבלה1[[#This Row],[published_date]])</f>
        <v>9</v>
      </c>
      <c r="V3160" s="6">
        <f>MONTH(טבלה1[[#This Row],[published_date]])</f>
        <v>6</v>
      </c>
      <c r="W3160" s="6">
        <f>YEAR(טבלה1[[#This Row],[published_date]])</f>
        <v>2016</v>
      </c>
      <c r="X3160">
        <v>1</v>
      </c>
      <c r="Y3160" t="str">
        <f>VLOOKUP(טבלה1[[#This Row],[subject_id]],Subject_id!$A$2:$B$5,2)</f>
        <v>Business Finance</v>
      </c>
      <c r="Z3160" s="7">
        <v>43465</v>
      </c>
      <c r="AA3160">
        <f>_xlfn.DAYS(טבלה1[[#This Row],[Removal_date]],טבלה1[[#This Row],[published_date]])</f>
        <v>935</v>
      </c>
      <c r="AB3160" s="4">
        <f>טבלה1[[#This Row],[price]]*טבלה1[[#This Row],[num_subscribers]]</f>
        <v>2780</v>
      </c>
    </row>
    <row r="3161" spans="1:28" x14ac:dyDescent="0.3">
      <c r="A3161">
        <v>850294</v>
      </c>
      <c r="B3161" t="s">
        <v>1972</v>
      </c>
      <c r="C3161" t="str">
        <f>LEFT(טבלה1[[#This Row],[course_title]],10)</f>
        <v>The Everyd</v>
      </c>
      <c r="D3161" t="str">
        <f>RIGHT(טבלה1[[#This Row],[course_title]],10)</f>
        <v>re Capital</v>
      </c>
      <c r="E3161" t="str">
        <f>MID(טבלה1[[#This Row],[course_title]],2,10)</f>
        <v>he Everyda</v>
      </c>
      <c r="F3161" t="s">
        <v>1973</v>
      </c>
      <c r="G3161" t="str">
        <f>REPLACE(טבלה1[[#This Row],[url]],19,3,"com")</f>
        <v>https://www.udemy.com/the-everyday-investor/</v>
      </c>
      <c r="H3161" t="b">
        <v>1</v>
      </c>
      <c r="I3161" s="4">
        <v>20</v>
      </c>
      <c r="J3161" s="5">
        <v>176</v>
      </c>
      <c r="K3161" s="5">
        <v>2</v>
      </c>
      <c r="L3161" s="5">
        <v>12</v>
      </c>
      <c r="M3161">
        <v>4</v>
      </c>
      <c r="N3161" t="str">
        <f>VLOOKUP(טבלה1[[#This Row],[level_id]],Level_id!$A$2:$B$5,2)</f>
        <v>Intermediate Level</v>
      </c>
      <c r="O3161" t="str">
        <f>LOWER(טבלה1[[#This Row],[level_desc]])</f>
        <v>intermediate level</v>
      </c>
      <c r="P3161" s="3" t="str">
        <f>UPPER(טבלה1[[#This Row],[small letters]])</f>
        <v>INTERMEDIATE LEVEL</v>
      </c>
      <c r="Q3161">
        <f>LEN(טבלה1[[#This Row],[no spaces]])</f>
        <v>18</v>
      </c>
      <c r="R3161" t="str">
        <f>TRIM(טבלה1[[#This Row],[small letters]])</f>
        <v>intermediate level</v>
      </c>
      <c r="S3161" s="6">
        <v>2.5</v>
      </c>
      <c r="T3161" s="12">
        <v>42528</v>
      </c>
      <c r="U3161" s="6">
        <f>DAY(טבלה1[[#This Row],[published_date]])</f>
        <v>7</v>
      </c>
      <c r="V3161" s="6">
        <f>MONTH(טבלה1[[#This Row],[published_date]])</f>
        <v>6</v>
      </c>
      <c r="W3161" s="6">
        <f>YEAR(טבלה1[[#This Row],[published_date]])</f>
        <v>2016</v>
      </c>
      <c r="X3161">
        <v>1</v>
      </c>
      <c r="Y3161" t="str">
        <f>VLOOKUP(טבלה1[[#This Row],[subject_id]],Subject_id!$A$2:$B$5,2)</f>
        <v>Business Finance</v>
      </c>
      <c r="Z3161" s="7">
        <v>44114</v>
      </c>
      <c r="AA3161">
        <f>_xlfn.DAYS(טבלה1[[#This Row],[Removal_date]],טבלה1[[#This Row],[published_date]])</f>
        <v>1586</v>
      </c>
      <c r="AB3161" s="4">
        <f>טבלה1[[#This Row],[price]]*טבלה1[[#This Row],[num_subscribers]]</f>
        <v>3520</v>
      </c>
    </row>
    <row r="3162" spans="1:28" x14ac:dyDescent="0.3">
      <c r="A3162">
        <v>852060</v>
      </c>
      <c r="B3162" t="s">
        <v>3364</v>
      </c>
      <c r="C3162" t="str">
        <f>LEFT(טבלה1[[#This Row],[course_title]],10)</f>
        <v xml:space="preserve">Essential </v>
      </c>
      <c r="D3162" t="str">
        <f>RIGHT(טבלה1[[#This Row],[course_title]],10)</f>
        <v>obe Bridge</v>
      </c>
      <c r="E3162" t="str">
        <f>MID(טבלה1[[#This Row],[course_title]],2,10)</f>
        <v>ssential S</v>
      </c>
      <c r="F3162" t="s">
        <v>3365</v>
      </c>
      <c r="G3162" t="str">
        <f>REPLACE(טבלה1[[#This Row],[url]],19,3,"com")</f>
        <v>https://www.udemy.com/essential-skills-for-designers-adobe-bridge/</v>
      </c>
      <c r="H3162" t="b">
        <v>1</v>
      </c>
      <c r="I3162" s="4">
        <v>20</v>
      </c>
      <c r="J3162" s="5">
        <v>14</v>
      </c>
      <c r="K3162" s="5">
        <v>5</v>
      </c>
      <c r="L3162" s="5">
        <v>13</v>
      </c>
      <c r="M3162">
        <v>1</v>
      </c>
      <c r="N3162" t="str">
        <f>VLOOKUP(טבלה1[[#This Row],[level_id]],Level_id!$A$2:$B$5,2)</f>
        <v>All levels</v>
      </c>
      <c r="O3162" t="str">
        <f>LOWER(טבלה1[[#This Row],[level_desc]])</f>
        <v>all levels</v>
      </c>
      <c r="P3162" s="3" t="str">
        <f>UPPER(טבלה1[[#This Row],[small letters]])</f>
        <v>ALL LEVELS</v>
      </c>
      <c r="Q3162">
        <f>LEN(טבלה1[[#This Row],[no spaces]])</f>
        <v>10</v>
      </c>
      <c r="R3162" t="str">
        <f>TRIM(טבלה1[[#This Row],[small letters]])</f>
        <v>all levels</v>
      </c>
      <c r="S3162" s="6">
        <v>1</v>
      </c>
      <c r="T3162" s="12">
        <v>42507</v>
      </c>
      <c r="U3162" s="6">
        <f>DAY(טבלה1[[#This Row],[published_date]])</f>
        <v>17</v>
      </c>
      <c r="V3162" s="6">
        <f>MONTH(טבלה1[[#This Row],[published_date]])</f>
        <v>5</v>
      </c>
      <c r="W3162" s="6">
        <f>YEAR(טבלה1[[#This Row],[published_date]])</f>
        <v>2016</v>
      </c>
      <c r="X3162">
        <v>2</v>
      </c>
      <c r="Y3162" t="str">
        <f>VLOOKUP(טבלה1[[#This Row],[subject_id]],Subject_id!$A$2:$B$5,2)</f>
        <v>Graphic Design</v>
      </c>
      <c r="Z3162" s="7">
        <v>43734</v>
      </c>
      <c r="AA3162">
        <f>_xlfn.DAYS(טבלה1[[#This Row],[Removal_date]],טבלה1[[#This Row],[published_date]])</f>
        <v>1227</v>
      </c>
      <c r="AB3162" s="4">
        <f>טבלה1[[#This Row],[price]]*טבלה1[[#This Row],[num_subscribers]]</f>
        <v>280</v>
      </c>
    </row>
    <row r="3163" spans="1:28" x14ac:dyDescent="0.3">
      <c r="A3163">
        <v>852426</v>
      </c>
      <c r="B3163" t="s">
        <v>4253</v>
      </c>
      <c r="C3163" t="str">
        <f>LEFT(טבלה1[[#This Row],[course_title]],10)</f>
        <v>Curso de G</v>
      </c>
      <c r="D3163" t="str">
        <f>RIGHT(טבלה1[[#This Row],[course_title]],10)</f>
        <v>ncipiantes</v>
      </c>
      <c r="E3163" t="str">
        <f>MID(טבלה1[[#This Row],[course_title]],2,10)</f>
        <v>urso de Gu</v>
      </c>
      <c r="F3163" t="s">
        <v>4254</v>
      </c>
      <c r="G3163" t="str">
        <f>REPLACE(טבלה1[[#This Row],[url]],19,3,"com")</f>
        <v>https://www.udemy.com/curso-de-guitarra-para-principiantes-p/</v>
      </c>
      <c r="H3163" t="b">
        <v>1</v>
      </c>
      <c r="I3163" s="4">
        <v>20</v>
      </c>
      <c r="J3163" s="5">
        <v>53</v>
      </c>
      <c r="K3163" s="5">
        <v>5</v>
      </c>
      <c r="L3163" s="5">
        <v>39</v>
      </c>
      <c r="M3163">
        <v>2</v>
      </c>
      <c r="N3163" t="str">
        <f>VLOOKUP(טבלה1[[#This Row],[level_id]],Level_id!$A$2:$B$5,2)</f>
        <v>Beginner Level</v>
      </c>
      <c r="O3163" t="str">
        <f>LOWER(טבלה1[[#This Row],[level_desc]])</f>
        <v>beginner level</v>
      </c>
      <c r="P3163" s="3" t="str">
        <f>UPPER(טבלה1[[#This Row],[small letters]])</f>
        <v>BEGINNER LEVEL</v>
      </c>
      <c r="Q3163">
        <f>LEN(טבלה1[[#This Row],[no spaces]])</f>
        <v>14</v>
      </c>
      <c r="R3163" t="str">
        <f>TRIM(טבלה1[[#This Row],[small letters]])</f>
        <v>beginner level</v>
      </c>
      <c r="S3163" s="6">
        <v>3</v>
      </c>
      <c r="T3163" s="12">
        <v>42522</v>
      </c>
      <c r="U3163" s="6">
        <f>DAY(טבלה1[[#This Row],[published_date]])</f>
        <v>1</v>
      </c>
      <c r="V3163" s="6">
        <f>MONTH(טבלה1[[#This Row],[published_date]])</f>
        <v>6</v>
      </c>
      <c r="W3163" s="6">
        <f>YEAR(טבלה1[[#This Row],[published_date]])</f>
        <v>2016</v>
      </c>
      <c r="X3163">
        <v>3</v>
      </c>
      <c r="Y3163" t="str">
        <f>VLOOKUP(טבלה1[[#This Row],[subject_id]],Subject_id!$A$2:$B$5,2)</f>
        <v>Musical Instruments</v>
      </c>
      <c r="Z3163" s="7">
        <v>43465</v>
      </c>
      <c r="AA3163">
        <f>_xlfn.DAYS(טבלה1[[#This Row],[Removal_date]],טבלה1[[#This Row],[published_date]])</f>
        <v>943</v>
      </c>
      <c r="AB3163" s="4">
        <f>טבלה1[[#This Row],[price]]*טבלה1[[#This Row],[num_subscribers]]</f>
        <v>1060</v>
      </c>
    </row>
    <row r="3164" spans="1:28" x14ac:dyDescent="0.3">
      <c r="A3164">
        <v>854764</v>
      </c>
      <c r="B3164" t="s">
        <v>1122</v>
      </c>
      <c r="C3164" t="str">
        <f>LEFT(טבלה1[[#This Row],[course_title]],10)</f>
        <v>Indian Con</v>
      </c>
      <c r="D3164" t="str">
        <f>RIGHT(טבלה1[[#This Row],[course_title]],10)</f>
        <v>fessionals</v>
      </c>
      <c r="E3164" t="str">
        <f>MID(טבלה1[[#This Row],[course_title]],2,10)</f>
        <v>ndian Cont</v>
      </c>
      <c r="F3164" t="s">
        <v>1123</v>
      </c>
      <c r="G3164" t="str">
        <f>REPLACE(טבלה1[[#This Row],[url]],19,3,"com")</f>
        <v>https://www.udemy.com/indian-contract-act-1872must-know-for-finance-professionals/</v>
      </c>
      <c r="H3164" t="b">
        <v>1</v>
      </c>
      <c r="I3164" s="4">
        <v>20</v>
      </c>
      <c r="J3164" s="5">
        <v>605</v>
      </c>
      <c r="K3164" s="5">
        <v>3</v>
      </c>
      <c r="L3164" s="5">
        <v>14</v>
      </c>
      <c r="M3164">
        <v>1</v>
      </c>
      <c r="N3164" t="str">
        <f>VLOOKUP(טבלה1[[#This Row],[level_id]],Level_id!$A$2:$B$5,2)</f>
        <v>All levels</v>
      </c>
      <c r="O3164" t="str">
        <f>LOWER(טבלה1[[#This Row],[level_desc]])</f>
        <v>all levels</v>
      </c>
      <c r="P3164" s="3" t="str">
        <f>UPPER(טבלה1[[#This Row],[small letters]])</f>
        <v>ALL LEVELS</v>
      </c>
      <c r="Q3164">
        <f>LEN(טבלה1[[#This Row],[no spaces]])</f>
        <v>10</v>
      </c>
      <c r="R3164" t="str">
        <f>TRIM(טבלה1[[#This Row],[small letters]])</f>
        <v>all levels</v>
      </c>
      <c r="S3164" s="6">
        <v>1</v>
      </c>
      <c r="T3164" s="12">
        <v>42510</v>
      </c>
      <c r="U3164" s="6">
        <f>DAY(טבלה1[[#This Row],[published_date]])</f>
        <v>20</v>
      </c>
      <c r="V3164" s="6">
        <f>MONTH(טבלה1[[#This Row],[published_date]])</f>
        <v>5</v>
      </c>
      <c r="W3164" s="6">
        <f>YEAR(טבלה1[[#This Row],[published_date]])</f>
        <v>2016</v>
      </c>
      <c r="X3164">
        <v>1</v>
      </c>
      <c r="Y3164" t="str">
        <f>VLOOKUP(טבלה1[[#This Row],[subject_id]],Subject_id!$A$2:$B$5,2)</f>
        <v>Business Finance</v>
      </c>
      <c r="Z3164" s="7">
        <v>43318</v>
      </c>
      <c r="AA3164">
        <f>_xlfn.DAYS(טבלה1[[#This Row],[Removal_date]],טבלה1[[#This Row],[published_date]])</f>
        <v>808</v>
      </c>
      <c r="AB3164" s="4">
        <f>טבלה1[[#This Row],[price]]*טבלה1[[#This Row],[num_subscribers]]</f>
        <v>12100</v>
      </c>
    </row>
    <row r="3165" spans="1:28" x14ac:dyDescent="0.3">
      <c r="A3165">
        <v>855188</v>
      </c>
      <c r="B3165" t="s">
        <v>2670</v>
      </c>
      <c r="C3165" t="str">
        <f>LEFT(טבלה1[[#This Row],[course_title]],10)</f>
        <v xml:space="preserve">Photoshop </v>
      </c>
      <c r="D3165" t="str">
        <f>RIGHT(טבלה1[[#This Row],[course_title]],10)</f>
        <v>k Graphics</v>
      </c>
      <c r="E3165" t="str">
        <f>MID(טבלה1[[#This Row],[course_title]],2,10)</f>
        <v>hotoshop E</v>
      </c>
      <c r="F3165" t="s">
        <v>2671</v>
      </c>
      <c r="G3165" t="str">
        <f>REPLACE(טבלה1[[#This Row],[url]],19,3,"com")</f>
        <v>https://www.udemy.com/photoshop-for-beginners-facebook-cover/</v>
      </c>
      <c r="H3165" t="b">
        <v>1</v>
      </c>
      <c r="I3165" s="4">
        <v>20</v>
      </c>
      <c r="J3165" s="5">
        <v>616</v>
      </c>
      <c r="K3165" s="5">
        <v>3</v>
      </c>
      <c r="L3165" s="5">
        <v>19</v>
      </c>
      <c r="M3165">
        <v>2</v>
      </c>
      <c r="N3165" t="str">
        <f>VLOOKUP(טבלה1[[#This Row],[level_id]],Level_id!$A$2:$B$5,2)</f>
        <v>Beginner Level</v>
      </c>
      <c r="O3165" t="str">
        <f>LOWER(טבלה1[[#This Row],[level_desc]])</f>
        <v>beginner level</v>
      </c>
      <c r="P3165" s="3" t="str">
        <f>UPPER(טבלה1[[#This Row],[small letters]])</f>
        <v>BEGINNER LEVEL</v>
      </c>
      <c r="Q3165">
        <f>LEN(טבלה1[[#This Row],[no spaces]])</f>
        <v>14</v>
      </c>
      <c r="R3165" t="str">
        <f>TRIM(טבלה1[[#This Row],[small letters]])</f>
        <v>beginner level</v>
      </c>
      <c r="S3165" s="6">
        <v>1.5</v>
      </c>
      <c r="T3165" s="12">
        <v>42513</v>
      </c>
      <c r="U3165" s="6">
        <f>DAY(טבלה1[[#This Row],[published_date]])</f>
        <v>23</v>
      </c>
      <c r="V3165" s="6">
        <f>MONTH(טבלה1[[#This Row],[published_date]])</f>
        <v>5</v>
      </c>
      <c r="W3165" s="6">
        <f>YEAR(טבלה1[[#This Row],[published_date]])</f>
        <v>2016</v>
      </c>
      <c r="X3165">
        <v>2</v>
      </c>
      <c r="Y3165" t="str">
        <f>VLOOKUP(טבלה1[[#This Row],[subject_id]],Subject_id!$A$2:$B$5,2)</f>
        <v>Graphic Design</v>
      </c>
      <c r="Z3165" s="7">
        <v>43465</v>
      </c>
      <c r="AA3165">
        <f>_xlfn.DAYS(טבלה1[[#This Row],[Removal_date]],טבלה1[[#This Row],[published_date]])</f>
        <v>952</v>
      </c>
      <c r="AB3165" s="4">
        <f>טבלה1[[#This Row],[price]]*טבלה1[[#This Row],[num_subscribers]]</f>
        <v>12320</v>
      </c>
    </row>
    <row r="3166" spans="1:28" x14ac:dyDescent="0.3">
      <c r="A3166">
        <v>855816</v>
      </c>
      <c r="B3166" t="s">
        <v>2052</v>
      </c>
      <c r="C3166" t="str">
        <f>LEFT(טבלה1[[#This Row],[course_title]],10)</f>
        <v xml:space="preserve">Investing </v>
      </c>
      <c r="D3166" t="str">
        <f>RIGHT(טבלה1[[#This Row],[course_title]],10)</f>
        <v>s &amp; Shares</v>
      </c>
      <c r="E3166" t="str">
        <f>MID(טבלה1[[#This Row],[course_title]],2,10)</f>
        <v>nvesting i</v>
      </c>
      <c r="F3166" t="s">
        <v>2053</v>
      </c>
      <c r="G3166" t="str">
        <f>REPLACE(טבלה1[[#This Row],[url]],19,3,"com")</f>
        <v>https://www.udemy.com/making-money-from-stocks-shares/</v>
      </c>
      <c r="H3166" t="b">
        <v>1</v>
      </c>
      <c r="I3166" s="4">
        <v>20</v>
      </c>
      <c r="J3166" s="5">
        <v>2</v>
      </c>
      <c r="K3166" s="5">
        <v>0</v>
      </c>
      <c r="L3166" s="5">
        <v>24</v>
      </c>
      <c r="M3166">
        <v>2</v>
      </c>
      <c r="N3166" t="str">
        <f>VLOOKUP(טבלה1[[#This Row],[level_id]],Level_id!$A$2:$B$5,2)</f>
        <v>Beginner Level</v>
      </c>
      <c r="O3166" t="str">
        <f>LOWER(טבלה1[[#This Row],[level_desc]])</f>
        <v>beginner level</v>
      </c>
      <c r="P3166" s="3" t="str">
        <f>UPPER(טבלה1[[#This Row],[small letters]])</f>
        <v>BEGINNER LEVEL</v>
      </c>
      <c r="Q3166">
        <f>LEN(טבלה1[[#This Row],[no spaces]])</f>
        <v>14</v>
      </c>
      <c r="R3166" t="str">
        <f>TRIM(טבלה1[[#This Row],[small letters]])</f>
        <v>beginner level</v>
      </c>
      <c r="S3166" s="6">
        <v>2</v>
      </c>
      <c r="T3166" s="12">
        <v>42513</v>
      </c>
      <c r="U3166" s="6">
        <f>DAY(טבלה1[[#This Row],[published_date]])</f>
        <v>23</v>
      </c>
      <c r="V3166" s="6">
        <f>MONTH(טבלה1[[#This Row],[published_date]])</f>
        <v>5</v>
      </c>
      <c r="W3166" s="6">
        <f>YEAR(טבלה1[[#This Row],[published_date]])</f>
        <v>2016</v>
      </c>
      <c r="X3166">
        <v>1</v>
      </c>
      <c r="Y3166" t="str">
        <f>VLOOKUP(טבלה1[[#This Row],[subject_id]],Subject_id!$A$2:$B$5,2)</f>
        <v>Business Finance</v>
      </c>
      <c r="Z3166" s="7">
        <v>43465</v>
      </c>
      <c r="AA3166">
        <f>_xlfn.DAYS(טבלה1[[#This Row],[Removal_date]],טבלה1[[#This Row],[published_date]])</f>
        <v>952</v>
      </c>
      <c r="AB3166" s="4">
        <f>טבלה1[[#This Row],[price]]*טבלה1[[#This Row],[num_subscribers]]</f>
        <v>40</v>
      </c>
    </row>
    <row r="3167" spans="1:28" x14ac:dyDescent="0.3">
      <c r="A3167">
        <v>858764</v>
      </c>
      <c r="B3167" t="s">
        <v>1824</v>
      </c>
      <c r="C3167" t="str">
        <f>LEFT(טבלה1[[#This Row],[course_title]],10)</f>
        <v>æ ªå¼æŠ•è</v>
      </c>
      <c r="D3167" t="str">
        <f>RIGHT(טבלה1[[#This Row],[course_title]],10)</f>
        <v>¦ã‚’å­¦ã¶</v>
      </c>
      <c r="E3167" t="str">
        <f>MID(טבלה1[[#This Row],[course_title]],2,10)</f>
        <v> ªå¼æŠ•è³</v>
      </c>
      <c r="F3167" t="s">
        <v>1825</v>
      </c>
      <c r="G3167" t="str">
        <f>REPLACE(טבלה1[[#This Row],[url]],19,3,"com")</f>
        <v>https://www.udemy.com/jun-sakai-trading-course2/</v>
      </c>
      <c r="H3167" t="b">
        <v>1</v>
      </c>
      <c r="I3167" s="4">
        <v>20</v>
      </c>
      <c r="J3167" s="5">
        <v>58</v>
      </c>
      <c r="K3167" s="5">
        <v>11</v>
      </c>
      <c r="L3167" s="5">
        <v>28</v>
      </c>
      <c r="M3167">
        <v>1</v>
      </c>
      <c r="N3167" t="str">
        <f>VLOOKUP(טבלה1[[#This Row],[level_id]],Level_id!$A$2:$B$5,2)</f>
        <v>All levels</v>
      </c>
      <c r="O3167" t="str">
        <f>LOWER(טבלה1[[#This Row],[level_desc]])</f>
        <v>all levels</v>
      </c>
      <c r="P3167" s="3" t="str">
        <f>UPPER(טבלה1[[#This Row],[small letters]])</f>
        <v>ALL LEVELS</v>
      </c>
      <c r="Q3167">
        <f>LEN(טבלה1[[#This Row],[no spaces]])</f>
        <v>10</v>
      </c>
      <c r="R3167" t="str">
        <f>TRIM(טבלה1[[#This Row],[small letters]])</f>
        <v>all levels</v>
      </c>
      <c r="S3167" s="6">
        <v>1.5</v>
      </c>
      <c r="T3167" s="12">
        <v>42535</v>
      </c>
      <c r="U3167" s="6">
        <f>DAY(טבלה1[[#This Row],[published_date]])</f>
        <v>14</v>
      </c>
      <c r="V3167" s="6">
        <f>MONTH(טבלה1[[#This Row],[published_date]])</f>
        <v>6</v>
      </c>
      <c r="W3167" s="6">
        <f>YEAR(טבלה1[[#This Row],[published_date]])</f>
        <v>2016</v>
      </c>
      <c r="X3167">
        <v>1</v>
      </c>
      <c r="Y3167" t="str">
        <f>VLOOKUP(טבלה1[[#This Row],[subject_id]],Subject_id!$A$2:$B$5,2)</f>
        <v>Business Finance</v>
      </c>
      <c r="Z3167" s="7">
        <v>43318</v>
      </c>
      <c r="AA3167">
        <f>_xlfn.DAYS(טבלה1[[#This Row],[Removal_date]],טבלה1[[#This Row],[published_date]])</f>
        <v>783</v>
      </c>
      <c r="AB3167" s="4">
        <f>טבלה1[[#This Row],[price]]*טבלה1[[#This Row],[num_subscribers]]</f>
        <v>1160</v>
      </c>
    </row>
    <row r="3168" spans="1:28" x14ac:dyDescent="0.3">
      <c r="A3168">
        <v>861566</v>
      </c>
      <c r="B3168" t="s">
        <v>4556</v>
      </c>
      <c r="C3168" t="str">
        <f>LEFT(טבלה1[[#This Row],[course_title]],10)</f>
        <v>Instant ha</v>
      </c>
      <c r="D3168" t="str">
        <f>RIGHT(טבלה1[[#This Row],[course_title]],10)</f>
        <v>lo' today!</v>
      </c>
      <c r="E3168" t="str">
        <f>MID(טבלה1[[#This Row],[course_title]],2,10)</f>
        <v>nstant har</v>
      </c>
      <c r="F3168" t="s">
        <v>4557</v>
      </c>
      <c r="G3168" t="str">
        <f>REPLACE(טבלה1[[#This Row],[url]],19,3,"com")</f>
        <v>https://www.udemy.com/instant-harmonica-play-adeles-wonderful-hello-today/</v>
      </c>
      <c r="H3168" t="b">
        <v>1</v>
      </c>
      <c r="I3168" s="4">
        <v>20</v>
      </c>
      <c r="J3168" s="5">
        <v>284</v>
      </c>
      <c r="K3168" s="5">
        <v>3</v>
      </c>
      <c r="L3168" s="5">
        <v>12</v>
      </c>
      <c r="M3168">
        <v>1</v>
      </c>
      <c r="N3168" t="str">
        <f>VLOOKUP(טבלה1[[#This Row],[level_id]],Level_id!$A$2:$B$5,2)</f>
        <v>All levels</v>
      </c>
      <c r="O3168" t="str">
        <f>LOWER(טבלה1[[#This Row],[level_desc]])</f>
        <v>all levels</v>
      </c>
      <c r="P3168" s="3" t="str">
        <f>UPPER(טבלה1[[#This Row],[small letters]])</f>
        <v>ALL LEVELS</v>
      </c>
      <c r="Q3168">
        <f>LEN(טבלה1[[#This Row],[no spaces]])</f>
        <v>10</v>
      </c>
      <c r="R3168" t="str">
        <f>TRIM(טבלה1[[#This Row],[small letters]])</f>
        <v>all levels</v>
      </c>
      <c r="S3168" s="6">
        <v>1</v>
      </c>
      <c r="T3168" s="12">
        <v>42520</v>
      </c>
      <c r="U3168" s="6">
        <f>DAY(טבלה1[[#This Row],[published_date]])</f>
        <v>30</v>
      </c>
      <c r="V3168" s="6">
        <f>MONTH(טבלה1[[#This Row],[published_date]])</f>
        <v>5</v>
      </c>
      <c r="W3168" s="6">
        <f>YEAR(טבלה1[[#This Row],[published_date]])</f>
        <v>2016</v>
      </c>
      <c r="X3168">
        <v>3</v>
      </c>
      <c r="Y3168" t="str">
        <f>VLOOKUP(טבלה1[[#This Row],[subject_id]],Subject_id!$A$2:$B$5,2)</f>
        <v>Musical Instruments</v>
      </c>
      <c r="Z3168" s="7">
        <v>43734</v>
      </c>
      <c r="AA3168">
        <f>_xlfn.DAYS(טבלה1[[#This Row],[Removal_date]],טבלה1[[#This Row],[published_date]])</f>
        <v>1214</v>
      </c>
      <c r="AB3168" s="4">
        <f>טבלה1[[#This Row],[price]]*טבלה1[[#This Row],[num_subscribers]]</f>
        <v>5680</v>
      </c>
    </row>
    <row r="3169" spans="1:28" x14ac:dyDescent="0.3">
      <c r="A3169">
        <v>862786</v>
      </c>
      <c r="B3169" t="s">
        <v>472</v>
      </c>
      <c r="C3169" t="str">
        <f>LEFT(טבלה1[[#This Row],[course_title]],10)</f>
        <v xml:space="preserve">Financial </v>
      </c>
      <c r="D3169" t="str">
        <f>RIGHT(טבלה1[[#This Row],[course_title]],10)</f>
        <v>tion model</v>
      </c>
      <c r="E3169" t="str">
        <f>MID(טבלה1[[#This Row],[course_title]],2,10)</f>
        <v>inancial m</v>
      </c>
      <c r="F3169" t="s">
        <v>473</v>
      </c>
      <c r="G3169" t="str">
        <f>REPLACE(טבלה1[[#This Row],[url]],19,3,"com")</f>
        <v>https://www.udemy.com/how-to-do-a-multiples-based-valuation-of-a-company/</v>
      </c>
      <c r="H3169" t="b">
        <v>1</v>
      </c>
      <c r="I3169" s="4">
        <v>20</v>
      </c>
      <c r="J3169" s="5">
        <v>656</v>
      </c>
      <c r="K3169" s="5">
        <v>17</v>
      </c>
      <c r="L3169" s="5">
        <v>20</v>
      </c>
      <c r="M3169">
        <v>1</v>
      </c>
      <c r="N3169" t="str">
        <f>VLOOKUP(טבלה1[[#This Row],[level_id]],Level_id!$A$2:$B$5,2)</f>
        <v>All levels</v>
      </c>
      <c r="O3169" t="str">
        <f>LOWER(טבלה1[[#This Row],[level_desc]])</f>
        <v>all levels</v>
      </c>
      <c r="P3169" s="3" t="str">
        <f>UPPER(טבלה1[[#This Row],[small letters]])</f>
        <v>ALL LEVELS</v>
      </c>
      <c r="Q3169">
        <f>LEN(טבלה1[[#This Row],[no spaces]])</f>
        <v>10</v>
      </c>
      <c r="R3169" t="str">
        <f>TRIM(טבלה1[[#This Row],[small letters]])</f>
        <v>all levels</v>
      </c>
      <c r="S3169" s="6">
        <v>1.5</v>
      </c>
      <c r="T3169" s="12">
        <v>42520</v>
      </c>
      <c r="U3169" s="6">
        <f>DAY(טבלה1[[#This Row],[published_date]])</f>
        <v>30</v>
      </c>
      <c r="V3169" s="6">
        <f>MONTH(טבלה1[[#This Row],[published_date]])</f>
        <v>5</v>
      </c>
      <c r="W3169" s="6">
        <f>YEAR(טבלה1[[#This Row],[published_date]])</f>
        <v>2016</v>
      </c>
      <c r="X3169">
        <v>1</v>
      </c>
      <c r="Y3169" t="str">
        <f>VLOOKUP(טבלה1[[#This Row],[subject_id]],Subject_id!$A$2:$B$5,2)</f>
        <v>Business Finance</v>
      </c>
      <c r="Z3169" s="7">
        <v>43408</v>
      </c>
      <c r="AA3169">
        <f>_xlfn.DAYS(טבלה1[[#This Row],[Removal_date]],טבלה1[[#This Row],[published_date]])</f>
        <v>888</v>
      </c>
      <c r="AB3169" s="4">
        <f>טבלה1[[#This Row],[price]]*טבלה1[[#This Row],[num_subscribers]]</f>
        <v>13120</v>
      </c>
    </row>
    <row r="3170" spans="1:28" x14ac:dyDescent="0.3">
      <c r="A3170">
        <v>863998</v>
      </c>
      <c r="B3170" t="s">
        <v>574</v>
      </c>
      <c r="C3170" t="str">
        <f>LEFT(טבלה1[[#This Row],[course_title]],10)</f>
        <v>æ ªå¼æŠ•è</v>
      </c>
      <c r="D3170" t="str">
        <f>RIGHT(טבלה1[[#This Row],[course_title]],10)</f>
        <v>†ã«ãªã‚‹</v>
      </c>
      <c r="E3170" t="str">
        <f>MID(טבלה1[[#This Row],[course_title]],2,10)</f>
        <v> ªå¼æŠ•è³</v>
      </c>
      <c r="F3170" t="s">
        <v>575</v>
      </c>
      <c r="G3170" t="str">
        <f>REPLACE(טבלה1[[#This Row],[url]],19,3,"com")</f>
        <v>https://www.udemy.com/jun-sakai-trading-course3/</v>
      </c>
      <c r="H3170" t="b">
        <v>1</v>
      </c>
      <c r="I3170" s="4">
        <v>20</v>
      </c>
      <c r="J3170" s="5">
        <v>91</v>
      </c>
      <c r="K3170" s="5">
        <v>7</v>
      </c>
      <c r="L3170" s="5">
        <v>30</v>
      </c>
      <c r="M3170">
        <v>1</v>
      </c>
      <c r="N3170" t="str">
        <f>VLOOKUP(טבלה1[[#This Row],[level_id]],Level_id!$A$2:$B$5,2)</f>
        <v>All levels</v>
      </c>
      <c r="O3170" t="str">
        <f>LOWER(טבלה1[[#This Row],[level_desc]])</f>
        <v>all levels</v>
      </c>
      <c r="P3170" s="3" t="str">
        <f>UPPER(טבלה1[[#This Row],[small letters]])</f>
        <v>ALL LEVELS</v>
      </c>
      <c r="Q3170">
        <f>LEN(טבלה1[[#This Row],[no spaces]])</f>
        <v>10</v>
      </c>
      <c r="R3170" t="str">
        <f>TRIM(טבלה1[[#This Row],[small letters]])</f>
        <v>all levels</v>
      </c>
      <c r="S3170" s="6">
        <v>2</v>
      </c>
      <c r="T3170" s="12">
        <v>42542</v>
      </c>
      <c r="U3170" s="6">
        <f>DAY(טבלה1[[#This Row],[published_date]])</f>
        <v>21</v>
      </c>
      <c r="V3170" s="6">
        <f>MONTH(טבלה1[[#This Row],[published_date]])</f>
        <v>6</v>
      </c>
      <c r="W3170" s="6">
        <f>YEAR(טבלה1[[#This Row],[published_date]])</f>
        <v>2016</v>
      </c>
      <c r="X3170">
        <v>1</v>
      </c>
      <c r="Y3170" t="str">
        <f>VLOOKUP(טבלה1[[#This Row],[subject_id]],Subject_id!$A$2:$B$5,2)</f>
        <v>Business Finance</v>
      </c>
      <c r="Z3170" s="7">
        <v>43318</v>
      </c>
      <c r="AA3170">
        <f>_xlfn.DAYS(טבלה1[[#This Row],[Removal_date]],טבלה1[[#This Row],[published_date]])</f>
        <v>776</v>
      </c>
      <c r="AB3170" s="4">
        <f>טבלה1[[#This Row],[price]]*טבלה1[[#This Row],[num_subscribers]]</f>
        <v>1820</v>
      </c>
    </row>
    <row r="3171" spans="1:28" x14ac:dyDescent="0.3">
      <c r="A3171">
        <v>865630</v>
      </c>
      <c r="B3171" t="s">
        <v>1226</v>
      </c>
      <c r="C3171" t="str">
        <f>LEFT(טבלה1[[#This Row],[course_title]],10)</f>
        <v>Aprenda CÃ</v>
      </c>
      <c r="D3171" t="str">
        <f>RIGHT(טבלה1[[#This Row],[course_title]],10)</f>
        <v>ma Simples</v>
      </c>
      <c r="E3171" t="str">
        <f>MID(טבלה1[[#This Row],[course_title]],2,10)</f>
        <v>prenda CÃ¡</v>
      </c>
      <c r="F3171" t="s">
        <v>1227</v>
      </c>
      <c r="G3171" t="str">
        <f>REPLACE(טבלה1[[#This Row],[url]],19,3,"com")</f>
        <v>https://www.udemy.com/aprenda-calculo-financeiro-de-forma-simples/</v>
      </c>
      <c r="H3171" t="b">
        <v>1</v>
      </c>
      <c r="I3171" s="4">
        <v>20</v>
      </c>
      <c r="J3171" s="5">
        <v>76</v>
      </c>
      <c r="K3171" s="5">
        <v>14</v>
      </c>
      <c r="L3171" s="5">
        <v>21</v>
      </c>
      <c r="M3171">
        <v>1</v>
      </c>
      <c r="N3171" t="str">
        <f>VLOOKUP(טבלה1[[#This Row],[level_id]],Level_id!$A$2:$B$5,2)</f>
        <v>All levels</v>
      </c>
      <c r="O3171" t="str">
        <f>LOWER(טבלה1[[#This Row],[level_desc]])</f>
        <v>all levels</v>
      </c>
      <c r="P3171" s="3" t="str">
        <f>UPPER(טבלה1[[#This Row],[small letters]])</f>
        <v>ALL LEVELS</v>
      </c>
      <c r="Q3171">
        <f>LEN(טבלה1[[#This Row],[no spaces]])</f>
        <v>10</v>
      </c>
      <c r="R3171" t="str">
        <f>TRIM(טבלה1[[#This Row],[small letters]])</f>
        <v>all levels</v>
      </c>
      <c r="S3171" s="6">
        <v>2</v>
      </c>
      <c r="T3171" s="12">
        <v>42523</v>
      </c>
      <c r="U3171" s="6">
        <f>DAY(טבלה1[[#This Row],[published_date]])</f>
        <v>2</v>
      </c>
      <c r="V3171" s="6">
        <f>MONTH(טבלה1[[#This Row],[published_date]])</f>
        <v>6</v>
      </c>
      <c r="W3171" s="6">
        <f>YEAR(טבלה1[[#This Row],[published_date]])</f>
        <v>2016</v>
      </c>
      <c r="X3171">
        <v>1</v>
      </c>
      <c r="Y3171" t="str">
        <f>VLOOKUP(טבלה1[[#This Row],[subject_id]],Subject_id!$A$2:$B$5,2)</f>
        <v>Business Finance</v>
      </c>
      <c r="Z3171" s="7">
        <v>43318</v>
      </c>
      <c r="AA3171">
        <f>_xlfn.DAYS(טבלה1[[#This Row],[Removal_date]],טבלה1[[#This Row],[published_date]])</f>
        <v>795</v>
      </c>
      <c r="AB3171" s="4">
        <f>טבלה1[[#This Row],[price]]*טבלה1[[#This Row],[num_subscribers]]</f>
        <v>1520</v>
      </c>
    </row>
    <row r="3172" spans="1:28" x14ac:dyDescent="0.3">
      <c r="A3172">
        <v>868128</v>
      </c>
      <c r="B3172" t="s">
        <v>584</v>
      </c>
      <c r="C3172" t="str">
        <f>LEFT(טבלה1[[#This Row],[course_title]],10)</f>
        <v>AnÃ¡lise d</v>
      </c>
      <c r="D3172" t="str">
        <f>RIGHT(טבלה1[[#This Row],[course_title]],10)</f>
        <v>e CrÃ©dito</v>
      </c>
      <c r="E3172" t="str">
        <f>MID(טבלה1[[#This Row],[course_title]],2,10)</f>
        <v>nÃ¡lise de</v>
      </c>
      <c r="F3172" t="s">
        <v>585</v>
      </c>
      <c r="G3172" t="str">
        <f>REPLACE(טבלה1[[#This Row],[url]],19,3,"com")</f>
        <v>https://www.udemy.com/estacio-analise-de-concessao-de-credito/</v>
      </c>
      <c r="H3172" t="b">
        <v>1</v>
      </c>
      <c r="I3172" s="4">
        <v>20</v>
      </c>
      <c r="J3172" s="5">
        <v>31</v>
      </c>
      <c r="K3172" s="5">
        <v>11</v>
      </c>
      <c r="L3172" s="5">
        <v>20</v>
      </c>
      <c r="M3172">
        <v>1</v>
      </c>
      <c r="N3172" t="str">
        <f>VLOOKUP(טבלה1[[#This Row],[level_id]],Level_id!$A$2:$B$5,2)</f>
        <v>All levels</v>
      </c>
      <c r="O3172" t="str">
        <f>LOWER(טבלה1[[#This Row],[level_desc]])</f>
        <v>all levels</v>
      </c>
      <c r="P3172" s="3" t="str">
        <f>UPPER(טבלה1[[#This Row],[small letters]])</f>
        <v>ALL LEVELS</v>
      </c>
      <c r="Q3172">
        <f>LEN(טבלה1[[#This Row],[no spaces]])</f>
        <v>10</v>
      </c>
      <c r="R3172" t="str">
        <f>TRIM(טבלה1[[#This Row],[small letters]])</f>
        <v>all levels</v>
      </c>
      <c r="S3172" s="6">
        <v>10.5</v>
      </c>
      <c r="T3172" s="12">
        <v>42550</v>
      </c>
      <c r="U3172" s="6">
        <f>DAY(טבלה1[[#This Row],[published_date]])</f>
        <v>29</v>
      </c>
      <c r="V3172" s="6">
        <f>MONTH(טבלה1[[#This Row],[published_date]])</f>
        <v>6</v>
      </c>
      <c r="W3172" s="6">
        <f>YEAR(טבלה1[[#This Row],[published_date]])</f>
        <v>2016</v>
      </c>
      <c r="X3172">
        <v>1</v>
      </c>
      <c r="Y3172" t="str">
        <f>VLOOKUP(טבלה1[[#This Row],[subject_id]],Subject_id!$A$2:$B$5,2)</f>
        <v>Business Finance</v>
      </c>
      <c r="Z3172" s="7">
        <v>43318</v>
      </c>
      <c r="AA3172">
        <f>_xlfn.DAYS(טבלה1[[#This Row],[Removal_date]],טבלה1[[#This Row],[published_date]])</f>
        <v>768</v>
      </c>
      <c r="AB3172" s="4">
        <f>טבלה1[[#This Row],[price]]*טבלה1[[#This Row],[num_subscribers]]</f>
        <v>620</v>
      </c>
    </row>
    <row r="3173" spans="1:28" x14ac:dyDescent="0.3">
      <c r="A3173">
        <v>869716</v>
      </c>
      <c r="B3173" t="s">
        <v>1836</v>
      </c>
      <c r="C3173" t="str">
        <f>LEFT(טבלה1[[#This Row],[course_title]],10)</f>
        <v>æ ªå¼æŠ•è</v>
      </c>
      <c r="D3173" t="str">
        <f>RIGHT(טבלה1[[#This Row],[course_title]],10)</f>
        <v>†ã«ãªã‚‹</v>
      </c>
      <c r="E3173" t="str">
        <f>MID(טבלה1[[#This Row],[course_title]],2,10)</f>
        <v> ªå¼æŠ•è³</v>
      </c>
      <c r="F3173" t="s">
        <v>1837</v>
      </c>
      <c r="G3173" t="str">
        <f>REPLACE(טבלה1[[#This Row],[url]],19,3,"com")</f>
        <v>https://www.udemy.com/jun-sakai-trading-course4/</v>
      </c>
      <c r="H3173" t="b">
        <v>1</v>
      </c>
      <c r="I3173" s="4">
        <v>20</v>
      </c>
      <c r="J3173" s="5">
        <v>68</v>
      </c>
      <c r="K3173" s="5">
        <v>10</v>
      </c>
      <c r="L3173" s="5">
        <v>45</v>
      </c>
      <c r="M3173">
        <v>4</v>
      </c>
      <c r="N3173" t="str">
        <f>VLOOKUP(טבלה1[[#This Row],[level_id]],Level_id!$A$2:$B$5,2)</f>
        <v>Intermediate Level</v>
      </c>
      <c r="O3173" t="str">
        <f>LOWER(טבלה1[[#This Row],[level_desc]])</f>
        <v>intermediate level</v>
      </c>
      <c r="P3173" s="3" t="str">
        <f>UPPER(טבלה1[[#This Row],[small letters]])</f>
        <v>INTERMEDIATE LEVEL</v>
      </c>
      <c r="Q3173">
        <f>LEN(טבלה1[[#This Row],[no spaces]])</f>
        <v>18</v>
      </c>
      <c r="R3173" t="str">
        <f>TRIM(טבלה1[[#This Row],[small letters]])</f>
        <v>intermediate level</v>
      </c>
      <c r="S3173" s="6">
        <v>2.5</v>
      </c>
      <c r="T3173" s="12">
        <v>42552</v>
      </c>
      <c r="U3173" s="6">
        <f>DAY(טבלה1[[#This Row],[published_date]])</f>
        <v>1</v>
      </c>
      <c r="V3173" s="6">
        <f>MONTH(טבלה1[[#This Row],[published_date]])</f>
        <v>7</v>
      </c>
      <c r="W3173" s="6">
        <f>YEAR(טבלה1[[#This Row],[published_date]])</f>
        <v>2016</v>
      </c>
      <c r="X3173">
        <v>1</v>
      </c>
      <c r="Y3173" t="str">
        <f>VLOOKUP(טבלה1[[#This Row],[subject_id]],Subject_id!$A$2:$B$5,2)</f>
        <v>Business Finance</v>
      </c>
      <c r="Z3173" s="7">
        <v>44114</v>
      </c>
      <c r="AA3173">
        <f>_xlfn.DAYS(טבלה1[[#This Row],[Removal_date]],טבלה1[[#This Row],[published_date]])</f>
        <v>1562</v>
      </c>
      <c r="AB3173" s="4">
        <f>טבלה1[[#This Row],[price]]*טבלה1[[#This Row],[num_subscribers]]</f>
        <v>1360</v>
      </c>
    </row>
    <row r="3174" spans="1:28" x14ac:dyDescent="0.3">
      <c r="A3174">
        <v>871682</v>
      </c>
      <c r="B3174" t="s">
        <v>1776</v>
      </c>
      <c r="C3174" t="str">
        <f>LEFT(טבלה1[[#This Row],[course_title]],10)</f>
        <v>Aprenda  a</v>
      </c>
      <c r="D3174" t="str">
        <f>RIGHT(טבלה1[[#This Row],[course_title]],10)</f>
        <v>a Investir</v>
      </c>
      <c r="E3174" t="str">
        <f>MID(טבלה1[[#This Row],[course_title]],2,10)</f>
        <v xml:space="preserve">prenda  a </v>
      </c>
      <c r="F3174" t="s">
        <v>1777</v>
      </c>
      <c r="G3174" t="str">
        <f>REPLACE(טבלה1[[#This Row],[url]],19,3,"com")</f>
        <v>https://www.udemy.com/estacio-educacao-financeira/</v>
      </c>
      <c r="H3174" t="b">
        <v>1</v>
      </c>
      <c r="I3174" s="4">
        <v>20</v>
      </c>
      <c r="J3174" s="5">
        <v>34</v>
      </c>
      <c r="K3174" s="5">
        <v>4</v>
      </c>
      <c r="L3174" s="5">
        <v>9</v>
      </c>
      <c r="M3174">
        <v>1</v>
      </c>
      <c r="N3174" t="str">
        <f>VLOOKUP(טבלה1[[#This Row],[level_id]],Level_id!$A$2:$B$5,2)</f>
        <v>All levels</v>
      </c>
      <c r="O3174" t="str">
        <f>LOWER(טבלה1[[#This Row],[level_desc]])</f>
        <v>all levels</v>
      </c>
      <c r="P3174" s="3" t="str">
        <f>UPPER(טבלה1[[#This Row],[small letters]])</f>
        <v>ALL LEVELS</v>
      </c>
      <c r="Q3174">
        <f>LEN(טבלה1[[#This Row],[no spaces]])</f>
        <v>10</v>
      </c>
      <c r="R3174" t="str">
        <f>TRIM(טבלה1[[#This Row],[small letters]])</f>
        <v>all levels</v>
      </c>
      <c r="S3174" s="6">
        <v>8</v>
      </c>
      <c r="T3174" s="12">
        <v>42551</v>
      </c>
      <c r="U3174" s="6">
        <f>DAY(טבלה1[[#This Row],[published_date]])</f>
        <v>30</v>
      </c>
      <c r="V3174" s="6">
        <f>MONTH(טבלה1[[#This Row],[published_date]])</f>
        <v>6</v>
      </c>
      <c r="W3174" s="6">
        <f>YEAR(טבלה1[[#This Row],[published_date]])</f>
        <v>2016</v>
      </c>
      <c r="X3174">
        <v>1</v>
      </c>
      <c r="Y3174" t="str">
        <f>VLOOKUP(טבלה1[[#This Row],[subject_id]],Subject_id!$A$2:$B$5,2)</f>
        <v>Business Finance</v>
      </c>
      <c r="Z3174" s="7">
        <v>43318</v>
      </c>
      <c r="AA3174">
        <f>_xlfn.DAYS(טבלה1[[#This Row],[Removal_date]],טבלה1[[#This Row],[published_date]])</f>
        <v>767</v>
      </c>
      <c r="AB3174" s="4">
        <f>טבלה1[[#This Row],[price]]*טבלה1[[#This Row],[num_subscribers]]</f>
        <v>680</v>
      </c>
    </row>
    <row r="3175" spans="1:28" x14ac:dyDescent="0.3">
      <c r="A3175">
        <v>872262</v>
      </c>
      <c r="B3175" t="s">
        <v>2486</v>
      </c>
      <c r="C3175" t="str">
        <f>LEFT(טבלה1[[#This Row],[course_title]],10)</f>
        <v>Adobe Phot</v>
      </c>
      <c r="D3175" t="str">
        <f>RIGHT(טבלה1[[#This Row],[course_title]],10)</f>
        <v>cial Media</v>
      </c>
      <c r="E3175" t="str">
        <f>MID(טבלה1[[#This Row],[course_title]],2,10)</f>
        <v>dobe Photo</v>
      </c>
      <c r="F3175" t="s">
        <v>2487</v>
      </c>
      <c r="G3175" t="str">
        <f>REPLACE(טבלה1[[#This Row],[url]],19,3,"com")</f>
        <v>https://www.udemy.com/adobe-photoshop-pentru-social-media/</v>
      </c>
      <c r="H3175" t="b">
        <v>1</v>
      </c>
      <c r="I3175" s="4">
        <v>20</v>
      </c>
      <c r="J3175" s="5">
        <v>0</v>
      </c>
      <c r="K3175" s="5">
        <v>0</v>
      </c>
      <c r="L3175" s="5">
        <v>12</v>
      </c>
      <c r="M3175">
        <v>2</v>
      </c>
      <c r="N3175" t="str">
        <f>VLOOKUP(טבלה1[[#This Row],[level_id]],Level_id!$A$2:$B$5,2)</f>
        <v>Beginner Level</v>
      </c>
      <c r="O3175" t="str">
        <f>LOWER(טבלה1[[#This Row],[level_desc]])</f>
        <v>beginner level</v>
      </c>
      <c r="P3175" s="3" t="str">
        <f>UPPER(טבלה1[[#This Row],[small letters]])</f>
        <v>BEGINNER LEVEL</v>
      </c>
      <c r="Q3175">
        <f>LEN(טבלה1[[#This Row],[no spaces]])</f>
        <v>14</v>
      </c>
      <c r="R3175" t="str">
        <f>TRIM(טבלה1[[#This Row],[small letters]])</f>
        <v>beginner level</v>
      </c>
      <c r="S3175" s="6">
        <v>0.56666666700000001</v>
      </c>
      <c r="T3175" s="12">
        <v>42529</v>
      </c>
      <c r="U3175" s="6">
        <f>DAY(טבלה1[[#This Row],[published_date]])</f>
        <v>8</v>
      </c>
      <c r="V3175" s="6">
        <f>MONTH(טבלה1[[#This Row],[published_date]])</f>
        <v>6</v>
      </c>
      <c r="W3175" s="6">
        <f>YEAR(טבלה1[[#This Row],[published_date]])</f>
        <v>2016</v>
      </c>
      <c r="X3175">
        <v>2</v>
      </c>
      <c r="Y3175" t="str">
        <f>VLOOKUP(טבלה1[[#This Row],[subject_id]],Subject_id!$A$2:$B$5,2)</f>
        <v>Graphic Design</v>
      </c>
      <c r="Z3175" s="7">
        <v>43465</v>
      </c>
      <c r="AA3175">
        <f>_xlfn.DAYS(טבלה1[[#This Row],[Removal_date]],טבלה1[[#This Row],[published_date]])</f>
        <v>936</v>
      </c>
      <c r="AB3175" s="4">
        <f>טבלה1[[#This Row],[price]]*טבלה1[[#This Row],[num_subscribers]]</f>
        <v>0</v>
      </c>
    </row>
    <row r="3176" spans="1:28" x14ac:dyDescent="0.3">
      <c r="A3176">
        <v>874960</v>
      </c>
      <c r="B3176" t="s">
        <v>5118</v>
      </c>
      <c r="C3176" t="str">
        <f>LEFT(טבלה1[[#This Row],[course_title]],10)</f>
        <v>Build a Re</v>
      </c>
      <c r="D3176" t="str">
        <f>RIGHT(טבלה1[[#This Row],[course_title]],10)</f>
        <v>ootstrap 4</v>
      </c>
      <c r="E3176" t="str">
        <f>MID(טבלה1[[#This Row],[course_title]],2,10)</f>
        <v>uild a Res</v>
      </c>
      <c r="F3176" t="s">
        <v>5119</v>
      </c>
      <c r="G3176" t="str">
        <f>REPLACE(טבלה1[[#This Row],[url]],19,3,"com")</f>
        <v>https://www.udemy.com/build-a-responsive-website-with-html5-css3-and-bootstrap-4/</v>
      </c>
      <c r="H3176" t="b">
        <v>1</v>
      </c>
      <c r="I3176" s="4">
        <v>20</v>
      </c>
      <c r="J3176" s="5">
        <v>5125</v>
      </c>
      <c r="K3176" s="5">
        <v>395</v>
      </c>
      <c r="L3176" s="5">
        <v>53</v>
      </c>
      <c r="M3176">
        <v>1</v>
      </c>
      <c r="N3176" t="str">
        <f>VLOOKUP(טבלה1[[#This Row],[level_id]],Level_id!$A$2:$B$5,2)</f>
        <v>All levels</v>
      </c>
      <c r="O3176" t="str">
        <f>LOWER(טבלה1[[#This Row],[level_desc]])</f>
        <v>all levels</v>
      </c>
      <c r="P3176" s="3" t="str">
        <f>UPPER(טבלה1[[#This Row],[small letters]])</f>
        <v>ALL LEVELS</v>
      </c>
      <c r="Q3176">
        <f>LEN(טבלה1[[#This Row],[no spaces]])</f>
        <v>10</v>
      </c>
      <c r="R3176" t="str">
        <f>TRIM(טבלה1[[#This Row],[small letters]])</f>
        <v>all levels</v>
      </c>
      <c r="S3176" s="6">
        <v>7</v>
      </c>
      <c r="T3176" s="12">
        <v>42591</v>
      </c>
      <c r="U3176" s="6">
        <f>DAY(טבלה1[[#This Row],[published_date]])</f>
        <v>9</v>
      </c>
      <c r="V3176" s="6">
        <f>MONTH(טבלה1[[#This Row],[published_date]])</f>
        <v>8</v>
      </c>
      <c r="W3176" s="6">
        <f>YEAR(טבלה1[[#This Row],[published_date]])</f>
        <v>2016</v>
      </c>
      <c r="X3176">
        <v>4</v>
      </c>
      <c r="Y3176" t="str">
        <f>VLOOKUP(טבלה1[[#This Row],[subject_id]],Subject_id!$A$2:$B$5,2)</f>
        <v>Web Development</v>
      </c>
      <c r="Z3176" s="7">
        <v>43734</v>
      </c>
      <c r="AA3176">
        <f>_xlfn.DAYS(טבלה1[[#This Row],[Removal_date]],טבלה1[[#This Row],[published_date]])</f>
        <v>1143</v>
      </c>
      <c r="AB3176" s="4">
        <f>טבלה1[[#This Row],[price]]*טבלה1[[#This Row],[num_subscribers]]</f>
        <v>102500</v>
      </c>
    </row>
    <row r="3177" spans="1:28" x14ac:dyDescent="0.3">
      <c r="A3177">
        <v>876544</v>
      </c>
      <c r="B3177" t="s">
        <v>5463</v>
      </c>
      <c r="C3177" t="str">
        <f>LEFT(טבלה1[[#This Row],[course_title]],10)</f>
        <v>ASP.NET We</v>
      </c>
      <c r="D3177" t="str">
        <f>RIGHT(טבלה1[[#This Row],[course_title]],10)</f>
        <v>2 Hands-On</v>
      </c>
      <c r="E3177" t="str">
        <f>MID(טבלה1[[#This Row],[course_title]],2,10)</f>
        <v>SP.NET Web</v>
      </c>
      <c r="F3177" t="s">
        <v>5464</v>
      </c>
      <c r="G3177" t="str">
        <f>REPLACE(טבלה1[[#This Row],[url]],19,3,"com")</f>
        <v>https://www.udemy.com/aspnet-web-api-2-hands-on/</v>
      </c>
      <c r="H3177" t="b">
        <v>1</v>
      </c>
      <c r="I3177" s="4">
        <v>20</v>
      </c>
      <c r="J3177" s="5">
        <v>2660</v>
      </c>
      <c r="K3177" s="5">
        <v>276</v>
      </c>
      <c r="L3177" s="5">
        <v>16</v>
      </c>
      <c r="M3177">
        <v>1</v>
      </c>
      <c r="N3177" t="str">
        <f>VLOOKUP(טבלה1[[#This Row],[level_id]],Level_id!$A$2:$B$5,2)</f>
        <v>All levels</v>
      </c>
      <c r="O3177" t="str">
        <f>LOWER(טבלה1[[#This Row],[level_desc]])</f>
        <v>all levels</v>
      </c>
      <c r="P3177" s="3" t="str">
        <f>UPPER(טבלה1[[#This Row],[small letters]])</f>
        <v>ALL LEVELS</v>
      </c>
      <c r="Q3177">
        <f>LEN(טבלה1[[#This Row],[no spaces]])</f>
        <v>10</v>
      </c>
      <c r="R3177" t="str">
        <f>TRIM(טבלה1[[#This Row],[small letters]])</f>
        <v>all levels</v>
      </c>
      <c r="S3177" s="6">
        <v>1.5</v>
      </c>
      <c r="T3177" s="12">
        <v>42540</v>
      </c>
      <c r="U3177" s="6">
        <f>DAY(טבלה1[[#This Row],[published_date]])</f>
        <v>19</v>
      </c>
      <c r="V3177" s="6">
        <f>MONTH(טבלה1[[#This Row],[published_date]])</f>
        <v>6</v>
      </c>
      <c r="W3177" s="6">
        <f>YEAR(טבלה1[[#This Row],[published_date]])</f>
        <v>2016</v>
      </c>
      <c r="X3177">
        <v>4</v>
      </c>
      <c r="Y3177" t="str">
        <f>VLOOKUP(טבלה1[[#This Row],[subject_id]],Subject_id!$A$2:$B$5,2)</f>
        <v>Web Development</v>
      </c>
      <c r="Z3177" s="7">
        <v>43734</v>
      </c>
      <c r="AA3177">
        <f>_xlfn.DAYS(טבלה1[[#This Row],[Removal_date]],טבלה1[[#This Row],[published_date]])</f>
        <v>1194</v>
      </c>
      <c r="AB3177" s="4">
        <f>טבלה1[[#This Row],[price]]*טבלה1[[#This Row],[num_subscribers]]</f>
        <v>53200</v>
      </c>
    </row>
    <row r="3178" spans="1:28" x14ac:dyDescent="0.3">
      <c r="A3178">
        <v>877106</v>
      </c>
      <c r="B3178" t="s">
        <v>826</v>
      </c>
      <c r="C3178" t="str">
        <f>LEFT(טבלה1[[#This Row],[course_title]],10)</f>
        <v>Forex trad</v>
      </c>
      <c r="D3178" t="str">
        <f>RIGHT(טבלה1[[#This Row],[course_title]],10)</f>
        <v>that work!</v>
      </c>
      <c r="E3178" t="str">
        <f>MID(טבלה1[[#This Row],[course_title]],2,10)</f>
        <v>orex tradi</v>
      </c>
      <c r="F3178" t="s">
        <v>827</v>
      </c>
      <c r="G3178" t="str">
        <f>REPLACE(טבלה1[[#This Row],[url]],19,3,"com")</f>
        <v>https://www.udemy.com/forex-trading-tactics-that-work/</v>
      </c>
      <c r="H3178" t="b">
        <v>1</v>
      </c>
      <c r="I3178" s="4">
        <v>20</v>
      </c>
      <c r="J3178" s="5">
        <v>10</v>
      </c>
      <c r="K3178" s="5">
        <v>1</v>
      </c>
      <c r="L3178" s="5">
        <v>5</v>
      </c>
      <c r="M3178">
        <v>2</v>
      </c>
      <c r="N3178" t="str">
        <f>VLOOKUP(טבלה1[[#This Row],[level_id]],Level_id!$A$2:$B$5,2)</f>
        <v>Beginner Level</v>
      </c>
      <c r="O3178" t="str">
        <f>LOWER(טבלה1[[#This Row],[level_desc]])</f>
        <v>beginner level</v>
      </c>
      <c r="P3178" s="3" t="str">
        <f>UPPER(טבלה1[[#This Row],[small letters]])</f>
        <v>BEGINNER LEVEL</v>
      </c>
      <c r="Q3178">
        <f>LEN(טבלה1[[#This Row],[no spaces]])</f>
        <v>14</v>
      </c>
      <c r="R3178" t="str">
        <f>TRIM(טבלה1[[#This Row],[small letters]])</f>
        <v>beginner level</v>
      </c>
      <c r="S3178" s="6">
        <v>0.6</v>
      </c>
      <c r="T3178" s="12">
        <v>42537</v>
      </c>
      <c r="U3178" s="6">
        <f>DAY(טבלה1[[#This Row],[published_date]])</f>
        <v>16</v>
      </c>
      <c r="V3178" s="6">
        <f>MONTH(טבלה1[[#This Row],[published_date]])</f>
        <v>6</v>
      </c>
      <c r="W3178" s="6">
        <f>YEAR(טבלה1[[#This Row],[published_date]])</f>
        <v>2016</v>
      </c>
      <c r="X3178">
        <v>1</v>
      </c>
      <c r="Y3178" t="str">
        <f>VLOOKUP(טבלה1[[#This Row],[subject_id]],Subject_id!$A$2:$B$5,2)</f>
        <v>Business Finance</v>
      </c>
      <c r="Z3178" s="7">
        <v>43245</v>
      </c>
      <c r="AA3178">
        <f>_xlfn.DAYS(טבלה1[[#This Row],[Removal_date]],טבלה1[[#This Row],[published_date]])</f>
        <v>708</v>
      </c>
      <c r="AB3178" s="4">
        <f>טבלה1[[#This Row],[price]]*טבלה1[[#This Row],[num_subscribers]]</f>
        <v>200</v>
      </c>
    </row>
    <row r="3179" spans="1:28" x14ac:dyDescent="0.3">
      <c r="A3179">
        <v>877968</v>
      </c>
      <c r="B3179" t="s">
        <v>2162</v>
      </c>
      <c r="C3179" t="str">
        <f>LEFT(טבלה1[[#This Row],[course_title]],10)</f>
        <v>Start-up f</v>
      </c>
      <c r="D3179" t="str">
        <f>RIGHT(טבלה1[[#This Row],[course_title]],10)</f>
        <v>fessionals</v>
      </c>
      <c r="E3179" t="str">
        <f>MID(טבלה1[[#This Row],[course_title]],2,10)</f>
        <v>tart-up fi</v>
      </c>
      <c r="F3179" t="s">
        <v>2163</v>
      </c>
      <c r="G3179" t="str">
        <f>REPLACE(טבלה1[[#This Row],[url]],19,3,"com")</f>
        <v>https://www.udemy.com/start-up-financial-modeling-for-non-finance-professionals/</v>
      </c>
      <c r="H3179" t="b">
        <v>1</v>
      </c>
      <c r="I3179" s="4">
        <v>20</v>
      </c>
      <c r="J3179" s="5">
        <v>11</v>
      </c>
      <c r="K3179" s="5">
        <v>0</v>
      </c>
      <c r="L3179" s="5">
        <v>19</v>
      </c>
      <c r="M3179">
        <v>1</v>
      </c>
      <c r="N3179" t="str">
        <f>VLOOKUP(טבלה1[[#This Row],[level_id]],Level_id!$A$2:$B$5,2)</f>
        <v>All levels</v>
      </c>
      <c r="O3179" t="str">
        <f>LOWER(טבלה1[[#This Row],[level_desc]])</f>
        <v>all levels</v>
      </c>
      <c r="P3179" s="3" t="str">
        <f>UPPER(טבלה1[[#This Row],[small letters]])</f>
        <v>ALL LEVELS</v>
      </c>
      <c r="Q3179">
        <f>LEN(טבלה1[[#This Row],[no spaces]])</f>
        <v>10</v>
      </c>
      <c r="R3179" t="str">
        <f>TRIM(טבלה1[[#This Row],[small letters]])</f>
        <v>all levels</v>
      </c>
      <c r="S3179" s="6">
        <v>4</v>
      </c>
      <c r="T3179" s="12">
        <v>42541</v>
      </c>
      <c r="U3179" s="6">
        <f>DAY(טבלה1[[#This Row],[published_date]])</f>
        <v>20</v>
      </c>
      <c r="V3179" s="6">
        <f>MONTH(טבלה1[[#This Row],[published_date]])</f>
        <v>6</v>
      </c>
      <c r="W3179" s="6">
        <f>YEAR(טבלה1[[#This Row],[published_date]])</f>
        <v>2016</v>
      </c>
      <c r="X3179">
        <v>1</v>
      </c>
      <c r="Y3179" t="str">
        <f>VLOOKUP(טבלה1[[#This Row],[subject_id]],Subject_id!$A$2:$B$5,2)</f>
        <v>Business Finance</v>
      </c>
      <c r="Z3179" s="7">
        <v>43734</v>
      </c>
      <c r="AA3179">
        <f>_xlfn.DAYS(טבלה1[[#This Row],[Removal_date]],טבלה1[[#This Row],[published_date]])</f>
        <v>1193</v>
      </c>
      <c r="AB3179" s="4">
        <f>טבלה1[[#This Row],[price]]*טבלה1[[#This Row],[num_subscribers]]</f>
        <v>220</v>
      </c>
    </row>
    <row r="3180" spans="1:28" x14ac:dyDescent="0.3">
      <c r="A3180">
        <v>881378</v>
      </c>
      <c r="B3180" t="s">
        <v>812</v>
      </c>
      <c r="C3180" t="str">
        <f>LEFT(טבלה1[[#This Row],[course_title]],10)</f>
        <v>Forex Trad</v>
      </c>
      <c r="D3180" t="str">
        <f>RIGHT(טבלה1[[#This Row],[course_title]],10)</f>
        <v>m Scratch!</v>
      </c>
      <c r="E3180" t="str">
        <f>MID(טבלה1[[#This Row],[course_title]],2,10)</f>
        <v>orex Tradi</v>
      </c>
      <c r="F3180" t="s">
        <v>813</v>
      </c>
      <c r="G3180" t="str">
        <f>REPLACE(טבלה1[[#This Row],[url]],19,3,"com")</f>
        <v>https://www.udemy.com/forex-trading-ultimate-course-to-get-you-started/</v>
      </c>
      <c r="H3180" t="b">
        <v>1</v>
      </c>
      <c r="I3180" s="4">
        <v>20</v>
      </c>
      <c r="J3180" s="5">
        <v>1423</v>
      </c>
      <c r="K3180" s="5">
        <v>103</v>
      </c>
      <c r="L3180" s="5">
        <v>37</v>
      </c>
      <c r="M3180">
        <v>2</v>
      </c>
      <c r="N3180" t="str">
        <f>VLOOKUP(טבלה1[[#This Row],[level_id]],Level_id!$A$2:$B$5,2)</f>
        <v>Beginner Level</v>
      </c>
      <c r="O3180" t="str">
        <f>LOWER(טבלה1[[#This Row],[level_desc]])</f>
        <v>beginner level</v>
      </c>
      <c r="P3180" s="3" t="str">
        <f>UPPER(טבלה1[[#This Row],[small letters]])</f>
        <v>BEGINNER LEVEL</v>
      </c>
      <c r="Q3180">
        <f>LEN(טבלה1[[#This Row],[no spaces]])</f>
        <v>14</v>
      </c>
      <c r="R3180" t="str">
        <f>TRIM(טבלה1[[#This Row],[small letters]])</f>
        <v>beginner level</v>
      </c>
      <c r="S3180" s="6">
        <v>1.5</v>
      </c>
      <c r="T3180" s="12">
        <v>42540</v>
      </c>
      <c r="U3180" s="6">
        <f>DAY(טבלה1[[#This Row],[published_date]])</f>
        <v>19</v>
      </c>
      <c r="V3180" s="6">
        <f>MONTH(טבלה1[[#This Row],[published_date]])</f>
        <v>6</v>
      </c>
      <c r="W3180" s="6">
        <f>YEAR(טבלה1[[#This Row],[published_date]])</f>
        <v>2016</v>
      </c>
      <c r="X3180">
        <v>1</v>
      </c>
      <c r="Y3180" t="str">
        <f>VLOOKUP(טבלה1[[#This Row],[subject_id]],Subject_id!$A$2:$B$5,2)</f>
        <v>Business Finance</v>
      </c>
      <c r="Z3180" s="7">
        <v>43245</v>
      </c>
      <c r="AA3180">
        <f>_xlfn.DAYS(טבלה1[[#This Row],[Removal_date]],טבלה1[[#This Row],[published_date]])</f>
        <v>705</v>
      </c>
      <c r="AB3180" s="4">
        <f>טבלה1[[#This Row],[price]]*טבלה1[[#This Row],[num_subscribers]]</f>
        <v>28460</v>
      </c>
    </row>
    <row r="3181" spans="1:28" x14ac:dyDescent="0.3">
      <c r="A3181">
        <v>881778</v>
      </c>
      <c r="B3181" t="s">
        <v>1370</v>
      </c>
      <c r="C3181" t="str">
        <f>LEFT(טבלה1[[#This Row],[course_title]],10)</f>
        <v>è³‡ç”£é‹ç</v>
      </c>
      <c r="D3181" t="str">
        <f>RIGHT(טבלה1[[#This Row],[course_title]],10)</f>
        <v>³ã‚¹å…¥é–€</v>
      </c>
      <c r="E3181" t="str">
        <f>MID(טבלה1[[#This Row],[course_title]],2,10)</f>
        <v>³‡ç”£é‹ç”</v>
      </c>
      <c r="F3181" t="s">
        <v>1371</v>
      </c>
      <c r="G3181" t="str">
        <f>REPLACE(טבלה1[[#This Row],[url]],19,3,"com")</f>
        <v>https://www.udemy.com/jun-sakai-trading-course5/</v>
      </c>
      <c r="H3181" t="b">
        <v>1</v>
      </c>
      <c r="I3181" s="4">
        <v>20</v>
      </c>
      <c r="J3181" s="5">
        <v>114</v>
      </c>
      <c r="K3181" s="5">
        <v>13</v>
      </c>
      <c r="L3181" s="5">
        <v>52</v>
      </c>
      <c r="M3181">
        <v>2</v>
      </c>
      <c r="N3181" t="str">
        <f>VLOOKUP(טבלה1[[#This Row],[level_id]],Level_id!$A$2:$B$5,2)</f>
        <v>Beginner Level</v>
      </c>
      <c r="O3181" t="str">
        <f>LOWER(טבלה1[[#This Row],[level_desc]])</f>
        <v>beginner level</v>
      </c>
      <c r="P3181" s="3" t="str">
        <f>UPPER(טבלה1[[#This Row],[small letters]])</f>
        <v>BEGINNER LEVEL</v>
      </c>
      <c r="Q3181">
        <f>LEN(טבלה1[[#This Row],[no spaces]])</f>
        <v>14</v>
      </c>
      <c r="R3181" t="str">
        <f>TRIM(טבלה1[[#This Row],[small letters]])</f>
        <v>beginner level</v>
      </c>
      <c r="S3181" s="6">
        <v>4</v>
      </c>
      <c r="T3181" s="12">
        <v>42558</v>
      </c>
      <c r="U3181" s="6">
        <f>DAY(טבלה1[[#This Row],[published_date]])</f>
        <v>7</v>
      </c>
      <c r="V3181" s="6">
        <f>MONTH(טבלה1[[#This Row],[published_date]])</f>
        <v>7</v>
      </c>
      <c r="W3181" s="6">
        <f>YEAR(טבלה1[[#This Row],[published_date]])</f>
        <v>2016</v>
      </c>
      <c r="X3181">
        <v>1</v>
      </c>
      <c r="Y3181" t="str">
        <f>VLOOKUP(טבלה1[[#This Row],[subject_id]],Subject_id!$A$2:$B$5,2)</f>
        <v>Business Finance</v>
      </c>
      <c r="Z3181" s="7">
        <v>43465</v>
      </c>
      <c r="AA3181">
        <f>_xlfn.DAYS(טבלה1[[#This Row],[Removal_date]],טבלה1[[#This Row],[published_date]])</f>
        <v>907</v>
      </c>
      <c r="AB3181" s="4">
        <f>טבלה1[[#This Row],[price]]*טבלה1[[#This Row],[num_subscribers]]</f>
        <v>2280</v>
      </c>
    </row>
    <row r="3182" spans="1:28" x14ac:dyDescent="0.3">
      <c r="A3182">
        <v>882276</v>
      </c>
      <c r="B3182" t="s">
        <v>1512</v>
      </c>
      <c r="C3182" t="str">
        <f>LEFT(טבלה1[[#This Row],[course_title]],10)</f>
        <v>Forex - To</v>
      </c>
      <c r="D3182" t="str">
        <f>RIGHT(טבלה1[[#This Row],[course_title]],10)</f>
        <v>t Strategy</v>
      </c>
      <c r="E3182" t="str">
        <f>MID(טבלה1[[#This Row],[course_title]],2,10)</f>
        <v>orex - Top</v>
      </c>
      <c r="F3182" t="s">
        <v>1513</v>
      </c>
      <c r="G3182" t="str">
        <f>REPLACE(טבלה1[[#This Row],[url]],19,3,"com")</f>
        <v>https://www.udemy.com/forex-millionaire-money-management-strategy/</v>
      </c>
      <c r="H3182" t="b">
        <v>1</v>
      </c>
      <c r="I3182" s="4">
        <v>20</v>
      </c>
      <c r="J3182" s="5">
        <v>18</v>
      </c>
      <c r="K3182" s="5">
        <v>4</v>
      </c>
      <c r="L3182" s="5">
        <v>13</v>
      </c>
      <c r="M3182">
        <v>1</v>
      </c>
      <c r="N3182" t="str">
        <f>VLOOKUP(טבלה1[[#This Row],[level_id]],Level_id!$A$2:$B$5,2)</f>
        <v>All levels</v>
      </c>
      <c r="O3182" t="str">
        <f>LOWER(טבלה1[[#This Row],[level_desc]])</f>
        <v>all levels</v>
      </c>
      <c r="P3182" s="3" t="str">
        <f>UPPER(טבלה1[[#This Row],[small letters]])</f>
        <v>ALL LEVELS</v>
      </c>
      <c r="Q3182">
        <f>LEN(טבלה1[[#This Row],[no spaces]])</f>
        <v>10</v>
      </c>
      <c r="R3182" t="str">
        <f>TRIM(טבלה1[[#This Row],[small letters]])</f>
        <v>all levels</v>
      </c>
      <c r="S3182" s="6">
        <v>0.58333333300000001</v>
      </c>
      <c r="T3182" s="12">
        <v>42541</v>
      </c>
      <c r="U3182" s="6">
        <f>DAY(טבלה1[[#This Row],[published_date]])</f>
        <v>20</v>
      </c>
      <c r="V3182" s="6">
        <f>MONTH(טבלה1[[#This Row],[published_date]])</f>
        <v>6</v>
      </c>
      <c r="W3182" s="6">
        <f>YEAR(טבלה1[[#This Row],[published_date]])</f>
        <v>2016</v>
      </c>
      <c r="X3182">
        <v>1</v>
      </c>
      <c r="Y3182" t="str">
        <f>VLOOKUP(טבלה1[[#This Row],[subject_id]],Subject_id!$A$2:$B$5,2)</f>
        <v>Business Finance</v>
      </c>
      <c r="Z3182" s="7">
        <v>43318</v>
      </c>
      <c r="AA3182">
        <f>_xlfn.DAYS(טבלה1[[#This Row],[Removal_date]],טבלה1[[#This Row],[published_date]])</f>
        <v>777</v>
      </c>
      <c r="AB3182" s="4">
        <f>טבלה1[[#This Row],[price]]*טבלה1[[#This Row],[num_subscribers]]</f>
        <v>360</v>
      </c>
    </row>
    <row r="3183" spans="1:28" x14ac:dyDescent="0.3">
      <c r="A3183">
        <v>883394</v>
      </c>
      <c r="B3183" t="s">
        <v>2256</v>
      </c>
      <c r="C3183" t="str">
        <f>LEFT(טבלה1[[#This Row],[course_title]],10)</f>
        <v>Forex - Ca</v>
      </c>
      <c r="D3183" t="str">
        <f>RIGHT(טבלה1[[#This Row],[course_title]],10)</f>
        <v>e Like Pro</v>
      </c>
      <c r="E3183" t="str">
        <f>MID(טבלה1[[#This Row],[course_title]],2,10)</f>
        <v>orex - Cal</v>
      </c>
      <c r="F3183" t="s">
        <v>2257</v>
      </c>
      <c r="G3183" t="str">
        <f>REPLACE(טבלה1[[#This Row],[url]],19,3,"com")</f>
        <v>https://www.udemy.com/forex-calculate-lot-size-like-pro/</v>
      </c>
      <c r="H3183" t="b">
        <v>1</v>
      </c>
      <c r="I3183" s="4">
        <v>20</v>
      </c>
      <c r="J3183" s="5">
        <v>543</v>
      </c>
      <c r="K3183" s="5">
        <v>14</v>
      </c>
      <c r="L3183" s="5">
        <v>11</v>
      </c>
      <c r="M3183">
        <v>1</v>
      </c>
      <c r="N3183" t="str">
        <f>VLOOKUP(טבלה1[[#This Row],[level_id]],Level_id!$A$2:$B$5,2)</f>
        <v>All levels</v>
      </c>
      <c r="O3183" t="str">
        <f>LOWER(טבלה1[[#This Row],[level_desc]])</f>
        <v>all levels</v>
      </c>
      <c r="P3183" s="3" t="str">
        <f>UPPER(טבלה1[[#This Row],[small letters]])</f>
        <v>ALL LEVELS</v>
      </c>
      <c r="Q3183">
        <f>LEN(טבלה1[[#This Row],[no spaces]])</f>
        <v>10</v>
      </c>
      <c r="R3183" t="str">
        <f>TRIM(טבלה1[[#This Row],[small letters]])</f>
        <v>all levels</v>
      </c>
      <c r="S3183" s="6">
        <v>0.6</v>
      </c>
      <c r="T3183" s="12">
        <v>42542</v>
      </c>
      <c r="U3183" s="6">
        <f>DAY(טבלה1[[#This Row],[published_date]])</f>
        <v>21</v>
      </c>
      <c r="V3183" s="6">
        <f>MONTH(טבלה1[[#This Row],[published_date]])</f>
        <v>6</v>
      </c>
      <c r="W3183" s="6">
        <f>YEAR(טבלה1[[#This Row],[published_date]])</f>
        <v>2016</v>
      </c>
      <c r="X3183">
        <v>1</v>
      </c>
      <c r="Y3183" t="str">
        <f>VLOOKUP(טבלה1[[#This Row],[subject_id]],Subject_id!$A$2:$B$5,2)</f>
        <v>Business Finance</v>
      </c>
      <c r="Z3183" s="7">
        <v>43734</v>
      </c>
      <c r="AA3183">
        <f>_xlfn.DAYS(טבלה1[[#This Row],[Removal_date]],טבלה1[[#This Row],[published_date]])</f>
        <v>1192</v>
      </c>
      <c r="AB3183" s="4">
        <f>טבלה1[[#This Row],[price]]*טבלה1[[#This Row],[num_subscribers]]</f>
        <v>10860</v>
      </c>
    </row>
    <row r="3184" spans="1:28" x14ac:dyDescent="0.3">
      <c r="A3184">
        <v>888668</v>
      </c>
      <c r="B3184" t="s">
        <v>4334</v>
      </c>
      <c r="C3184" t="str">
        <f>LEFT(טבלה1[[#This Row],[course_title]],10)</f>
        <v>How to Sin</v>
      </c>
      <c r="D3184" t="str">
        <f>RIGHT(טבלה1[[#This Row],[course_title]],10)</f>
        <v>same time)</v>
      </c>
      <c r="E3184" t="str">
        <f>MID(טבלה1[[#This Row],[course_title]],2,10)</f>
        <v>ow to Sing</v>
      </c>
      <c r="F3184" t="s">
        <v>4335</v>
      </c>
      <c r="G3184" t="str">
        <f>REPLACE(טבלה1[[#This Row],[url]],19,3,"com")</f>
        <v>https://www.udemy.com/how-to-sing-and-play-the-guitar-at-the-same-time/</v>
      </c>
      <c r="H3184" t="b">
        <v>1</v>
      </c>
      <c r="I3184" s="4">
        <v>20</v>
      </c>
      <c r="J3184" s="5">
        <v>78</v>
      </c>
      <c r="K3184" s="5">
        <v>8</v>
      </c>
      <c r="L3184" s="5">
        <v>24</v>
      </c>
      <c r="M3184">
        <v>2</v>
      </c>
      <c r="N3184" t="str">
        <f>VLOOKUP(טבלה1[[#This Row],[level_id]],Level_id!$A$2:$B$5,2)</f>
        <v>Beginner Level</v>
      </c>
      <c r="O3184" t="str">
        <f>LOWER(טבלה1[[#This Row],[level_desc]])</f>
        <v>beginner level</v>
      </c>
      <c r="P3184" s="3" t="str">
        <f>UPPER(טבלה1[[#This Row],[small letters]])</f>
        <v>BEGINNER LEVEL</v>
      </c>
      <c r="Q3184">
        <f>LEN(טבלה1[[#This Row],[no spaces]])</f>
        <v>14</v>
      </c>
      <c r="R3184" t="str">
        <f>TRIM(טבלה1[[#This Row],[small letters]])</f>
        <v>beginner level</v>
      </c>
      <c r="S3184" s="6">
        <v>1.5</v>
      </c>
      <c r="T3184" s="12">
        <v>42569</v>
      </c>
      <c r="U3184" s="6">
        <f>DAY(טבלה1[[#This Row],[published_date]])</f>
        <v>18</v>
      </c>
      <c r="V3184" s="6">
        <f>MONTH(טבלה1[[#This Row],[published_date]])</f>
        <v>7</v>
      </c>
      <c r="W3184" s="6">
        <f>YEAR(טבלה1[[#This Row],[published_date]])</f>
        <v>2016</v>
      </c>
      <c r="X3184">
        <v>3</v>
      </c>
      <c r="Y3184" t="str">
        <f>VLOOKUP(טבלה1[[#This Row],[subject_id]],Subject_id!$A$2:$B$5,2)</f>
        <v>Musical Instruments</v>
      </c>
      <c r="Z3184" s="7">
        <v>43465</v>
      </c>
      <c r="AA3184">
        <f>_xlfn.DAYS(טבלה1[[#This Row],[Removal_date]],טבלה1[[#This Row],[published_date]])</f>
        <v>896</v>
      </c>
      <c r="AB3184" s="4">
        <f>טבלה1[[#This Row],[price]]*טבלה1[[#This Row],[num_subscribers]]</f>
        <v>1560</v>
      </c>
    </row>
    <row r="3185" spans="1:28" x14ac:dyDescent="0.3">
      <c r="A3185">
        <v>889824</v>
      </c>
      <c r="B3185" t="s">
        <v>244</v>
      </c>
      <c r="C3185" t="str">
        <f>LEFT(טבלה1[[#This Row],[course_title]],10)</f>
        <v>61% Profit</v>
      </c>
      <c r="D3185" t="str">
        <f>RIGHT(טבלה1[[#This Row],[course_title]],10)</f>
        <v>g Paradigm</v>
      </c>
      <c r="E3185" t="str">
        <f>MID(טבלה1[[#This Row],[course_title]],2,10)</f>
        <v xml:space="preserve">1% Profit </v>
      </c>
      <c r="F3185" t="s">
        <v>245</v>
      </c>
      <c r="G3185" t="str">
        <f>REPLACE(טבלה1[[#This Row],[url]],19,3,"com")</f>
        <v>https://www.udemy.com/61-profit-in-1-month-shattering-your-trading-paradigm/</v>
      </c>
      <c r="H3185" t="b">
        <v>1</v>
      </c>
      <c r="I3185" s="4">
        <v>20</v>
      </c>
      <c r="J3185" s="5">
        <v>1027</v>
      </c>
      <c r="K3185" s="5">
        <v>29</v>
      </c>
      <c r="L3185" s="5">
        <v>25</v>
      </c>
      <c r="M3185">
        <v>1</v>
      </c>
      <c r="N3185" t="str">
        <f>VLOOKUP(טבלה1[[#This Row],[level_id]],Level_id!$A$2:$B$5,2)</f>
        <v>All levels</v>
      </c>
      <c r="O3185" t="str">
        <f>LOWER(טבלה1[[#This Row],[level_desc]])</f>
        <v>all levels</v>
      </c>
      <c r="P3185" s="3" t="str">
        <f>UPPER(טבלה1[[#This Row],[small letters]])</f>
        <v>ALL LEVELS</v>
      </c>
      <c r="Q3185">
        <f>LEN(טבלה1[[#This Row],[no spaces]])</f>
        <v>10</v>
      </c>
      <c r="R3185" t="str">
        <f>TRIM(טבלה1[[#This Row],[small letters]])</f>
        <v>all levels</v>
      </c>
      <c r="S3185" s="6">
        <v>1.5</v>
      </c>
      <c r="T3185" s="12">
        <v>42569</v>
      </c>
      <c r="U3185" s="6">
        <f>DAY(טבלה1[[#This Row],[published_date]])</f>
        <v>18</v>
      </c>
      <c r="V3185" s="6">
        <f>MONTH(טבלה1[[#This Row],[published_date]])</f>
        <v>7</v>
      </c>
      <c r="W3185" s="6">
        <f>YEAR(טבלה1[[#This Row],[published_date]])</f>
        <v>2016</v>
      </c>
      <c r="X3185">
        <v>1</v>
      </c>
      <c r="Y3185" t="str">
        <f>VLOOKUP(טבלה1[[#This Row],[subject_id]],Subject_id!$A$2:$B$5,2)</f>
        <v>Business Finance</v>
      </c>
      <c r="Z3185" s="7">
        <v>43408</v>
      </c>
      <c r="AA3185">
        <f>_xlfn.DAYS(טבלה1[[#This Row],[Removal_date]],טבלה1[[#This Row],[published_date]])</f>
        <v>839</v>
      </c>
      <c r="AB3185" s="4">
        <f>טבלה1[[#This Row],[price]]*טבלה1[[#This Row],[num_subscribers]]</f>
        <v>20540</v>
      </c>
    </row>
    <row r="3186" spans="1:28" x14ac:dyDescent="0.3">
      <c r="A3186">
        <v>891484</v>
      </c>
      <c r="B3186" t="s">
        <v>194</v>
      </c>
      <c r="C3186" t="str">
        <f>LEFT(טבלה1[[#This Row],[course_title]],10)</f>
        <v>Forex Trad</v>
      </c>
      <c r="D3186" t="str">
        <f>RIGHT(טבלה1[[#This Row],[course_title]],10)</f>
        <v>l Analysis</v>
      </c>
      <c r="E3186" t="str">
        <f>MID(טבלה1[[#This Row],[course_title]],2,10)</f>
        <v>orex Tradi</v>
      </c>
      <c r="F3186" t="s">
        <v>195</v>
      </c>
      <c r="G3186" t="str">
        <f>REPLACE(טבלה1[[#This Row],[url]],19,3,"com")</f>
        <v>https://www.udemy.com/forex-trading-advanced-fundamental-analysis/</v>
      </c>
      <c r="H3186" t="b">
        <v>1</v>
      </c>
      <c r="I3186" s="4">
        <v>20</v>
      </c>
      <c r="J3186" s="5">
        <v>1754</v>
      </c>
      <c r="K3186" s="5">
        <v>100</v>
      </c>
      <c r="L3186" s="5">
        <v>49</v>
      </c>
      <c r="M3186">
        <v>4</v>
      </c>
      <c r="N3186" t="str">
        <f>VLOOKUP(טבלה1[[#This Row],[level_id]],Level_id!$A$2:$B$5,2)</f>
        <v>Intermediate Level</v>
      </c>
      <c r="O3186" t="str">
        <f>LOWER(טבלה1[[#This Row],[level_desc]])</f>
        <v>intermediate level</v>
      </c>
      <c r="P3186" s="3" t="str">
        <f>UPPER(טבלה1[[#This Row],[small letters]])</f>
        <v>INTERMEDIATE LEVEL</v>
      </c>
      <c r="Q3186">
        <f>LEN(טבלה1[[#This Row],[no spaces]])</f>
        <v>18</v>
      </c>
      <c r="R3186" t="str">
        <f>TRIM(טבלה1[[#This Row],[small letters]])</f>
        <v>intermediate level</v>
      </c>
      <c r="S3186" s="6">
        <v>2.5</v>
      </c>
      <c r="T3186" s="12">
        <v>42551</v>
      </c>
      <c r="U3186" s="6">
        <f>DAY(טבלה1[[#This Row],[published_date]])</f>
        <v>30</v>
      </c>
      <c r="V3186" s="6">
        <f>MONTH(טבלה1[[#This Row],[published_date]])</f>
        <v>6</v>
      </c>
      <c r="W3186" s="6">
        <f>YEAR(טבלה1[[#This Row],[published_date]])</f>
        <v>2016</v>
      </c>
      <c r="X3186">
        <v>1</v>
      </c>
      <c r="Y3186" t="str">
        <f>VLOOKUP(טבלה1[[#This Row],[subject_id]],Subject_id!$A$2:$B$5,2)</f>
        <v>Business Finance</v>
      </c>
      <c r="Z3186" s="7">
        <v>44114</v>
      </c>
      <c r="AA3186">
        <f>_xlfn.DAYS(טבלה1[[#This Row],[Removal_date]],טבלה1[[#This Row],[published_date]])</f>
        <v>1563</v>
      </c>
      <c r="AB3186" s="4">
        <f>טבלה1[[#This Row],[price]]*טבלה1[[#This Row],[num_subscribers]]</f>
        <v>35080</v>
      </c>
    </row>
    <row r="3187" spans="1:28" x14ac:dyDescent="0.3">
      <c r="A3187">
        <v>894336</v>
      </c>
      <c r="B3187" t="s">
        <v>2004</v>
      </c>
      <c r="C3187" t="str">
        <f>LEFT(טבלה1[[#This Row],[course_title]],10)</f>
        <v>Master The</v>
      </c>
      <c r="D3187" t="str">
        <f>RIGHT(טבלה1[[#This Row],[course_title]],10)</f>
        <v>ns Trading</v>
      </c>
      <c r="E3187" t="str">
        <f>MID(טבלה1[[#This Row],[course_title]],2,10)</f>
        <v xml:space="preserve">aster The </v>
      </c>
      <c r="F3187" t="s">
        <v>2005</v>
      </c>
      <c r="G3187" t="str">
        <f>REPLACE(טבלה1[[#This Row],[url]],19,3,"com")</f>
        <v>https://www.udemy.com/master-the-psychology-of-forex-binary-options-trading/</v>
      </c>
      <c r="H3187" t="b">
        <v>1</v>
      </c>
      <c r="I3187" s="4">
        <v>20</v>
      </c>
      <c r="J3187" s="5">
        <v>53</v>
      </c>
      <c r="K3187" s="5">
        <v>16</v>
      </c>
      <c r="L3187" s="5">
        <v>7</v>
      </c>
      <c r="M3187">
        <v>4</v>
      </c>
      <c r="N3187" t="str">
        <f>VLOOKUP(טבלה1[[#This Row],[level_id]],Level_id!$A$2:$B$5,2)</f>
        <v>Intermediate Level</v>
      </c>
      <c r="O3187" t="str">
        <f>LOWER(טבלה1[[#This Row],[level_desc]])</f>
        <v>intermediate level</v>
      </c>
      <c r="P3187" s="3" t="str">
        <f>UPPER(טבלה1[[#This Row],[small letters]])</f>
        <v>INTERMEDIATE LEVEL</v>
      </c>
      <c r="Q3187">
        <f>LEN(טבלה1[[#This Row],[no spaces]])</f>
        <v>18</v>
      </c>
      <c r="R3187" t="str">
        <f>TRIM(טבלה1[[#This Row],[small letters]])</f>
        <v>intermediate level</v>
      </c>
      <c r="S3187" s="6">
        <v>1</v>
      </c>
      <c r="T3187" s="12">
        <v>42555</v>
      </c>
      <c r="U3187" s="6">
        <f>DAY(טבלה1[[#This Row],[published_date]])</f>
        <v>4</v>
      </c>
      <c r="V3187" s="6">
        <f>MONTH(טבלה1[[#This Row],[published_date]])</f>
        <v>7</v>
      </c>
      <c r="W3187" s="6">
        <f>YEAR(טבלה1[[#This Row],[published_date]])</f>
        <v>2016</v>
      </c>
      <c r="X3187">
        <v>1</v>
      </c>
      <c r="Y3187" t="str">
        <f>VLOOKUP(טבלה1[[#This Row],[subject_id]],Subject_id!$A$2:$B$5,2)</f>
        <v>Business Finance</v>
      </c>
      <c r="Z3187" s="7">
        <v>44114</v>
      </c>
      <c r="AA3187">
        <f>_xlfn.DAYS(טבלה1[[#This Row],[Removal_date]],טבלה1[[#This Row],[published_date]])</f>
        <v>1559</v>
      </c>
      <c r="AB3187" s="4">
        <f>טבלה1[[#This Row],[price]]*טבלה1[[#This Row],[num_subscribers]]</f>
        <v>1060</v>
      </c>
    </row>
    <row r="3188" spans="1:28" x14ac:dyDescent="0.3">
      <c r="A3188">
        <v>895030</v>
      </c>
      <c r="B3188" t="s">
        <v>1708</v>
      </c>
      <c r="C3188" t="str">
        <f>LEFT(טבלה1[[#This Row],[course_title]],10)</f>
        <v>Forex - Pr</v>
      </c>
      <c r="D3188" t="str">
        <f>RIGHT(טבלה1[[#This Row],[course_title]],10)</f>
        <v>l Strategy</v>
      </c>
      <c r="E3188" t="str">
        <f>MID(טבלה1[[#This Row],[course_title]],2,10)</f>
        <v>orex - Pri</v>
      </c>
      <c r="F3188" t="s">
        <v>1709</v>
      </c>
      <c r="G3188" t="str">
        <f>REPLACE(טבלה1[[#This Row],[url]],19,3,"com")</f>
        <v>https://www.udemy.com/forex-price-action-reversal-strategy/</v>
      </c>
      <c r="H3188" t="b">
        <v>1</v>
      </c>
      <c r="I3188" s="4">
        <v>20</v>
      </c>
      <c r="J3188" s="5">
        <v>38</v>
      </c>
      <c r="K3188" s="5">
        <v>6</v>
      </c>
      <c r="L3188" s="5">
        <v>16</v>
      </c>
      <c r="M3188">
        <v>1</v>
      </c>
      <c r="N3188" t="str">
        <f>VLOOKUP(טבלה1[[#This Row],[level_id]],Level_id!$A$2:$B$5,2)</f>
        <v>All levels</v>
      </c>
      <c r="O3188" t="str">
        <f>LOWER(טבלה1[[#This Row],[level_desc]])</f>
        <v>all levels</v>
      </c>
      <c r="P3188" s="3" t="str">
        <f>UPPER(טבלה1[[#This Row],[small letters]])</f>
        <v>ALL LEVELS</v>
      </c>
      <c r="Q3188">
        <f>LEN(טבלה1[[#This Row],[no spaces]])</f>
        <v>10</v>
      </c>
      <c r="R3188" t="str">
        <f>TRIM(טבלה1[[#This Row],[small letters]])</f>
        <v>all levels</v>
      </c>
      <c r="S3188" s="6">
        <v>1</v>
      </c>
      <c r="T3188" s="12">
        <v>42555</v>
      </c>
      <c r="U3188" s="6">
        <f>DAY(טבלה1[[#This Row],[published_date]])</f>
        <v>4</v>
      </c>
      <c r="V3188" s="6">
        <f>MONTH(טבלה1[[#This Row],[published_date]])</f>
        <v>7</v>
      </c>
      <c r="W3188" s="6">
        <f>YEAR(טבלה1[[#This Row],[published_date]])</f>
        <v>2016</v>
      </c>
      <c r="X3188">
        <v>1</v>
      </c>
      <c r="Y3188" t="str">
        <f>VLOOKUP(טבלה1[[#This Row],[subject_id]],Subject_id!$A$2:$B$5,2)</f>
        <v>Business Finance</v>
      </c>
      <c r="Z3188" s="7">
        <v>43318</v>
      </c>
      <c r="AA3188">
        <f>_xlfn.DAYS(טבלה1[[#This Row],[Removal_date]],טבלה1[[#This Row],[published_date]])</f>
        <v>763</v>
      </c>
      <c r="AB3188" s="4">
        <f>טבלה1[[#This Row],[price]]*טבלה1[[#This Row],[num_subscribers]]</f>
        <v>760</v>
      </c>
    </row>
    <row r="3189" spans="1:28" x14ac:dyDescent="0.3">
      <c r="A3189">
        <v>895096</v>
      </c>
      <c r="B3189" t="s">
        <v>7307</v>
      </c>
      <c r="C3189" t="str">
        <f>LEFT(טבלה1[[#This Row],[course_title]],10)</f>
        <v>Ultimate J</v>
      </c>
      <c r="D3189" t="str">
        <f>RIGHT(טבלה1[[#This Row],[course_title]],10)</f>
        <v>pt Objects</v>
      </c>
      <c r="E3189" t="str">
        <f>MID(טבלה1[[#This Row],[course_title]],2,10)</f>
        <v>ltimate Ja</v>
      </c>
      <c r="F3189" t="s">
        <v>7308</v>
      </c>
      <c r="G3189" t="str">
        <f>REPLACE(טבלה1[[#This Row],[url]],19,3,"com")</f>
        <v>https://www.udemy.com/js-objects/</v>
      </c>
      <c r="H3189" t="b">
        <v>1</v>
      </c>
      <c r="I3189" s="4">
        <v>20</v>
      </c>
      <c r="J3189" s="5">
        <v>1525</v>
      </c>
      <c r="K3189" s="5">
        <v>43</v>
      </c>
      <c r="L3189" s="5">
        <v>65</v>
      </c>
      <c r="M3189">
        <v>1</v>
      </c>
      <c r="N3189" t="str">
        <f>VLOOKUP(טבלה1[[#This Row],[level_id]],Level_id!$A$2:$B$5,2)</f>
        <v>All levels</v>
      </c>
      <c r="O3189" t="str">
        <f>LOWER(טבלה1[[#This Row],[level_desc]])</f>
        <v>all levels</v>
      </c>
      <c r="P3189" s="3" t="str">
        <f>UPPER(טבלה1[[#This Row],[small letters]])</f>
        <v>ALL LEVELS</v>
      </c>
      <c r="Q3189">
        <f>LEN(טבלה1[[#This Row],[no spaces]])</f>
        <v>10</v>
      </c>
      <c r="R3189" t="str">
        <f>TRIM(טבלה1[[#This Row],[small letters]])</f>
        <v>all levels</v>
      </c>
      <c r="S3189" s="6">
        <v>2.5</v>
      </c>
      <c r="T3189" s="12">
        <v>42558</v>
      </c>
      <c r="U3189" s="6">
        <f>DAY(טבלה1[[#This Row],[published_date]])</f>
        <v>7</v>
      </c>
      <c r="V3189" s="6">
        <f>MONTH(טבלה1[[#This Row],[published_date]])</f>
        <v>7</v>
      </c>
      <c r="W3189" s="6">
        <f>YEAR(טבלה1[[#This Row],[published_date]])</f>
        <v>2016</v>
      </c>
      <c r="X3189">
        <v>4</v>
      </c>
      <c r="Y3189" t="str">
        <f>VLOOKUP(טבלה1[[#This Row],[subject_id]],Subject_id!$A$2:$B$5,2)</f>
        <v>Web Development</v>
      </c>
      <c r="Z3189" s="7">
        <v>43734</v>
      </c>
      <c r="AA3189">
        <f>_xlfn.DAYS(טבלה1[[#This Row],[Removal_date]],טבלה1[[#This Row],[published_date]])</f>
        <v>1176</v>
      </c>
      <c r="AB3189" s="4">
        <f>טבלה1[[#This Row],[price]]*טבלה1[[#This Row],[num_subscribers]]</f>
        <v>30500</v>
      </c>
    </row>
    <row r="3190" spans="1:28" x14ac:dyDescent="0.3">
      <c r="A3190">
        <v>895394</v>
      </c>
      <c r="B3190" t="s">
        <v>3410</v>
      </c>
      <c r="C3190" t="str">
        <f>LEFT(טבלה1[[#This Row],[course_title]],10)</f>
        <v>How To Bui</v>
      </c>
      <c r="D3190" t="str">
        <f>RIGHT(טבלה1[[#This Row],[course_title]],10)</f>
        <v>n Business</v>
      </c>
      <c r="E3190" t="str">
        <f>MID(טבלה1[[#This Row],[course_title]],2,10)</f>
        <v>ow To Buil</v>
      </c>
      <c r="F3190" t="s">
        <v>3411</v>
      </c>
      <c r="G3190" t="str">
        <f>REPLACE(טבלה1[[#This Row],[url]],19,3,"com")</f>
        <v>https://www.udemy.com/how-to-build-your-own-web-banner-design-business/</v>
      </c>
      <c r="H3190" t="b">
        <v>1</v>
      </c>
      <c r="I3190" s="4">
        <v>20</v>
      </c>
      <c r="J3190" s="5">
        <v>5000</v>
      </c>
      <c r="K3190" s="5">
        <v>7</v>
      </c>
      <c r="L3190" s="5">
        <v>21</v>
      </c>
      <c r="M3190">
        <v>1</v>
      </c>
      <c r="N3190" t="str">
        <f>VLOOKUP(טבלה1[[#This Row],[level_id]],Level_id!$A$2:$B$5,2)</f>
        <v>All levels</v>
      </c>
      <c r="O3190" t="str">
        <f>LOWER(טבלה1[[#This Row],[level_desc]])</f>
        <v>all levels</v>
      </c>
      <c r="P3190" s="3" t="str">
        <f>UPPER(טבלה1[[#This Row],[small letters]])</f>
        <v>ALL LEVELS</v>
      </c>
      <c r="Q3190">
        <f>LEN(טבלה1[[#This Row],[no spaces]])</f>
        <v>10</v>
      </c>
      <c r="R3190" t="str">
        <f>TRIM(טבלה1[[#This Row],[small letters]])</f>
        <v>all levels</v>
      </c>
      <c r="S3190" s="6">
        <v>1</v>
      </c>
      <c r="T3190" s="12">
        <v>42556</v>
      </c>
      <c r="U3190" s="6">
        <f>DAY(טבלה1[[#This Row],[published_date]])</f>
        <v>5</v>
      </c>
      <c r="V3190" s="6">
        <f>MONTH(טבלה1[[#This Row],[published_date]])</f>
        <v>7</v>
      </c>
      <c r="W3190" s="6">
        <f>YEAR(טבלה1[[#This Row],[published_date]])</f>
        <v>2016</v>
      </c>
      <c r="X3190">
        <v>2</v>
      </c>
      <c r="Y3190" t="str">
        <f>VLOOKUP(טבלה1[[#This Row],[subject_id]],Subject_id!$A$2:$B$5,2)</f>
        <v>Graphic Design</v>
      </c>
      <c r="Z3190" s="7">
        <v>43734</v>
      </c>
      <c r="AA3190">
        <f>_xlfn.DAYS(טבלה1[[#This Row],[Removal_date]],טבלה1[[#This Row],[published_date]])</f>
        <v>1178</v>
      </c>
      <c r="AB3190" s="4">
        <f>טבלה1[[#This Row],[price]]*טבלה1[[#This Row],[num_subscribers]]</f>
        <v>100000</v>
      </c>
    </row>
    <row r="3191" spans="1:28" x14ac:dyDescent="0.3">
      <c r="A3191">
        <v>895936</v>
      </c>
      <c r="B3191" t="s">
        <v>1146</v>
      </c>
      <c r="C3191" t="str">
        <f>LEFT(טבלה1[[#This Row],[course_title]],10)</f>
        <v xml:space="preserve">Financial </v>
      </c>
      <c r="D3191" t="str">
        <f>RIGHT(טבלה1[[#This Row],[course_title]],10)</f>
        <v>Projection</v>
      </c>
      <c r="E3191" t="str">
        <f>MID(טבלה1[[#This Row],[course_title]],2,10)</f>
        <v>inancial M</v>
      </c>
      <c r="F3191" t="s">
        <v>1147</v>
      </c>
      <c r="G3191" t="str">
        <f>REPLACE(טבלה1[[#This Row],[url]],19,3,"com")</f>
        <v>https://www.udemy.com/financial-modelling-build-your-own-3-statement-projection/</v>
      </c>
      <c r="H3191" t="b">
        <v>1</v>
      </c>
      <c r="I3191" s="4">
        <v>20</v>
      </c>
      <c r="J3191" s="5">
        <v>1092</v>
      </c>
      <c r="K3191" s="5">
        <v>48</v>
      </c>
      <c r="L3191" s="5">
        <v>13</v>
      </c>
      <c r="M3191">
        <v>2</v>
      </c>
      <c r="N3191" t="str">
        <f>VLOOKUP(טבלה1[[#This Row],[level_id]],Level_id!$A$2:$B$5,2)</f>
        <v>Beginner Level</v>
      </c>
      <c r="O3191" t="str">
        <f>LOWER(טבלה1[[#This Row],[level_desc]])</f>
        <v>beginner level</v>
      </c>
      <c r="P3191" s="3" t="str">
        <f>UPPER(טבלה1[[#This Row],[small letters]])</f>
        <v>BEGINNER LEVEL</v>
      </c>
      <c r="Q3191">
        <f>LEN(טבלה1[[#This Row],[no spaces]])</f>
        <v>14</v>
      </c>
      <c r="R3191" t="str">
        <f>TRIM(טבלה1[[#This Row],[small letters]])</f>
        <v>beginner level</v>
      </c>
      <c r="S3191" s="6">
        <v>1</v>
      </c>
      <c r="T3191" s="12">
        <v>42556</v>
      </c>
      <c r="U3191" s="6">
        <f>DAY(טבלה1[[#This Row],[published_date]])</f>
        <v>5</v>
      </c>
      <c r="V3191" s="6">
        <f>MONTH(טבלה1[[#This Row],[published_date]])</f>
        <v>7</v>
      </c>
      <c r="W3191" s="6">
        <f>YEAR(טבלה1[[#This Row],[published_date]])</f>
        <v>2016</v>
      </c>
      <c r="X3191">
        <v>1</v>
      </c>
      <c r="Y3191" t="str">
        <f>VLOOKUP(טבלה1[[#This Row],[subject_id]],Subject_id!$A$2:$B$5,2)</f>
        <v>Business Finance</v>
      </c>
      <c r="Z3191" s="7">
        <v>43465</v>
      </c>
      <c r="AA3191">
        <f>_xlfn.DAYS(טבלה1[[#This Row],[Removal_date]],טבלה1[[#This Row],[published_date]])</f>
        <v>909</v>
      </c>
      <c r="AB3191" s="4">
        <f>טבלה1[[#This Row],[price]]*טבלה1[[#This Row],[num_subscribers]]</f>
        <v>21840</v>
      </c>
    </row>
    <row r="3192" spans="1:28" x14ac:dyDescent="0.3">
      <c r="A3192">
        <v>899240</v>
      </c>
      <c r="B3192" t="s">
        <v>3468</v>
      </c>
      <c r="C3192" t="str">
        <f>LEFT(טבלה1[[#This Row],[course_title]],10)</f>
        <v>illustrato</v>
      </c>
      <c r="D3192" t="str">
        <f>RIGHT(טבלה1[[#This Row],[course_title]],10)</f>
        <v>erramentas</v>
      </c>
      <c r="E3192" t="str">
        <f>MID(טבלה1[[#This Row],[course_title]],2,10)</f>
        <v>llustrator</v>
      </c>
      <c r="F3192" t="s">
        <v>3469</v>
      </c>
      <c r="G3192" t="str">
        <f>REPLACE(טבלה1[[#This Row],[url]],19,3,"com")</f>
        <v>https://www.udemy.com/illustratorcc20153/</v>
      </c>
      <c r="H3192" t="b">
        <v>1</v>
      </c>
      <c r="I3192" s="4">
        <v>20</v>
      </c>
      <c r="J3192" s="5">
        <v>13</v>
      </c>
      <c r="K3192" s="5">
        <v>6</v>
      </c>
      <c r="L3192" s="5">
        <v>12</v>
      </c>
      <c r="M3192">
        <v>2</v>
      </c>
      <c r="N3192" t="str">
        <f>VLOOKUP(טבלה1[[#This Row],[level_id]],Level_id!$A$2:$B$5,2)</f>
        <v>Beginner Level</v>
      </c>
      <c r="O3192" t="str">
        <f>LOWER(טבלה1[[#This Row],[level_desc]])</f>
        <v>beginner level</v>
      </c>
      <c r="P3192" s="3" t="str">
        <f>UPPER(טבלה1[[#This Row],[small letters]])</f>
        <v>BEGINNER LEVEL</v>
      </c>
      <c r="Q3192">
        <f>LEN(טבלה1[[#This Row],[no spaces]])</f>
        <v>14</v>
      </c>
      <c r="R3192" t="str">
        <f>TRIM(טבלה1[[#This Row],[small letters]])</f>
        <v>beginner level</v>
      </c>
      <c r="S3192" s="6">
        <v>1</v>
      </c>
      <c r="T3192" s="12">
        <v>42559</v>
      </c>
      <c r="U3192" s="6">
        <f>DAY(טבלה1[[#This Row],[published_date]])</f>
        <v>8</v>
      </c>
      <c r="V3192" s="6">
        <f>MONTH(טבלה1[[#This Row],[published_date]])</f>
        <v>7</v>
      </c>
      <c r="W3192" s="6">
        <f>YEAR(טבלה1[[#This Row],[published_date]])</f>
        <v>2016</v>
      </c>
      <c r="X3192">
        <v>2</v>
      </c>
      <c r="Y3192" t="str">
        <f>VLOOKUP(טבלה1[[#This Row],[subject_id]],Subject_id!$A$2:$B$5,2)</f>
        <v>Graphic Design</v>
      </c>
      <c r="Z3192" s="7">
        <v>43465</v>
      </c>
      <c r="AA3192">
        <f>_xlfn.DAYS(טבלה1[[#This Row],[Removal_date]],טבלה1[[#This Row],[published_date]])</f>
        <v>906</v>
      </c>
      <c r="AB3192" s="4">
        <f>טבלה1[[#This Row],[price]]*טבלה1[[#This Row],[num_subscribers]]</f>
        <v>260</v>
      </c>
    </row>
    <row r="3193" spans="1:28" x14ac:dyDescent="0.3">
      <c r="A3193">
        <v>899492</v>
      </c>
      <c r="B3193" t="s">
        <v>6070</v>
      </c>
      <c r="C3193" t="str">
        <f>LEFT(טבלה1[[#This Row],[course_title]],10)</f>
        <v>How to cre</v>
      </c>
      <c r="D3193" t="str">
        <f>RIGHT(טבלה1[[#This Row],[course_title]],10)</f>
        <v xml:space="preserve"> in 1 hour</v>
      </c>
      <c r="E3193" t="str">
        <f>MID(טבלה1[[#This Row],[course_title]],2,10)</f>
        <v>ow to crea</v>
      </c>
      <c r="F3193" t="s">
        <v>6071</v>
      </c>
      <c r="G3193" t="str">
        <f>REPLACE(טבלה1[[#This Row],[url]],19,3,"com")</f>
        <v>https://www.udemy.com/how-to-create-awesome-websites-and-e-commerce-in-1-hour/</v>
      </c>
      <c r="H3193" t="b">
        <v>1</v>
      </c>
      <c r="I3193" s="4">
        <v>20</v>
      </c>
      <c r="J3193" s="5">
        <v>937</v>
      </c>
      <c r="K3193" s="5">
        <v>4</v>
      </c>
      <c r="L3193" s="5">
        <v>10</v>
      </c>
      <c r="M3193">
        <v>1</v>
      </c>
      <c r="N3193" t="str">
        <f>VLOOKUP(טבלה1[[#This Row],[level_id]],Level_id!$A$2:$B$5,2)</f>
        <v>All levels</v>
      </c>
      <c r="O3193" t="str">
        <f>LOWER(טבלה1[[#This Row],[level_desc]])</f>
        <v>all levels</v>
      </c>
      <c r="P3193" s="3" t="str">
        <f>UPPER(טבלה1[[#This Row],[small letters]])</f>
        <v>ALL LEVELS</v>
      </c>
      <c r="Q3193">
        <f>LEN(טבלה1[[#This Row],[no spaces]])</f>
        <v>10</v>
      </c>
      <c r="R3193" t="str">
        <f>TRIM(טבלה1[[#This Row],[small letters]])</f>
        <v>all levels</v>
      </c>
      <c r="S3193" s="6">
        <v>1</v>
      </c>
      <c r="T3193" s="12">
        <v>42569</v>
      </c>
      <c r="U3193" s="6">
        <f>DAY(טבלה1[[#This Row],[published_date]])</f>
        <v>18</v>
      </c>
      <c r="V3193" s="6">
        <f>MONTH(טבלה1[[#This Row],[published_date]])</f>
        <v>7</v>
      </c>
      <c r="W3193" s="6">
        <f>YEAR(טבלה1[[#This Row],[published_date]])</f>
        <v>2016</v>
      </c>
      <c r="X3193">
        <v>4</v>
      </c>
      <c r="Y3193" t="str">
        <f>VLOOKUP(טבלה1[[#This Row],[subject_id]],Subject_id!$A$2:$B$5,2)</f>
        <v>Web Development</v>
      </c>
      <c r="Z3193" s="7">
        <v>43734</v>
      </c>
      <c r="AA3193">
        <f>_xlfn.DAYS(טבלה1[[#This Row],[Removal_date]],טבלה1[[#This Row],[published_date]])</f>
        <v>1165</v>
      </c>
      <c r="AB3193" s="4">
        <f>טבלה1[[#This Row],[price]]*טבלה1[[#This Row],[num_subscribers]]</f>
        <v>18740</v>
      </c>
    </row>
    <row r="3194" spans="1:28" x14ac:dyDescent="0.3">
      <c r="A3194">
        <v>900472</v>
      </c>
      <c r="B3194" t="s">
        <v>2388</v>
      </c>
      <c r="C3194" t="str">
        <f>LEFT(טבלה1[[#This Row],[course_title]],10)</f>
        <v>How To Ear</v>
      </c>
      <c r="D3194" t="str">
        <f>RIGHT(טבלה1[[#This Row],[course_title]],10)</f>
        <v>rch Engine</v>
      </c>
      <c r="E3194" t="str">
        <f>MID(טבלה1[[#This Row],[course_title]],2,10)</f>
        <v>ow To Earn</v>
      </c>
      <c r="F3194" t="s">
        <v>2389</v>
      </c>
      <c r="G3194" t="str">
        <f>REPLACE(טבלה1[[#This Row],[url]],19,3,"com")</f>
        <v>https://www.udemy.com/getting-paid-to-search-the-web/</v>
      </c>
      <c r="H3194" t="b">
        <v>1</v>
      </c>
      <c r="I3194" s="4">
        <v>20</v>
      </c>
      <c r="J3194" s="5">
        <v>89</v>
      </c>
      <c r="K3194" s="5">
        <v>23</v>
      </c>
      <c r="L3194" s="5">
        <v>10</v>
      </c>
      <c r="M3194">
        <v>1</v>
      </c>
      <c r="N3194" t="str">
        <f>VLOOKUP(טבלה1[[#This Row],[level_id]],Level_id!$A$2:$B$5,2)</f>
        <v>All levels</v>
      </c>
      <c r="O3194" t="str">
        <f>LOWER(טבלה1[[#This Row],[level_desc]])</f>
        <v>all levels</v>
      </c>
      <c r="P3194" s="3" t="str">
        <f>UPPER(טבלה1[[#This Row],[small letters]])</f>
        <v>ALL LEVELS</v>
      </c>
      <c r="Q3194">
        <f>LEN(טבלה1[[#This Row],[no spaces]])</f>
        <v>10</v>
      </c>
      <c r="R3194" t="str">
        <f>TRIM(טבלה1[[#This Row],[small letters]])</f>
        <v>all levels</v>
      </c>
      <c r="S3194" s="6">
        <v>1</v>
      </c>
      <c r="T3194" s="12">
        <v>42560</v>
      </c>
      <c r="U3194" s="6">
        <f>DAY(טבלה1[[#This Row],[published_date]])</f>
        <v>9</v>
      </c>
      <c r="V3194" s="6">
        <f>MONTH(טבלה1[[#This Row],[published_date]])</f>
        <v>7</v>
      </c>
      <c r="W3194" s="6">
        <f>YEAR(טבלה1[[#This Row],[published_date]])</f>
        <v>2016</v>
      </c>
      <c r="X3194">
        <v>1</v>
      </c>
      <c r="Y3194" t="str">
        <f>VLOOKUP(טבלה1[[#This Row],[subject_id]],Subject_id!$A$2:$B$5,2)</f>
        <v>Business Finance</v>
      </c>
      <c r="Z3194" s="7">
        <v>43734</v>
      </c>
      <c r="AA3194">
        <f>_xlfn.DAYS(טבלה1[[#This Row],[Removal_date]],טבלה1[[#This Row],[published_date]])</f>
        <v>1174</v>
      </c>
      <c r="AB3194" s="4">
        <f>טבלה1[[#This Row],[price]]*טבלה1[[#This Row],[num_subscribers]]</f>
        <v>1780</v>
      </c>
    </row>
    <row r="3195" spans="1:28" x14ac:dyDescent="0.3">
      <c r="A3195">
        <v>900794</v>
      </c>
      <c r="B3195" t="s">
        <v>6192</v>
      </c>
      <c r="C3195" t="str">
        <f>LEFT(טבלה1[[#This Row],[course_title]],10)</f>
        <v>JavaScript</v>
      </c>
      <c r="D3195" t="str">
        <f>RIGHT(טבלה1[[#This Row],[course_title]],10)</f>
        <v>Developers</v>
      </c>
      <c r="E3195" t="str">
        <f>MID(טבלה1[[#This Row],[course_title]],2,10)</f>
        <v xml:space="preserve">avaScript </v>
      </c>
      <c r="F3195" t="s">
        <v>6193</v>
      </c>
      <c r="G3195" t="str">
        <f>REPLACE(טבלה1[[#This Row],[url]],19,3,"com")</f>
        <v>https://www.udemy.com/javascript-basics-for-web-developers/</v>
      </c>
      <c r="H3195" t="b">
        <v>1</v>
      </c>
      <c r="I3195" s="4">
        <v>20</v>
      </c>
      <c r="J3195" s="5">
        <v>958</v>
      </c>
      <c r="K3195" s="5">
        <v>14</v>
      </c>
      <c r="L3195" s="5">
        <v>17</v>
      </c>
      <c r="M3195">
        <v>2</v>
      </c>
      <c r="N3195" t="str">
        <f>VLOOKUP(טבלה1[[#This Row],[level_id]],Level_id!$A$2:$B$5,2)</f>
        <v>Beginner Level</v>
      </c>
      <c r="O3195" t="str">
        <f>LOWER(טבלה1[[#This Row],[level_desc]])</f>
        <v>beginner level</v>
      </c>
      <c r="P3195" s="3" t="str">
        <f>UPPER(טבלה1[[#This Row],[small letters]])</f>
        <v>BEGINNER LEVEL</v>
      </c>
      <c r="Q3195">
        <f>LEN(טבלה1[[#This Row],[no spaces]])</f>
        <v>14</v>
      </c>
      <c r="R3195" t="str">
        <f>TRIM(טבלה1[[#This Row],[small letters]])</f>
        <v>beginner level</v>
      </c>
      <c r="S3195" s="6">
        <v>1</v>
      </c>
      <c r="T3195" s="12">
        <v>42562</v>
      </c>
      <c r="U3195" s="6">
        <f>DAY(טבלה1[[#This Row],[published_date]])</f>
        <v>11</v>
      </c>
      <c r="V3195" s="6">
        <f>MONTH(טבלה1[[#This Row],[published_date]])</f>
        <v>7</v>
      </c>
      <c r="W3195" s="6">
        <f>YEAR(טבלה1[[#This Row],[published_date]])</f>
        <v>2016</v>
      </c>
      <c r="X3195">
        <v>4</v>
      </c>
      <c r="Y3195" t="str">
        <f>VLOOKUP(טבלה1[[#This Row],[subject_id]],Subject_id!$A$2:$B$5,2)</f>
        <v>Web Development</v>
      </c>
      <c r="Z3195" s="7">
        <v>43465</v>
      </c>
      <c r="AA3195">
        <f>_xlfn.DAYS(טבלה1[[#This Row],[Removal_date]],טבלה1[[#This Row],[published_date]])</f>
        <v>903</v>
      </c>
      <c r="AB3195" s="4">
        <f>טבלה1[[#This Row],[price]]*טבלה1[[#This Row],[num_subscribers]]</f>
        <v>19160</v>
      </c>
    </row>
    <row r="3196" spans="1:28" x14ac:dyDescent="0.3">
      <c r="A3196">
        <v>903526</v>
      </c>
      <c r="B3196" t="s">
        <v>5870</v>
      </c>
      <c r="C3196" t="str">
        <f>LEFT(טבלה1[[#This Row],[course_title]],10)</f>
        <v>HTML Web D</v>
      </c>
      <c r="D3196" t="str">
        <f>RIGHT(טבלה1[[#This Row],[course_title]],10)</f>
        <v>ash Course</v>
      </c>
      <c r="E3196" t="str">
        <f>MID(טבלה1[[#This Row],[course_title]],2,10)</f>
        <v>TML Web De</v>
      </c>
      <c r="F3196" t="s">
        <v>5871</v>
      </c>
      <c r="G3196" t="str">
        <f>REPLACE(טבלה1[[#This Row],[url]],19,3,"com")</f>
        <v>https://www.udemy.com/html-tutorials/</v>
      </c>
      <c r="H3196" t="b">
        <v>1</v>
      </c>
      <c r="I3196" s="4">
        <v>20</v>
      </c>
      <c r="J3196" s="5">
        <v>4848</v>
      </c>
      <c r="K3196" s="5">
        <v>33</v>
      </c>
      <c r="L3196" s="5">
        <v>17</v>
      </c>
      <c r="M3196">
        <v>2</v>
      </c>
      <c r="N3196" t="str">
        <f>VLOOKUP(טבלה1[[#This Row],[level_id]],Level_id!$A$2:$B$5,2)</f>
        <v>Beginner Level</v>
      </c>
      <c r="O3196" t="str">
        <f>LOWER(טבלה1[[#This Row],[level_desc]])</f>
        <v>beginner level</v>
      </c>
      <c r="P3196" s="3" t="str">
        <f>UPPER(טבלה1[[#This Row],[small letters]])</f>
        <v>BEGINNER LEVEL</v>
      </c>
      <c r="Q3196">
        <f>LEN(טבלה1[[#This Row],[no spaces]])</f>
        <v>14</v>
      </c>
      <c r="R3196" t="str">
        <f>TRIM(טבלה1[[#This Row],[small letters]])</f>
        <v>beginner level</v>
      </c>
      <c r="S3196" s="6">
        <v>1.5</v>
      </c>
      <c r="T3196" s="12">
        <v>42584</v>
      </c>
      <c r="U3196" s="6">
        <f>DAY(טבלה1[[#This Row],[published_date]])</f>
        <v>2</v>
      </c>
      <c r="V3196" s="6">
        <f>MONTH(טבלה1[[#This Row],[published_date]])</f>
        <v>8</v>
      </c>
      <c r="W3196" s="6">
        <f>YEAR(טבלה1[[#This Row],[published_date]])</f>
        <v>2016</v>
      </c>
      <c r="X3196">
        <v>4</v>
      </c>
      <c r="Y3196" t="str">
        <f>VLOOKUP(טבלה1[[#This Row],[subject_id]],Subject_id!$A$2:$B$5,2)</f>
        <v>Web Development</v>
      </c>
      <c r="Z3196" s="7">
        <v>43465</v>
      </c>
      <c r="AA3196">
        <f>_xlfn.DAYS(טבלה1[[#This Row],[Removal_date]],טבלה1[[#This Row],[published_date]])</f>
        <v>881</v>
      </c>
      <c r="AB3196" s="4">
        <f>טבלה1[[#This Row],[price]]*טבלה1[[#This Row],[num_subscribers]]</f>
        <v>96960</v>
      </c>
    </row>
    <row r="3197" spans="1:28" x14ac:dyDescent="0.3">
      <c r="A3197">
        <v>904890</v>
      </c>
      <c r="B3197" t="s">
        <v>6685</v>
      </c>
      <c r="C3197" t="str">
        <f>LEFT(טבלה1[[#This Row],[course_title]],10)</f>
        <v xml:space="preserve">React for </v>
      </c>
      <c r="D3197" t="str">
        <f>RIGHT(טבלה1[[#This Row],[course_title]],10)</f>
        <v>l learners</v>
      </c>
      <c r="E3197" t="str">
        <f>MID(טבלה1[[#This Row],[course_title]],2,10)</f>
        <v>eact for v</v>
      </c>
      <c r="F3197" t="s">
        <v>6686</v>
      </c>
      <c r="G3197" t="str">
        <f>REPLACE(טבלה1[[#This Row],[url]],19,3,"com")</f>
        <v>https://www.udemy.com/react-for-visual-learners/</v>
      </c>
      <c r="H3197" t="b">
        <v>1</v>
      </c>
      <c r="I3197" s="4">
        <v>20</v>
      </c>
      <c r="J3197" s="5">
        <v>659</v>
      </c>
      <c r="K3197" s="5">
        <v>64</v>
      </c>
      <c r="L3197" s="5">
        <v>26</v>
      </c>
      <c r="M3197">
        <v>1</v>
      </c>
      <c r="N3197" t="str">
        <f>VLOOKUP(טבלה1[[#This Row],[level_id]],Level_id!$A$2:$B$5,2)</f>
        <v>All levels</v>
      </c>
      <c r="O3197" t="str">
        <f>LOWER(טבלה1[[#This Row],[level_desc]])</f>
        <v>all levels</v>
      </c>
      <c r="P3197" s="3" t="str">
        <f>UPPER(טבלה1[[#This Row],[small letters]])</f>
        <v>ALL LEVELS</v>
      </c>
      <c r="Q3197">
        <f>LEN(טבלה1[[#This Row],[no spaces]])</f>
        <v>10</v>
      </c>
      <c r="R3197" t="str">
        <f>TRIM(טבלה1[[#This Row],[small letters]])</f>
        <v>all levels</v>
      </c>
      <c r="S3197" s="6">
        <v>3.5</v>
      </c>
      <c r="T3197" s="12">
        <v>42569</v>
      </c>
      <c r="U3197" s="6">
        <f>DAY(טבלה1[[#This Row],[published_date]])</f>
        <v>18</v>
      </c>
      <c r="V3197" s="6">
        <f>MONTH(טבלה1[[#This Row],[published_date]])</f>
        <v>7</v>
      </c>
      <c r="W3197" s="6">
        <f>YEAR(טבלה1[[#This Row],[published_date]])</f>
        <v>2016</v>
      </c>
      <c r="X3197">
        <v>4</v>
      </c>
      <c r="Y3197" t="str">
        <f>VLOOKUP(טבלה1[[#This Row],[subject_id]],Subject_id!$A$2:$B$5,2)</f>
        <v>Web Development</v>
      </c>
      <c r="Z3197" s="7">
        <v>43734</v>
      </c>
      <c r="AA3197">
        <f>_xlfn.DAYS(טבלה1[[#This Row],[Removal_date]],טבלה1[[#This Row],[published_date]])</f>
        <v>1165</v>
      </c>
      <c r="AB3197" s="4">
        <f>טבלה1[[#This Row],[price]]*טבלה1[[#This Row],[num_subscribers]]</f>
        <v>13180</v>
      </c>
    </row>
    <row r="3198" spans="1:28" x14ac:dyDescent="0.3">
      <c r="A3198">
        <v>906760</v>
      </c>
      <c r="B3198" t="s">
        <v>3002</v>
      </c>
      <c r="C3198" t="str">
        <f>LEFT(טבלה1[[#This Row],[course_title]],10)</f>
        <v>Corel Draw</v>
      </c>
      <c r="D3198" t="str">
        <f>RIGHT(טבלה1[[#This Row],[course_title]],10)</f>
        <v>el Draw x7</v>
      </c>
      <c r="E3198" t="str">
        <f>MID(טבלה1[[#This Row],[course_title]],2,10)</f>
        <v xml:space="preserve">orel Draw </v>
      </c>
      <c r="F3198" t="s">
        <v>3003</v>
      </c>
      <c r="G3198" t="str">
        <f>REPLACE(טבלה1[[#This Row],[url]],19,3,"com")</f>
        <v>https://www.udemy.com/coreldrawx7/</v>
      </c>
      <c r="H3198" t="b">
        <v>1</v>
      </c>
      <c r="I3198" s="4">
        <v>20</v>
      </c>
      <c r="J3198" s="5">
        <v>164</v>
      </c>
      <c r="K3198" s="5">
        <v>43</v>
      </c>
      <c r="L3198" s="5">
        <v>62</v>
      </c>
      <c r="M3198">
        <v>1</v>
      </c>
      <c r="N3198" t="str">
        <f>VLOOKUP(טבלה1[[#This Row],[level_id]],Level_id!$A$2:$B$5,2)</f>
        <v>All levels</v>
      </c>
      <c r="O3198" t="str">
        <f>LOWER(טבלה1[[#This Row],[level_desc]])</f>
        <v>all levels</v>
      </c>
      <c r="P3198" s="3" t="str">
        <f>UPPER(טבלה1[[#This Row],[small letters]])</f>
        <v>ALL LEVELS</v>
      </c>
      <c r="Q3198">
        <f>LEN(טבלה1[[#This Row],[no spaces]])</f>
        <v>10</v>
      </c>
      <c r="R3198" t="str">
        <f>TRIM(טבלה1[[#This Row],[small letters]])</f>
        <v>all levels</v>
      </c>
      <c r="S3198" s="6">
        <v>12</v>
      </c>
      <c r="T3198" s="12">
        <v>42571</v>
      </c>
      <c r="U3198" s="6">
        <f>DAY(טבלה1[[#This Row],[published_date]])</f>
        <v>20</v>
      </c>
      <c r="V3198" s="6">
        <f>MONTH(טבלה1[[#This Row],[published_date]])</f>
        <v>7</v>
      </c>
      <c r="W3198" s="6">
        <f>YEAR(טבלה1[[#This Row],[published_date]])</f>
        <v>2016</v>
      </c>
      <c r="X3198">
        <v>2</v>
      </c>
      <c r="Y3198" t="str">
        <f>VLOOKUP(טבלה1[[#This Row],[subject_id]],Subject_id!$A$2:$B$5,2)</f>
        <v>Graphic Design</v>
      </c>
      <c r="Z3198" s="7">
        <v>43734</v>
      </c>
      <c r="AA3198">
        <f>_xlfn.DAYS(טבלה1[[#This Row],[Removal_date]],טבלה1[[#This Row],[published_date]])</f>
        <v>1163</v>
      </c>
      <c r="AB3198" s="4">
        <f>טבלה1[[#This Row],[price]]*טבלה1[[#This Row],[num_subscribers]]</f>
        <v>3280</v>
      </c>
    </row>
    <row r="3199" spans="1:28" x14ac:dyDescent="0.3">
      <c r="A3199">
        <v>907408</v>
      </c>
      <c r="B3199" t="s">
        <v>2859</v>
      </c>
      <c r="C3199" t="str">
        <f>LEFT(טבלה1[[#This Row],[course_title]],10)</f>
        <v xml:space="preserve">Morphing  </v>
      </c>
      <c r="D3199" t="str">
        <f>RIGHT(טבלה1[[#This Row],[course_title]],10)</f>
        <v>ed to know</v>
      </c>
      <c r="E3199" t="str">
        <f>MID(טבלה1[[#This Row],[course_title]],2,10)</f>
        <v>orphing  w</v>
      </c>
      <c r="F3199" t="s">
        <v>2860</v>
      </c>
      <c r="G3199" t="str">
        <f>REPLACE(טבלה1[[#This Row],[url]],19,3,"com")</f>
        <v>https://www.udemy.com/adobe-after-effect-morph-anything/</v>
      </c>
      <c r="H3199" t="b">
        <v>1</v>
      </c>
      <c r="I3199" s="4">
        <v>20</v>
      </c>
      <c r="J3199" s="5">
        <v>421</v>
      </c>
      <c r="K3199" s="5">
        <v>10</v>
      </c>
      <c r="L3199" s="5">
        <v>18</v>
      </c>
      <c r="M3199">
        <v>1</v>
      </c>
      <c r="N3199" t="str">
        <f>VLOOKUP(טבלה1[[#This Row],[level_id]],Level_id!$A$2:$B$5,2)</f>
        <v>All levels</v>
      </c>
      <c r="O3199" t="str">
        <f>LOWER(טבלה1[[#This Row],[level_desc]])</f>
        <v>all levels</v>
      </c>
      <c r="P3199" s="3" t="str">
        <f>UPPER(טבלה1[[#This Row],[small letters]])</f>
        <v>ALL LEVELS</v>
      </c>
      <c r="Q3199">
        <f>LEN(טבלה1[[#This Row],[no spaces]])</f>
        <v>10</v>
      </c>
      <c r="R3199" t="str">
        <f>TRIM(טבלה1[[#This Row],[small letters]])</f>
        <v>all levels</v>
      </c>
      <c r="S3199" s="6">
        <v>1</v>
      </c>
      <c r="T3199" s="12">
        <v>42572</v>
      </c>
      <c r="U3199" s="6">
        <f>DAY(טבלה1[[#This Row],[published_date]])</f>
        <v>21</v>
      </c>
      <c r="V3199" s="6">
        <f>MONTH(טבלה1[[#This Row],[published_date]])</f>
        <v>7</v>
      </c>
      <c r="W3199" s="6">
        <f>YEAR(טבלה1[[#This Row],[published_date]])</f>
        <v>2016</v>
      </c>
      <c r="X3199">
        <v>2</v>
      </c>
      <c r="Y3199" t="str">
        <f>VLOOKUP(טבלה1[[#This Row],[subject_id]],Subject_id!$A$2:$B$5,2)</f>
        <v>Graphic Design</v>
      </c>
      <c r="Z3199" s="7">
        <v>43734</v>
      </c>
      <c r="AA3199">
        <f>_xlfn.DAYS(טבלה1[[#This Row],[Removal_date]],טבלה1[[#This Row],[published_date]])</f>
        <v>1162</v>
      </c>
      <c r="AB3199" s="4">
        <f>טבלה1[[#This Row],[price]]*טבלה1[[#This Row],[num_subscribers]]</f>
        <v>8420</v>
      </c>
    </row>
    <row r="3200" spans="1:28" x14ac:dyDescent="0.3">
      <c r="A3200">
        <v>909970</v>
      </c>
      <c r="B3200" t="s">
        <v>3026</v>
      </c>
      <c r="C3200" t="str">
        <f>LEFT(טבלה1[[#This Row],[course_title]],10)</f>
        <v>Paint atmo</v>
      </c>
      <c r="D3200" t="str">
        <f>RIGHT(טבלה1[[#This Row],[course_title]],10)</f>
        <v>ft pastel!</v>
      </c>
      <c r="E3200" t="str">
        <f>MID(טבלה1[[#This Row],[course_title]],2,10)</f>
        <v>aint atmos</v>
      </c>
      <c r="F3200" t="s">
        <v>3027</v>
      </c>
      <c r="G3200" t="str">
        <f>REPLACE(טבלה1[[#This Row],[url]],19,3,"com")</f>
        <v>https://www.udemy.com/catch-the-sunset/</v>
      </c>
      <c r="H3200" t="b">
        <v>1</v>
      </c>
      <c r="I3200" s="4">
        <v>20</v>
      </c>
      <c r="J3200" s="5">
        <v>7</v>
      </c>
      <c r="K3200" s="5">
        <v>1</v>
      </c>
      <c r="L3200" s="5">
        <v>5</v>
      </c>
      <c r="M3200">
        <v>4</v>
      </c>
      <c r="N3200" t="str">
        <f>VLOOKUP(טבלה1[[#This Row],[level_id]],Level_id!$A$2:$B$5,2)</f>
        <v>Intermediate Level</v>
      </c>
      <c r="O3200" t="str">
        <f>LOWER(טבלה1[[#This Row],[level_desc]])</f>
        <v>intermediate level</v>
      </c>
      <c r="P3200" s="3" t="str">
        <f>UPPER(טבלה1[[#This Row],[small letters]])</f>
        <v>INTERMEDIATE LEVEL</v>
      </c>
      <c r="Q3200">
        <f>LEN(טבלה1[[#This Row],[no spaces]])</f>
        <v>18</v>
      </c>
      <c r="R3200" t="str">
        <f>TRIM(טבלה1[[#This Row],[small letters]])</f>
        <v>intermediate level</v>
      </c>
      <c r="S3200" s="6">
        <v>0.61666666699999995</v>
      </c>
      <c r="T3200" s="12">
        <v>42599</v>
      </c>
      <c r="U3200" s="6">
        <f>DAY(טבלה1[[#This Row],[published_date]])</f>
        <v>17</v>
      </c>
      <c r="V3200" s="6">
        <f>MONTH(טבלה1[[#This Row],[published_date]])</f>
        <v>8</v>
      </c>
      <c r="W3200" s="6">
        <f>YEAR(טבלה1[[#This Row],[published_date]])</f>
        <v>2016</v>
      </c>
      <c r="X3200">
        <v>2</v>
      </c>
      <c r="Y3200" t="str">
        <f>VLOOKUP(טבלה1[[#This Row],[subject_id]],Subject_id!$A$2:$B$5,2)</f>
        <v>Graphic Design</v>
      </c>
      <c r="Z3200" s="7">
        <v>44114</v>
      </c>
      <c r="AA3200">
        <f>_xlfn.DAYS(טבלה1[[#This Row],[Removal_date]],טבלה1[[#This Row],[published_date]])</f>
        <v>1515</v>
      </c>
      <c r="AB3200" s="4">
        <f>טבלה1[[#This Row],[price]]*טבלה1[[#This Row],[num_subscribers]]</f>
        <v>140</v>
      </c>
    </row>
    <row r="3201" spans="1:28" x14ac:dyDescent="0.3">
      <c r="A3201">
        <v>911712</v>
      </c>
      <c r="B3201" t="s">
        <v>6168</v>
      </c>
      <c r="C3201" t="str">
        <f>LEFT(טבלה1[[#This Row],[course_title]],10)</f>
        <v xml:space="preserve">Wordpress </v>
      </c>
      <c r="D3201" t="str">
        <f>RIGHT(טבלה1[[#This Row],[course_title]],10)</f>
        <v xml:space="preserve"> Migration</v>
      </c>
      <c r="E3201" t="str">
        <f>MID(טבלה1[[#This Row],[course_title]],2,10)</f>
        <v>ordpress S</v>
      </c>
      <c r="F3201" t="s">
        <v>6169</v>
      </c>
      <c r="G3201" t="str">
        <f>REPLACE(טבלה1[[#This Row],[url]],19,3,"com")</f>
        <v>https://www.udemy.com/wordpress-site-migration-tutorial/</v>
      </c>
      <c r="H3201" t="b">
        <v>1</v>
      </c>
      <c r="I3201" s="4">
        <v>20</v>
      </c>
      <c r="J3201" s="5">
        <v>1894</v>
      </c>
      <c r="K3201" s="5">
        <v>40</v>
      </c>
      <c r="L3201" s="5">
        <v>35</v>
      </c>
      <c r="M3201">
        <v>1</v>
      </c>
      <c r="N3201" t="str">
        <f>VLOOKUP(טבלה1[[#This Row],[level_id]],Level_id!$A$2:$B$5,2)</f>
        <v>All levels</v>
      </c>
      <c r="O3201" t="str">
        <f>LOWER(טבלה1[[#This Row],[level_desc]])</f>
        <v>all levels</v>
      </c>
      <c r="P3201" s="3" t="str">
        <f>UPPER(טבלה1[[#This Row],[small letters]])</f>
        <v>ALL LEVELS</v>
      </c>
      <c r="Q3201">
        <f>LEN(טבלה1[[#This Row],[no spaces]])</f>
        <v>10</v>
      </c>
      <c r="R3201" t="str">
        <f>TRIM(טבלה1[[#This Row],[small letters]])</f>
        <v>all levels</v>
      </c>
      <c r="S3201" s="6">
        <v>1.5</v>
      </c>
      <c r="T3201" s="12">
        <v>42579</v>
      </c>
      <c r="U3201" s="6">
        <f>DAY(טבלה1[[#This Row],[published_date]])</f>
        <v>28</v>
      </c>
      <c r="V3201" s="6">
        <f>MONTH(טבלה1[[#This Row],[published_date]])</f>
        <v>7</v>
      </c>
      <c r="W3201" s="6">
        <f>YEAR(טבלה1[[#This Row],[published_date]])</f>
        <v>2016</v>
      </c>
      <c r="X3201">
        <v>4</v>
      </c>
      <c r="Y3201" t="str">
        <f>VLOOKUP(טבלה1[[#This Row],[subject_id]],Subject_id!$A$2:$B$5,2)</f>
        <v>Web Development</v>
      </c>
      <c r="Z3201" s="7">
        <v>43734</v>
      </c>
      <c r="AA3201">
        <f>_xlfn.DAYS(טבלה1[[#This Row],[Removal_date]],טבלה1[[#This Row],[published_date]])</f>
        <v>1155</v>
      </c>
      <c r="AB3201" s="4">
        <f>טבלה1[[#This Row],[price]]*טבלה1[[#This Row],[num_subscribers]]</f>
        <v>37880</v>
      </c>
    </row>
    <row r="3202" spans="1:28" x14ac:dyDescent="0.3">
      <c r="A3202">
        <v>913966</v>
      </c>
      <c r="B3202" t="s">
        <v>6827</v>
      </c>
      <c r="C3202" t="str">
        <f>LEFT(טבלה1[[#This Row],[course_title]],10)</f>
        <v>HTML : Beg</v>
      </c>
      <c r="D3202" t="str">
        <f>RIGHT(טבלה1[[#This Row],[course_title]],10)</f>
        <v>ML writing</v>
      </c>
      <c r="E3202" t="str">
        <f>MID(טבלה1[[#This Row],[course_title]],2,10)</f>
        <v>TML : Begi</v>
      </c>
      <c r="F3202" t="s">
        <v>6828</v>
      </c>
      <c r="G3202" t="str">
        <f>REPLACE(טבלה1[[#This Row],[url]],19,3,"com")</f>
        <v>https://www.udemy.com/html-beginner-guide/</v>
      </c>
      <c r="H3202" t="b">
        <v>1</v>
      </c>
      <c r="I3202" s="4">
        <v>20</v>
      </c>
      <c r="J3202" s="5">
        <v>783</v>
      </c>
      <c r="K3202" s="5">
        <v>20</v>
      </c>
      <c r="L3202" s="5">
        <v>13</v>
      </c>
      <c r="M3202">
        <v>2</v>
      </c>
      <c r="N3202" t="str">
        <f>VLOOKUP(טבלה1[[#This Row],[level_id]],Level_id!$A$2:$B$5,2)</f>
        <v>Beginner Level</v>
      </c>
      <c r="O3202" t="str">
        <f>LOWER(טבלה1[[#This Row],[level_desc]])</f>
        <v>beginner level</v>
      </c>
      <c r="P3202" s="3" t="str">
        <f>UPPER(טבלה1[[#This Row],[small letters]])</f>
        <v>BEGINNER LEVEL</v>
      </c>
      <c r="Q3202">
        <f>LEN(טבלה1[[#This Row],[no spaces]])</f>
        <v>14</v>
      </c>
      <c r="R3202" t="str">
        <f>TRIM(טבלה1[[#This Row],[small letters]])</f>
        <v>beginner level</v>
      </c>
      <c r="S3202" s="6">
        <v>0.61666666699999995</v>
      </c>
      <c r="T3202" s="12">
        <v>42579</v>
      </c>
      <c r="U3202" s="6">
        <f>DAY(טבלה1[[#This Row],[published_date]])</f>
        <v>28</v>
      </c>
      <c r="V3202" s="6">
        <f>MONTH(טבלה1[[#This Row],[published_date]])</f>
        <v>7</v>
      </c>
      <c r="W3202" s="6">
        <f>YEAR(טבלה1[[#This Row],[published_date]])</f>
        <v>2016</v>
      </c>
      <c r="X3202">
        <v>4</v>
      </c>
      <c r="Y3202" t="str">
        <f>VLOOKUP(טבלה1[[#This Row],[subject_id]],Subject_id!$A$2:$B$5,2)</f>
        <v>Web Development</v>
      </c>
      <c r="Z3202" s="7">
        <v>43465</v>
      </c>
      <c r="AA3202">
        <f>_xlfn.DAYS(טבלה1[[#This Row],[Removal_date]],טבלה1[[#This Row],[published_date]])</f>
        <v>886</v>
      </c>
      <c r="AB3202" s="4">
        <f>טבלה1[[#This Row],[price]]*טבלה1[[#This Row],[num_subscribers]]</f>
        <v>15660</v>
      </c>
    </row>
    <row r="3203" spans="1:28" x14ac:dyDescent="0.3">
      <c r="A3203">
        <v>917172</v>
      </c>
      <c r="B3203" t="s">
        <v>1288</v>
      </c>
      <c r="C3203" t="str">
        <f>LEFT(טבלה1[[#This Row],[course_title]],10)</f>
        <v>Forex - Tr</v>
      </c>
      <c r="D3203" t="str">
        <f>RIGHT(טבלה1[[#This Row],[course_title]],10)</f>
        <v>e Strategy</v>
      </c>
      <c r="E3203" t="str">
        <f>MID(טבלה1[[#This Row],[course_title]],2,10)</f>
        <v>orex - Tra</v>
      </c>
      <c r="F3203" t="s">
        <v>1289</v>
      </c>
      <c r="G3203" t="str">
        <f>REPLACE(טבלה1[[#This Row],[url]],19,3,"com")</f>
        <v>https://www.udemy.com/forex-trade-gartley-with-precision-complete-strategy/</v>
      </c>
      <c r="H3203" t="b">
        <v>1</v>
      </c>
      <c r="I3203" s="4">
        <v>20</v>
      </c>
      <c r="J3203" s="5">
        <v>50</v>
      </c>
      <c r="K3203" s="5">
        <v>1</v>
      </c>
      <c r="L3203" s="5">
        <v>23</v>
      </c>
      <c r="M3203">
        <v>1</v>
      </c>
      <c r="N3203" t="str">
        <f>VLOOKUP(טבלה1[[#This Row],[level_id]],Level_id!$A$2:$B$5,2)</f>
        <v>All levels</v>
      </c>
      <c r="O3203" t="str">
        <f>LOWER(טבלה1[[#This Row],[level_desc]])</f>
        <v>all levels</v>
      </c>
      <c r="P3203" s="3" t="str">
        <f>UPPER(טבלה1[[#This Row],[small letters]])</f>
        <v>ALL LEVELS</v>
      </c>
      <c r="Q3203">
        <f>LEN(טבלה1[[#This Row],[no spaces]])</f>
        <v>10</v>
      </c>
      <c r="R3203" t="str">
        <f>TRIM(טבלה1[[#This Row],[small letters]])</f>
        <v>all levels</v>
      </c>
      <c r="S3203" s="6">
        <v>1.5</v>
      </c>
      <c r="T3203" s="12">
        <v>42580</v>
      </c>
      <c r="U3203" s="6">
        <f>DAY(טבלה1[[#This Row],[published_date]])</f>
        <v>29</v>
      </c>
      <c r="V3203" s="6">
        <f>MONTH(טבלה1[[#This Row],[published_date]])</f>
        <v>7</v>
      </c>
      <c r="W3203" s="6">
        <f>YEAR(טבלה1[[#This Row],[published_date]])</f>
        <v>2016</v>
      </c>
      <c r="X3203">
        <v>1</v>
      </c>
      <c r="Y3203" t="str">
        <f>VLOOKUP(טבלה1[[#This Row],[subject_id]],Subject_id!$A$2:$B$5,2)</f>
        <v>Business Finance</v>
      </c>
      <c r="Z3203" s="7">
        <v>43318</v>
      </c>
      <c r="AA3203">
        <f>_xlfn.DAYS(טבלה1[[#This Row],[Removal_date]],טבלה1[[#This Row],[published_date]])</f>
        <v>738</v>
      </c>
      <c r="AB3203" s="4">
        <f>טבלה1[[#This Row],[price]]*טבלה1[[#This Row],[num_subscribers]]</f>
        <v>1000</v>
      </c>
    </row>
    <row r="3204" spans="1:28" x14ac:dyDescent="0.3">
      <c r="A3204">
        <v>920306</v>
      </c>
      <c r="B3204" t="s">
        <v>4988</v>
      </c>
      <c r="C3204" t="str">
        <f>LEFT(טבלה1[[#This Row],[course_title]],10)</f>
        <v>Web Site f</v>
      </c>
      <c r="D3204" t="str">
        <f>RIGHT(טבלה1[[#This Row],[course_title]],10)</f>
        <v>e knitting</v>
      </c>
      <c r="E3204" t="str">
        <f>MID(טבלה1[[#This Row],[course_title]],2,10)</f>
        <v>eb Site fo</v>
      </c>
      <c r="F3204" t="s">
        <v>4989</v>
      </c>
      <c r="G3204" t="str">
        <f>REPLACE(טבלה1[[#This Row],[url]],19,3,"com")</f>
        <v>https://www.udemy.com/web-design-for-grandmothers-with-html/</v>
      </c>
      <c r="H3204" t="b">
        <v>1</v>
      </c>
      <c r="I3204" s="4">
        <v>20</v>
      </c>
      <c r="J3204" s="5">
        <v>9425</v>
      </c>
      <c r="K3204" s="5">
        <v>147</v>
      </c>
      <c r="L3204" s="5">
        <v>14</v>
      </c>
      <c r="M3204">
        <v>2</v>
      </c>
      <c r="N3204" t="str">
        <f>VLOOKUP(טבלה1[[#This Row],[level_id]],Level_id!$A$2:$B$5,2)</f>
        <v>Beginner Level</v>
      </c>
      <c r="O3204" t="str">
        <f>LOWER(טבלה1[[#This Row],[level_desc]])</f>
        <v>beginner level</v>
      </c>
      <c r="P3204" s="3" t="str">
        <f>UPPER(טבלה1[[#This Row],[small letters]])</f>
        <v>BEGINNER LEVEL</v>
      </c>
      <c r="Q3204">
        <f>LEN(טבלה1[[#This Row],[no spaces]])</f>
        <v>14</v>
      </c>
      <c r="R3204" t="str">
        <f>TRIM(טבלה1[[#This Row],[small letters]])</f>
        <v>beginner level</v>
      </c>
      <c r="S3204" s="6">
        <v>1.5</v>
      </c>
      <c r="T3204" s="12">
        <v>42592</v>
      </c>
      <c r="U3204" s="6">
        <f>DAY(טבלה1[[#This Row],[published_date]])</f>
        <v>10</v>
      </c>
      <c r="V3204" s="6">
        <f>MONTH(טבלה1[[#This Row],[published_date]])</f>
        <v>8</v>
      </c>
      <c r="W3204" s="6">
        <f>YEAR(טבלה1[[#This Row],[published_date]])</f>
        <v>2016</v>
      </c>
      <c r="X3204">
        <v>4</v>
      </c>
      <c r="Y3204" t="str">
        <f>VLOOKUP(טבלה1[[#This Row],[subject_id]],Subject_id!$A$2:$B$5,2)</f>
        <v>Web Development</v>
      </c>
      <c r="Z3204" s="7">
        <v>43465</v>
      </c>
      <c r="AA3204">
        <f>_xlfn.DAYS(טבלה1[[#This Row],[Removal_date]],טבלה1[[#This Row],[published_date]])</f>
        <v>873</v>
      </c>
      <c r="AB3204" s="4">
        <f>טבלה1[[#This Row],[price]]*טבלה1[[#This Row],[num_subscribers]]</f>
        <v>188500</v>
      </c>
    </row>
    <row r="3205" spans="1:28" x14ac:dyDescent="0.3">
      <c r="A3205">
        <v>920544</v>
      </c>
      <c r="B3205" t="s">
        <v>5270</v>
      </c>
      <c r="C3205" t="str">
        <f>LEFT(טבלה1[[#This Row],[course_title]],10)</f>
        <v>React Redu</v>
      </c>
      <c r="D3205" t="str">
        <f>RIGHT(טבלה1[[#This Row],[course_title]],10)</f>
        <v>ofessional</v>
      </c>
      <c r="E3205" t="str">
        <f>MID(טבלה1[[#This Row],[course_title]],2,10)</f>
        <v>eact Redux</v>
      </c>
      <c r="F3205" t="s">
        <v>5271</v>
      </c>
      <c r="G3205" t="str">
        <f>REPLACE(טבלה1[[#This Row],[url]],19,3,"com")</f>
        <v>https://www.udemy.com/react-redux-react-router/</v>
      </c>
      <c r="H3205" t="b">
        <v>1</v>
      </c>
      <c r="I3205" s="4">
        <v>20</v>
      </c>
      <c r="J3205" s="5">
        <v>11536</v>
      </c>
      <c r="K3205" s="5">
        <v>876</v>
      </c>
      <c r="L3205" s="5">
        <v>60</v>
      </c>
      <c r="M3205">
        <v>1</v>
      </c>
      <c r="N3205" t="str">
        <f>VLOOKUP(טבלה1[[#This Row],[level_id]],Level_id!$A$2:$B$5,2)</f>
        <v>All levels</v>
      </c>
      <c r="O3205" t="str">
        <f>LOWER(טבלה1[[#This Row],[level_desc]])</f>
        <v>all levels</v>
      </c>
      <c r="P3205" s="3" t="str">
        <f>UPPER(טבלה1[[#This Row],[small letters]])</f>
        <v>ALL LEVELS</v>
      </c>
      <c r="Q3205">
        <f>LEN(טבלה1[[#This Row],[no spaces]])</f>
        <v>10</v>
      </c>
      <c r="R3205" t="str">
        <f>TRIM(טבלה1[[#This Row],[small letters]])</f>
        <v>all levels</v>
      </c>
      <c r="S3205" s="6">
        <v>6.5</v>
      </c>
      <c r="T3205" s="12">
        <v>42607</v>
      </c>
      <c r="U3205" s="6">
        <f>DAY(טבלה1[[#This Row],[published_date]])</f>
        <v>25</v>
      </c>
      <c r="V3205" s="6">
        <f>MONTH(טבלה1[[#This Row],[published_date]])</f>
        <v>8</v>
      </c>
      <c r="W3205" s="6">
        <f>YEAR(טבלה1[[#This Row],[published_date]])</f>
        <v>2016</v>
      </c>
      <c r="X3205">
        <v>4</v>
      </c>
      <c r="Y3205" t="str">
        <f>VLOOKUP(טבלה1[[#This Row],[subject_id]],Subject_id!$A$2:$B$5,2)</f>
        <v>Web Development</v>
      </c>
      <c r="Z3205" s="7">
        <v>43734</v>
      </c>
      <c r="AA3205">
        <f>_xlfn.DAYS(טבלה1[[#This Row],[Removal_date]],טבלה1[[#This Row],[published_date]])</f>
        <v>1127</v>
      </c>
      <c r="AB3205" s="4">
        <f>טבלה1[[#This Row],[price]]*טבלה1[[#This Row],[num_subscribers]]</f>
        <v>230720</v>
      </c>
    </row>
    <row r="3206" spans="1:28" x14ac:dyDescent="0.3">
      <c r="A3206">
        <v>922600</v>
      </c>
      <c r="B3206" t="s">
        <v>5345</v>
      </c>
      <c r="C3206" t="str">
        <f>LEFT(טבלה1[[#This Row],[course_title]],10)</f>
        <v>CSS Web De</v>
      </c>
      <c r="D3206" t="str">
        <f>RIGHT(טבלה1[[#This Row],[course_title]],10)</f>
        <v>ash Course</v>
      </c>
      <c r="E3206" t="str">
        <f>MID(טבלה1[[#This Row],[course_title]],2,10)</f>
        <v>SS Web Dev</v>
      </c>
      <c r="F3206" t="s">
        <v>5346</v>
      </c>
      <c r="G3206" t="str">
        <f>REPLACE(טבלה1[[#This Row],[url]],19,3,"com")</f>
        <v>https://www.udemy.com/css-course/</v>
      </c>
      <c r="H3206" t="b">
        <v>1</v>
      </c>
      <c r="I3206" s="4">
        <v>20</v>
      </c>
      <c r="J3206" s="5">
        <v>10008</v>
      </c>
      <c r="K3206" s="5">
        <v>53</v>
      </c>
      <c r="L3206" s="5">
        <v>26</v>
      </c>
      <c r="M3206">
        <v>2</v>
      </c>
      <c r="N3206" t="str">
        <f>VLOOKUP(טבלה1[[#This Row],[level_id]],Level_id!$A$2:$B$5,2)</f>
        <v>Beginner Level</v>
      </c>
      <c r="O3206" t="str">
        <f>LOWER(טבלה1[[#This Row],[level_desc]])</f>
        <v>beginner level</v>
      </c>
      <c r="P3206" s="3" t="str">
        <f>UPPER(טבלה1[[#This Row],[small letters]])</f>
        <v>BEGINNER LEVEL</v>
      </c>
      <c r="Q3206">
        <f>LEN(טבלה1[[#This Row],[no spaces]])</f>
        <v>14</v>
      </c>
      <c r="R3206" t="str">
        <f>TRIM(טבלה1[[#This Row],[small letters]])</f>
        <v>beginner level</v>
      </c>
      <c r="S3206" s="6">
        <v>2.5</v>
      </c>
      <c r="T3206" s="12">
        <v>42705</v>
      </c>
      <c r="U3206" s="6">
        <f>DAY(טבלה1[[#This Row],[published_date]])</f>
        <v>1</v>
      </c>
      <c r="V3206" s="6">
        <f>MONTH(טבלה1[[#This Row],[published_date]])</f>
        <v>12</v>
      </c>
      <c r="W3206" s="6">
        <f>YEAR(טבלה1[[#This Row],[published_date]])</f>
        <v>2016</v>
      </c>
      <c r="X3206">
        <v>4</v>
      </c>
      <c r="Y3206" t="str">
        <f>VLOOKUP(טבלה1[[#This Row],[subject_id]],Subject_id!$A$2:$B$5,2)</f>
        <v>Web Development</v>
      </c>
      <c r="Z3206" s="7">
        <v>43465</v>
      </c>
      <c r="AA3206">
        <f>_xlfn.DAYS(טבלה1[[#This Row],[Removal_date]],טבלה1[[#This Row],[published_date]])</f>
        <v>760</v>
      </c>
      <c r="AB3206" s="4">
        <f>טבלה1[[#This Row],[price]]*טבלה1[[#This Row],[num_subscribers]]</f>
        <v>200160</v>
      </c>
    </row>
    <row r="3207" spans="1:28" x14ac:dyDescent="0.3">
      <c r="A3207">
        <v>923902</v>
      </c>
      <c r="B3207" t="s">
        <v>2729</v>
      </c>
      <c r="C3207" t="str">
        <f>LEFT(טבלה1[[#This Row],[course_title]],10)</f>
        <v>Learn Phot</v>
      </c>
      <c r="D3207" t="str">
        <f>RIGHT(טבלה1[[#This Row],[course_title]],10)</f>
        <v>l Projects</v>
      </c>
      <c r="E3207" t="str">
        <f>MID(טבלה1[[#This Row],[course_title]],2,10)</f>
        <v>earn Photo</v>
      </c>
      <c r="F3207" t="s">
        <v>2730</v>
      </c>
      <c r="G3207" t="str">
        <f>REPLACE(טבלה1[[#This Row],[url]],19,3,"com")</f>
        <v>https://www.udemy.com/photoshop-for-design-learn-banner-design-in-photoshop/</v>
      </c>
      <c r="H3207" t="b">
        <v>1</v>
      </c>
      <c r="I3207" s="4">
        <v>20</v>
      </c>
      <c r="J3207" s="5">
        <v>651</v>
      </c>
      <c r="K3207" s="5">
        <v>5</v>
      </c>
      <c r="L3207" s="5">
        <v>12</v>
      </c>
      <c r="M3207">
        <v>1</v>
      </c>
      <c r="N3207" t="str">
        <f>VLOOKUP(טבלה1[[#This Row],[level_id]],Level_id!$A$2:$B$5,2)</f>
        <v>All levels</v>
      </c>
      <c r="O3207" t="str">
        <f>LOWER(טבלה1[[#This Row],[level_desc]])</f>
        <v>all levels</v>
      </c>
      <c r="P3207" s="3" t="str">
        <f>UPPER(טבלה1[[#This Row],[small letters]])</f>
        <v>ALL LEVELS</v>
      </c>
      <c r="Q3207">
        <f>LEN(טבלה1[[#This Row],[no spaces]])</f>
        <v>10</v>
      </c>
      <c r="R3207" t="str">
        <f>TRIM(טבלה1[[#This Row],[small letters]])</f>
        <v>all levels</v>
      </c>
      <c r="S3207" s="6">
        <v>0.66666666699999999</v>
      </c>
      <c r="T3207" s="12">
        <v>42590</v>
      </c>
      <c r="U3207" s="6">
        <f>DAY(טבלה1[[#This Row],[published_date]])</f>
        <v>8</v>
      </c>
      <c r="V3207" s="6">
        <f>MONTH(טבלה1[[#This Row],[published_date]])</f>
        <v>8</v>
      </c>
      <c r="W3207" s="6">
        <f>YEAR(טבלה1[[#This Row],[published_date]])</f>
        <v>2016</v>
      </c>
      <c r="X3207">
        <v>2</v>
      </c>
      <c r="Y3207" t="str">
        <f>VLOOKUP(טבלה1[[#This Row],[subject_id]],Subject_id!$A$2:$B$5,2)</f>
        <v>Graphic Design</v>
      </c>
      <c r="Z3207" s="7">
        <v>43734</v>
      </c>
      <c r="AA3207">
        <f>_xlfn.DAYS(טבלה1[[#This Row],[Removal_date]],טבלה1[[#This Row],[published_date]])</f>
        <v>1144</v>
      </c>
      <c r="AB3207" s="4">
        <f>טבלה1[[#This Row],[price]]*טבלה1[[#This Row],[num_subscribers]]</f>
        <v>13020</v>
      </c>
    </row>
    <row r="3208" spans="1:28" x14ac:dyDescent="0.3">
      <c r="A3208">
        <v>929260</v>
      </c>
      <c r="B3208" t="s">
        <v>5944</v>
      </c>
      <c r="C3208" t="str">
        <f>LEFT(טבלה1[[#This Row],[course_title]],10)</f>
        <v>Learn SASS</v>
      </c>
      <c r="D3208" t="str">
        <f>RIGHT(טבלה1[[#This Row],[course_title]],10)</f>
        <v xml:space="preserve"> to expert</v>
      </c>
      <c r="E3208" t="str">
        <f>MID(טבלה1[[#This Row],[course_title]],2,10)</f>
        <v>earn SASS:</v>
      </c>
      <c r="F3208" t="s">
        <v>5945</v>
      </c>
      <c r="G3208" t="str">
        <f>REPLACE(טבלה1[[#This Row],[url]],19,3,"com")</f>
        <v>https://www.udemy.com/learn-sass-from-beginner-to-expert/</v>
      </c>
      <c r="H3208" t="b">
        <v>1</v>
      </c>
      <c r="I3208" s="4">
        <v>20</v>
      </c>
      <c r="J3208" s="5">
        <v>1734</v>
      </c>
      <c r="K3208" s="5">
        <v>9</v>
      </c>
      <c r="L3208" s="5">
        <v>13</v>
      </c>
      <c r="M3208">
        <v>2</v>
      </c>
      <c r="N3208" t="str">
        <f>VLOOKUP(טבלה1[[#This Row],[level_id]],Level_id!$A$2:$B$5,2)</f>
        <v>Beginner Level</v>
      </c>
      <c r="O3208" t="str">
        <f>LOWER(טבלה1[[#This Row],[level_desc]])</f>
        <v>beginner level</v>
      </c>
      <c r="P3208" s="3" t="str">
        <f>UPPER(טבלה1[[#This Row],[small letters]])</f>
        <v>BEGINNER LEVEL</v>
      </c>
      <c r="Q3208">
        <f>LEN(טבלה1[[#This Row],[no spaces]])</f>
        <v>14</v>
      </c>
      <c r="R3208" t="str">
        <f>TRIM(טבלה1[[#This Row],[small letters]])</f>
        <v>beginner level</v>
      </c>
      <c r="S3208" s="6">
        <v>1</v>
      </c>
      <c r="T3208" s="12">
        <v>42627</v>
      </c>
      <c r="U3208" s="6">
        <f>DAY(טבלה1[[#This Row],[published_date]])</f>
        <v>14</v>
      </c>
      <c r="V3208" s="6">
        <f>MONTH(טבלה1[[#This Row],[published_date]])</f>
        <v>9</v>
      </c>
      <c r="W3208" s="6">
        <f>YEAR(טבלה1[[#This Row],[published_date]])</f>
        <v>2016</v>
      </c>
      <c r="X3208">
        <v>4</v>
      </c>
      <c r="Y3208" t="str">
        <f>VLOOKUP(טבלה1[[#This Row],[subject_id]],Subject_id!$A$2:$B$5,2)</f>
        <v>Web Development</v>
      </c>
      <c r="Z3208" s="7">
        <v>43465</v>
      </c>
      <c r="AA3208">
        <f>_xlfn.DAYS(טבלה1[[#This Row],[Removal_date]],טבלה1[[#This Row],[published_date]])</f>
        <v>838</v>
      </c>
      <c r="AB3208" s="4">
        <f>טבלה1[[#This Row],[price]]*טבלה1[[#This Row],[num_subscribers]]</f>
        <v>34680</v>
      </c>
    </row>
    <row r="3209" spans="1:28" x14ac:dyDescent="0.3">
      <c r="A3209">
        <v>929526</v>
      </c>
      <c r="B3209" t="s">
        <v>1528</v>
      </c>
      <c r="C3209" t="str">
        <f>LEFT(טבלה1[[#This Row],[course_title]],10)</f>
        <v>Learn to t</v>
      </c>
      <c r="D3209" t="str">
        <f>RIGHT(טבלה1[[#This Row],[course_title]],10)</f>
        <v>k Patterns</v>
      </c>
      <c r="E3209" t="str">
        <f>MID(טבלה1[[#This Row],[course_title]],2,10)</f>
        <v>earn to tr</v>
      </c>
      <c r="F3209" t="s">
        <v>1529</v>
      </c>
      <c r="G3209" t="str">
        <f>REPLACE(טבלה1[[#This Row],[url]],19,3,"com")</f>
        <v>https://www.udemy.com/learn-to-trade-candlestick-patterns/</v>
      </c>
      <c r="H3209" t="b">
        <v>1</v>
      </c>
      <c r="I3209" s="4">
        <v>20</v>
      </c>
      <c r="J3209" s="5">
        <v>155</v>
      </c>
      <c r="K3209" s="5">
        <v>23</v>
      </c>
      <c r="L3209" s="5">
        <v>22</v>
      </c>
      <c r="M3209">
        <v>4</v>
      </c>
      <c r="N3209" t="str">
        <f>VLOOKUP(טבלה1[[#This Row],[level_id]],Level_id!$A$2:$B$5,2)</f>
        <v>Intermediate Level</v>
      </c>
      <c r="O3209" t="str">
        <f>LOWER(טבלה1[[#This Row],[level_desc]])</f>
        <v>intermediate level</v>
      </c>
      <c r="P3209" s="3" t="str">
        <f>UPPER(טבלה1[[#This Row],[small letters]])</f>
        <v>INTERMEDIATE LEVEL</v>
      </c>
      <c r="Q3209">
        <f>LEN(טבלה1[[#This Row],[no spaces]])</f>
        <v>18</v>
      </c>
      <c r="R3209" t="str">
        <f>TRIM(טבלה1[[#This Row],[small letters]])</f>
        <v>intermediate level</v>
      </c>
      <c r="S3209" s="6">
        <v>1.5</v>
      </c>
      <c r="T3209" s="12">
        <v>42598</v>
      </c>
      <c r="U3209" s="6">
        <f>DAY(טבלה1[[#This Row],[published_date]])</f>
        <v>16</v>
      </c>
      <c r="V3209" s="6">
        <f>MONTH(טבלה1[[#This Row],[published_date]])</f>
        <v>8</v>
      </c>
      <c r="W3209" s="6">
        <f>YEAR(טבלה1[[#This Row],[published_date]])</f>
        <v>2016</v>
      </c>
      <c r="X3209">
        <v>1</v>
      </c>
      <c r="Y3209" t="str">
        <f>VLOOKUP(טבלה1[[#This Row],[subject_id]],Subject_id!$A$2:$B$5,2)</f>
        <v>Business Finance</v>
      </c>
      <c r="Z3209" s="7">
        <v>44114</v>
      </c>
      <c r="AA3209">
        <f>_xlfn.DAYS(טבלה1[[#This Row],[Removal_date]],טבלה1[[#This Row],[published_date]])</f>
        <v>1516</v>
      </c>
      <c r="AB3209" s="4">
        <f>טבלה1[[#This Row],[price]]*טבלה1[[#This Row],[num_subscribers]]</f>
        <v>3100</v>
      </c>
    </row>
    <row r="3210" spans="1:28" x14ac:dyDescent="0.3">
      <c r="A3210">
        <v>931588</v>
      </c>
      <c r="B3210" t="s">
        <v>2394</v>
      </c>
      <c r="C3210" t="str">
        <f>LEFT(טבלה1[[#This Row],[course_title]],10)</f>
        <v>Learn to t</v>
      </c>
      <c r="D3210" t="str">
        <f>RIGHT(טבלה1[[#This Row],[course_title]],10)</f>
        <v>t Patterns</v>
      </c>
      <c r="E3210" t="str">
        <f>MID(טבלה1[[#This Row],[course_title]],2,10)</f>
        <v>earn to tr</v>
      </c>
      <c r="F3210" t="s">
        <v>2395</v>
      </c>
      <c r="G3210" t="str">
        <f>REPLACE(טבלה1[[#This Row],[url]],19,3,"com")</f>
        <v>https://www.udemy.com/learn-to-trade-chart-patterns/</v>
      </c>
      <c r="H3210" t="b">
        <v>1</v>
      </c>
      <c r="I3210" s="4">
        <v>20</v>
      </c>
      <c r="J3210" s="5">
        <v>75</v>
      </c>
      <c r="K3210" s="5">
        <v>8</v>
      </c>
      <c r="L3210" s="5">
        <v>23</v>
      </c>
      <c r="M3210">
        <v>4</v>
      </c>
      <c r="N3210" t="str">
        <f>VLOOKUP(טבלה1[[#This Row],[level_id]],Level_id!$A$2:$B$5,2)</f>
        <v>Intermediate Level</v>
      </c>
      <c r="O3210" t="str">
        <f>LOWER(טבלה1[[#This Row],[level_desc]])</f>
        <v>intermediate level</v>
      </c>
      <c r="P3210" s="3" t="str">
        <f>UPPER(טבלה1[[#This Row],[small letters]])</f>
        <v>INTERMEDIATE LEVEL</v>
      </c>
      <c r="Q3210">
        <f>LEN(טבלה1[[#This Row],[no spaces]])</f>
        <v>18</v>
      </c>
      <c r="R3210" t="str">
        <f>TRIM(טבלה1[[#This Row],[small letters]])</f>
        <v>intermediate level</v>
      </c>
      <c r="S3210" s="6">
        <v>2</v>
      </c>
      <c r="T3210" s="12">
        <v>42599</v>
      </c>
      <c r="U3210" s="6">
        <f>DAY(טבלה1[[#This Row],[published_date]])</f>
        <v>17</v>
      </c>
      <c r="V3210" s="6">
        <f>MONTH(טבלה1[[#This Row],[published_date]])</f>
        <v>8</v>
      </c>
      <c r="W3210" s="6">
        <f>YEAR(טבלה1[[#This Row],[published_date]])</f>
        <v>2016</v>
      </c>
      <c r="X3210">
        <v>1</v>
      </c>
      <c r="Y3210" t="str">
        <f>VLOOKUP(טבלה1[[#This Row],[subject_id]],Subject_id!$A$2:$B$5,2)</f>
        <v>Business Finance</v>
      </c>
      <c r="Z3210" s="7">
        <v>44114</v>
      </c>
      <c r="AA3210">
        <f>_xlfn.DAYS(טבלה1[[#This Row],[Removal_date]],טבלה1[[#This Row],[published_date]])</f>
        <v>1515</v>
      </c>
      <c r="AB3210" s="4">
        <f>טבלה1[[#This Row],[price]]*טבלה1[[#This Row],[num_subscribers]]</f>
        <v>1500</v>
      </c>
    </row>
    <row r="3211" spans="1:28" x14ac:dyDescent="0.3">
      <c r="A3211">
        <v>933110</v>
      </c>
      <c r="B3211" t="s">
        <v>6773</v>
      </c>
      <c r="C3211" t="str">
        <f>LEFT(טבלה1[[#This Row],[course_title]],10)</f>
        <v xml:space="preserve">Develop a </v>
      </c>
      <c r="D3211" t="str">
        <f>RIGHT(טבלה1[[#This Row],[course_title]],10)</f>
        <v xml:space="preserve"> No Coding</v>
      </c>
      <c r="E3211" t="str">
        <f>MID(טבלה1[[#This Row],[course_title]],2,10)</f>
        <v>evelop a P</v>
      </c>
      <c r="F3211" t="s">
        <v>6774</v>
      </c>
      <c r="G3211" t="str">
        <f>REPLACE(טבלה1[[#This Row],[url]],19,3,"com")</f>
        <v>https://www.udemy.com/develop-a-professional-onepage-wordpress-site-with-no-coding/</v>
      </c>
      <c r="H3211" t="b">
        <v>1</v>
      </c>
      <c r="I3211" s="4">
        <v>20</v>
      </c>
      <c r="J3211" s="5">
        <v>1747</v>
      </c>
      <c r="K3211" s="5">
        <v>13</v>
      </c>
      <c r="L3211" s="5">
        <v>13</v>
      </c>
      <c r="M3211">
        <v>2</v>
      </c>
      <c r="N3211" t="str">
        <f>VLOOKUP(טבלה1[[#This Row],[level_id]],Level_id!$A$2:$B$5,2)</f>
        <v>Beginner Level</v>
      </c>
      <c r="O3211" t="str">
        <f>LOWER(טבלה1[[#This Row],[level_desc]])</f>
        <v>beginner level</v>
      </c>
      <c r="P3211" s="3" t="str">
        <f>UPPER(טבלה1[[#This Row],[small letters]])</f>
        <v>BEGINNER LEVEL</v>
      </c>
      <c r="Q3211">
        <f>LEN(טבלה1[[#This Row],[no spaces]])</f>
        <v>14</v>
      </c>
      <c r="R3211" t="str">
        <f>TRIM(טבלה1[[#This Row],[small letters]])</f>
        <v>beginner level</v>
      </c>
      <c r="S3211" s="6">
        <v>1.5</v>
      </c>
      <c r="T3211" s="12">
        <v>42611</v>
      </c>
      <c r="U3211" s="6">
        <f>DAY(טבלה1[[#This Row],[published_date]])</f>
        <v>29</v>
      </c>
      <c r="V3211" s="6">
        <f>MONTH(טבלה1[[#This Row],[published_date]])</f>
        <v>8</v>
      </c>
      <c r="W3211" s="6">
        <f>YEAR(טבלה1[[#This Row],[published_date]])</f>
        <v>2016</v>
      </c>
      <c r="X3211">
        <v>4</v>
      </c>
      <c r="Y3211" t="str">
        <f>VLOOKUP(טבלה1[[#This Row],[subject_id]],Subject_id!$A$2:$B$5,2)</f>
        <v>Web Development</v>
      </c>
      <c r="Z3211" s="7">
        <v>43465</v>
      </c>
      <c r="AA3211">
        <f>_xlfn.DAYS(טבלה1[[#This Row],[Removal_date]],טבלה1[[#This Row],[published_date]])</f>
        <v>854</v>
      </c>
      <c r="AB3211" s="4">
        <f>טבלה1[[#This Row],[price]]*טבלה1[[#This Row],[num_subscribers]]</f>
        <v>34940</v>
      </c>
    </row>
    <row r="3212" spans="1:28" x14ac:dyDescent="0.3">
      <c r="A3212">
        <v>933260</v>
      </c>
      <c r="B3212" t="s">
        <v>5306</v>
      </c>
      <c r="C3212" t="str">
        <f>LEFT(טבלה1[[#This Row],[course_title]],10)</f>
        <v>jQuery Ess</v>
      </c>
      <c r="D3212" t="str">
        <f>RIGHT(טבלה1[[#This Row],[course_title]],10)</f>
        <v xml:space="preserve"> of jQuery</v>
      </c>
      <c r="E3212" t="str">
        <f>MID(טבלה1[[#This Row],[course_title]],2,10)</f>
        <v>Query Esse</v>
      </c>
      <c r="F3212" t="s">
        <v>5307</v>
      </c>
      <c r="G3212" t="str">
        <f>REPLACE(טבלה1[[#This Row],[url]],19,3,"com")</f>
        <v>https://www.udemy.com/jquery-essentials/</v>
      </c>
      <c r="H3212" t="b">
        <v>1</v>
      </c>
      <c r="I3212" s="4">
        <v>20</v>
      </c>
      <c r="J3212" s="5">
        <v>1004</v>
      </c>
      <c r="K3212" s="5">
        <v>43</v>
      </c>
      <c r="L3212" s="5">
        <v>40</v>
      </c>
      <c r="M3212">
        <v>1</v>
      </c>
      <c r="N3212" t="str">
        <f>VLOOKUP(טבלה1[[#This Row],[level_id]],Level_id!$A$2:$B$5,2)</f>
        <v>All levels</v>
      </c>
      <c r="O3212" t="str">
        <f>LOWER(טבלה1[[#This Row],[level_desc]])</f>
        <v>all levels</v>
      </c>
      <c r="P3212" s="3" t="str">
        <f>UPPER(טבלה1[[#This Row],[small letters]])</f>
        <v>ALL LEVELS</v>
      </c>
      <c r="Q3212">
        <f>LEN(טבלה1[[#This Row],[no spaces]])</f>
        <v>10</v>
      </c>
      <c r="R3212" t="str">
        <f>TRIM(טבלה1[[#This Row],[small letters]])</f>
        <v>all levels</v>
      </c>
      <c r="S3212" s="6">
        <v>3.5</v>
      </c>
      <c r="T3212" s="12">
        <v>42601</v>
      </c>
      <c r="U3212" s="6">
        <f>DAY(טבלה1[[#This Row],[published_date]])</f>
        <v>19</v>
      </c>
      <c r="V3212" s="6">
        <f>MONTH(טבלה1[[#This Row],[published_date]])</f>
        <v>8</v>
      </c>
      <c r="W3212" s="6">
        <f>YEAR(טבלה1[[#This Row],[published_date]])</f>
        <v>2016</v>
      </c>
      <c r="X3212">
        <v>4</v>
      </c>
      <c r="Y3212" t="str">
        <f>VLOOKUP(טבלה1[[#This Row],[subject_id]],Subject_id!$A$2:$B$5,2)</f>
        <v>Web Development</v>
      </c>
      <c r="Z3212" s="7">
        <v>43734</v>
      </c>
      <c r="AA3212">
        <f>_xlfn.DAYS(טבלה1[[#This Row],[Removal_date]],טבלה1[[#This Row],[published_date]])</f>
        <v>1133</v>
      </c>
      <c r="AB3212" s="4">
        <f>טבלה1[[#This Row],[price]]*טבלה1[[#This Row],[num_subscribers]]</f>
        <v>20080</v>
      </c>
    </row>
    <row r="3213" spans="1:28" x14ac:dyDescent="0.3">
      <c r="A3213">
        <v>933394</v>
      </c>
      <c r="B3213" t="s">
        <v>1402</v>
      </c>
      <c r="C3213" t="str">
        <f>LEFT(טבלה1[[#This Row],[course_title]],10)</f>
        <v>The Comple</v>
      </c>
      <c r="D3213" t="str">
        <f>RIGHT(טבלה1[[#This Row],[course_title]],10)</f>
        <v>ex Trading</v>
      </c>
      <c r="E3213" t="str">
        <f>MID(טבלה1[[#This Row],[course_title]],2,10)</f>
        <v>he Complet</v>
      </c>
      <c r="F3213" t="s">
        <v>1403</v>
      </c>
      <c r="G3213" t="str">
        <f>REPLACE(טבלה1[[#This Row],[url]],19,3,"com")</f>
        <v>https://www.udemy.com/the-complete-guide-to-forex-trading/</v>
      </c>
      <c r="H3213" t="b">
        <v>1</v>
      </c>
      <c r="I3213" s="4">
        <v>20</v>
      </c>
      <c r="J3213" s="5">
        <v>1329</v>
      </c>
      <c r="K3213" s="5">
        <v>12</v>
      </c>
      <c r="L3213" s="5">
        <v>33</v>
      </c>
      <c r="M3213">
        <v>1</v>
      </c>
      <c r="N3213" t="str">
        <f>VLOOKUP(טבלה1[[#This Row],[level_id]],Level_id!$A$2:$B$5,2)</f>
        <v>All levels</v>
      </c>
      <c r="O3213" t="str">
        <f>LOWER(טבלה1[[#This Row],[level_desc]])</f>
        <v>all levels</v>
      </c>
      <c r="P3213" s="3" t="str">
        <f>UPPER(טבלה1[[#This Row],[small letters]])</f>
        <v>ALL LEVELS</v>
      </c>
      <c r="Q3213">
        <f>LEN(טבלה1[[#This Row],[no spaces]])</f>
        <v>10</v>
      </c>
      <c r="R3213" t="str">
        <f>TRIM(טבלה1[[#This Row],[small letters]])</f>
        <v>all levels</v>
      </c>
      <c r="S3213" s="6">
        <v>5</v>
      </c>
      <c r="T3213" s="12">
        <v>42771</v>
      </c>
      <c r="U3213" s="6">
        <f>DAY(טבלה1[[#This Row],[published_date]])</f>
        <v>5</v>
      </c>
      <c r="V3213" s="6">
        <f>MONTH(טבלה1[[#This Row],[published_date]])</f>
        <v>2</v>
      </c>
      <c r="W3213" s="6">
        <f>YEAR(טבלה1[[#This Row],[published_date]])</f>
        <v>2017</v>
      </c>
      <c r="X3213">
        <v>1</v>
      </c>
      <c r="Y3213" t="str">
        <f>VLOOKUP(טבלה1[[#This Row],[subject_id]],Subject_id!$A$2:$B$5,2)</f>
        <v>Business Finance</v>
      </c>
      <c r="Z3213" s="7">
        <v>43318</v>
      </c>
      <c r="AA3213">
        <f>_xlfn.DAYS(טבלה1[[#This Row],[Removal_date]],טבלה1[[#This Row],[published_date]])</f>
        <v>547</v>
      </c>
      <c r="AB3213" s="4">
        <f>טבלה1[[#This Row],[price]]*טבלה1[[#This Row],[num_subscribers]]</f>
        <v>26580</v>
      </c>
    </row>
    <row r="3214" spans="1:28" x14ac:dyDescent="0.3">
      <c r="A3214">
        <v>934790</v>
      </c>
      <c r="B3214" t="s">
        <v>3566</v>
      </c>
      <c r="C3214" t="str">
        <f>LEFT(טבלה1[[#This Row],[course_title]],10)</f>
        <v>Adobe - Cr</v>
      </c>
      <c r="D3214" t="str">
        <f>RIGHT(טבלה1[[#This Row],[course_title]],10)</f>
        <v xml:space="preserve"> (Farming)</v>
      </c>
      <c r="E3214" t="str">
        <f>MID(טבלה1[[#This Row],[course_title]],2,10)</f>
        <v>dobe - Cre</v>
      </c>
      <c r="F3214" t="s">
        <v>3567</v>
      </c>
      <c r="G3214" t="str">
        <f>REPLACE(טבלה1[[#This Row],[url]],19,3,"com")</f>
        <v>https://www.udemy.com/adobe-create-a-professional-logo-step-by-step-farming/</v>
      </c>
      <c r="H3214" t="b">
        <v>1</v>
      </c>
      <c r="I3214" s="4">
        <v>20</v>
      </c>
      <c r="J3214" s="5">
        <v>214</v>
      </c>
      <c r="K3214" s="5">
        <v>0</v>
      </c>
      <c r="L3214" s="5">
        <v>15</v>
      </c>
      <c r="M3214">
        <v>1</v>
      </c>
      <c r="N3214" t="str">
        <f>VLOOKUP(טבלה1[[#This Row],[level_id]],Level_id!$A$2:$B$5,2)</f>
        <v>All levels</v>
      </c>
      <c r="O3214" t="str">
        <f>LOWER(טבלה1[[#This Row],[level_desc]])</f>
        <v>all levels</v>
      </c>
      <c r="P3214" s="3" t="str">
        <f>UPPER(טבלה1[[#This Row],[small letters]])</f>
        <v>ALL LEVELS</v>
      </c>
      <c r="Q3214">
        <f>LEN(טבלה1[[#This Row],[no spaces]])</f>
        <v>10</v>
      </c>
      <c r="R3214" t="str">
        <f>TRIM(טבלה1[[#This Row],[small letters]])</f>
        <v>all levels</v>
      </c>
      <c r="S3214" s="6">
        <v>1</v>
      </c>
      <c r="T3214" s="12">
        <v>42600</v>
      </c>
      <c r="U3214" s="6">
        <f>DAY(טבלה1[[#This Row],[published_date]])</f>
        <v>18</v>
      </c>
      <c r="V3214" s="6">
        <f>MONTH(טבלה1[[#This Row],[published_date]])</f>
        <v>8</v>
      </c>
      <c r="W3214" s="6">
        <f>YEAR(טבלה1[[#This Row],[published_date]])</f>
        <v>2016</v>
      </c>
      <c r="X3214">
        <v>2</v>
      </c>
      <c r="Y3214" t="str">
        <f>VLOOKUP(טבלה1[[#This Row],[subject_id]],Subject_id!$A$2:$B$5,2)</f>
        <v>Graphic Design</v>
      </c>
      <c r="Z3214" s="7">
        <v>43734</v>
      </c>
      <c r="AA3214">
        <f>_xlfn.DAYS(טבלה1[[#This Row],[Removal_date]],טבלה1[[#This Row],[published_date]])</f>
        <v>1134</v>
      </c>
      <c r="AB3214" s="4">
        <f>טבלה1[[#This Row],[price]]*טבלה1[[#This Row],[num_subscribers]]</f>
        <v>4280</v>
      </c>
    </row>
    <row r="3215" spans="1:28" x14ac:dyDescent="0.3">
      <c r="A3215">
        <v>935014</v>
      </c>
      <c r="B3215" t="s">
        <v>7255</v>
      </c>
      <c r="C3215" t="str">
        <f>LEFT(טבלה1[[#This Row],[course_title]],10)</f>
        <v>Simplified</v>
      </c>
      <c r="D3215" t="str">
        <f>RIGHT(טבלה1[[#This Row],[course_title]],10)</f>
        <v>VirtualBox</v>
      </c>
      <c r="E3215" t="str">
        <f>MID(טבלה1[[#This Row],[course_title]],2,10)</f>
        <v xml:space="preserve">implified </v>
      </c>
      <c r="F3215" t="s">
        <v>7256</v>
      </c>
      <c r="G3215" t="str">
        <f>REPLACE(טבלה1[[#This Row],[url]],19,3,"com")</f>
        <v>https://www.udemy.com/cross-browser-web-testing-virtualbox/</v>
      </c>
      <c r="H3215" t="b">
        <v>1</v>
      </c>
      <c r="I3215" s="4">
        <v>20</v>
      </c>
      <c r="J3215" s="5">
        <v>796</v>
      </c>
      <c r="K3215" s="5">
        <v>3</v>
      </c>
      <c r="L3215" s="5">
        <v>18</v>
      </c>
      <c r="M3215">
        <v>2</v>
      </c>
      <c r="N3215" t="str">
        <f>VLOOKUP(טבלה1[[#This Row],[level_id]],Level_id!$A$2:$B$5,2)</f>
        <v>Beginner Level</v>
      </c>
      <c r="O3215" t="str">
        <f>LOWER(טבלה1[[#This Row],[level_desc]])</f>
        <v>beginner level</v>
      </c>
      <c r="P3215" s="3" t="str">
        <f>UPPER(טבלה1[[#This Row],[small letters]])</f>
        <v>BEGINNER LEVEL</v>
      </c>
      <c r="Q3215">
        <f>LEN(טבלה1[[#This Row],[no spaces]])</f>
        <v>14</v>
      </c>
      <c r="R3215" t="str">
        <f>TRIM(טבלה1[[#This Row],[small letters]])</f>
        <v>beginner level</v>
      </c>
      <c r="S3215" s="6">
        <v>1</v>
      </c>
      <c r="T3215" s="12">
        <v>42626</v>
      </c>
      <c r="U3215" s="6">
        <f>DAY(טבלה1[[#This Row],[published_date]])</f>
        <v>13</v>
      </c>
      <c r="V3215" s="6">
        <f>MONTH(טבלה1[[#This Row],[published_date]])</f>
        <v>9</v>
      </c>
      <c r="W3215" s="6">
        <f>YEAR(טבלה1[[#This Row],[published_date]])</f>
        <v>2016</v>
      </c>
      <c r="X3215">
        <v>4</v>
      </c>
      <c r="Y3215" t="str">
        <f>VLOOKUP(טבלה1[[#This Row],[subject_id]],Subject_id!$A$2:$B$5,2)</f>
        <v>Web Development</v>
      </c>
      <c r="Z3215" s="7">
        <v>43465</v>
      </c>
      <c r="AA3215">
        <f>_xlfn.DAYS(טבלה1[[#This Row],[Removal_date]],טבלה1[[#This Row],[published_date]])</f>
        <v>839</v>
      </c>
      <c r="AB3215" s="4">
        <f>טבלה1[[#This Row],[price]]*טבלה1[[#This Row],[num_subscribers]]</f>
        <v>15920</v>
      </c>
    </row>
    <row r="3216" spans="1:28" x14ac:dyDescent="0.3">
      <c r="A3216">
        <v>935108</v>
      </c>
      <c r="B3216" t="s">
        <v>2855</v>
      </c>
      <c r="C3216" t="str">
        <f>LEFT(טבלה1[[#This Row],[course_title]],10)</f>
        <v>Adobe - Cr</v>
      </c>
      <c r="D3216" t="str">
        <f>RIGHT(טבלה1[[#This Row],[course_title]],10)</f>
        <v>p (Beauty)</v>
      </c>
      <c r="E3216" t="str">
        <f>MID(טבלה1[[#This Row],[course_title]],2,10)</f>
        <v>dobe - Cre</v>
      </c>
      <c r="F3216" t="s">
        <v>2856</v>
      </c>
      <c r="G3216" t="str">
        <f>REPLACE(טבלה1[[#This Row],[url]],19,3,"com")</f>
        <v>https://www.udemy.com/adobe-create-a-professional-logo-step-by-step-beauty/</v>
      </c>
      <c r="H3216" t="b">
        <v>1</v>
      </c>
      <c r="I3216" s="4">
        <v>20</v>
      </c>
      <c r="J3216" s="5">
        <v>2420</v>
      </c>
      <c r="K3216" s="5">
        <v>27</v>
      </c>
      <c r="L3216" s="5">
        <v>21</v>
      </c>
      <c r="M3216">
        <v>1</v>
      </c>
      <c r="N3216" t="str">
        <f>VLOOKUP(טבלה1[[#This Row],[level_id]],Level_id!$A$2:$B$5,2)</f>
        <v>All levels</v>
      </c>
      <c r="O3216" t="str">
        <f>LOWER(טבלה1[[#This Row],[level_desc]])</f>
        <v>all levels</v>
      </c>
      <c r="P3216" s="3" t="str">
        <f>UPPER(טבלה1[[#This Row],[small letters]])</f>
        <v>ALL LEVELS</v>
      </c>
      <c r="Q3216">
        <f>LEN(טבלה1[[#This Row],[no spaces]])</f>
        <v>10</v>
      </c>
      <c r="R3216" t="str">
        <f>TRIM(טבלה1[[#This Row],[small letters]])</f>
        <v>all levels</v>
      </c>
      <c r="S3216" s="6">
        <v>1.5</v>
      </c>
      <c r="T3216" s="12">
        <v>42609</v>
      </c>
      <c r="U3216" s="6">
        <f>DAY(טבלה1[[#This Row],[published_date]])</f>
        <v>27</v>
      </c>
      <c r="V3216" s="6">
        <f>MONTH(טבלה1[[#This Row],[published_date]])</f>
        <v>8</v>
      </c>
      <c r="W3216" s="6">
        <f>YEAR(טבלה1[[#This Row],[published_date]])</f>
        <v>2016</v>
      </c>
      <c r="X3216">
        <v>2</v>
      </c>
      <c r="Y3216" t="str">
        <f>VLOOKUP(טבלה1[[#This Row],[subject_id]],Subject_id!$A$2:$B$5,2)</f>
        <v>Graphic Design</v>
      </c>
      <c r="Z3216" s="7">
        <v>43734</v>
      </c>
      <c r="AA3216">
        <f>_xlfn.DAYS(טבלה1[[#This Row],[Removal_date]],טבלה1[[#This Row],[published_date]])</f>
        <v>1125</v>
      </c>
      <c r="AB3216" s="4">
        <f>טבלה1[[#This Row],[price]]*טבלה1[[#This Row],[num_subscribers]]</f>
        <v>48400</v>
      </c>
    </row>
    <row r="3217" spans="1:28" x14ac:dyDescent="0.3">
      <c r="A3217">
        <v>938680</v>
      </c>
      <c r="B3217" t="s">
        <v>2996</v>
      </c>
      <c r="C3217" t="str">
        <f>LEFT(טבלה1[[#This Row],[course_title]],10)</f>
        <v>Logo Desig</v>
      </c>
      <c r="D3217" t="str">
        <f>RIGHT(טבלה1[[#This Row],[course_title]],10)</f>
        <v>PowerPoint</v>
      </c>
      <c r="E3217" t="str">
        <f>MID(טבלה1[[#This Row],[course_title]],2,10)</f>
        <v>ogo Design</v>
      </c>
      <c r="F3217" t="s">
        <v>2997</v>
      </c>
      <c r="G3217" t="str">
        <f>REPLACE(טבלה1[[#This Row],[url]],19,3,"com")</f>
        <v>https://www.udemy.com/logodesignmadeeasy/</v>
      </c>
      <c r="H3217" t="b">
        <v>1</v>
      </c>
      <c r="I3217" s="4">
        <v>20</v>
      </c>
      <c r="J3217" s="5">
        <v>1086</v>
      </c>
      <c r="K3217" s="5">
        <v>17</v>
      </c>
      <c r="L3217" s="5">
        <v>8</v>
      </c>
      <c r="M3217">
        <v>2</v>
      </c>
      <c r="N3217" t="str">
        <f>VLOOKUP(טבלה1[[#This Row],[level_id]],Level_id!$A$2:$B$5,2)</f>
        <v>Beginner Level</v>
      </c>
      <c r="O3217" t="str">
        <f>LOWER(טבלה1[[#This Row],[level_desc]])</f>
        <v>beginner level</v>
      </c>
      <c r="P3217" s="3" t="str">
        <f>UPPER(טבלה1[[#This Row],[small letters]])</f>
        <v>BEGINNER LEVEL</v>
      </c>
      <c r="Q3217">
        <f>LEN(טבלה1[[#This Row],[no spaces]])</f>
        <v>14</v>
      </c>
      <c r="R3217" t="str">
        <f>TRIM(טבלה1[[#This Row],[small letters]])</f>
        <v>beginner level</v>
      </c>
      <c r="S3217" s="6">
        <v>1</v>
      </c>
      <c r="T3217" s="12">
        <v>42696</v>
      </c>
      <c r="U3217" s="6">
        <f>DAY(טבלה1[[#This Row],[published_date]])</f>
        <v>22</v>
      </c>
      <c r="V3217" s="6">
        <f>MONTH(טבלה1[[#This Row],[published_date]])</f>
        <v>11</v>
      </c>
      <c r="W3217" s="6">
        <f>YEAR(טבלה1[[#This Row],[published_date]])</f>
        <v>2016</v>
      </c>
      <c r="X3217">
        <v>2</v>
      </c>
      <c r="Y3217" t="str">
        <f>VLOOKUP(טבלה1[[#This Row],[subject_id]],Subject_id!$A$2:$B$5,2)</f>
        <v>Graphic Design</v>
      </c>
      <c r="Z3217" s="7">
        <v>43465</v>
      </c>
      <c r="AA3217">
        <f>_xlfn.DAYS(טבלה1[[#This Row],[Removal_date]],טבלה1[[#This Row],[published_date]])</f>
        <v>769</v>
      </c>
      <c r="AB3217" s="4">
        <f>טבלה1[[#This Row],[price]]*טבלה1[[#This Row],[num_subscribers]]</f>
        <v>21720</v>
      </c>
    </row>
    <row r="3218" spans="1:28" x14ac:dyDescent="0.3">
      <c r="A3218">
        <v>939536</v>
      </c>
      <c r="B3218" t="s">
        <v>7273</v>
      </c>
      <c r="C3218" t="str">
        <f>LEFT(טבלה1[[#This Row],[course_title]],10)</f>
        <v>Learn basi</v>
      </c>
      <c r="D3218" t="str">
        <f>RIGHT(טבלה1[[#This Row],[course_title]],10)</f>
        <v>30 Minutes</v>
      </c>
      <c r="E3218" t="str">
        <f>MID(טבלה1[[#This Row],[course_title]],2,10)</f>
        <v>earn basic</v>
      </c>
      <c r="F3218" t="s">
        <v>7274</v>
      </c>
      <c r="G3218" t="str">
        <f>REPLACE(טבלה1[[#This Row],[url]],19,3,"com")</f>
        <v>https://www.udemy.com/learn-basics-of-html/</v>
      </c>
      <c r="H3218" t="b">
        <v>1</v>
      </c>
      <c r="I3218" s="4">
        <v>20</v>
      </c>
      <c r="J3218" s="5">
        <v>945</v>
      </c>
      <c r="K3218" s="5">
        <v>17</v>
      </c>
      <c r="L3218" s="5">
        <v>11</v>
      </c>
      <c r="M3218">
        <v>2</v>
      </c>
      <c r="N3218" t="str">
        <f>VLOOKUP(טבלה1[[#This Row],[level_id]],Level_id!$A$2:$B$5,2)</f>
        <v>Beginner Level</v>
      </c>
      <c r="O3218" t="str">
        <f>LOWER(טבלה1[[#This Row],[level_desc]])</f>
        <v>beginner level</v>
      </c>
      <c r="P3218" s="3" t="str">
        <f>UPPER(טבלה1[[#This Row],[small letters]])</f>
        <v>BEGINNER LEVEL</v>
      </c>
      <c r="Q3218">
        <f>LEN(טבלה1[[#This Row],[no spaces]])</f>
        <v>14</v>
      </c>
      <c r="R3218" t="str">
        <f>TRIM(טבלה1[[#This Row],[small letters]])</f>
        <v>beginner level</v>
      </c>
      <c r="S3218" s="6">
        <v>0.55000000000000004</v>
      </c>
      <c r="T3218" s="12">
        <v>42615</v>
      </c>
      <c r="U3218" s="6">
        <f>DAY(טבלה1[[#This Row],[published_date]])</f>
        <v>2</v>
      </c>
      <c r="V3218" s="6">
        <f>MONTH(טבלה1[[#This Row],[published_date]])</f>
        <v>9</v>
      </c>
      <c r="W3218" s="6">
        <f>YEAR(טבלה1[[#This Row],[published_date]])</f>
        <v>2016</v>
      </c>
      <c r="X3218">
        <v>4</v>
      </c>
      <c r="Y3218" t="str">
        <f>VLOOKUP(טבלה1[[#This Row],[subject_id]],Subject_id!$A$2:$B$5,2)</f>
        <v>Web Development</v>
      </c>
      <c r="Z3218" s="7">
        <v>43465</v>
      </c>
      <c r="AA3218">
        <f>_xlfn.DAYS(טבלה1[[#This Row],[Removal_date]],טבלה1[[#This Row],[published_date]])</f>
        <v>850</v>
      </c>
      <c r="AB3218" s="4">
        <f>טבלה1[[#This Row],[price]]*טבלה1[[#This Row],[num_subscribers]]</f>
        <v>18900</v>
      </c>
    </row>
    <row r="3219" spans="1:28" x14ac:dyDescent="0.3">
      <c r="A3219">
        <v>939882</v>
      </c>
      <c r="B3219" t="s">
        <v>2873</v>
      </c>
      <c r="C3219" t="str">
        <f>LEFT(טבלה1[[#This Row],[course_title]],10)</f>
        <v>Adobe Illu</v>
      </c>
      <c r="D3219" t="str">
        <f>RIGHT(טבלה1[[#This Row],[course_title]],10)</f>
        <v>go Design.</v>
      </c>
      <c r="E3219" t="str">
        <f>MID(טבלה1[[#This Row],[course_title]],2,10)</f>
        <v>dobe Illus</v>
      </c>
      <c r="F3219" t="s">
        <v>2874</v>
      </c>
      <c r="G3219" t="str">
        <f>REPLACE(טבלה1[[#This Row],[url]],19,3,"com")</f>
        <v>https://www.udemy.com/logo-design-in-adobe-illustrator/</v>
      </c>
      <c r="H3219" t="b">
        <v>1</v>
      </c>
      <c r="I3219" s="4">
        <v>20</v>
      </c>
      <c r="J3219" s="5">
        <v>371</v>
      </c>
      <c r="K3219" s="5">
        <v>5</v>
      </c>
      <c r="L3219" s="5">
        <v>26</v>
      </c>
      <c r="M3219">
        <v>1</v>
      </c>
      <c r="N3219" t="str">
        <f>VLOOKUP(טבלה1[[#This Row],[level_id]],Level_id!$A$2:$B$5,2)</f>
        <v>All levels</v>
      </c>
      <c r="O3219" t="str">
        <f>LOWER(טבלה1[[#This Row],[level_desc]])</f>
        <v>all levels</v>
      </c>
      <c r="P3219" s="3" t="str">
        <f>UPPER(טבלה1[[#This Row],[small letters]])</f>
        <v>ALL LEVELS</v>
      </c>
      <c r="Q3219">
        <f>LEN(טבלה1[[#This Row],[no spaces]])</f>
        <v>10</v>
      </c>
      <c r="R3219" t="str">
        <f>TRIM(טבלה1[[#This Row],[small letters]])</f>
        <v>all levels</v>
      </c>
      <c r="S3219" s="6">
        <v>3.5</v>
      </c>
      <c r="T3219" s="12">
        <v>42619</v>
      </c>
      <c r="U3219" s="6">
        <f>DAY(טבלה1[[#This Row],[published_date]])</f>
        <v>6</v>
      </c>
      <c r="V3219" s="6">
        <f>MONTH(טבלה1[[#This Row],[published_date]])</f>
        <v>9</v>
      </c>
      <c r="W3219" s="6">
        <f>YEAR(טבלה1[[#This Row],[published_date]])</f>
        <v>2016</v>
      </c>
      <c r="X3219">
        <v>2</v>
      </c>
      <c r="Y3219" t="str">
        <f>VLOOKUP(טבלה1[[#This Row],[subject_id]],Subject_id!$A$2:$B$5,2)</f>
        <v>Graphic Design</v>
      </c>
      <c r="Z3219" s="7">
        <v>43734</v>
      </c>
      <c r="AA3219">
        <f>_xlfn.DAYS(טבלה1[[#This Row],[Removal_date]],טבלה1[[#This Row],[published_date]])</f>
        <v>1115</v>
      </c>
      <c r="AB3219" s="4">
        <f>טבלה1[[#This Row],[price]]*טבלה1[[#This Row],[num_subscribers]]</f>
        <v>7420</v>
      </c>
    </row>
    <row r="3220" spans="1:28" x14ac:dyDescent="0.3">
      <c r="A3220">
        <v>941310</v>
      </c>
      <c r="B3220" t="s">
        <v>1826</v>
      </c>
      <c r="C3220" t="str">
        <f>LEFT(טבלה1[[#This Row],[course_title]],10)</f>
        <v>MatemÃ¡tic</v>
      </c>
      <c r="D3220" t="str">
        <f>RIGHT(טבלה1[[#This Row],[course_title]],10)</f>
        <v>e MS Excel</v>
      </c>
      <c r="E3220" t="str">
        <f>MID(טבלה1[[#This Row],[course_title]],2,10)</f>
        <v>atemÃ¡tica</v>
      </c>
      <c r="F3220" t="s">
        <v>1827</v>
      </c>
      <c r="G3220" t="str">
        <f>REPLACE(טבלה1[[#This Row],[url]],19,3,"com")</f>
        <v>https://www.udemy.com/matematica-financeira-com-hp12-e-ms-excel/</v>
      </c>
      <c r="H3220" t="b">
        <v>1</v>
      </c>
      <c r="I3220" s="4">
        <v>20</v>
      </c>
      <c r="J3220" s="5">
        <v>74</v>
      </c>
      <c r="K3220" s="5">
        <v>17</v>
      </c>
      <c r="L3220" s="5">
        <v>30</v>
      </c>
      <c r="M3220">
        <v>2</v>
      </c>
      <c r="N3220" t="str">
        <f>VLOOKUP(טבלה1[[#This Row],[level_id]],Level_id!$A$2:$B$5,2)</f>
        <v>Beginner Level</v>
      </c>
      <c r="O3220" t="str">
        <f>LOWER(טבלה1[[#This Row],[level_desc]])</f>
        <v>beginner level</v>
      </c>
      <c r="P3220" s="3" t="str">
        <f>UPPER(טבלה1[[#This Row],[small letters]])</f>
        <v>BEGINNER LEVEL</v>
      </c>
      <c r="Q3220">
        <f>LEN(טבלה1[[#This Row],[no spaces]])</f>
        <v>14</v>
      </c>
      <c r="R3220" t="str">
        <f>TRIM(טבלה1[[#This Row],[small letters]])</f>
        <v>beginner level</v>
      </c>
      <c r="S3220" s="6">
        <v>4.5</v>
      </c>
      <c r="T3220" s="12">
        <v>42655</v>
      </c>
      <c r="U3220" s="6">
        <f>DAY(טבלה1[[#This Row],[published_date]])</f>
        <v>12</v>
      </c>
      <c r="V3220" s="6">
        <f>MONTH(טבלה1[[#This Row],[published_date]])</f>
        <v>10</v>
      </c>
      <c r="W3220" s="6">
        <f>YEAR(טבלה1[[#This Row],[published_date]])</f>
        <v>2016</v>
      </c>
      <c r="X3220">
        <v>1</v>
      </c>
      <c r="Y3220" t="str">
        <f>VLOOKUP(טבלה1[[#This Row],[subject_id]],Subject_id!$A$2:$B$5,2)</f>
        <v>Business Finance</v>
      </c>
      <c r="Z3220" s="7">
        <v>43465</v>
      </c>
      <c r="AA3220">
        <f>_xlfn.DAYS(טבלה1[[#This Row],[Removal_date]],טבלה1[[#This Row],[published_date]])</f>
        <v>810</v>
      </c>
      <c r="AB3220" s="4">
        <f>טבלה1[[#This Row],[price]]*טבלה1[[#This Row],[num_subscribers]]</f>
        <v>1480</v>
      </c>
    </row>
    <row r="3221" spans="1:28" x14ac:dyDescent="0.3">
      <c r="A3221">
        <v>945194</v>
      </c>
      <c r="B3221" t="s">
        <v>2128</v>
      </c>
      <c r="C3221" t="str">
        <f>LEFT(טבלה1[[#This Row],[course_title]],10)</f>
        <v>Finanziell</v>
      </c>
      <c r="D3221" t="str">
        <f>RIGHT(טבלה1[[#This Row],[course_title]],10)</f>
        <v>ur Million</v>
      </c>
      <c r="E3221" t="str">
        <f>MID(טבלה1[[#This Row],[course_title]],2,10)</f>
        <v>inanzielle</v>
      </c>
      <c r="F3221" t="s">
        <v>2129</v>
      </c>
      <c r="G3221" t="str">
        <f>REPLACE(טבלה1[[#This Row],[url]],19,3,"com")</f>
        <v>https://www.udemy.com/finanzielle-unabhaengigkeit-1-erste-schritte-zur-million/</v>
      </c>
      <c r="H3221" t="b">
        <v>1</v>
      </c>
      <c r="I3221" s="4">
        <v>20</v>
      </c>
      <c r="J3221" s="5">
        <v>465</v>
      </c>
      <c r="K3221" s="5">
        <v>51</v>
      </c>
      <c r="L3221" s="5">
        <v>28</v>
      </c>
      <c r="M3221">
        <v>2</v>
      </c>
      <c r="N3221" t="str">
        <f>VLOOKUP(טבלה1[[#This Row],[level_id]],Level_id!$A$2:$B$5,2)</f>
        <v>Beginner Level</v>
      </c>
      <c r="O3221" t="str">
        <f>LOWER(טבלה1[[#This Row],[level_desc]])</f>
        <v>beginner level</v>
      </c>
      <c r="P3221" s="3" t="str">
        <f>UPPER(טבלה1[[#This Row],[small letters]])</f>
        <v>BEGINNER LEVEL</v>
      </c>
      <c r="Q3221">
        <f>LEN(טבלה1[[#This Row],[no spaces]])</f>
        <v>14</v>
      </c>
      <c r="R3221" t="str">
        <f>TRIM(טבלה1[[#This Row],[small letters]])</f>
        <v>beginner level</v>
      </c>
      <c r="S3221" s="6">
        <v>1</v>
      </c>
      <c r="T3221" s="12">
        <v>42625</v>
      </c>
      <c r="U3221" s="6">
        <f>DAY(טבלה1[[#This Row],[published_date]])</f>
        <v>12</v>
      </c>
      <c r="V3221" s="6">
        <f>MONTH(טבלה1[[#This Row],[published_date]])</f>
        <v>9</v>
      </c>
      <c r="W3221" s="6">
        <f>YEAR(טבלה1[[#This Row],[published_date]])</f>
        <v>2016</v>
      </c>
      <c r="X3221">
        <v>1</v>
      </c>
      <c r="Y3221" t="str">
        <f>VLOOKUP(טבלה1[[#This Row],[subject_id]],Subject_id!$A$2:$B$5,2)</f>
        <v>Business Finance</v>
      </c>
      <c r="Z3221" s="7">
        <v>43465</v>
      </c>
      <c r="AA3221">
        <f>_xlfn.DAYS(טבלה1[[#This Row],[Removal_date]],טבלה1[[#This Row],[published_date]])</f>
        <v>840</v>
      </c>
      <c r="AB3221" s="4">
        <f>טבלה1[[#This Row],[price]]*טבלה1[[#This Row],[num_subscribers]]</f>
        <v>9300</v>
      </c>
    </row>
    <row r="3222" spans="1:28" x14ac:dyDescent="0.3">
      <c r="A3222">
        <v>945750</v>
      </c>
      <c r="B3222" t="s">
        <v>322</v>
      </c>
      <c r="C3222" t="str">
        <f>LEFT(טבלה1[[#This Row],[course_title]],10)</f>
        <v>Fundamenta</v>
      </c>
      <c r="D3222" t="str">
        <f>RIGHT(טבלה1[[#This Row],[course_title]],10)</f>
        <v>Accounting</v>
      </c>
      <c r="E3222" t="str">
        <f>MID(טבלה1[[#This Row],[course_title]],2,10)</f>
        <v>undamental</v>
      </c>
      <c r="F3222" t="s">
        <v>323</v>
      </c>
      <c r="G3222" t="str">
        <f>REPLACE(טבלה1[[#This Row],[url]],19,3,"com")</f>
        <v>https://www.udemy.com/fundamentals-of-accounting/</v>
      </c>
      <c r="H3222" t="b">
        <v>1</v>
      </c>
      <c r="I3222" s="4">
        <v>20</v>
      </c>
      <c r="J3222" s="5">
        <v>1560</v>
      </c>
      <c r="K3222" s="5">
        <v>43</v>
      </c>
      <c r="L3222" s="5">
        <v>25</v>
      </c>
      <c r="M3222">
        <v>1</v>
      </c>
      <c r="N3222" t="str">
        <f>VLOOKUP(טבלה1[[#This Row],[level_id]],Level_id!$A$2:$B$5,2)</f>
        <v>All levels</v>
      </c>
      <c r="O3222" t="str">
        <f>LOWER(טבלה1[[#This Row],[level_desc]])</f>
        <v>all levels</v>
      </c>
      <c r="P3222" s="3" t="str">
        <f>UPPER(טבלה1[[#This Row],[small letters]])</f>
        <v>ALL LEVELS</v>
      </c>
      <c r="Q3222">
        <f>LEN(טבלה1[[#This Row],[no spaces]])</f>
        <v>10</v>
      </c>
      <c r="R3222" t="str">
        <f>TRIM(טבלה1[[#This Row],[small letters]])</f>
        <v>all levels</v>
      </c>
      <c r="S3222" s="6">
        <v>3</v>
      </c>
      <c r="T3222" s="12">
        <v>42613</v>
      </c>
      <c r="U3222" s="6">
        <f>DAY(טבלה1[[#This Row],[published_date]])</f>
        <v>31</v>
      </c>
      <c r="V3222" s="6">
        <f>MONTH(טבלה1[[#This Row],[published_date]])</f>
        <v>8</v>
      </c>
      <c r="W3222" s="6">
        <f>YEAR(טבלה1[[#This Row],[published_date]])</f>
        <v>2016</v>
      </c>
      <c r="X3222">
        <v>1</v>
      </c>
      <c r="Y3222" t="str">
        <f>VLOOKUP(טבלה1[[#This Row],[subject_id]],Subject_id!$A$2:$B$5,2)</f>
        <v>Business Finance</v>
      </c>
      <c r="Z3222" s="7">
        <v>43408</v>
      </c>
      <c r="AA3222">
        <f>_xlfn.DAYS(טבלה1[[#This Row],[Removal_date]],טבלה1[[#This Row],[published_date]])</f>
        <v>795</v>
      </c>
      <c r="AB3222" s="4">
        <f>טבלה1[[#This Row],[price]]*טבלה1[[#This Row],[num_subscribers]]</f>
        <v>31200</v>
      </c>
    </row>
    <row r="3223" spans="1:28" x14ac:dyDescent="0.3">
      <c r="A3223">
        <v>947116</v>
      </c>
      <c r="B3223" t="s">
        <v>5952</v>
      </c>
      <c r="C3223" t="str">
        <f>LEFT(טבלה1[[#This Row],[course_title]],10)</f>
        <v xml:space="preserve">Learn PHP </v>
      </c>
      <c r="D3223" t="str">
        <f>RIGHT(טבלה1[[#This Row],[course_title]],10)</f>
        <v>e Examples</v>
      </c>
      <c r="E3223" t="str">
        <f>MID(טבלה1[[#This Row],[course_title]],2,10)</f>
        <v>earn PHP O</v>
      </c>
      <c r="F3223" t="s">
        <v>5953</v>
      </c>
      <c r="G3223" t="str">
        <f>REPLACE(טבלה1[[#This Row],[url]],19,3,"com")</f>
        <v>https://www.udemy.com/learn-php-object-oriented-features-with-simple-examples/</v>
      </c>
      <c r="H3223" t="b">
        <v>1</v>
      </c>
      <c r="I3223" s="4">
        <v>20</v>
      </c>
      <c r="J3223" s="5">
        <v>1723</v>
      </c>
      <c r="K3223" s="5">
        <v>28</v>
      </c>
      <c r="L3223" s="5">
        <v>7</v>
      </c>
      <c r="M3223">
        <v>1</v>
      </c>
      <c r="N3223" t="str">
        <f>VLOOKUP(טבלה1[[#This Row],[level_id]],Level_id!$A$2:$B$5,2)</f>
        <v>All levels</v>
      </c>
      <c r="O3223" t="str">
        <f>LOWER(טבלה1[[#This Row],[level_desc]])</f>
        <v>all levels</v>
      </c>
      <c r="P3223" s="3" t="str">
        <f>UPPER(טבלה1[[#This Row],[small letters]])</f>
        <v>ALL LEVELS</v>
      </c>
      <c r="Q3223">
        <f>LEN(טבלה1[[#This Row],[no spaces]])</f>
        <v>10</v>
      </c>
      <c r="R3223" t="str">
        <f>TRIM(טבלה1[[#This Row],[small letters]])</f>
        <v>all levels</v>
      </c>
      <c r="S3223" s="6">
        <v>1</v>
      </c>
      <c r="T3223" s="12">
        <v>42648</v>
      </c>
      <c r="U3223" s="6">
        <f>DAY(טבלה1[[#This Row],[published_date]])</f>
        <v>5</v>
      </c>
      <c r="V3223" s="6">
        <f>MONTH(טבלה1[[#This Row],[published_date]])</f>
        <v>10</v>
      </c>
      <c r="W3223" s="6">
        <f>YEAR(טבלה1[[#This Row],[published_date]])</f>
        <v>2016</v>
      </c>
      <c r="X3223">
        <v>4</v>
      </c>
      <c r="Y3223" t="str">
        <f>VLOOKUP(טבלה1[[#This Row],[subject_id]],Subject_id!$A$2:$B$5,2)</f>
        <v>Web Development</v>
      </c>
      <c r="Z3223" s="7">
        <v>43734</v>
      </c>
      <c r="AA3223">
        <f>_xlfn.DAYS(טבלה1[[#This Row],[Removal_date]],טבלה1[[#This Row],[published_date]])</f>
        <v>1086</v>
      </c>
      <c r="AB3223" s="4">
        <f>טבלה1[[#This Row],[price]]*טבלה1[[#This Row],[num_subscribers]]</f>
        <v>34460</v>
      </c>
    </row>
    <row r="3224" spans="1:28" x14ac:dyDescent="0.3">
      <c r="A3224">
        <v>950748</v>
      </c>
      <c r="B3224" t="s">
        <v>2354</v>
      </c>
      <c r="C3224" t="str">
        <f>LEFT(טבלה1[[#This Row],[course_title]],10)</f>
        <v>Finanziell</v>
      </c>
      <c r="D3224" t="str">
        <f>RIGHT(טבלה1[[#This Row],[course_title]],10)</f>
        <v>Investment</v>
      </c>
      <c r="E3224" t="str">
        <f>MID(טבלה1[[#This Row],[course_title]],2,10)</f>
        <v>inanzielle</v>
      </c>
      <c r="F3224" t="s">
        <v>2355</v>
      </c>
      <c r="G3224" t="str">
        <f>REPLACE(טבלה1[[#This Row],[url]],19,3,"com")</f>
        <v>https://www.udemy.com/finanzielle-unabhaengigkeit-2-millionaer-werden-mit-investment/</v>
      </c>
      <c r="H3224" t="b">
        <v>1</v>
      </c>
      <c r="I3224" s="4">
        <v>20</v>
      </c>
      <c r="J3224" s="5">
        <v>384</v>
      </c>
      <c r="K3224" s="5">
        <v>37</v>
      </c>
      <c r="L3224" s="5">
        <v>18</v>
      </c>
      <c r="M3224">
        <v>4</v>
      </c>
      <c r="N3224" t="str">
        <f>VLOOKUP(טבלה1[[#This Row],[level_id]],Level_id!$A$2:$B$5,2)</f>
        <v>Intermediate Level</v>
      </c>
      <c r="O3224" t="str">
        <f>LOWER(טבלה1[[#This Row],[level_desc]])</f>
        <v>intermediate level</v>
      </c>
      <c r="P3224" s="3" t="str">
        <f>UPPER(טבלה1[[#This Row],[small letters]])</f>
        <v>INTERMEDIATE LEVEL</v>
      </c>
      <c r="Q3224">
        <f>LEN(טבלה1[[#This Row],[no spaces]])</f>
        <v>18</v>
      </c>
      <c r="R3224" t="str">
        <f>TRIM(טבלה1[[#This Row],[small letters]])</f>
        <v>intermediate level</v>
      </c>
      <c r="S3224" s="6">
        <v>0.71666666700000003</v>
      </c>
      <c r="T3224" s="12">
        <v>42625</v>
      </c>
      <c r="U3224" s="6">
        <f>DAY(טבלה1[[#This Row],[published_date]])</f>
        <v>12</v>
      </c>
      <c r="V3224" s="6">
        <f>MONTH(טבלה1[[#This Row],[published_date]])</f>
        <v>9</v>
      </c>
      <c r="W3224" s="6">
        <f>YEAR(טבלה1[[#This Row],[published_date]])</f>
        <v>2016</v>
      </c>
      <c r="X3224">
        <v>1</v>
      </c>
      <c r="Y3224" t="str">
        <f>VLOOKUP(טבלה1[[#This Row],[subject_id]],Subject_id!$A$2:$B$5,2)</f>
        <v>Business Finance</v>
      </c>
      <c r="Z3224" s="7">
        <v>44114</v>
      </c>
      <c r="AA3224">
        <f>_xlfn.DAYS(טבלה1[[#This Row],[Removal_date]],טבלה1[[#This Row],[published_date]])</f>
        <v>1489</v>
      </c>
      <c r="AB3224" s="4">
        <f>טבלה1[[#This Row],[price]]*טבלה1[[#This Row],[num_subscribers]]</f>
        <v>7680</v>
      </c>
    </row>
    <row r="3225" spans="1:28" x14ac:dyDescent="0.3">
      <c r="A3225">
        <v>950750</v>
      </c>
      <c r="B3225" t="s">
        <v>2132</v>
      </c>
      <c r="C3225" t="str">
        <f>LEFT(טבלה1[[#This Row],[course_title]],10)</f>
        <v>Finanziell</v>
      </c>
      <c r="D3225" t="str">
        <f>RIGHT(טבלה1[[#This Row],[course_title]],10)</f>
        <v>Immobilien</v>
      </c>
      <c r="E3225" t="str">
        <f>MID(טבלה1[[#This Row],[course_title]],2,10)</f>
        <v>inanzielle</v>
      </c>
      <c r="F3225" t="s">
        <v>2133</v>
      </c>
      <c r="G3225" t="str">
        <f>REPLACE(טבלה1[[#This Row],[url]],19,3,"com")</f>
        <v>https://www.udemy.com/finanzielle-unabhaengigkeit-3-millionaer-werden-mit-immobilien/</v>
      </c>
      <c r="H3225" t="b">
        <v>1</v>
      </c>
      <c r="I3225" s="4">
        <v>20</v>
      </c>
      <c r="J3225" s="5">
        <v>326</v>
      </c>
      <c r="K3225" s="5">
        <v>23</v>
      </c>
      <c r="L3225" s="5">
        <v>14</v>
      </c>
      <c r="M3225">
        <v>3</v>
      </c>
      <c r="N3225" t="str">
        <f>VLOOKUP(טבלה1[[#This Row],[level_id]],Level_id!$A$2:$B$5,2)</f>
        <v>Expert Level</v>
      </c>
      <c r="O3225" t="str">
        <f>LOWER(טבלה1[[#This Row],[level_desc]])</f>
        <v>expert level</v>
      </c>
      <c r="P3225" s="3" t="str">
        <f>UPPER(טבלה1[[#This Row],[small letters]])</f>
        <v>EXPERT LEVEL</v>
      </c>
      <c r="Q3225">
        <f>LEN(טבלה1[[#This Row],[no spaces]])</f>
        <v>12</v>
      </c>
      <c r="R3225" t="str">
        <f>TRIM(טבלה1[[#This Row],[small letters]])</f>
        <v>expert level</v>
      </c>
      <c r="S3225" s="6">
        <v>1</v>
      </c>
      <c r="T3225" s="12">
        <v>42625</v>
      </c>
      <c r="U3225" s="6">
        <f>DAY(טבלה1[[#This Row],[published_date]])</f>
        <v>12</v>
      </c>
      <c r="V3225" s="6">
        <f>MONTH(טבלה1[[#This Row],[published_date]])</f>
        <v>9</v>
      </c>
      <c r="W3225" s="6">
        <f>YEAR(טבלה1[[#This Row],[published_date]])</f>
        <v>2016</v>
      </c>
      <c r="X3225">
        <v>1</v>
      </c>
      <c r="Y3225" t="str">
        <f>VLOOKUP(טבלה1[[#This Row],[subject_id]],Subject_id!$A$2:$B$5,2)</f>
        <v>Business Finance</v>
      </c>
      <c r="Z3225" s="7">
        <v>43701</v>
      </c>
      <c r="AA3225">
        <f>_xlfn.DAYS(טבלה1[[#This Row],[Removal_date]],טבלה1[[#This Row],[published_date]])</f>
        <v>1076</v>
      </c>
      <c r="AB3225" s="4">
        <f>טבלה1[[#This Row],[price]]*טבלה1[[#This Row],[num_subscribers]]</f>
        <v>6520</v>
      </c>
    </row>
    <row r="3226" spans="1:28" x14ac:dyDescent="0.3">
      <c r="A3226">
        <v>951304</v>
      </c>
      <c r="B3226" t="s">
        <v>2849</v>
      </c>
      <c r="C3226" t="str">
        <f>LEFT(טבלה1[[#This Row],[course_title]],10)</f>
        <v>The Play-D</v>
      </c>
      <c r="D3226" t="str">
        <f>RIGHT(טבלה1[[#This Row],[course_title]],10)</f>
        <v>llustrator</v>
      </c>
      <c r="E3226" t="str">
        <f>MID(טבלה1[[#This Row],[course_title]],2,10)</f>
        <v>he Play-Do</v>
      </c>
      <c r="F3226" t="s">
        <v>2850</v>
      </c>
      <c r="G3226" t="str">
        <f>REPLACE(טבלה1[[#This Row],[url]],19,3,"com")</f>
        <v>https://www.udemy.com/play-doh-technique/</v>
      </c>
      <c r="H3226" t="b">
        <v>1</v>
      </c>
      <c r="I3226" s="4">
        <v>20</v>
      </c>
      <c r="J3226" s="5">
        <v>1145</v>
      </c>
      <c r="K3226" s="5">
        <v>42</v>
      </c>
      <c r="L3226" s="5">
        <v>20</v>
      </c>
      <c r="M3226">
        <v>1</v>
      </c>
      <c r="N3226" t="str">
        <f>VLOOKUP(טבלה1[[#This Row],[level_id]],Level_id!$A$2:$B$5,2)</f>
        <v>All levels</v>
      </c>
      <c r="O3226" t="str">
        <f>LOWER(טבלה1[[#This Row],[level_desc]])</f>
        <v>all levels</v>
      </c>
      <c r="P3226" s="3" t="str">
        <f>UPPER(טבלה1[[#This Row],[small letters]])</f>
        <v>ALL LEVELS</v>
      </c>
      <c r="Q3226">
        <f>LEN(טבלה1[[#This Row],[no spaces]])</f>
        <v>10</v>
      </c>
      <c r="R3226" t="str">
        <f>TRIM(טבלה1[[#This Row],[small letters]])</f>
        <v>all levels</v>
      </c>
      <c r="S3226" s="6">
        <v>0.63333333300000005</v>
      </c>
      <c r="T3226" s="12">
        <v>42619</v>
      </c>
      <c r="U3226" s="6">
        <f>DAY(טבלה1[[#This Row],[published_date]])</f>
        <v>6</v>
      </c>
      <c r="V3226" s="6">
        <f>MONTH(טבלה1[[#This Row],[published_date]])</f>
        <v>9</v>
      </c>
      <c r="W3226" s="6">
        <f>YEAR(טבלה1[[#This Row],[published_date]])</f>
        <v>2016</v>
      </c>
      <c r="X3226">
        <v>2</v>
      </c>
      <c r="Y3226" t="str">
        <f>VLOOKUP(טבלה1[[#This Row],[subject_id]],Subject_id!$A$2:$B$5,2)</f>
        <v>Graphic Design</v>
      </c>
      <c r="Z3226" s="7">
        <v>43734</v>
      </c>
      <c r="AA3226">
        <f>_xlfn.DAYS(טבלה1[[#This Row],[Removal_date]],טבלה1[[#This Row],[published_date]])</f>
        <v>1115</v>
      </c>
      <c r="AB3226" s="4">
        <f>טבלה1[[#This Row],[price]]*טבלה1[[#This Row],[num_subscribers]]</f>
        <v>22900</v>
      </c>
    </row>
    <row r="3227" spans="1:28" x14ac:dyDescent="0.3">
      <c r="A3227">
        <v>951912</v>
      </c>
      <c r="B3227" t="s">
        <v>2819</v>
      </c>
      <c r="C3227" t="str">
        <f>LEFT(טבלה1[[#This Row],[course_title]],10)</f>
        <v>Adobe - Ho</v>
      </c>
      <c r="D3227" t="str">
        <f>RIGHT(טבלה1[[#This Row],[course_title]],10)</f>
        <v>Web Banner</v>
      </c>
      <c r="E3227" t="str">
        <f>MID(טבלה1[[#This Row],[course_title]],2,10)</f>
        <v>dobe - How</v>
      </c>
      <c r="F3227" t="s">
        <v>2820</v>
      </c>
      <c r="G3227" t="str">
        <f>REPLACE(טבלה1[[#This Row],[url]],19,3,"com")</f>
        <v>https://www.udemy.com/adobe-how-to-create-a-professional-video-title-or-web-banner/</v>
      </c>
      <c r="H3227" t="b">
        <v>1</v>
      </c>
      <c r="I3227" s="4">
        <v>20</v>
      </c>
      <c r="J3227" s="5">
        <v>1606</v>
      </c>
      <c r="K3227" s="5">
        <v>8</v>
      </c>
      <c r="L3227" s="5">
        <v>9</v>
      </c>
      <c r="M3227">
        <v>1</v>
      </c>
      <c r="N3227" t="str">
        <f>VLOOKUP(טבלה1[[#This Row],[level_id]],Level_id!$A$2:$B$5,2)</f>
        <v>All levels</v>
      </c>
      <c r="O3227" t="str">
        <f>LOWER(טבלה1[[#This Row],[level_desc]])</f>
        <v>all levels</v>
      </c>
      <c r="P3227" s="3" t="str">
        <f>UPPER(טבלה1[[#This Row],[small letters]])</f>
        <v>ALL LEVELS</v>
      </c>
      <c r="Q3227">
        <f>LEN(טבלה1[[#This Row],[no spaces]])</f>
        <v>10</v>
      </c>
      <c r="R3227" t="str">
        <f>TRIM(טבלה1[[#This Row],[small letters]])</f>
        <v>all levels</v>
      </c>
      <c r="S3227" s="6">
        <v>0.73333333300000003</v>
      </c>
      <c r="T3227" s="12">
        <v>42620</v>
      </c>
      <c r="U3227" s="6">
        <f>DAY(טבלה1[[#This Row],[published_date]])</f>
        <v>7</v>
      </c>
      <c r="V3227" s="6">
        <f>MONTH(טבלה1[[#This Row],[published_date]])</f>
        <v>9</v>
      </c>
      <c r="W3227" s="6">
        <f>YEAR(טבלה1[[#This Row],[published_date]])</f>
        <v>2016</v>
      </c>
      <c r="X3227">
        <v>2</v>
      </c>
      <c r="Y3227" t="str">
        <f>VLOOKUP(טבלה1[[#This Row],[subject_id]],Subject_id!$A$2:$B$5,2)</f>
        <v>Graphic Design</v>
      </c>
      <c r="Z3227" s="7">
        <v>43734</v>
      </c>
      <c r="AA3227">
        <f>_xlfn.DAYS(טבלה1[[#This Row],[Removal_date]],טבלה1[[#This Row],[published_date]])</f>
        <v>1114</v>
      </c>
      <c r="AB3227" s="4">
        <f>טבלה1[[#This Row],[price]]*טבלה1[[#This Row],[num_subscribers]]</f>
        <v>32120</v>
      </c>
    </row>
    <row r="3228" spans="1:28" x14ac:dyDescent="0.3">
      <c r="A3228">
        <v>955242</v>
      </c>
      <c r="B3228" t="s">
        <v>3590</v>
      </c>
      <c r="C3228" t="str">
        <f>LEFT(טבלה1[[#This Row],[course_title]],10)</f>
        <v>Learn to C</v>
      </c>
      <c r="D3228" t="str">
        <f>RIGHT(טבלה1[[#This Row],[course_title]],10)</f>
        <v xml:space="preserve"> Photoshop</v>
      </c>
      <c r="E3228" t="str">
        <f>MID(טבלה1[[#This Row],[course_title]],2,10)</f>
        <v>earn to Co</v>
      </c>
      <c r="F3228" t="s">
        <v>3591</v>
      </c>
      <c r="G3228" t="str">
        <f>REPLACE(טבלה1[[#This Row],[url]],19,3,"com")</f>
        <v>https://www.udemy.com/3dmotive-learn-to-composite-a-2d-action-shot-in-photoshop/</v>
      </c>
      <c r="H3228" t="b">
        <v>1</v>
      </c>
      <c r="I3228" s="4">
        <v>20</v>
      </c>
      <c r="J3228" s="5">
        <v>40</v>
      </c>
      <c r="K3228" s="5">
        <v>2</v>
      </c>
      <c r="L3228" s="5">
        <v>8</v>
      </c>
      <c r="M3228">
        <v>2</v>
      </c>
      <c r="N3228" t="str">
        <f>VLOOKUP(טבלה1[[#This Row],[level_id]],Level_id!$A$2:$B$5,2)</f>
        <v>Beginner Level</v>
      </c>
      <c r="O3228" t="str">
        <f>LOWER(טבלה1[[#This Row],[level_desc]])</f>
        <v>beginner level</v>
      </c>
      <c r="P3228" s="3" t="str">
        <f>UPPER(טבלה1[[#This Row],[small letters]])</f>
        <v>BEGINNER LEVEL</v>
      </c>
      <c r="Q3228">
        <f>LEN(טבלה1[[#This Row],[no spaces]])</f>
        <v>14</v>
      </c>
      <c r="R3228" t="str">
        <f>TRIM(טבלה1[[#This Row],[small letters]])</f>
        <v>beginner level</v>
      </c>
      <c r="S3228" s="6">
        <v>1.5</v>
      </c>
      <c r="T3228" s="12">
        <v>42623</v>
      </c>
      <c r="U3228" s="6">
        <f>DAY(טבלה1[[#This Row],[published_date]])</f>
        <v>10</v>
      </c>
      <c r="V3228" s="6">
        <f>MONTH(טבלה1[[#This Row],[published_date]])</f>
        <v>9</v>
      </c>
      <c r="W3228" s="6">
        <f>YEAR(טבלה1[[#This Row],[published_date]])</f>
        <v>2016</v>
      </c>
      <c r="X3228">
        <v>2</v>
      </c>
      <c r="Y3228" t="str">
        <f>VLOOKUP(טבלה1[[#This Row],[subject_id]],Subject_id!$A$2:$B$5,2)</f>
        <v>Graphic Design</v>
      </c>
      <c r="Z3228" s="7">
        <v>43465</v>
      </c>
      <c r="AA3228">
        <f>_xlfn.DAYS(טבלה1[[#This Row],[Removal_date]],טבלה1[[#This Row],[published_date]])</f>
        <v>842</v>
      </c>
      <c r="AB3228" s="4">
        <f>טבלה1[[#This Row],[price]]*טבלה1[[#This Row],[num_subscribers]]</f>
        <v>800</v>
      </c>
    </row>
    <row r="3229" spans="1:28" x14ac:dyDescent="0.3">
      <c r="A3229">
        <v>956002</v>
      </c>
      <c r="B3229" t="s">
        <v>2930</v>
      </c>
      <c r="C3229" t="str">
        <f>LEFT(טבלה1[[#This Row],[course_title]],10)</f>
        <v>After Effe</v>
      </c>
      <c r="D3229" t="str">
        <f>RIGHT(טבלה1[[#This Row],[course_title]],10)</f>
        <v>s Tracking</v>
      </c>
      <c r="E3229" t="str">
        <f>MID(טבלה1[[#This Row],[course_title]],2,10)</f>
        <v>fter Effec</v>
      </c>
      <c r="F3229" t="s">
        <v>2931</v>
      </c>
      <c r="G3229" t="str">
        <f>REPLACE(טבלה1[[#This Row],[url]],19,3,"com")</f>
        <v>https://www.udemy.com/spannende-after-effects-techniken/</v>
      </c>
      <c r="H3229" t="b">
        <v>1</v>
      </c>
      <c r="I3229" s="4">
        <v>20</v>
      </c>
      <c r="J3229" s="5">
        <v>1</v>
      </c>
      <c r="K3229" s="5">
        <v>0</v>
      </c>
      <c r="L3229" s="5">
        <v>6</v>
      </c>
      <c r="M3229">
        <v>2</v>
      </c>
      <c r="N3229" t="str">
        <f>VLOOKUP(טבלה1[[#This Row],[level_id]],Level_id!$A$2:$B$5,2)</f>
        <v>Beginner Level</v>
      </c>
      <c r="O3229" t="str">
        <f>LOWER(טבלה1[[#This Row],[level_desc]])</f>
        <v>beginner level</v>
      </c>
      <c r="P3229" s="3" t="str">
        <f>UPPER(טבלה1[[#This Row],[small letters]])</f>
        <v>BEGINNER LEVEL</v>
      </c>
      <c r="Q3229">
        <f>LEN(טבלה1[[#This Row],[no spaces]])</f>
        <v>14</v>
      </c>
      <c r="R3229" t="str">
        <f>TRIM(טבלה1[[#This Row],[small letters]])</f>
        <v>beginner level</v>
      </c>
      <c r="S3229" s="6">
        <v>1.5</v>
      </c>
      <c r="T3229" s="12">
        <v>42626</v>
      </c>
      <c r="U3229" s="6">
        <f>DAY(טבלה1[[#This Row],[published_date]])</f>
        <v>13</v>
      </c>
      <c r="V3229" s="6">
        <f>MONTH(טבלה1[[#This Row],[published_date]])</f>
        <v>9</v>
      </c>
      <c r="W3229" s="6">
        <f>YEAR(טבלה1[[#This Row],[published_date]])</f>
        <v>2016</v>
      </c>
      <c r="X3229">
        <v>2</v>
      </c>
      <c r="Y3229" t="str">
        <f>VLOOKUP(טבלה1[[#This Row],[subject_id]],Subject_id!$A$2:$B$5,2)</f>
        <v>Graphic Design</v>
      </c>
      <c r="Z3229" s="7">
        <v>43465</v>
      </c>
      <c r="AA3229">
        <f>_xlfn.DAYS(טבלה1[[#This Row],[Removal_date]],טבלה1[[#This Row],[published_date]])</f>
        <v>839</v>
      </c>
      <c r="AB3229" s="4">
        <f>טבלה1[[#This Row],[price]]*טבלה1[[#This Row],[num_subscribers]]</f>
        <v>20</v>
      </c>
    </row>
    <row r="3230" spans="1:28" x14ac:dyDescent="0.3">
      <c r="A3230">
        <v>956102</v>
      </c>
      <c r="B3230" t="s">
        <v>3842</v>
      </c>
      <c r="C3230" t="str">
        <f>LEFT(טבלה1[[#This Row],[course_title]],10)</f>
        <v>Guitar Les</v>
      </c>
      <c r="D3230" t="str">
        <f>RIGHT(טבלה1[[#This Row],[course_title]],10)</f>
        <v>le and fun</v>
      </c>
      <c r="E3230" t="str">
        <f>MID(טבלה1[[#This Row],[course_title]],2,10)</f>
        <v>uitar Less</v>
      </c>
      <c r="F3230" t="s">
        <v>3843</v>
      </c>
      <c r="G3230" t="str">
        <f>REPLACE(טבלה1[[#This Row],[url]],19,3,"com")</f>
        <v>https://www.udemy.com/guitar-lessons-for-complete-beginners/</v>
      </c>
      <c r="H3230" t="b">
        <v>1</v>
      </c>
      <c r="I3230" s="4">
        <v>20</v>
      </c>
      <c r="J3230" s="5">
        <v>936</v>
      </c>
      <c r="K3230" s="5">
        <v>9</v>
      </c>
      <c r="L3230" s="5">
        <v>12</v>
      </c>
      <c r="M3230">
        <v>2</v>
      </c>
      <c r="N3230" t="str">
        <f>VLOOKUP(טבלה1[[#This Row],[level_id]],Level_id!$A$2:$B$5,2)</f>
        <v>Beginner Level</v>
      </c>
      <c r="O3230" t="str">
        <f>LOWER(טבלה1[[#This Row],[level_desc]])</f>
        <v>beginner level</v>
      </c>
      <c r="P3230" s="3" t="str">
        <f>UPPER(טבלה1[[#This Row],[small letters]])</f>
        <v>BEGINNER LEVEL</v>
      </c>
      <c r="Q3230">
        <f>LEN(טבלה1[[#This Row],[no spaces]])</f>
        <v>14</v>
      </c>
      <c r="R3230" t="str">
        <f>TRIM(טבלה1[[#This Row],[small letters]])</f>
        <v>beginner level</v>
      </c>
      <c r="S3230" s="6">
        <v>0.66666666699999999</v>
      </c>
      <c r="T3230" s="12">
        <v>42625</v>
      </c>
      <c r="U3230" s="6">
        <f>DAY(טבלה1[[#This Row],[published_date]])</f>
        <v>12</v>
      </c>
      <c r="V3230" s="6">
        <f>MONTH(טבלה1[[#This Row],[published_date]])</f>
        <v>9</v>
      </c>
      <c r="W3230" s="6">
        <f>YEAR(טבלה1[[#This Row],[published_date]])</f>
        <v>2016</v>
      </c>
      <c r="X3230">
        <v>3</v>
      </c>
      <c r="Y3230" t="str">
        <f>VLOOKUP(טבלה1[[#This Row],[subject_id]],Subject_id!$A$2:$B$5,2)</f>
        <v>Musical Instruments</v>
      </c>
      <c r="Z3230" s="7">
        <v>43465</v>
      </c>
      <c r="AA3230">
        <f>_xlfn.DAYS(טבלה1[[#This Row],[Removal_date]],טבלה1[[#This Row],[published_date]])</f>
        <v>840</v>
      </c>
      <c r="AB3230" s="4">
        <f>טבלה1[[#This Row],[price]]*טבלה1[[#This Row],[num_subscribers]]</f>
        <v>18720</v>
      </c>
    </row>
    <row r="3231" spans="1:28" x14ac:dyDescent="0.3">
      <c r="A3231">
        <v>959144</v>
      </c>
      <c r="B3231" t="s">
        <v>206</v>
      </c>
      <c r="C3231" t="str">
        <f>LEFT(טבלה1[[#This Row],[course_title]],10)</f>
        <v xml:space="preserve">Practical </v>
      </c>
      <c r="D3231" t="str">
        <f>RIGHT(טבלה1[[#This Row],[course_title]],10)</f>
        <v>P Overview</v>
      </c>
      <c r="E3231" t="str">
        <f>MID(טבלה1[[#This Row],[course_title]],2,10)</f>
        <v>ractical A</v>
      </c>
      <c r="F3231" t="s">
        <v>207</v>
      </c>
      <c r="G3231" t="str">
        <f>REPLACE(טבלה1[[#This Row],[url]],19,3,"com")</f>
        <v>https://www.udemy.com/practical-accounts-app-overview/</v>
      </c>
      <c r="H3231" t="b">
        <v>1</v>
      </c>
      <c r="I3231" s="4">
        <v>20</v>
      </c>
      <c r="J3231" s="5">
        <v>1361</v>
      </c>
      <c r="K3231" s="5">
        <v>1</v>
      </c>
      <c r="L3231" s="5">
        <v>14</v>
      </c>
      <c r="M3231">
        <v>4</v>
      </c>
      <c r="N3231" t="str">
        <f>VLOOKUP(טבלה1[[#This Row],[level_id]],Level_id!$A$2:$B$5,2)</f>
        <v>Intermediate Level</v>
      </c>
      <c r="O3231" t="str">
        <f>LOWER(טבלה1[[#This Row],[level_desc]])</f>
        <v>intermediate level</v>
      </c>
      <c r="P3231" s="3" t="str">
        <f>UPPER(טבלה1[[#This Row],[small letters]])</f>
        <v>INTERMEDIATE LEVEL</v>
      </c>
      <c r="Q3231">
        <f>LEN(טבלה1[[#This Row],[no spaces]])</f>
        <v>18</v>
      </c>
      <c r="R3231" t="str">
        <f>TRIM(טבלה1[[#This Row],[small letters]])</f>
        <v>intermediate level</v>
      </c>
      <c r="S3231" s="6">
        <v>3</v>
      </c>
      <c r="T3231" s="12">
        <v>42647</v>
      </c>
      <c r="U3231" s="6">
        <f>DAY(טבלה1[[#This Row],[published_date]])</f>
        <v>4</v>
      </c>
      <c r="V3231" s="6">
        <f>MONTH(טבלה1[[#This Row],[published_date]])</f>
        <v>10</v>
      </c>
      <c r="W3231" s="6">
        <f>YEAR(טבלה1[[#This Row],[published_date]])</f>
        <v>2016</v>
      </c>
      <c r="X3231">
        <v>1</v>
      </c>
      <c r="Y3231" t="str">
        <f>VLOOKUP(טבלה1[[#This Row],[subject_id]],Subject_id!$A$2:$B$5,2)</f>
        <v>Business Finance</v>
      </c>
      <c r="Z3231" s="7">
        <v>44114</v>
      </c>
      <c r="AA3231">
        <f>_xlfn.DAYS(טבלה1[[#This Row],[Removal_date]],טבלה1[[#This Row],[published_date]])</f>
        <v>1467</v>
      </c>
      <c r="AB3231" s="4">
        <f>טבלה1[[#This Row],[price]]*טבלה1[[#This Row],[num_subscribers]]</f>
        <v>27220</v>
      </c>
    </row>
    <row r="3232" spans="1:28" x14ac:dyDescent="0.3">
      <c r="A3232">
        <v>974954</v>
      </c>
      <c r="B3232" t="s">
        <v>1886</v>
      </c>
      <c r="C3232" t="str">
        <f>LEFT(טבלה1[[#This Row],[course_title]],10)</f>
        <v>Numeracy s</v>
      </c>
      <c r="D3232" t="str">
        <f>RIGHT(טבלה1[[#This Row],[course_title]],10)</f>
        <v>k and Deal</v>
      </c>
      <c r="E3232" t="str">
        <f>MID(טבלה1[[#This Row],[course_title]],2,10)</f>
        <v>umeracy sk</v>
      </c>
      <c r="F3232" t="s">
        <v>1887</v>
      </c>
      <c r="G3232" t="str">
        <f>REPLACE(טבלה1[[#This Row],[url]],19,3,"com")</f>
        <v>https://www.udemy.com/numeracy-skills-in-business-and-everyday-life-think-and-deal/</v>
      </c>
      <c r="H3232" t="b">
        <v>1</v>
      </c>
      <c r="I3232" s="4">
        <v>20</v>
      </c>
      <c r="J3232" s="5">
        <v>90</v>
      </c>
      <c r="K3232" s="5">
        <v>4</v>
      </c>
      <c r="L3232" s="5">
        <v>15</v>
      </c>
      <c r="M3232">
        <v>2</v>
      </c>
      <c r="N3232" t="str">
        <f>VLOOKUP(טבלה1[[#This Row],[level_id]],Level_id!$A$2:$B$5,2)</f>
        <v>Beginner Level</v>
      </c>
      <c r="O3232" t="str">
        <f>LOWER(טבלה1[[#This Row],[level_desc]])</f>
        <v>beginner level</v>
      </c>
      <c r="P3232" s="3" t="str">
        <f>UPPER(טבלה1[[#This Row],[small letters]])</f>
        <v>BEGINNER LEVEL</v>
      </c>
      <c r="Q3232">
        <f>LEN(טבלה1[[#This Row],[no spaces]])</f>
        <v>14</v>
      </c>
      <c r="R3232" t="str">
        <f>TRIM(טבלה1[[#This Row],[small letters]])</f>
        <v>beginner level</v>
      </c>
      <c r="S3232" s="6">
        <v>0.63333333300000005</v>
      </c>
      <c r="T3232" s="12">
        <v>42654</v>
      </c>
      <c r="U3232" s="6">
        <f>DAY(טבלה1[[#This Row],[published_date]])</f>
        <v>11</v>
      </c>
      <c r="V3232" s="6">
        <f>MONTH(טבלה1[[#This Row],[published_date]])</f>
        <v>10</v>
      </c>
      <c r="W3232" s="6">
        <f>YEAR(טבלה1[[#This Row],[published_date]])</f>
        <v>2016</v>
      </c>
      <c r="X3232">
        <v>1</v>
      </c>
      <c r="Y3232" t="str">
        <f>VLOOKUP(טבלה1[[#This Row],[subject_id]],Subject_id!$A$2:$B$5,2)</f>
        <v>Business Finance</v>
      </c>
      <c r="Z3232" s="7">
        <v>43465</v>
      </c>
      <c r="AA3232">
        <f>_xlfn.DAYS(טבלה1[[#This Row],[Removal_date]],טבלה1[[#This Row],[published_date]])</f>
        <v>811</v>
      </c>
      <c r="AB3232" s="4">
        <f>טבלה1[[#This Row],[price]]*טבלה1[[#This Row],[num_subscribers]]</f>
        <v>1800</v>
      </c>
    </row>
    <row r="3233" spans="1:28" x14ac:dyDescent="0.3">
      <c r="A3233">
        <v>975074</v>
      </c>
      <c r="B3233" t="s">
        <v>910</v>
      </c>
      <c r="C3233" t="str">
        <f>LEFT(טבלה1[[#This Row],[course_title]],10)</f>
        <v>ALGOTECH H</v>
      </c>
      <c r="D3233" t="str">
        <f>RIGHT(טבלה1[[#This Row],[course_title]],10)</f>
        <v>et Trading</v>
      </c>
      <c r="E3233" t="str">
        <f>MID(טבלה1[[#This Row],[course_title]],2,10)</f>
        <v>LGOTECH He</v>
      </c>
      <c r="F3233" t="s">
        <v>911</v>
      </c>
      <c r="G3233" t="str">
        <f>REPLACE(טבלה1[[#This Row],[url]],19,3,"com")</f>
        <v>https://www.udemy.com/algotech-hedge-fund-method-for-stock-market/</v>
      </c>
      <c r="H3233" t="b">
        <v>1</v>
      </c>
      <c r="I3233" s="4">
        <v>20</v>
      </c>
      <c r="J3233" s="5">
        <v>605</v>
      </c>
      <c r="K3233" s="5">
        <v>19</v>
      </c>
      <c r="L3233" s="5">
        <v>4</v>
      </c>
      <c r="M3233">
        <v>1</v>
      </c>
      <c r="N3233" t="str">
        <f>VLOOKUP(טבלה1[[#This Row],[level_id]],Level_id!$A$2:$B$5,2)</f>
        <v>All levels</v>
      </c>
      <c r="O3233" t="str">
        <f>LOWER(טבלה1[[#This Row],[level_desc]])</f>
        <v>all levels</v>
      </c>
      <c r="P3233" s="3" t="str">
        <f>UPPER(טבלה1[[#This Row],[small letters]])</f>
        <v>ALL LEVELS</v>
      </c>
      <c r="Q3233">
        <f>LEN(טבלה1[[#This Row],[no spaces]])</f>
        <v>10</v>
      </c>
      <c r="R3233" t="str">
        <f>TRIM(טבלה1[[#This Row],[small letters]])</f>
        <v>all levels</v>
      </c>
      <c r="S3233" s="6">
        <v>0.31666666700000001</v>
      </c>
      <c r="T3233" s="12">
        <v>42653</v>
      </c>
      <c r="U3233" s="6">
        <f>DAY(טבלה1[[#This Row],[published_date]])</f>
        <v>10</v>
      </c>
      <c r="V3233" s="6">
        <f>MONTH(טבלה1[[#This Row],[published_date]])</f>
        <v>10</v>
      </c>
      <c r="W3233" s="6">
        <f>YEAR(טבלה1[[#This Row],[published_date]])</f>
        <v>2016</v>
      </c>
      <c r="X3233">
        <v>1</v>
      </c>
      <c r="Y3233" t="str">
        <f>VLOOKUP(טבלה1[[#This Row],[subject_id]],Subject_id!$A$2:$B$5,2)</f>
        <v>Business Finance</v>
      </c>
      <c r="Z3233" s="7">
        <v>43318</v>
      </c>
      <c r="AA3233">
        <f>_xlfn.DAYS(טבלה1[[#This Row],[Removal_date]],טבלה1[[#This Row],[published_date]])</f>
        <v>665</v>
      </c>
      <c r="AB3233" s="4">
        <f>טבלה1[[#This Row],[price]]*טבלה1[[#This Row],[num_subscribers]]</f>
        <v>12100</v>
      </c>
    </row>
    <row r="3234" spans="1:28" x14ac:dyDescent="0.3">
      <c r="A3234">
        <v>975910</v>
      </c>
      <c r="B3234" t="s">
        <v>1576</v>
      </c>
      <c r="C3234" t="str">
        <f>LEFT(טבלה1[[#This Row],[course_title]],10)</f>
        <v>How to ach</v>
      </c>
      <c r="D3234" t="str">
        <f>RIGHT(טבלה1[[#This Row],[course_title]],10)</f>
        <v>sformation</v>
      </c>
      <c r="E3234" t="str">
        <f>MID(טבלה1[[#This Row],[course_title]],2,10)</f>
        <v>ow to achi</v>
      </c>
      <c r="F3234" t="s">
        <v>1577</v>
      </c>
      <c r="G3234" t="str">
        <f>REPLACE(טבלה1[[#This Row],[url]],19,3,"com")</f>
        <v>https://www.udemy.com/learnhowtocreatewealth/</v>
      </c>
      <c r="H3234" t="b">
        <v>1</v>
      </c>
      <c r="I3234" s="4">
        <v>20</v>
      </c>
      <c r="J3234" s="5">
        <v>0</v>
      </c>
      <c r="K3234" s="5">
        <v>0</v>
      </c>
      <c r="L3234" s="5">
        <v>10</v>
      </c>
      <c r="M3234">
        <v>1</v>
      </c>
      <c r="N3234" t="str">
        <f>VLOOKUP(טבלה1[[#This Row],[level_id]],Level_id!$A$2:$B$5,2)</f>
        <v>All levels</v>
      </c>
      <c r="O3234" t="str">
        <f>LOWER(טבלה1[[#This Row],[level_desc]])</f>
        <v>all levels</v>
      </c>
      <c r="P3234" s="3" t="str">
        <f>UPPER(טבלה1[[#This Row],[small letters]])</f>
        <v>ALL LEVELS</v>
      </c>
      <c r="Q3234">
        <f>LEN(טבלה1[[#This Row],[no spaces]])</f>
        <v>10</v>
      </c>
      <c r="R3234" t="str">
        <f>TRIM(טבלה1[[#This Row],[small letters]])</f>
        <v>all levels</v>
      </c>
      <c r="S3234" s="6">
        <v>0.53333333299999997</v>
      </c>
      <c r="T3234" s="12">
        <v>42726</v>
      </c>
      <c r="U3234" s="6">
        <f>DAY(טבלה1[[#This Row],[published_date]])</f>
        <v>22</v>
      </c>
      <c r="V3234" s="6">
        <f>MONTH(טבלה1[[#This Row],[published_date]])</f>
        <v>12</v>
      </c>
      <c r="W3234" s="6">
        <f>YEAR(טבלה1[[#This Row],[published_date]])</f>
        <v>2016</v>
      </c>
      <c r="X3234">
        <v>1</v>
      </c>
      <c r="Y3234" t="str">
        <f>VLOOKUP(טבלה1[[#This Row],[subject_id]],Subject_id!$A$2:$B$5,2)</f>
        <v>Business Finance</v>
      </c>
      <c r="Z3234" s="7">
        <v>43318</v>
      </c>
      <c r="AA3234">
        <f>_xlfn.DAYS(טבלה1[[#This Row],[Removal_date]],טבלה1[[#This Row],[published_date]])</f>
        <v>592</v>
      </c>
      <c r="AB3234" s="4">
        <f>טבלה1[[#This Row],[price]]*טבלה1[[#This Row],[num_subscribers]]</f>
        <v>0</v>
      </c>
    </row>
    <row r="3235" spans="1:28" x14ac:dyDescent="0.3">
      <c r="A3235">
        <v>978272</v>
      </c>
      <c r="B3235" t="s">
        <v>3030</v>
      </c>
      <c r="C3235" t="str">
        <f>LEFT(טבלה1[[#This Row],[course_title]],10)</f>
        <v>Create you</v>
      </c>
      <c r="D3235" t="str">
        <f>RIGHT(טבלה1[[#This Row],[course_title]],10)</f>
        <v>sh preset!</v>
      </c>
      <c r="E3235" t="str">
        <f>MID(טבלה1[[#This Row],[course_title]],2,10)</f>
        <v>reate your</v>
      </c>
      <c r="F3235" t="s">
        <v>3031</v>
      </c>
      <c r="G3235" t="str">
        <f>REPLACE(טבלה1[[#This Row],[url]],19,3,"com")</f>
        <v>https://www.udemy.com/create-autumn-leaf-brushes/</v>
      </c>
      <c r="H3235" t="b">
        <v>1</v>
      </c>
      <c r="I3235" s="4">
        <v>20</v>
      </c>
      <c r="J3235" s="5">
        <v>4</v>
      </c>
      <c r="K3235" s="5">
        <v>1</v>
      </c>
      <c r="L3235" s="5">
        <v>8</v>
      </c>
      <c r="M3235">
        <v>2</v>
      </c>
      <c r="N3235" t="str">
        <f>VLOOKUP(טבלה1[[#This Row],[level_id]],Level_id!$A$2:$B$5,2)</f>
        <v>Beginner Level</v>
      </c>
      <c r="O3235" t="str">
        <f>LOWER(טבלה1[[#This Row],[level_desc]])</f>
        <v>beginner level</v>
      </c>
      <c r="P3235" s="3" t="str">
        <f>UPPER(טבלה1[[#This Row],[small letters]])</f>
        <v>BEGINNER LEVEL</v>
      </c>
      <c r="Q3235">
        <f>LEN(טבלה1[[#This Row],[no spaces]])</f>
        <v>14</v>
      </c>
      <c r="R3235" t="str">
        <f>TRIM(טבלה1[[#This Row],[small letters]])</f>
        <v>beginner level</v>
      </c>
      <c r="S3235" s="6">
        <v>0.61666666699999995</v>
      </c>
      <c r="T3235" s="12">
        <v>42692</v>
      </c>
      <c r="U3235" s="6">
        <f>DAY(טבלה1[[#This Row],[published_date]])</f>
        <v>18</v>
      </c>
      <c r="V3235" s="6">
        <f>MONTH(טבלה1[[#This Row],[published_date]])</f>
        <v>11</v>
      </c>
      <c r="W3235" s="6">
        <f>YEAR(טבלה1[[#This Row],[published_date]])</f>
        <v>2016</v>
      </c>
      <c r="X3235">
        <v>2</v>
      </c>
      <c r="Y3235" t="str">
        <f>VLOOKUP(טבלה1[[#This Row],[subject_id]],Subject_id!$A$2:$B$5,2)</f>
        <v>Graphic Design</v>
      </c>
      <c r="Z3235" s="7">
        <v>43465</v>
      </c>
      <c r="AA3235">
        <f>_xlfn.DAYS(טבלה1[[#This Row],[Removal_date]],טבלה1[[#This Row],[published_date]])</f>
        <v>773</v>
      </c>
      <c r="AB3235" s="4">
        <f>טבלה1[[#This Row],[price]]*טבלה1[[#This Row],[num_subscribers]]</f>
        <v>80</v>
      </c>
    </row>
    <row r="3236" spans="1:28" x14ac:dyDescent="0.3">
      <c r="A3236">
        <v>984072</v>
      </c>
      <c r="B3236" t="s">
        <v>5659</v>
      </c>
      <c r="C3236" t="str">
        <f>LEFT(טבלה1[[#This Row],[course_title]],10)</f>
        <v>Build Mode</v>
      </c>
      <c r="D3236" t="str">
        <f>RIGHT(טבלה1[[#This Row],[course_title]],10)</f>
        <v xml:space="preserve"> Bootstrap</v>
      </c>
      <c r="E3236" t="str">
        <f>MID(טבלה1[[#This Row],[course_title]],2,10)</f>
        <v>uild Moder</v>
      </c>
      <c r="F3236" t="s">
        <v>5660</v>
      </c>
      <c r="G3236" t="str">
        <f>REPLACE(טבלה1[[#This Row],[url]],19,3,"com")</f>
        <v>https://www.udemy.com/build-modern-websites-quick-with-htmlcss-and-bootstrap/</v>
      </c>
      <c r="H3236" t="b">
        <v>1</v>
      </c>
      <c r="I3236" s="4">
        <v>20</v>
      </c>
      <c r="J3236" s="5">
        <v>912</v>
      </c>
      <c r="K3236" s="5">
        <v>17</v>
      </c>
      <c r="L3236" s="5">
        <v>48</v>
      </c>
      <c r="M3236">
        <v>2</v>
      </c>
      <c r="N3236" t="str">
        <f>VLOOKUP(טבלה1[[#This Row],[level_id]],Level_id!$A$2:$B$5,2)</f>
        <v>Beginner Level</v>
      </c>
      <c r="O3236" t="str">
        <f>LOWER(טבלה1[[#This Row],[level_desc]])</f>
        <v>beginner level</v>
      </c>
      <c r="P3236" s="3" t="str">
        <f>UPPER(טבלה1[[#This Row],[small letters]])</f>
        <v>BEGINNER LEVEL</v>
      </c>
      <c r="Q3236">
        <f>LEN(טבלה1[[#This Row],[no spaces]])</f>
        <v>14</v>
      </c>
      <c r="R3236" t="str">
        <f>TRIM(טבלה1[[#This Row],[small letters]])</f>
        <v>beginner level</v>
      </c>
      <c r="S3236" s="6">
        <v>4.5</v>
      </c>
      <c r="T3236" s="12">
        <v>42661</v>
      </c>
      <c r="U3236" s="6">
        <f>DAY(טבלה1[[#This Row],[published_date]])</f>
        <v>18</v>
      </c>
      <c r="V3236" s="6">
        <f>MONTH(טבלה1[[#This Row],[published_date]])</f>
        <v>10</v>
      </c>
      <c r="W3236" s="6">
        <f>YEAR(טבלה1[[#This Row],[published_date]])</f>
        <v>2016</v>
      </c>
      <c r="X3236">
        <v>4</v>
      </c>
      <c r="Y3236" t="str">
        <f>VLOOKUP(טבלה1[[#This Row],[subject_id]],Subject_id!$A$2:$B$5,2)</f>
        <v>Web Development</v>
      </c>
      <c r="Z3236" s="7">
        <v>43465</v>
      </c>
      <c r="AA3236">
        <f>_xlfn.DAYS(טבלה1[[#This Row],[Removal_date]],טבלה1[[#This Row],[published_date]])</f>
        <v>804</v>
      </c>
      <c r="AB3236" s="4">
        <f>טבלה1[[#This Row],[price]]*טבלה1[[#This Row],[num_subscribers]]</f>
        <v>18240</v>
      </c>
    </row>
    <row r="3237" spans="1:28" x14ac:dyDescent="0.3">
      <c r="A3237">
        <v>985104</v>
      </c>
      <c r="B3237" t="s">
        <v>2348</v>
      </c>
      <c r="C3237" t="str">
        <f>LEFT(טבלה1[[#This Row],[course_title]],10)</f>
        <v>Investimen</v>
      </c>
      <c r="D3237" t="str">
        <f>RIGHT(טבלה1[[#This Row],[course_title]],10)</f>
        <v>ara Leigos</v>
      </c>
      <c r="E3237" t="str">
        <f>MID(טבלה1[[#This Row],[course_title]],2,10)</f>
        <v>nvestiment</v>
      </c>
      <c r="F3237" t="s">
        <v>2349</v>
      </c>
      <c r="G3237" t="str">
        <f>REPLACE(טבלה1[[#This Row],[url]],19,3,"com")</f>
        <v>https://www.udemy.com/investimento-em-acoes-para-leigos/</v>
      </c>
      <c r="H3237" t="b">
        <v>1</v>
      </c>
      <c r="I3237" s="4">
        <v>20</v>
      </c>
      <c r="J3237" s="5">
        <v>201</v>
      </c>
      <c r="K3237" s="5">
        <v>46</v>
      </c>
      <c r="L3237" s="5">
        <v>19</v>
      </c>
      <c r="M3237">
        <v>2</v>
      </c>
      <c r="N3237" t="str">
        <f>VLOOKUP(טבלה1[[#This Row],[level_id]],Level_id!$A$2:$B$5,2)</f>
        <v>Beginner Level</v>
      </c>
      <c r="O3237" t="str">
        <f>LOWER(טבלה1[[#This Row],[level_desc]])</f>
        <v>beginner level</v>
      </c>
      <c r="P3237" s="3" t="str">
        <f>UPPER(טבלה1[[#This Row],[small letters]])</f>
        <v>BEGINNER LEVEL</v>
      </c>
      <c r="Q3237">
        <f>LEN(טבלה1[[#This Row],[no spaces]])</f>
        <v>14</v>
      </c>
      <c r="R3237" t="str">
        <f>TRIM(טבלה1[[#This Row],[small letters]])</f>
        <v>beginner level</v>
      </c>
      <c r="S3237" s="6">
        <v>2.5</v>
      </c>
      <c r="T3237" s="12">
        <v>42685</v>
      </c>
      <c r="U3237" s="6">
        <f>DAY(טבלה1[[#This Row],[published_date]])</f>
        <v>11</v>
      </c>
      <c r="V3237" s="6">
        <f>MONTH(טבלה1[[#This Row],[published_date]])</f>
        <v>11</v>
      </c>
      <c r="W3237" s="6">
        <f>YEAR(טבלה1[[#This Row],[published_date]])</f>
        <v>2016</v>
      </c>
      <c r="X3237">
        <v>1</v>
      </c>
      <c r="Y3237" t="str">
        <f>VLOOKUP(טבלה1[[#This Row],[subject_id]],Subject_id!$A$2:$B$5,2)</f>
        <v>Business Finance</v>
      </c>
      <c r="Z3237" s="7">
        <v>43465</v>
      </c>
      <c r="AA3237">
        <f>_xlfn.DAYS(טבלה1[[#This Row],[Removal_date]],טבלה1[[#This Row],[published_date]])</f>
        <v>780</v>
      </c>
      <c r="AB3237" s="4">
        <f>טבלה1[[#This Row],[price]]*טבלה1[[#This Row],[num_subscribers]]</f>
        <v>4020</v>
      </c>
    </row>
    <row r="3238" spans="1:28" x14ac:dyDescent="0.3">
      <c r="A3238">
        <v>987865</v>
      </c>
      <c r="B3238" t="s">
        <v>3240</v>
      </c>
      <c r="C3238" t="str">
        <f>LEFT(טבלה1[[#This Row],[course_title]],10)</f>
        <v>Make Patte</v>
      </c>
      <c r="D3238" t="str">
        <f>RIGHT(טבלה1[[#This Row],[course_title]],10)</f>
        <v>llustrator</v>
      </c>
      <c r="E3238" t="str">
        <f>MID(טבלה1[[#This Row],[course_title]],2,10)</f>
        <v>ake Patter</v>
      </c>
      <c r="F3238" t="s">
        <v>3241</v>
      </c>
      <c r="G3238" t="str">
        <f>REPLACE(טבלה1[[#This Row],[url]],19,3,"com")</f>
        <v>https://www.udemy.com/make-patterns-in-illustrator/</v>
      </c>
      <c r="H3238" t="b">
        <v>1</v>
      </c>
      <c r="I3238" s="4">
        <v>20</v>
      </c>
      <c r="J3238" s="5">
        <v>0</v>
      </c>
      <c r="K3238" s="5">
        <v>0</v>
      </c>
      <c r="L3238" s="5">
        <v>32</v>
      </c>
      <c r="M3238">
        <v>2</v>
      </c>
      <c r="N3238" t="str">
        <f>VLOOKUP(טבלה1[[#This Row],[level_id]],Level_id!$A$2:$B$5,2)</f>
        <v>Beginner Level</v>
      </c>
      <c r="O3238" t="str">
        <f>LOWER(טבלה1[[#This Row],[level_desc]])</f>
        <v>beginner level</v>
      </c>
      <c r="P3238" s="3" t="str">
        <f>UPPER(טבלה1[[#This Row],[small letters]])</f>
        <v>BEGINNER LEVEL</v>
      </c>
      <c r="Q3238">
        <f>LEN(טבלה1[[#This Row],[no spaces]])</f>
        <v>14</v>
      </c>
      <c r="R3238" t="str">
        <f>TRIM(טבלה1[[#This Row],[small letters]])</f>
        <v>beginner level</v>
      </c>
      <c r="S3238" s="6">
        <v>3.5</v>
      </c>
      <c r="T3238" s="12">
        <v>42880</v>
      </c>
      <c r="U3238" s="6">
        <f>DAY(טבלה1[[#This Row],[published_date]])</f>
        <v>25</v>
      </c>
      <c r="V3238" s="6">
        <f>MONTH(טבלה1[[#This Row],[published_date]])</f>
        <v>5</v>
      </c>
      <c r="W3238" s="6">
        <f>YEAR(טבלה1[[#This Row],[published_date]])</f>
        <v>2017</v>
      </c>
      <c r="X3238">
        <v>2</v>
      </c>
      <c r="Y3238" t="str">
        <f>VLOOKUP(טבלה1[[#This Row],[subject_id]],Subject_id!$A$2:$B$5,2)</f>
        <v>Graphic Design</v>
      </c>
      <c r="Z3238" s="7">
        <v>43465</v>
      </c>
      <c r="AA3238">
        <f>_xlfn.DAYS(טבלה1[[#This Row],[Removal_date]],טבלה1[[#This Row],[published_date]])</f>
        <v>585</v>
      </c>
      <c r="AB3238" s="4">
        <f>טבלה1[[#This Row],[price]]*טבלה1[[#This Row],[num_subscribers]]</f>
        <v>0</v>
      </c>
    </row>
    <row r="3239" spans="1:28" x14ac:dyDescent="0.3">
      <c r="A3239">
        <v>990284</v>
      </c>
      <c r="B3239" t="s">
        <v>7221</v>
      </c>
      <c r="C3239" t="str">
        <f>LEFT(טבלה1[[#This Row],[course_title]],10)</f>
        <v>Advance Un</v>
      </c>
      <c r="D3239" t="str">
        <f>RIGHT(טבלה1[[#This Row],[course_title]],10)</f>
        <v>GREP | VIM</v>
      </c>
      <c r="E3239" t="str">
        <f>MID(טבלה1[[#This Row],[course_title]],2,10)</f>
        <v>dvance Uni</v>
      </c>
      <c r="F3239" t="s">
        <v>7222</v>
      </c>
      <c r="G3239" t="str">
        <f>REPLACE(טבלה1[[#This Row],[url]],19,3,"com")</f>
        <v>https://www.udemy.com/advance-unix-file-processing/</v>
      </c>
      <c r="H3239" t="b">
        <v>1</v>
      </c>
      <c r="I3239" s="4">
        <v>20</v>
      </c>
      <c r="J3239" s="5">
        <v>458</v>
      </c>
      <c r="K3239" s="5">
        <v>2</v>
      </c>
      <c r="L3239" s="5">
        <v>12</v>
      </c>
      <c r="M3239">
        <v>1</v>
      </c>
      <c r="N3239" t="str">
        <f>VLOOKUP(טבלה1[[#This Row],[level_id]],Level_id!$A$2:$B$5,2)</f>
        <v>All levels</v>
      </c>
      <c r="O3239" t="str">
        <f>LOWER(טבלה1[[#This Row],[level_desc]])</f>
        <v>all levels</v>
      </c>
      <c r="P3239" s="3" t="str">
        <f>UPPER(טבלה1[[#This Row],[small letters]])</f>
        <v>ALL LEVELS</v>
      </c>
      <c r="Q3239">
        <f>LEN(טבלה1[[#This Row],[no spaces]])</f>
        <v>10</v>
      </c>
      <c r="R3239" t="str">
        <f>TRIM(טבלה1[[#This Row],[small letters]])</f>
        <v>all levels</v>
      </c>
      <c r="S3239" s="6">
        <v>1</v>
      </c>
      <c r="T3239" s="12">
        <v>42858</v>
      </c>
      <c r="U3239" s="6">
        <f>DAY(טבלה1[[#This Row],[published_date]])</f>
        <v>3</v>
      </c>
      <c r="V3239" s="6">
        <f>MONTH(טבלה1[[#This Row],[published_date]])</f>
        <v>5</v>
      </c>
      <c r="W3239" s="6">
        <f>YEAR(טבלה1[[#This Row],[published_date]])</f>
        <v>2017</v>
      </c>
      <c r="X3239">
        <v>4</v>
      </c>
      <c r="Y3239" t="str">
        <f>VLOOKUP(טבלה1[[#This Row],[subject_id]],Subject_id!$A$2:$B$5,2)</f>
        <v>Web Development</v>
      </c>
      <c r="Z3239" s="7">
        <v>43734</v>
      </c>
      <c r="AA3239">
        <f>_xlfn.DAYS(טבלה1[[#This Row],[Removal_date]],טבלה1[[#This Row],[published_date]])</f>
        <v>876</v>
      </c>
      <c r="AB3239" s="4">
        <f>טבלה1[[#This Row],[price]]*טבלה1[[#This Row],[num_subscribers]]</f>
        <v>9160</v>
      </c>
    </row>
    <row r="3240" spans="1:28" x14ac:dyDescent="0.3">
      <c r="A3240">
        <v>991416</v>
      </c>
      <c r="B3240" t="s">
        <v>2865</v>
      </c>
      <c r="C3240" t="str">
        <f>LEFT(טבלה1[[#This Row],[course_title]],10)</f>
        <v>History of</v>
      </c>
      <c r="D3240" t="str">
        <f>RIGHT(טבלה1[[#This Row],[course_title]],10)</f>
        <v>XI century</v>
      </c>
      <c r="E3240" t="str">
        <f>MID(טבלה1[[#This Row],[course_title]],2,10)</f>
        <v xml:space="preserve">istory of </v>
      </c>
      <c r="F3240" t="s">
        <v>2866</v>
      </c>
      <c r="G3240" t="str">
        <f>REPLACE(טבלה1[[#This Row],[url]],19,3,"com")</f>
        <v>https://www.udemy.com/history-of-design-abc/</v>
      </c>
      <c r="H3240" t="b">
        <v>1</v>
      </c>
      <c r="I3240" s="4">
        <v>20</v>
      </c>
      <c r="J3240" s="5">
        <v>319</v>
      </c>
      <c r="K3240" s="5">
        <v>11</v>
      </c>
      <c r="L3240" s="5">
        <v>35</v>
      </c>
      <c r="M3240">
        <v>1</v>
      </c>
      <c r="N3240" t="str">
        <f>VLOOKUP(טבלה1[[#This Row],[level_id]],Level_id!$A$2:$B$5,2)</f>
        <v>All levels</v>
      </c>
      <c r="O3240" t="str">
        <f>LOWER(טבלה1[[#This Row],[level_desc]])</f>
        <v>all levels</v>
      </c>
      <c r="P3240" s="3" t="str">
        <f>UPPER(טבלה1[[#This Row],[small letters]])</f>
        <v>ALL LEVELS</v>
      </c>
      <c r="Q3240">
        <f>LEN(טבלה1[[#This Row],[no spaces]])</f>
        <v>10</v>
      </c>
      <c r="R3240" t="str">
        <f>TRIM(טבלה1[[#This Row],[small letters]])</f>
        <v>all levels</v>
      </c>
      <c r="S3240" s="6">
        <v>2</v>
      </c>
      <c r="T3240" s="12">
        <v>42667</v>
      </c>
      <c r="U3240" s="6">
        <f>DAY(טבלה1[[#This Row],[published_date]])</f>
        <v>24</v>
      </c>
      <c r="V3240" s="6">
        <f>MONTH(טבלה1[[#This Row],[published_date]])</f>
        <v>10</v>
      </c>
      <c r="W3240" s="6">
        <f>YEAR(טבלה1[[#This Row],[published_date]])</f>
        <v>2016</v>
      </c>
      <c r="X3240">
        <v>2</v>
      </c>
      <c r="Y3240" t="str">
        <f>VLOOKUP(טבלה1[[#This Row],[subject_id]],Subject_id!$A$2:$B$5,2)</f>
        <v>Graphic Design</v>
      </c>
      <c r="Z3240" s="7">
        <v>43734</v>
      </c>
      <c r="AA3240">
        <f>_xlfn.DAYS(טבלה1[[#This Row],[Removal_date]],טבלה1[[#This Row],[published_date]])</f>
        <v>1067</v>
      </c>
      <c r="AB3240" s="4">
        <f>טבלה1[[#This Row],[price]]*טבלה1[[#This Row],[num_subscribers]]</f>
        <v>6380</v>
      </c>
    </row>
    <row r="3241" spans="1:28" x14ac:dyDescent="0.3">
      <c r="A3241">
        <v>992114</v>
      </c>
      <c r="B3241" t="s">
        <v>5240</v>
      </c>
      <c r="C3241" t="str">
        <f>LEFT(טבלה1[[#This Row],[course_title]],10)</f>
        <v>Build A Co</v>
      </c>
      <c r="D3241" t="str">
        <f>RIGHT(טבלה1[[#This Row],[course_title]],10)</f>
        <v>L &amp; JQUERY</v>
      </c>
      <c r="E3241" t="str">
        <f>MID(טבלה1[[#This Row],[course_title]],2,10)</f>
        <v>uild A Com</v>
      </c>
      <c r="F3241" t="s">
        <v>5241</v>
      </c>
      <c r="G3241" t="str">
        <f>REPLACE(טבלה1[[#This Row],[url]],19,3,"com")</f>
        <v>https://www.udemy.com/build-a-complete-crud-application-with-php-mysql-jquery/</v>
      </c>
      <c r="H3241" t="b">
        <v>1</v>
      </c>
      <c r="I3241" s="4">
        <v>20</v>
      </c>
      <c r="J3241" s="5">
        <v>9762</v>
      </c>
      <c r="K3241" s="5">
        <v>94</v>
      </c>
      <c r="L3241" s="5">
        <v>112</v>
      </c>
      <c r="M3241">
        <v>1</v>
      </c>
      <c r="N3241" t="str">
        <f>VLOOKUP(טבלה1[[#This Row],[level_id]],Level_id!$A$2:$B$5,2)</f>
        <v>All levels</v>
      </c>
      <c r="O3241" t="str">
        <f>LOWER(טבלה1[[#This Row],[level_desc]])</f>
        <v>all levels</v>
      </c>
      <c r="P3241" s="3" t="str">
        <f>UPPER(טבלה1[[#This Row],[small letters]])</f>
        <v>ALL LEVELS</v>
      </c>
      <c r="Q3241">
        <f>LEN(טבלה1[[#This Row],[no spaces]])</f>
        <v>10</v>
      </c>
      <c r="R3241" t="str">
        <f>TRIM(טבלה1[[#This Row],[small letters]])</f>
        <v>all levels</v>
      </c>
      <c r="S3241" s="6">
        <v>13.5</v>
      </c>
      <c r="T3241" s="12">
        <v>42675</v>
      </c>
      <c r="U3241" s="6">
        <f>DAY(טבלה1[[#This Row],[published_date]])</f>
        <v>1</v>
      </c>
      <c r="V3241" s="6">
        <f>MONTH(טבלה1[[#This Row],[published_date]])</f>
        <v>11</v>
      </c>
      <c r="W3241" s="6">
        <f>YEAR(טבלה1[[#This Row],[published_date]])</f>
        <v>2016</v>
      </c>
      <c r="X3241">
        <v>4</v>
      </c>
      <c r="Y3241" t="str">
        <f>VLOOKUP(טבלה1[[#This Row],[subject_id]],Subject_id!$A$2:$B$5,2)</f>
        <v>Web Development</v>
      </c>
      <c r="Z3241" s="7">
        <v>43734</v>
      </c>
      <c r="AA3241">
        <f>_xlfn.DAYS(טבלה1[[#This Row],[Removal_date]],טבלה1[[#This Row],[published_date]])</f>
        <v>1059</v>
      </c>
      <c r="AB3241" s="4">
        <f>טבלה1[[#This Row],[price]]*טבלה1[[#This Row],[num_subscribers]]</f>
        <v>195240</v>
      </c>
    </row>
    <row r="3242" spans="1:28" x14ac:dyDescent="0.3">
      <c r="A3242">
        <v>993160</v>
      </c>
      <c r="B3242" t="s">
        <v>858</v>
      </c>
      <c r="C3242" t="str">
        <f>LEFT(טבלה1[[#This Row],[course_title]],10)</f>
        <v>Get Credit</v>
      </c>
      <c r="D3242" t="str">
        <f>RIGHT(טבלה1[[#This Row],[course_title]],10)</f>
        <v>o Your SSN</v>
      </c>
      <c r="E3242" t="str">
        <f>MID(טבלה1[[#This Row],[course_title]],2,10)</f>
        <v xml:space="preserve">et Credit </v>
      </c>
      <c r="F3242" t="s">
        <v>859</v>
      </c>
      <c r="G3242" t="str">
        <f>REPLACE(טבלה1[[#This Row],[url]],19,3,"com")</f>
        <v>https://www.udemy.com/business-credit/</v>
      </c>
      <c r="H3242" t="b">
        <v>1</v>
      </c>
      <c r="I3242" s="4">
        <v>20</v>
      </c>
      <c r="J3242" s="5">
        <v>27</v>
      </c>
      <c r="K3242" s="5">
        <v>4</v>
      </c>
      <c r="L3242" s="5">
        <v>15</v>
      </c>
      <c r="M3242">
        <v>2</v>
      </c>
      <c r="N3242" t="str">
        <f>VLOOKUP(טבלה1[[#This Row],[level_id]],Level_id!$A$2:$B$5,2)</f>
        <v>Beginner Level</v>
      </c>
      <c r="O3242" t="str">
        <f>LOWER(טבלה1[[#This Row],[level_desc]])</f>
        <v>beginner level</v>
      </c>
      <c r="P3242" s="3" t="str">
        <f>UPPER(טבלה1[[#This Row],[small letters]])</f>
        <v>BEGINNER LEVEL</v>
      </c>
      <c r="Q3242">
        <f>LEN(טבלה1[[#This Row],[no spaces]])</f>
        <v>14</v>
      </c>
      <c r="R3242" t="str">
        <f>TRIM(טבלה1[[#This Row],[small letters]])</f>
        <v>beginner level</v>
      </c>
      <c r="S3242" s="6">
        <v>1.5</v>
      </c>
      <c r="T3242" s="12">
        <v>42718</v>
      </c>
      <c r="U3242" s="6">
        <f>DAY(טבלה1[[#This Row],[published_date]])</f>
        <v>14</v>
      </c>
      <c r="V3242" s="6">
        <f>MONTH(טבלה1[[#This Row],[published_date]])</f>
        <v>12</v>
      </c>
      <c r="W3242" s="6">
        <f>YEAR(טבלה1[[#This Row],[published_date]])</f>
        <v>2016</v>
      </c>
      <c r="X3242">
        <v>1</v>
      </c>
      <c r="Y3242" t="str">
        <f>VLOOKUP(טבלה1[[#This Row],[subject_id]],Subject_id!$A$2:$B$5,2)</f>
        <v>Business Finance</v>
      </c>
      <c r="Z3242" s="7">
        <v>43245</v>
      </c>
      <c r="AA3242">
        <f>_xlfn.DAYS(טבלה1[[#This Row],[Removal_date]],טבלה1[[#This Row],[published_date]])</f>
        <v>527</v>
      </c>
      <c r="AB3242" s="4">
        <f>טבלה1[[#This Row],[price]]*טבלה1[[#This Row],[num_subscribers]]</f>
        <v>540</v>
      </c>
    </row>
    <row r="3243" spans="1:28" x14ac:dyDescent="0.3">
      <c r="A3243">
        <v>994312</v>
      </c>
      <c r="B3243" t="s">
        <v>2711</v>
      </c>
      <c r="C3243" t="str">
        <f>LEFT(טבלה1[[#This Row],[course_title]],10)</f>
        <v>DÃ©couvrez</v>
      </c>
      <c r="D3243" t="str">
        <f>RIGHT(טבלה1[[#This Row],[course_title]],10)</f>
        <v>en 1 heure</v>
      </c>
      <c r="E3243" t="str">
        <f>MID(טבלה1[[#This Row],[course_title]],2,10)</f>
        <v xml:space="preserve">Ã©couvrez </v>
      </c>
      <c r="F3243" t="s">
        <v>2712</v>
      </c>
      <c r="G3243" t="str">
        <f>REPLACE(טבלה1[[#This Row],[url]],19,3,"com")</f>
        <v>https://www.udemy.com/decouvrez-indesign-en-1-heure/</v>
      </c>
      <c r="H3243" t="b">
        <v>1</v>
      </c>
      <c r="I3243" s="4">
        <v>20</v>
      </c>
      <c r="J3243" s="5">
        <v>38</v>
      </c>
      <c r="K3243" s="5">
        <v>3</v>
      </c>
      <c r="L3243" s="5">
        <v>25</v>
      </c>
      <c r="M3243">
        <v>2</v>
      </c>
      <c r="N3243" t="str">
        <f>VLOOKUP(טבלה1[[#This Row],[level_id]],Level_id!$A$2:$B$5,2)</f>
        <v>Beginner Level</v>
      </c>
      <c r="O3243" t="str">
        <f>LOWER(טבלה1[[#This Row],[level_desc]])</f>
        <v>beginner level</v>
      </c>
      <c r="P3243" s="3" t="str">
        <f>UPPER(טבלה1[[#This Row],[small letters]])</f>
        <v>BEGINNER LEVEL</v>
      </c>
      <c r="Q3243">
        <f>LEN(טבלה1[[#This Row],[no spaces]])</f>
        <v>14</v>
      </c>
      <c r="R3243" t="str">
        <f>TRIM(טבלה1[[#This Row],[small letters]])</f>
        <v>beginner level</v>
      </c>
      <c r="S3243" s="6">
        <v>1</v>
      </c>
      <c r="T3243" s="12">
        <v>42695</v>
      </c>
      <c r="U3243" s="6">
        <f>DAY(טבלה1[[#This Row],[published_date]])</f>
        <v>21</v>
      </c>
      <c r="V3243" s="6">
        <f>MONTH(טבלה1[[#This Row],[published_date]])</f>
        <v>11</v>
      </c>
      <c r="W3243" s="6">
        <f>YEAR(טבלה1[[#This Row],[published_date]])</f>
        <v>2016</v>
      </c>
      <c r="X3243">
        <v>2</v>
      </c>
      <c r="Y3243" t="str">
        <f>VLOOKUP(טבלה1[[#This Row],[subject_id]],Subject_id!$A$2:$B$5,2)</f>
        <v>Graphic Design</v>
      </c>
      <c r="Z3243" s="7">
        <v>43465</v>
      </c>
      <c r="AA3243">
        <f>_xlfn.DAYS(טבלה1[[#This Row],[Removal_date]],טבלה1[[#This Row],[published_date]])</f>
        <v>770</v>
      </c>
      <c r="AB3243" s="4">
        <f>טבלה1[[#This Row],[price]]*טבלה1[[#This Row],[num_subscribers]]</f>
        <v>760</v>
      </c>
    </row>
    <row r="3244" spans="1:28" x14ac:dyDescent="0.3">
      <c r="A3244">
        <v>995384</v>
      </c>
      <c r="B3244" t="s">
        <v>3244</v>
      </c>
      <c r="C3244" t="str">
        <f>LEFT(טבלה1[[#This Row],[course_title]],10)</f>
        <v>Profession</v>
      </c>
      <c r="D3244" t="str">
        <f>RIGHT(טבלה1[[#This Row],[course_title]],10)</f>
        <v>line Tools</v>
      </c>
      <c r="E3244" t="str">
        <f>MID(טבלה1[[#This Row],[course_title]],2,10)</f>
        <v>rofessiona</v>
      </c>
      <c r="F3244" t="s">
        <v>3245</v>
      </c>
      <c r="G3244" t="str">
        <f>REPLACE(טבלה1[[#This Row],[url]],19,3,"com")</f>
        <v>https://www.udemy.com/professional-business-logo-design-using-free-online-tools/</v>
      </c>
      <c r="H3244" t="b">
        <v>1</v>
      </c>
      <c r="I3244" s="4">
        <v>20</v>
      </c>
      <c r="J3244" s="5">
        <v>0</v>
      </c>
      <c r="K3244" s="5">
        <v>0</v>
      </c>
      <c r="L3244" s="5">
        <v>5</v>
      </c>
      <c r="M3244">
        <v>1</v>
      </c>
      <c r="N3244" t="str">
        <f>VLOOKUP(טבלה1[[#This Row],[level_id]],Level_id!$A$2:$B$5,2)</f>
        <v>All levels</v>
      </c>
      <c r="O3244" t="str">
        <f>LOWER(טבלה1[[#This Row],[level_desc]])</f>
        <v>all levels</v>
      </c>
      <c r="P3244" s="3" t="str">
        <f>UPPER(טבלה1[[#This Row],[small letters]])</f>
        <v>ALL LEVELS</v>
      </c>
      <c r="Q3244">
        <f>LEN(טבלה1[[#This Row],[no spaces]])</f>
        <v>10</v>
      </c>
      <c r="R3244" t="str">
        <f>TRIM(טבלה1[[#This Row],[small letters]])</f>
        <v>all levels</v>
      </c>
      <c r="S3244" s="6">
        <v>0.61666666699999995</v>
      </c>
      <c r="T3244" s="12">
        <v>42674</v>
      </c>
      <c r="U3244" s="6">
        <f>DAY(טבלה1[[#This Row],[published_date]])</f>
        <v>31</v>
      </c>
      <c r="V3244" s="6">
        <f>MONTH(טבלה1[[#This Row],[published_date]])</f>
        <v>10</v>
      </c>
      <c r="W3244" s="6">
        <f>YEAR(טבלה1[[#This Row],[published_date]])</f>
        <v>2016</v>
      </c>
      <c r="X3244">
        <v>2</v>
      </c>
      <c r="Y3244" t="str">
        <f>VLOOKUP(טבלה1[[#This Row],[subject_id]],Subject_id!$A$2:$B$5,2)</f>
        <v>Graphic Design</v>
      </c>
      <c r="Z3244" s="7">
        <v>43734</v>
      </c>
      <c r="AA3244">
        <f>_xlfn.DAYS(טבלה1[[#This Row],[Removal_date]],טבלה1[[#This Row],[published_date]])</f>
        <v>1060</v>
      </c>
      <c r="AB3244" s="4">
        <f>טבלה1[[#This Row],[price]]*טבלה1[[#This Row],[num_subscribers]]</f>
        <v>0</v>
      </c>
    </row>
    <row r="3245" spans="1:28" x14ac:dyDescent="0.3">
      <c r="A3245">
        <v>1000116</v>
      </c>
      <c r="B3245" t="s">
        <v>2779</v>
      </c>
      <c r="C3245" t="str">
        <f>LEFT(טבלה1[[#This Row],[course_title]],10)</f>
        <v>Ø®Ø·ÙˆØªÙƒ</v>
      </c>
      <c r="D3245" t="str">
        <f>RIGHT(טבלה1[[#This Row],[course_title]],10)</f>
        <v>¨Photoshop</v>
      </c>
      <c r="E3245" t="str">
        <f>MID(טבלה1[[#This Row],[course_title]],2,10)</f>
        <v xml:space="preserve">®Ø·ÙˆØªÙƒ </v>
      </c>
      <c r="F3245" t="s">
        <v>2780</v>
      </c>
      <c r="G3245" t="str">
        <f>REPLACE(טבלה1[[#This Row],[url]],19,3,"com")</f>
        <v>https://www.udemy.com/photoshop-g/</v>
      </c>
      <c r="H3245" t="b">
        <v>1</v>
      </c>
      <c r="I3245" s="4">
        <v>20</v>
      </c>
      <c r="J3245" s="5">
        <v>272</v>
      </c>
      <c r="K3245" s="5">
        <v>11</v>
      </c>
      <c r="L3245" s="5">
        <v>12</v>
      </c>
      <c r="M3245">
        <v>2</v>
      </c>
      <c r="N3245" t="str">
        <f>VLOOKUP(טבלה1[[#This Row],[level_id]],Level_id!$A$2:$B$5,2)</f>
        <v>Beginner Level</v>
      </c>
      <c r="O3245" t="str">
        <f>LOWER(טבלה1[[#This Row],[level_desc]])</f>
        <v>beginner level</v>
      </c>
      <c r="P3245" s="3" t="str">
        <f>UPPER(טבלה1[[#This Row],[small letters]])</f>
        <v>BEGINNER LEVEL</v>
      </c>
      <c r="Q3245">
        <f>LEN(טבלה1[[#This Row],[no spaces]])</f>
        <v>14</v>
      </c>
      <c r="R3245" t="str">
        <f>TRIM(טבלה1[[#This Row],[small letters]])</f>
        <v>beginner level</v>
      </c>
      <c r="S3245" s="6">
        <v>2</v>
      </c>
      <c r="T3245" s="12">
        <v>42726</v>
      </c>
      <c r="U3245" s="6">
        <f>DAY(טבלה1[[#This Row],[published_date]])</f>
        <v>22</v>
      </c>
      <c r="V3245" s="6">
        <f>MONTH(טבלה1[[#This Row],[published_date]])</f>
        <v>12</v>
      </c>
      <c r="W3245" s="6">
        <f>YEAR(טבלה1[[#This Row],[published_date]])</f>
        <v>2016</v>
      </c>
      <c r="X3245">
        <v>2</v>
      </c>
      <c r="Y3245" t="str">
        <f>VLOOKUP(טבלה1[[#This Row],[subject_id]],Subject_id!$A$2:$B$5,2)</f>
        <v>Graphic Design</v>
      </c>
      <c r="Z3245" s="7">
        <v>43465</v>
      </c>
      <c r="AA3245">
        <f>_xlfn.DAYS(טבלה1[[#This Row],[Removal_date]],טבלה1[[#This Row],[published_date]])</f>
        <v>739</v>
      </c>
      <c r="AB3245" s="4">
        <f>טבלה1[[#This Row],[price]]*טבלה1[[#This Row],[num_subscribers]]</f>
        <v>5440</v>
      </c>
    </row>
    <row r="3246" spans="1:28" x14ac:dyDescent="0.3">
      <c r="A3246">
        <v>1000136</v>
      </c>
      <c r="B3246" t="s">
        <v>1160</v>
      </c>
      <c r="C3246" t="str">
        <f>LEFT(טבלה1[[#This Row],[course_title]],10)</f>
        <v xml:space="preserve">Basics of </v>
      </c>
      <c r="D3246" t="str">
        <f>RIGHT(טבלה1[[#This Row],[course_title]],10)</f>
        <v xml:space="preserve"> 2017 Prep</v>
      </c>
      <c r="E3246" t="str">
        <f>MID(טבלה1[[#This Row],[course_title]],2,10)</f>
        <v>asics of F</v>
      </c>
      <c r="F3246" t="s">
        <v>1161</v>
      </c>
      <c r="G3246" t="str">
        <f>REPLACE(טבלה1[[#This Row],[url]],19,3,"com")</f>
        <v>https://www.udemy.com/basics-of-fixed-income-valuation-cfa-level-i-2017-prep/</v>
      </c>
      <c r="H3246" t="b">
        <v>1</v>
      </c>
      <c r="I3246" s="4">
        <v>20</v>
      </c>
      <c r="J3246" s="5">
        <v>4</v>
      </c>
      <c r="K3246" s="5">
        <v>0</v>
      </c>
      <c r="L3246" s="5">
        <v>14</v>
      </c>
      <c r="M3246">
        <v>2</v>
      </c>
      <c r="N3246" t="str">
        <f>VLOOKUP(טבלה1[[#This Row],[level_id]],Level_id!$A$2:$B$5,2)</f>
        <v>Beginner Level</v>
      </c>
      <c r="O3246" t="str">
        <f>LOWER(טבלה1[[#This Row],[level_desc]])</f>
        <v>beginner level</v>
      </c>
      <c r="P3246" s="3" t="str">
        <f>UPPER(טבלה1[[#This Row],[small letters]])</f>
        <v>BEGINNER LEVEL</v>
      </c>
      <c r="Q3246">
        <f>LEN(טבלה1[[#This Row],[no spaces]])</f>
        <v>14</v>
      </c>
      <c r="R3246" t="str">
        <f>TRIM(טבלה1[[#This Row],[small letters]])</f>
        <v>beginner level</v>
      </c>
      <c r="S3246" s="6">
        <v>3.5</v>
      </c>
      <c r="T3246" s="12">
        <v>42763</v>
      </c>
      <c r="U3246" s="6">
        <f>DAY(טבלה1[[#This Row],[published_date]])</f>
        <v>28</v>
      </c>
      <c r="V3246" s="6">
        <f>MONTH(טבלה1[[#This Row],[published_date]])</f>
        <v>1</v>
      </c>
      <c r="W3246" s="6">
        <f>YEAR(טבלה1[[#This Row],[published_date]])</f>
        <v>2017</v>
      </c>
      <c r="X3246">
        <v>1</v>
      </c>
      <c r="Y3246" t="str">
        <f>VLOOKUP(טבלה1[[#This Row],[subject_id]],Subject_id!$A$2:$B$5,2)</f>
        <v>Business Finance</v>
      </c>
      <c r="Z3246" s="7">
        <v>43465</v>
      </c>
      <c r="AA3246">
        <f>_xlfn.DAYS(טבלה1[[#This Row],[Removal_date]],טבלה1[[#This Row],[published_date]])</f>
        <v>702</v>
      </c>
      <c r="AB3246" s="4">
        <f>טבלה1[[#This Row],[price]]*טבלה1[[#This Row],[num_subscribers]]</f>
        <v>80</v>
      </c>
    </row>
    <row r="3247" spans="1:28" x14ac:dyDescent="0.3">
      <c r="A3247">
        <v>1004788</v>
      </c>
      <c r="B3247" t="s">
        <v>5168</v>
      </c>
      <c r="C3247" t="str">
        <f>LEFT(טבלה1[[#This Row],[course_title]],10)</f>
        <v>Getting St</v>
      </c>
      <c r="D3247" t="str">
        <f>RIGHT(טבלה1[[#This Row],[course_title]],10)</f>
        <v xml:space="preserve"> Craft CMS</v>
      </c>
      <c r="E3247" t="str">
        <f>MID(טבלה1[[#This Row],[course_title]],2,10)</f>
        <v>etting Sta</v>
      </c>
      <c r="F3247" t="s">
        <v>5169</v>
      </c>
      <c r="G3247" t="str">
        <f>REPLACE(טבלה1[[#This Row],[url]],19,3,"com")</f>
        <v>https://www.udemy.com/craft-cms/</v>
      </c>
      <c r="H3247" t="b">
        <v>1</v>
      </c>
      <c r="I3247" s="4">
        <v>20</v>
      </c>
      <c r="J3247" s="5">
        <v>997</v>
      </c>
      <c r="K3247" s="5">
        <v>31</v>
      </c>
      <c r="L3247" s="5">
        <v>20</v>
      </c>
      <c r="M3247">
        <v>1</v>
      </c>
      <c r="N3247" t="str">
        <f>VLOOKUP(טבלה1[[#This Row],[level_id]],Level_id!$A$2:$B$5,2)</f>
        <v>All levels</v>
      </c>
      <c r="O3247" t="str">
        <f>LOWER(טבלה1[[#This Row],[level_desc]])</f>
        <v>all levels</v>
      </c>
      <c r="P3247" s="3" t="str">
        <f>UPPER(טבלה1[[#This Row],[small letters]])</f>
        <v>ALL LEVELS</v>
      </c>
      <c r="Q3247">
        <f>LEN(טבלה1[[#This Row],[no spaces]])</f>
        <v>10</v>
      </c>
      <c r="R3247" t="str">
        <f>TRIM(טבלה1[[#This Row],[small letters]])</f>
        <v>all levels</v>
      </c>
      <c r="S3247" s="6">
        <v>2</v>
      </c>
      <c r="T3247" s="12">
        <v>42681</v>
      </c>
      <c r="U3247" s="6">
        <f>DAY(טבלה1[[#This Row],[published_date]])</f>
        <v>7</v>
      </c>
      <c r="V3247" s="6">
        <f>MONTH(טבלה1[[#This Row],[published_date]])</f>
        <v>11</v>
      </c>
      <c r="W3247" s="6">
        <f>YEAR(טבלה1[[#This Row],[published_date]])</f>
        <v>2016</v>
      </c>
      <c r="X3247">
        <v>4</v>
      </c>
      <c r="Y3247" t="str">
        <f>VLOOKUP(טבלה1[[#This Row],[subject_id]],Subject_id!$A$2:$B$5,2)</f>
        <v>Web Development</v>
      </c>
      <c r="Z3247" s="7">
        <v>43734</v>
      </c>
      <c r="AA3247">
        <f>_xlfn.DAYS(טבלה1[[#This Row],[Removal_date]],טבלה1[[#This Row],[published_date]])</f>
        <v>1053</v>
      </c>
      <c r="AB3247" s="4">
        <f>טבלה1[[#This Row],[price]]*טבלה1[[#This Row],[num_subscribers]]</f>
        <v>19940</v>
      </c>
    </row>
    <row r="3248" spans="1:28" x14ac:dyDescent="0.3">
      <c r="A3248">
        <v>1005312</v>
      </c>
      <c r="B3248" t="s">
        <v>2226</v>
      </c>
      <c r="C3248" t="str">
        <f>LEFT(טבלה1[[#This Row],[course_title]],10)</f>
        <v>ã€ï¼‘æ—¥ã</v>
      </c>
      <c r="D3248" t="str">
        <f>RIGHT(טבלה1[[#This Row],[course_title]],10)</f>
        <v>‡ç”£å½¢æˆ</v>
      </c>
      <c r="E3248" t="str">
        <f>MID(טבלה1[[#This Row],[course_title]],2,10)</f>
        <v>€ï¼‘æ—¥ã</v>
      </c>
      <c r="F3248" t="s">
        <v>2227</v>
      </c>
      <c r="G3248" t="str">
        <f>REPLACE(טבלה1[[#This Row],[url]],19,3,"com")</f>
        <v>https://www.udemy.com/kabucom_start/</v>
      </c>
      <c r="H3248" t="b">
        <v>1</v>
      </c>
      <c r="I3248" s="4">
        <v>20</v>
      </c>
      <c r="J3248" s="5">
        <v>7183</v>
      </c>
      <c r="K3248" s="5">
        <v>819</v>
      </c>
      <c r="L3248" s="5">
        <v>14</v>
      </c>
      <c r="M3248">
        <v>2</v>
      </c>
      <c r="N3248" t="str">
        <f>VLOOKUP(טבלה1[[#This Row],[level_id]],Level_id!$A$2:$B$5,2)</f>
        <v>Beginner Level</v>
      </c>
      <c r="O3248" t="str">
        <f>LOWER(טבלה1[[#This Row],[level_desc]])</f>
        <v>beginner level</v>
      </c>
      <c r="P3248" s="3" t="str">
        <f>UPPER(טבלה1[[#This Row],[small letters]])</f>
        <v>BEGINNER LEVEL</v>
      </c>
      <c r="Q3248">
        <f>LEN(טבלה1[[#This Row],[no spaces]])</f>
        <v>14</v>
      </c>
      <c r="R3248" t="str">
        <f>TRIM(טבלה1[[#This Row],[small letters]])</f>
        <v>beginner level</v>
      </c>
      <c r="S3248" s="6">
        <v>1</v>
      </c>
      <c r="T3248" s="12">
        <v>42754</v>
      </c>
      <c r="U3248" s="6">
        <f>DAY(טבלה1[[#This Row],[published_date]])</f>
        <v>19</v>
      </c>
      <c r="V3248" s="6">
        <f>MONTH(טבלה1[[#This Row],[published_date]])</f>
        <v>1</v>
      </c>
      <c r="W3248" s="6">
        <f>YEAR(טבלה1[[#This Row],[published_date]])</f>
        <v>2017</v>
      </c>
      <c r="X3248">
        <v>1</v>
      </c>
      <c r="Y3248" t="str">
        <f>VLOOKUP(טבלה1[[#This Row],[subject_id]],Subject_id!$A$2:$B$5,2)</f>
        <v>Business Finance</v>
      </c>
      <c r="Z3248" s="7">
        <v>43465</v>
      </c>
      <c r="AA3248">
        <f>_xlfn.DAYS(טבלה1[[#This Row],[Removal_date]],טבלה1[[#This Row],[published_date]])</f>
        <v>711</v>
      </c>
      <c r="AB3248" s="4">
        <f>טבלה1[[#This Row],[price]]*טבלה1[[#This Row],[num_subscribers]]</f>
        <v>143660</v>
      </c>
    </row>
    <row r="3249" spans="1:28" x14ac:dyDescent="0.3">
      <c r="A3249">
        <v>1005610</v>
      </c>
      <c r="B3249" t="s">
        <v>6711</v>
      </c>
      <c r="C3249" t="str">
        <f>LEFT(טבלה1[[#This Row],[course_title]],10)</f>
        <v>Up and Run</v>
      </c>
      <c r="D3249" t="str">
        <f>RIGHT(טבלה1[[#This Row],[course_title]],10)</f>
        <v>th Phalcon</v>
      </c>
      <c r="E3249" t="str">
        <f>MID(טבלה1[[#This Row],[course_title]],2,10)</f>
        <v>p and Runn</v>
      </c>
      <c r="F3249" t="s">
        <v>6712</v>
      </c>
      <c r="G3249" t="str">
        <f>REPLACE(טבלה1[[#This Row],[url]],19,3,"com")</f>
        <v>https://www.udemy.com/up-and-running-with-phalcon-php/</v>
      </c>
      <c r="H3249" t="b">
        <v>1</v>
      </c>
      <c r="I3249" s="4">
        <v>20</v>
      </c>
      <c r="J3249" s="5">
        <v>715</v>
      </c>
      <c r="K3249" s="5">
        <v>12</v>
      </c>
      <c r="L3249" s="5">
        <v>12</v>
      </c>
      <c r="M3249">
        <v>1</v>
      </c>
      <c r="N3249" t="str">
        <f>VLOOKUP(טבלה1[[#This Row],[level_id]],Level_id!$A$2:$B$5,2)</f>
        <v>All levels</v>
      </c>
      <c r="O3249" t="str">
        <f>LOWER(טבלה1[[#This Row],[level_desc]])</f>
        <v>all levels</v>
      </c>
      <c r="P3249" s="3" t="str">
        <f>UPPER(טבלה1[[#This Row],[small letters]])</f>
        <v>ALL LEVELS</v>
      </c>
      <c r="Q3249">
        <f>LEN(טבלה1[[#This Row],[no spaces]])</f>
        <v>10</v>
      </c>
      <c r="R3249" t="str">
        <f>TRIM(טבלה1[[#This Row],[small letters]])</f>
        <v>all levels</v>
      </c>
      <c r="S3249" s="6">
        <v>1.5</v>
      </c>
      <c r="T3249" s="12">
        <v>42684</v>
      </c>
      <c r="U3249" s="6">
        <f>DAY(טבלה1[[#This Row],[published_date]])</f>
        <v>10</v>
      </c>
      <c r="V3249" s="6">
        <f>MONTH(טבלה1[[#This Row],[published_date]])</f>
        <v>11</v>
      </c>
      <c r="W3249" s="6">
        <f>YEAR(טבלה1[[#This Row],[published_date]])</f>
        <v>2016</v>
      </c>
      <c r="X3249">
        <v>4</v>
      </c>
      <c r="Y3249" t="str">
        <f>VLOOKUP(טבלה1[[#This Row],[subject_id]],Subject_id!$A$2:$B$5,2)</f>
        <v>Web Development</v>
      </c>
      <c r="Z3249" s="7">
        <v>43734</v>
      </c>
      <c r="AA3249">
        <f>_xlfn.DAYS(טבלה1[[#This Row],[Removal_date]],טבלה1[[#This Row],[published_date]])</f>
        <v>1050</v>
      </c>
      <c r="AB3249" s="4">
        <f>טבלה1[[#This Row],[price]]*טבלה1[[#This Row],[num_subscribers]]</f>
        <v>14300</v>
      </c>
    </row>
    <row r="3250" spans="1:28" x14ac:dyDescent="0.3">
      <c r="A3250">
        <v>1011550</v>
      </c>
      <c r="B3250" t="s">
        <v>5784</v>
      </c>
      <c r="C3250" t="str">
        <f>LEFT(טבלה1[[#This Row],[course_title]],10)</f>
        <v>Build Sign</v>
      </c>
      <c r="D3250" t="str">
        <f>RIGHT(טבלה1[[#This Row],[course_title]],10)</f>
        <v>trap Modal</v>
      </c>
      <c r="E3250" t="str">
        <f>MID(טבלה1[[#This Row],[course_title]],2,10)</f>
        <v xml:space="preserve">uild Sign </v>
      </c>
      <c r="F3250" t="s">
        <v>5785</v>
      </c>
      <c r="G3250" t="str">
        <f>REPLACE(טבלה1[[#This Row],[url]],19,3,"com")</f>
        <v>https://www.udemy.com/build-sign-up-and-login-forms-with-bootstrap-modal/</v>
      </c>
      <c r="H3250" t="b">
        <v>1</v>
      </c>
      <c r="I3250" s="4">
        <v>20</v>
      </c>
      <c r="J3250" s="5">
        <v>1898</v>
      </c>
      <c r="K3250" s="5">
        <v>19</v>
      </c>
      <c r="L3250" s="5">
        <v>31</v>
      </c>
      <c r="M3250">
        <v>1</v>
      </c>
      <c r="N3250" t="str">
        <f>VLOOKUP(טבלה1[[#This Row],[level_id]],Level_id!$A$2:$B$5,2)</f>
        <v>All levels</v>
      </c>
      <c r="O3250" t="str">
        <f>LOWER(טבלה1[[#This Row],[level_desc]])</f>
        <v>all levels</v>
      </c>
      <c r="P3250" s="3" t="str">
        <f>UPPER(טבלה1[[#This Row],[small letters]])</f>
        <v>ALL LEVELS</v>
      </c>
      <c r="Q3250">
        <f>LEN(טבלה1[[#This Row],[no spaces]])</f>
        <v>10</v>
      </c>
      <c r="R3250" t="str">
        <f>TRIM(טבלה1[[#This Row],[small letters]])</f>
        <v>all levels</v>
      </c>
      <c r="S3250" s="6">
        <v>4</v>
      </c>
      <c r="T3250" s="12">
        <v>42691</v>
      </c>
      <c r="U3250" s="6">
        <f>DAY(טבלה1[[#This Row],[published_date]])</f>
        <v>17</v>
      </c>
      <c r="V3250" s="6">
        <f>MONTH(טבלה1[[#This Row],[published_date]])</f>
        <v>11</v>
      </c>
      <c r="W3250" s="6">
        <f>YEAR(טבלה1[[#This Row],[published_date]])</f>
        <v>2016</v>
      </c>
      <c r="X3250">
        <v>4</v>
      </c>
      <c r="Y3250" t="str">
        <f>VLOOKUP(טבלה1[[#This Row],[subject_id]],Subject_id!$A$2:$B$5,2)</f>
        <v>Web Development</v>
      </c>
      <c r="Z3250" s="7">
        <v>43734</v>
      </c>
      <c r="AA3250">
        <f>_xlfn.DAYS(טבלה1[[#This Row],[Removal_date]],טבלה1[[#This Row],[published_date]])</f>
        <v>1043</v>
      </c>
      <c r="AB3250" s="4">
        <f>טבלה1[[#This Row],[price]]*טבלה1[[#This Row],[num_subscribers]]</f>
        <v>37960</v>
      </c>
    </row>
    <row r="3251" spans="1:28" x14ac:dyDescent="0.3">
      <c r="A3251">
        <v>1013838</v>
      </c>
      <c r="B3251" t="s">
        <v>1342</v>
      </c>
      <c r="C3251" t="str">
        <f>LEFT(טבלה1[[#This Row],[course_title]],10)</f>
        <v>Price Acti</v>
      </c>
      <c r="D3251" t="str">
        <f>RIGHT(טבלה1[[#This Row],[course_title]],10)</f>
        <v>Strategies</v>
      </c>
      <c r="E3251" t="str">
        <f>MID(טבלה1[[#This Row],[course_title]],2,10)</f>
        <v>rice Actio</v>
      </c>
      <c r="F3251" t="s">
        <v>1343</v>
      </c>
      <c r="G3251" t="str">
        <f>REPLACE(טבלה1[[#This Row],[url]],19,3,"com")</f>
        <v>https://www.udemy.com/gaptradingcourse/</v>
      </c>
      <c r="H3251" t="b">
        <v>1</v>
      </c>
      <c r="I3251" s="4">
        <v>20</v>
      </c>
      <c r="J3251" s="5">
        <v>13</v>
      </c>
      <c r="K3251" s="5">
        <v>2</v>
      </c>
      <c r="L3251" s="5">
        <v>5</v>
      </c>
      <c r="M3251">
        <v>4</v>
      </c>
      <c r="N3251" t="str">
        <f>VLOOKUP(טבלה1[[#This Row],[level_id]],Level_id!$A$2:$B$5,2)</f>
        <v>Intermediate Level</v>
      </c>
      <c r="O3251" t="str">
        <f>LOWER(טבלה1[[#This Row],[level_desc]])</f>
        <v>intermediate level</v>
      </c>
      <c r="P3251" s="3" t="str">
        <f>UPPER(טבלה1[[#This Row],[small letters]])</f>
        <v>INTERMEDIATE LEVEL</v>
      </c>
      <c r="Q3251">
        <f>LEN(טבלה1[[#This Row],[no spaces]])</f>
        <v>18</v>
      </c>
      <c r="R3251" t="str">
        <f>TRIM(טבלה1[[#This Row],[small letters]])</f>
        <v>intermediate level</v>
      </c>
      <c r="S3251" s="6">
        <v>1</v>
      </c>
      <c r="T3251" s="12">
        <v>42735</v>
      </c>
      <c r="U3251" s="6">
        <f>DAY(טבלה1[[#This Row],[published_date]])</f>
        <v>31</v>
      </c>
      <c r="V3251" s="6">
        <f>MONTH(טבלה1[[#This Row],[published_date]])</f>
        <v>12</v>
      </c>
      <c r="W3251" s="6">
        <f>YEAR(טבלה1[[#This Row],[published_date]])</f>
        <v>2016</v>
      </c>
      <c r="X3251">
        <v>1</v>
      </c>
      <c r="Y3251" t="str">
        <f>VLOOKUP(טבלה1[[#This Row],[subject_id]],Subject_id!$A$2:$B$5,2)</f>
        <v>Business Finance</v>
      </c>
      <c r="Z3251" s="7">
        <v>44114</v>
      </c>
      <c r="AA3251">
        <f>_xlfn.DAYS(טבלה1[[#This Row],[Removal_date]],טבלה1[[#This Row],[published_date]])</f>
        <v>1379</v>
      </c>
      <c r="AB3251" s="4">
        <f>טבלה1[[#This Row],[price]]*טבלה1[[#This Row],[num_subscribers]]</f>
        <v>260</v>
      </c>
    </row>
    <row r="3252" spans="1:28" x14ac:dyDescent="0.3">
      <c r="A3252">
        <v>1022032</v>
      </c>
      <c r="B3252" t="s">
        <v>2695</v>
      </c>
      <c r="C3252" t="str">
        <f>LEFT(טבלה1[[#This Row],[course_title]],10)</f>
        <v>Adobe Illu</v>
      </c>
      <c r="D3252" t="str">
        <f>RIGHT(טבלה1[[#This Row],[course_title]],10)</f>
        <v>strator CC</v>
      </c>
      <c r="E3252" t="str">
        <f>MID(טבלה1[[#This Row],[course_title]],2,10)</f>
        <v>dobe Illus</v>
      </c>
      <c r="F3252" t="s">
        <v>2696</v>
      </c>
      <c r="G3252" t="str">
        <f>REPLACE(טבלה1[[#This Row],[url]],19,3,"com")</f>
        <v>https://www.udemy.com/adobe-illustrator-cc-m/</v>
      </c>
      <c r="H3252" t="b">
        <v>1</v>
      </c>
      <c r="I3252" s="4">
        <v>20</v>
      </c>
      <c r="J3252" s="5">
        <v>43</v>
      </c>
      <c r="K3252" s="5">
        <v>12</v>
      </c>
      <c r="L3252" s="5">
        <v>46</v>
      </c>
      <c r="M3252">
        <v>4</v>
      </c>
      <c r="N3252" t="str">
        <f>VLOOKUP(טבלה1[[#This Row],[level_id]],Level_id!$A$2:$B$5,2)</f>
        <v>Intermediate Level</v>
      </c>
      <c r="O3252" t="str">
        <f>LOWER(טבלה1[[#This Row],[level_desc]])</f>
        <v>intermediate level</v>
      </c>
      <c r="P3252" s="3" t="str">
        <f>UPPER(טבלה1[[#This Row],[small letters]])</f>
        <v>INTERMEDIATE LEVEL</v>
      </c>
      <c r="Q3252">
        <f>LEN(טבלה1[[#This Row],[no spaces]])</f>
        <v>18</v>
      </c>
      <c r="R3252" t="str">
        <f>TRIM(טבלה1[[#This Row],[small letters]])</f>
        <v>intermediate level</v>
      </c>
      <c r="S3252" s="6">
        <v>9.5</v>
      </c>
      <c r="T3252" s="12">
        <v>42730</v>
      </c>
      <c r="U3252" s="6">
        <f>DAY(טבלה1[[#This Row],[published_date]])</f>
        <v>26</v>
      </c>
      <c r="V3252" s="6">
        <f>MONTH(טבלה1[[#This Row],[published_date]])</f>
        <v>12</v>
      </c>
      <c r="W3252" s="6">
        <f>YEAR(טבלה1[[#This Row],[published_date]])</f>
        <v>2016</v>
      </c>
      <c r="X3252">
        <v>2</v>
      </c>
      <c r="Y3252" t="str">
        <f>VLOOKUP(טבלה1[[#This Row],[subject_id]],Subject_id!$A$2:$B$5,2)</f>
        <v>Graphic Design</v>
      </c>
      <c r="Z3252" s="7">
        <v>44114</v>
      </c>
      <c r="AA3252">
        <f>_xlfn.DAYS(טבלה1[[#This Row],[Removal_date]],טבלה1[[#This Row],[published_date]])</f>
        <v>1384</v>
      </c>
      <c r="AB3252" s="4">
        <f>טבלה1[[#This Row],[price]]*טבלה1[[#This Row],[num_subscribers]]</f>
        <v>860</v>
      </c>
    </row>
    <row r="3253" spans="1:28" x14ac:dyDescent="0.3">
      <c r="A3253">
        <v>1027812</v>
      </c>
      <c r="B3253" t="s">
        <v>6124</v>
      </c>
      <c r="C3253" t="str">
        <f>LEFT(טבלה1[[#This Row],[course_title]],10)</f>
        <v>Build A We</v>
      </c>
      <c r="D3253" t="str">
        <f>RIGHT(טבלה1[[#This Row],[course_title]],10)</f>
        <v>er Map API</v>
      </c>
      <c r="E3253" t="str">
        <f>MID(טבלה1[[#This Row],[course_title]],2,10)</f>
        <v>uild A Wea</v>
      </c>
      <c r="F3253" t="s">
        <v>6125</v>
      </c>
      <c r="G3253" t="str">
        <f>REPLACE(טבלה1[[#This Row],[url]],19,3,"com")</f>
        <v>https://www.udemy.com/build-a-weather-app-with-ajax-using-open-weather-map-api/</v>
      </c>
      <c r="H3253" t="b">
        <v>1</v>
      </c>
      <c r="I3253" s="4">
        <v>20</v>
      </c>
      <c r="J3253" s="5">
        <v>6548</v>
      </c>
      <c r="K3253" s="5">
        <v>44</v>
      </c>
      <c r="L3253" s="5">
        <v>38</v>
      </c>
      <c r="M3253">
        <v>1</v>
      </c>
      <c r="N3253" t="str">
        <f>VLOOKUP(טבלה1[[#This Row],[level_id]],Level_id!$A$2:$B$5,2)</f>
        <v>All levels</v>
      </c>
      <c r="O3253" t="str">
        <f>LOWER(טבלה1[[#This Row],[level_desc]])</f>
        <v>all levels</v>
      </c>
      <c r="P3253" s="3" t="str">
        <f>UPPER(טבלה1[[#This Row],[small letters]])</f>
        <v>ALL LEVELS</v>
      </c>
      <c r="Q3253">
        <f>LEN(טבלה1[[#This Row],[no spaces]])</f>
        <v>10</v>
      </c>
      <c r="R3253" t="str">
        <f>TRIM(טבלה1[[#This Row],[small letters]])</f>
        <v>all levels</v>
      </c>
      <c r="S3253" s="6">
        <v>4</v>
      </c>
      <c r="T3253" s="12">
        <v>42705</v>
      </c>
      <c r="U3253" s="6">
        <f>DAY(טבלה1[[#This Row],[published_date]])</f>
        <v>1</v>
      </c>
      <c r="V3253" s="6">
        <f>MONTH(טבלה1[[#This Row],[published_date]])</f>
        <v>12</v>
      </c>
      <c r="W3253" s="6">
        <f>YEAR(טבלה1[[#This Row],[published_date]])</f>
        <v>2016</v>
      </c>
      <c r="X3253">
        <v>4</v>
      </c>
      <c r="Y3253" t="str">
        <f>VLOOKUP(טבלה1[[#This Row],[subject_id]],Subject_id!$A$2:$B$5,2)</f>
        <v>Web Development</v>
      </c>
      <c r="Z3253" s="7">
        <v>43734</v>
      </c>
      <c r="AA3253">
        <f>_xlfn.DAYS(טבלה1[[#This Row],[Removal_date]],טבלה1[[#This Row],[published_date]])</f>
        <v>1029</v>
      </c>
      <c r="AB3253" s="4">
        <f>טבלה1[[#This Row],[price]]*טבלה1[[#This Row],[num_subscribers]]</f>
        <v>130960</v>
      </c>
    </row>
    <row r="3254" spans="1:28" x14ac:dyDescent="0.3">
      <c r="A3254">
        <v>1028030</v>
      </c>
      <c r="B3254" t="s">
        <v>350</v>
      </c>
      <c r="C3254" t="str">
        <f>LEFT(טבלה1[[#This Row],[course_title]],10)</f>
        <v>Analysis o</v>
      </c>
      <c r="D3254" t="str">
        <f>RIGHT(טבלה1[[#This Row],[course_title]],10)</f>
        <v>Statements</v>
      </c>
      <c r="E3254" t="str">
        <f>MID(טבלה1[[#This Row],[course_title]],2,10)</f>
        <v>nalysis of</v>
      </c>
      <c r="F3254" t="s">
        <v>351</v>
      </c>
      <c r="G3254" t="str">
        <f>REPLACE(טבלה1[[#This Row],[url]],19,3,"com")</f>
        <v>https://www.udemy.com/analysis-of-company-financial-statements/</v>
      </c>
      <c r="H3254" t="b">
        <v>1</v>
      </c>
      <c r="I3254" s="4">
        <v>20</v>
      </c>
      <c r="J3254" s="5">
        <v>832</v>
      </c>
      <c r="K3254" s="5">
        <v>34</v>
      </c>
      <c r="L3254" s="5">
        <v>34</v>
      </c>
      <c r="M3254">
        <v>1</v>
      </c>
      <c r="N3254" t="str">
        <f>VLOOKUP(טבלה1[[#This Row],[level_id]],Level_id!$A$2:$B$5,2)</f>
        <v>All levels</v>
      </c>
      <c r="O3254" t="str">
        <f>LOWER(טבלה1[[#This Row],[level_desc]])</f>
        <v>all levels</v>
      </c>
      <c r="P3254" s="3" t="str">
        <f>UPPER(טבלה1[[#This Row],[small letters]])</f>
        <v>ALL LEVELS</v>
      </c>
      <c r="Q3254">
        <f>LEN(טבלה1[[#This Row],[no spaces]])</f>
        <v>10</v>
      </c>
      <c r="R3254" t="str">
        <f>TRIM(טבלה1[[#This Row],[small letters]])</f>
        <v>all levels</v>
      </c>
      <c r="S3254" s="6">
        <v>1.5</v>
      </c>
      <c r="T3254" s="12">
        <v>42711</v>
      </c>
      <c r="U3254" s="6">
        <f>DAY(טבלה1[[#This Row],[published_date]])</f>
        <v>7</v>
      </c>
      <c r="V3254" s="6">
        <f>MONTH(טבלה1[[#This Row],[published_date]])</f>
        <v>12</v>
      </c>
      <c r="W3254" s="6">
        <f>YEAR(טבלה1[[#This Row],[published_date]])</f>
        <v>2016</v>
      </c>
      <c r="X3254">
        <v>1</v>
      </c>
      <c r="Y3254" t="str">
        <f>VLOOKUP(טבלה1[[#This Row],[subject_id]],Subject_id!$A$2:$B$5,2)</f>
        <v>Business Finance</v>
      </c>
      <c r="Z3254" s="7">
        <v>43408</v>
      </c>
      <c r="AA3254">
        <f>_xlfn.DAYS(טבלה1[[#This Row],[Removal_date]],טבלה1[[#This Row],[published_date]])</f>
        <v>697</v>
      </c>
      <c r="AB3254" s="4">
        <f>טבלה1[[#This Row],[price]]*טבלה1[[#This Row],[num_subscribers]]</f>
        <v>16640</v>
      </c>
    </row>
    <row r="3255" spans="1:28" x14ac:dyDescent="0.3">
      <c r="A3255">
        <v>1029436</v>
      </c>
      <c r="B3255" t="s">
        <v>2833</v>
      </c>
      <c r="C3255" t="str">
        <f>LEFT(טבלה1[[#This Row],[course_title]],10)</f>
        <v>Learn Cine</v>
      </c>
      <c r="D3255" t="str">
        <f>RIGHT(טבלה1[[#This Row],[course_title]],10)</f>
        <v>Background</v>
      </c>
      <c r="E3255" t="str">
        <f>MID(טבלה1[[#This Row],[course_title]],2,10)</f>
        <v>earn Cinem</v>
      </c>
      <c r="F3255" t="s">
        <v>2834</v>
      </c>
      <c r="G3255" t="str">
        <f>REPLACE(טבלה1[[#This Row],[url]],19,3,"com")</f>
        <v>https://www.udemy.com/create-an-abstract-background/</v>
      </c>
      <c r="H3255" t="b">
        <v>1</v>
      </c>
      <c r="I3255" s="4">
        <v>20</v>
      </c>
      <c r="J3255" s="5">
        <v>2004</v>
      </c>
      <c r="K3255" s="5">
        <v>4</v>
      </c>
      <c r="L3255" s="5">
        <v>9</v>
      </c>
      <c r="M3255">
        <v>2</v>
      </c>
      <c r="N3255" t="str">
        <f>VLOOKUP(טבלה1[[#This Row],[level_id]],Level_id!$A$2:$B$5,2)</f>
        <v>Beginner Level</v>
      </c>
      <c r="O3255" t="str">
        <f>LOWER(טבלה1[[#This Row],[level_desc]])</f>
        <v>beginner level</v>
      </c>
      <c r="P3255" s="3" t="str">
        <f>UPPER(טבלה1[[#This Row],[small letters]])</f>
        <v>BEGINNER LEVEL</v>
      </c>
      <c r="Q3255">
        <f>LEN(טבלה1[[#This Row],[no spaces]])</f>
        <v>14</v>
      </c>
      <c r="R3255" t="str">
        <f>TRIM(טבלה1[[#This Row],[small letters]])</f>
        <v>beginner level</v>
      </c>
      <c r="S3255" s="6">
        <v>0.56666666700000001</v>
      </c>
      <c r="T3255" s="12">
        <v>42788</v>
      </c>
      <c r="U3255" s="6">
        <f>DAY(טבלה1[[#This Row],[published_date]])</f>
        <v>22</v>
      </c>
      <c r="V3255" s="6">
        <f>MONTH(טבלה1[[#This Row],[published_date]])</f>
        <v>2</v>
      </c>
      <c r="W3255" s="6">
        <f>YEAR(טבלה1[[#This Row],[published_date]])</f>
        <v>2017</v>
      </c>
      <c r="X3255">
        <v>2</v>
      </c>
      <c r="Y3255" t="str">
        <f>VLOOKUP(טבלה1[[#This Row],[subject_id]],Subject_id!$A$2:$B$5,2)</f>
        <v>Graphic Design</v>
      </c>
      <c r="Z3255" s="7">
        <v>43465</v>
      </c>
      <c r="AA3255">
        <f>_xlfn.DAYS(טבלה1[[#This Row],[Removal_date]],טבלה1[[#This Row],[published_date]])</f>
        <v>677</v>
      </c>
      <c r="AB3255" s="4">
        <f>טבלה1[[#This Row],[price]]*טבלה1[[#This Row],[num_subscribers]]</f>
        <v>40080</v>
      </c>
    </row>
    <row r="3256" spans="1:28" x14ac:dyDescent="0.3">
      <c r="A3256">
        <v>1030440</v>
      </c>
      <c r="B3256" t="s">
        <v>5874</v>
      </c>
      <c r="C3256" t="str">
        <f>LEFT(טבלה1[[#This Row],[course_title]],10)</f>
        <v>Projects w</v>
      </c>
      <c r="D3256" t="str">
        <f>RIGHT(טבלה1[[#This Row],[course_title]],10)</f>
        <v>N and APIs</v>
      </c>
      <c r="E3256" t="str">
        <f>MID(טבלה1[[#This Row],[course_title]],2,10)</f>
        <v>rojects wi</v>
      </c>
      <c r="F3256" t="s">
        <v>5875</v>
      </c>
      <c r="G3256" t="str">
        <f>REPLACE(טבלה1[[#This Row],[url]],19,3,"com")</f>
        <v>https://www.udemy.com/projects-with-json-and-apis/</v>
      </c>
      <c r="H3256" t="b">
        <v>1</v>
      </c>
      <c r="I3256" s="4">
        <v>20</v>
      </c>
      <c r="J3256" s="5">
        <v>1520</v>
      </c>
      <c r="K3256" s="5">
        <v>34</v>
      </c>
      <c r="L3256" s="5">
        <v>23</v>
      </c>
      <c r="M3256">
        <v>1</v>
      </c>
      <c r="N3256" t="str">
        <f>VLOOKUP(טבלה1[[#This Row],[level_id]],Level_id!$A$2:$B$5,2)</f>
        <v>All levels</v>
      </c>
      <c r="O3256" t="str">
        <f>LOWER(טבלה1[[#This Row],[level_desc]])</f>
        <v>all levels</v>
      </c>
      <c r="P3256" s="3" t="str">
        <f>UPPER(טבלה1[[#This Row],[small letters]])</f>
        <v>ALL LEVELS</v>
      </c>
      <c r="Q3256">
        <f>LEN(טבלה1[[#This Row],[no spaces]])</f>
        <v>10</v>
      </c>
      <c r="R3256" t="str">
        <f>TRIM(טבלה1[[#This Row],[small letters]])</f>
        <v>all levels</v>
      </c>
      <c r="S3256" s="6">
        <v>2</v>
      </c>
      <c r="T3256" s="12">
        <v>42784</v>
      </c>
      <c r="U3256" s="6">
        <f>DAY(טבלה1[[#This Row],[published_date]])</f>
        <v>18</v>
      </c>
      <c r="V3256" s="6">
        <f>MONTH(טבלה1[[#This Row],[published_date]])</f>
        <v>2</v>
      </c>
      <c r="W3256" s="6">
        <f>YEAR(טבלה1[[#This Row],[published_date]])</f>
        <v>2017</v>
      </c>
      <c r="X3256">
        <v>4</v>
      </c>
      <c r="Y3256" t="str">
        <f>VLOOKUP(טבלה1[[#This Row],[subject_id]],Subject_id!$A$2:$B$5,2)</f>
        <v>Web Development</v>
      </c>
      <c r="Z3256" s="7">
        <v>43734</v>
      </c>
      <c r="AA3256">
        <f>_xlfn.DAYS(טבלה1[[#This Row],[Removal_date]],טבלה1[[#This Row],[published_date]])</f>
        <v>950</v>
      </c>
      <c r="AB3256" s="4">
        <f>טבלה1[[#This Row],[price]]*טבלה1[[#This Row],[num_subscribers]]</f>
        <v>30400</v>
      </c>
    </row>
    <row r="3257" spans="1:28" x14ac:dyDescent="0.3">
      <c r="A3257">
        <v>1031620</v>
      </c>
      <c r="B3257" t="s">
        <v>6955</v>
      </c>
      <c r="C3257" t="str">
        <f>LEFT(טבלה1[[#This Row],[course_title]],10)</f>
        <v>Learn Lara</v>
      </c>
      <c r="D3257" t="str">
        <f>RIGHT(טבלה1[[#This Row],[course_title]],10)</f>
        <v>ng &amp; Faker</v>
      </c>
      <c r="E3257" t="str">
        <f>MID(טבלה1[[#This Row],[course_title]],2,10)</f>
        <v>earn Larav</v>
      </c>
      <c r="F3257" t="s">
        <v>6956</v>
      </c>
      <c r="G3257" t="str">
        <f>REPLACE(טבלה1[[#This Row],[url]],19,3,"com")</f>
        <v>https://www.udemy.com/laravel-53-migra-migration-seeding-faker-tinker/</v>
      </c>
      <c r="H3257" t="b">
        <v>1</v>
      </c>
      <c r="I3257" s="4">
        <v>20</v>
      </c>
      <c r="J3257" s="5">
        <v>263</v>
      </c>
      <c r="K3257" s="5">
        <v>14</v>
      </c>
      <c r="L3257" s="5">
        <v>7</v>
      </c>
      <c r="M3257">
        <v>1</v>
      </c>
      <c r="N3257" t="str">
        <f>VLOOKUP(טבלה1[[#This Row],[level_id]],Level_id!$A$2:$B$5,2)</f>
        <v>All levels</v>
      </c>
      <c r="O3257" t="str">
        <f>LOWER(טבלה1[[#This Row],[level_desc]])</f>
        <v>all levels</v>
      </c>
      <c r="P3257" s="3" t="str">
        <f>UPPER(טבלה1[[#This Row],[small letters]])</f>
        <v>ALL LEVELS</v>
      </c>
      <c r="Q3257">
        <f>LEN(טבלה1[[#This Row],[no spaces]])</f>
        <v>10</v>
      </c>
      <c r="R3257" t="str">
        <f>TRIM(טבלה1[[#This Row],[small letters]])</f>
        <v>all levels</v>
      </c>
      <c r="S3257" s="6">
        <v>1</v>
      </c>
      <c r="T3257" s="12">
        <v>42744</v>
      </c>
      <c r="U3257" s="6">
        <f>DAY(טבלה1[[#This Row],[published_date]])</f>
        <v>9</v>
      </c>
      <c r="V3257" s="6">
        <f>MONTH(טבלה1[[#This Row],[published_date]])</f>
        <v>1</v>
      </c>
      <c r="W3257" s="6">
        <f>YEAR(טבלה1[[#This Row],[published_date]])</f>
        <v>2017</v>
      </c>
      <c r="X3257">
        <v>4</v>
      </c>
      <c r="Y3257" t="str">
        <f>VLOOKUP(טבלה1[[#This Row],[subject_id]],Subject_id!$A$2:$B$5,2)</f>
        <v>Web Development</v>
      </c>
      <c r="Z3257" s="7">
        <v>43734</v>
      </c>
      <c r="AA3257">
        <f>_xlfn.DAYS(טבלה1[[#This Row],[Removal_date]],טבלה1[[#This Row],[published_date]])</f>
        <v>990</v>
      </c>
      <c r="AB3257" s="4">
        <f>טבלה1[[#This Row],[price]]*טבלה1[[#This Row],[num_subscribers]]</f>
        <v>5260</v>
      </c>
    </row>
    <row r="3258" spans="1:28" x14ac:dyDescent="0.3">
      <c r="A3258">
        <v>1031626</v>
      </c>
      <c r="B3258" t="s">
        <v>7169</v>
      </c>
      <c r="C3258" t="str">
        <f>LEFT(טבלה1[[#This Row],[course_title]],10)</f>
        <v xml:space="preserve">Bootstrap </v>
      </c>
      <c r="D3258" t="str">
        <f>RIGHT(טבלה1[[#This Row],[course_title]],10)</f>
        <v>evelopment</v>
      </c>
      <c r="E3258" t="str">
        <f>MID(טבלה1[[#This Row],[course_title]],2,10)</f>
        <v>ootstrap 4</v>
      </c>
      <c r="F3258" t="s">
        <v>7170</v>
      </c>
      <c r="G3258" t="str">
        <f>REPLACE(טבלה1[[#This Row],[url]],19,3,"com")</f>
        <v>https://www.udemy.com/bootstrap-4-responsive-web-design-and-development/</v>
      </c>
      <c r="H3258" t="b">
        <v>1</v>
      </c>
      <c r="I3258" s="4">
        <v>20</v>
      </c>
      <c r="J3258" s="5">
        <v>3086</v>
      </c>
      <c r="K3258" s="5">
        <v>17</v>
      </c>
      <c r="L3258" s="5">
        <v>73</v>
      </c>
      <c r="M3258">
        <v>2</v>
      </c>
      <c r="N3258" t="str">
        <f>VLOOKUP(טבלה1[[#This Row],[level_id]],Level_id!$A$2:$B$5,2)</f>
        <v>Beginner Level</v>
      </c>
      <c r="O3258" t="str">
        <f>LOWER(טבלה1[[#This Row],[level_desc]])</f>
        <v>beginner level</v>
      </c>
      <c r="P3258" s="3" t="str">
        <f>UPPER(טבלה1[[#This Row],[small letters]])</f>
        <v>BEGINNER LEVEL</v>
      </c>
      <c r="Q3258">
        <f>LEN(טבלה1[[#This Row],[no spaces]])</f>
        <v>14</v>
      </c>
      <c r="R3258" t="str">
        <f>TRIM(טבלה1[[#This Row],[small letters]])</f>
        <v>beginner level</v>
      </c>
      <c r="S3258" s="6">
        <v>7.5</v>
      </c>
      <c r="T3258" s="12">
        <v>42906</v>
      </c>
      <c r="U3258" s="6">
        <f>DAY(טבלה1[[#This Row],[published_date]])</f>
        <v>20</v>
      </c>
      <c r="V3258" s="6">
        <f>MONTH(טבלה1[[#This Row],[published_date]])</f>
        <v>6</v>
      </c>
      <c r="W3258" s="6">
        <f>YEAR(טבלה1[[#This Row],[published_date]])</f>
        <v>2017</v>
      </c>
      <c r="X3258">
        <v>4</v>
      </c>
      <c r="Y3258" t="str">
        <f>VLOOKUP(טבלה1[[#This Row],[subject_id]],Subject_id!$A$2:$B$5,2)</f>
        <v>Web Development</v>
      </c>
      <c r="Z3258" s="7">
        <v>43465</v>
      </c>
      <c r="AA3258">
        <f>_xlfn.DAYS(טבלה1[[#This Row],[Removal_date]],טבלה1[[#This Row],[published_date]])</f>
        <v>559</v>
      </c>
      <c r="AB3258" s="4">
        <f>טבלה1[[#This Row],[price]]*טבלה1[[#This Row],[num_subscribers]]</f>
        <v>61720</v>
      </c>
    </row>
    <row r="3259" spans="1:28" x14ac:dyDescent="0.3">
      <c r="A3259">
        <v>1031648</v>
      </c>
      <c r="B3259" t="s">
        <v>2660</v>
      </c>
      <c r="C3259" t="str">
        <f>LEFT(טבלה1[[#This Row],[course_title]],10)</f>
        <v>ØªØµÙ…ÙŠÙ…</v>
      </c>
      <c r="D3259" t="str">
        <f>RIGHT(טבלה1[[#This Row],[course_title]],10)</f>
        <v>ates Vegas</v>
      </c>
      <c r="E3259" t="str">
        <f>MID(טבלה1[[#This Row],[course_title]],2,10)</f>
        <v xml:space="preserve">ªØµÙ…ÙŠÙ… </v>
      </c>
      <c r="F3259" t="s">
        <v>2661</v>
      </c>
      <c r="G3259" t="str">
        <f>REPLACE(טבלה1[[#This Row],[url]],19,3,"com")</f>
        <v>https://www.udemy.com/circular-templates-vegas/</v>
      </c>
      <c r="H3259" t="b">
        <v>1</v>
      </c>
      <c r="I3259" s="4">
        <v>20</v>
      </c>
      <c r="J3259" s="5">
        <v>5</v>
      </c>
      <c r="K3259" s="5">
        <v>2</v>
      </c>
      <c r="L3259" s="5">
        <v>9</v>
      </c>
      <c r="M3259">
        <v>1</v>
      </c>
      <c r="N3259" t="str">
        <f>VLOOKUP(טבלה1[[#This Row],[level_id]],Level_id!$A$2:$B$5,2)</f>
        <v>All levels</v>
      </c>
      <c r="O3259" t="str">
        <f>LOWER(טבלה1[[#This Row],[level_desc]])</f>
        <v>all levels</v>
      </c>
      <c r="P3259" s="3" t="str">
        <f>UPPER(טבלה1[[#This Row],[small letters]])</f>
        <v>ALL LEVELS</v>
      </c>
      <c r="Q3259">
        <f>LEN(טבלה1[[#This Row],[no spaces]])</f>
        <v>10</v>
      </c>
      <c r="R3259" t="str">
        <f>TRIM(טבלה1[[#This Row],[small letters]])</f>
        <v>all levels</v>
      </c>
      <c r="S3259" s="6">
        <v>0.6</v>
      </c>
      <c r="T3259" s="12">
        <v>42726</v>
      </c>
      <c r="U3259" s="6">
        <f>DAY(טבלה1[[#This Row],[published_date]])</f>
        <v>22</v>
      </c>
      <c r="V3259" s="6">
        <f>MONTH(טבלה1[[#This Row],[published_date]])</f>
        <v>12</v>
      </c>
      <c r="W3259" s="6">
        <f>YEAR(טבלה1[[#This Row],[published_date]])</f>
        <v>2016</v>
      </c>
      <c r="X3259">
        <v>2</v>
      </c>
      <c r="Y3259" t="str">
        <f>VLOOKUP(טבלה1[[#This Row],[subject_id]],Subject_id!$A$2:$B$5,2)</f>
        <v>Graphic Design</v>
      </c>
      <c r="Z3259" s="7">
        <v>43734</v>
      </c>
      <c r="AA3259">
        <f>_xlfn.DAYS(טבלה1[[#This Row],[Removal_date]],טבלה1[[#This Row],[published_date]])</f>
        <v>1008</v>
      </c>
      <c r="AB3259" s="4">
        <f>טבלה1[[#This Row],[price]]*טבלה1[[#This Row],[num_subscribers]]</f>
        <v>100</v>
      </c>
    </row>
    <row r="3260" spans="1:28" x14ac:dyDescent="0.3">
      <c r="A3260">
        <v>1031698</v>
      </c>
      <c r="B3260" t="s">
        <v>4598</v>
      </c>
      <c r="C3260" t="str">
        <f>LEFT(טבלה1[[#This Row],[course_title]],10)</f>
        <v>You Can Pl</v>
      </c>
      <c r="D3260" t="str">
        <f>RIGHT(טבלה1[[#This Row],[course_title]],10)</f>
        <v xml:space="preserve"> Saxophone</v>
      </c>
      <c r="E3260" t="str">
        <f>MID(טבלה1[[#This Row],[course_title]],2,10)</f>
        <v>ou Can Pla</v>
      </c>
      <c r="F3260" t="s">
        <v>4599</v>
      </c>
      <c r="G3260" t="str">
        <f>REPLACE(טבלה1[[#This Row],[url]],19,3,"com")</f>
        <v>https://www.udemy.com/you-can-play-jazz-saxophone/</v>
      </c>
      <c r="H3260" t="b">
        <v>1</v>
      </c>
      <c r="I3260" s="4">
        <v>20</v>
      </c>
      <c r="J3260" s="5">
        <v>37</v>
      </c>
      <c r="K3260" s="5">
        <v>7</v>
      </c>
      <c r="L3260" s="5">
        <v>6</v>
      </c>
      <c r="M3260">
        <v>2</v>
      </c>
      <c r="N3260" t="str">
        <f>VLOOKUP(טבלה1[[#This Row],[level_id]],Level_id!$A$2:$B$5,2)</f>
        <v>Beginner Level</v>
      </c>
      <c r="O3260" t="str">
        <f>LOWER(טבלה1[[#This Row],[level_desc]])</f>
        <v>beginner level</v>
      </c>
      <c r="P3260" s="3" t="str">
        <f>UPPER(טבלה1[[#This Row],[small letters]])</f>
        <v>BEGINNER LEVEL</v>
      </c>
      <c r="Q3260">
        <f>LEN(טבלה1[[#This Row],[no spaces]])</f>
        <v>14</v>
      </c>
      <c r="R3260" t="str">
        <f>TRIM(טבלה1[[#This Row],[small letters]])</f>
        <v>beginner level</v>
      </c>
      <c r="S3260" s="6">
        <v>1.5</v>
      </c>
      <c r="T3260" s="12">
        <v>42809</v>
      </c>
      <c r="U3260" s="6">
        <f>DAY(טבלה1[[#This Row],[published_date]])</f>
        <v>15</v>
      </c>
      <c r="V3260" s="6">
        <f>MONTH(טבלה1[[#This Row],[published_date]])</f>
        <v>3</v>
      </c>
      <c r="W3260" s="6">
        <f>YEAR(טבלה1[[#This Row],[published_date]])</f>
        <v>2017</v>
      </c>
      <c r="X3260">
        <v>3</v>
      </c>
      <c r="Y3260" t="str">
        <f>VLOOKUP(טבלה1[[#This Row],[subject_id]],Subject_id!$A$2:$B$5,2)</f>
        <v>Musical Instruments</v>
      </c>
      <c r="Z3260" s="7">
        <v>43465</v>
      </c>
      <c r="AA3260">
        <f>_xlfn.DAYS(טבלה1[[#This Row],[Removal_date]],טבלה1[[#This Row],[published_date]])</f>
        <v>656</v>
      </c>
      <c r="AB3260" s="4">
        <f>טבלה1[[#This Row],[price]]*טבלה1[[#This Row],[num_subscribers]]</f>
        <v>740</v>
      </c>
    </row>
    <row r="3261" spans="1:28" x14ac:dyDescent="0.3">
      <c r="A3261">
        <v>1032648</v>
      </c>
      <c r="B3261" t="s">
        <v>1780</v>
      </c>
      <c r="C3261" t="str">
        <f>LEFT(טבלה1[[#This Row],[course_title]],10)</f>
        <v xml:space="preserve">beginning </v>
      </c>
      <c r="D3261" t="str">
        <f>RIGHT(טבלה1[[#This Row],[course_title]],10)</f>
        <v>accounting</v>
      </c>
      <c r="E3261" t="str">
        <f>MID(טבלה1[[#This Row],[course_title]],2,10)</f>
        <v>eginning a</v>
      </c>
      <c r="F3261" t="s">
        <v>1781</v>
      </c>
      <c r="G3261" t="str">
        <f>REPLACE(טבלה1[[#This Row],[url]],19,3,"com")</f>
        <v>https://www.udemy.com/beginning_accounting/</v>
      </c>
      <c r="H3261" t="b">
        <v>1</v>
      </c>
      <c r="I3261" s="4">
        <v>20</v>
      </c>
      <c r="J3261" s="5">
        <v>0</v>
      </c>
      <c r="K3261" s="5">
        <v>0</v>
      </c>
      <c r="L3261" s="5">
        <v>12</v>
      </c>
      <c r="M3261">
        <v>4</v>
      </c>
      <c r="N3261" t="str">
        <f>VLOOKUP(טבלה1[[#This Row],[level_id]],Level_id!$A$2:$B$5,2)</f>
        <v>Intermediate Level</v>
      </c>
      <c r="O3261" t="str">
        <f>LOWER(טבלה1[[#This Row],[level_desc]])</f>
        <v>intermediate level</v>
      </c>
      <c r="P3261" s="3" t="str">
        <f>UPPER(טבלה1[[#This Row],[small letters]])</f>
        <v>INTERMEDIATE LEVEL</v>
      </c>
      <c r="Q3261">
        <f>LEN(טבלה1[[#This Row],[no spaces]])</f>
        <v>18</v>
      </c>
      <c r="R3261" t="str">
        <f>TRIM(טבלה1[[#This Row],[small letters]])</f>
        <v>intermediate level</v>
      </c>
      <c r="S3261" s="6">
        <v>0.63333333300000005</v>
      </c>
      <c r="T3261" s="12">
        <v>42730</v>
      </c>
      <c r="U3261" s="6">
        <f>DAY(טבלה1[[#This Row],[published_date]])</f>
        <v>26</v>
      </c>
      <c r="V3261" s="6">
        <f>MONTH(טבלה1[[#This Row],[published_date]])</f>
        <v>12</v>
      </c>
      <c r="W3261" s="6">
        <f>YEAR(טבלה1[[#This Row],[published_date]])</f>
        <v>2016</v>
      </c>
      <c r="X3261">
        <v>1</v>
      </c>
      <c r="Y3261" t="str">
        <f>VLOOKUP(טבלה1[[#This Row],[subject_id]],Subject_id!$A$2:$B$5,2)</f>
        <v>Business Finance</v>
      </c>
      <c r="Z3261" s="7">
        <v>44114</v>
      </c>
      <c r="AA3261">
        <f>_xlfn.DAYS(טבלה1[[#This Row],[Removal_date]],טבלה1[[#This Row],[published_date]])</f>
        <v>1384</v>
      </c>
      <c r="AB3261" s="4">
        <f>טבלה1[[#This Row],[price]]*טבלה1[[#This Row],[num_subscribers]]</f>
        <v>0</v>
      </c>
    </row>
    <row r="3262" spans="1:28" x14ac:dyDescent="0.3">
      <c r="A3262">
        <v>1036170</v>
      </c>
      <c r="B3262" t="s">
        <v>7017</v>
      </c>
      <c r="C3262" t="str">
        <f>LEFT(טבלה1[[#This Row],[course_title]],10)</f>
        <v xml:space="preserve">Laravel : </v>
      </c>
      <c r="D3262" t="str">
        <f>RIGHT(טבלה1[[#This Row],[course_title]],10)</f>
        <v>aravel 5.3</v>
      </c>
      <c r="E3262" t="str">
        <f>MID(טבלה1[[#This Row],[course_title]],2,10)</f>
        <v>aravel : C</v>
      </c>
      <c r="F3262" t="s">
        <v>7018</v>
      </c>
      <c r="G3262" t="str">
        <f>REPLACE(טבלה1[[#This Row],[url]],19,3,"com")</f>
        <v>https://www.udemy.com/laravel-53-crud-application-with-ajax/</v>
      </c>
      <c r="H3262" t="b">
        <v>1</v>
      </c>
      <c r="I3262" s="4">
        <v>20</v>
      </c>
      <c r="J3262" s="5">
        <v>362</v>
      </c>
      <c r="K3262" s="5">
        <v>19</v>
      </c>
      <c r="L3262" s="5">
        <v>8</v>
      </c>
      <c r="M3262">
        <v>4</v>
      </c>
      <c r="N3262" t="str">
        <f>VLOOKUP(טבלה1[[#This Row],[level_id]],Level_id!$A$2:$B$5,2)</f>
        <v>Intermediate Level</v>
      </c>
      <c r="O3262" t="str">
        <f>LOWER(טבלה1[[#This Row],[level_desc]])</f>
        <v>intermediate level</v>
      </c>
      <c r="P3262" s="3" t="str">
        <f>UPPER(טבלה1[[#This Row],[small letters]])</f>
        <v>INTERMEDIATE LEVEL</v>
      </c>
      <c r="Q3262">
        <f>LEN(טבלה1[[#This Row],[no spaces]])</f>
        <v>18</v>
      </c>
      <c r="R3262" t="str">
        <f>TRIM(טבלה1[[#This Row],[small letters]])</f>
        <v>intermediate level</v>
      </c>
      <c r="S3262" s="6">
        <v>1</v>
      </c>
      <c r="T3262" s="12">
        <v>42744</v>
      </c>
      <c r="U3262" s="6">
        <f>DAY(טבלה1[[#This Row],[published_date]])</f>
        <v>9</v>
      </c>
      <c r="V3262" s="6">
        <f>MONTH(טבלה1[[#This Row],[published_date]])</f>
        <v>1</v>
      </c>
      <c r="W3262" s="6">
        <f>YEAR(טבלה1[[#This Row],[published_date]])</f>
        <v>2017</v>
      </c>
      <c r="X3262">
        <v>4</v>
      </c>
      <c r="Y3262" t="str">
        <f>VLOOKUP(טבלה1[[#This Row],[subject_id]],Subject_id!$A$2:$B$5,2)</f>
        <v>Web Development</v>
      </c>
      <c r="Z3262" s="7">
        <v>44114</v>
      </c>
      <c r="AA3262">
        <f>_xlfn.DAYS(טבלה1[[#This Row],[Removal_date]],טבלה1[[#This Row],[published_date]])</f>
        <v>1370</v>
      </c>
      <c r="AB3262" s="4">
        <f>טבלה1[[#This Row],[price]]*טבלה1[[#This Row],[num_subscribers]]</f>
        <v>7240</v>
      </c>
    </row>
    <row r="3263" spans="1:28" x14ac:dyDescent="0.3">
      <c r="A3263">
        <v>1040596</v>
      </c>
      <c r="B3263" t="s">
        <v>4474</v>
      </c>
      <c r="C3263" t="str">
        <f>LEFT(טבלה1[[#This Row],[course_title]],10)</f>
        <v>'Greenslee</v>
      </c>
      <c r="D3263" t="str">
        <f>RIGHT(טבלה1[[#This Row],[course_title]],10)</f>
        <v>ons Course</v>
      </c>
      <c r="E3263" t="str">
        <f>MID(טבלה1[[#This Row],[course_title]],2,10)</f>
        <v>Greensleev</v>
      </c>
      <c r="F3263" t="s">
        <v>4475</v>
      </c>
      <c r="G3263" t="str">
        <f>REPLACE(טבלה1[[#This Row],[url]],19,3,"com")</f>
        <v>https://www.udemy.com/greensleeves-creative-piano-lessons-course/</v>
      </c>
      <c r="H3263" t="b">
        <v>1</v>
      </c>
      <c r="I3263" s="4">
        <v>20</v>
      </c>
      <c r="J3263" s="5">
        <v>10</v>
      </c>
      <c r="K3263" s="5">
        <v>1</v>
      </c>
      <c r="L3263" s="5">
        <v>8</v>
      </c>
      <c r="M3263">
        <v>1</v>
      </c>
      <c r="N3263" t="str">
        <f>VLOOKUP(טבלה1[[#This Row],[level_id]],Level_id!$A$2:$B$5,2)</f>
        <v>All levels</v>
      </c>
      <c r="O3263" t="str">
        <f>LOWER(טבלה1[[#This Row],[level_desc]])</f>
        <v>all levels</v>
      </c>
      <c r="P3263" s="3" t="str">
        <f>UPPER(טבלה1[[#This Row],[small letters]])</f>
        <v>ALL LEVELS</v>
      </c>
      <c r="Q3263">
        <f>LEN(טבלה1[[#This Row],[no spaces]])</f>
        <v>10</v>
      </c>
      <c r="R3263" t="str">
        <f>TRIM(טבלה1[[#This Row],[small letters]])</f>
        <v>all levels</v>
      </c>
      <c r="S3263" s="6">
        <v>2</v>
      </c>
      <c r="T3263" s="12">
        <v>42738</v>
      </c>
      <c r="U3263" s="6">
        <f>DAY(טבלה1[[#This Row],[published_date]])</f>
        <v>3</v>
      </c>
      <c r="V3263" s="6">
        <f>MONTH(טבלה1[[#This Row],[published_date]])</f>
        <v>1</v>
      </c>
      <c r="W3263" s="6">
        <f>YEAR(טבלה1[[#This Row],[published_date]])</f>
        <v>2017</v>
      </c>
      <c r="X3263">
        <v>3</v>
      </c>
      <c r="Y3263" t="str">
        <f>VLOOKUP(טבלה1[[#This Row],[subject_id]],Subject_id!$A$2:$B$5,2)</f>
        <v>Musical Instruments</v>
      </c>
      <c r="Z3263" s="7">
        <v>43734</v>
      </c>
      <c r="AA3263">
        <f>_xlfn.DAYS(טבלה1[[#This Row],[Removal_date]],טבלה1[[#This Row],[published_date]])</f>
        <v>996</v>
      </c>
      <c r="AB3263" s="4">
        <f>טבלה1[[#This Row],[price]]*טבלה1[[#This Row],[num_subscribers]]</f>
        <v>200</v>
      </c>
    </row>
    <row r="3264" spans="1:28" x14ac:dyDescent="0.3">
      <c r="A3264">
        <v>1053406</v>
      </c>
      <c r="B3264" t="s">
        <v>6342</v>
      </c>
      <c r="C3264" t="str">
        <f>LEFT(טבלה1[[#This Row],[course_title]],10)</f>
        <v>Java Web S</v>
      </c>
      <c r="D3264" t="str">
        <f>RIGHT(טבלה1[[#This Row],[course_title]],10)</f>
        <v>ces Part 2</v>
      </c>
      <c r="E3264" t="str">
        <f>MID(טבלה1[[#This Row],[course_title]],2,10)</f>
        <v>ava Web Se</v>
      </c>
      <c r="F3264" t="s">
        <v>6343</v>
      </c>
      <c r="G3264" t="str">
        <f>REPLACE(טבלה1[[#This Row],[url]],19,3,"com")</f>
        <v>https://www.udemy.com/javawebservicespart2/</v>
      </c>
      <c r="H3264" t="b">
        <v>1</v>
      </c>
      <c r="I3264" s="4">
        <v>20</v>
      </c>
      <c r="J3264" s="5">
        <v>959</v>
      </c>
      <c r="K3264" s="5">
        <v>51</v>
      </c>
      <c r="L3264" s="5">
        <v>74</v>
      </c>
      <c r="M3264">
        <v>4</v>
      </c>
      <c r="N3264" t="str">
        <f>VLOOKUP(טבלה1[[#This Row],[level_id]],Level_id!$A$2:$B$5,2)</f>
        <v>Intermediate Level</v>
      </c>
      <c r="O3264" t="str">
        <f>LOWER(טבלה1[[#This Row],[level_desc]])</f>
        <v>intermediate level</v>
      </c>
      <c r="P3264" s="3" t="str">
        <f>UPPER(טבלה1[[#This Row],[small letters]])</f>
        <v>INTERMEDIATE LEVEL</v>
      </c>
      <c r="Q3264">
        <f>LEN(טבלה1[[#This Row],[no spaces]])</f>
        <v>18</v>
      </c>
      <c r="R3264" t="str">
        <f>TRIM(טבלה1[[#This Row],[small letters]])</f>
        <v>intermediate level</v>
      </c>
      <c r="S3264" s="6">
        <v>3</v>
      </c>
      <c r="T3264" s="12">
        <v>42747</v>
      </c>
      <c r="U3264" s="6">
        <f>DAY(טבלה1[[#This Row],[published_date]])</f>
        <v>12</v>
      </c>
      <c r="V3264" s="6">
        <f>MONTH(טבלה1[[#This Row],[published_date]])</f>
        <v>1</v>
      </c>
      <c r="W3264" s="6">
        <f>YEAR(טבלה1[[#This Row],[published_date]])</f>
        <v>2017</v>
      </c>
      <c r="X3264">
        <v>4</v>
      </c>
      <c r="Y3264" t="str">
        <f>VLOOKUP(טבלה1[[#This Row],[subject_id]],Subject_id!$A$2:$B$5,2)</f>
        <v>Web Development</v>
      </c>
      <c r="Z3264" s="7">
        <v>44114</v>
      </c>
      <c r="AA3264">
        <f>_xlfn.DAYS(טבלה1[[#This Row],[Removal_date]],טבלה1[[#This Row],[published_date]])</f>
        <v>1367</v>
      </c>
      <c r="AB3264" s="4">
        <f>טבלה1[[#This Row],[price]]*טבלה1[[#This Row],[num_subscribers]]</f>
        <v>19180</v>
      </c>
    </row>
    <row r="3265" spans="1:28" x14ac:dyDescent="0.3">
      <c r="A3265">
        <v>1058262</v>
      </c>
      <c r="B3265" t="s">
        <v>4783</v>
      </c>
      <c r="C3265" t="str">
        <f>LEFT(טבלה1[[#This Row],[course_title]],10)</f>
        <v>Major Scal</v>
      </c>
      <c r="D3265" t="str">
        <f>RIGHT(טבלה1[[#This Row],[course_title]],10)</f>
        <v xml:space="preserve"> Harmonica</v>
      </c>
      <c r="E3265" t="str">
        <f>MID(טבלה1[[#This Row],[course_title]],2,10)</f>
        <v>ajor Scale</v>
      </c>
      <c r="F3265" t="s">
        <v>4784</v>
      </c>
      <c r="G3265" t="str">
        <f>REPLACE(טבלה1[[#This Row],[url]],19,3,"com")</f>
        <v>https://www.udemy.com/the-major-scales-for-chromatic-harmonica/</v>
      </c>
      <c r="H3265" t="b">
        <v>1</v>
      </c>
      <c r="I3265" s="4">
        <v>20</v>
      </c>
      <c r="J3265" s="5">
        <v>6</v>
      </c>
      <c r="K3265" s="5">
        <v>1</v>
      </c>
      <c r="L3265" s="5">
        <v>14</v>
      </c>
      <c r="M3265">
        <v>1</v>
      </c>
      <c r="N3265" t="str">
        <f>VLOOKUP(טבלה1[[#This Row],[level_id]],Level_id!$A$2:$B$5,2)</f>
        <v>All levels</v>
      </c>
      <c r="O3265" t="str">
        <f>LOWER(טבלה1[[#This Row],[level_desc]])</f>
        <v>all levels</v>
      </c>
      <c r="P3265" s="3" t="str">
        <f>UPPER(טבלה1[[#This Row],[small letters]])</f>
        <v>ALL LEVELS</v>
      </c>
      <c r="Q3265">
        <f>LEN(טבלה1[[#This Row],[no spaces]])</f>
        <v>10</v>
      </c>
      <c r="R3265" t="str">
        <f>TRIM(טבלה1[[#This Row],[small letters]])</f>
        <v>all levels</v>
      </c>
      <c r="S3265" s="6">
        <v>1.5</v>
      </c>
      <c r="T3265" s="12">
        <v>42835</v>
      </c>
      <c r="U3265" s="6">
        <f>DAY(טבלה1[[#This Row],[published_date]])</f>
        <v>10</v>
      </c>
      <c r="V3265" s="6">
        <f>MONTH(טבלה1[[#This Row],[published_date]])</f>
        <v>4</v>
      </c>
      <c r="W3265" s="6">
        <f>YEAR(טבלה1[[#This Row],[published_date]])</f>
        <v>2017</v>
      </c>
      <c r="X3265">
        <v>3</v>
      </c>
      <c r="Y3265" t="str">
        <f>VLOOKUP(טבלה1[[#This Row],[subject_id]],Subject_id!$A$2:$B$5,2)</f>
        <v>Musical Instruments</v>
      </c>
      <c r="Z3265" s="7">
        <v>43734</v>
      </c>
      <c r="AA3265">
        <f>_xlfn.DAYS(טבלה1[[#This Row],[Removal_date]],טבלה1[[#This Row],[published_date]])</f>
        <v>899</v>
      </c>
      <c r="AB3265" s="4">
        <f>טבלה1[[#This Row],[price]]*טבלה1[[#This Row],[num_subscribers]]</f>
        <v>120</v>
      </c>
    </row>
    <row r="3266" spans="1:28" x14ac:dyDescent="0.3">
      <c r="A3266">
        <v>1062048</v>
      </c>
      <c r="B3266" t="s">
        <v>2500</v>
      </c>
      <c r="C3266" t="str">
        <f>LEFT(טבלה1[[#This Row],[course_title]],10)</f>
        <v xml:space="preserve">Mastering </v>
      </c>
      <c r="D3266" t="str">
        <f>RIGHT(טבלה1[[#This Row],[course_title]],10)</f>
        <v>Technology</v>
      </c>
      <c r="E3266" t="str">
        <f>MID(טבלה1[[#This Row],[course_title]],2,10)</f>
        <v>astering P</v>
      </c>
      <c r="F3266" t="s">
        <v>2501</v>
      </c>
      <c r="G3266" t="str">
        <f>REPLACE(טבלה1[[#This Row],[url]],19,3,"com")</f>
        <v>https://www.udemy.com/mastering-basics-of-photoshopcc-a-complete-beginners-guide/</v>
      </c>
      <c r="H3266" t="b">
        <v>1</v>
      </c>
      <c r="I3266" s="4">
        <v>20</v>
      </c>
      <c r="J3266" s="5">
        <v>3721</v>
      </c>
      <c r="K3266" s="5">
        <v>95</v>
      </c>
      <c r="L3266" s="5">
        <v>46</v>
      </c>
      <c r="M3266">
        <v>1</v>
      </c>
      <c r="N3266" t="str">
        <f>VLOOKUP(טבלה1[[#This Row],[level_id]],Level_id!$A$2:$B$5,2)</f>
        <v>All levels</v>
      </c>
      <c r="O3266" t="str">
        <f>LOWER(טבלה1[[#This Row],[level_desc]])</f>
        <v>all levels</v>
      </c>
      <c r="P3266" s="3" t="str">
        <f>UPPER(טבלה1[[#This Row],[small letters]])</f>
        <v>ALL LEVELS</v>
      </c>
      <c r="Q3266">
        <f>LEN(טבלה1[[#This Row],[no spaces]])</f>
        <v>10</v>
      </c>
      <c r="R3266" t="str">
        <f>TRIM(טבלה1[[#This Row],[small letters]])</f>
        <v>all levels</v>
      </c>
      <c r="S3266" s="6">
        <v>6.5</v>
      </c>
      <c r="T3266" s="12">
        <v>42770</v>
      </c>
      <c r="U3266" s="6">
        <f>DAY(טבלה1[[#This Row],[published_date]])</f>
        <v>4</v>
      </c>
      <c r="V3266" s="6">
        <f>MONTH(טבלה1[[#This Row],[published_date]])</f>
        <v>2</v>
      </c>
      <c r="W3266" s="6">
        <f>YEAR(טבלה1[[#This Row],[published_date]])</f>
        <v>2017</v>
      </c>
      <c r="X3266">
        <v>2</v>
      </c>
      <c r="Y3266" t="str">
        <f>VLOOKUP(טבלה1[[#This Row],[subject_id]],Subject_id!$A$2:$B$5,2)</f>
        <v>Graphic Design</v>
      </c>
      <c r="Z3266" s="7">
        <v>43734</v>
      </c>
      <c r="AA3266">
        <f>_xlfn.DAYS(טבלה1[[#This Row],[Removal_date]],טבלה1[[#This Row],[published_date]])</f>
        <v>964</v>
      </c>
      <c r="AB3266" s="4">
        <f>טבלה1[[#This Row],[price]]*טבלה1[[#This Row],[num_subscribers]]</f>
        <v>74420</v>
      </c>
    </row>
    <row r="3267" spans="1:28" x14ac:dyDescent="0.3">
      <c r="A3267">
        <v>1062686</v>
      </c>
      <c r="B3267" t="s">
        <v>5587</v>
      </c>
      <c r="C3267" t="str">
        <f>LEFT(טבלה1[[#This Row],[course_title]],10)</f>
        <v>Complete R</v>
      </c>
      <c r="D3267" t="str">
        <f>RIGHT(טבלה1[[#This Row],[course_title]],10)</f>
        <v>ML5 &amp; CSS3</v>
      </c>
      <c r="E3267" t="str">
        <f>MID(טבלה1[[#This Row],[course_title]],2,10)</f>
        <v>omplete RE</v>
      </c>
      <c r="F3267" t="s">
        <v>5588</v>
      </c>
      <c r="G3267" t="str">
        <f>REPLACE(טבלה1[[#This Row],[url]],19,3,"com")</f>
        <v>https://www.udemy.com/website_design/</v>
      </c>
      <c r="H3267" t="b">
        <v>1</v>
      </c>
      <c r="I3267" s="4">
        <v>20</v>
      </c>
      <c r="J3267" s="5">
        <v>2204</v>
      </c>
      <c r="K3267" s="5">
        <v>6</v>
      </c>
      <c r="L3267" s="5">
        <v>97</v>
      </c>
      <c r="M3267">
        <v>2</v>
      </c>
      <c r="N3267" t="str">
        <f>VLOOKUP(טבלה1[[#This Row],[level_id]],Level_id!$A$2:$B$5,2)</f>
        <v>Beginner Level</v>
      </c>
      <c r="O3267" t="str">
        <f>LOWER(טבלה1[[#This Row],[level_desc]])</f>
        <v>beginner level</v>
      </c>
      <c r="P3267" s="3" t="str">
        <f>UPPER(טבלה1[[#This Row],[small letters]])</f>
        <v>BEGINNER LEVEL</v>
      </c>
      <c r="Q3267">
        <f>LEN(טבלה1[[#This Row],[no spaces]])</f>
        <v>14</v>
      </c>
      <c r="R3267" t="str">
        <f>TRIM(טבלה1[[#This Row],[small letters]])</f>
        <v>beginner level</v>
      </c>
      <c r="S3267" s="6">
        <v>9</v>
      </c>
      <c r="T3267" s="12">
        <v>42769</v>
      </c>
      <c r="U3267" s="6">
        <f>DAY(טבלה1[[#This Row],[published_date]])</f>
        <v>3</v>
      </c>
      <c r="V3267" s="6">
        <f>MONTH(טבלה1[[#This Row],[published_date]])</f>
        <v>2</v>
      </c>
      <c r="W3267" s="6">
        <f>YEAR(טבלה1[[#This Row],[published_date]])</f>
        <v>2017</v>
      </c>
      <c r="X3267">
        <v>4</v>
      </c>
      <c r="Y3267" t="str">
        <f>VLOOKUP(טבלה1[[#This Row],[subject_id]],Subject_id!$A$2:$B$5,2)</f>
        <v>Web Development</v>
      </c>
      <c r="Z3267" s="7">
        <v>43465</v>
      </c>
      <c r="AA3267">
        <f>_xlfn.DAYS(טבלה1[[#This Row],[Removal_date]],טבלה1[[#This Row],[published_date]])</f>
        <v>696</v>
      </c>
      <c r="AB3267" s="4">
        <f>טבלה1[[#This Row],[price]]*טבלה1[[#This Row],[num_subscribers]]</f>
        <v>44080</v>
      </c>
    </row>
    <row r="3268" spans="1:28" x14ac:dyDescent="0.3">
      <c r="A3268">
        <v>1065198</v>
      </c>
      <c r="B3268" t="s">
        <v>4926</v>
      </c>
      <c r="C3268" t="str">
        <f>LEFT(טבלה1[[#This Row],[course_title]],10)</f>
        <v>GUITAR #1:</v>
      </c>
      <c r="D3268" t="str">
        <f>RIGHT(טבלה1[[#This Row],[course_title]],10)</f>
        <v>and Beyond</v>
      </c>
      <c r="E3268" t="str">
        <f>MID(טבלה1[[#This Row],[course_title]],2,10)</f>
        <v xml:space="preserve">UITAR #1: </v>
      </c>
      <c r="F3268" t="s">
        <v>4927</v>
      </c>
      <c r="G3268" t="str">
        <f>REPLACE(טבלה1[[#This Row],[url]],19,3,"com")</f>
        <v>https://www.udemy.com/guitar-1-beginner-basics-and-beyond/</v>
      </c>
      <c r="H3268" t="b">
        <v>1</v>
      </c>
      <c r="I3268" s="4">
        <v>20</v>
      </c>
      <c r="J3268" s="5">
        <v>111</v>
      </c>
      <c r="K3268" s="5">
        <v>12</v>
      </c>
      <c r="L3268" s="5">
        <v>64</v>
      </c>
      <c r="M3268">
        <v>2</v>
      </c>
      <c r="N3268" t="str">
        <f>VLOOKUP(טבלה1[[#This Row],[level_id]],Level_id!$A$2:$B$5,2)</f>
        <v>Beginner Level</v>
      </c>
      <c r="O3268" t="str">
        <f>LOWER(טבלה1[[#This Row],[level_desc]])</f>
        <v>beginner level</v>
      </c>
      <c r="P3268" s="3" t="str">
        <f>UPPER(טבלה1[[#This Row],[small letters]])</f>
        <v>BEGINNER LEVEL</v>
      </c>
      <c r="Q3268">
        <f>LEN(טבלה1[[#This Row],[no spaces]])</f>
        <v>14</v>
      </c>
      <c r="R3268" t="str">
        <f>TRIM(טבלה1[[#This Row],[small letters]])</f>
        <v>beginner level</v>
      </c>
      <c r="S3268" s="6">
        <v>3</v>
      </c>
      <c r="T3268" s="12">
        <v>42795</v>
      </c>
      <c r="U3268" s="6">
        <f>DAY(טבלה1[[#This Row],[published_date]])</f>
        <v>1</v>
      </c>
      <c r="V3268" s="6">
        <f>MONTH(טבלה1[[#This Row],[published_date]])</f>
        <v>3</v>
      </c>
      <c r="W3268" s="6">
        <f>YEAR(טבלה1[[#This Row],[published_date]])</f>
        <v>2017</v>
      </c>
      <c r="X3268">
        <v>3</v>
      </c>
      <c r="Y3268" t="str">
        <f>VLOOKUP(טבלה1[[#This Row],[subject_id]],Subject_id!$A$2:$B$5,2)</f>
        <v>Musical Instruments</v>
      </c>
      <c r="Z3268" s="7">
        <v>43465</v>
      </c>
      <c r="AA3268">
        <f>_xlfn.DAYS(טבלה1[[#This Row],[Removal_date]],טבלה1[[#This Row],[published_date]])</f>
        <v>670</v>
      </c>
      <c r="AB3268" s="4">
        <f>טבלה1[[#This Row],[price]]*טבלה1[[#This Row],[num_subscribers]]</f>
        <v>2220</v>
      </c>
    </row>
    <row r="3269" spans="1:28" x14ac:dyDescent="0.3">
      <c r="A3269">
        <v>1069348</v>
      </c>
      <c r="B3269" t="s">
        <v>2662</v>
      </c>
      <c r="C3269" t="str">
        <f>LEFT(טבלה1[[#This Row],[course_title]],10)</f>
        <v>Affinity D</v>
      </c>
      <c r="D3269" t="str">
        <f>RIGHT(טבלה1[[#This Row],[course_title]],10)</f>
        <v>e wzorkÃ³w</v>
      </c>
      <c r="E3269" t="str">
        <f>MID(טבלה1[[#This Row],[course_title]],2,10)</f>
        <v>ffinity De</v>
      </c>
      <c r="F3269" t="s">
        <v>2663</v>
      </c>
      <c r="G3269" t="str">
        <f>REPLACE(טבלה1[[#This Row],[url]],19,3,"com")</f>
        <v>https://www.udemy.com/affinity-designer-tworzenie-wzorkow/</v>
      </c>
      <c r="H3269" t="b">
        <v>1</v>
      </c>
      <c r="I3269" s="4">
        <v>20</v>
      </c>
      <c r="J3269" s="5">
        <v>1</v>
      </c>
      <c r="K3269" s="5">
        <v>1</v>
      </c>
      <c r="L3269" s="5">
        <v>11</v>
      </c>
      <c r="M3269">
        <v>2</v>
      </c>
      <c r="N3269" t="str">
        <f>VLOOKUP(טבלה1[[#This Row],[level_id]],Level_id!$A$2:$B$5,2)</f>
        <v>Beginner Level</v>
      </c>
      <c r="O3269" t="str">
        <f>LOWER(טבלה1[[#This Row],[level_desc]])</f>
        <v>beginner level</v>
      </c>
      <c r="P3269" s="3" t="str">
        <f>UPPER(טבלה1[[#This Row],[small letters]])</f>
        <v>BEGINNER LEVEL</v>
      </c>
      <c r="Q3269">
        <f>LEN(טבלה1[[#This Row],[no spaces]])</f>
        <v>14</v>
      </c>
      <c r="R3269" t="str">
        <f>TRIM(טבלה1[[#This Row],[small letters]])</f>
        <v>beginner level</v>
      </c>
      <c r="S3269" s="6">
        <v>1.5</v>
      </c>
      <c r="T3269" s="12">
        <v>42748</v>
      </c>
      <c r="U3269" s="6">
        <f>DAY(טבלה1[[#This Row],[published_date]])</f>
        <v>13</v>
      </c>
      <c r="V3269" s="6">
        <f>MONTH(טבלה1[[#This Row],[published_date]])</f>
        <v>1</v>
      </c>
      <c r="W3269" s="6">
        <f>YEAR(טבלה1[[#This Row],[published_date]])</f>
        <v>2017</v>
      </c>
      <c r="X3269">
        <v>2</v>
      </c>
      <c r="Y3269" t="str">
        <f>VLOOKUP(טבלה1[[#This Row],[subject_id]],Subject_id!$A$2:$B$5,2)</f>
        <v>Graphic Design</v>
      </c>
      <c r="Z3269" s="7">
        <v>43465</v>
      </c>
      <c r="AA3269">
        <f>_xlfn.DAYS(טבלה1[[#This Row],[Removal_date]],טבלה1[[#This Row],[published_date]])</f>
        <v>717</v>
      </c>
      <c r="AB3269" s="4">
        <f>טבלה1[[#This Row],[price]]*טבלה1[[#This Row],[num_subscribers]]</f>
        <v>20</v>
      </c>
    </row>
    <row r="3270" spans="1:28" x14ac:dyDescent="0.3">
      <c r="A3270">
        <v>1073430</v>
      </c>
      <c r="B3270" t="s">
        <v>1302</v>
      </c>
      <c r="C3270" t="str">
        <f>LEFT(טבלה1[[#This Row],[course_title]],10)</f>
        <v>Xero Bookk</v>
      </c>
      <c r="D3270" t="str">
        <f>RIGHT(טבלה1[[#This Row],[course_title]],10)</f>
        <v>nting Firm</v>
      </c>
      <c r="E3270" t="str">
        <f>MID(טבלה1[[#This Row],[course_title]],2,10)</f>
        <v>ero Bookke</v>
      </c>
      <c r="F3270" t="s">
        <v>1303</v>
      </c>
      <c r="G3270" t="str">
        <f>REPLACE(טבלה1[[#This Row],[url]],19,3,"com")</f>
        <v>https://www.udemy.com/online-bookkeeping-with-practice-and-job-recommendation/</v>
      </c>
      <c r="H3270" t="b">
        <v>1</v>
      </c>
      <c r="I3270" s="4">
        <v>20</v>
      </c>
      <c r="J3270" s="5">
        <v>7</v>
      </c>
      <c r="K3270" s="5">
        <v>3</v>
      </c>
      <c r="L3270" s="5">
        <v>15</v>
      </c>
      <c r="M3270">
        <v>2</v>
      </c>
      <c r="N3270" t="str">
        <f>VLOOKUP(טבלה1[[#This Row],[level_id]],Level_id!$A$2:$B$5,2)</f>
        <v>Beginner Level</v>
      </c>
      <c r="O3270" t="str">
        <f>LOWER(טבלה1[[#This Row],[level_desc]])</f>
        <v>beginner level</v>
      </c>
      <c r="P3270" s="3" t="str">
        <f>UPPER(טבלה1[[#This Row],[small letters]])</f>
        <v>BEGINNER LEVEL</v>
      </c>
      <c r="Q3270">
        <f>LEN(טבלה1[[#This Row],[no spaces]])</f>
        <v>14</v>
      </c>
      <c r="R3270" t="str">
        <f>TRIM(טבלה1[[#This Row],[small letters]])</f>
        <v>beginner level</v>
      </c>
      <c r="S3270" s="6">
        <v>2</v>
      </c>
      <c r="T3270" s="12">
        <v>42779</v>
      </c>
      <c r="U3270" s="6">
        <f>DAY(טבלה1[[#This Row],[published_date]])</f>
        <v>13</v>
      </c>
      <c r="V3270" s="6">
        <f>MONTH(טבלה1[[#This Row],[published_date]])</f>
        <v>2</v>
      </c>
      <c r="W3270" s="6">
        <f>YEAR(טבלה1[[#This Row],[published_date]])</f>
        <v>2017</v>
      </c>
      <c r="X3270">
        <v>1</v>
      </c>
      <c r="Y3270" t="str">
        <f>VLOOKUP(טבלה1[[#This Row],[subject_id]],Subject_id!$A$2:$B$5,2)</f>
        <v>Business Finance</v>
      </c>
      <c r="Z3270" s="7">
        <v>43465</v>
      </c>
      <c r="AA3270">
        <f>_xlfn.DAYS(טבלה1[[#This Row],[Removal_date]],טבלה1[[#This Row],[published_date]])</f>
        <v>686</v>
      </c>
      <c r="AB3270" s="4">
        <f>טבלה1[[#This Row],[price]]*טבלה1[[#This Row],[num_subscribers]]</f>
        <v>140</v>
      </c>
    </row>
    <row r="3271" spans="1:28" x14ac:dyDescent="0.3">
      <c r="A3271">
        <v>1076222</v>
      </c>
      <c r="B3271" t="s">
        <v>3276</v>
      </c>
      <c r="C3271" t="str">
        <f>LEFT(טבלה1[[#This Row],[course_title]],10)</f>
        <v>The most p</v>
      </c>
      <c r="D3271" t="str">
        <f>RIGHT(טבלה1[[#This Row],[course_title]],10)</f>
        <v xml:space="preserve"> Photoshop</v>
      </c>
      <c r="E3271" t="str">
        <f>MID(טבלה1[[#This Row],[course_title]],2,10)</f>
        <v>he most po</v>
      </c>
      <c r="F3271" t="s">
        <v>3277</v>
      </c>
      <c r="G3271" t="str">
        <f>REPLACE(טבלה1[[#This Row],[url]],19,3,"com")</f>
        <v>https://www.udemy.com/the-most-popular-techniques-in-photoshop/</v>
      </c>
      <c r="H3271" t="b">
        <v>1</v>
      </c>
      <c r="I3271" s="4">
        <v>20</v>
      </c>
      <c r="J3271" s="5">
        <v>1753</v>
      </c>
      <c r="K3271" s="5">
        <v>18</v>
      </c>
      <c r="L3271" s="5">
        <v>15</v>
      </c>
      <c r="M3271">
        <v>4</v>
      </c>
      <c r="N3271" t="str">
        <f>VLOOKUP(טבלה1[[#This Row],[level_id]],Level_id!$A$2:$B$5,2)</f>
        <v>Intermediate Level</v>
      </c>
      <c r="O3271" t="str">
        <f>LOWER(טבלה1[[#This Row],[level_desc]])</f>
        <v>intermediate level</v>
      </c>
      <c r="P3271" s="3" t="str">
        <f>UPPER(טבלה1[[#This Row],[small letters]])</f>
        <v>INTERMEDIATE LEVEL</v>
      </c>
      <c r="Q3271">
        <f>LEN(טבלה1[[#This Row],[no spaces]])</f>
        <v>18</v>
      </c>
      <c r="R3271" t="str">
        <f>TRIM(טבלה1[[#This Row],[small letters]])</f>
        <v>intermediate level</v>
      </c>
      <c r="S3271" s="6">
        <v>1</v>
      </c>
      <c r="T3271" s="12">
        <v>42787</v>
      </c>
      <c r="U3271" s="6">
        <f>DAY(טבלה1[[#This Row],[published_date]])</f>
        <v>21</v>
      </c>
      <c r="V3271" s="6">
        <f>MONTH(טבלה1[[#This Row],[published_date]])</f>
        <v>2</v>
      </c>
      <c r="W3271" s="6">
        <f>YEAR(טבלה1[[#This Row],[published_date]])</f>
        <v>2017</v>
      </c>
      <c r="X3271">
        <v>2</v>
      </c>
      <c r="Y3271" t="str">
        <f>VLOOKUP(טבלה1[[#This Row],[subject_id]],Subject_id!$A$2:$B$5,2)</f>
        <v>Graphic Design</v>
      </c>
      <c r="Z3271" s="7">
        <v>44114</v>
      </c>
      <c r="AA3271">
        <f>_xlfn.DAYS(טבלה1[[#This Row],[Removal_date]],טבלה1[[#This Row],[published_date]])</f>
        <v>1327</v>
      </c>
      <c r="AB3271" s="4">
        <f>טבלה1[[#This Row],[price]]*טבלה1[[#This Row],[num_subscribers]]</f>
        <v>35060</v>
      </c>
    </row>
    <row r="3272" spans="1:28" x14ac:dyDescent="0.3">
      <c r="A3272">
        <v>1077836</v>
      </c>
      <c r="B3272" t="s">
        <v>3134</v>
      </c>
      <c r="C3272" t="str">
        <f>LEFT(טבלה1[[#This Row],[course_title]],10)</f>
        <v>Ecover Mas</v>
      </c>
      <c r="D3272" t="str">
        <f>RIGHT(טבלה1[[#This Row],[course_title]],10)</f>
        <v>lls needed</v>
      </c>
      <c r="E3272" t="str">
        <f>MID(טבלה1[[#This Row],[course_title]],2,10)</f>
        <v>cover Mast</v>
      </c>
      <c r="F3272" t="s">
        <v>3135</v>
      </c>
      <c r="G3272" t="str">
        <f>REPLACE(טבלה1[[#This Row],[url]],19,3,"com")</f>
        <v>https://www.udemy.com/ecover-mastery-in-30-minutes/</v>
      </c>
      <c r="H3272" t="b">
        <v>1</v>
      </c>
      <c r="I3272" s="4">
        <v>20</v>
      </c>
      <c r="J3272" s="5">
        <v>1</v>
      </c>
      <c r="K3272" s="5">
        <v>0</v>
      </c>
      <c r="L3272" s="5">
        <v>10</v>
      </c>
      <c r="M3272">
        <v>2</v>
      </c>
      <c r="N3272" t="str">
        <f>VLOOKUP(טבלה1[[#This Row],[level_id]],Level_id!$A$2:$B$5,2)</f>
        <v>Beginner Level</v>
      </c>
      <c r="O3272" t="str">
        <f>LOWER(טבלה1[[#This Row],[level_desc]])</f>
        <v>beginner level</v>
      </c>
      <c r="P3272" s="3" t="str">
        <f>UPPER(טבלה1[[#This Row],[small letters]])</f>
        <v>BEGINNER LEVEL</v>
      </c>
      <c r="Q3272">
        <f>LEN(טבלה1[[#This Row],[no spaces]])</f>
        <v>14</v>
      </c>
      <c r="R3272" t="str">
        <f>TRIM(טבלה1[[#This Row],[small letters]])</f>
        <v>beginner level</v>
      </c>
      <c r="S3272" s="6">
        <v>0.63333333300000005</v>
      </c>
      <c r="T3272" s="12">
        <v>42758</v>
      </c>
      <c r="U3272" s="6">
        <f>DAY(טבלה1[[#This Row],[published_date]])</f>
        <v>23</v>
      </c>
      <c r="V3272" s="6">
        <f>MONTH(טבלה1[[#This Row],[published_date]])</f>
        <v>1</v>
      </c>
      <c r="W3272" s="6">
        <f>YEAR(טבלה1[[#This Row],[published_date]])</f>
        <v>2017</v>
      </c>
      <c r="X3272">
        <v>2</v>
      </c>
      <c r="Y3272" t="str">
        <f>VLOOKUP(טבלה1[[#This Row],[subject_id]],Subject_id!$A$2:$B$5,2)</f>
        <v>Graphic Design</v>
      </c>
      <c r="Z3272" s="7">
        <v>43465</v>
      </c>
      <c r="AA3272">
        <f>_xlfn.DAYS(טבלה1[[#This Row],[Removal_date]],טבלה1[[#This Row],[published_date]])</f>
        <v>707</v>
      </c>
      <c r="AB3272" s="4">
        <f>טבלה1[[#This Row],[price]]*טבלה1[[#This Row],[num_subscribers]]</f>
        <v>20</v>
      </c>
    </row>
    <row r="3273" spans="1:28" x14ac:dyDescent="0.3">
      <c r="A3273">
        <v>1079370</v>
      </c>
      <c r="B3273" t="s">
        <v>5262</v>
      </c>
      <c r="C3273" t="str">
        <f>LEFT(טבלה1[[#This Row],[course_title]],10)</f>
        <v>Sublime Te</v>
      </c>
      <c r="D3273" t="str">
        <f>RIGHT(טבלה1[[#This Row],[course_title]],10)</f>
        <v>evelopment</v>
      </c>
      <c r="E3273" t="str">
        <f>MID(טבלה1[[#This Row],[course_title]],2,10)</f>
        <v>ublime Tex</v>
      </c>
      <c r="F3273" t="s">
        <v>5263</v>
      </c>
      <c r="G3273" t="str">
        <f>REPLACE(טבלה1[[#This Row],[url]],19,3,"com")</f>
        <v>https://www.udemy.com/sublime-text-for-rapid-web-development/</v>
      </c>
      <c r="H3273" t="b">
        <v>1</v>
      </c>
      <c r="I3273" s="4">
        <v>20</v>
      </c>
      <c r="J3273" s="5">
        <v>2104</v>
      </c>
      <c r="K3273" s="5">
        <v>69</v>
      </c>
      <c r="L3273" s="5">
        <v>14</v>
      </c>
      <c r="M3273">
        <v>1</v>
      </c>
      <c r="N3273" t="str">
        <f>VLOOKUP(טבלה1[[#This Row],[level_id]],Level_id!$A$2:$B$5,2)</f>
        <v>All levels</v>
      </c>
      <c r="O3273" t="str">
        <f>LOWER(טבלה1[[#This Row],[level_desc]])</f>
        <v>all levels</v>
      </c>
      <c r="P3273" s="3" t="str">
        <f>UPPER(טבלה1[[#This Row],[small letters]])</f>
        <v>ALL LEVELS</v>
      </c>
      <c r="Q3273">
        <f>LEN(טבלה1[[#This Row],[no spaces]])</f>
        <v>10</v>
      </c>
      <c r="R3273" t="str">
        <f>TRIM(טבלה1[[#This Row],[small letters]])</f>
        <v>all levels</v>
      </c>
      <c r="S3273" s="6">
        <v>1</v>
      </c>
      <c r="T3273" s="12">
        <v>42754</v>
      </c>
      <c r="U3273" s="6">
        <f>DAY(טבלה1[[#This Row],[published_date]])</f>
        <v>19</v>
      </c>
      <c r="V3273" s="6">
        <f>MONTH(טבלה1[[#This Row],[published_date]])</f>
        <v>1</v>
      </c>
      <c r="W3273" s="6">
        <f>YEAR(טבלה1[[#This Row],[published_date]])</f>
        <v>2017</v>
      </c>
      <c r="X3273">
        <v>4</v>
      </c>
      <c r="Y3273" t="str">
        <f>VLOOKUP(טבלה1[[#This Row],[subject_id]],Subject_id!$A$2:$B$5,2)</f>
        <v>Web Development</v>
      </c>
      <c r="Z3273" s="7">
        <v>43734</v>
      </c>
      <c r="AA3273">
        <f>_xlfn.DAYS(טבלה1[[#This Row],[Removal_date]],טבלה1[[#This Row],[published_date]])</f>
        <v>980</v>
      </c>
      <c r="AB3273" s="4">
        <f>טבלה1[[#This Row],[price]]*טבלה1[[#This Row],[num_subscribers]]</f>
        <v>42080</v>
      </c>
    </row>
    <row r="3274" spans="1:28" x14ac:dyDescent="0.3">
      <c r="A3274">
        <v>1083784</v>
      </c>
      <c r="B3274" t="s">
        <v>3472</v>
      </c>
      <c r="C3274" t="str">
        <f>LEFT(טבלה1[[#This Row],[course_title]],10)</f>
        <v>Crie seu C</v>
      </c>
      <c r="D3274" t="str">
        <f>RIGHT(טבלה1[[#This Row],[course_title]],10)</f>
        <v>relDRAW X8</v>
      </c>
      <c r="E3274" t="str">
        <f>MID(טבלה1[[#This Row],[course_title]],2,10)</f>
        <v>rie seu Ca</v>
      </c>
      <c r="F3274" t="s">
        <v>3473</v>
      </c>
      <c r="G3274" t="str">
        <f>REPLACE(טבלה1[[#This Row],[url]],19,3,"com")</f>
        <v>https://www.udemy.com/crie-seu-cartao-de-visita-no-coreldraw-x8/</v>
      </c>
      <c r="H3274" t="b">
        <v>1</v>
      </c>
      <c r="I3274" s="4">
        <v>20</v>
      </c>
      <c r="J3274" s="5">
        <v>28</v>
      </c>
      <c r="K3274" s="5">
        <v>3</v>
      </c>
      <c r="L3274" s="5">
        <v>38</v>
      </c>
      <c r="M3274">
        <v>2</v>
      </c>
      <c r="N3274" t="str">
        <f>VLOOKUP(טבלה1[[#This Row],[level_id]],Level_id!$A$2:$B$5,2)</f>
        <v>Beginner Level</v>
      </c>
      <c r="O3274" t="str">
        <f>LOWER(טבלה1[[#This Row],[level_desc]])</f>
        <v>beginner level</v>
      </c>
      <c r="P3274" s="3" t="str">
        <f>UPPER(טבלה1[[#This Row],[small letters]])</f>
        <v>BEGINNER LEVEL</v>
      </c>
      <c r="Q3274">
        <f>LEN(טבלה1[[#This Row],[no spaces]])</f>
        <v>14</v>
      </c>
      <c r="R3274" t="str">
        <f>TRIM(טבלה1[[#This Row],[small letters]])</f>
        <v>beginner level</v>
      </c>
      <c r="S3274" s="6">
        <v>4</v>
      </c>
      <c r="T3274" s="12">
        <v>42796</v>
      </c>
      <c r="U3274" s="6">
        <f>DAY(טבלה1[[#This Row],[published_date]])</f>
        <v>2</v>
      </c>
      <c r="V3274" s="6">
        <f>MONTH(טבלה1[[#This Row],[published_date]])</f>
        <v>3</v>
      </c>
      <c r="W3274" s="6">
        <f>YEAR(טבלה1[[#This Row],[published_date]])</f>
        <v>2017</v>
      </c>
      <c r="X3274">
        <v>2</v>
      </c>
      <c r="Y3274" t="str">
        <f>VLOOKUP(טבלה1[[#This Row],[subject_id]],Subject_id!$A$2:$B$5,2)</f>
        <v>Graphic Design</v>
      </c>
      <c r="Z3274" s="7">
        <v>43465</v>
      </c>
      <c r="AA3274">
        <f>_xlfn.DAYS(טבלה1[[#This Row],[Removal_date]],טבלה1[[#This Row],[published_date]])</f>
        <v>669</v>
      </c>
      <c r="AB3274" s="4">
        <f>טבלה1[[#This Row],[price]]*טבלה1[[#This Row],[num_subscribers]]</f>
        <v>560</v>
      </c>
    </row>
    <row r="3275" spans="1:28" x14ac:dyDescent="0.3">
      <c r="A3275">
        <v>1087466</v>
      </c>
      <c r="B3275" t="s">
        <v>1782</v>
      </c>
      <c r="C3275" t="str">
        <f>LEFT(טבלה1[[#This Row],[course_title]],10)</f>
        <v>Stop Credi</v>
      </c>
      <c r="D3275" t="str">
        <f>RIGHT(טבלה1[[#This Row],[course_title]],10)</f>
        <v>Bankruptcy</v>
      </c>
      <c r="E3275" t="str">
        <f>MID(טבלה1[[#This Row],[course_title]],2,10)</f>
        <v>top Credit</v>
      </c>
      <c r="F3275" t="s">
        <v>1783</v>
      </c>
      <c r="G3275" t="str">
        <f>REPLACE(טבלה1[[#This Row],[url]],19,3,"com")</f>
        <v>https://www.udemy.com/stop-creditor-harassment-and-avoid-bankruptcy/</v>
      </c>
      <c r="H3275" t="b">
        <v>1</v>
      </c>
      <c r="I3275" s="4">
        <v>20</v>
      </c>
      <c r="J3275" s="5">
        <v>0</v>
      </c>
      <c r="K3275" s="5">
        <v>0</v>
      </c>
      <c r="L3275" s="5">
        <v>7</v>
      </c>
      <c r="M3275">
        <v>2</v>
      </c>
      <c r="N3275" t="str">
        <f>VLOOKUP(טבלה1[[#This Row],[level_id]],Level_id!$A$2:$B$5,2)</f>
        <v>Beginner Level</v>
      </c>
      <c r="O3275" t="str">
        <f>LOWER(טבלה1[[#This Row],[level_desc]])</f>
        <v>beginner level</v>
      </c>
      <c r="P3275" s="3" t="str">
        <f>UPPER(טבלה1[[#This Row],[small letters]])</f>
        <v>BEGINNER LEVEL</v>
      </c>
      <c r="Q3275">
        <f>LEN(טבלה1[[#This Row],[no spaces]])</f>
        <v>14</v>
      </c>
      <c r="R3275" t="str">
        <f>TRIM(טבלה1[[#This Row],[small letters]])</f>
        <v>beginner level</v>
      </c>
      <c r="S3275" s="6">
        <v>0.61666666699999995</v>
      </c>
      <c r="T3275" s="12">
        <v>42768</v>
      </c>
      <c r="U3275" s="6">
        <f>DAY(טבלה1[[#This Row],[published_date]])</f>
        <v>2</v>
      </c>
      <c r="V3275" s="6">
        <f>MONTH(טבלה1[[#This Row],[published_date]])</f>
        <v>2</v>
      </c>
      <c r="W3275" s="6">
        <f>YEAR(טבלה1[[#This Row],[published_date]])</f>
        <v>2017</v>
      </c>
      <c r="X3275">
        <v>1</v>
      </c>
      <c r="Y3275" t="str">
        <f>VLOOKUP(טבלה1[[#This Row],[subject_id]],Subject_id!$A$2:$B$5,2)</f>
        <v>Business Finance</v>
      </c>
      <c r="Z3275" s="7">
        <v>43465</v>
      </c>
      <c r="AA3275">
        <f>_xlfn.DAYS(טבלה1[[#This Row],[Removal_date]],טבלה1[[#This Row],[published_date]])</f>
        <v>697</v>
      </c>
      <c r="AB3275" s="4">
        <f>טבלה1[[#This Row],[price]]*טבלה1[[#This Row],[num_subscribers]]</f>
        <v>0</v>
      </c>
    </row>
    <row r="3276" spans="1:28" x14ac:dyDescent="0.3">
      <c r="A3276">
        <v>1088102</v>
      </c>
      <c r="B3276" t="s">
        <v>1928</v>
      </c>
      <c r="C3276" t="str">
        <f>LEFT(טבלה1[[#This Row],[course_title]],10)</f>
        <v>The Psycho</v>
      </c>
      <c r="D3276" t="str">
        <f>RIGHT(טבלה1[[#This Row],[course_title]],10)</f>
        <v>of Trading</v>
      </c>
      <c r="E3276" t="str">
        <f>MID(טבלה1[[#This Row],[course_title]],2,10)</f>
        <v>he Psychol</v>
      </c>
      <c r="F3276" t="s">
        <v>1929</v>
      </c>
      <c r="G3276" t="str">
        <f>REPLACE(טבלה1[[#This Row],[url]],19,3,"com")</f>
        <v>https://www.udemy.com/the-psychology-of-trading/</v>
      </c>
      <c r="H3276" t="b">
        <v>1</v>
      </c>
      <c r="I3276" s="4">
        <v>20</v>
      </c>
      <c r="J3276" s="5">
        <v>95</v>
      </c>
      <c r="K3276" s="5">
        <v>3</v>
      </c>
      <c r="L3276" s="5">
        <v>20</v>
      </c>
      <c r="M3276">
        <v>1</v>
      </c>
      <c r="N3276" t="str">
        <f>VLOOKUP(טבלה1[[#This Row],[level_id]],Level_id!$A$2:$B$5,2)</f>
        <v>All levels</v>
      </c>
      <c r="O3276" t="str">
        <f>LOWER(טבלה1[[#This Row],[level_desc]])</f>
        <v>all levels</v>
      </c>
      <c r="P3276" s="3" t="str">
        <f>UPPER(טבלה1[[#This Row],[small letters]])</f>
        <v>ALL LEVELS</v>
      </c>
      <c r="Q3276">
        <f>LEN(טבלה1[[#This Row],[no spaces]])</f>
        <v>10</v>
      </c>
      <c r="R3276" t="str">
        <f>TRIM(טבלה1[[#This Row],[small letters]])</f>
        <v>all levels</v>
      </c>
      <c r="S3276" s="6">
        <v>1</v>
      </c>
      <c r="T3276" s="12">
        <v>42768</v>
      </c>
      <c r="U3276" s="6">
        <f>DAY(טבלה1[[#This Row],[published_date]])</f>
        <v>2</v>
      </c>
      <c r="V3276" s="6">
        <f>MONTH(טבלה1[[#This Row],[published_date]])</f>
        <v>2</v>
      </c>
      <c r="W3276" s="6">
        <f>YEAR(טבלה1[[#This Row],[published_date]])</f>
        <v>2017</v>
      </c>
      <c r="X3276">
        <v>1</v>
      </c>
      <c r="Y3276" t="str">
        <f>VLOOKUP(טבלה1[[#This Row],[subject_id]],Subject_id!$A$2:$B$5,2)</f>
        <v>Business Finance</v>
      </c>
      <c r="Z3276" s="7">
        <v>43318</v>
      </c>
      <c r="AA3276">
        <f>_xlfn.DAYS(טבלה1[[#This Row],[Removal_date]],טבלה1[[#This Row],[published_date]])</f>
        <v>550</v>
      </c>
      <c r="AB3276" s="4">
        <f>טבלה1[[#This Row],[price]]*טבלה1[[#This Row],[num_subscribers]]</f>
        <v>1900</v>
      </c>
    </row>
    <row r="3277" spans="1:28" x14ac:dyDescent="0.3">
      <c r="A3277">
        <v>1089610</v>
      </c>
      <c r="B3277" t="s">
        <v>2016</v>
      </c>
      <c r="C3277" t="str">
        <f>LEFT(טבלה1[[#This Row],[course_title]],10)</f>
        <v>3 Little P</v>
      </c>
      <c r="D3277" t="str">
        <f>RIGHT(טבלה1[[#This Row],[course_title]],10)</f>
        <v>g Strategy</v>
      </c>
      <c r="E3277" t="str">
        <f>MID(טבלה1[[#This Row],[course_title]],2,10)</f>
        <v xml:space="preserve"> Little Pi</v>
      </c>
      <c r="F3277" t="s">
        <v>2017</v>
      </c>
      <c r="G3277" t="str">
        <f>REPLACE(טבלה1[[#This Row],[url]],19,3,"com")</f>
        <v>https://www.udemy.com/3-little-pigs-a-multiple-timeframe-forex-trading-strategy/</v>
      </c>
      <c r="H3277" t="b">
        <v>1</v>
      </c>
      <c r="I3277" s="4">
        <v>20</v>
      </c>
      <c r="J3277" s="5">
        <v>18</v>
      </c>
      <c r="K3277" s="5">
        <v>0</v>
      </c>
      <c r="L3277" s="5">
        <v>6</v>
      </c>
      <c r="M3277">
        <v>1</v>
      </c>
      <c r="N3277" t="str">
        <f>VLOOKUP(טבלה1[[#This Row],[level_id]],Level_id!$A$2:$B$5,2)</f>
        <v>All levels</v>
      </c>
      <c r="O3277" t="str">
        <f>LOWER(טבלה1[[#This Row],[level_desc]])</f>
        <v>all levels</v>
      </c>
      <c r="P3277" s="3" t="str">
        <f>UPPER(טבלה1[[#This Row],[small letters]])</f>
        <v>ALL LEVELS</v>
      </c>
      <c r="Q3277">
        <f>LEN(טבלה1[[#This Row],[no spaces]])</f>
        <v>10</v>
      </c>
      <c r="R3277" t="str">
        <f>TRIM(טבלה1[[#This Row],[small letters]])</f>
        <v>all levels</v>
      </c>
      <c r="S3277" s="6">
        <v>1.5</v>
      </c>
      <c r="T3277" s="12">
        <v>42790</v>
      </c>
      <c r="U3277" s="6">
        <f>DAY(טבלה1[[#This Row],[published_date]])</f>
        <v>24</v>
      </c>
      <c r="V3277" s="6">
        <f>MONTH(טבלה1[[#This Row],[published_date]])</f>
        <v>2</v>
      </c>
      <c r="W3277" s="6">
        <f>YEAR(טבלה1[[#This Row],[published_date]])</f>
        <v>2017</v>
      </c>
      <c r="X3277">
        <v>1</v>
      </c>
      <c r="Y3277" t="str">
        <f>VLOOKUP(טבלה1[[#This Row],[subject_id]],Subject_id!$A$2:$B$5,2)</f>
        <v>Business Finance</v>
      </c>
      <c r="Z3277" s="7">
        <v>43734</v>
      </c>
      <c r="AA3277">
        <f>_xlfn.DAYS(טבלה1[[#This Row],[Removal_date]],טבלה1[[#This Row],[published_date]])</f>
        <v>944</v>
      </c>
      <c r="AB3277" s="4">
        <f>טבלה1[[#This Row],[price]]*טבלה1[[#This Row],[num_subscribers]]</f>
        <v>360</v>
      </c>
    </row>
    <row r="3278" spans="1:28" x14ac:dyDescent="0.3">
      <c r="A3278">
        <v>1090194</v>
      </c>
      <c r="B3278" t="s">
        <v>6985</v>
      </c>
      <c r="C3278" t="str">
        <f>LEFT(טבלה1[[#This Row],[course_title]],10)</f>
        <v>All in one</v>
      </c>
      <c r="D3278" t="str">
        <f>RIGHT(טבלה1[[#This Row],[course_title]],10)</f>
        <v>and JQuery</v>
      </c>
      <c r="E3278" t="str">
        <f>MID(טבלה1[[#This Row],[course_title]],2,10)</f>
        <v xml:space="preserve">ll in one </v>
      </c>
      <c r="F3278" t="s">
        <v>6986</v>
      </c>
      <c r="G3278" t="str">
        <f>REPLACE(טבלה1[[#This Row],[url]],19,3,"com")</f>
        <v>https://www.udemy.com/all-in-one-html-css-and-jquery/</v>
      </c>
      <c r="H3278" t="b">
        <v>1</v>
      </c>
      <c r="I3278" s="4">
        <v>20</v>
      </c>
      <c r="J3278" s="5">
        <v>3444</v>
      </c>
      <c r="K3278" s="5">
        <v>35</v>
      </c>
      <c r="L3278" s="5">
        <v>16</v>
      </c>
      <c r="M3278">
        <v>1</v>
      </c>
      <c r="N3278" t="str">
        <f>VLOOKUP(טבלה1[[#This Row],[level_id]],Level_id!$A$2:$B$5,2)</f>
        <v>All levels</v>
      </c>
      <c r="O3278" t="str">
        <f>LOWER(טבלה1[[#This Row],[level_desc]])</f>
        <v>all levels</v>
      </c>
      <c r="P3278" s="3" t="str">
        <f>UPPER(טבלה1[[#This Row],[small letters]])</f>
        <v>ALL LEVELS</v>
      </c>
      <c r="Q3278">
        <f>LEN(טבלה1[[#This Row],[no spaces]])</f>
        <v>10</v>
      </c>
      <c r="R3278" t="str">
        <f>TRIM(טבלה1[[#This Row],[small letters]])</f>
        <v>all levels</v>
      </c>
      <c r="S3278" s="6">
        <v>3</v>
      </c>
      <c r="T3278" s="12">
        <v>42762</v>
      </c>
      <c r="U3278" s="6">
        <f>DAY(טבלה1[[#This Row],[published_date]])</f>
        <v>27</v>
      </c>
      <c r="V3278" s="6">
        <f>MONTH(טבלה1[[#This Row],[published_date]])</f>
        <v>1</v>
      </c>
      <c r="W3278" s="6">
        <f>YEAR(טבלה1[[#This Row],[published_date]])</f>
        <v>2017</v>
      </c>
      <c r="X3278">
        <v>4</v>
      </c>
      <c r="Y3278" t="str">
        <f>VLOOKUP(טבלה1[[#This Row],[subject_id]],Subject_id!$A$2:$B$5,2)</f>
        <v>Web Development</v>
      </c>
      <c r="Z3278" s="7">
        <v>43734</v>
      </c>
      <c r="AA3278">
        <f>_xlfn.DAYS(טבלה1[[#This Row],[Removal_date]],טבלה1[[#This Row],[published_date]])</f>
        <v>972</v>
      </c>
      <c r="AB3278" s="4">
        <f>טבלה1[[#This Row],[price]]*טבלה1[[#This Row],[num_subscribers]]</f>
        <v>68880</v>
      </c>
    </row>
    <row r="3279" spans="1:28" x14ac:dyDescent="0.3">
      <c r="A3279">
        <v>1093760</v>
      </c>
      <c r="B3279" t="s">
        <v>3084</v>
      </c>
      <c r="C3279" t="str">
        <f>LEFT(טבלה1[[#This Row],[course_title]],10)</f>
        <v xml:space="preserve">Photoshop </v>
      </c>
      <c r="D3279" t="str">
        <f>RIGHT(טבלה1[[#This Row],[course_title]],10)</f>
        <v>&amp; Projects</v>
      </c>
      <c r="E3279" t="str">
        <f>MID(טבלה1[[#This Row],[course_title]],2,10)</f>
        <v>hotoshop F</v>
      </c>
      <c r="F3279" t="s">
        <v>3085</v>
      </c>
      <c r="G3279" t="str">
        <f>REPLACE(טבלה1[[#This Row],[url]],19,3,"com")</f>
        <v>https://www.udemy.com/photoshop-from-scratch-to-logos-digital-drawing-projects/</v>
      </c>
      <c r="H3279" t="b">
        <v>1</v>
      </c>
      <c r="I3279" s="4">
        <v>20</v>
      </c>
      <c r="J3279" s="5">
        <v>91</v>
      </c>
      <c r="K3279" s="5">
        <v>10</v>
      </c>
      <c r="L3279" s="5">
        <v>21</v>
      </c>
      <c r="M3279">
        <v>2</v>
      </c>
      <c r="N3279" t="str">
        <f>VLOOKUP(טבלה1[[#This Row],[level_id]],Level_id!$A$2:$B$5,2)</f>
        <v>Beginner Level</v>
      </c>
      <c r="O3279" t="str">
        <f>LOWER(טבלה1[[#This Row],[level_desc]])</f>
        <v>beginner level</v>
      </c>
      <c r="P3279" s="3" t="str">
        <f>UPPER(טבלה1[[#This Row],[small letters]])</f>
        <v>BEGINNER LEVEL</v>
      </c>
      <c r="Q3279">
        <f>LEN(טבלה1[[#This Row],[no spaces]])</f>
        <v>14</v>
      </c>
      <c r="R3279" t="str">
        <f>TRIM(טבלה1[[#This Row],[small letters]])</f>
        <v>beginner level</v>
      </c>
      <c r="S3279" s="6">
        <v>1.5</v>
      </c>
      <c r="T3279" s="12">
        <v>42867</v>
      </c>
      <c r="U3279" s="6">
        <f>DAY(טבלה1[[#This Row],[published_date]])</f>
        <v>12</v>
      </c>
      <c r="V3279" s="6">
        <f>MONTH(טבלה1[[#This Row],[published_date]])</f>
        <v>5</v>
      </c>
      <c r="W3279" s="6">
        <f>YEAR(טבלה1[[#This Row],[published_date]])</f>
        <v>2017</v>
      </c>
      <c r="X3279">
        <v>2</v>
      </c>
      <c r="Y3279" t="str">
        <f>VLOOKUP(טבלה1[[#This Row],[subject_id]],Subject_id!$A$2:$B$5,2)</f>
        <v>Graphic Design</v>
      </c>
      <c r="Z3279" s="7">
        <v>43465</v>
      </c>
      <c r="AA3279">
        <f>_xlfn.DAYS(טבלה1[[#This Row],[Removal_date]],טבלה1[[#This Row],[published_date]])</f>
        <v>598</v>
      </c>
      <c r="AB3279" s="4">
        <f>טבלה1[[#This Row],[price]]*טבלה1[[#This Row],[num_subscribers]]</f>
        <v>1820</v>
      </c>
    </row>
    <row r="3280" spans="1:28" x14ac:dyDescent="0.3">
      <c r="A3280">
        <v>1103954</v>
      </c>
      <c r="B3280" t="s">
        <v>5030</v>
      </c>
      <c r="C3280" t="str">
        <f>LEFT(טבלה1[[#This Row],[course_title]],10)</f>
        <v>Node.js: T</v>
      </c>
      <c r="D3280" t="str">
        <f>RIGHT(טבלה1[[#This Row],[course_title]],10)</f>
        <v xml:space="preserve"> KOA Sails</v>
      </c>
      <c r="E3280" t="str">
        <f>MID(טבלה1[[#This Row],[course_title]],2,10)</f>
        <v>ode.js: Th</v>
      </c>
      <c r="F3280" t="s">
        <v>5031</v>
      </c>
      <c r="G3280" t="str">
        <f>REPLACE(טבלה1[[#This Row],[url]],19,3,"com")</f>
        <v>https://www.udemy.com/nodejs-up-and-running/</v>
      </c>
      <c r="H3280" t="b">
        <v>1</v>
      </c>
      <c r="I3280" s="4">
        <v>20</v>
      </c>
      <c r="J3280" s="5">
        <v>2760</v>
      </c>
      <c r="K3280" s="5">
        <v>52</v>
      </c>
      <c r="L3280" s="5">
        <v>34</v>
      </c>
      <c r="M3280">
        <v>2</v>
      </c>
      <c r="N3280" t="str">
        <f>VLOOKUP(טבלה1[[#This Row],[level_id]],Level_id!$A$2:$B$5,2)</f>
        <v>Beginner Level</v>
      </c>
      <c r="O3280" t="str">
        <f>LOWER(טבלה1[[#This Row],[level_desc]])</f>
        <v>beginner level</v>
      </c>
      <c r="P3280" s="3" t="str">
        <f>UPPER(טבלה1[[#This Row],[small letters]])</f>
        <v>BEGINNER LEVEL</v>
      </c>
      <c r="Q3280">
        <f>LEN(טבלה1[[#This Row],[no spaces]])</f>
        <v>14</v>
      </c>
      <c r="R3280" t="str">
        <f>TRIM(טבלה1[[#This Row],[small letters]])</f>
        <v>beginner level</v>
      </c>
      <c r="S3280" s="6">
        <v>1</v>
      </c>
      <c r="T3280" s="12">
        <v>42782</v>
      </c>
      <c r="U3280" s="6">
        <f>DAY(טבלה1[[#This Row],[published_date]])</f>
        <v>16</v>
      </c>
      <c r="V3280" s="6">
        <f>MONTH(טבלה1[[#This Row],[published_date]])</f>
        <v>2</v>
      </c>
      <c r="W3280" s="6">
        <f>YEAR(טבלה1[[#This Row],[published_date]])</f>
        <v>2017</v>
      </c>
      <c r="X3280">
        <v>4</v>
      </c>
      <c r="Y3280" t="str">
        <f>VLOOKUP(טבלה1[[#This Row],[subject_id]],Subject_id!$A$2:$B$5,2)</f>
        <v>Web Development</v>
      </c>
      <c r="Z3280" s="7">
        <v>43465</v>
      </c>
      <c r="AA3280">
        <f>_xlfn.DAYS(טבלה1[[#This Row],[Removal_date]],טבלה1[[#This Row],[published_date]])</f>
        <v>683</v>
      </c>
      <c r="AB3280" s="4">
        <f>טבלה1[[#This Row],[price]]*טבלה1[[#This Row],[num_subscribers]]</f>
        <v>55200</v>
      </c>
    </row>
    <row r="3281" spans="1:28" x14ac:dyDescent="0.3">
      <c r="A3281">
        <v>1105636</v>
      </c>
      <c r="B3281" t="s">
        <v>3116</v>
      </c>
      <c r="C3281" t="str">
        <f>LEFT(טבלה1[[#This Row],[course_title]],10)</f>
        <v>How to Des</v>
      </c>
      <c r="D3281" t="str">
        <f>RIGHT(טבלה1[[#This Row],[course_title]],10)</f>
        <v>llustrator</v>
      </c>
      <c r="E3281" t="str">
        <f>MID(טבלה1[[#This Row],[course_title]],2,10)</f>
        <v>ow to Desi</v>
      </c>
      <c r="F3281" t="s">
        <v>3117</v>
      </c>
      <c r="G3281" t="str">
        <f>REPLACE(טבלה1[[#This Row],[url]],19,3,"com")</f>
        <v>https://www.udemy.com/2d-character-in-illustrator/</v>
      </c>
      <c r="H3281" t="b">
        <v>1</v>
      </c>
      <c r="I3281" s="4">
        <v>20</v>
      </c>
      <c r="J3281" s="5">
        <v>1</v>
      </c>
      <c r="K3281" s="5">
        <v>1</v>
      </c>
      <c r="L3281" s="5">
        <v>9</v>
      </c>
      <c r="M3281">
        <v>2</v>
      </c>
      <c r="N3281" t="str">
        <f>VLOOKUP(טבלה1[[#This Row],[level_id]],Level_id!$A$2:$B$5,2)</f>
        <v>Beginner Level</v>
      </c>
      <c r="O3281" t="str">
        <f>LOWER(טבלה1[[#This Row],[level_desc]])</f>
        <v>beginner level</v>
      </c>
      <c r="P3281" s="3" t="str">
        <f>UPPER(טבלה1[[#This Row],[small letters]])</f>
        <v>BEGINNER LEVEL</v>
      </c>
      <c r="Q3281">
        <f>LEN(טבלה1[[#This Row],[no spaces]])</f>
        <v>14</v>
      </c>
      <c r="R3281" t="str">
        <f>TRIM(טבלה1[[#This Row],[small letters]])</f>
        <v>beginner level</v>
      </c>
      <c r="S3281" s="6">
        <v>1</v>
      </c>
      <c r="T3281" s="12">
        <v>42774</v>
      </c>
      <c r="U3281" s="6">
        <f>DAY(טבלה1[[#This Row],[published_date]])</f>
        <v>8</v>
      </c>
      <c r="V3281" s="6">
        <f>MONTH(טבלה1[[#This Row],[published_date]])</f>
        <v>2</v>
      </c>
      <c r="W3281" s="6">
        <f>YEAR(טבלה1[[#This Row],[published_date]])</f>
        <v>2017</v>
      </c>
      <c r="X3281">
        <v>2</v>
      </c>
      <c r="Y3281" t="str">
        <f>VLOOKUP(טבלה1[[#This Row],[subject_id]],Subject_id!$A$2:$B$5,2)</f>
        <v>Graphic Design</v>
      </c>
      <c r="Z3281" s="7">
        <v>43465</v>
      </c>
      <c r="AA3281">
        <f>_xlfn.DAYS(טבלה1[[#This Row],[Removal_date]],טבלה1[[#This Row],[published_date]])</f>
        <v>691</v>
      </c>
      <c r="AB3281" s="4">
        <f>טבלה1[[#This Row],[price]]*טבלה1[[#This Row],[num_subscribers]]</f>
        <v>20</v>
      </c>
    </row>
    <row r="3282" spans="1:28" x14ac:dyDescent="0.3">
      <c r="A3282">
        <v>1110756</v>
      </c>
      <c r="B3282" t="s">
        <v>5509</v>
      </c>
      <c r="C3282" t="str">
        <f>LEFT(טבלה1[[#This Row],[course_title]],10)</f>
        <v>HTML Tutor</v>
      </c>
      <c r="D3282" t="str">
        <f>RIGHT(טבלה1[[#This Row],[course_title]],10)</f>
        <v>e Creating</v>
      </c>
      <c r="E3282" t="str">
        <f>MID(טבלה1[[#This Row],[course_title]],2,10)</f>
        <v>TML Tutori</v>
      </c>
      <c r="F3282" t="s">
        <v>5510</v>
      </c>
      <c r="G3282" t="str">
        <f>REPLACE(טבלה1[[#This Row],[url]],19,3,"com")</f>
        <v>https://www.udemy.com/html-code-for-website/</v>
      </c>
      <c r="H3282" t="b">
        <v>1</v>
      </c>
      <c r="I3282" s="4">
        <v>20</v>
      </c>
      <c r="J3282" s="5">
        <v>2401</v>
      </c>
      <c r="K3282" s="5">
        <v>15</v>
      </c>
      <c r="L3282" s="5">
        <v>27</v>
      </c>
      <c r="M3282">
        <v>1</v>
      </c>
      <c r="N3282" t="str">
        <f>VLOOKUP(טבלה1[[#This Row],[level_id]],Level_id!$A$2:$B$5,2)</f>
        <v>All levels</v>
      </c>
      <c r="O3282" t="str">
        <f>LOWER(טבלה1[[#This Row],[level_desc]])</f>
        <v>all levels</v>
      </c>
      <c r="P3282" s="3" t="str">
        <f>UPPER(טבלה1[[#This Row],[small letters]])</f>
        <v>ALL LEVELS</v>
      </c>
      <c r="Q3282">
        <f>LEN(טבלה1[[#This Row],[no spaces]])</f>
        <v>10</v>
      </c>
      <c r="R3282" t="str">
        <f>TRIM(טבלה1[[#This Row],[small letters]])</f>
        <v>all levels</v>
      </c>
      <c r="S3282" s="6">
        <v>3</v>
      </c>
      <c r="T3282" s="12">
        <v>42788</v>
      </c>
      <c r="U3282" s="6">
        <f>DAY(טבלה1[[#This Row],[published_date]])</f>
        <v>22</v>
      </c>
      <c r="V3282" s="6">
        <f>MONTH(טבלה1[[#This Row],[published_date]])</f>
        <v>2</v>
      </c>
      <c r="W3282" s="6">
        <f>YEAR(טבלה1[[#This Row],[published_date]])</f>
        <v>2017</v>
      </c>
      <c r="X3282">
        <v>4</v>
      </c>
      <c r="Y3282" t="str">
        <f>VLOOKUP(טבלה1[[#This Row],[subject_id]],Subject_id!$A$2:$B$5,2)</f>
        <v>Web Development</v>
      </c>
      <c r="Z3282" s="7">
        <v>43734</v>
      </c>
      <c r="AA3282">
        <f>_xlfn.DAYS(טבלה1[[#This Row],[Removal_date]],טבלה1[[#This Row],[published_date]])</f>
        <v>946</v>
      </c>
      <c r="AB3282" s="4">
        <f>טבלה1[[#This Row],[price]]*טבלה1[[#This Row],[num_subscribers]]</f>
        <v>48020</v>
      </c>
    </row>
    <row r="3283" spans="1:28" x14ac:dyDescent="0.3">
      <c r="A3283">
        <v>1111552</v>
      </c>
      <c r="B3283" t="s">
        <v>5519</v>
      </c>
      <c r="C3283" t="str">
        <f>LEFT(טבלה1[[#This Row],[course_title]],10)</f>
        <v>Build a Co</v>
      </c>
      <c r="D3283" t="str">
        <f>RIGHT(טבלה1[[#This Row],[course_title]],10)</f>
        <v>up Dialog)</v>
      </c>
      <c r="E3283" t="str">
        <f>MID(טבלה1[[#This Row],[course_title]],2,10)</f>
        <v>uild a Com</v>
      </c>
      <c r="F3283" t="s">
        <v>5520</v>
      </c>
      <c r="G3283" t="str">
        <f>REPLACE(טבלה1[[#This Row],[url]],19,3,"com")</f>
        <v>https://www.udemy.com/build-a-complete-jquery-plugin-image-pop-up-dialog/</v>
      </c>
      <c r="H3283" t="b">
        <v>1</v>
      </c>
      <c r="I3283" s="4">
        <v>20</v>
      </c>
      <c r="J3283" s="5">
        <v>1126</v>
      </c>
      <c r="K3283" s="5">
        <v>10</v>
      </c>
      <c r="L3283" s="5">
        <v>12</v>
      </c>
      <c r="M3283">
        <v>1</v>
      </c>
      <c r="N3283" t="str">
        <f>VLOOKUP(טבלה1[[#This Row],[level_id]],Level_id!$A$2:$B$5,2)</f>
        <v>All levels</v>
      </c>
      <c r="O3283" t="str">
        <f>LOWER(טבלה1[[#This Row],[level_desc]])</f>
        <v>all levels</v>
      </c>
      <c r="P3283" s="3" t="str">
        <f>UPPER(טבלה1[[#This Row],[small letters]])</f>
        <v>ALL LEVELS</v>
      </c>
      <c r="Q3283">
        <f>LEN(טבלה1[[#This Row],[no spaces]])</f>
        <v>10</v>
      </c>
      <c r="R3283" t="str">
        <f>TRIM(טבלה1[[#This Row],[small letters]])</f>
        <v>all levels</v>
      </c>
      <c r="S3283" s="6">
        <v>1</v>
      </c>
      <c r="T3283" s="12">
        <v>42789</v>
      </c>
      <c r="U3283" s="6">
        <f>DAY(טבלה1[[#This Row],[published_date]])</f>
        <v>23</v>
      </c>
      <c r="V3283" s="6">
        <f>MONTH(טבלה1[[#This Row],[published_date]])</f>
        <v>2</v>
      </c>
      <c r="W3283" s="6">
        <f>YEAR(טבלה1[[#This Row],[published_date]])</f>
        <v>2017</v>
      </c>
      <c r="X3283">
        <v>4</v>
      </c>
      <c r="Y3283" t="str">
        <f>VLOOKUP(טבלה1[[#This Row],[subject_id]],Subject_id!$A$2:$B$5,2)</f>
        <v>Web Development</v>
      </c>
      <c r="Z3283" s="7">
        <v>43734</v>
      </c>
      <c r="AA3283">
        <f>_xlfn.DAYS(טבלה1[[#This Row],[Removal_date]],טבלה1[[#This Row],[published_date]])</f>
        <v>945</v>
      </c>
      <c r="AB3283" s="4">
        <f>טבלה1[[#This Row],[price]]*טבלה1[[#This Row],[num_subscribers]]</f>
        <v>22520</v>
      </c>
    </row>
    <row r="3284" spans="1:28" x14ac:dyDescent="0.3">
      <c r="A3284">
        <v>1112844</v>
      </c>
      <c r="B3284" t="s">
        <v>5607</v>
      </c>
      <c r="C3284" t="str">
        <f>LEFT(טבלה1[[#This Row],[course_title]],10)</f>
        <v>The Comple</v>
      </c>
      <c r="D3284" t="str">
        <f>RIGHT(טבלה1[[#This Row],[course_title]],10)</f>
        <v>o Advanced</v>
      </c>
      <c r="E3284" t="str">
        <f>MID(טבלה1[[#This Row],[course_title]],2,10)</f>
        <v>he Complet</v>
      </c>
      <c r="F3284" t="s">
        <v>5749</v>
      </c>
      <c r="G3284" t="str">
        <f>REPLACE(טבלה1[[#This Row],[url]],19,3,"com")</f>
        <v>https://www.udemy.com/web-development-course-learn-in-just-1-day-by-pooja-thakar/</v>
      </c>
      <c r="H3284" t="b">
        <v>1</v>
      </c>
      <c r="I3284" s="4">
        <v>20</v>
      </c>
      <c r="J3284" s="5">
        <v>1030</v>
      </c>
      <c r="K3284" s="5">
        <v>11</v>
      </c>
      <c r="L3284" s="5">
        <v>30</v>
      </c>
      <c r="M3284">
        <v>1</v>
      </c>
      <c r="N3284" t="str">
        <f>VLOOKUP(טבלה1[[#This Row],[level_id]],Level_id!$A$2:$B$5,2)</f>
        <v>All levels</v>
      </c>
      <c r="O3284" t="str">
        <f>LOWER(טבלה1[[#This Row],[level_desc]])</f>
        <v>all levels</v>
      </c>
      <c r="P3284" s="3" t="str">
        <f>UPPER(טבלה1[[#This Row],[small letters]])</f>
        <v>ALL LEVELS</v>
      </c>
      <c r="Q3284">
        <f>LEN(טבלה1[[#This Row],[no spaces]])</f>
        <v>10</v>
      </c>
      <c r="R3284" t="str">
        <f>TRIM(טבלה1[[#This Row],[small letters]])</f>
        <v>all levels</v>
      </c>
      <c r="S3284" s="6">
        <v>2.5</v>
      </c>
      <c r="T3284" s="12">
        <v>42867</v>
      </c>
      <c r="U3284" s="6">
        <f>DAY(טבלה1[[#This Row],[published_date]])</f>
        <v>12</v>
      </c>
      <c r="V3284" s="6">
        <f>MONTH(טבלה1[[#This Row],[published_date]])</f>
        <v>5</v>
      </c>
      <c r="W3284" s="6">
        <f>YEAR(טבלה1[[#This Row],[published_date]])</f>
        <v>2017</v>
      </c>
      <c r="X3284">
        <v>4</v>
      </c>
      <c r="Y3284" t="str">
        <f>VLOOKUP(טבלה1[[#This Row],[subject_id]],Subject_id!$A$2:$B$5,2)</f>
        <v>Web Development</v>
      </c>
      <c r="Z3284" s="7">
        <v>43734</v>
      </c>
      <c r="AA3284">
        <f>_xlfn.DAYS(טבלה1[[#This Row],[Removal_date]],טבלה1[[#This Row],[published_date]])</f>
        <v>867</v>
      </c>
      <c r="AB3284" s="4">
        <f>טבלה1[[#This Row],[price]]*טבלה1[[#This Row],[num_subscribers]]</f>
        <v>20600</v>
      </c>
    </row>
    <row r="3285" spans="1:28" x14ac:dyDescent="0.3">
      <c r="A3285">
        <v>1113008</v>
      </c>
      <c r="B3285" t="s">
        <v>4602</v>
      </c>
      <c r="C3285" t="str">
        <f>LEFT(טבלה1[[#This Row],[course_title]],10)</f>
        <v>Building U</v>
      </c>
      <c r="D3285" t="str">
        <f>RIGHT(טבלה1[[#This Row],[course_title]],10)</f>
        <v>rre Chords</v>
      </c>
      <c r="E3285" t="str">
        <f>MID(טבלה1[[#This Row],[course_title]],2,10)</f>
        <v>uilding Up</v>
      </c>
      <c r="F3285" t="s">
        <v>4603</v>
      </c>
      <c r="G3285" t="str">
        <f>REPLACE(טבלה1[[#This Row],[url]],19,3,"com")</f>
        <v>https://www.udemy.com/building-up-to-barre-chords/</v>
      </c>
      <c r="H3285" t="b">
        <v>1</v>
      </c>
      <c r="I3285" s="4">
        <v>20</v>
      </c>
      <c r="J3285" s="5">
        <v>20</v>
      </c>
      <c r="K3285" s="5">
        <v>6</v>
      </c>
      <c r="L3285" s="5">
        <v>12</v>
      </c>
      <c r="M3285">
        <v>1</v>
      </c>
      <c r="N3285" t="str">
        <f>VLOOKUP(טבלה1[[#This Row],[level_id]],Level_id!$A$2:$B$5,2)</f>
        <v>All levels</v>
      </c>
      <c r="O3285" t="str">
        <f>LOWER(טבלה1[[#This Row],[level_desc]])</f>
        <v>all levels</v>
      </c>
      <c r="P3285" s="3" t="str">
        <f>UPPER(טבלה1[[#This Row],[small letters]])</f>
        <v>ALL LEVELS</v>
      </c>
      <c r="Q3285">
        <f>LEN(טבלה1[[#This Row],[no spaces]])</f>
        <v>10</v>
      </c>
      <c r="R3285" t="str">
        <f>TRIM(טבלה1[[#This Row],[small letters]])</f>
        <v>all levels</v>
      </c>
      <c r="S3285" s="6">
        <v>0.71666666700000003</v>
      </c>
      <c r="T3285" s="12">
        <v>42810</v>
      </c>
      <c r="U3285" s="6">
        <f>DAY(טבלה1[[#This Row],[published_date]])</f>
        <v>16</v>
      </c>
      <c r="V3285" s="6">
        <f>MONTH(טבלה1[[#This Row],[published_date]])</f>
        <v>3</v>
      </c>
      <c r="W3285" s="6">
        <f>YEAR(טבלה1[[#This Row],[published_date]])</f>
        <v>2017</v>
      </c>
      <c r="X3285">
        <v>3</v>
      </c>
      <c r="Y3285" t="str">
        <f>VLOOKUP(טבלה1[[#This Row],[subject_id]],Subject_id!$A$2:$B$5,2)</f>
        <v>Musical Instruments</v>
      </c>
      <c r="Z3285" s="7">
        <v>43734</v>
      </c>
      <c r="AA3285">
        <f>_xlfn.DAYS(טבלה1[[#This Row],[Removal_date]],טבלה1[[#This Row],[published_date]])</f>
        <v>924</v>
      </c>
      <c r="AB3285" s="4">
        <f>טבלה1[[#This Row],[price]]*טבלה1[[#This Row],[num_subscribers]]</f>
        <v>400</v>
      </c>
    </row>
    <row r="3286" spans="1:28" x14ac:dyDescent="0.3">
      <c r="A3286">
        <v>1113702</v>
      </c>
      <c r="B3286" t="s">
        <v>1866</v>
      </c>
      <c r="C3286" t="str">
        <f>LEFT(טבלה1[[#This Row],[course_title]],10)</f>
        <v xml:space="preserve">Intro. to </v>
      </c>
      <c r="D3286" t="str">
        <f>RIGHT(טבלה1[[#This Row],[course_title]],10)</f>
        <v xml:space="preserve"> 2017 Prep</v>
      </c>
      <c r="E3286" t="str">
        <f>MID(טבלה1[[#This Row],[course_title]],2,10)</f>
        <v>ntro. to A</v>
      </c>
      <c r="F3286" t="s">
        <v>1867</v>
      </c>
      <c r="G3286" t="str">
        <f>REPLACE(טבלה1[[#This Row],[url]],19,3,"com")</f>
        <v>https://www.udemy.com/intro-to-asset-backed-securities-cfa-level-i-2017-prep/</v>
      </c>
      <c r="H3286" t="b">
        <v>1</v>
      </c>
      <c r="I3286" s="4">
        <v>20</v>
      </c>
      <c r="J3286" s="5">
        <v>1</v>
      </c>
      <c r="K3286" s="5">
        <v>0</v>
      </c>
      <c r="L3286" s="5">
        <v>13</v>
      </c>
      <c r="M3286">
        <v>1</v>
      </c>
      <c r="N3286" t="str">
        <f>VLOOKUP(טבלה1[[#This Row],[level_id]],Level_id!$A$2:$B$5,2)</f>
        <v>All levels</v>
      </c>
      <c r="O3286" t="str">
        <f>LOWER(טבלה1[[#This Row],[level_desc]])</f>
        <v>all levels</v>
      </c>
      <c r="P3286" s="3" t="str">
        <f>UPPER(טבלה1[[#This Row],[small letters]])</f>
        <v>ALL LEVELS</v>
      </c>
      <c r="Q3286">
        <f>LEN(טבלה1[[#This Row],[no spaces]])</f>
        <v>10</v>
      </c>
      <c r="R3286" t="str">
        <f>TRIM(טבלה1[[#This Row],[small letters]])</f>
        <v>all levels</v>
      </c>
      <c r="S3286" s="6">
        <v>3</v>
      </c>
      <c r="T3286" s="12">
        <v>42821</v>
      </c>
      <c r="U3286" s="6">
        <f>DAY(טבלה1[[#This Row],[published_date]])</f>
        <v>27</v>
      </c>
      <c r="V3286" s="6">
        <f>MONTH(טבלה1[[#This Row],[published_date]])</f>
        <v>3</v>
      </c>
      <c r="W3286" s="6">
        <f>YEAR(טבלה1[[#This Row],[published_date]])</f>
        <v>2017</v>
      </c>
      <c r="X3286">
        <v>1</v>
      </c>
      <c r="Y3286" t="str">
        <f>VLOOKUP(טבלה1[[#This Row],[subject_id]],Subject_id!$A$2:$B$5,2)</f>
        <v>Business Finance</v>
      </c>
      <c r="Z3286" s="7">
        <v>43318</v>
      </c>
      <c r="AA3286">
        <f>_xlfn.DAYS(טבלה1[[#This Row],[Removal_date]],טבלה1[[#This Row],[published_date]])</f>
        <v>497</v>
      </c>
      <c r="AB3286" s="4">
        <f>טבלה1[[#This Row],[price]]*טבלה1[[#This Row],[num_subscribers]]</f>
        <v>20</v>
      </c>
    </row>
    <row r="3287" spans="1:28" x14ac:dyDescent="0.3">
      <c r="A3287">
        <v>1114164</v>
      </c>
      <c r="B3287" t="s">
        <v>3166</v>
      </c>
      <c r="C3287" t="str">
        <f>LEFT(טבלה1[[#This Row],[course_title]],10)</f>
        <v>Affinity D</v>
      </c>
      <c r="D3287" t="str">
        <f>RIGHT(טבלה1[[#This Row],[course_title]],10)</f>
        <v>s patterns</v>
      </c>
      <c r="E3287" t="str">
        <f>MID(טבלה1[[#This Row],[course_title]],2,10)</f>
        <v>ffinity De</v>
      </c>
      <c r="F3287" t="s">
        <v>3167</v>
      </c>
      <c r="G3287" t="str">
        <f>REPLACE(טבלה1[[#This Row],[url]],19,3,"com")</f>
        <v>https://www.udemy.com/affinity-designer-making-seamless-patterns/</v>
      </c>
      <c r="H3287" t="b">
        <v>1</v>
      </c>
      <c r="I3287" s="4">
        <v>20</v>
      </c>
      <c r="J3287" s="5">
        <v>35</v>
      </c>
      <c r="K3287" s="5">
        <v>13</v>
      </c>
      <c r="L3287" s="5">
        <v>11</v>
      </c>
      <c r="M3287">
        <v>1</v>
      </c>
      <c r="N3287" t="str">
        <f>VLOOKUP(טבלה1[[#This Row],[level_id]],Level_id!$A$2:$B$5,2)</f>
        <v>All levels</v>
      </c>
      <c r="O3287" t="str">
        <f>LOWER(טבלה1[[#This Row],[level_desc]])</f>
        <v>all levels</v>
      </c>
      <c r="P3287" s="3" t="str">
        <f>UPPER(טבלה1[[#This Row],[small letters]])</f>
        <v>ALL LEVELS</v>
      </c>
      <c r="Q3287">
        <f>LEN(טבלה1[[#This Row],[no spaces]])</f>
        <v>10</v>
      </c>
      <c r="R3287" t="str">
        <f>TRIM(טבלה1[[#This Row],[small letters]])</f>
        <v>all levels</v>
      </c>
      <c r="S3287" s="6">
        <v>1</v>
      </c>
      <c r="T3287" s="12">
        <v>42786</v>
      </c>
      <c r="U3287" s="6">
        <f>DAY(טבלה1[[#This Row],[published_date]])</f>
        <v>20</v>
      </c>
      <c r="V3287" s="6">
        <f>MONTH(טבלה1[[#This Row],[published_date]])</f>
        <v>2</v>
      </c>
      <c r="W3287" s="6">
        <f>YEAR(טבלה1[[#This Row],[published_date]])</f>
        <v>2017</v>
      </c>
      <c r="X3287">
        <v>2</v>
      </c>
      <c r="Y3287" t="str">
        <f>VLOOKUP(טבלה1[[#This Row],[subject_id]],Subject_id!$A$2:$B$5,2)</f>
        <v>Graphic Design</v>
      </c>
      <c r="Z3287" s="7">
        <v>43734</v>
      </c>
      <c r="AA3287">
        <f>_xlfn.DAYS(טבלה1[[#This Row],[Removal_date]],טבלה1[[#This Row],[published_date]])</f>
        <v>948</v>
      </c>
      <c r="AB3287" s="4">
        <f>טבלה1[[#This Row],[price]]*טבלה1[[#This Row],[num_subscribers]]</f>
        <v>700</v>
      </c>
    </row>
    <row r="3288" spans="1:28" x14ac:dyDescent="0.3">
      <c r="A3288">
        <v>1121580</v>
      </c>
      <c r="B3288" t="s">
        <v>5487</v>
      </c>
      <c r="C3288" t="str">
        <f>LEFT(טבלה1[[#This Row],[course_title]],10)</f>
        <v xml:space="preserve">WordPress </v>
      </c>
      <c r="D3288" t="str">
        <f>RIGHT(טבלה1[[#This Row],[course_title]],10)</f>
        <v xml:space="preserve"> Beginners</v>
      </c>
      <c r="E3288" t="str">
        <f>MID(טבלה1[[#This Row],[course_title]],2,10)</f>
        <v>ordPress B</v>
      </c>
      <c r="F3288" t="s">
        <v>5488</v>
      </c>
      <c r="G3288" t="str">
        <f>REPLACE(טבלה1[[#This Row],[url]],19,3,"com")</f>
        <v>https://www.udemy.com/wordpress-website-for-beginners/</v>
      </c>
      <c r="H3288" t="b">
        <v>1</v>
      </c>
      <c r="I3288" s="4">
        <v>20</v>
      </c>
      <c r="J3288" s="5">
        <v>2076</v>
      </c>
      <c r="K3288" s="5">
        <v>8</v>
      </c>
      <c r="L3288" s="5">
        <v>20</v>
      </c>
      <c r="M3288">
        <v>2</v>
      </c>
      <c r="N3288" t="str">
        <f>VLOOKUP(טבלה1[[#This Row],[level_id]],Level_id!$A$2:$B$5,2)</f>
        <v>Beginner Level</v>
      </c>
      <c r="O3288" t="str">
        <f>LOWER(טבלה1[[#This Row],[level_desc]])</f>
        <v>beginner level</v>
      </c>
      <c r="P3288" s="3" t="str">
        <f>UPPER(טבלה1[[#This Row],[small letters]])</f>
        <v>BEGINNER LEVEL</v>
      </c>
      <c r="Q3288">
        <f>LEN(טבלה1[[#This Row],[no spaces]])</f>
        <v>14</v>
      </c>
      <c r="R3288" t="str">
        <f>TRIM(טבלה1[[#This Row],[small letters]])</f>
        <v>beginner level</v>
      </c>
      <c r="S3288" s="6">
        <v>2</v>
      </c>
      <c r="T3288" s="12">
        <v>42792</v>
      </c>
      <c r="U3288" s="6">
        <f>DAY(טבלה1[[#This Row],[published_date]])</f>
        <v>26</v>
      </c>
      <c r="V3288" s="6">
        <f>MONTH(טבלה1[[#This Row],[published_date]])</f>
        <v>2</v>
      </c>
      <c r="W3288" s="6">
        <f>YEAR(טבלה1[[#This Row],[published_date]])</f>
        <v>2017</v>
      </c>
      <c r="X3288">
        <v>4</v>
      </c>
      <c r="Y3288" t="str">
        <f>VLOOKUP(טבלה1[[#This Row],[subject_id]],Subject_id!$A$2:$B$5,2)</f>
        <v>Web Development</v>
      </c>
      <c r="Z3288" s="7">
        <v>43465</v>
      </c>
      <c r="AA3288">
        <f>_xlfn.DAYS(טבלה1[[#This Row],[Removal_date]],טבלה1[[#This Row],[published_date]])</f>
        <v>673</v>
      </c>
      <c r="AB3288" s="4">
        <f>טבלה1[[#This Row],[price]]*טבלה1[[#This Row],[num_subscribers]]</f>
        <v>41520</v>
      </c>
    </row>
    <row r="3289" spans="1:28" x14ac:dyDescent="0.3">
      <c r="A3289">
        <v>1121696</v>
      </c>
      <c r="B3289" t="s">
        <v>5774</v>
      </c>
      <c r="C3289" t="str">
        <f>LEFT(טבלה1[[#This Row],[course_title]],10)</f>
        <v>Google Blo</v>
      </c>
      <c r="D3289" t="str">
        <f>RIGHT(טבלה1[[#This Row],[course_title]],10)</f>
        <v>ate a Blog</v>
      </c>
      <c r="E3289" t="str">
        <f>MID(טבלה1[[#This Row],[course_title]],2,10)</f>
        <v>oogle Blog</v>
      </c>
      <c r="F3289" t="s">
        <v>5775</v>
      </c>
      <c r="G3289" t="str">
        <f>REPLACE(טבלה1[[#This Row],[url]],19,3,"com")</f>
        <v>https://www.udemy.com/google-blogger-how-to-create-a-blog/</v>
      </c>
      <c r="H3289" t="b">
        <v>1</v>
      </c>
      <c r="I3289" s="4">
        <v>20</v>
      </c>
      <c r="J3289" s="5">
        <v>1763</v>
      </c>
      <c r="K3289" s="5">
        <v>17</v>
      </c>
      <c r="L3289" s="5">
        <v>30</v>
      </c>
      <c r="M3289">
        <v>2</v>
      </c>
      <c r="N3289" t="str">
        <f>VLOOKUP(טבלה1[[#This Row],[level_id]],Level_id!$A$2:$B$5,2)</f>
        <v>Beginner Level</v>
      </c>
      <c r="O3289" t="str">
        <f>LOWER(טבלה1[[#This Row],[level_desc]])</f>
        <v>beginner level</v>
      </c>
      <c r="P3289" s="3" t="str">
        <f>UPPER(טבלה1[[#This Row],[small letters]])</f>
        <v>BEGINNER LEVEL</v>
      </c>
      <c r="Q3289">
        <f>LEN(טבלה1[[#This Row],[no spaces]])</f>
        <v>14</v>
      </c>
      <c r="R3289" t="str">
        <f>TRIM(טבלה1[[#This Row],[small letters]])</f>
        <v>beginner level</v>
      </c>
      <c r="S3289" s="6">
        <v>2</v>
      </c>
      <c r="T3289" s="12">
        <v>42790</v>
      </c>
      <c r="U3289" s="6">
        <f>DAY(טבלה1[[#This Row],[published_date]])</f>
        <v>24</v>
      </c>
      <c r="V3289" s="6">
        <f>MONTH(טבלה1[[#This Row],[published_date]])</f>
        <v>2</v>
      </c>
      <c r="W3289" s="6">
        <f>YEAR(טבלה1[[#This Row],[published_date]])</f>
        <v>2017</v>
      </c>
      <c r="X3289">
        <v>4</v>
      </c>
      <c r="Y3289" t="str">
        <f>VLOOKUP(טבלה1[[#This Row],[subject_id]],Subject_id!$A$2:$B$5,2)</f>
        <v>Web Development</v>
      </c>
      <c r="Z3289" s="7">
        <v>43465</v>
      </c>
      <c r="AA3289">
        <f>_xlfn.DAYS(טבלה1[[#This Row],[Removal_date]],טבלה1[[#This Row],[published_date]])</f>
        <v>675</v>
      </c>
      <c r="AB3289" s="4">
        <f>טבלה1[[#This Row],[price]]*טבלה1[[#This Row],[num_subscribers]]</f>
        <v>35260</v>
      </c>
    </row>
    <row r="3290" spans="1:28" x14ac:dyDescent="0.3">
      <c r="A3290">
        <v>1122306</v>
      </c>
      <c r="B3290" t="s">
        <v>3208</v>
      </c>
      <c r="C3290" t="str">
        <f>LEFT(טבלה1[[#This Row],[course_title]],10)</f>
        <v>Wordpress:</v>
      </c>
      <c r="D3290" t="str">
        <f>RIGHT(טבלה1[[#This Row],[course_title]],10)</f>
        <v>Ã¨me FABLE</v>
      </c>
      <c r="E3290" t="str">
        <f>MID(טבלה1[[#This Row],[course_title]],2,10)</f>
        <v xml:space="preserve">ordpress: </v>
      </c>
      <c r="F3290" t="s">
        <v>3209</v>
      </c>
      <c r="G3290" t="str">
        <f>REPLACE(טבלה1[[#This Row],[url]],19,3,"com")</f>
        <v>https://www.udemy.com/wordpress-comment-utiliser-le-theme-fable/</v>
      </c>
      <c r="H3290" t="b">
        <v>1</v>
      </c>
      <c r="I3290" s="4">
        <v>20</v>
      </c>
      <c r="J3290" s="5">
        <v>1</v>
      </c>
      <c r="K3290" s="5">
        <v>0</v>
      </c>
      <c r="L3290" s="5">
        <v>10</v>
      </c>
      <c r="M3290">
        <v>2</v>
      </c>
      <c r="N3290" t="str">
        <f>VLOOKUP(טבלה1[[#This Row],[level_id]],Level_id!$A$2:$B$5,2)</f>
        <v>Beginner Level</v>
      </c>
      <c r="O3290" t="str">
        <f>LOWER(טבלה1[[#This Row],[level_desc]])</f>
        <v>beginner level</v>
      </c>
      <c r="P3290" s="3" t="str">
        <f>UPPER(טבלה1[[#This Row],[small letters]])</f>
        <v>BEGINNER LEVEL</v>
      </c>
      <c r="Q3290">
        <f>LEN(טבלה1[[#This Row],[no spaces]])</f>
        <v>14</v>
      </c>
      <c r="R3290" t="str">
        <f>TRIM(טבלה1[[#This Row],[small letters]])</f>
        <v>beginner level</v>
      </c>
      <c r="S3290" s="6">
        <v>0.65</v>
      </c>
      <c r="T3290" s="12">
        <v>42801</v>
      </c>
      <c r="U3290" s="6">
        <f>DAY(טבלה1[[#This Row],[published_date]])</f>
        <v>7</v>
      </c>
      <c r="V3290" s="6">
        <f>MONTH(טבלה1[[#This Row],[published_date]])</f>
        <v>3</v>
      </c>
      <c r="W3290" s="6">
        <f>YEAR(טבלה1[[#This Row],[published_date]])</f>
        <v>2017</v>
      </c>
      <c r="X3290">
        <v>2</v>
      </c>
      <c r="Y3290" t="str">
        <f>VLOOKUP(טבלה1[[#This Row],[subject_id]],Subject_id!$A$2:$B$5,2)</f>
        <v>Graphic Design</v>
      </c>
      <c r="Z3290" s="7">
        <v>43465</v>
      </c>
      <c r="AA3290">
        <f>_xlfn.DAYS(טבלה1[[#This Row],[Removal_date]],טבלה1[[#This Row],[published_date]])</f>
        <v>664</v>
      </c>
      <c r="AB3290" s="4">
        <f>טבלה1[[#This Row],[price]]*טבלה1[[#This Row],[num_subscribers]]</f>
        <v>20</v>
      </c>
    </row>
    <row r="3291" spans="1:28" x14ac:dyDescent="0.3">
      <c r="A3291">
        <v>1124244</v>
      </c>
      <c r="B3291" t="s">
        <v>5595</v>
      </c>
      <c r="C3291" t="str">
        <f>LEFT(טבלה1[[#This Row],[course_title]],10)</f>
        <v>JavaScript</v>
      </c>
      <c r="D3291" t="str">
        <f>RIGHT(טבלה1[[#This Row],[course_title]],10)</f>
        <v xml:space="preserve"> Beginners</v>
      </c>
      <c r="E3291" t="str">
        <f>MID(טבלה1[[#This Row],[course_title]],2,10)</f>
        <v xml:space="preserve">avaScript </v>
      </c>
      <c r="F3291" t="s">
        <v>5596</v>
      </c>
      <c r="G3291" t="str">
        <f>REPLACE(טבלה1[[#This Row],[url]],19,3,"com")</f>
        <v>https://www.udemy.com/javascript-tutorial-for-beginners/</v>
      </c>
      <c r="H3291" t="b">
        <v>1</v>
      </c>
      <c r="I3291" s="4">
        <v>20</v>
      </c>
      <c r="J3291" s="5">
        <v>2074</v>
      </c>
      <c r="K3291" s="5">
        <v>14</v>
      </c>
      <c r="L3291" s="5">
        <v>22</v>
      </c>
      <c r="M3291">
        <v>2</v>
      </c>
      <c r="N3291" t="str">
        <f>VLOOKUP(טבלה1[[#This Row],[level_id]],Level_id!$A$2:$B$5,2)</f>
        <v>Beginner Level</v>
      </c>
      <c r="O3291" t="str">
        <f>LOWER(טבלה1[[#This Row],[level_desc]])</f>
        <v>beginner level</v>
      </c>
      <c r="P3291" s="3" t="str">
        <f>UPPER(טבלה1[[#This Row],[small letters]])</f>
        <v>BEGINNER LEVEL</v>
      </c>
      <c r="Q3291">
        <f>LEN(טבלה1[[#This Row],[no spaces]])</f>
        <v>14</v>
      </c>
      <c r="R3291" t="str">
        <f>TRIM(טבלה1[[#This Row],[small letters]])</f>
        <v>beginner level</v>
      </c>
      <c r="S3291" s="6">
        <v>1.5</v>
      </c>
      <c r="T3291" s="12">
        <v>42802</v>
      </c>
      <c r="U3291" s="6">
        <f>DAY(טבלה1[[#This Row],[published_date]])</f>
        <v>8</v>
      </c>
      <c r="V3291" s="6">
        <f>MONTH(טבלה1[[#This Row],[published_date]])</f>
        <v>3</v>
      </c>
      <c r="W3291" s="6">
        <f>YEAR(טבלה1[[#This Row],[published_date]])</f>
        <v>2017</v>
      </c>
      <c r="X3291">
        <v>4</v>
      </c>
      <c r="Y3291" t="str">
        <f>VLOOKUP(טבלה1[[#This Row],[subject_id]],Subject_id!$A$2:$B$5,2)</f>
        <v>Web Development</v>
      </c>
      <c r="Z3291" s="7">
        <v>43465</v>
      </c>
      <c r="AA3291">
        <f>_xlfn.DAYS(טבלה1[[#This Row],[Removal_date]],טבלה1[[#This Row],[published_date]])</f>
        <v>663</v>
      </c>
      <c r="AB3291" s="4">
        <f>טבלה1[[#This Row],[price]]*טבלה1[[#This Row],[num_subscribers]]</f>
        <v>41480</v>
      </c>
    </row>
    <row r="3292" spans="1:28" x14ac:dyDescent="0.3">
      <c r="A3292">
        <v>1124280</v>
      </c>
      <c r="B3292" t="s">
        <v>7125</v>
      </c>
      <c r="C3292" t="str">
        <f>LEFT(טבלה1[[#This Row],[course_title]],10)</f>
        <v>PHP Tutori</v>
      </c>
      <c r="D3292" t="str">
        <f>RIGHT(טבלה1[[#This Row],[course_title]],10)</f>
        <v xml:space="preserve"> Beginners</v>
      </c>
      <c r="E3292" t="str">
        <f>MID(טבלה1[[#This Row],[course_title]],2,10)</f>
        <v>HP Tutoria</v>
      </c>
      <c r="F3292" t="s">
        <v>7126</v>
      </c>
      <c r="G3292" t="str">
        <f>REPLACE(טבלה1[[#This Row],[url]],19,3,"com")</f>
        <v>https://www.udemy.com/php-tutorial-beginners/</v>
      </c>
      <c r="H3292" t="b">
        <v>1</v>
      </c>
      <c r="I3292" s="4">
        <v>20</v>
      </c>
      <c r="J3292" s="5">
        <v>2510</v>
      </c>
      <c r="K3292" s="5">
        <v>21</v>
      </c>
      <c r="L3292" s="5">
        <v>23</v>
      </c>
      <c r="M3292">
        <v>2</v>
      </c>
      <c r="N3292" t="str">
        <f>VLOOKUP(טבלה1[[#This Row],[level_id]],Level_id!$A$2:$B$5,2)</f>
        <v>Beginner Level</v>
      </c>
      <c r="O3292" t="str">
        <f>LOWER(טבלה1[[#This Row],[level_desc]])</f>
        <v>beginner level</v>
      </c>
      <c r="P3292" s="3" t="str">
        <f>UPPER(טבלה1[[#This Row],[small letters]])</f>
        <v>BEGINNER LEVEL</v>
      </c>
      <c r="Q3292">
        <f>LEN(טבלה1[[#This Row],[no spaces]])</f>
        <v>14</v>
      </c>
      <c r="R3292" t="str">
        <f>TRIM(טבלה1[[#This Row],[small letters]])</f>
        <v>beginner level</v>
      </c>
      <c r="S3292" s="6">
        <v>1.5</v>
      </c>
      <c r="T3292" s="12">
        <v>42802</v>
      </c>
      <c r="U3292" s="6">
        <f>DAY(טבלה1[[#This Row],[published_date]])</f>
        <v>8</v>
      </c>
      <c r="V3292" s="6">
        <f>MONTH(טבלה1[[#This Row],[published_date]])</f>
        <v>3</v>
      </c>
      <c r="W3292" s="6">
        <f>YEAR(טבלה1[[#This Row],[published_date]])</f>
        <v>2017</v>
      </c>
      <c r="X3292">
        <v>4</v>
      </c>
      <c r="Y3292" t="str">
        <f>VLOOKUP(טבלה1[[#This Row],[subject_id]],Subject_id!$A$2:$B$5,2)</f>
        <v>Web Development</v>
      </c>
      <c r="Z3292" s="7">
        <v>43465</v>
      </c>
      <c r="AA3292">
        <f>_xlfn.DAYS(טבלה1[[#This Row],[Removal_date]],טבלה1[[#This Row],[published_date]])</f>
        <v>663</v>
      </c>
      <c r="AB3292" s="4">
        <f>טבלה1[[#This Row],[price]]*טבלה1[[#This Row],[num_subscribers]]</f>
        <v>50200</v>
      </c>
    </row>
    <row r="3293" spans="1:28" x14ac:dyDescent="0.3">
      <c r="A3293">
        <v>1125728</v>
      </c>
      <c r="B3293" t="s">
        <v>3102</v>
      </c>
      <c r="C3293" t="str">
        <f>LEFT(טבלה1[[#This Row],[course_title]],10)</f>
        <v>Create Bev</v>
      </c>
      <c r="D3293" t="str">
        <f>RIGHT(טבלה1[[#This Row],[course_title]],10)</f>
        <v>llustrator</v>
      </c>
      <c r="E3293" t="str">
        <f>MID(טבלה1[[#This Row],[course_title]],2,10)</f>
        <v>reate Beve</v>
      </c>
      <c r="F3293" t="s">
        <v>3103</v>
      </c>
      <c r="G3293" t="str">
        <f>REPLACE(טבלה1[[#This Row],[url]],19,3,"com")</f>
        <v>https://www.udemy.com/create-beveled-lettering/</v>
      </c>
      <c r="H3293" t="b">
        <v>1</v>
      </c>
      <c r="I3293" s="4">
        <v>20</v>
      </c>
      <c r="J3293" s="5">
        <v>2</v>
      </c>
      <c r="K3293" s="5">
        <v>0</v>
      </c>
      <c r="L3293" s="5">
        <v>8</v>
      </c>
      <c r="M3293">
        <v>4</v>
      </c>
      <c r="N3293" t="str">
        <f>VLOOKUP(טבלה1[[#This Row],[level_id]],Level_id!$A$2:$B$5,2)</f>
        <v>Intermediate Level</v>
      </c>
      <c r="O3293" t="str">
        <f>LOWER(טבלה1[[#This Row],[level_desc]])</f>
        <v>intermediate level</v>
      </c>
      <c r="P3293" s="3" t="str">
        <f>UPPER(טבלה1[[#This Row],[small letters]])</f>
        <v>INTERMEDIATE LEVEL</v>
      </c>
      <c r="Q3293">
        <f>LEN(טבלה1[[#This Row],[no spaces]])</f>
        <v>18</v>
      </c>
      <c r="R3293" t="str">
        <f>TRIM(טבלה1[[#This Row],[small letters]])</f>
        <v>intermediate level</v>
      </c>
      <c r="S3293" s="6">
        <v>0.58333333300000001</v>
      </c>
      <c r="T3293" s="12">
        <v>42792</v>
      </c>
      <c r="U3293" s="6">
        <f>DAY(טבלה1[[#This Row],[published_date]])</f>
        <v>26</v>
      </c>
      <c r="V3293" s="6">
        <f>MONTH(טבלה1[[#This Row],[published_date]])</f>
        <v>2</v>
      </c>
      <c r="W3293" s="6">
        <f>YEAR(טבלה1[[#This Row],[published_date]])</f>
        <v>2017</v>
      </c>
      <c r="X3293">
        <v>2</v>
      </c>
      <c r="Y3293" t="str">
        <f>VLOOKUP(טבלה1[[#This Row],[subject_id]],Subject_id!$A$2:$B$5,2)</f>
        <v>Graphic Design</v>
      </c>
      <c r="Z3293" s="7">
        <v>44114</v>
      </c>
      <c r="AA3293">
        <f>_xlfn.DAYS(טבלה1[[#This Row],[Removal_date]],טבלה1[[#This Row],[published_date]])</f>
        <v>1322</v>
      </c>
      <c r="AB3293" s="4">
        <f>טבלה1[[#This Row],[price]]*טבלה1[[#This Row],[num_subscribers]]</f>
        <v>40</v>
      </c>
    </row>
    <row r="3294" spans="1:28" x14ac:dyDescent="0.3">
      <c r="A3294">
        <v>1125814</v>
      </c>
      <c r="B3294" t="s">
        <v>3114</v>
      </c>
      <c r="C3294" t="str">
        <f>LEFT(טבלה1[[#This Row],[course_title]],10)</f>
        <v xml:space="preserve">Mastering </v>
      </c>
      <c r="D3294" t="str">
        <f>RIGHT(טבלה1[[#This Row],[course_title]],10)</f>
        <v>ter Effect</v>
      </c>
      <c r="E3294" t="str">
        <f>MID(טבלה1[[#This Row],[course_title]],2,10)</f>
        <v>astering T</v>
      </c>
      <c r="F3294" t="s">
        <v>3115</v>
      </c>
      <c r="G3294" t="str">
        <f>REPLACE(טבלה1[[#This Row],[url]],19,3,"com")</f>
        <v>https://www.udemy.com/master-text-animation-in-ae/</v>
      </c>
      <c r="H3294" t="b">
        <v>1</v>
      </c>
      <c r="I3294" s="4">
        <v>20</v>
      </c>
      <c r="J3294" s="5">
        <v>1</v>
      </c>
      <c r="K3294" s="5">
        <v>1</v>
      </c>
      <c r="L3294" s="5">
        <v>9</v>
      </c>
      <c r="M3294">
        <v>4</v>
      </c>
      <c r="N3294" t="str">
        <f>VLOOKUP(טבלה1[[#This Row],[level_id]],Level_id!$A$2:$B$5,2)</f>
        <v>Intermediate Level</v>
      </c>
      <c r="O3294" t="str">
        <f>LOWER(טבלה1[[#This Row],[level_desc]])</f>
        <v>intermediate level</v>
      </c>
      <c r="P3294" s="3" t="str">
        <f>UPPER(טבלה1[[#This Row],[small letters]])</f>
        <v>INTERMEDIATE LEVEL</v>
      </c>
      <c r="Q3294">
        <f>LEN(טבלה1[[#This Row],[no spaces]])</f>
        <v>18</v>
      </c>
      <c r="R3294" t="str">
        <f>TRIM(טבלה1[[#This Row],[small letters]])</f>
        <v>intermediate level</v>
      </c>
      <c r="S3294" s="6">
        <v>1</v>
      </c>
      <c r="T3294" s="12">
        <v>42792</v>
      </c>
      <c r="U3294" s="6">
        <f>DAY(טבלה1[[#This Row],[published_date]])</f>
        <v>26</v>
      </c>
      <c r="V3294" s="6">
        <f>MONTH(טבלה1[[#This Row],[published_date]])</f>
        <v>2</v>
      </c>
      <c r="W3294" s="6">
        <f>YEAR(טבלה1[[#This Row],[published_date]])</f>
        <v>2017</v>
      </c>
      <c r="X3294">
        <v>2</v>
      </c>
      <c r="Y3294" t="str">
        <f>VLOOKUP(טבלה1[[#This Row],[subject_id]],Subject_id!$A$2:$B$5,2)</f>
        <v>Graphic Design</v>
      </c>
      <c r="Z3294" s="7">
        <v>44114</v>
      </c>
      <c r="AA3294">
        <f>_xlfn.DAYS(טבלה1[[#This Row],[Removal_date]],טבלה1[[#This Row],[published_date]])</f>
        <v>1322</v>
      </c>
      <c r="AB3294" s="4">
        <f>טבלה1[[#This Row],[price]]*טבלה1[[#This Row],[num_subscribers]]</f>
        <v>20</v>
      </c>
    </row>
    <row r="3295" spans="1:28" x14ac:dyDescent="0.3">
      <c r="A3295">
        <v>1127048</v>
      </c>
      <c r="B3295" t="s">
        <v>5156</v>
      </c>
      <c r="C3295" t="str">
        <f>LEFT(טבלה1[[#This Row],[course_title]],10)</f>
        <v>ASP.NET C#</v>
      </c>
      <c r="D3295" t="str">
        <f>RIGHT(טבלה1[[#This Row],[course_title]],10)</f>
        <v xml:space="preserve"> to Expert</v>
      </c>
      <c r="E3295" t="str">
        <f>MID(טבלה1[[#This Row],[course_title]],2,10)</f>
        <v xml:space="preserve">SP.NET C# </v>
      </c>
      <c r="F3295" t="s">
        <v>5157</v>
      </c>
      <c r="G3295" t="str">
        <f>REPLACE(טבלה1[[#This Row],[url]],19,3,"com")</f>
        <v>https://www.udemy.com/aspnet-c-enterprise-web-systems-from-novice-to-expert/</v>
      </c>
      <c r="H3295" t="b">
        <v>1</v>
      </c>
      <c r="I3295" s="4">
        <v>20</v>
      </c>
      <c r="J3295" s="5">
        <v>604</v>
      </c>
      <c r="K3295" s="5">
        <v>8</v>
      </c>
      <c r="L3295" s="5">
        <v>43</v>
      </c>
      <c r="M3295">
        <v>1</v>
      </c>
      <c r="N3295" t="str">
        <f>VLOOKUP(טבלה1[[#This Row],[level_id]],Level_id!$A$2:$B$5,2)</f>
        <v>All levels</v>
      </c>
      <c r="O3295" t="str">
        <f>LOWER(טבלה1[[#This Row],[level_desc]])</f>
        <v>all levels</v>
      </c>
      <c r="P3295" s="3" t="str">
        <f>UPPER(טבלה1[[#This Row],[small letters]])</f>
        <v>ALL LEVELS</v>
      </c>
      <c r="Q3295">
        <f>LEN(טבלה1[[#This Row],[no spaces]])</f>
        <v>10</v>
      </c>
      <c r="R3295" t="str">
        <f>TRIM(טבלה1[[#This Row],[small letters]])</f>
        <v>all levels</v>
      </c>
      <c r="S3295" s="6">
        <v>3.5</v>
      </c>
      <c r="T3295" s="12">
        <v>42836</v>
      </c>
      <c r="U3295" s="6">
        <f>DAY(טבלה1[[#This Row],[published_date]])</f>
        <v>11</v>
      </c>
      <c r="V3295" s="6">
        <f>MONTH(טבלה1[[#This Row],[published_date]])</f>
        <v>4</v>
      </c>
      <c r="W3295" s="6">
        <f>YEAR(טבלה1[[#This Row],[published_date]])</f>
        <v>2017</v>
      </c>
      <c r="X3295">
        <v>4</v>
      </c>
      <c r="Y3295" t="str">
        <f>VLOOKUP(טבלה1[[#This Row],[subject_id]],Subject_id!$A$2:$B$5,2)</f>
        <v>Web Development</v>
      </c>
      <c r="Z3295" s="7">
        <v>43734</v>
      </c>
      <c r="AA3295">
        <f>_xlfn.DAYS(טבלה1[[#This Row],[Removal_date]],טבלה1[[#This Row],[published_date]])</f>
        <v>898</v>
      </c>
      <c r="AB3295" s="4">
        <f>טבלה1[[#This Row],[price]]*טבלה1[[#This Row],[num_subscribers]]</f>
        <v>12080</v>
      </c>
    </row>
    <row r="3296" spans="1:28" x14ac:dyDescent="0.3">
      <c r="A3296">
        <v>1127944</v>
      </c>
      <c r="B3296" t="s">
        <v>3186</v>
      </c>
      <c r="C3296" t="str">
        <f>LEFT(טבלה1[[#This Row],[course_title]],10)</f>
        <v xml:space="preserve">Designing </v>
      </c>
      <c r="D3296" t="str">
        <f>RIGHT(טבלה1[[#This Row],[course_title]],10)</f>
        <v xml:space="preserve"> Portrait!</v>
      </c>
      <c r="E3296" t="str">
        <f>MID(טבלה1[[#This Row],[course_title]],2,10)</f>
        <v>esigning W</v>
      </c>
      <c r="F3296" t="s">
        <v>3187</v>
      </c>
      <c r="G3296" t="str">
        <f>REPLACE(טבלה1[[#This Row],[url]],19,3,"com")</f>
        <v>https://www.udemy.com/halftones/</v>
      </c>
      <c r="H3296" t="b">
        <v>1</v>
      </c>
      <c r="I3296" s="4">
        <v>20</v>
      </c>
      <c r="J3296" s="5">
        <v>228</v>
      </c>
      <c r="K3296" s="5">
        <v>0</v>
      </c>
      <c r="L3296" s="5">
        <v>7</v>
      </c>
      <c r="M3296">
        <v>4</v>
      </c>
      <c r="N3296" t="str">
        <f>VLOOKUP(טבלה1[[#This Row],[level_id]],Level_id!$A$2:$B$5,2)</f>
        <v>Intermediate Level</v>
      </c>
      <c r="O3296" t="str">
        <f>LOWER(טבלה1[[#This Row],[level_desc]])</f>
        <v>intermediate level</v>
      </c>
      <c r="P3296" s="3" t="str">
        <f>UPPER(טבלה1[[#This Row],[small letters]])</f>
        <v>INTERMEDIATE LEVEL</v>
      </c>
      <c r="Q3296">
        <f>LEN(טבלה1[[#This Row],[no spaces]])</f>
        <v>18</v>
      </c>
      <c r="R3296" t="str">
        <f>TRIM(טבלה1[[#This Row],[small letters]])</f>
        <v>intermediate level</v>
      </c>
      <c r="S3296" s="6">
        <v>1</v>
      </c>
      <c r="T3296" s="12">
        <v>42877</v>
      </c>
      <c r="U3296" s="6">
        <f>DAY(טבלה1[[#This Row],[published_date]])</f>
        <v>22</v>
      </c>
      <c r="V3296" s="6">
        <f>MONTH(טבלה1[[#This Row],[published_date]])</f>
        <v>5</v>
      </c>
      <c r="W3296" s="6">
        <f>YEAR(טבלה1[[#This Row],[published_date]])</f>
        <v>2017</v>
      </c>
      <c r="X3296">
        <v>2</v>
      </c>
      <c r="Y3296" t="str">
        <f>VLOOKUP(טבלה1[[#This Row],[subject_id]],Subject_id!$A$2:$B$5,2)</f>
        <v>Graphic Design</v>
      </c>
      <c r="Z3296" s="7">
        <v>44114</v>
      </c>
      <c r="AA3296">
        <f>_xlfn.DAYS(טבלה1[[#This Row],[Removal_date]],טבלה1[[#This Row],[published_date]])</f>
        <v>1237</v>
      </c>
      <c r="AB3296" s="4">
        <f>טבלה1[[#This Row],[price]]*טבלה1[[#This Row],[num_subscribers]]</f>
        <v>4560</v>
      </c>
    </row>
    <row r="3297" spans="1:28" x14ac:dyDescent="0.3">
      <c r="A3297">
        <v>1128984</v>
      </c>
      <c r="B3297" t="s">
        <v>2482</v>
      </c>
      <c r="C3297" t="str">
        <f>LEFT(טבלה1[[#This Row],[course_title]],10)</f>
        <v xml:space="preserve">Photoshop </v>
      </c>
      <c r="D3297" t="str">
        <f>RIGHT(טבלה1[[#This Row],[course_title]],10)</f>
        <v xml:space="preserve"> ImÃ¡genes</v>
      </c>
      <c r="E3297" t="str">
        <f>MID(טבלה1[[#This Row],[course_title]],2,10)</f>
        <v>hotoshop -</v>
      </c>
      <c r="F3297" t="s">
        <v>2483</v>
      </c>
      <c r="G3297" t="str">
        <f>REPLACE(טבלה1[[#This Row],[url]],19,3,"com")</f>
        <v>https://www.udemy.com/photoshop-aprende-a-transformar-imagenes/</v>
      </c>
      <c r="H3297" t="b">
        <v>1</v>
      </c>
      <c r="I3297" s="4">
        <v>20</v>
      </c>
      <c r="J3297" s="5">
        <v>0</v>
      </c>
      <c r="K3297" s="5">
        <v>0</v>
      </c>
      <c r="L3297" s="5">
        <v>14</v>
      </c>
      <c r="M3297">
        <v>2</v>
      </c>
      <c r="N3297" t="str">
        <f>VLOOKUP(טבלה1[[#This Row],[level_id]],Level_id!$A$2:$B$5,2)</f>
        <v>Beginner Level</v>
      </c>
      <c r="O3297" t="str">
        <f>LOWER(טבלה1[[#This Row],[level_desc]])</f>
        <v>beginner level</v>
      </c>
      <c r="P3297" s="3" t="str">
        <f>UPPER(טבלה1[[#This Row],[small letters]])</f>
        <v>BEGINNER LEVEL</v>
      </c>
      <c r="Q3297">
        <f>LEN(טבלה1[[#This Row],[no spaces]])</f>
        <v>14</v>
      </c>
      <c r="R3297" t="str">
        <f>TRIM(טבלה1[[#This Row],[small letters]])</f>
        <v>beginner level</v>
      </c>
      <c r="S3297" s="6">
        <v>1</v>
      </c>
      <c r="T3297" s="12">
        <v>42802</v>
      </c>
      <c r="U3297" s="6">
        <f>DAY(טבלה1[[#This Row],[published_date]])</f>
        <v>8</v>
      </c>
      <c r="V3297" s="6">
        <f>MONTH(טבלה1[[#This Row],[published_date]])</f>
        <v>3</v>
      </c>
      <c r="W3297" s="6">
        <f>YEAR(טבלה1[[#This Row],[published_date]])</f>
        <v>2017</v>
      </c>
      <c r="X3297">
        <v>2</v>
      </c>
      <c r="Y3297" t="str">
        <f>VLOOKUP(טבלה1[[#This Row],[subject_id]],Subject_id!$A$2:$B$5,2)</f>
        <v>Graphic Design</v>
      </c>
      <c r="Z3297" s="7">
        <v>43465</v>
      </c>
      <c r="AA3297">
        <f>_xlfn.DAYS(טבלה1[[#This Row],[Removal_date]],טבלה1[[#This Row],[published_date]])</f>
        <v>663</v>
      </c>
      <c r="AB3297" s="4">
        <f>טבלה1[[#This Row],[price]]*טבלה1[[#This Row],[num_subscribers]]</f>
        <v>0</v>
      </c>
    </row>
    <row r="3298" spans="1:28" x14ac:dyDescent="0.3">
      <c r="A3298">
        <v>1129652</v>
      </c>
      <c r="B3298" t="s">
        <v>4658</v>
      </c>
      <c r="C3298" t="str">
        <f>LEFT(טבלה1[[#This Row],[course_title]],10)</f>
        <v>ã€ã™ãã</v>
      </c>
      <c r="D3298" t="str">
        <f>RIGHT(טבלה1[[#This Row],[course_title]],10)</f>
        <v>¥é–€è¬›åº§</v>
      </c>
      <c r="E3298" t="str">
        <f>MID(טבלה1[[#This Row],[course_title]],2,10)</f>
        <v>€ã™ãã</v>
      </c>
      <c r="F3298" t="s">
        <v>4659</v>
      </c>
      <c r="G3298" t="str">
        <f>REPLACE(טבלה1[[#This Row],[url]],19,3,"com")</f>
        <v>https://www.udemy.com/haqzhind/</v>
      </c>
      <c r="H3298" t="b">
        <v>1</v>
      </c>
      <c r="I3298" s="4">
        <v>20</v>
      </c>
      <c r="J3298" s="5">
        <v>5</v>
      </c>
      <c r="K3298" s="5">
        <v>1</v>
      </c>
      <c r="L3298" s="5">
        <v>7</v>
      </c>
      <c r="M3298">
        <v>2</v>
      </c>
      <c r="N3298" t="str">
        <f>VLOOKUP(טבלה1[[#This Row],[level_id]],Level_id!$A$2:$B$5,2)</f>
        <v>Beginner Level</v>
      </c>
      <c r="O3298" t="str">
        <f>LOWER(טבלה1[[#This Row],[level_desc]])</f>
        <v>beginner level</v>
      </c>
      <c r="P3298" s="3" t="str">
        <f>UPPER(טבלה1[[#This Row],[small letters]])</f>
        <v>BEGINNER LEVEL</v>
      </c>
      <c r="Q3298">
        <f>LEN(טבלה1[[#This Row],[no spaces]])</f>
        <v>14</v>
      </c>
      <c r="R3298" t="str">
        <f>TRIM(טבלה1[[#This Row],[small letters]])</f>
        <v>beginner level</v>
      </c>
      <c r="S3298" s="6">
        <v>0.58333333300000001</v>
      </c>
      <c r="T3298" s="12">
        <v>42844</v>
      </c>
      <c r="U3298" s="6">
        <f>DAY(טבלה1[[#This Row],[published_date]])</f>
        <v>19</v>
      </c>
      <c r="V3298" s="6">
        <f>MONTH(טבלה1[[#This Row],[published_date]])</f>
        <v>4</v>
      </c>
      <c r="W3298" s="6">
        <f>YEAR(טבלה1[[#This Row],[published_date]])</f>
        <v>2017</v>
      </c>
      <c r="X3298">
        <v>3</v>
      </c>
      <c r="Y3298" t="str">
        <f>VLOOKUP(טבלה1[[#This Row],[subject_id]],Subject_id!$A$2:$B$5,2)</f>
        <v>Musical Instruments</v>
      </c>
      <c r="Z3298" s="7">
        <v>43465</v>
      </c>
      <c r="AA3298">
        <f>_xlfn.DAYS(טבלה1[[#This Row],[Removal_date]],טבלה1[[#This Row],[published_date]])</f>
        <v>621</v>
      </c>
      <c r="AB3298" s="4">
        <f>טבלה1[[#This Row],[price]]*טבלה1[[#This Row],[num_subscribers]]</f>
        <v>100</v>
      </c>
    </row>
    <row r="3299" spans="1:28" x14ac:dyDescent="0.3">
      <c r="A3299">
        <v>1131122</v>
      </c>
      <c r="B3299" t="s">
        <v>1482</v>
      </c>
      <c r="C3299" t="str">
        <f>LEFT(טבלה1[[#This Row],[course_title]],10)</f>
        <v>IPO Fundam</v>
      </c>
      <c r="D3299" t="str">
        <f>RIGHT(טבלה1[[#This Row],[course_title]],10)</f>
        <v>ndamentals</v>
      </c>
      <c r="E3299" t="str">
        <f>MID(טבלה1[[#This Row],[course_title]],2,10)</f>
        <v>PO Fundame</v>
      </c>
      <c r="F3299" t="s">
        <v>1483</v>
      </c>
      <c r="G3299" t="str">
        <f>REPLACE(טבלה1[[#This Row],[url]],19,3,"com")</f>
        <v>https://www.udemy.com/ipo-fundamentals-basics-definition-tutorial/</v>
      </c>
      <c r="H3299" t="b">
        <v>1</v>
      </c>
      <c r="I3299" s="4">
        <v>20</v>
      </c>
      <c r="J3299" s="5">
        <v>1122</v>
      </c>
      <c r="K3299" s="5">
        <v>13</v>
      </c>
      <c r="L3299" s="5">
        <v>6</v>
      </c>
      <c r="M3299">
        <v>2</v>
      </c>
      <c r="N3299" t="str">
        <f>VLOOKUP(טבלה1[[#This Row],[level_id]],Level_id!$A$2:$B$5,2)</f>
        <v>Beginner Level</v>
      </c>
      <c r="O3299" t="str">
        <f>LOWER(טבלה1[[#This Row],[level_desc]])</f>
        <v>beginner level</v>
      </c>
      <c r="P3299" s="3" t="str">
        <f>UPPER(טבלה1[[#This Row],[small letters]])</f>
        <v>BEGINNER LEVEL</v>
      </c>
      <c r="Q3299">
        <f>LEN(טבלה1[[#This Row],[no spaces]])</f>
        <v>14</v>
      </c>
      <c r="R3299" t="str">
        <f>TRIM(טבלה1[[#This Row],[small letters]])</f>
        <v>beginner level</v>
      </c>
      <c r="S3299" s="6">
        <v>1</v>
      </c>
      <c r="T3299" s="12">
        <v>42796</v>
      </c>
      <c r="U3299" s="6">
        <f>DAY(טבלה1[[#This Row],[published_date]])</f>
        <v>2</v>
      </c>
      <c r="V3299" s="6">
        <f>MONTH(טבלה1[[#This Row],[published_date]])</f>
        <v>3</v>
      </c>
      <c r="W3299" s="6">
        <f>YEAR(טבלה1[[#This Row],[published_date]])</f>
        <v>2017</v>
      </c>
      <c r="X3299">
        <v>1</v>
      </c>
      <c r="Y3299" t="str">
        <f>VLOOKUP(טבלה1[[#This Row],[subject_id]],Subject_id!$A$2:$B$5,2)</f>
        <v>Business Finance</v>
      </c>
      <c r="Z3299" s="7">
        <v>43465</v>
      </c>
      <c r="AA3299">
        <f>_xlfn.DAYS(טבלה1[[#This Row],[Removal_date]],טבלה1[[#This Row],[published_date]])</f>
        <v>669</v>
      </c>
      <c r="AB3299" s="4">
        <f>טבלה1[[#This Row],[price]]*טבלה1[[#This Row],[num_subscribers]]</f>
        <v>22440</v>
      </c>
    </row>
    <row r="3300" spans="1:28" x14ac:dyDescent="0.3">
      <c r="A3300">
        <v>1131780</v>
      </c>
      <c r="B3300" t="s">
        <v>3068</v>
      </c>
      <c r="C3300" t="str">
        <f>LEFT(טבלה1[[#This Row],[course_title]],10)</f>
        <v>Whiteboard</v>
      </c>
      <c r="D3300" t="str">
        <f>RIGHT(טבלה1[[#This Row],[course_title]],10)</f>
        <v>In 1 Hour!</v>
      </c>
      <c r="E3300" t="str">
        <f>MID(טבלה1[[#This Row],[course_title]],2,10)</f>
        <v xml:space="preserve">hiteboard </v>
      </c>
      <c r="F3300" t="s">
        <v>3069</v>
      </c>
      <c r="G3300" t="str">
        <f>REPLACE(טבלה1[[#This Row],[url]],19,3,"com")</f>
        <v>https://www.udemy.com/whiteboardanimation/</v>
      </c>
      <c r="H3300" t="b">
        <v>1</v>
      </c>
      <c r="I3300" s="4">
        <v>20</v>
      </c>
      <c r="J3300" s="5">
        <v>1343</v>
      </c>
      <c r="K3300" s="5">
        <v>25</v>
      </c>
      <c r="L3300" s="5">
        <v>16</v>
      </c>
      <c r="M3300">
        <v>1</v>
      </c>
      <c r="N3300" t="str">
        <f>VLOOKUP(טבלה1[[#This Row],[level_id]],Level_id!$A$2:$B$5,2)</f>
        <v>All levels</v>
      </c>
      <c r="O3300" t="str">
        <f>LOWER(טבלה1[[#This Row],[level_desc]])</f>
        <v>all levels</v>
      </c>
      <c r="P3300" s="3" t="str">
        <f>UPPER(טבלה1[[#This Row],[small letters]])</f>
        <v>ALL LEVELS</v>
      </c>
      <c r="Q3300">
        <f>LEN(טבלה1[[#This Row],[no spaces]])</f>
        <v>10</v>
      </c>
      <c r="R3300" t="str">
        <f>TRIM(טבלה1[[#This Row],[small letters]])</f>
        <v>all levels</v>
      </c>
      <c r="S3300" s="6">
        <v>1</v>
      </c>
      <c r="T3300" s="12">
        <v>42808</v>
      </c>
      <c r="U3300" s="6">
        <f>DAY(טבלה1[[#This Row],[published_date]])</f>
        <v>14</v>
      </c>
      <c r="V3300" s="6">
        <f>MONTH(טבלה1[[#This Row],[published_date]])</f>
        <v>3</v>
      </c>
      <c r="W3300" s="6">
        <f>YEAR(טבלה1[[#This Row],[published_date]])</f>
        <v>2017</v>
      </c>
      <c r="X3300">
        <v>2</v>
      </c>
      <c r="Y3300" t="str">
        <f>VLOOKUP(טבלה1[[#This Row],[subject_id]],Subject_id!$A$2:$B$5,2)</f>
        <v>Graphic Design</v>
      </c>
      <c r="Z3300" s="7">
        <v>43734</v>
      </c>
      <c r="AA3300">
        <f>_xlfn.DAYS(טבלה1[[#This Row],[Removal_date]],טבלה1[[#This Row],[published_date]])</f>
        <v>926</v>
      </c>
      <c r="AB3300" s="4">
        <f>טבלה1[[#This Row],[price]]*טבלה1[[#This Row],[num_subscribers]]</f>
        <v>26860</v>
      </c>
    </row>
    <row r="3301" spans="1:28" x14ac:dyDescent="0.3">
      <c r="A3301">
        <v>1132162</v>
      </c>
      <c r="B3301" t="s">
        <v>2196</v>
      </c>
      <c r="C3301" t="str">
        <f>LEFT(טבלה1[[#This Row],[course_title]],10)</f>
        <v>Investimen</v>
      </c>
      <c r="D3301" t="str">
        <f>RIGHT(טבלה1[[#This Row],[course_title]],10)</f>
        <v>em AÃ§Ãµes</v>
      </c>
      <c r="E3301" t="str">
        <f>MID(טבלה1[[#This Row],[course_title]],2,10)</f>
        <v>nvestiment</v>
      </c>
      <c r="F3301" t="s">
        <v>2197</v>
      </c>
      <c r="G3301" t="str">
        <f>REPLACE(טבלה1[[#This Row],[url]],19,3,"com")</f>
        <v>https://www.udemy.com/investimento-em-acoes/</v>
      </c>
      <c r="H3301" t="b">
        <v>1</v>
      </c>
      <c r="I3301" s="4">
        <v>20</v>
      </c>
      <c r="J3301" s="5">
        <v>16</v>
      </c>
      <c r="K3301" s="5">
        <v>4</v>
      </c>
      <c r="L3301" s="5">
        <v>27</v>
      </c>
      <c r="M3301">
        <v>2</v>
      </c>
      <c r="N3301" t="str">
        <f>VLOOKUP(טבלה1[[#This Row],[level_id]],Level_id!$A$2:$B$5,2)</f>
        <v>Beginner Level</v>
      </c>
      <c r="O3301" t="str">
        <f>LOWER(טבלה1[[#This Row],[level_desc]])</f>
        <v>beginner level</v>
      </c>
      <c r="P3301" s="3" t="str">
        <f>UPPER(טבלה1[[#This Row],[small letters]])</f>
        <v>BEGINNER LEVEL</v>
      </c>
      <c r="Q3301">
        <f>LEN(טבלה1[[#This Row],[no spaces]])</f>
        <v>14</v>
      </c>
      <c r="R3301" t="str">
        <f>TRIM(טבלה1[[#This Row],[small letters]])</f>
        <v>beginner level</v>
      </c>
      <c r="S3301" s="6">
        <v>4.5</v>
      </c>
      <c r="T3301" s="12">
        <v>42821</v>
      </c>
      <c r="U3301" s="6">
        <f>DAY(טבלה1[[#This Row],[published_date]])</f>
        <v>27</v>
      </c>
      <c r="V3301" s="6">
        <f>MONTH(טבלה1[[#This Row],[published_date]])</f>
        <v>3</v>
      </c>
      <c r="W3301" s="6">
        <f>YEAR(טבלה1[[#This Row],[published_date]])</f>
        <v>2017</v>
      </c>
      <c r="X3301">
        <v>1</v>
      </c>
      <c r="Y3301" t="str">
        <f>VLOOKUP(טבלה1[[#This Row],[subject_id]],Subject_id!$A$2:$B$5,2)</f>
        <v>Business Finance</v>
      </c>
      <c r="Z3301" s="7">
        <v>43465</v>
      </c>
      <c r="AA3301">
        <f>_xlfn.DAYS(טבלה1[[#This Row],[Removal_date]],טבלה1[[#This Row],[published_date]])</f>
        <v>644</v>
      </c>
      <c r="AB3301" s="4">
        <f>טבלה1[[#This Row],[price]]*טבלה1[[#This Row],[num_subscribers]]</f>
        <v>320</v>
      </c>
    </row>
    <row r="3302" spans="1:28" x14ac:dyDescent="0.3">
      <c r="A3302">
        <v>1133764</v>
      </c>
      <c r="B3302" t="s">
        <v>3252</v>
      </c>
      <c r="C3302" t="str">
        <f>LEFT(טבלה1[[#This Row],[course_title]],10)</f>
        <v>The Art of</v>
      </c>
      <c r="D3302" t="str">
        <f>RIGHT(טבלה1[[#This Row],[course_title]],10)</f>
        <v>ed to Know</v>
      </c>
      <c r="E3302" t="str">
        <f>MID(טבלה1[[#This Row],[course_title]],2,10)</f>
        <v xml:space="preserve">he Art of </v>
      </c>
      <c r="F3302" t="s">
        <v>3253</v>
      </c>
      <c r="G3302" t="str">
        <f>REPLACE(טבלה1[[#This Row],[url]],19,3,"com")</f>
        <v>https://www.udemy.com/the-art-of-logo-design/</v>
      </c>
      <c r="H3302" t="b">
        <v>1</v>
      </c>
      <c r="I3302" s="4">
        <v>20</v>
      </c>
      <c r="J3302" s="5">
        <v>0</v>
      </c>
      <c r="K3302" s="5">
        <v>0</v>
      </c>
      <c r="L3302" s="5">
        <v>18</v>
      </c>
      <c r="M3302">
        <v>1</v>
      </c>
      <c r="N3302" t="str">
        <f>VLOOKUP(טבלה1[[#This Row],[level_id]],Level_id!$A$2:$B$5,2)</f>
        <v>All levels</v>
      </c>
      <c r="O3302" t="str">
        <f>LOWER(טבלה1[[#This Row],[level_desc]])</f>
        <v>all levels</v>
      </c>
      <c r="P3302" s="3" t="str">
        <f>UPPER(טבלה1[[#This Row],[small letters]])</f>
        <v>ALL LEVELS</v>
      </c>
      <c r="Q3302">
        <f>LEN(טבלה1[[#This Row],[no spaces]])</f>
        <v>10</v>
      </c>
      <c r="R3302" t="str">
        <f>TRIM(טבלה1[[#This Row],[small letters]])</f>
        <v>all levels</v>
      </c>
      <c r="S3302" s="6">
        <v>1</v>
      </c>
      <c r="T3302" s="12">
        <v>42803</v>
      </c>
      <c r="U3302" s="6">
        <f>DAY(טבלה1[[#This Row],[published_date]])</f>
        <v>9</v>
      </c>
      <c r="V3302" s="6">
        <f>MONTH(טבלה1[[#This Row],[published_date]])</f>
        <v>3</v>
      </c>
      <c r="W3302" s="6">
        <f>YEAR(טבלה1[[#This Row],[published_date]])</f>
        <v>2017</v>
      </c>
      <c r="X3302">
        <v>2</v>
      </c>
      <c r="Y3302" t="str">
        <f>VLOOKUP(טבלה1[[#This Row],[subject_id]],Subject_id!$A$2:$B$5,2)</f>
        <v>Graphic Design</v>
      </c>
      <c r="Z3302" s="7">
        <v>43734</v>
      </c>
      <c r="AA3302">
        <f>_xlfn.DAYS(טבלה1[[#This Row],[Removal_date]],טבלה1[[#This Row],[published_date]])</f>
        <v>931</v>
      </c>
      <c r="AB3302" s="4">
        <f>טבלה1[[#This Row],[price]]*טבלה1[[#This Row],[num_subscribers]]</f>
        <v>0</v>
      </c>
    </row>
    <row r="3303" spans="1:28" x14ac:dyDescent="0.3">
      <c r="A3303">
        <v>1134692</v>
      </c>
      <c r="B3303" t="s">
        <v>3324</v>
      </c>
      <c r="C3303" t="str">
        <f>LEFT(טבלה1[[#This Row],[course_title]],10)</f>
        <v>Learn Inks</v>
      </c>
      <c r="D3303" t="str">
        <f>RIGHT(טבלה1[[#This Row],[course_title]],10)</f>
        <v xml:space="preserve"> Game Arts</v>
      </c>
      <c r="E3303" t="str">
        <f>MID(טבלה1[[#This Row],[course_title]],2,10)</f>
        <v>earn Inksc</v>
      </c>
      <c r="F3303" t="s">
        <v>3325</v>
      </c>
      <c r="G3303" t="str">
        <f>REPLACE(טבלה1[[#This Row],[url]],19,3,"com")</f>
        <v>https://www.udemy.com/design-logos-and-game-arts-inkscape/</v>
      </c>
      <c r="H3303" t="b">
        <v>1</v>
      </c>
      <c r="I3303" s="4">
        <v>20</v>
      </c>
      <c r="J3303" s="5">
        <v>1675</v>
      </c>
      <c r="K3303" s="5">
        <v>20</v>
      </c>
      <c r="L3303" s="5">
        <v>12</v>
      </c>
      <c r="M3303">
        <v>2</v>
      </c>
      <c r="N3303" t="str">
        <f>VLOOKUP(טבלה1[[#This Row],[level_id]],Level_id!$A$2:$B$5,2)</f>
        <v>Beginner Level</v>
      </c>
      <c r="O3303" t="str">
        <f>LOWER(טבלה1[[#This Row],[level_desc]])</f>
        <v>beginner level</v>
      </c>
      <c r="P3303" s="3" t="str">
        <f>UPPER(טבלה1[[#This Row],[small letters]])</f>
        <v>BEGINNER LEVEL</v>
      </c>
      <c r="Q3303">
        <f>LEN(טבלה1[[#This Row],[no spaces]])</f>
        <v>14</v>
      </c>
      <c r="R3303" t="str">
        <f>TRIM(טבלה1[[#This Row],[small letters]])</f>
        <v>beginner level</v>
      </c>
      <c r="S3303" s="6">
        <v>1</v>
      </c>
      <c r="T3303" s="12">
        <v>42809</v>
      </c>
      <c r="U3303" s="6">
        <f>DAY(טבלה1[[#This Row],[published_date]])</f>
        <v>15</v>
      </c>
      <c r="V3303" s="6">
        <f>MONTH(טבלה1[[#This Row],[published_date]])</f>
        <v>3</v>
      </c>
      <c r="W3303" s="6">
        <f>YEAR(טבלה1[[#This Row],[published_date]])</f>
        <v>2017</v>
      </c>
      <c r="X3303">
        <v>2</v>
      </c>
      <c r="Y3303" t="str">
        <f>VLOOKUP(טבלה1[[#This Row],[subject_id]],Subject_id!$A$2:$B$5,2)</f>
        <v>Graphic Design</v>
      </c>
      <c r="Z3303" s="7">
        <v>43465</v>
      </c>
      <c r="AA3303">
        <f>_xlfn.DAYS(טבלה1[[#This Row],[Removal_date]],טבלה1[[#This Row],[published_date]])</f>
        <v>656</v>
      </c>
      <c r="AB3303" s="4">
        <f>טבלה1[[#This Row],[price]]*טבלה1[[#This Row],[num_subscribers]]</f>
        <v>33500</v>
      </c>
    </row>
    <row r="3304" spans="1:28" x14ac:dyDescent="0.3">
      <c r="A3304">
        <v>1134842</v>
      </c>
      <c r="B3304" t="s">
        <v>4667</v>
      </c>
      <c r="C3304" t="str">
        <f>LEFT(טבלה1[[#This Row],[course_title]],10)</f>
        <v>Easy Guita</v>
      </c>
      <c r="D3304" t="str">
        <f>RIGHT(טבלה1[[#This Row],[course_title]],10)</f>
        <v>nd Harmony</v>
      </c>
      <c r="E3304" t="str">
        <f>MID(טבלה1[[#This Row],[course_title]],2,10)</f>
        <v>asy Guitar</v>
      </c>
      <c r="F3304" t="s">
        <v>4668</v>
      </c>
      <c r="G3304" t="str">
        <f>REPLACE(טבלה1[[#This Row],[url]],19,3,"com")</f>
        <v>https://www.udemy.com/easy-guitar-songwriting/</v>
      </c>
      <c r="H3304" t="b">
        <v>1</v>
      </c>
      <c r="I3304" s="4">
        <v>20</v>
      </c>
      <c r="J3304" s="5">
        <v>82</v>
      </c>
      <c r="K3304" s="5">
        <v>3</v>
      </c>
      <c r="L3304" s="5">
        <v>62</v>
      </c>
      <c r="M3304">
        <v>2</v>
      </c>
      <c r="N3304" t="str">
        <f>VLOOKUP(טבלה1[[#This Row],[level_id]],Level_id!$A$2:$B$5,2)</f>
        <v>Beginner Level</v>
      </c>
      <c r="O3304" t="str">
        <f>LOWER(טבלה1[[#This Row],[level_desc]])</f>
        <v>beginner level</v>
      </c>
      <c r="P3304" s="3" t="str">
        <f>UPPER(טבלה1[[#This Row],[small letters]])</f>
        <v>BEGINNER LEVEL</v>
      </c>
      <c r="Q3304">
        <f>LEN(טבלה1[[#This Row],[no spaces]])</f>
        <v>14</v>
      </c>
      <c r="R3304" t="str">
        <f>TRIM(טבלה1[[#This Row],[small letters]])</f>
        <v>beginner level</v>
      </c>
      <c r="S3304" s="6">
        <v>3.5</v>
      </c>
      <c r="T3304" s="12">
        <v>42808</v>
      </c>
      <c r="U3304" s="6">
        <f>DAY(טבלה1[[#This Row],[published_date]])</f>
        <v>14</v>
      </c>
      <c r="V3304" s="6">
        <f>MONTH(טבלה1[[#This Row],[published_date]])</f>
        <v>3</v>
      </c>
      <c r="W3304" s="6">
        <f>YEAR(טבלה1[[#This Row],[published_date]])</f>
        <v>2017</v>
      </c>
      <c r="X3304">
        <v>3</v>
      </c>
      <c r="Y3304" t="str">
        <f>VLOOKUP(טבלה1[[#This Row],[subject_id]],Subject_id!$A$2:$B$5,2)</f>
        <v>Musical Instruments</v>
      </c>
      <c r="Z3304" s="7">
        <v>43465</v>
      </c>
      <c r="AA3304">
        <f>_xlfn.DAYS(טבלה1[[#This Row],[Removal_date]],טבלה1[[#This Row],[published_date]])</f>
        <v>657</v>
      </c>
      <c r="AB3304" s="4">
        <f>טבלה1[[#This Row],[price]]*טבלה1[[#This Row],[num_subscribers]]</f>
        <v>1640</v>
      </c>
    </row>
    <row r="3305" spans="1:28" x14ac:dyDescent="0.3">
      <c r="A3305">
        <v>1137738</v>
      </c>
      <c r="B3305" t="s">
        <v>2488</v>
      </c>
      <c r="C3305" t="str">
        <f>LEFT(טבלה1[[#This Row],[course_title]],10)</f>
        <v xml:space="preserve">Photoshop </v>
      </c>
      <c r="D3305" t="str">
        <f>RIGHT(טבלה1[[#This Row],[course_title]],10)</f>
        <v>de Efectos</v>
      </c>
      <c r="E3305" t="str">
        <f>MID(טבלה1[[#This Row],[course_title]],2,10)</f>
        <v>hotoshop -</v>
      </c>
      <c r="F3305" t="s">
        <v>2489</v>
      </c>
      <c r="G3305" t="str">
        <f>REPLACE(טבלה1[[#This Row],[url]],19,3,"com")</f>
        <v>https://www.udemy.com/photoshop-creacion-de-efectos/</v>
      </c>
      <c r="H3305" t="b">
        <v>1</v>
      </c>
      <c r="I3305" s="4">
        <v>20</v>
      </c>
      <c r="J3305" s="5">
        <v>0</v>
      </c>
      <c r="K3305" s="5">
        <v>0</v>
      </c>
      <c r="L3305" s="5">
        <v>11</v>
      </c>
      <c r="M3305">
        <v>2</v>
      </c>
      <c r="N3305" t="str">
        <f>VLOOKUP(טבלה1[[#This Row],[level_id]],Level_id!$A$2:$B$5,2)</f>
        <v>Beginner Level</v>
      </c>
      <c r="O3305" t="str">
        <f>LOWER(טבלה1[[#This Row],[level_desc]])</f>
        <v>beginner level</v>
      </c>
      <c r="P3305" s="3" t="str">
        <f>UPPER(טבלה1[[#This Row],[small letters]])</f>
        <v>BEGINNER LEVEL</v>
      </c>
      <c r="Q3305">
        <f>LEN(טבלה1[[#This Row],[no spaces]])</f>
        <v>14</v>
      </c>
      <c r="R3305" t="str">
        <f>TRIM(טבלה1[[#This Row],[small letters]])</f>
        <v>beginner level</v>
      </c>
      <c r="S3305" s="6">
        <v>1</v>
      </c>
      <c r="T3305" s="12">
        <v>42818</v>
      </c>
      <c r="U3305" s="6">
        <f>DAY(טבלה1[[#This Row],[published_date]])</f>
        <v>24</v>
      </c>
      <c r="V3305" s="6">
        <f>MONTH(טבלה1[[#This Row],[published_date]])</f>
        <v>3</v>
      </c>
      <c r="W3305" s="6">
        <f>YEAR(טבלה1[[#This Row],[published_date]])</f>
        <v>2017</v>
      </c>
      <c r="X3305">
        <v>2</v>
      </c>
      <c r="Y3305" t="str">
        <f>VLOOKUP(טבלה1[[#This Row],[subject_id]],Subject_id!$A$2:$B$5,2)</f>
        <v>Graphic Design</v>
      </c>
      <c r="Z3305" s="7">
        <v>43465</v>
      </c>
      <c r="AA3305">
        <f>_xlfn.DAYS(טבלה1[[#This Row],[Removal_date]],טבלה1[[#This Row],[published_date]])</f>
        <v>647</v>
      </c>
      <c r="AB3305" s="4">
        <f>טבלה1[[#This Row],[price]]*טבלה1[[#This Row],[num_subscribers]]</f>
        <v>0</v>
      </c>
    </row>
    <row r="3306" spans="1:28" x14ac:dyDescent="0.3">
      <c r="A3306">
        <v>1143414</v>
      </c>
      <c r="B3306" t="s">
        <v>4650</v>
      </c>
      <c r="C3306" t="str">
        <f>LEFT(טבלה1[[#This Row],[course_title]],10)</f>
        <v>Tin Whistl</v>
      </c>
      <c r="D3306" t="str">
        <f>RIGHT(טבלה1[[#This Row],[course_title]],10)</f>
        <v>le BÃ¡sico</v>
      </c>
      <c r="E3306" t="str">
        <f>MID(טבלה1[[#This Row],[course_title]],2,10)</f>
        <v>in Whistle</v>
      </c>
      <c r="F3306" t="s">
        <v>4651</v>
      </c>
      <c r="G3306" t="str">
        <f>REPLACE(טבלה1[[#This Row],[url]],19,3,"com")</f>
        <v>https://www.udemy.com/tin-whistle-basico/</v>
      </c>
      <c r="H3306" t="b">
        <v>1</v>
      </c>
      <c r="I3306" s="4">
        <v>20</v>
      </c>
      <c r="J3306" s="5">
        <v>11</v>
      </c>
      <c r="K3306" s="5">
        <v>2</v>
      </c>
      <c r="L3306" s="5">
        <v>53</v>
      </c>
      <c r="M3306">
        <v>2</v>
      </c>
      <c r="N3306" t="str">
        <f>VLOOKUP(טבלה1[[#This Row],[level_id]],Level_id!$A$2:$B$5,2)</f>
        <v>Beginner Level</v>
      </c>
      <c r="O3306" t="str">
        <f>LOWER(טבלה1[[#This Row],[level_desc]])</f>
        <v>beginner level</v>
      </c>
      <c r="P3306" s="3" t="str">
        <f>UPPER(טבלה1[[#This Row],[small letters]])</f>
        <v>BEGINNER LEVEL</v>
      </c>
      <c r="Q3306">
        <f>LEN(טבלה1[[#This Row],[no spaces]])</f>
        <v>14</v>
      </c>
      <c r="R3306" t="str">
        <f>TRIM(טבלה1[[#This Row],[small letters]])</f>
        <v>beginner level</v>
      </c>
      <c r="S3306" s="6">
        <v>1.5</v>
      </c>
      <c r="T3306" s="12">
        <v>42872</v>
      </c>
      <c r="U3306" s="6">
        <f>DAY(טבלה1[[#This Row],[published_date]])</f>
        <v>17</v>
      </c>
      <c r="V3306" s="6">
        <f>MONTH(טבלה1[[#This Row],[published_date]])</f>
        <v>5</v>
      </c>
      <c r="W3306" s="6">
        <f>YEAR(טבלה1[[#This Row],[published_date]])</f>
        <v>2017</v>
      </c>
      <c r="X3306">
        <v>3</v>
      </c>
      <c r="Y3306" t="str">
        <f>VLOOKUP(טבלה1[[#This Row],[subject_id]],Subject_id!$A$2:$B$5,2)</f>
        <v>Musical Instruments</v>
      </c>
      <c r="Z3306" s="7">
        <v>43465</v>
      </c>
      <c r="AA3306">
        <f>_xlfn.DAYS(טבלה1[[#This Row],[Removal_date]],טבלה1[[#This Row],[published_date]])</f>
        <v>593</v>
      </c>
      <c r="AB3306" s="4">
        <f>טבלה1[[#This Row],[price]]*טבלה1[[#This Row],[num_subscribers]]</f>
        <v>220</v>
      </c>
    </row>
    <row r="3307" spans="1:28" x14ac:dyDescent="0.3">
      <c r="A3307">
        <v>1144288</v>
      </c>
      <c r="B3307" t="s">
        <v>4594</v>
      </c>
      <c r="C3307" t="str">
        <f>LEFT(טבלה1[[#This Row],[course_title]],10)</f>
        <v>Poldark TV</v>
      </c>
      <c r="D3307" t="str">
        <f>RIGHT(טבלה1[[#This Row],[course_title]],10)</f>
        <v>icklessons</v>
      </c>
      <c r="E3307" t="str">
        <f>MID(טבלה1[[#This Row],[course_title]],2,10)</f>
        <v xml:space="preserve">oldark TV </v>
      </c>
      <c r="F3307" t="s">
        <v>4595</v>
      </c>
      <c r="G3307" t="str">
        <f>REPLACE(טבלה1[[#This Row],[url]],19,3,"com")</f>
        <v>https://www.udemy.com/poldark-tv-series-soundtracks-for-piano-quicklessons/</v>
      </c>
      <c r="H3307" t="b">
        <v>1</v>
      </c>
      <c r="I3307" s="4">
        <v>20</v>
      </c>
      <c r="J3307" s="5">
        <v>8</v>
      </c>
      <c r="K3307" s="5">
        <v>1</v>
      </c>
      <c r="L3307" s="5">
        <v>9</v>
      </c>
      <c r="M3307">
        <v>2</v>
      </c>
      <c r="N3307" t="str">
        <f>VLOOKUP(טבלה1[[#This Row],[level_id]],Level_id!$A$2:$B$5,2)</f>
        <v>Beginner Level</v>
      </c>
      <c r="O3307" t="str">
        <f>LOWER(טבלה1[[#This Row],[level_desc]])</f>
        <v>beginner level</v>
      </c>
      <c r="P3307" s="3" t="str">
        <f>UPPER(טבלה1[[#This Row],[small letters]])</f>
        <v>BEGINNER LEVEL</v>
      </c>
      <c r="Q3307">
        <f>LEN(טבלה1[[#This Row],[no spaces]])</f>
        <v>14</v>
      </c>
      <c r="R3307" t="str">
        <f>TRIM(טבלה1[[#This Row],[small letters]])</f>
        <v>beginner level</v>
      </c>
      <c r="S3307" s="6">
        <v>1</v>
      </c>
      <c r="T3307" s="12">
        <v>42810</v>
      </c>
      <c r="U3307" s="6">
        <f>DAY(טבלה1[[#This Row],[published_date]])</f>
        <v>16</v>
      </c>
      <c r="V3307" s="6">
        <f>MONTH(טבלה1[[#This Row],[published_date]])</f>
        <v>3</v>
      </c>
      <c r="W3307" s="6">
        <f>YEAR(טבלה1[[#This Row],[published_date]])</f>
        <v>2017</v>
      </c>
      <c r="X3307">
        <v>3</v>
      </c>
      <c r="Y3307" t="str">
        <f>VLOOKUP(טבלה1[[#This Row],[subject_id]],Subject_id!$A$2:$B$5,2)</f>
        <v>Musical Instruments</v>
      </c>
      <c r="Z3307" s="7">
        <v>43465</v>
      </c>
      <c r="AA3307">
        <f>_xlfn.DAYS(טבלה1[[#This Row],[Removal_date]],טבלה1[[#This Row],[published_date]])</f>
        <v>655</v>
      </c>
      <c r="AB3307" s="4">
        <f>טבלה1[[#This Row],[price]]*טבלה1[[#This Row],[num_subscribers]]</f>
        <v>160</v>
      </c>
    </row>
    <row r="3308" spans="1:28" x14ac:dyDescent="0.3">
      <c r="A3308">
        <v>1147064</v>
      </c>
      <c r="B3308" t="s">
        <v>5818</v>
      </c>
      <c r="C3308" t="str">
        <f>LEFT(טבלה1[[#This Row],[course_title]],10)</f>
        <v xml:space="preserve">WordPress </v>
      </c>
      <c r="D3308" t="str">
        <f>RIGHT(טבלה1[[#This Row],[course_title]],10)</f>
        <v>g Required</v>
      </c>
      <c r="E3308" t="str">
        <f>MID(טבלה1[[#This Row],[course_title]],2,10)</f>
        <v>ordPress F</v>
      </c>
      <c r="F3308" t="s">
        <v>5819</v>
      </c>
      <c r="G3308" t="str">
        <f>REPLACE(טבלה1[[#This Row],[url]],19,3,"com")</f>
        <v>https://www.udemy.com/wordpress-for-beginners-no-coding-required/</v>
      </c>
      <c r="H3308" t="b">
        <v>1</v>
      </c>
      <c r="I3308" s="4">
        <v>20</v>
      </c>
      <c r="J3308" s="5">
        <v>3106</v>
      </c>
      <c r="K3308" s="5">
        <v>31</v>
      </c>
      <c r="L3308" s="5">
        <v>13</v>
      </c>
      <c r="M3308">
        <v>1</v>
      </c>
      <c r="N3308" t="str">
        <f>VLOOKUP(טבלה1[[#This Row],[level_id]],Level_id!$A$2:$B$5,2)</f>
        <v>All levels</v>
      </c>
      <c r="O3308" t="str">
        <f>LOWER(טבלה1[[#This Row],[level_desc]])</f>
        <v>all levels</v>
      </c>
      <c r="P3308" s="3" t="str">
        <f>UPPER(טבלה1[[#This Row],[small letters]])</f>
        <v>ALL LEVELS</v>
      </c>
      <c r="Q3308">
        <f>LEN(טבלה1[[#This Row],[no spaces]])</f>
        <v>10</v>
      </c>
      <c r="R3308" t="str">
        <f>TRIM(טבלה1[[#This Row],[small letters]])</f>
        <v>all levels</v>
      </c>
      <c r="S3308" s="6">
        <v>1</v>
      </c>
      <c r="T3308" s="12">
        <v>42840</v>
      </c>
      <c r="U3308" s="6">
        <f>DAY(טבלה1[[#This Row],[published_date]])</f>
        <v>15</v>
      </c>
      <c r="V3308" s="6">
        <f>MONTH(טבלה1[[#This Row],[published_date]])</f>
        <v>4</v>
      </c>
      <c r="W3308" s="6">
        <f>YEAR(טבלה1[[#This Row],[published_date]])</f>
        <v>2017</v>
      </c>
      <c r="X3308">
        <v>4</v>
      </c>
      <c r="Y3308" t="str">
        <f>VLOOKUP(טבלה1[[#This Row],[subject_id]],Subject_id!$A$2:$B$5,2)</f>
        <v>Web Development</v>
      </c>
      <c r="Z3308" s="7">
        <v>43734</v>
      </c>
      <c r="AA3308">
        <f>_xlfn.DAYS(טבלה1[[#This Row],[Removal_date]],טבלה1[[#This Row],[published_date]])</f>
        <v>894</v>
      </c>
      <c r="AB3308" s="4">
        <f>טבלה1[[#This Row],[price]]*טבלה1[[#This Row],[num_subscribers]]</f>
        <v>62120</v>
      </c>
    </row>
    <row r="3309" spans="1:28" x14ac:dyDescent="0.3">
      <c r="A3309">
        <v>1149564</v>
      </c>
      <c r="B3309" t="s">
        <v>1284</v>
      </c>
      <c r="C3309" t="str">
        <f>LEFT(טבלה1[[#This Row],[course_title]],10)</f>
        <v xml:space="preserve">The Forex </v>
      </c>
      <c r="D3309" t="str">
        <f>RIGHT(טבלה1[[#This Row],[course_title]],10)</f>
        <v>g Strategy</v>
      </c>
      <c r="E3309" t="str">
        <f>MID(טבלה1[[#This Row],[course_title]],2,10)</f>
        <v>he Forex P</v>
      </c>
      <c r="F3309" t="s">
        <v>1285</v>
      </c>
      <c r="G3309" t="str">
        <f>REPLACE(טבלה1[[#This Row],[url]],19,3,"com")</f>
        <v>https://www.udemy.com/the-forex-pivot-points-trading-strategy/</v>
      </c>
      <c r="H3309" t="b">
        <v>1</v>
      </c>
      <c r="I3309" s="4">
        <v>20</v>
      </c>
      <c r="J3309" s="5">
        <v>21</v>
      </c>
      <c r="K3309" s="5">
        <v>2</v>
      </c>
      <c r="L3309" s="5">
        <v>12</v>
      </c>
      <c r="M3309">
        <v>1</v>
      </c>
      <c r="N3309" t="str">
        <f>VLOOKUP(טבלה1[[#This Row],[level_id]],Level_id!$A$2:$B$5,2)</f>
        <v>All levels</v>
      </c>
      <c r="O3309" t="str">
        <f>LOWER(טבלה1[[#This Row],[level_desc]])</f>
        <v>all levels</v>
      </c>
      <c r="P3309" s="3" t="str">
        <f>UPPER(טבלה1[[#This Row],[small letters]])</f>
        <v>ALL LEVELS</v>
      </c>
      <c r="Q3309">
        <f>LEN(טבלה1[[#This Row],[no spaces]])</f>
        <v>10</v>
      </c>
      <c r="R3309" t="str">
        <f>TRIM(טבלה1[[#This Row],[small letters]])</f>
        <v>all levels</v>
      </c>
      <c r="S3309" s="6">
        <v>2</v>
      </c>
      <c r="T3309" s="12">
        <v>42816</v>
      </c>
      <c r="U3309" s="6">
        <f>DAY(טבלה1[[#This Row],[published_date]])</f>
        <v>22</v>
      </c>
      <c r="V3309" s="6">
        <f>MONTH(טבלה1[[#This Row],[published_date]])</f>
        <v>3</v>
      </c>
      <c r="W3309" s="6">
        <f>YEAR(טבלה1[[#This Row],[published_date]])</f>
        <v>2017</v>
      </c>
      <c r="X3309">
        <v>1</v>
      </c>
      <c r="Y3309" t="str">
        <f>VLOOKUP(טבלה1[[#This Row],[subject_id]],Subject_id!$A$2:$B$5,2)</f>
        <v>Business Finance</v>
      </c>
      <c r="Z3309" s="7">
        <v>43318</v>
      </c>
      <c r="AA3309">
        <f>_xlfn.DAYS(טבלה1[[#This Row],[Removal_date]],טבלה1[[#This Row],[published_date]])</f>
        <v>502</v>
      </c>
      <c r="AB3309" s="4">
        <f>טבלה1[[#This Row],[price]]*טבלה1[[#This Row],[num_subscribers]]</f>
        <v>420</v>
      </c>
    </row>
    <row r="3310" spans="1:28" x14ac:dyDescent="0.3">
      <c r="A3310">
        <v>1149656</v>
      </c>
      <c r="B3310" t="s">
        <v>2514</v>
      </c>
      <c r="C3310" t="str">
        <f>LEFT(טבלה1[[#This Row],[course_title]],10)</f>
        <v xml:space="preserve">Mastering </v>
      </c>
      <c r="D3310" t="str">
        <f>RIGHT(טבלה1[[#This Row],[course_title]],10)</f>
        <v xml:space="preserve"> Photoshop</v>
      </c>
      <c r="E3310" t="str">
        <f>MID(טבלה1[[#This Row],[course_title]],2,10)</f>
        <v>astering a</v>
      </c>
      <c r="F3310" t="s">
        <v>2515</v>
      </c>
      <c r="G3310" t="str">
        <f>REPLACE(טבלה1[[#This Row],[url]],19,3,"com")</f>
        <v>https://www.udemy.com/advanced-photoshop-practical-projectspsd-files/</v>
      </c>
      <c r="H3310" t="b">
        <v>1</v>
      </c>
      <c r="I3310" s="4">
        <v>20</v>
      </c>
      <c r="J3310" s="5">
        <v>5787</v>
      </c>
      <c r="K3310" s="5">
        <v>40</v>
      </c>
      <c r="L3310" s="5">
        <v>21</v>
      </c>
      <c r="M3310">
        <v>4</v>
      </c>
      <c r="N3310" t="str">
        <f>VLOOKUP(טבלה1[[#This Row],[level_id]],Level_id!$A$2:$B$5,2)</f>
        <v>Intermediate Level</v>
      </c>
      <c r="O3310" t="str">
        <f>LOWER(טבלה1[[#This Row],[level_desc]])</f>
        <v>intermediate level</v>
      </c>
      <c r="P3310" s="3" t="str">
        <f>UPPER(טבלה1[[#This Row],[small letters]])</f>
        <v>INTERMEDIATE LEVEL</v>
      </c>
      <c r="Q3310">
        <f>LEN(טבלה1[[#This Row],[no spaces]])</f>
        <v>18</v>
      </c>
      <c r="R3310" t="str">
        <f>TRIM(טבלה1[[#This Row],[small letters]])</f>
        <v>intermediate level</v>
      </c>
      <c r="S3310" s="6">
        <v>2</v>
      </c>
      <c r="T3310" s="12">
        <v>42852</v>
      </c>
      <c r="U3310" s="6">
        <f>DAY(טבלה1[[#This Row],[published_date]])</f>
        <v>27</v>
      </c>
      <c r="V3310" s="6">
        <f>MONTH(טבלה1[[#This Row],[published_date]])</f>
        <v>4</v>
      </c>
      <c r="W3310" s="6">
        <f>YEAR(טבלה1[[#This Row],[published_date]])</f>
        <v>2017</v>
      </c>
      <c r="X3310">
        <v>2</v>
      </c>
      <c r="Y3310" t="str">
        <f>VLOOKUP(טבלה1[[#This Row],[subject_id]],Subject_id!$A$2:$B$5,2)</f>
        <v>Graphic Design</v>
      </c>
      <c r="Z3310" s="7">
        <v>44114</v>
      </c>
      <c r="AA3310">
        <f>_xlfn.DAYS(טבלה1[[#This Row],[Removal_date]],טבלה1[[#This Row],[published_date]])</f>
        <v>1262</v>
      </c>
      <c r="AB3310" s="4">
        <f>טבלה1[[#This Row],[price]]*טבלה1[[#This Row],[num_subscribers]]</f>
        <v>115740</v>
      </c>
    </row>
    <row r="3311" spans="1:28" x14ac:dyDescent="0.3">
      <c r="A3311">
        <v>1153710</v>
      </c>
      <c r="B3311" t="s">
        <v>3330</v>
      </c>
      <c r="C3311" t="str">
        <f>LEFT(טבלה1[[#This Row],[course_title]],10)</f>
        <v>Learn Adob</v>
      </c>
      <c r="D3311" t="str">
        <f>RIGHT(טבלה1[[#This Row],[course_title]],10)</f>
        <v>ofessional</v>
      </c>
      <c r="E3311" t="str">
        <f>MID(טבלה1[[#This Row],[course_title]],2,10)</f>
        <v>earn Adobe</v>
      </c>
      <c r="F3311" t="s">
        <v>3331</v>
      </c>
      <c r="G3311" t="str">
        <f>REPLACE(טבלה1[[#This Row],[url]],19,3,"com")</f>
        <v>https://www.udemy.com/learn-adobe-photoshop-hot-skill-of-today/</v>
      </c>
      <c r="H3311" t="b">
        <v>1</v>
      </c>
      <c r="I3311" s="4">
        <v>20</v>
      </c>
      <c r="J3311" s="5">
        <v>1276</v>
      </c>
      <c r="K3311" s="5">
        <v>3</v>
      </c>
      <c r="L3311" s="5">
        <v>19</v>
      </c>
      <c r="M3311">
        <v>2</v>
      </c>
      <c r="N3311" t="str">
        <f>VLOOKUP(טבלה1[[#This Row],[level_id]],Level_id!$A$2:$B$5,2)</f>
        <v>Beginner Level</v>
      </c>
      <c r="O3311" t="str">
        <f>LOWER(טבלה1[[#This Row],[level_desc]])</f>
        <v>beginner level</v>
      </c>
      <c r="P3311" s="3" t="str">
        <f>UPPER(טבלה1[[#This Row],[small letters]])</f>
        <v>BEGINNER LEVEL</v>
      </c>
      <c r="Q3311">
        <f>LEN(טבלה1[[#This Row],[no spaces]])</f>
        <v>14</v>
      </c>
      <c r="R3311" t="str">
        <f>TRIM(טבלה1[[#This Row],[small letters]])</f>
        <v>beginner level</v>
      </c>
      <c r="S3311" s="6">
        <v>3.5</v>
      </c>
      <c r="T3311" s="12">
        <v>42830</v>
      </c>
      <c r="U3311" s="6">
        <f>DAY(טבלה1[[#This Row],[published_date]])</f>
        <v>5</v>
      </c>
      <c r="V3311" s="6">
        <f>MONTH(טבלה1[[#This Row],[published_date]])</f>
        <v>4</v>
      </c>
      <c r="W3311" s="6">
        <f>YEAR(טבלה1[[#This Row],[published_date]])</f>
        <v>2017</v>
      </c>
      <c r="X3311">
        <v>2</v>
      </c>
      <c r="Y3311" t="str">
        <f>VLOOKUP(טבלה1[[#This Row],[subject_id]],Subject_id!$A$2:$B$5,2)</f>
        <v>Graphic Design</v>
      </c>
      <c r="Z3311" s="7">
        <v>43465</v>
      </c>
      <c r="AA3311">
        <f>_xlfn.DAYS(טבלה1[[#This Row],[Removal_date]],טבלה1[[#This Row],[published_date]])</f>
        <v>635</v>
      </c>
      <c r="AB3311" s="4">
        <f>טבלה1[[#This Row],[price]]*טבלה1[[#This Row],[num_subscribers]]</f>
        <v>25520</v>
      </c>
    </row>
    <row r="3312" spans="1:28" x14ac:dyDescent="0.3">
      <c r="A3312">
        <v>1153854</v>
      </c>
      <c r="B3312" t="s">
        <v>2030</v>
      </c>
      <c r="C3312" t="str">
        <f>LEFT(טבלה1[[#This Row],[course_title]],10)</f>
        <v>Working Ca</v>
      </c>
      <c r="D3312" t="str">
        <f>RIGHT(טבלה1[[#This Row],[course_title]],10)</f>
        <v>t analysts</v>
      </c>
      <c r="E3312" t="str">
        <f>MID(טבלה1[[#This Row],[course_title]],2,10)</f>
        <v>orking Cap</v>
      </c>
      <c r="F3312" t="s">
        <v>2031</v>
      </c>
      <c r="G3312" t="str">
        <f>REPLACE(טבלה1[[#This Row],[url]],19,3,"com")</f>
        <v>https://www.udemy.com/working-capital-assessment-for-bankers-credit-analysts/</v>
      </c>
      <c r="H3312" t="b">
        <v>1</v>
      </c>
      <c r="I3312" s="4">
        <v>20</v>
      </c>
      <c r="J3312" s="5">
        <v>4</v>
      </c>
      <c r="K3312" s="5">
        <v>0</v>
      </c>
      <c r="L3312" s="5">
        <v>29</v>
      </c>
      <c r="M3312">
        <v>2</v>
      </c>
      <c r="N3312" t="str">
        <f>VLOOKUP(טבלה1[[#This Row],[level_id]],Level_id!$A$2:$B$5,2)</f>
        <v>Beginner Level</v>
      </c>
      <c r="O3312" t="str">
        <f>LOWER(טבלה1[[#This Row],[level_desc]])</f>
        <v>beginner level</v>
      </c>
      <c r="P3312" s="3" t="str">
        <f>UPPER(טבלה1[[#This Row],[small letters]])</f>
        <v>BEGINNER LEVEL</v>
      </c>
      <c r="Q3312">
        <f>LEN(טבלה1[[#This Row],[no spaces]])</f>
        <v>14</v>
      </c>
      <c r="R3312" t="str">
        <f>TRIM(טבלה1[[#This Row],[small letters]])</f>
        <v>beginner level</v>
      </c>
      <c r="S3312" s="6">
        <v>7</v>
      </c>
      <c r="T3312" s="12">
        <v>42831</v>
      </c>
      <c r="U3312" s="6">
        <f>DAY(טבלה1[[#This Row],[published_date]])</f>
        <v>6</v>
      </c>
      <c r="V3312" s="6">
        <f>MONTH(טבלה1[[#This Row],[published_date]])</f>
        <v>4</v>
      </c>
      <c r="W3312" s="6">
        <f>YEAR(טבלה1[[#This Row],[published_date]])</f>
        <v>2017</v>
      </c>
      <c r="X3312">
        <v>1</v>
      </c>
      <c r="Y3312" t="str">
        <f>VLOOKUP(טבלה1[[#This Row],[subject_id]],Subject_id!$A$2:$B$5,2)</f>
        <v>Business Finance</v>
      </c>
      <c r="Z3312" s="7">
        <v>43465</v>
      </c>
      <c r="AA3312">
        <f>_xlfn.DAYS(טבלה1[[#This Row],[Removal_date]],טבלה1[[#This Row],[published_date]])</f>
        <v>634</v>
      </c>
      <c r="AB3312" s="4">
        <f>טבלה1[[#This Row],[price]]*טבלה1[[#This Row],[num_subscribers]]</f>
        <v>80</v>
      </c>
    </row>
    <row r="3313" spans="1:28" x14ac:dyDescent="0.3">
      <c r="A3313">
        <v>1153876</v>
      </c>
      <c r="B3313" t="s">
        <v>1988</v>
      </c>
      <c r="C3313" t="str">
        <f>LEFT(טבלה1[[#This Row],[course_title]],10)</f>
        <v xml:space="preserve">Term Loan </v>
      </c>
      <c r="D3313" t="str">
        <f>RIGHT(טבלה1[[#This Row],[course_title]],10)</f>
        <v>t analysts</v>
      </c>
      <c r="E3313" t="str">
        <f>MID(טבלה1[[#This Row],[course_title]],2,10)</f>
        <v>erm Loan A</v>
      </c>
      <c r="F3313" t="s">
        <v>1989</v>
      </c>
      <c r="G3313" t="str">
        <f>REPLACE(טבלה1[[#This Row],[url]],19,3,"com")</f>
        <v>https://www.udemy.com/term-loan-appraisal-for-bankers-credit-analysts/</v>
      </c>
      <c r="H3313" t="b">
        <v>1</v>
      </c>
      <c r="I3313" s="4">
        <v>20</v>
      </c>
      <c r="J3313" s="5">
        <v>11</v>
      </c>
      <c r="K3313" s="5">
        <v>2</v>
      </c>
      <c r="L3313" s="5">
        <v>28</v>
      </c>
      <c r="M3313">
        <v>2</v>
      </c>
      <c r="N3313" t="str">
        <f>VLOOKUP(טבלה1[[#This Row],[level_id]],Level_id!$A$2:$B$5,2)</f>
        <v>Beginner Level</v>
      </c>
      <c r="O3313" t="str">
        <f>LOWER(טבלה1[[#This Row],[level_desc]])</f>
        <v>beginner level</v>
      </c>
      <c r="P3313" s="3" t="str">
        <f>UPPER(טבלה1[[#This Row],[small letters]])</f>
        <v>BEGINNER LEVEL</v>
      </c>
      <c r="Q3313">
        <f>LEN(טבלה1[[#This Row],[no spaces]])</f>
        <v>14</v>
      </c>
      <c r="R3313" t="str">
        <f>TRIM(טבלה1[[#This Row],[small letters]])</f>
        <v>beginner level</v>
      </c>
      <c r="S3313" s="6">
        <v>6.5</v>
      </c>
      <c r="T3313" s="12">
        <v>42828</v>
      </c>
      <c r="U3313" s="6">
        <f>DAY(טבלה1[[#This Row],[published_date]])</f>
        <v>3</v>
      </c>
      <c r="V3313" s="6">
        <f>MONTH(טבלה1[[#This Row],[published_date]])</f>
        <v>4</v>
      </c>
      <c r="W3313" s="6">
        <f>YEAR(טבלה1[[#This Row],[published_date]])</f>
        <v>2017</v>
      </c>
      <c r="X3313">
        <v>1</v>
      </c>
      <c r="Y3313" t="str">
        <f>VLOOKUP(טבלה1[[#This Row],[subject_id]],Subject_id!$A$2:$B$5,2)</f>
        <v>Business Finance</v>
      </c>
      <c r="Z3313" s="7">
        <v>43465</v>
      </c>
      <c r="AA3313">
        <f>_xlfn.DAYS(טבלה1[[#This Row],[Removal_date]],טבלה1[[#This Row],[published_date]])</f>
        <v>637</v>
      </c>
      <c r="AB3313" s="4">
        <f>טבלה1[[#This Row],[price]]*טבלה1[[#This Row],[num_subscribers]]</f>
        <v>220</v>
      </c>
    </row>
    <row r="3314" spans="1:28" x14ac:dyDescent="0.3">
      <c r="A3314">
        <v>1157298</v>
      </c>
      <c r="B3314" t="s">
        <v>922</v>
      </c>
      <c r="C3314" t="str">
        <f>LEFT(טבלה1[[#This Row],[course_title]],10)</f>
        <v>Introducti</v>
      </c>
      <c r="D3314" t="str">
        <f>RIGHT(טבלה1[[#This Row],[course_title]],10)</f>
        <v xml:space="preserve"> Beginners</v>
      </c>
      <c r="E3314" t="str">
        <f>MID(טבלה1[[#This Row],[course_title]],2,10)</f>
        <v>ntroductio</v>
      </c>
      <c r="F3314" t="s">
        <v>923</v>
      </c>
      <c r="G3314" t="str">
        <f>REPLACE(טבלה1[[#This Row],[url]],19,3,"com")</f>
        <v>https://www.udemy.com/introduction-to-forex-trading-business-for-beginners/</v>
      </c>
      <c r="H3314" t="b">
        <v>1</v>
      </c>
      <c r="I3314" s="4">
        <v>20</v>
      </c>
      <c r="J3314" s="5">
        <v>0</v>
      </c>
      <c r="K3314" s="5">
        <v>0</v>
      </c>
      <c r="L3314" s="5">
        <v>27</v>
      </c>
      <c r="M3314">
        <v>2</v>
      </c>
      <c r="N3314" t="str">
        <f>VLOOKUP(טבלה1[[#This Row],[level_id]],Level_id!$A$2:$B$5,2)</f>
        <v>Beginner Level</v>
      </c>
      <c r="O3314" t="str">
        <f>LOWER(טבלה1[[#This Row],[level_desc]])</f>
        <v>beginner level</v>
      </c>
      <c r="P3314" s="3" t="str">
        <f>UPPER(טבלה1[[#This Row],[small letters]])</f>
        <v>BEGINNER LEVEL</v>
      </c>
      <c r="Q3314">
        <f>LEN(טבלה1[[#This Row],[no spaces]])</f>
        <v>14</v>
      </c>
      <c r="R3314" t="str">
        <f>TRIM(טבלה1[[#This Row],[small letters]])</f>
        <v>beginner level</v>
      </c>
      <c r="S3314" s="6">
        <v>1.5</v>
      </c>
      <c r="T3314" s="12">
        <v>42848</v>
      </c>
      <c r="U3314" s="6">
        <f>DAY(טבלה1[[#This Row],[published_date]])</f>
        <v>23</v>
      </c>
      <c r="V3314" s="6">
        <f>MONTH(טבלה1[[#This Row],[published_date]])</f>
        <v>4</v>
      </c>
      <c r="W3314" s="6">
        <f>YEAR(טבלה1[[#This Row],[published_date]])</f>
        <v>2017</v>
      </c>
      <c r="X3314">
        <v>1</v>
      </c>
      <c r="Y3314" t="str">
        <f>VLOOKUP(טבלה1[[#This Row],[subject_id]],Subject_id!$A$2:$B$5,2)</f>
        <v>Business Finance</v>
      </c>
      <c r="Z3314" s="7">
        <v>43465</v>
      </c>
      <c r="AA3314">
        <f>_xlfn.DAYS(טבלה1[[#This Row],[Removal_date]],טבלה1[[#This Row],[published_date]])</f>
        <v>617</v>
      </c>
      <c r="AB3314" s="4">
        <f>טבלה1[[#This Row],[price]]*טבלה1[[#This Row],[num_subscribers]]</f>
        <v>0</v>
      </c>
    </row>
    <row r="3315" spans="1:28" x14ac:dyDescent="0.3">
      <c r="A3315">
        <v>1158854</v>
      </c>
      <c r="B3315" t="s">
        <v>3372</v>
      </c>
      <c r="C3315" t="str">
        <f>LEFT(טבלה1[[#This Row],[course_title]],10)</f>
        <v>Affinity D</v>
      </c>
      <c r="D3315" t="str">
        <f>RIGHT(טבלה1[[#This Row],[course_title]],10)</f>
        <v xml:space="preserve"> beginners</v>
      </c>
      <c r="E3315" t="str">
        <f>MID(טבלה1[[#This Row],[course_title]],2,10)</f>
        <v>ffinity De</v>
      </c>
      <c r="F3315" t="s">
        <v>3373</v>
      </c>
      <c r="G3315" t="str">
        <f>REPLACE(טבלה1[[#This Row],[url]],19,3,"com")</f>
        <v>https://www.udemy.com/affinity-designer-for-beginners-dc/</v>
      </c>
      <c r="H3315" t="b">
        <v>1</v>
      </c>
      <c r="I3315" s="4">
        <v>20</v>
      </c>
      <c r="J3315" s="5">
        <v>30</v>
      </c>
      <c r="K3315" s="5">
        <v>6</v>
      </c>
      <c r="L3315" s="5">
        <v>23</v>
      </c>
      <c r="M3315">
        <v>2</v>
      </c>
      <c r="N3315" t="str">
        <f>VLOOKUP(טבלה1[[#This Row],[level_id]],Level_id!$A$2:$B$5,2)</f>
        <v>Beginner Level</v>
      </c>
      <c r="O3315" t="str">
        <f>LOWER(טבלה1[[#This Row],[level_desc]])</f>
        <v>beginner level</v>
      </c>
      <c r="P3315" s="3" t="str">
        <f>UPPER(טבלה1[[#This Row],[small letters]])</f>
        <v>BEGINNER LEVEL</v>
      </c>
      <c r="Q3315">
        <f>LEN(טבלה1[[#This Row],[no spaces]])</f>
        <v>14</v>
      </c>
      <c r="R3315" t="str">
        <f>TRIM(טבלה1[[#This Row],[small letters]])</f>
        <v>beginner level</v>
      </c>
      <c r="S3315" s="6">
        <v>4.5</v>
      </c>
      <c r="T3315" s="12">
        <v>42856</v>
      </c>
      <c r="U3315" s="6">
        <f>DAY(טבלה1[[#This Row],[published_date]])</f>
        <v>1</v>
      </c>
      <c r="V3315" s="6">
        <f>MONTH(טבלה1[[#This Row],[published_date]])</f>
        <v>5</v>
      </c>
      <c r="W3315" s="6">
        <f>YEAR(טבלה1[[#This Row],[published_date]])</f>
        <v>2017</v>
      </c>
      <c r="X3315">
        <v>2</v>
      </c>
      <c r="Y3315" t="str">
        <f>VLOOKUP(טבלה1[[#This Row],[subject_id]],Subject_id!$A$2:$B$5,2)</f>
        <v>Graphic Design</v>
      </c>
      <c r="Z3315" s="7">
        <v>43465</v>
      </c>
      <c r="AA3315">
        <f>_xlfn.DAYS(טבלה1[[#This Row],[Removal_date]],טבלה1[[#This Row],[published_date]])</f>
        <v>609</v>
      </c>
      <c r="AB3315" s="4">
        <f>טבלה1[[#This Row],[price]]*טבלה1[[#This Row],[num_subscribers]]</f>
        <v>600</v>
      </c>
    </row>
    <row r="3316" spans="1:28" x14ac:dyDescent="0.3">
      <c r="A3316">
        <v>1159822</v>
      </c>
      <c r="B3316" t="s">
        <v>7289</v>
      </c>
      <c r="C3316" t="str">
        <f>LEFT(טבלה1[[#This Row],[course_title]],10)</f>
        <v xml:space="preserve">Mastering </v>
      </c>
      <c r="D3316" t="str">
        <f>RIGHT(טבלה1[[#This Row],[course_title]],10)</f>
        <v>K Commands</v>
      </c>
      <c r="E3316" t="str">
        <f>MID(טבלה1[[#This Row],[course_title]],2,10)</f>
        <v>astering U</v>
      </c>
      <c r="F3316" t="s">
        <v>7290</v>
      </c>
      <c r="G3316" t="str">
        <f>REPLACE(טבלה1[[#This Row],[url]],19,3,"com")</f>
        <v>https://www.udemy.com/mastering-unix-commands/</v>
      </c>
      <c r="H3316" t="b">
        <v>1</v>
      </c>
      <c r="I3316" s="4">
        <v>20</v>
      </c>
      <c r="J3316" s="5">
        <v>358</v>
      </c>
      <c r="K3316" s="5">
        <v>0</v>
      </c>
      <c r="L3316" s="5">
        <v>23</v>
      </c>
      <c r="M3316">
        <v>1</v>
      </c>
      <c r="N3316" t="str">
        <f>VLOOKUP(טבלה1[[#This Row],[level_id]],Level_id!$A$2:$B$5,2)</f>
        <v>All levels</v>
      </c>
      <c r="O3316" t="str">
        <f>LOWER(טבלה1[[#This Row],[level_desc]])</f>
        <v>all levels</v>
      </c>
      <c r="P3316" s="3" t="str">
        <f>UPPER(טבלה1[[#This Row],[small letters]])</f>
        <v>ALL LEVELS</v>
      </c>
      <c r="Q3316">
        <f>LEN(טבלה1[[#This Row],[no spaces]])</f>
        <v>10</v>
      </c>
      <c r="R3316" t="str">
        <f>TRIM(טבלה1[[#This Row],[small letters]])</f>
        <v>all levels</v>
      </c>
      <c r="S3316" s="6">
        <v>2</v>
      </c>
      <c r="T3316" s="12">
        <v>42858</v>
      </c>
      <c r="U3316" s="6">
        <f>DAY(טבלה1[[#This Row],[published_date]])</f>
        <v>3</v>
      </c>
      <c r="V3316" s="6">
        <f>MONTH(טבלה1[[#This Row],[published_date]])</f>
        <v>5</v>
      </c>
      <c r="W3316" s="6">
        <f>YEAR(טבלה1[[#This Row],[published_date]])</f>
        <v>2017</v>
      </c>
      <c r="X3316">
        <v>4</v>
      </c>
      <c r="Y3316" t="str">
        <f>VLOOKUP(טבלה1[[#This Row],[subject_id]],Subject_id!$A$2:$B$5,2)</f>
        <v>Web Development</v>
      </c>
      <c r="Z3316" s="7">
        <v>43734</v>
      </c>
      <c r="AA3316">
        <f>_xlfn.DAYS(טבלה1[[#This Row],[Removal_date]],טבלה1[[#This Row],[published_date]])</f>
        <v>876</v>
      </c>
      <c r="AB3316" s="4">
        <f>טבלה1[[#This Row],[price]]*טבלה1[[#This Row],[num_subscribers]]</f>
        <v>7160</v>
      </c>
    </row>
    <row r="3317" spans="1:28" x14ac:dyDescent="0.3">
      <c r="A3317">
        <v>1162656</v>
      </c>
      <c r="B3317" t="s">
        <v>1244</v>
      </c>
      <c r="C3317" t="str">
        <f>LEFT(טבלה1[[#This Row],[course_title]],10)</f>
        <v>Introducti</v>
      </c>
      <c r="D3317" t="str">
        <f>RIGHT(טבלה1[[#This Row],[course_title]],10)</f>
        <v xml:space="preserve"> Beginners</v>
      </c>
      <c r="E3317" t="str">
        <f>MID(טבלה1[[#This Row],[course_title]],2,10)</f>
        <v>ntroductio</v>
      </c>
      <c r="F3317" t="s">
        <v>1245</v>
      </c>
      <c r="G3317" t="str">
        <f>REPLACE(טבלה1[[#This Row],[url]],19,3,"com")</f>
        <v>https://www.udemy.com/introduction-to-bitcoin-for-beginners/</v>
      </c>
      <c r="H3317" t="b">
        <v>1</v>
      </c>
      <c r="I3317" s="4">
        <v>20</v>
      </c>
      <c r="J3317" s="5">
        <v>2</v>
      </c>
      <c r="K3317" s="5">
        <v>1</v>
      </c>
      <c r="L3317" s="5">
        <v>7</v>
      </c>
      <c r="M3317">
        <v>2</v>
      </c>
      <c r="N3317" t="str">
        <f>VLOOKUP(טבלה1[[#This Row],[level_id]],Level_id!$A$2:$B$5,2)</f>
        <v>Beginner Level</v>
      </c>
      <c r="O3317" t="str">
        <f>LOWER(טבלה1[[#This Row],[level_desc]])</f>
        <v>beginner level</v>
      </c>
      <c r="P3317" s="3" t="str">
        <f>UPPER(טבלה1[[#This Row],[small letters]])</f>
        <v>BEGINNER LEVEL</v>
      </c>
      <c r="Q3317">
        <f>LEN(טבלה1[[#This Row],[no spaces]])</f>
        <v>14</v>
      </c>
      <c r="R3317" t="str">
        <f>TRIM(טבלה1[[#This Row],[small letters]])</f>
        <v>beginner level</v>
      </c>
      <c r="S3317" s="6">
        <v>0.56666666700000001</v>
      </c>
      <c r="T3317" s="12">
        <v>42853</v>
      </c>
      <c r="U3317" s="6">
        <f>DAY(טבלה1[[#This Row],[published_date]])</f>
        <v>28</v>
      </c>
      <c r="V3317" s="6">
        <f>MONTH(טבלה1[[#This Row],[published_date]])</f>
        <v>4</v>
      </c>
      <c r="W3317" s="6">
        <f>YEAR(טבלה1[[#This Row],[published_date]])</f>
        <v>2017</v>
      </c>
      <c r="X3317">
        <v>1</v>
      </c>
      <c r="Y3317" t="str">
        <f>VLOOKUP(טבלה1[[#This Row],[subject_id]],Subject_id!$A$2:$B$5,2)</f>
        <v>Business Finance</v>
      </c>
      <c r="Z3317" s="7">
        <v>43465</v>
      </c>
      <c r="AA3317">
        <f>_xlfn.DAYS(טבלה1[[#This Row],[Removal_date]],טבלה1[[#This Row],[published_date]])</f>
        <v>612</v>
      </c>
      <c r="AB3317" s="4">
        <f>טבלה1[[#This Row],[price]]*טבלה1[[#This Row],[num_subscribers]]</f>
        <v>40</v>
      </c>
    </row>
    <row r="3318" spans="1:28" x14ac:dyDescent="0.3">
      <c r="A3318">
        <v>1163242</v>
      </c>
      <c r="B3318" t="s">
        <v>1848</v>
      </c>
      <c r="C3318" t="str">
        <f>LEFT(טבלה1[[#This Row],[course_title]],10)</f>
        <v>Profit and</v>
      </c>
      <c r="D3318" t="str">
        <f>RIGHT(טבלה1[[#This Row],[course_title]],10)</f>
        <v>t analysts</v>
      </c>
      <c r="E3318" t="str">
        <f>MID(טבלה1[[#This Row],[course_title]],2,10)</f>
        <v xml:space="preserve">rofit and </v>
      </c>
      <c r="F3318" t="s">
        <v>1849</v>
      </c>
      <c r="G3318" t="str">
        <f>REPLACE(טבלה1[[#This Row],[url]],19,3,"com")</f>
        <v>https://www.udemy.com/profit-and-loss-account-for-bankers-and-credit-analysts/</v>
      </c>
      <c r="H3318" t="b">
        <v>1</v>
      </c>
      <c r="I3318" s="4">
        <v>20</v>
      </c>
      <c r="J3318" s="5">
        <v>1</v>
      </c>
      <c r="K3318" s="5">
        <v>0</v>
      </c>
      <c r="L3318" s="5">
        <v>31</v>
      </c>
      <c r="M3318">
        <v>2</v>
      </c>
      <c r="N3318" t="str">
        <f>VLOOKUP(טבלה1[[#This Row],[level_id]],Level_id!$A$2:$B$5,2)</f>
        <v>Beginner Level</v>
      </c>
      <c r="O3318" t="str">
        <f>LOWER(טבלה1[[#This Row],[level_desc]])</f>
        <v>beginner level</v>
      </c>
      <c r="P3318" s="3" t="str">
        <f>UPPER(טבלה1[[#This Row],[small letters]])</f>
        <v>BEGINNER LEVEL</v>
      </c>
      <c r="Q3318">
        <f>LEN(טבלה1[[#This Row],[no spaces]])</f>
        <v>14</v>
      </c>
      <c r="R3318" t="str">
        <f>TRIM(טבלה1[[#This Row],[small letters]])</f>
        <v>beginner level</v>
      </c>
      <c r="S3318" s="6">
        <v>7.5</v>
      </c>
      <c r="T3318" s="12">
        <v>42848</v>
      </c>
      <c r="U3318" s="6">
        <f>DAY(טבלה1[[#This Row],[published_date]])</f>
        <v>23</v>
      </c>
      <c r="V3318" s="6">
        <f>MONTH(טבלה1[[#This Row],[published_date]])</f>
        <v>4</v>
      </c>
      <c r="W3318" s="6">
        <f>YEAR(טבלה1[[#This Row],[published_date]])</f>
        <v>2017</v>
      </c>
      <c r="X3318">
        <v>1</v>
      </c>
      <c r="Y3318" t="str">
        <f>VLOOKUP(טבלה1[[#This Row],[subject_id]],Subject_id!$A$2:$B$5,2)</f>
        <v>Business Finance</v>
      </c>
      <c r="Z3318" s="7">
        <v>43465</v>
      </c>
      <c r="AA3318">
        <f>_xlfn.DAYS(טבלה1[[#This Row],[Removal_date]],טבלה1[[#This Row],[published_date]])</f>
        <v>617</v>
      </c>
      <c r="AB3318" s="4">
        <f>טבלה1[[#This Row],[price]]*טבלה1[[#This Row],[num_subscribers]]</f>
        <v>20</v>
      </c>
    </row>
    <row r="3319" spans="1:28" x14ac:dyDescent="0.3">
      <c r="A3319">
        <v>1163644</v>
      </c>
      <c r="B3319" t="s">
        <v>3024</v>
      </c>
      <c r="C3319" t="str">
        <f>LEFT(טבלה1[[#This Row],[course_title]],10)</f>
        <v>Master Ter</v>
      </c>
      <c r="D3319" t="str">
        <f>RIGHT(טבלה1[[#This Row],[course_title]],10)</f>
        <v>Illustrati</v>
      </c>
      <c r="E3319" t="str">
        <f>MID(טבלה1[[#This Row],[course_title]],2,10)</f>
        <v>aster Terr</v>
      </c>
      <c r="F3319" t="s">
        <v>3025</v>
      </c>
      <c r="G3319" t="str">
        <f>REPLACE(טבלה1[[#This Row],[url]],19,3,"com")</f>
        <v>https://www.udemy.com/master-terrazzo/</v>
      </c>
      <c r="H3319" t="b">
        <v>1</v>
      </c>
      <c r="I3319" s="4">
        <v>20</v>
      </c>
      <c r="J3319" s="5">
        <v>2</v>
      </c>
      <c r="K3319" s="5">
        <v>1</v>
      </c>
      <c r="L3319" s="5">
        <v>11</v>
      </c>
      <c r="M3319">
        <v>4</v>
      </c>
      <c r="N3319" t="str">
        <f>VLOOKUP(טבלה1[[#This Row],[level_id]],Level_id!$A$2:$B$5,2)</f>
        <v>Intermediate Level</v>
      </c>
      <c r="O3319" t="str">
        <f>LOWER(טבלה1[[#This Row],[level_desc]])</f>
        <v>intermediate level</v>
      </c>
      <c r="P3319" s="3" t="str">
        <f>UPPER(טבלה1[[#This Row],[small letters]])</f>
        <v>INTERMEDIATE LEVEL</v>
      </c>
      <c r="Q3319">
        <f>LEN(טבלה1[[#This Row],[no spaces]])</f>
        <v>18</v>
      </c>
      <c r="R3319" t="str">
        <f>TRIM(טבלה1[[#This Row],[small letters]])</f>
        <v>intermediate level</v>
      </c>
      <c r="S3319" s="6">
        <v>1</v>
      </c>
      <c r="T3319" s="12">
        <v>42825</v>
      </c>
      <c r="U3319" s="6">
        <f>DAY(טבלה1[[#This Row],[published_date]])</f>
        <v>31</v>
      </c>
      <c r="V3319" s="6">
        <f>MONTH(טבלה1[[#This Row],[published_date]])</f>
        <v>3</v>
      </c>
      <c r="W3319" s="6">
        <f>YEAR(טבלה1[[#This Row],[published_date]])</f>
        <v>2017</v>
      </c>
      <c r="X3319">
        <v>2</v>
      </c>
      <c r="Y3319" t="str">
        <f>VLOOKUP(טבלה1[[#This Row],[subject_id]],Subject_id!$A$2:$B$5,2)</f>
        <v>Graphic Design</v>
      </c>
      <c r="Z3319" s="7">
        <v>44114</v>
      </c>
      <c r="AA3319">
        <f>_xlfn.DAYS(טבלה1[[#This Row],[Removal_date]],טבלה1[[#This Row],[published_date]])</f>
        <v>1289</v>
      </c>
      <c r="AB3319" s="4">
        <f>טבלה1[[#This Row],[price]]*טבלה1[[#This Row],[num_subscribers]]</f>
        <v>40</v>
      </c>
    </row>
    <row r="3320" spans="1:28" x14ac:dyDescent="0.3">
      <c r="A3320">
        <v>1164568</v>
      </c>
      <c r="B3320" t="s">
        <v>1770</v>
      </c>
      <c r="C3320" t="str">
        <f>LEFT(טבלה1[[#This Row],[course_title]],10)</f>
        <v>PsicologÃ­</v>
      </c>
      <c r="D3320" t="str">
        <f>RIGHT(טבלה1[[#This Row],[course_title]],10)</f>
        <v>el trading</v>
      </c>
      <c r="E3320" t="str">
        <f>MID(טבלה1[[#This Row],[course_title]],2,10)</f>
        <v>sicologÃ­a</v>
      </c>
      <c r="F3320" t="s">
        <v>1771</v>
      </c>
      <c r="G3320" t="str">
        <f>REPLACE(טבלה1[[#This Row],[url]],19,3,"com")</f>
        <v>https://www.udemy.com/psicologia-del-trading/</v>
      </c>
      <c r="H3320" t="b">
        <v>1</v>
      </c>
      <c r="I3320" s="4">
        <v>20</v>
      </c>
      <c r="J3320" s="5">
        <v>1</v>
      </c>
      <c r="K3320" s="5">
        <v>1</v>
      </c>
      <c r="L3320" s="5">
        <v>6</v>
      </c>
      <c r="M3320">
        <v>1</v>
      </c>
      <c r="N3320" t="str">
        <f>VLOOKUP(טבלה1[[#This Row],[level_id]],Level_id!$A$2:$B$5,2)</f>
        <v>All levels</v>
      </c>
      <c r="O3320" t="str">
        <f>LOWER(טבלה1[[#This Row],[level_desc]])</f>
        <v>all levels</v>
      </c>
      <c r="P3320" s="3" t="str">
        <f>UPPER(טבלה1[[#This Row],[small letters]])</f>
        <v>ALL LEVELS</v>
      </c>
      <c r="Q3320">
        <f>LEN(טבלה1[[#This Row],[no spaces]])</f>
        <v>10</v>
      </c>
      <c r="R3320" t="str">
        <f>TRIM(טבלה1[[#This Row],[small letters]])</f>
        <v>all levels</v>
      </c>
      <c r="S3320" s="6">
        <v>0.6</v>
      </c>
      <c r="T3320" s="12">
        <v>42859</v>
      </c>
      <c r="U3320" s="6">
        <f>DAY(טבלה1[[#This Row],[published_date]])</f>
        <v>4</v>
      </c>
      <c r="V3320" s="6">
        <f>MONTH(טבלה1[[#This Row],[published_date]])</f>
        <v>5</v>
      </c>
      <c r="W3320" s="6">
        <f>YEAR(טבלה1[[#This Row],[published_date]])</f>
        <v>2017</v>
      </c>
      <c r="X3320">
        <v>1</v>
      </c>
      <c r="Y3320" t="str">
        <f>VLOOKUP(טבלה1[[#This Row],[subject_id]],Subject_id!$A$2:$B$5,2)</f>
        <v>Business Finance</v>
      </c>
      <c r="Z3320" s="7">
        <v>43318</v>
      </c>
      <c r="AA3320">
        <f>_xlfn.DAYS(טבלה1[[#This Row],[Removal_date]],טבלה1[[#This Row],[published_date]])</f>
        <v>459</v>
      </c>
      <c r="AB3320" s="4">
        <f>טבלה1[[#This Row],[price]]*טבלה1[[#This Row],[num_subscribers]]</f>
        <v>20</v>
      </c>
    </row>
    <row r="3321" spans="1:28" x14ac:dyDescent="0.3">
      <c r="A3321">
        <v>1164876</v>
      </c>
      <c r="B3321" t="s">
        <v>3426</v>
      </c>
      <c r="C3321" t="str">
        <f>LEFT(טבלה1[[#This Row],[course_title]],10)</f>
        <v xml:space="preserve">3DS MAX - </v>
      </c>
      <c r="D3321" t="str">
        <f>RIGHT(טבלה1[[#This Row],[course_title]],10)</f>
        <v>Urdu Hindi</v>
      </c>
      <c r="E3321" t="str">
        <f>MID(טבלה1[[#This Row],[course_title]],2,10)</f>
        <v>DS MAX - L</v>
      </c>
      <c r="F3321" t="s">
        <v>3427</v>
      </c>
      <c r="G3321" t="str">
        <f>REPLACE(טבלה1[[#This Row],[url]],19,3,"com")</f>
        <v>https://www.udemy.com/learn-3ds-max-tutorial-for-beginners-in-urdu-hindi/</v>
      </c>
      <c r="H3321" t="b">
        <v>1</v>
      </c>
      <c r="I3321" s="4">
        <v>20</v>
      </c>
      <c r="J3321" s="5">
        <v>785</v>
      </c>
      <c r="K3321" s="5">
        <v>2</v>
      </c>
      <c r="L3321" s="5">
        <v>29</v>
      </c>
      <c r="M3321">
        <v>1</v>
      </c>
      <c r="N3321" t="str">
        <f>VLOOKUP(טבלה1[[#This Row],[level_id]],Level_id!$A$2:$B$5,2)</f>
        <v>All levels</v>
      </c>
      <c r="O3321" t="str">
        <f>LOWER(טבלה1[[#This Row],[level_desc]])</f>
        <v>all levels</v>
      </c>
      <c r="P3321" s="3" t="str">
        <f>UPPER(טבלה1[[#This Row],[small letters]])</f>
        <v>ALL LEVELS</v>
      </c>
      <c r="Q3321">
        <f>LEN(טבלה1[[#This Row],[no spaces]])</f>
        <v>10</v>
      </c>
      <c r="R3321" t="str">
        <f>TRIM(טבלה1[[#This Row],[small letters]])</f>
        <v>all levels</v>
      </c>
      <c r="S3321" s="6">
        <v>4.5</v>
      </c>
      <c r="T3321" s="12">
        <v>42843</v>
      </c>
      <c r="U3321" s="6">
        <f>DAY(טבלה1[[#This Row],[published_date]])</f>
        <v>18</v>
      </c>
      <c r="V3321" s="6">
        <f>MONTH(טבלה1[[#This Row],[published_date]])</f>
        <v>4</v>
      </c>
      <c r="W3321" s="6">
        <f>YEAR(טבלה1[[#This Row],[published_date]])</f>
        <v>2017</v>
      </c>
      <c r="X3321">
        <v>2</v>
      </c>
      <c r="Y3321" t="str">
        <f>VLOOKUP(טבלה1[[#This Row],[subject_id]],Subject_id!$A$2:$B$5,2)</f>
        <v>Graphic Design</v>
      </c>
      <c r="Z3321" s="7">
        <v>43734</v>
      </c>
      <c r="AA3321">
        <f>_xlfn.DAYS(טבלה1[[#This Row],[Removal_date]],טבלה1[[#This Row],[published_date]])</f>
        <v>891</v>
      </c>
      <c r="AB3321" s="4">
        <f>טבלה1[[#This Row],[price]]*טבלה1[[#This Row],[num_subscribers]]</f>
        <v>15700</v>
      </c>
    </row>
    <row r="3322" spans="1:28" x14ac:dyDescent="0.3">
      <c r="A3322">
        <v>1165780</v>
      </c>
      <c r="B3322" t="s">
        <v>1182</v>
      </c>
      <c r="C3322" t="str">
        <f>LEFT(טבלה1[[#This Row],[course_title]],10)</f>
        <v>Ratio anal</v>
      </c>
      <c r="D3322" t="str">
        <f>RIGHT(טבלה1[[#This Row],[course_title]],10)</f>
        <v>t analysts</v>
      </c>
      <c r="E3322" t="str">
        <f>MID(טבלה1[[#This Row],[course_title]],2,10)</f>
        <v>atio analy</v>
      </c>
      <c r="F3322" t="s">
        <v>1183</v>
      </c>
      <c r="G3322" t="str">
        <f>REPLACE(טבלה1[[#This Row],[url]],19,3,"com")</f>
        <v>https://www.udemy.com/ratio-analysis-for-bankers-and-credit-analysts/</v>
      </c>
      <c r="H3322" t="b">
        <v>1</v>
      </c>
      <c r="I3322" s="4">
        <v>20</v>
      </c>
      <c r="J3322" s="5">
        <v>1</v>
      </c>
      <c r="K3322" s="5">
        <v>0</v>
      </c>
      <c r="L3322" s="5">
        <v>13</v>
      </c>
      <c r="M3322">
        <v>2</v>
      </c>
      <c r="N3322" t="str">
        <f>VLOOKUP(טבלה1[[#This Row],[level_id]],Level_id!$A$2:$B$5,2)</f>
        <v>Beginner Level</v>
      </c>
      <c r="O3322" t="str">
        <f>LOWER(טבלה1[[#This Row],[level_desc]])</f>
        <v>beginner level</v>
      </c>
      <c r="P3322" s="3" t="str">
        <f>UPPER(טבלה1[[#This Row],[small letters]])</f>
        <v>BEGINNER LEVEL</v>
      </c>
      <c r="Q3322">
        <f>LEN(טבלה1[[#This Row],[no spaces]])</f>
        <v>14</v>
      </c>
      <c r="R3322" t="str">
        <f>TRIM(טבלה1[[#This Row],[small letters]])</f>
        <v>beginner level</v>
      </c>
      <c r="S3322" s="6">
        <v>3</v>
      </c>
      <c r="T3322" s="12">
        <v>42837</v>
      </c>
      <c r="U3322" s="6">
        <f>DAY(טבלה1[[#This Row],[published_date]])</f>
        <v>12</v>
      </c>
      <c r="V3322" s="6">
        <f>MONTH(טבלה1[[#This Row],[published_date]])</f>
        <v>4</v>
      </c>
      <c r="W3322" s="6">
        <f>YEAR(טבלה1[[#This Row],[published_date]])</f>
        <v>2017</v>
      </c>
      <c r="X3322">
        <v>1</v>
      </c>
      <c r="Y3322" t="str">
        <f>VLOOKUP(טבלה1[[#This Row],[subject_id]],Subject_id!$A$2:$B$5,2)</f>
        <v>Business Finance</v>
      </c>
      <c r="Z3322" s="7">
        <v>43465</v>
      </c>
      <c r="AA3322">
        <f>_xlfn.DAYS(טבלה1[[#This Row],[Removal_date]],טבלה1[[#This Row],[published_date]])</f>
        <v>628</v>
      </c>
      <c r="AB3322" s="4">
        <f>טבלה1[[#This Row],[price]]*טבלה1[[#This Row],[num_subscribers]]</f>
        <v>20</v>
      </c>
    </row>
    <row r="3323" spans="1:28" x14ac:dyDescent="0.3">
      <c r="A3323">
        <v>1168172</v>
      </c>
      <c r="B3323" t="s">
        <v>932</v>
      </c>
      <c r="C3323" t="str">
        <f>LEFT(טבלה1[[#This Row],[course_title]],10)</f>
        <v>Case studi</v>
      </c>
      <c r="D3323" t="str">
        <f>RIGHT(טבלה1[[#This Row],[course_title]],10)</f>
        <v>or bankers</v>
      </c>
      <c r="E3323" t="str">
        <f>MID(טבלה1[[#This Row],[course_title]],2,10)</f>
        <v>ase studie</v>
      </c>
      <c r="F3323" t="s">
        <v>933</v>
      </c>
      <c r="G3323" t="str">
        <f>REPLACE(טבלה1[[#This Row],[url]],19,3,"com")</f>
        <v>https://www.udemy.com/case-studies-on-credit-appraisal-for-bankers/</v>
      </c>
      <c r="H3323" t="b">
        <v>1</v>
      </c>
      <c r="I3323" s="4">
        <v>20</v>
      </c>
      <c r="J3323" s="5">
        <v>0</v>
      </c>
      <c r="K3323" s="5">
        <v>0</v>
      </c>
      <c r="L3323" s="5">
        <v>15</v>
      </c>
      <c r="M3323">
        <v>2</v>
      </c>
      <c r="N3323" t="str">
        <f>VLOOKUP(טבלה1[[#This Row],[level_id]],Level_id!$A$2:$B$5,2)</f>
        <v>Beginner Level</v>
      </c>
      <c r="O3323" t="str">
        <f>LOWER(טבלה1[[#This Row],[level_desc]])</f>
        <v>beginner level</v>
      </c>
      <c r="P3323" s="3" t="str">
        <f>UPPER(טבלה1[[#This Row],[small letters]])</f>
        <v>BEGINNER LEVEL</v>
      </c>
      <c r="Q3323">
        <f>LEN(טבלה1[[#This Row],[no spaces]])</f>
        <v>14</v>
      </c>
      <c r="R3323" t="str">
        <f>TRIM(טבלה1[[#This Row],[small letters]])</f>
        <v>beginner level</v>
      </c>
      <c r="S3323" s="6">
        <v>3.5</v>
      </c>
      <c r="T3323" s="12">
        <v>42856</v>
      </c>
      <c r="U3323" s="6">
        <f>DAY(טבלה1[[#This Row],[published_date]])</f>
        <v>1</v>
      </c>
      <c r="V3323" s="6">
        <f>MONTH(טבלה1[[#This Row],[published_date]])</f>
        <v>5</v>
      </c>
      <c r="W3323" s="6">
        <f>YEAR(טבלה1[[#This Row],[published_date]])</f>
        <v>2017</v>
      </c>
      <c r="X3323">
        <v>1</v>
      </c>
      <c r="Y3323" t="str">
        <f>VLOOKUP(טבלה1[[#This Row],[subject_id]],Subject_id!$A$2:$B$5,2)</f>
        <v>Business Finance</v>
      </c>
      <c r="Z3323" s="7">
        <v>43465</v>
      </c>
      <c r="AA3323">
        <f>_xlfn.DAYS(טבלה1[[#This Row],[Removal_date]],טבלה1[[#This Row],[published_date]])</f>
        <v>609</v>
      </c>
      <c r="AB3323" s="4">
        <f>טבלה1[[#This Row],[price]]*טבלה1[[#This Row],[num_subscribers]]</f>
        <v>0</v>
      </c>
    </row>
    <row r="3324" spans="1:28" x14ac:dyDescent="0.3">
      <c r="A3324">
        <v>1169196</v>
      </c>
      <c r="B3324" t="s">
        <v>1580</v>
      </c>
      <c r="C3324" t="str">
        <f>LEFT(טבלה1[[#This Row],[course_title]],10)</f>
        <v>Credit con</v>
      </c>
      <c r="D3324" t="str">
        <f>RIGHT(טבלה1[[#This Row],[course_title]],10)</f>
        <v>it analyst</v>
      </c>
      <c r="E3324" t="str">
        <f>MID(טבלה1[[#This Row],[course_title]],2,10)</f>
        <v>redit conc</v>
      </c>
      <c r="F3324" t="s">
        <v>1581</v>
      </c>
      <c r="G3324" t="str">
        <f>REPLACE(טבלה1[[#This Row],[url]],19,3,"com")</f>
        <v>https://www.udemy.com/credit-concepts-and-checklist-for-bankers-credit-analyst/</v>
      </c>
      <c r="H3324" t="b">
        <v>1</v>
      </c>
      <c r="I3324" s="4">
        <v>20</v>
      </c>
      <c r="J3324" s="5">
        <v>0</v>
      </c>
      <c r="K3324" s="5">
        <v>0</v>
      </c>
      <c r="L3324" s="5">
        <v>10</v>
      </c>
      <c r="M3324">
        <v>2</v>
      </c>
      <c r="N3324" t="str">
        <f>VLOOKUP(טבלה1[[#This Row],[level_id]],Level_id!$A$2:$B$5,2)</f>
        <v>Beginner Level</v>
      </c>
      <c r="O3324" t="str">
        <f>LOWER(טבלה1[[#This Row],[level_desc]])</f>
        <v>beginner level</v>
      </c>
      <c r="P3324" s="3" t="str">
        <f>UPPER(טבלה1[[#This Row],[small letters]])</f>
        <v>BEGINNER LEVEL</v>
      </c>
      <c r="Q3324">
        <f>LEN(טבלה1[[#This Row],[no spaces]])</f>
        <v>14</v>
      </c>
      <c r="R3324" t="str">
        <f>TRIM(טבלה1[[#This Row],[small letters]])</f>
        <v>beginner level</v>
      </c>
      <c r="S3324" s="6">
        <v>2.5</v>
      </c>
      <c r="T3324" s="12">
        <v>42849</v>
      </c>
      <c r="U3324" s="6">
        <f>DAY(טבלה1[[#This Row],[published_date]])</f>
        <v>24</v>
      </c>
      <c r="V3324" s="6">
        <f>MONTH(טבלה1[[#This Row],[published_date]])</f>
        <v>4</v>
      </c>
      <c r="W3324" s="6">
        <f>YEAR(טבלה1[[#This Row],[published_date]])</f>
        <v>2017</v>
      </c>
      <c r="X3324">
        <v>1</v>
      </c>
      <c r="Y3324" t="str">
        <f>VLOOKUP(טבלה1[[#This Row],[subject_id]],Subject_id!$A$2:$B$5,2)</f>
        <v>Business Finance</v>
      </c>
      <c r="Z3324" s="7">
        <v>43465</v>
      </c>
      <c r="AA3324">
        <f>_xlfn.DAYS(טבלה1[[#This Row],[Removal_date]],טבלה1[[#This Row],[published_date]])</f>
        <v>616</v>
      </c>
      <c r="AB3324" s="4">
        <f>טבלה1[[#This Row],[price]]*טבלה1[[#This Row],[num_subscribers]]</f>
        <v>0</v>
      </c>
    </row>
    <row r="3325" spans="1:28" x14ac:dyDescent="0.3">
      <c r="A3325">
        <v>1171720</v>
      </c>
      <c r="B3325" t="s">
        <v>3146</v>
      </c>
      <c r="C3325" t="str">
        <f>LEFT(טבלה1[[#This Row],[course_title]],10)</f>
        <v>Learn to C</v>
      </c>
      <c r="D3325" t="str">
        <f>RIGHT(טבלה1[[#This Row],[course_title]],10)</f>
        <v>ty Package</v>
      </c>
      <c r="E3325" t="str">
        <f>MID(טבלה1[[#This Row],[course_title]],2,10)</f>
        <v>earn to Cr</v>
      </c>
      <c r="F3325" t="s">
        <v>3147</v>
      </c>
      <c r="G3325" t="str">
        <f>REPLACE(טבלה1[[#This Row],[url]],19,3,"com")</f>
        <v>https://www.udemy.com/learn-to-create-deliverable-brand-identity-package/</v>
      </c>
      <c r="H3325" t="b">
        <v>1</v>
      </c>
      <c r="I3325" s="4">
        <v>20</v>
      </c>
      <c r="J3325" s="5">
        <v>915</v>
      </c>
      <c r="K3325" s="5">
        <v>5</v>
      </c>
      <c r="L3325" s="5">
        <v>15</v>
      </c>
      <c r="M3325">
        <v>1</v>
      </c>
      <c r="N3325" t="str">
        <f>VLOOKUP(טבלה1[[#This Row],[level_id]],Level_id!$A$2:$B$5,2)</f>
        <v>All levels</v>
      </c>
      <c r="O3325" t="str">
        <f>LOWER(טבלה1[[#This Row],[level_desc]])</f>
        <v>all levels</v>
      </c>
      <c r="P3325" s="3" t="str">
        <f>UPPER(טבלה1[[#This Row],[small letters]])</f>
        <v>ALL LEVELS</v>
      </c>
      <c r="Q3325">
        <f>LEN(טבלה1[[#This Row],[no spaces]])</f>
        <v>10</v>
      </c>
      <c r="R3325" t="str">
        <f>TRIM(טבלה1[[#This Row],[small letters]])</f>
        <v>all levels</v>
      </c>
      <c r="S3325" s="6">
        <v>1</v>
      </c>
      <c r="T3325" s="12">
        <v>42838</v>
      </c>
      <c r="U3325" s="6">
        <f>DAY(טבלה1[[#This Row],[published_date]])</f>
        <v>13</v>
      </c>
      <c r="V3325" s="6">
        <f>MONTH(טבלה1[[#This Row],[published_date]])</f>
        <v>4</v>
      </c>
      <c r="W3325" s="6">
        <f>YEAR(טבלה1[[#This Row],[published_date]])</f>
        <v>2017</v>
      </c>
      <c r="X3325">
        <v>2</v>
      </c>
      <c r="Y3325" t="str">
        <f>VLOOKUP(טבלה1[[#This Row],[subject_id]],Subject_id!$A$2:$B$5,2)</f>
        <v>Graphic Design</v>
      </c>
      <c r="Z3325" s="7">
        <v>43734</v>
      </c>
      <c r="AA3325">
        <f>_xlfn.DAYS(טבלה1[[#This Row],[Removal_date]],טבלה1[[#This Row],[published_date]])</f>
        <v>896</v>
      </c>
      <c r="AB3325" s="4">
        <f>טבלה1[[#This Row],[price]]*טבלה1[[#This Row],[num_subscribers]]</f>
        <v>18300</v>
      </c>
    </row>
    <row r="3326" spans="1:28" x14ac:dyDescent="0.3">
      <c r="A3326">
        <v>1171994</v>
      </c>
      <c r="B3326" t="s">
        <v>130</v>
      </c>
      <c r="C3326" t="str">
        <f>LEFT(טבלה1[[#This Row],[course_title]],10)</f>
        <v>A Beginner</v>
      </c>
      <c r="D3326" t="str">
        <f>RIGHT(טבלה1[[#This Row],[course_title]],10)</f>
        <v>utures API</v>
      </c>
      <c r="E3326" t="str">
        <f>MID(טבלה1[[#This Row],[course_title]],2,10)</f>
        <v xml:space="preserve"> Beginner'</v>
      </c>
      <c r="F3326" t="s">
        <v>131</v>
      </c>
      <c r="G3326" t="str">
        <f>REPLACE(טבלה1[[#This Row],[url]],19,3,"com")</f>
        <v>https://www.udemy.com/quantopian-futures/</v>
      </c>
      <c r="H3326" t="b">
        <v>1</v>
      </c>
      <c r="I3326" s="4">
        <v>20</v>
      </c>
      <c r="J3326" s="5">
        <v>936</v>
      </c>
      <c r="K3326" s="5">
        <v>6</v>
      </c>
      <c r="L3326" s="5">
        <v>11</v>
      </c>
      <c r="M3326">
        <v>4</v>
      </c>
      <c r="N3326" t="str">
        <f>VLOOKUP(טבלה1[[#This Row],[level_id]],Level_id!$A$2:$B$5,2)</f>
        <v>Intermediate Level</v>
      </c>
      <c r="O3326" t="str">
        <f>LOWER(טבלה1[[#This Row],[level_desc]])</f>
        <v>intermediate level</v>
      </c>
      <c r="P3326" s="3" t="str">
        <f>UPPER(טבלה1[[#This Row],[small letters]])</f>
        <v>INTERMEDIATE LEVEL</v>
      </c>
      <c r="Q3326">
        <f>LEN(טבלה1[[#This Row],[no spaces]])</f>
        <v>18</v>
      </c>
      <c r="R3326" t="str">
        <f>TRIM(טבלה1[[#This Row],[small letters]])</f>
        <v>intermediate level</v>
      </c>
      <c r="S3326" s="6">
        <v>1.5</v>
      </c>
      <c r="T3326" s="12">
        <v>42836</v>
      </c>
      <c r="U3326" s="6">
        <f>DAY(טבלה1[[#This Row],[published_date]])</f>
        <v>11</v>
      </c>
      <c r="V3326" s="6">
        <f>MONTH(טבלה1[[#This Row],[published_date]])</f>
        <v>4</v>
      </c>
      <c r="W3326" s="6">
        <f>YEAR(טבלה1[[#This Row],[published_date]])</f>
        <v>2017</v>
      </c>
      <c r="X3326">
        <v>1</v>
      </c>
      <c r="Y3326" t="str">
        <f>VLOOKUP(טבלה1[[#This Row],[subject_id]],Subject_id!$A$2:$B$5,2)</f>
        <v>Business Finance</v>
      </c>
      <c r="Z3326" s="7">
        <v>44114</v>
      </c>
      <c r="AA3326">
        <f>_xlfn.DAYS(טבלה1[[#This Row],[Removal_date]],טבלה1[[#This Row],[published_date]])</f>
        <v>1278</v>
      </c>
      <c r="AB3326" s="4">
        <f>טבלה1[[#This Row],[price]]*טבלה1[[#This Row],[num_subscribers]]</f>
        <v>18720</v>
      </c>
    </row>
    <row r="3327" spans="1:28" x14ac:dyDescent="0.3">
      <c r="A3327">
        <v>1175694</v>
      </c>
      <c r="B3327" t="s">
        <v>320</v>
      </c>
      <c r="C3327" t="str">
        <f>LEFT(טבלה1[[#This Row],[course_title]],10)</f>
        <v>Get a Cred</v>
      </c>
      <c r="D3327" t="str">
        <f>RIGHT(טבלה1[[#This Row],[course_title]],10)</f>
        <v>ive LIFE..</v>
      </c>
      <c r="E3327" t="str">
        <f>MID(טבלה1[[#This Row],[course_title]],2,10)</f>
        <v>et a Credi</v>
      </c>
      <c r="F3327" t="s">
        <v>321</v>
      </c>
      <c r="G3327" t="str">
        <f>REPLACE(טבלה1[[#This Row],[url]],19,3,"com")</f>
        <v>https://www.udemy.com/get-a-credit-repair-publication-on-amazon-and-live-life/</v>
      </c>
      <c r="H3327" t="b">
        <v>1</v>
      </c>
      <c r="I3327" s="4">
        <v>20</v>
      </c>
      <c r="J3327" s="5">
        <v>727</v>
      </c>
      <c r="K3327" s="5">
        <v>11</v>
      </c>
      <c r="L3327" s="5">
        <v>25</v>
      </c>
      <c r="M3327">
        <v>2</v>
      </c>
      <c r="N3327" t="str">
        <f>VLOOKUP(טבלה1[[#This Row],[level_id]],Level_id!$A$2:$B$5,2)</f>
        <v>Beginner Level</v>
      </c>
      <c r="O3327" t="str">
        <f>LOWER(טבלה1[[#This Row],[level_desc]])</f>
        <v>beginner level</v>
      </c>
      <c r="P3327" s="3" t="str">
        <f>UPPER(טבלה1[[#This Row],[small letters]])</f>
        <v>BEGINNER LEVEL</v>
      </c>
      <c r="Q3327">
        <f>LEN(טבלה1[[#This Row],[no spaces]])</f>
        <v>14</v>
      </c>
      <c r="R3327" t="str">
        <f>TRIM(טבלה1[[#This Row],[small letters]])</f>
        <v>beginner level</v>
      </c>
      <c r="S3327" s="6">
        <v>3</v>
      </c>
      <c r="T3327" s="12">
        <v>42851</v>
      </c>
      <c r="U3327" s="6">
        <f>DAY(טבלה1[[#This Row],[published_date]])</f>
        <v>26</v>
      </c>
      <c r="V3327" s="6">
        <f>MONTH(טבלה1[[#This Row],[published_date]])</f>
        <v>4</v>
      </c>
      <c r="W3327" s="6">
        <f>YEAR(טבלה1[[#This Row],[published_date]])</f>
        <v>2017</v>
      </c>
      <c r="X3327">
        <v>1</v>
      </c>
      <c r="Y3327" t="str">
        <f>VLOOKUP(טבלה1[[#This Row],[subject_id]],Subject_id!$A$2:$B$5,2)</f>
        <v>Business Finance</v>
      </c>
      <c r="Z3327" s="7">
        <v>43245</v>
      </c>
      <c r="AA3327">
        <f>_xlfn.DAYS(טבלה1[[#This Row],[Removal_date]],טבלה1[[#This Row],[published_date]])</f>
        <v>394</v>
      </c>
      <c r="AB3327" s="4">
        <f>טבלה1[[#This Row],[price]]*טבלה1[[#This Row],[num_subscribers]]</f>
        <v>14540</v>
      </c>
    </row>
    <row r="3328" spans="1:28" x14ac:dyDescent="0.3">
      <c r="A3328">
        <v>1178150</v>
      </c>
      <c r="B3328" t="s">
        <v>2152</v>
      </c>
      <c r="C3328" t="str">
        <f>LEFT(טבלה1[[#This Row],[course_title]],10)</f>
        <v>Double You</v>
      </c>
      <c r="D3328" t="str">
        <f>RIGHT(טבלה1[[#This Row],[course_title]],10)</f>
        <v>ng Courses</v>
      </c>
      <c r="E3328" t="str">
        <f>MID(טבלה1[[#This Row],[course_title]],2,10)</f>
        <v>ouble Your</v>
      </c>
      <c r="F3328" t="s">
        <v>2153</v>
      </c>
      <c r="G3328" t="str">
        <f>REPLACE(טבלה1[[#This Row],[url]],19,3,"com")</f>
        <v>https://www.udemy.com/how-to-search-the-internet-to-get-free-training-education/</v>
      </c>
      <c r="H3328" t="b">
        <v>1</v>
      </c>
      <c r="I3328" s="4">
        <v>20</v>
      </c>
      <c r="J3328" s="5">
        <v>8</v>
      </c>
      <c r="K3328" s="5">
        <v>1</v>
      </c>
      <c r="L3328" s="5">
        <v>8</v>
      </c>
      <c r="M3328">
        <v>1</v>
      </c>
      <c r="N3328" t="str">
        <f>VLOOKUP(טבלה1[[#This Row],[level_id]],Level_id!$A$2:$B$5,2)</f>
        <v>All levels</v>
      </c>
      <c r="O3328" t="str">
        <f>LOWER(טבלה1[[#This Row],[level_desc]])</f>
        <v>all levels</v>
      </c>
      <c r="P3328" s="3" t="str">
        <f>UPPER(טבלה1[[#This Row],[small letters]])</f>
        <v>ALL LEVELS</v>
      </c>
      <c r="Q3328">
        <f>LEN(טבלה1[[#This Row],[no spaces]])</f>
        <v>10</v>
      </c>
      <c r="R3328" t="str">
        <f>TRIM(טבלה1[[#This Row],[small letters]])</f>
        <v>all levels</v>
      </c>
      <c r="S3328" s="6">
        <v>1</v>
      </c>
      <c r="T3328" s="12">
        <v>42842</v>
      </c>
      <c r="U3328" s="6">
        <f>DAY(טבלה1[[#This Row],[published_date]])</f>
        <v>17</v>
      </c>
      <c r="V3328" s="6">
        <f>MONTH(טבלה1[[#This Row],[published_date]])</f>
        <v>4</v>
      </c>
      <c r="W3328" s="6">
        <f>YEAR(טבלה1[[#This Row],[published_date]])</f>
        <v>2017</v>
      </c>
      <c r="X3328">
        <v>1</v>
      </c>
      <c r="Y3328" t="str">
        <f>VLOOKUP(טבלה1[[#This Row],[subject_id]],Subject_id!$A$2:$B$5,2)</f>
        <v>Business Finance</v>
      </c>
      <c r="Z3328" s="7">
        <v>43734</v>
      </c>
      <c r="AA3328">
        <f>_xlfn.DAYS(טבלה1[[#This Row],[Removal_date]],טבלה1[[#This Row],[published_date]])</f>
        <v>892</v>
      </c>
      <c r="AB3328" s="4">
        <f>טבלה1[[#This Row],[price]]*טבלה1[[#This Row],[num_subscribers]]</f>
        <v>160</v>
      </c>
    </row>
    <row r="3329" spans="1:28" x14ac:dyDescent="0.3">
      <c r="A3329">
        <v>1182108</v>
      </c>
      <c r="B3329" t="s">
        <v>5768</v>
      </c>
      <c r="C3329" t="str">
        <f>LEFT(טבלה1[[#This Row],[course_title]],10)</f>
        <v>Symfony 3:</v>
      </c>
      <c r="D3329" t="str">
        <f>RIGHT(טבלה1[[#This Row],[course_title]],10)</f>
        <v>th Symfony</v>
      </c>
      <c r="E3329" t="str">
        <f>MID(טבלה1[[#This Row],[course_title]],2,10)</f>
        <v xml:space="preserve">ymfony 3: </v>
      </c>
      <c r="F3329" t="s">
        <v>5769</v>
      </c>
      <c r="G3329" t="str">
        <f>REPLACE(טבלה1[[#This Row],[url]],19,3,"com")</f>
        <v>https://www.udemy.com/learn-symfony/</v>
      </c>
      <c r="H3329" t="b">
        <v>1</v>
      </c>
      <c r="I3329" s="4">
        <v>20</v>
      </c>
      <c r="J3329" s="5">
        <v>466</v>
      </c>
      <c r="K3329" s="5">
        <v>11</v>
      </c>
      <c r="L3329" s="5">
        <v>25</v>
      </c>
      <c r="M3329">
        <v>1</v>
      </c>
      <c r="N3329" t="str">
        <f>VLOOKUP(טבלה1[[#This Row],[level_id]],Level_id!$A$2:$B$5,2)</f>
        <v>All levels</v>
      </c>
      <c r="O3329" t="str">
        <f>LOWER(טבלה1[[#This Row],[level_desc]])</f>
        <v>all levels</v>
      </c>
      <c r="P3329" s="3" t="str">
        <f>UPPER(טבלה1[[#This Row],[small letters]])</f>
        <v>ALL LEVELS</v>
      </c>
      <c r="Q3329">
        <f>LEN(טבלה1[[#This Row],[no spaces]])</f>
        <v>10</v>
      </c>
      <c r="R3329" t="str">
        <f>TRIM(טבלה1[[#This Row],[small letters]])</f>
        <v>all levels</v>
      </c>
      <c r="S3329" s="6">
        <v>2</v>
      </c>
      <c r="T3329" s="12">
        <v>42845</v>
      </c>
      <c r="U3329" s="6">
        <f>DAY(טבלה1[[#This Row],[published_date]])</f>
        <v>20</v>
      </c>
      <c r="V3329" s="6">
        <f>MONTH(טבלה1[[#This Row],[published_date]])</f>
        <v>4</v>
      </c>
      <c r="W3329" s="6">
        <f>YEAR(טבלה1[[#This Row],[published_date]])</f>
        <v>2017</v>
      </c>
      <c r="X3329">
        <v>4</v>
      </c>
      <c r="Y3329" t="str">
        <f>VLOOKUP(טבלה1[[#This Row],[subject_id]],Subject_id!$A$2:$B$5,2)</f>
        <v>Web Development</v>
      </c>
      <c r="Z3329" s="7">
        <v>43734</v>
      </c>
      <c r="AA3329">
        <f>_xlfn.DAYS(טבלה1[[#This Row],[Removal_date]],טבלה1[[#This Row],[published_date]])</f>
        <v>889</v>
      </c>
      <c r="AB3329" s="4">
        <f>טבלה1[[#This Row],[price]]*טבלה1[[#This Row],[num_subscribers]]</f>
        <v>9320</v>
      </c>
    </row>
    <row r="3330" spans="1:28" x14ac:dyDescent="0.3">
      <c r="A3330">
        <v>1182900</v>
      </c>
      <c r="B3330" t="s">
        <v>3284</v>
      </c>
      <c r="C3330" t="str">
        <f>LEFT(טבלה1[[#This Row],[course_title]],10)</f>
        <v>How to Cre</v>
      </c>
      <c r="D3330" t="str">
        <f>RIGHT(טבלה1[[#This Row],[course_title]],10)</f>
        <v>Photoshop?</v>
      </c>
      <c r="E3330" t="str">
        <f>MID(טבלה1[[#This Row],[course_title]],2,10)</f>
        <v>ow to Crea</v>
      </c>
      <c r="F3330" t="s">
        <v>3285</v>
      </c>
      <c r="G3330" t="str">
        <f>REPLACE(טבלה1[[#This Row],[url]],19,3,"com")</f>
        <v>https://www.udemy.com/how-to-create-awesome-cinema-graph-with-adobe-photoshop/</v>
      </c>
      <c r="H3330" t="b">
        <v>1</v>
      </c>
      <c r="I3330" s="4">
        <v>20</v>
      </c>
      <c r="J3330" s="5">
        <v>1602</v>
      </c>
      <c r="K3330" s="5">
        <v>8</v>
      </c>
      <c r="L3330" s="5">
        <v>16</v>
      </c>
      <c r="M3330">
        <v>2</v>
      </c>
      <c r="N3330" t="str">
        <f>VLOOKUP(טבלה1[[#This Row],[level_id]],Level_id!$A$2:$B$5,2)</f>
        <v>Beginner Level</v>
      </c>
      <c r="O3330" t="str">
        <f>LOWER(טבלה1[[#This Row],[level_desc]])</f>
        <v>beginner level</v>
      </c>
      <c r="P3330" s="3" t="str">
        <f>UPPER(טבלה1[[#This Row],[small letters]])</f>
        <v>BEGINNER LEVEL</v>
      </c>
      <c r="Q3330">
        <f>LEN(טבלה1[[#This Row],[no spaces]])</f>
        <v>14</v>
      </c>
      <c r="R3330" t="str">
        <f>TRIM(טבלה1[[#This Row],[small letters]])</f>
        <v>beginner level</v>
      </c>
      <c r="S3330" s="6">
        <v>1</v>
      </c>
      <c r="T3330" s="12">
        <v>42862</v>
      </c>
      <c r="U3330" s="6">
        <f>DAY(טבלה1[[#This Row],[published_date]])</f>
        <v>7</v>
      </c>
      <c r="V3330" s="6">
        <f>MONTH(טבלה1[[#This Row],[published_date]])</f>
        <v>5</v>
      </c>
      <c r="W3330" s="6">
        <f>YEAR(טבלה1[[#This Row],[published_date]])</f>
        <v>2017</v>
      </c>
      <c r="X3330">
        <v>2</v>
      </c>
      <c r="Y3330" t="str">
        <f>VLOOKUP(טבלה1[[#This Row],[subject_id]],Subject_id!$A$2:$B$5,2)</f>
        <v>Graphic Design</v>
      </c>
      <c r="Z3330" s="7">
        <v>43465</v>
      </c>
      <c r="AA3330">
        <f>_xlfn.DAYS(טבלה1[[#This Row],[Removal_date]],טבלה1[[#This Row],[published_date]])</f>
        <v>603</v>
      </c>
      <c r="AB3330" s="4">
        <f>טבלה1[[#This Row],[price]]*טבלה1[[#This Row],[num_subscribers]]</f>
        <v>32040</v>
      </c>
    </row>
    <row r="3331" spans="1:28" x14ac:dyDescent="0.3">
      <c r="A3331">
        <v>1183094</v>
      </c>
      <c r="B3331" t="s">
        <v>5563</v>
      </c>
      <c r="C3331" t="str">
        <f>LEFT(טבלה1[[#This Row],[course_title]],10)</f>
        <v>ASP.NET Co</v>
      </c>
      <c r="D3331" t="str">
        <f>RIGHT(טבלה1[[#This Row],[course_title]],10)</f>
        <v xml:space="preserve"> Practical</v>
      </c>
      <c r="E3331" t="str">
        <f>MID(טבלה1[[#This Row],[course_title]],2,10)</f>
        <v>SP.NET Cor</v>
      </c>
      <c r="F3331" t="s">
        <v>5564</v>
      </c>
      <c r="G3331" t="str">
        <f>REPLACE(טבלה1[[#This Row],[url]],19,3,"com")</f>
        <v>https://www.udemy.com/aspnet-core-mvc-quick-and-practical/</v>
      </c>
      <c r="H3331" t="b">
        <v>1</v>
      </c>
      <c r="I3331" s="4">
        <v>20</v>
      </c>
      <c r="J3331" s="5">
        <v>387</v>
      </c>
      <c r="K3331" s="5">
        <v>5</v>
      </c>
      <c r="L3331" s="5">
        <v>30</v>
      </c>
      <c r="M3331">
        <v>4</v>
      </c>
      <c r="N3331" t="str">
        <f>VLOOKUP(טבלה1[[#This Row],[level_id]],Level_id!$A$2:$B$5,2)</f>
        <v>Intermediate Level</v>
      </c>
      <c r="O3331" t="str">
        <f>LOWER(טבלה1[[#This Row],[level_desc]])</f>
        <v>intermediate level</v>
      </c>
      <c r="P3331" s="3" t="str">
        <f>UPPER(טבלה1[[#This Row],[small letters]])</f>
        <v>INTERMEDIATE LEVEL</v>
      </c>
      <c r="Q3331">
        <f>LEN(טבלה1[[#This Row],[no spaces]])</f>
        <v>18</v>
      </c>
      <c r="R3331" t="str">
        <f>TRIM(טבלה1[[#This Row],[small letters]])</f>
        <v>intermediate level</v>
      </c>
      <c r="S3331" s="6">
        <v>2.5</v>
      </c>
      <c r="T3331" s="12">
        <v>42850</v>
      </c>
      <c r="U3331" s="6">
        <f>DAY(טבלה1[[#This Row],[published_date]])</f>
        <v>25</v>
      </c>
      <c r="V3331" s="6">
        <f>MONTH(טבלה1[[#This Row],[published_date]])</f>
        <v>4</v>
      </c>
      <c r="W3331" s="6">
        <f>YEAR(טבלה1[[#This Row],[published_date]])</f>
        <v>2017</v>
      </c>
      <c r="X3331">
        <v>4</v>
      </c>
      <c r="Y3331" t="str">
        <f>VLOOKUP(טבלה1[[#This Row],[subject_id]],Subject_id!$A$2:$B$5,2)</f>
        <v>Web Development</v>
      </c>
      <c r="Z3331" s="7">
        <v>44114</v>
      </c>
      <c r="AA3331">
        <f>_xlfn.DAYS(טבלה1[[#This Row],[Removal_date]],טבלה1[[#This Row],[published_date]])</f>
        <v>1264</v>
      </c>
      <c r="AB3331" s="4">
        <f>טבלה1[[#This Row],[price]]*טבלה1[[#This Row],[num_subscribers]]</f>
        <v>7740</v>
      </c>
    </row>
    <row r="3332" spans="1:28" x14ac:dyDescent="0.3">
      <c r="A3332">
        <v>1190448</v>
      </c>
      <c r="B3332" t="s">
        <v>4315</v>
      </c>
      <c r="C3332" t="str">
        <f>LEFT(טבלה1[[#This Row],[course_title]],10)</f>
        <v>Learn Lion</v>
      </c>
      <c r="D3332" t="str">
        <f>RIGHT(טבלה1[[#This Row],[course_title]],10)</f>
        <v>ano By Ear</v>
      </c>
      <c r="E3332" t="str">
        <f>MID(טבלה1[[#This Row],[course_title]],2,10)</f>
        <v xml:space="preserve">earn Lion </v>
      </c>
      <c r="F3332" t="s">
        <v>4316</v>
      </c>
      <c r="G3332" t="str">
        <f>REPLACE(טבלה1[[#This Row],[url]],19,3,"com")</f>
        <v>https://www.udemy.com/learn-lion-saroo-soundtrack-on-the-piano-by-ear/</v>
      </c>
      <c r="H3332" t="b">
        <v>1</v>
      </c>
      <c r="I3332" s="4">
        <v>20</v>
      </c>
      <c r="J3332" s="5">
        <v>104</v>
      </c>
      <c r="K3332" s="5">
        <v>0</v>
      </c>
      <c r="L3332" s="5">
        <v>9</v>
      </c>
      <c r="M3332">
        <v>1</v>
      </c>
      <c r="N3332" t="str">
        <f>VLOOKUP(טבלה1[[#This Row],[level_id]],Level_id!$A$2:$B$5,2)</f>
        <v>All levels</v>
      </c>
      <c r="O3332" t="str">
        <f>LOWER(טבלה1[[#This Row],[level_desc]])</f>
        <v>all levels</v>
      </c>
      <c r="P3332" s="3" t="str">
        <f>UPPER(טבלה1[[#This Row],[small letters]])</f>
        <v>ALL LEVELS</v>
      </c>
      <c r="Q3332">
        <f>LEN(טבלה1[[#This Row],[no spaces]])</f>
        <v>10</v>
      </c>
      <c r="R3332" t="str">
        <f>TRIM(טבלה1[[#This Row],[small letters]])</f>
        <v>all levels</v>
      </c>
      <c r="S3332" s="6">
        <v>0.53333333299999997</v>
      </c>
      <c r="T3332" s="12">
        <v>42849</v>
      </c>
      <c r="U3332" s="6">
        <f>DAY(טבלה1[[#This Row],[published_date]])</f>
        <v>24</v>
      </c>
      <c r="V3332" s="6">
        <f>MONTH(טבלה1[[#This Row],[published_date]])</f>
        <v>4</v>
      </c>
      <c r="W3332" s="6">
        <f>YEAR(טבלה1[[#This Row],[published_date]])</f>
        <v>2017</v>
      </c>
      <c r="X3332">
        <v>3</v>
      </c>
      <c r="Y3332" t="str">
        <f>VLOOKUP(טבלה1[[#This Row],[subject_id]],Subject_id!$A$2:$B$5,2)</f>
        <v>Musical Instruments</v>
      </c>
      <c r="Z3332" s="7">
        <v>43734</v>
      </c>
      <c r="AA3332">
        <f>_xlfn.DAYS(טבלה1[[#This Row],[Removal_date]],טבלה1[[#This Row],[published_date]])</f>
        <v>885</v>
      </c>
      <c r="AB3332" s="4">
        <f>טבלה1[[#This Row],[price]]*טבלה1[[#This Row],[num_subscribers]]</f>
        <v>2080</v>
      </c>
    </row>
    <row r="3333" spans="1:28" x14ac:dyDescent="0.3">
      <c r="A3333">
        <v>1195812</v>
      </c>
      <c r="B3333" t="s">
        <v>3060</v>
      </c>
      <c r="C3333" t="str">
        <f>LEFT(טבלה1[[#This Row],[course_title]],10)</f>
        <v>Getting St</v>
      </c>
      <c r="D3333" t="str">
        <f>RIGHT(טבלה1[[#This Row],[course_title]],10)</f>
        <v>sing Krita</v>
      </c>
      <c r="E3333" t="str">
        <f>MID(טבלה1[[#This Row],[course_title]],2,10)</f>
        <v>etting Sta</v>
      </c>
      <c r="F3333" t="s">
        <v>3061</v>
      </c>
      <c r="G3333" t="str">
        <f>REPLACE(טבלה1[[#This Row],[url]],19,3,"com")</f>
        <v>https://www.udemy.com/getting-started-with-digital-painting-using-krita/</v>
      </c>
      <c r="H3333" t="b">
        <v>1</v>
      </c>
      <c r="I3333" s="4">
        <v>20</v>
      </c>
      <c r="J3333" s="5">
        <v>1011</v>
      </c>
      <c r="K3333" s="5">
        <v>15</v>
      </c>
      <c r="L3333" s="5">
        <v>11</v>
      </c>
      <c r="M3333">
        <v>2</v>
      </c>
      <c r="N3333" t="str">
        <f>VLOOKUP(טבלה1[[#This Row],[level_id]],Level_id!$A$2:$B$5,2)</f>
        <v>Beginner Level</v>
      </c>
      <c r="O3333" t="str">
        <f>LOWER(טבלה1[[#This Row],[level_desc]])</f>
        <v>beginner level</v>
      </c>
      <c r="P3333" s="3" t="str">
        <f>UPPER(טבלה1[[#This Row],[small letters]])</f>
        <v>BEGINNER LEVEL</v>
      </c>
      <c r="Q3333">
        <f>LEN(טבלה1[[#This Row],[no spaces]])</f>
        <v>14</v>
      </c>
      <c r="R3333" t="str">
        <f>TRIM(טבלה1[[#This Row],[small letters]])</f>
        <v>beginner level</v>
      </c>
      <c r="S3333" s="6">
        <v>0.6</v>
      </c>
      <c r="T3333" s="12">
        <v>42857</v>
      </c>
      <c r="U3333" s="6">
        <f>DAY(טבלה1[[#This Row],[published_date]])</f>
        <v>2</v>
      </c>
      <c r="V3333" s="6">
        <f>MONTH(טבלה1[[#This Row],[published_date]])</f>
        <v>5</v>
      </c>
      <c r="W3333" s="6">
        <f>YEAR(טבלה1[[#This Row],[published_date]])</f>
        <v>2017</v>
      </c>
      <c r="X3333">
        <v>2</v>
      </c>
      <c r="Y3333" t="str">
        <f>VLOOKUP(טבלה1[[#This Row],[subject_id]],Subject_id!$A$2:$B$5,2)</f>
        <v>Graphic Design</v>
      </c>
      <c r="Z3333" s="7">
        <v>43465</v>
      </c>
      <c r="AA3333">
        <f>_xlfn.DAYS(טבלה1[[#This Row],[Removal_date]],טבלה1[[#This Row],[published_date]])</f>
        <v>608</v>
      </c>
      <c r="AB3333" s="4">
        <f>טבלה1[[#This Row],[price]]*טבלה1[[#This Row],[num_subscribers]]</f>
        <v>20220</v>
      </c>
    </row>
    <row r="3334" spans="1:28" x14ac:dyDescent="0.3">
      <c r="A3334">
        <v>1196852</v>
      </c>
      <c r="B3334" t="s">
        <v>2512</v>
      </c>
      <c r="C3334" t="str">
        <f>LEFT(טבלה1[[#This Row],[course_title]],10)</f>
        <v>Photoshop:</v>
      </c>
      <c r="D3334" t="str">
        <f>RIGHT(טבלה1[[#This Row],[course_title]],10)</f>
        <v>g collages</v>
      </c>
      <c r="E3334" t="str">
        <f>MID(טבלה1[[#This Row],[course_title]],2,10)</f>
        <v xml:space="preserve">hotoshop: </v>
      </c>
      <c r="F3334" t="s">
        <v>2513</v>
      </c>
      <c r="G3334" t="str">
        <f>REPLACE(טבלה1[[#This Row],[url]],19,3,"com")</f>
        <v>https://www.udemy.com/photoshop-how-to-create-stunning-collages-in-5-minutes/</v>
      </c>
      <c r="H3334" t="b">
        <v>1</v>
      </c>
      <c r="I3334" s="4">
        <v>20</v>
      </c>
      <c r="J3334" s="5">
        <v>2044</v>
      </c>
      <c r="K3334" s="5">
        <v>17</v>
      </c>
      <c r="L3334" s="5">
        <v>15</v>
      </c>
      <c r="M3334">
        <v>2</v>
      </c>
      <c r="N3334" t="str">
        <f>VLOOKUP(טבלה1[[#This Row],[level_id]],Level_id!$A$2:$B$5,2)</f>
        <v>Beginner Level</v>
      </c>
      <c r="O3334" t="str">
        <f>LOWER(טבלה1[[#This Row],[level_desc]])</f>
        <v>beginner level</v>
      </c>
      <c r="P3334" s="3" t="str">
        <f>UPPER(טבלה1[[#This Row],[small letters]])</f>
        <v>BEGINNER LEVEL</v>
      </c>
      <c r="Q3334">
        <f>LEN(טבלה1[[#This Row],[no spaces]])</f>
        <v>14</v>
      </c>
      <c r="R3334" t="str">
        <f>TRIM(טבלה1[[#This Row],[small letters]])</f>
        <v>beginner level</v>
      </c>
      <c r="S3334" s="6">
        <v>1.5</v>
      </c>
      <c r="T3334" s="12">
        <v>42864</v>
      </c>
      <c r="U3334" s="6">
        <f>DAY(טבלה1[[#This Row],[published_date]])</f>
        <v>9</v>
      </c>
      <c r="V3334" s="6">
        <f>MONTH(טבלה1[[#This Row],[published_date]])</f>
        <v>5</v>
      </c>
      <c r="W3334" s="6">
        <f>YEAR(טבלה1[[#This Row],[published_date]])</f>
        <v>2017</v>
      </c>
      <c r="X3334">
        <v>2</v>
      </c>
      <c r="Y3334" t="str">
        <f>VLOOKUP(טבלה1[[#This Row],[subject_id]],Subject_id!$A$2:$B$5,2)</f>
        <v>Graphic Design</v>
      </c>
      <c r="Z3334" s="7">
        <v>43465</v>
      </c>
      <c r="AA3334">
        <f>_xlfn.DAYS(טבלה1[[#This Row],[Removal_date]],טבלה1[[#This Row],[published_date]])</f>
        <v>601</v>
      </c>
      <c r="AB3334" s="4">
        <f>טבלה1[[#This Row],[price]]*טבלה1[[#This Row],[num_subscribers]]</f>
        <v>40880</v>
      </c>
    </row>
    <row r="3335" spans="1:28" x14ac:dyDescent="0.3">
      <c r="A3335">
        <v>1198166</v>
      </c>
      <c r="B3335" t="s">
        <v>292</v>
      </c>
      <c r="C3335" t="str">
        <f>LEFT(טבלה1[[#This Row],[course_title]],10)</f>
        <v>Top 10 Tra</v>
      </c>
      <c r="D3335" t="str">
        <f>RIGHT(טבלה1[[#This Row],[course_title]],10)</f>
        <v>ies Market</v>
      </c>
      <c r="E3335" t="str">
        <f>MID(טבלה1[[#This Row],[course_title]],2,10)</f>
        <v>op 10 Trad</v>
      </c>
      <c r="F3335" t="s">
        <v>293</v>
      </c>
      <c r="G3335" t="str">
        <f>REPLACE(טבלה1[[#This Row],[url]],19,3,"com")</f>
        <v>https://www.udemy.com/top-10-trading-ideas-in-the-equities-market/</v>
      </c>
      <c r="H3335" t="b">
        <v>1</v>
      </c>
      <c r="I3335" s="4">
        <v>20</v>
      </c>
      <c r="J3335" s="5">
        <v>661</v>
      </c>
      <c r="K3335" s="5">
        <v>4</v>
      </c>
      <c r="L3335" s="5">
        <v>12</v>
      </c>
      <c r="M3335">
        <v>1</v>
      </c>
      <c r="N3335" t="str">
        <f>VLOOKUP(טבלה1[[#This Row],[level_id]],Level_id!$A$2:$B$5,2)</f>
        <v>All levels</v>
      </c>
      <c r="O3335" t="str">
        <f>LOWER(טבלה1[[#This Row],[level_desc]])</f>
        <v>all levels</v>
      </c>
      <c r="P3335" s="3" t="str">
        <f>UPPER(טבלה1[[#This Row],[small letters]])</f>
        <v>ALL LEVELS</v>
      </c>
      <c r="Q3335">
        <f>LEN(טבלה1[[#This Row],[no spaces]])</f>
        <v>10</v>
      </c>
      <c r="R3335" t="str">
        <f>TRIM(טבלה1[[#This Row],[small letters]])</f>
        <v>all levels</v>
      </c>
      <c r="S3335" s="6">
        <v>1</v>
      </c>
      <c r="T3335" s="12">
        <v>42857</v>
      </c>
      <c r="U3335" s="6">
        <f>DAY(טבלה1[[#This Row],[published_date]])</f>
        <v>2</v>
      </c>
      <c r="V3335" s="6">
        <f>MONTH(טבלה1[[#This Row],[published_date]])</f>
        <v>5</v>
      </c>
      <c r="W3335" s="6">
        <f>YEAR(טבלה1[[#This Row],[published_date]])</f>
        <v>2017</v>
      </c>
      <c r="X3335">
        <v>1</v>
      </c>
      <c r="Y3335" t="str">
        <f>VLOOKUP(טבלה1[[#This Row],[subject_id]],Subject_id!$A$2:$B$5,2)</f>
        <v>Business Finance</v>
      </c>
      <c r="Z3335" s="7">
        <v>43408</v>
      </c>
      <c r="AA3335">
        <f>_xlfn.DAYS(טבלה1[[#This Row],[Removal_date]],טבלה1[[#This Row],[published_date]])</f>
        <v>551</v>
      </c>
      <c r="AB3335" s="4">
        <f>טבלה1[[#This Row],[price]]*טבלה1[[#This Row],[num_subscribers]]</f>
        <v>13220</v>
      </c>
    </row>
    <row r="3336" spans="1:28" x14ac:dyDescent="0.3">
      <c r="A3336">
        <v>1199780</v>
      </c>
      <c r="B3336" t="s">
        <v>5677</v>
      </c>
      <c r="C3336" t="str">
        <f>LEFT(טבלה1[[#This Row],[course_title]],10)</f>
        <v>Hosting yo</v>
      </c>
      <c r="D3336" t="str">
        <f>RIGHT(טבלה1[[#This Row],[course_title]],10)</f>
        <v>S3 service</v>
      </c>
      <c r="E3336" t="str">
        <f>MID(טבלה1[[#This Row],[course_title]],2,10)</f>
        <v>osting you</v>
      </c>
      <c r="F3336" t="s">
        <v>5678</v>
      </c>
      <c r="G3336" t="str">
        <f>REPLACE(טבלה1[[#This Row],[url]],19,3,"com")</f>
        <v>https://www.udemy.com/hosting-a-static-website-on-amazon-aws-s3-service/</v>
      </c>
      <c r="H3336" t="b">
        <v>1</v>
      </c>
      <c r="I3336" s="4">
        <v>20</v>
      </c>
      <c r="J3336" s="5">
        <v>2853</v>
      </c>
      <c r="K3336" s="5">
        <v>47</v>
      </c>
      <c r="L3336" s="5">
        <v>16</v>
      </c>
      <c r="M3336">
        <v>2</v>
      </c>
      <c r="N3336" t="str">
        <f>VLOOKUP(טבלה1[[#This Row],[level_id]],Level_id!$A$2:$B$5,2)</f>
        <v>Beginner Level</v>
      </c>
      <c r="O3336" t="str">
        <f>LOWER(טבלה1[[#This Row],[level_desc]])</f>
        <v>beginner level</v>
      </c>
      <c r="P3336" s="3" t="str">
        <f>UPPER(טבלה1[[#This Row],[small letters]])</f>
        <v>BEGINNER LEVEL</v>
      </c>
      <c r="Q3336">
        <f>LEN(טבלה1[[#This Row],[no spaces]])</f>
        <v>14</v>
      </c>
      <c r="R3336" t="str">
        <f>TRIM(טבלה1[[#This Row],[small letters]])</f>
        <v>beginner level</v>
      </c>
      <c r="S3336" s="6">
        <v>1.5</v>
      </c>
      <c r="T3336" s="12">
        <v>42860</v>
      </c>
      <c r="U3336" s="6">
        <f>DAY(טבלה1[[#This Row],[published_date]])</f>
        <v>5</v>
      </c>
      <c r="V3336" s="6">
        <f>MONTH(טבלה1[[#This Row],[published_date]])</f>
        <v>5</v>
      </c>
      <c r="W3336" s="6">
        <f>YEAR(טבלה1[[#This Row],[published_date]])</f>
        <v>2017</v>
      </c>
      <c r="X3336">
        <v>4</v>
      </c>
      <c r="Y3336" t="str">
        <f>VLOOKUP(טבלה1[[#This Row],[subject_id]],Subject_id!$A$2:$B$5,2)</f>
        <v>Web Development</v>
      </c>
      <c r="Z3336" s="7">
        <v>43465</v>
      </c>
      <c r="AA3336">
        <f>_xlfn.DAYS(טבלה1[[#This Row],[Removal_date]],טבלה1[[#This Row],[published_date]])</f>
        <v>605</v>
      </c>
      <c r="AB3336" s="4">
        <f>טבלה1[[#This Row],[price]]*טבלה1[[#This Row],[num_subscribers]]</f>
        <v>57060</v>
      </c>
    </row>
    <row r="3337" spans="1:28" x14ac:dyDescent="0.3">
      <c r="A3337">
        <v>1210062</v>
      </c>
      <c r="B3337" t="s">
        <v>1228</v>
      </c>
      <c r="C3337" t="str">
        <f>LEFT(טבלה1[[#This Row],[course_title]],10)</f>
        <v>Wie funkti</v>
      </c>
      <c r="D3337" t="str">
        <f>RIGHT(טבלה1[[#This Row],[course_title]],10)</f>
        <v>rungskurs.</v>
      </c>
      <c r="E3337" t="str">
        <f>MID(טבלה1[[#This Row],[course_title]],2,10)</f>
        <v>ie funktio</v>
      </c>
      <c r="F3337" t="s">
        <v>1229</v>
      </c>
      <c r="G3337" t="str">
        <f>REPLACE(טבלה1[[#This Row],[url]],19,3,"com")</f>
        <v>https://www.udemy.com/wie-funktionieren-bitcoin-ein-einfuhrungskurs/</v>
      </c>
      <c r="H3337" t="b">
        <v>1</v>
      </c>
      <c r="I3337" s="4">
        <v>20</v>
      </c>
      <c r="J3337" s="5">
        <v>14</v>
      </c>
      <c r="K3337" s="5">
        <v>4</v>
      </c>
      <c r="L3337" s="5">
        <v>14</v>
      </c>
      <c r="M3337">
        <v>2</v>
      </c>
      <c r="N3337" t="str">
        <f>VLOOKUP(טבלה1[[#This Row],[level_id]],Level_id!$A$2:$B$5,2)</f>
        <v>Beginner Level</v>
      </c>
      <c r="O3337" t="str">
        <f>LOWER(טבלה1[[#This Row],[level_desc]])</f>
        <v>beginner level</v>
      </c>
      <c r="P3337" s="3" t="str">
        <f>UPPER(טבלה1[[#This Row],[small letters]])</f>
        <v>BEGINNER LEVEL</v>
      </c>
      <c r="Q3337">
        <f>LEN(טבלה1[[#This Row],[no spaces]])</f>
        <v>14</v>
      </c>
      <c r="R3337" t="str">
        <f>TRIM(טבלה1[[#This Row],[small letters]])</f>
        <v>beginner level</v>
      </c>
      <c r="S3337" s="6">
        <v>0.61666666699999995</v>
      </c>
      <c r="T3337" s="12">
        <v>42865</v>
      </c>
      <c r="U3337" s="6">
        <f>DAY(טבלה1[[#This Row],[published_date]])</f>
        <v>10</v>
      </c>
      <c r="V3337" s="6">
        <f>MONTH(טבלה1[[#This Row],[published_date]])</f>
        <v>5</v>
      </c>
      <c r="W3337" s="6">
        <f>YEAR(טבלה1[[#This Row],[published_date]])</f>
        <v>2017</v>
      </c>
      <c r="X3337">
        <v>1</v>
      </c>
      <c r="Y3337" t="str">
        <f>VLOOKUP(טבלה1[[#This Row],[subject_id]],Subject_id!$A$2:$B$5,2)</f>
        <v>Business Finance</v>
      </c>
      <c r="Z3337" s="7">
        <v>43465</v>
      </c>
      <c r="AA3337">
        <f>_xlfn.DAYS(טבלה1[[#This Row],[Removal_date]],טבלה1[[#This Row],[published_date]])</f>
        <v>600</v>
      </c>
      <c r="AB3337" s="4">
        <f>טבלה1[[#This Row],[price]]*טבלה1[[#This Row],[num_subscribers]]</f>
        <v>280</v>
      </c>
    </row>
    <row r="3338" spans="1:28" x14ac:dyDescent="0.3">
      <c r="A3338">
        <v>1210098</v>
      </c>
      <c r="B3338" t="s">
        <v>6903</v>
      </c>
      <c r="C3338" t="str">
        <f>LEFT(טבלה1[[#This Row],[course_title]],10)</f>
        <v xml:space="preserve">HTML5 and </v>
      </c>
      <c r="D3338" t="str">
        <f>RIGHT(טבלה1[[#This Row],[course_title]],10)</f>
        <v xml:space="preserve"> To Expert</v>
      </c>
      <c r="E3338" t="str">
        <f>MID(טבלה1[[#This Row],[course_title]],2,10)</f>
        <v>TML5 and C</v>
      </c>
      <c r="F3338" t="s">
        <v>6904</v>
      </c>
      <c r="G3338" t="str">
        <f>REPLACE(טבלה1[[#This Row],[url]],19,3,"com")</f>
        <v>https://www.udemy.com/html5-and-css-for-beginner-to-expert/</v>
      </c>
      <c r="H3338" t="b">
        <v>1</v>
      </c>
      <c r="I3338" s="4">
        <v>20</v>
      </c>
      <c r="J3338" s="5">
        <v>1732</v>
      </c>
      <c r="K3338" s="5">
        <v>15</v>
      </c>
      <c r="L3338" s="5">
        <v>48</v>
      </c>
      <c r="M3338">
        <v>1</v>
      </c>
      <c r="N3338" t="str">
        <f>VLOOKUP(טבלה1[[#This Row],[level_id]],Level_id!$A$2:$B$5,2)</f>
        <v>All levels</v>
      </c>
      <c r="O3338" t="str">
        <f>LOWER(טבלה1[[#This Row],[level_desc]])</f>
        <v>all levels</v>
      </c>
      <c r="P3338" s="3" t="str">
        <f>UPPER(טבלה1[[#This Row],[small letters]])</f>
        <v>ALL LEVELS</v>
      </c>
      <c r="Q3338">
        <f>LEN(טבלה1[[#This Row],[no spaces]])</f>
        <v>10</v>
      </c>
      <c r="R3338" t="str">
        <f>TRIM(טבלה1[[#This Row],[small letters]])</f>
        <v>all levels</v>
      </c>
      <c r="S3338" s="6">
        <v>4.5</v>
      </c>
      <c r="T3338" s="12">
        <v>42892</v>
      </c>
      <c r="U3338" s="6">
        <f>DAY(טבלה1[[#This Row],[published_date]])</f>
        <v>6</v>
      </c>
      <c r="V3338" s="6">
        <f>MONTH(טבלה1[[#This Row],[published_date]])</f>
        <v>6</v>
      </c>
      <c r="W3338" s="6">
        <f>YEAR(טבלה1[[#This Row],[published_date]])</f>
        <v>2017</v>
      </c>
      <c r="X3338">
        <v>4</v>
      </c>
      <c r="Y3338" t="str">
        <f>VLOOKUP(טבלה1[[#This Row],[subject_id]],Subject_id!$A$2:$B$5,2)</f>
        <v>Web Development</v>
      </c>
      <c r="Z3338" s="7">
        <v>43734</v>
      </c>
      <c r="AA3338">
        <f>_xlfn.DAYS(טבלה1[[#This Row],[Removal_date]],טבלה1[[#This Row],[published_date]])</f>
        <v>842</v>
      </c>
      <c r="AB3338" s="4">
        <f>טבלה1[[#This Row],[price]]*טבלה1[[#This Row],[num_subscribers]]</f>
        <v>34640</v>
      </c>
    </row>
    <row r="3339" spans="1:28" x14ac:dyDescent="0.3">
      <c r="A3339">
        <v>1211800</v>
      </c>
      <c r="B3339" t="s">
        <v>6146</v>
      </c>
      <c r="C3339" t="str">
        <f>LEFT(טבלה1[[#This Row],[course_title]],10)</f>
        <v xml:space="preserve">Wordpress </v>
      </c>
      <c r="D3339" t="str">
        <f>RIGHT(טבלה1[[#This Row],[course_title]],10)</f>
        <v xml:space="preserve"> Beginners</v>
      </c>
      <c r="E3339" t="str">
        <f>MID(טבלה1[[#This Row],[course_title]],2,10)</f>
        <v>ordpress T</v>
      </c>
      <c r="F3339" t="s">
        <v>6147</v>
      </c>
      <c r="G3339" t="str">
        <f>REPLACE(טבלה1[[#This Row],[url]],19,3,"com")</f>
        <v>https://www.udemy.com/wordpress-theme-development-for-beginners/</v>
      </c>
      <c r="H3339" t="b">
        <v>1</v>
      </c>
      <c r="I3339" s="4">
        <v>20</v>
      </c>
      <c r="J3339" s="5">
        <v>1052</v>
      </c>
      <c r="K3339" s="5">
        <v>14</v>
      </c>
      <c r="L3339" s="5">
        <v>47</v>
      </c>
      <c r="M3339">
        <v>1</v>
      </c>
      <c r="N3339" t="str">
        <f>VLOOKUP(טבלה1[[#This Row],[level_id]],Level_id!$A$2:$B$5,2)</f>
        <v>All levels</v>
      </c>
      <c r="O3339" t="str">
        <f>LOWER(טבלה1[[#This Row],[level_desc]])</f>
        <v>all levels</v>
      </c>
      <c r="P3339" s="3" t="str">
        <f>UPPER(טבלה1[[#This Row],[small letters]])</f>
        <v>ALL LEVELS</v>
      </c>
      <c r="Q3339">
        <f>LEN(טבלה1[[#This Row],[no spaces]])</f>
        <v>10</v>
      </c>
      <c r="R3339" t="str">
        <f>TRIM(טבלה1[[#This Row],[small letters]])</f>
        <v>all levels</v>
      </c>
      <c r="S3339" s="6">
        <v>8</v>
      </c>
      <c r="T3339" s="12">
        <v>42872</v>
      </c>
      <c r="U3339" s="6">
        <f>DAY(טבלה1[[#This Row],[published_date]])</f>
        <v>17</v>
      </c>
      <c r="V3339" s="6">
        <f>MONTH(טבלה1[[#This Row],[published_date]])</f>
        <v>5</v>
      </c>
      <c r="W3339" s="6">
        <f>YEAR(טבלה1[[#This Row],[published_date]])</f>
        <v>2017</v>
      </c>
      <c r="X3339">
        <v>4</v>
      </c>
      <c r="Y3339" t="str">
        <f>VLOOKUP(טבלה1[[#This Row],[subject_id]],Subject_id!$A$2:$B$5,2)</f>
        <v>Web Development</v>
      </c>
      <c r="Z3339" s="7">
        <v>43734</v>
      </c>
      <c r="AA3339">
        <f>_xlfn.DAYS(טבלה1[[#This Row],[Removal_date]],טבלה1[[#This Row],[published_date]])</f>
        <v>862</v>
      </c>
      <c r="AB3339" s="4">
        <f>טבלה1[[#This Row],[price]]*טבלה1[[#This Row],[num_subscribers]]</f>
        <v>21040</v>
      </c>
    </row>
    <row r="3340" spans="1:28" x14ac:dyDescent="0.3">
      <c r="A3340">
        <v>1214670</v>
      </c>
      <c r="B3340" t="s">
        <v>4803</v>
      </c>
      <c r="C3340" t="str">
        <f>LEFT(טבלה1[[#This Row],[course_title]],10)</f>
        <v xml:space="preserve">Tune that </v>
      </c>
      <c r="D3340" t="str">
        <f>RIGHT(טבלה1[[#This Row],[course_title]],10)</f>
        <v>Your Piano</v>
      </c>
      <c r="E3340" t="str">
        <f>MID(טבלה1[[#This Row],[course_title]],2,10)</f>
        <v>une that S</v>
      </c>
      <c r="F3340" t="s">
        <v>4804</v>
      </c>
      <c r="G3340" t="str">
        <f>REPLACE(טבלה1[[#This Row],[url]],19,3,"com")</f>
        <v>https://www.udemy.com/how-to-tune-your-own-piano/</v>
      </c>
      <c r="H3340" t="b">
        <v>1</v>
      </c>
      <c r="I3340" s="4">
        <v>20</v>
      </c>
      <c r="J3340" s="5">
        <v>0</v>
      </c>
      <c r="K3340" s="5">
        <v>0</v>
      </c>
      <c r="L3340" s="5">
        <v>6</v>
      </c>
      <c r="M3340">
        <v>1</v>
      </c>
      <c r="N3340" t="str">
        <f>VLOOKUP(טבלה1[[#This Row],[level_id]],Level_id!$A$2:$B$5,2)</f>
        <v>All levels</v>
      </c>
      <c r="O3340" t="str">
        <f>LOWER(טבלה1[[#This Row],[level_desc]])</f>
        <v>all levels</v>
      </c>
      <c r="P3340" s="3" t="str">
        <f>UPPER(טבלה1[[#This Row],[small letters]])</f>
        <v>ALL LEVELS</v>
      </c>
      <c r="Q3340">
        <f>LEN(טבלה1[[#This Row],[no spaces]])</f>
        <v>10</v>
      </c>
      <c r="R3340" t="str">
        <f>TRIM(טבלה1[[#This Row],[small letters]])</f>
        <v>all levels</v>
      </c>
      <c r="S3340" s="6">
        <v>0.55000000000000004</v>
      </c>
      <c r="T3340" s="12">
        <v>42906</v>
      </c>
      <c r="U3340" s="6">
        <f>DAY(טבלה1[[#This Row],[published_date]])</f>
        <v>20</v>
      </c>
      <c r="V3340" s="6">
        <f>MONTH(טבלה1[[#This Row],[published_date]])</f>
        <v>6</v>
      </c>
      <c r="W3340" s="6">
        <f>YEAR(טבלה1[[#This Row],[published_date]])</f>
        <v>2017</v>
      </c>
      <c r="X3340">
        <v>3</v>
      </c>
      <c r="Y3340" t="str">
        <f>VLOOKUP(טבלה1[[#This Row],[subject_id]],Subject_id!$A$2:$B$5,2)</f>
        <v>Musical Instruments</v>
      </c>
      <c r="Z3340" s="7">
        <v>43734</v>
      </c>
      <c r="AA3340">
        <f>_xlfn.DAYS(טבלה1[[#This Row],[Removal_date]],טבלה1[[#This Row],[published_date]])</f>
        <v>828</v>
      </c>
      <c r="AB3340" s="4">
        <f>טבלה1[[#This Row],[price]]*טבלה1[[#This Row],[num_subscribers]]</f>
        <v>0</v>
      </c>
    </row>
    <row r="3341" spans="1:28" x14ac:dyDescent="0.3">
      <c r="A3341">
        <v>1215926</v>
      </c>
      <c r="B3341" t="s">
        <v>1568</v>
      </c>
      <c r="C3341" t="str">
        <f>LEFT(טבלה1[[#This Row],[course_title]],10)</f>
        <v>Kickstarte</v>
      </c>
      <c r="D3341" t="str">
        <f>RIGHT(טבלה1[[#This Row],[course_title]],10)</f>
        <v>easy steps</v>
      </c>
      <c r="E3341" t="str">
        <f>MID(טבלה1[[#This Row],[course_title]],2,10)</f>
        <v>ickstarter</v>
      </c>
      <c r="F3341" t="s">
        <v>1569</v>
      </c>
      <c r="G3341" t="str">
        <f>REPLACE(טבלה1[[#This Row],[url]],19,3,"com")</f>
        <v>https://www.udemy.com/kickstarter-success-in-5-easy-steps/</v>
      </c>
      <c r="H3341" t="b">
        <v>1</v>
      </c>
      <c r="I3341" s="4">
        <v>20</v>
      </c>
      <c r="J3341" s="5">
        <v>0</v>
      </c>
      <c r="K3341" s="5">
        <v>0</v>
      </c>
      <c r="L3341" s="5">
        <v>12</v>
      </c>
      <c r="M3341">
        <v>1</v>
      </c>
      <c r="N3341" t="str">
        <f>VLOOKUP(טבלה1[[#This Row],[level_id]],Level_id!$A$2:$B$5,2)</f>
        <v>All levels</v>
      </c>
      <c r="O3341" t="str">
        <f>LOWER(טבלה1[[#This Row],[level_desc]])</f>
        <v>all levels</v>
      </c>
      <c r="P3341" s="3" t="str">
        <f>UPPER(טבלה1[[#This Row],[small letters]])</f>
        <v>ALL LEVELS</v>
      </c>
      <c r="Q3341">
        <f>LEN(טבלה1[[#This Row],[no spaces]])</f>
        <v>10</v>
      </c>
      <c r="R3341" t="str">
        <f>TRIM(טבלה1[[#This Row],[small letters]])</f>
        <v>all levels</v>
      </c>
      <c r="S3341" s="6">
        <v>0.51666666699999997</v>
      </c>
      <c r="T3341" s="12">
        <v>42871</v>
      </c>
      <c r="U3341" s="6">
        <f>DAY(טבלה1[[#This Row],[published_date]])</f>
        <v>16</v>
      </c>
      <c r="V3341" s="6">
        <f>MONTH(טבלה1[[#This Row],[published_date]])</f>
        <v>5</v>
      </c>
      <c r="W3341" s="6">
        <f>YEAR(טבלה1[[#This Row],[published_date]])</f>
        <v>2017</v>
      </c>
      <c r="X3341">
        <v>1</v>
      </c>
      <c r="Y3341" t="str">
        <f>VLOOKUP(טבלה1[[#This Row],[subject_id]],Subject_id!$A$2:$B$5,2)</f>
        <v>Business Finance</v>
      </c>
      <c r="Z3341" s="7">
        <v>43318</v>
      </c>
      <c r="AA3341">
        <f>_xlfn.DAYS(טבלה1[[#This Row],[Removal_date]],טבלה1[[#This Row],[published_date]])</f>
        <v>447</v>
      </c>
      <c r="AB3341" s="4">
        <f>טבלה1[[#This Row],[price]]*טבלה1[[#This Row],[num_subscribers]]</f>
        <v>0</v>
      </c>
    </row>
    <row r="3342" spans="1:28" x14ac:dyDescent="0.3">
      <c r="A3342">
        <v>1216340</v>
      </c>
      <c r="B3342" t="s">
        <v>4835</v>
      </c>
      <c r="C3342" t="str">
        <f>LEFT(טבלה1[[#This Row],[course_title]],10)</f>
        <v>Learn to P</v>
      </c>
      <c r="D3342" t="str">
        <f>RIGHT(טבלה1[[#This Row],[course_title]],10)</f>
        <v>ld of Mine</v>
      </c>
      <c r="E3342" t="str">
        <f>MID(טבלה1[[#This Row],[course_title]],2,10)</f>
        <v>earn to Pl</v>
      </c>
      <c r="F3342" t="s">
        <v>4836</v>
      </c>
      <c r="G3342" t="str">
        <f>REPLACE(טבלה1[[#This Row],[url]],19,3,"com")</f>
        <v>https://www.udemy.com/learn-to-play-sweet-child-of-mine/</v>
      </c>
      <c r="H3342" t="b">
        <v>1</v>
      </c>
      <c r="I3342" s="4">
        <v>20</v>
      </c>
      <c r="J3342" s="5">
        <v>0</v>
      </c>
      <c r="K3342" s="5">
        <v>0</v>
      </c>
      <c r="L3342" s="5">
        <v>23</v>
      </c>
      <c r="M3342">
        <v>4</v>
      </c>
      <c r="N3342" t="str">
        <f>VLOOKUP(טבלה1[[#This Row],[level_id]],Level_id!$A$2:$B$5,2)</f>
        <v>Intermediate Level</v>
      </c>
      <c r="O3342" t="str">
        <f>LOWER(טבלה1[[#This Row],[level_desc]])</f>
        <v>intermediate level</v>
      </c>
      <c r="P3342" s="3" t="str">
        <f>UPPER(טבלה1[[#This Row],[small letters]])</f>
        <v>INTERMEDIATE LEVEL</v>
      </c>
      <c r="Q3342">
        <f>LEN(טבלה1[[#This Row],[no spaces]])</f>
        <v>18</v>
      </c>
      <c r="R3342" t="str">
        <f>TRIM(טבלה1[[#This Row],[small letters]])</f>
        <v>intermediate level</v>
      </c>
      <c r="S3342" s="6">
        <v>1.5</v>
      </c>
      <c r="T3342" s="12">
        <v>42916</v>
      </c>
      <c r="U3342" s="6">
        <f>DAY(טבלה1[[#This Row],[published_date]])</f>
        <v>30</v>
      </c>
      <c r="V3342" s="6">
        <f>MONTH(טבלה1[[#This Row],[published_date]])</f>
        <v>6</v>
      </c>
      <c r="W3342" s="6">
        <f>YEAR(טבלה1[[#This Row],[published_date]])</f>
        <v>2017</v>
      </c>
      <c r="X3342">
        <v>3</v>
      </c>
      <c r="Y3342" t="str">
        <f>VLOOKUP(טבלה1[[#This Row],[subject_id]],Subject_id!$A$2:$B$5,2)</f>
        <v>Musical Instruments</v>
      </c>
      <c r="Z3342" s="7">
        <v>44114</v>
      </c>
      <c r="AA3342">
        <f>_xlfn.DAYS(טבלה1[[#This Row],[Removal_date]],טבלה1[[#This Row],[published_date]])</f>
        <v>1198</v>
      </c>
      <c r="AB3342" s="4">
        <f>טבלה1[[#This Row],[price]]*טבלה1[[#This Row],[num_subscribers]]</f>
        <v>0</v>
      </c>
    </row>
    <row r="3343" spans="1:28" x14ac:dyDescent="0.3">
      <c r="A3343">
        <v>1217064</v>
      </c>
      <c r="B3343" t="s">
        <v>196</v>
      </c>
      <c r="C3343" t="str">
        <f>LEFT(טבלה1[[#This Row],[course_title]],10)</f>
        <v>How To Inv</v>
      </c>
      <c r="D3343" t="str">
        <f>RIGHT(טבלה1[[#This Row],[course_title]],10)</f>
        <v>n Stocks ?</v>
      </c>
      <c r="E3343" t="str">
        <f>MID(טבלה1[[#This Row],[course_title]],2,10)</f>
        <v>ow To Inve</v>
      </c>
      <c r="F3343" t="s">
        <v>197</v>
      </c>
      <c r="G3343" t="str">
        <f>REPLACE(טבלה1[[#This Row],[url]],19,3,"com")</f>
        <v>https://www.udemy.com/howtoinvest5k/</v>
      </c>
      <c r="H3343" t="b">
        <v>1</v>
      </c>
      <c r="I3343" s="4">
        <v>20</v>
      </c>
      <c r="J3343" s="5">
        <v>1239</v>
      </c>
      <c r="K3343" s="5">
        <v>5</v>
      </c>
      <c r="L3343" s="5">
        <v>6</v>
      </c>
      <c r="M3343">
        <v>2</v>
      </c>
      <c r="N3343" t="str">
        <f>VLOOKUP(טבלה1[[#This Row],[level_id]],Level_id!$A$2:$B$5,2)</f>
        <v>Beginner Level</v>
      </c>
      <c r="O3343" t="str">
        <f>LOWER(טבלה1[[#This Row],[level_desc]])</f>
        <v>beginner level</v>
      </c>
      <c r="P3343" s="3" t="str">
        <f>UPPER(טבלה1[[#This Row],[small letters]])</f>
        <v>BEGINNER LEVEL</v>
      </c>
      <c r="Q3343">
        <f>LEN(טבלה1[[#This Row],[no spaces]])</f>
        <v>14</v>
      </c>
      <c r="R3343" t="str">
        <f>TRIM(טבלה1[[#This Row],[small letters]])</f>
        <v>beginner level</v>
      </c>
      <c r="S3343" s="6">
        <v>0.7</v>
      </c>
      <c r="T3343" s="12">
        <v>42878</v>
      </c>
      <c r="U3343" s="6">
        <f>DAY(טבלה1[[#This Row],[published_date]])</f>
        <v>23</v>
      </c>
      <c r="V3343" s="6">
        <f>MONTH(טבלה1[[#This Row],[published_date]])</f>
        <v>5</v>
      </c>
      <c r="W3343" s="6">
        <f>YEAR(טבלה1[[#This Row],[published_date]])</f>
        <v>2017</v>
      </c>
      <c r="X3343">
        <v>1</v>
      </c>
      <c r="Y3343" t="str">
        <f>VLOOKUP(טבלה1[[#This Row],[subject_id]],Subject_id!$A$2:$B$5,2)</f>
        <v>Business Finance</v>
      </c>
      <c r="Z3343" s="7">
        <v>43245</v>
      </c>
      <c r="AA3343">
        <f>_xlfn.DAYS(טבלה1[[#This Row],[Removal_date]],טבלה1[[#This Row],[published_date]])</f>
        <v>367</v>
      </c>
      <c r="AB3343" s="4">
        <f>טבלה1[[#This Row],[price]]*טבלה1[[#This Row],[num_subscribers]]</f>
        <v>24780</v>
      </c>
    </row>
    <row r="3344" spans="1:28" x14ac:dyDescent="0.3">
      <c r="A3344">
        <v>1219520</v>
      </c>
      <c r="B3344" t="s">
        <v>2402</v>
      </c>
      <c r="C3344" t="str">
        <f>LEFT(טבלה1[[#This Row],[course_title]],10)</f>
        <v>Adobe Illu</v>
      </c>
      <c r="D3344" t="str">
        <f>RIGHT(טבלה1[[#This Row],[course_title]],10)</f>
        <v xml:space="preserve"> by Amazon</v>
      </c>
      <c r="E3344" t="str">
        <f>MID(טבלה1[[#This Row],[course_title]],2,10)</f>
        <v>dobe Illus</v>
      </c>
      <c r="F3344" t="s">
        <v>2403</v>
      </c>
      <c r="G3344" t="str">
        <f>REPLACE(טבלה1[[#This Row],[url]],19,3,"com")</f>
        <v>https://www.udemy.com/merchbyamazondesign/</v>
      </c>
      <c r="H3344" t="b">
        <v>1</v>
      </c>
      <c r="I3344" s="4">
        <v>20</v>
      </c>
      <c r="J3344" s="5">
        <v>390</v>
      </c>
      <c r="K3344" s="5">
        <v>44</v>
      </c>
      <c r="L3344" s="5">
        <v>15</v>
      </c>
      <c r="M3344">
        <v>1</v>
      </c>
      <c r="N3344" t="str">
        <f>VLOOKUP(טבלה1[[#This Row],[level_id]],Level_id!$A$2:$B$5,2)</f>
        <v>All levels</v>
      </c>
      <c r="O3344" t="str">
        <f>LOWER(טבלה1[[#This Row],[level_desc]])</f>
        <v>all levels</v>
      </c>
      <c r="P3344" s="3" t="str">
        <f>UPPER(טבלה1[[#This Row],[small letters]])</f>
        <v>ALL LEVELS</v>
      </c>
      <c r="Q3344">
        <f>LEN(טבלה1[[#This Row],[no spaces]])</f>
        <v>10</v>
      </c>
      <c r="R3344" t="str">
        <f>TRIM(טבלה1[[#This Row],[small letters]])</f>
        <v>all levels</v>
      </c>
      <c r="S3344" s="6">
        <v>1</v>
      </c>
      <c r="T3344" s="12">
        <v>42899</v>
      </c>
      <c r="U3344" s="6">
        <f>DAY(טבלה1[[#This Row],[published_date]])</f>
        <v>13</v>
      </c>
      <c r="V3344" s="6">
        <f>MONTH(טבלה1[[#This Row],[published_date]])</f>
        <v>6</v>
      </c>
      <c r="W3344" s="6">
        <f>YEAR(טבלה1[[#This Row],[published_date]])</f>
        <v>2017</v>
      </c>
      <c r="X3344">
        <v>2</v>
      </c>
      <c r="Y3344" t="str">
        <f>VLOOKUP(טבלה1[[#This Row],[subject_id]],Subject_id!$A$2:$B$5,2)</f>
        <v>Graphic Design</v>
      </c>
      <c r="Z3344" s="7">
        <v>43734</v>
      </c>
      <c r="AA3344">
        <f>_xlfn.DAYS(טבלה1[[#This Row],[Removal_date]],טבלה1[[#This Row],[published_date]])</f>
        <v>835</v>
      </c>
      <c r="AB3344" s="4">
        <f>טבלה1[[#This Row],[price]]*טבלה1[[#This Row],[num_subscribers]]</f>
        <v>7800</v>
      </c>
    </row>
    <row r="3345" spans="1:28" x14ac:dyDescent="0.3">
      <c r="A3345">
        <v>1219820</v>
      </c>
      <c r="B3345" t="s">
        <v>1792</v>
      </c>
      <c r="C3345" t="str">
        <f>LEFT(טבלה1[[#This Row],[course_title]],10)</f>
        <v>Accounting</v>
      </c>
      <c r="D3345" t="str">
        <f>RIGHT(טבלה1[[#This Row],[course_title]],10)</f>
        <v>must learn</v>
      </c>
      <c r="E3345" t="str">
        <f>MID(טבלה1[[#This Row],[course_title]],2,10)</f>
        <v xml:space="preserve">ccounting </v>
      </c>
      <c r="F3345" t="s">
        <v>1793</v>
      </c>
      <c r="G3345" t="str">
        <f>REPLACE(טבלה1[[#This Row],[url]],19,3,"com")</f>
        <v>https://www.udemy.com/accounting-the-6-most-important-rules-you-must-learn/</v>
      </c>
      <c r="H3345" t="b">
        <v>1</v>
      </c>
      <c r="I3345" s="4">
        <v>20</v>
      </c>
      <c r="J3345" s="5">
        <v>0</v>
      </c>
      <c r="K3345" s="5">
        <v>0</v>
      </c>
      <c r="L3345" s="5">
        <v>9</v>
      </c>
      <c r="M3345">
        <v>1</v>
      </c>
      <c r="N3345" t="str">
        <f>VLOOKUP(טבלה1[[#This Row],[level_id]],Level_id!$A$2:$B$5,2)</f>
        <v>All levels</v>
      </c>
      <c r="O3345" t="str">
        <f>LOWER(טבלה1[[#This Row],[level_desc]])</f>
        <v>all levels</v>
      </c>
      <c r="P3345" s="3" t="str">
        <f>UPPER(טבלה1[[#This Row],[small letters]])</f>
        <v>ALL LEVELS</v>
      </c>
      <c r="Q3345">
        <f>LEN(טבלה1[[#This Row],[no spaces]])</f>
        <v>10</v>
      </c>
      <c r="R3345" t="str">
        <f>TRIM(טבלה1[[#This Row],[small letters]])</f>
        <v>all levels</v>
      </c>
      <c r="S3345" s="6">
        <v>1</v>
      </c>
      <c r="T3345" s="12">
        <v>42880</v>
      </c>
      <c r="U3345" s="6">
        <f>DAY(טבלה1[[#This Row],[published_date]])</f>
        <v>25</v>
      </c>
      <c r="V3345" s="6">
        <f>MONTH(טבלה1[[#This Row],[published_date]])</f>
        <v>5</v>
      </c>
      <c r="W3345" s="6">
        <f>YEAR(טבלה1[[#This Row],[published_date]])</f>
        <v>2017</v>
      </c>
      <c r="X3345">
        <v>1</v>
      </c>
      <c r="Y3345" t="str">
        <f>VLOOKUP(טבלה1[[#This Row],[subject_id]],Subject_id!$A$2:$B$5,2)</f>
        <v>Business Finance</v>
      </c>
      <c r="Z3345" s="7">
        <v>43318</v>
      </c>
      <c r="AA3345">
        <f>_xlfn.DAYS(טבלה1[[#This Row],[Removal_date]],טבלה1[[#This Row],[published_date]])</f>
        <v>438</v>
      </c>
      <c r="AB3345" s="4">
        <f>טבלה1[[#This Row],[price]]*טבלה1[[#This Row],[num_subscribers]]</f>
        <v>0</v>
      </c>
    </row>
    <row r="3346" spans="1:28" x14ac:dyDescent="0.3">
      <c r="A3346">
        <v>1223240</v>
      </c>
      <c r="B3346" t="s">
        <v>4797</v>
      </c>
      <c r="C3346" t="str">
        <f>LEFT(טבלה1[[#This Row],[course_title]],10)</f>
        <v>Learn Pira</v>
      </c>
      <c r="D3346" t="str">
        <f>RIGHT(טבלה1[[#This Row],[course_title]],10)</f>
        <v xml:space="preserve"> the Piano</v>
      </c>
      <c r="E3346" t="str">
        <f>MID(טבלה1[[#This Row],[course_title]],2,10)</f>
        <v>earn Pirat</v>
      </c>
      <c r="F3346" t="s">
        <v>4798</v>
      </c>
      <c r="G3346" t="str">
        <f>REPLACE(טבלה1[[#This Row],[url]],19,3,"com")</f>
        <v>https://www.udemy.com/learn-pirates-of-the-caribbean-by-ear-on-the-piano/</v>
      </c>
      <c r="H3346" t="b">
        <v>1</v>
      </c>
      <c r="I3346" s="4">
        <v>20</v>
      </c>
      <c r="J3346" s="5">
        <v>0</v>
      </c>
      <c r="K3346" s="5">
        <v>0</v>
      </c>
      <c r="L3346" s="5">
        <v>6</v>
      </c>
      <c r="M3346">
        <v>1</v>
      </c>
      <c r="N3346" t="str">
        <f>VLOOKUP(טבלה1[[#This Row],[level_id]],Level_id!$A$2:$B$5,2)</f>
        <v>All levels</v>
      </c>
      <c r="O3346" t="str">
        <f>LOWER(טבלה1[[#This Row],[level_desc]])</f>
        <v>all levels</v>
      </c>
      <c r="P3346" s="3" t="str">
        <f>UPPER(טבלה1[[#This Row],[small letters]])</f>
        <v>ALL LEVELS</v>
      </c>
      <c r="Q3346">
        <f>LEN(טבלה1[[#This Row],[no spaces]])</f>
        <v>10</v>
      </c>
      <c r="R3346" t="str">
        <f>TRIM(טבלה1[[#This Row],[small letters]])</f>
        <v>all levels</v>
      </c>
      <c r="S3346" s="6">
        <v>0.53333333299999997</v>
      </c>
      <c r="T3346" s="12">
        <v>42877</v>
      </c>
      <c r="U3346" s="6">
        <f>DAY(טבלה1[[#This Row],[published_date]])</f>
        <v>22</v>
      </c>
      <c r="V3346" s="6">
        <f>MONTH(טבלה1[[#This Row],[published_date]])</f>
        <v>5</v>
      </c>
      <c r="W3346" s="6">
        <f>YEAR(טבלה1[[#This Row],[published_date]])</f>
        <v>2017</v>
      </c>
      <c r="X3346">
        <v>3</v>
      </c>
      <c r="Y3346" t="str">
        <f>VLOOKUP(טבלה1[[#This Row],[subject_id]],Subject_id!$A$2:$B$5,2)</f>
        <v>Musical Instruments</v>
      </c>
      <c r="Z3346" s="7">
        <v>43734</v>
      </c>
      <c r="AA3346">
        <f>_xlfn.DAYS(טבלה1[[#This Row],[Removal_date]],טבלה1[[#This Row],[published_date]])</f>
        <v>857</v>
      </c>
      <c r="AB3346" s="4">
        <f>טבלה1[[#This Row],[price]]*טבלה1[[#This Row],[num_subscribers]]</f>
        <v>0</v>
      </c>
    </row>
    <row r="3347" spans="1:28" x14ac:dyDescent="0.3">
      <c r="A3347">
        <v>1226332</v>
      </c>
      <c r="B3347" t="s">
        <v>3256</v>
      </c>
      <c r="C3347" t="str">
        <f>LEFT(טבלה1[[#This Row],[course_title]],10)</f>
        <v xml:space="preserve">Aprende a </v>
      </c>
      <c r="D3347" t="str">
        <f>RIGHT(טבלה1[[#This Row],[course_title]],10)</f>
        <v>izar Canva</v>
      </c>
      <c r="E3347" t="str">
        <f>MID(טבלה1[[#This Row],[course_title]],2,10)</f>
        <v>prende a u</v>
      </c>
      <c r="F3347" t="s">
        <v>3257</v>
      </c>
      <c r="G3347" t="str">
        <f>REPLACE(טבלה1[[#This Row],[url]],19,3,"com")</f>
        <v>https://www.udemy.com/aprende-a-utilizar-canva/</v>
      </c>
      <c r="H3347" t="b">
        <v>1</v>
      </c>
      <c r="I3347" s="4">
        <v>20</v>
      </c>
      <c r="J3347" s="5">
        <v>677</v>
      </c>
      <c r="K3347" s="5">
        <v>45</v>
      </c>
      <c r="L3347" s="5">
        <v>11</v>
      </c>
      <c r="M3347">
        <v>2</v>
      </c>
      <c r="N3347" t="str">
        <f>VLOOKUP(טבלה1[[#This Row],[level_id]],Level_id!$A$2:$B$5,2)</f>
        <v>Beginner Level</v>
      </c>
      <c r="O3347" t="str">
        <f>LOWER(טבלה1[[#This Row],[level_desc]])</f>
        <v>beginner level</v>
      </c>
      <c r="P3347" s="3" t="str">
        <f>UPPER(טבלה1[[#This Row],[small letters]])</f>
        <v>BEGINNER LEVEL</v>
      </c>
      <c r="Q3347">
        <f>LEN(טבלה1[[#This Row],[no spaces]])</f>
        <v>14</v>
      </c>
      <c r="R3347" t="str">
        <f>TRIM(טבלה1[[#This Row],[small letters]])</f>
        <v>beginner level</v>
      </c>
      <c r="S3347" s="6">
        <v>0.66666666699999999</v>
      </c>
      <c r="T3347" s="12">
        <v>42883</v>
      </c>
      <c r="U3347" s="6">
        <f>DAY(טבלה1[[#This Row],[published_date]])</f>
        <v>28</v>
      </c>
      <c r="V3347" s="6">
        <f>MONTH(טבלה1[[#This Row],[published_date]])</f>
        <v>5</v>
      </c>
      <c r="W3347" s="6">
        <f>YEAR(טבלה1[[#This Row],[published_date]])</f>
        <v>2017</v>
      </c>
      <c r="X3347">
        <v>2</v>
      </c>
      <c r="Y3347" t="str">
        <f>VLOOKUP(טבלה1[[#This Row],[subject_id]],Subject_id!$A$2:$B$5,2)</f>
        <v>Graphic Design</v>
      </c>
      <c r="Z3347" s="7">
        <v>43465</v>
      </c>
      <c r="AA3347">
        <f>_xlfn.DAYS(טבלה1[[#This Row],[Removal_date]],טבלה1[[#This Row],[published_date]])</f>
        <v>582</v>
      </c>
      <c r="AB3347" s="4">
        <f>טבלה1[[#This Row],[price]]*טבלה1[[#This Row],[num_subscribers]]</f>
        <v>13540</v>
      </c>
    </row>
    <row r="3348" spans="1:28" x14ac:dyDescent="0.3">
      <c r="A3348">
        <v>1227748</v>
      </c>
      <c r="B3348" t="s">
        <v>3548</v>
      </c>
      <c r="C3348" t="str">
        <f>LEFT(טבלה1[[#This Row],[course_title]],10)</f>
        <v>create stu</v>
      </c>
      <c r="D3348" t="str">
        <f>RIGHT(טבלה1[[#This Row],[course_title]],10)</f>
        <v>in minutes</v>
      </c>
      <c r="E3348" t="str">
        <f>MID(טבלה1[[#This Row],[course_title]],2,10)</f>
        <v>reate stun</v>
      </c>
      <c r="F3348" t="s">
        <v>3549</v>
      </c>
      <c r="G3348" t="str">
        <f>REPLACE(טבלה1[[#This Row],[url]],19,3,"com")</f>
        <v>https://www.udemy.com/create-impressive-photoshop-compositions-in-minutes/</v>
      </c>
      <c r="H3348" t="b">
        <v>1</v>
      </c>
      <c r="I3348" s="4">
        <v>20</v>
      </c>
      <c r="J3348" s="5">
        <v>5</v>
      </c>
      <c r="K3348" s="5">
        <v>0</v>
      </c>
      <c r="L3348" s="5">
        <v>29</v>
      </c>
      <c r="M3348">
        <v>1</v>
      </c>
      <c r="N3348" t="str">
        <f>VLOOKUP(טבלה1[[#This Row],[level_id]],Level_id!$A$2:$B$5,2)</f>
        <v>All levels</v>
      </c>
      <c r="O3348" t="str">
        <f>LOWER(טבלה1[[#This Row],[level_desc]])</f>
        <v>all levels</v>
      </c>
      <c r="P3348" s="3" t="str">
        <f>UPPER(טבלה1[[#This Row],[small letters]])</f>
        <v>ALL LEVELS</v>
      </c>
      <c r="Q3348">
        <f>LEN(טבלה1[[#This Row],[no spaces]])</f>
        <v>10</v>
      </c>
      <c r="R3348" t="str">
        <f>TRIM(טבלה1[[#This Row],[small letters]])</f>
        <v>all levels</v>
      </c>
      <c r="S3348" s="6">
        <v>2</v>
      </c>
      <c r="T3348" s="12">
        <v>42893</v>
      </c>
      <c r="U3348" s="6">
        <f>DAY(טבלה1[[#This Row],[published_date]])</f>
        <v>7</v>
      </c>
      <c r="V3348" s="6">
        <f>MONTH(טבלה1[[#This Row],[published_date]])</f>
        <v>6</v>
      </c>
      <c r="W3348" s="6">
        <f>YEAR(טבלה1[[#This Row],[published_date]])</f>
        <v>2017</v>
      </c>
      <c r="X3348">
        <v>2</v>
      </c>
      <c r="Y3348" t="str">
        <f>VLOOKUP(טבלה1[[#This Row],[subject_id]],Subject_id!$A$2:$B$5,2)</f>
        <v>Graphic Design</v>
      </c>
      <c r="Z3348" s="7">
        <v>43734</v>
      </c>
      <c r="AA3348">
        <f>_xlfn.DAYS(טבלה1[[#This Row],[Removal_date]],טבלה1[[#This Row],[published_date]])</f>
        <v>841</v>
      </c>
      <c r="AB3348" s="4">
        <f>טבלה1[[#This Row],[price]]*טבלה1[[#This Row],[num_subscribers]]</f>
        <v>100</v>
      </c>
    </row>
    <row r="3349" spans="1:28" x14ac:dyDescent="0.3">
      <c r="A3349">
        <v>1228708</v>
      </c>
      <c r="B3349" t="s">
        <v>3104</v>
      </c>
      <c r="C3349" t="str">
        <f>LEFT(טבלה1[[#This Row],[course_title]],10)</f>
        <v>Learn Adob</v>
      </c>
      <c r="D3349" t="str">
        <f>RIGHT(טבלה1[[#This Row],[course_title]],10)</f>
        <v xml:space="preserve"> in 1 hour</v>
      </c>
      <c r="E3349" t="str">
        <f>MID(טבלה1[[#This Row],[course_title]],2,10)</f>
        <v>earn Adobe</v>
      </c>
      <c r="F3349" t="s">
        <v>3105</v>
      </c>
      <c r="G3349" t="str">
        <f>REPLACE(טבלה1[[#This Row],[url]],19,3,"com")</f>
        <v>https://www.udemy.com/learn-adobe-illustrator-and-premiere-pro-in-1-hour/</v>
      </c>
      <c r="H3349" t="b">
        <v>1</v>
      </c>
      <c r="I3349" s="4">
        <v>20</v>
      </c>
      <c r="J3349" s="5">
        <v>1</v>
      </c>
      <c r="K3349" s="5">
        <v>0</v>
      </c>
      <c r="L3349" s="5">
        <v>19</v>
      </c>
      <c r="M3349">
        <v>1</v>
      </c>
      <c r="N3349" t="str">
        <f>VLOOKUP(טבלה1[[#This Row],[level_id]],Level_id!$A$2:$B$5,2)</f>
        <v>All levels</v>
      </c>
      <c r="O3349" t="str">
        <f>LOWER(טבלה1[[#This Row],[level_desc]])</f>
        <v>all levels</v>
      </c>
      <c r="P3349" s="3" t="str">
        <f>UPPER(טבלה1[[#This Row],[small letters]])</f>
        <v>ALL LEVELS</v>
      </c>
      <c r="Q3349">
        <f>LEN(טבלה1[[#This Row],[no spaces]])</f>
        <v>10</v>
      </c>
      <c r="R3349" t="str">
        <f>TRIM(טבלה1[[#This Row],[small letters]])</f>
        <v>all levels</v>
      </c>
      <c r="S3349" s="6">
        <v>1</v>
      </c>
      <c r="T3349" s="12">
        <v>42888</v>
      </c>
      <c r="U3349" s="6">
        <f>DAY(טבלה1[[#This Row],[published_date]])</f>
        <v>2</v>
      </c>
      <c r="V3349" s="6">
        <f>MONTH(טבלה1[[#This Row],[published_date]])</f>
        <v>6</v>
      </c>
      <c r="W3349" s="6">
        <f>YEAR(טבלה1[[#This Row],[published_date]])</f>
        <v>2017</v>
      </c>
      <c r="X3349">
        <v>2</v>
      </c>
      <c r="Y3349" t="str">
        <f>VLOOKUP(טבלה1[[#This Row],[subject_id]],Subject_id!$A$2:$B$5,2)</f>
        <v>Graphic Design</v>
      </c>
      <c r="Z3349" s="7">
        <v>43734</v>
      </c>
      <c r="AA3349">
        <f>_xlfn.DAYS(טבלה1[[#This Row],[Removal_date]],טבלה1[[#This Row],[published_date]])</f>
        <v>846</v>
      </c>
      <c r="AB3349" s="4">
        <f>טבלה1[[#This Row],[price]]*טבלה1[[#This Row],[num_subscribers]]</f>
        <v>20</v>
      </c>
    </row>
    <row r="3350" spans="1:28" x14ac:dyDescent="0.3">
      <c r="A3350">
        <v>1232728</v>
      </c>
      <c r="B3350" t="s">
        <v>4779</v>
      </c>
      <c r="C3350" t="str">
        <f>LEFT(טבלה1[[#This Row],[course_title]],10)</f>
        <v>Learn Lore</v>
      </c>
      <c r="D3350" t="str">
        <f>RIGHT(טבלה1[[#This Row],[course_title]],10)</f>
        <v>ano Course</v>
      </c>
      <c r="E3350" t="str">
        <f>MID(טבלה1[[#This Row],[course_title]],2,10)</f>
        <v>earn Loree</v>
      </c>
      <c r="F3350" t="s">
        <v>4780</v>
      </c>
      <c r="G3350" t="str">
        <f>REPLACE(טבלה1[[#This Row],[url]],19,3,"com")</f>
        <v>https://www.udemy.com/learn-loreena-mckennitt-songs-quicklessons-piano-course/</v>
      </c>
      <c r="H3350" t="b">
        <v>1</v>
      </c>
      <c r="I3350" s="4">
        <v>20</v>
      </c>
      <c r="J3350" s="5">
        <v>1</v>
      </c>
      <c r="K3350" s="5">
        <v>0</v>
      </c>
      <c r="L3350" s="5">
        <v>6</v>
      </c>
      <c r="M3350">
        <v>1</v>
      </c>
      <c r="N3350" t="str">
        <f>VLOOKUP(טבלה1[[#This Row],[level_id]],Level_id!$A$2:$B$5,2)</f>
        <v>All levels</v>
      </c>
      <c r="O3350" t="str">
        <f>LOWER(טבלה1[[#This Row],[level_desc]])</f>
        <v>all levels</v>
      </c>
      <c r="P3350" s="3" t="str">
        <f>UPPER(טבלה1[[#This Row],[small letters]])</f>
        <v>ALL LEVELS</v>
      </c>
      <c r="Q3350">
        <f>LEN(טבלה1[[#This Row],[no spaces]])</f>
        <v>10</v>
      </c>
      <c r="R3350" t="str">
        <f>TRIM(טבלה1[[#This Row],[small letters]])</f>
        <v>all levels</v>
      </c>
      <c r="S3350" s="6">
        <v>0.56666666700000001</v>
      </c>
      <c r="T3350" s="12">
        <v>42884</v>
      </c>
      <c r="U3350" s="6">
        <f>DAY(טבלה1[[#This Row],[published_date]])</f>
        <v>29</v>
      </c>
      <c r="V3350" s="6">
        <f>MONTH(טבלה1[[#This Row],[published_date]])</f>
        <v>5</v>
      </c>
      <c r="W3350" s="6">
        <f>YEAR(טבלה1[[#This Row],[published_date]])</f>
        <v>2017</v>
      </c>
      <c r="X3350">
        <v>3</v>
      </c>
      <c r="Y3350" t="str">
        <f>VLOOKUP(טבלה1[[#This Row],[subject_id]],Subject_id!$A$2:$B$5,2)</f>
        <v>Musical Instruments</v>
      </c>
      <c r="Z3350" s="7">
        <v>43734</v>
      </c>
      <c r="AA3350">
        <f>_xlfn.DAYS(טבלה1[[#This Row],[Removal_date]],טבלה1[[#This Row],[published_date]])</f>
        <v>850</v>
      </c>
      <c r="AB3350" s="4">
        <f>טבלה1[[#This Row],[price]]*טבלה1[[#This Row],[num_subscribers]]</f>
        <v>20</v>
      </c>
    </row>
    <row r="3351" spans="1:28" x14ac:dyDescent="0.3">
      <c r="A3351">
        <v>1234656</v>
      </c>
      <c r="B3351" t="s">
        <v>4801</v>
      </c>
      <c r="C3351" t="str">
        <f>LEFT(טבלה1[[#This Row],[course_title]],10)</f>
        <v>4 Week Rhy</v>
      </c>
      <c r="D3351" t="str">
        <f>RIGHT(טבלה1[[#This Row],[course_title]],10)</f>
        <v>hm Mastery</v>
      </c>
      <c r="E3351" t="str">
        <f>MID(טבלה1[[#This Row],[course_title]],2,10)</f>
        <v xml:space="preserve"> Week Rhyt</v>
      </c>
      <c r="F3351" t="s">
        <v>4802</v>
      </c>
      <c r="G3351" t="str">
        <f>REPLACE(טבלה1[[#This Row],[url]],19,3,"com")</f>
        <v>https://www.udemy.com/4-week-rhythm-mastery/</v>
      </c>
      <c r="H3351" t="b">
        <v>1</v>
      </c>
      <c r="I3351" s="4">
        <v>20</v>
      </c>
      <c r="J3351" s="5">
        <v>0</v>
      </c>
      <c r="K3351" s="5">
        <v>0</v>
      </c>
      <c r="L3351" s="5">
        <v>28</v>
      </c>
      <c r="M3351">
        <v>2</v>
      </c>
      <c r="N3351" t="str">
        <f>VLOOKUP(טבלה1[[#This Row],[level_id]],Level_id!$A$2:$B$5,2)</f>
        <v>Beginner Level</v>
      </c>
      <c r="O3351" t="str">
        <f>LOWER(טבלה1[[#This Row],[level_desc]])</f>
        <v>beginner level</v>
      </c>
      <c r="P3351" s="3" t="str">
        <f>UPPER(טבלה1[[#This Row],[small letters]])</f>
        <v>BEGINNER LEVEL</v>
      </c>
      <c r="Q3351">
        <f>LEN(טבלה1[[#This Row],[no spaces]])</f>
        <v>14</v>
      </c>
      <c r="R3351" t="str">
        <f>TRIM(טבלה1[[#This Row],[small letters]])</f>
        <v>beginner level</v>
      </c>
      <c r="S3351" s="6">
        <v>2.5</v>
      </c>
      <c r="T3351" s="12">
        <v>42921</v>
      </c>
      <c r="U3351" s="6">
        <f>DAY(טבלה1[[#This Row],[published_date]])</f>
        <v>5</v>
      </c>
      <c r="V3351" s="6">
        <f>MONTH(טבלה1[[#This Row],[published_date]])</f>
        <v>7</v>
      </c>
      <c r="W3351" s="6">
        <f>YEAR(טבלה1[[#This Row],[published_date]])</f>
        <v>2017</v>
      </c>
      <c r="X3351">
        <v>3</v>
      </c>
      <c r="Y3351" t="str">
        <f>VLOOKUP(טבלה1[[#This Row],[subject_id]],Subject_id!$A$2:$B$5,2)</f>
        <v>Musical Instruments</v>
      </c>
      <c r="Z3351" s="7">
        <v>43465</v>
      </c>
      <c r="AA3351">
        <f>_xlfn.DAYS(טבלה1[[#This Row],[Removal_date]],טבלה1[[#This Row],[published_date]])</f>
        <v>544</v>
      </c>
      <c r="AB3351" s="4">
        <f>טבלה1[[#This Row],[price]]*טבלה1[[#This Row],[num_subscribers]]</f>
        <v>0</v>
      </c>
    </row>
    <row r="3352" spans="1:28" x14ac:dyDescent="0.3">
      <c r="A3352">
        <v>1243162</v>
      </c>
      <c r="B3352" t="s">
        <v>4279</v>
      </c>
      <c r="C3352" t="str">
        <f>LEFT(טבלה1[[#This Row],[course_title]],10)</f>
        <v xml:space="preserve">Aprende a </v>
      </c>
      <c r="D3352" t="str">
        <f>RIGHT(טבלה1[[#This Row],[course_title]],10)</f>
        <v>e botones.</v>
      </c>
      <c r="E3352" t="str">
        <f>MID(טבלה1[[#This Row],[course_title]],2,10)</f>
        <v>prende a t</v>
      </c>
      <c r="F3352" t="s">
        <v>4280</v>
      </c>
      <c r="G3352" t="str">
        <f>REPLACE(טבלה1[[#This Row],[url]],19,3,"com")</f>
        <v>https://www.udemy.com/las-escalas-en-el-acordeon-de-botones/</v>
      </c>
      <c r="H3352" t="b">
        <v>1</v>
      </c>
      <c r="I3352" s="4">
        <v>20</v>
      </c>
      <c r="J3352" s="5">
        <v>2</v>
      </c>
      <c r="K3352" s="5">
        <v>0</v>
      </c>
      <c r="L3352" s="5">
        <v>21</v>
      </c>
      <c r="M3352">
        <v>2</v>
      </c>
      <c r="N3352" t="str">
        <f>VLOOKUP(טבלה1[[#This Row],[level_id]],Level_id!$A$2:$B$5,2)</f>
        <v>Beginner Level</v>
      </c>
      <c r="O3352" t="str">
        <f>LOWER(טבלה1[[#This Row],[level_desc]])</f>
        <v>beginner level</v>
      </c>
      <c r="P3352" s="3" t="str">
        <f>UPPER(טבלה1[[#This Row],[small letters]])</f>
        <v>BEGINNER LEVEL</v>
      </c>
      <c r="Q3352">
        <f>LEN(טבלה1[[#This Row],[no spaces]])</f>
        <v>14</v>
      </c>
      <c r="R3352" t="str">
        <f>TRIM(טבלה1[[#This Row],[small letters]])</f>
        <v>beginner level</v>
      </c>
      <c r="S3352" s="6">
        <v>1</v>
      </c>
      <c r="T3352" s="12">
        <v>42903</v>
      </c>
      <c r="U3352" s="6">
        <f>DAY(טבלה1[[#This Row],[published_date]])</f>
        <v>17</v>
      </c>
      <c r="V3352" s="6">
        <f>MONTH(טבלה1[[#This Row],[published_date]])</f>
        <v>6</v>
      </c>
      <c r="W3352" s="6">
        <f>YEAR(טבלה1[[#This Row],[published_date]])</f>
        <v>2017</v>
      </c>
      <c r="X3352">
        <v>3</v>
      </c>
      <c r="Y3352" t="str">
        <f>VLOOKUP(טבלה1[[#This Row],[subject_id]],Subject_id!$A$2:$B$5,2)</f>
        <v>Musical Instruments</v>
      </c>
      <c r="Z3352" s="7">
        <v>43465</v>
      </c>
      <c r="AA3352">
        <f>_xlfn.DAYS(טבלה1[[#This Row],[Removal_date]],טבלה1[[#This Row],[published_date]])</f>
        <v>562</v>
      </c>
      <c r="AB3352" s="4">
        <f>טבלה1[[#This Row],[price]]*טבלה1[[#This Row],[num_subscribers]]</f>
        <v>40</v>
      </c>
    </row>
    <row r="3353" spans="1:28" x14ac:dyDescent="0.3">
      <c r="A3353">
        <v>1245356</v>
      </c>
      <c r="B3353" t="s">
        <v>3260</v>
      </c>
      <c r="C3353" t="str">
        <f>LEFT(טבלה1[[#This Row],[course_title]],10)</f>
        <v xml:space="preserve">Photoshop </v>
      </c>
      <c r="D3353" t="str">
        <f>RIGHT(טבלה1[[#This Row],[course_title]],10)</f>
        <v>as FusÃµes</v>
      </c>
      <c r="E3353" t="str">
        <f>MID(טבלה1[[#This Row],[course_title]],2,10)</f>
        <v>hotoshop -</v>
      </c>
      <c r="F3353" t="s">
        <v>3261</v>
      </c>
      <c r="G3353" t="str">
        <f>REPLACE(טבלה1[[#This Row],[url]],19,3,"com")</f>
        <v>https://www.udemy.com/curso-de-photoshop-gratuito/</v>
      </c>
      <c r="H3353" t="b">
        <v>1</v>
      </c>
      <c r="I3353" s="4">
        <v>20</v>
      </c>
      <c r="J3353" s="5">
        <v>858</v>
      </c>
      <c r="K3353" s="5">
        <v>25</v>
      </c>
      <c r="L3353" s="5">
        <v>17</v>
      </c>
      <c r="M3353">
        <v>3</v>
      </c>
      <c r="N3353" t="str">
        <f>VLOOKUP(טבלה1[[#This Row],[level_id]],Level_id!$A$2:$B$5,2)</f>
        <v>Expert Level</v>
      </c>
      <c r="O3353" t="str">
        <f>LOWER(טבלה1[[#This Row],[level_desc]])</f>
        <v>expert level</v>
      </c>
      <c r="P3353" s="3" t="str">
        <f>UPPER(טבלה1[[#This Row],[small letters]])</f>
        <v>EXPERT LEVEL</v>
      </c>
      <c r="Q3353">
        <f>LEN(טבלה1[[#This Row],[no spaces]])</f>
        <v>12</v>
      </c>
      <c r="R3353" t="str">
        <f>TRIM(טבלה1[[#This Row],[small letters]])</f>
        <v>expert level</v>
      </c>
      <c r="S3353" s="6">
        <v>3.5</v>
      </c>
      <c r="T3353" s="12">
        <v>42894</v>
      </c>
      <c r="U3353" s="6">
        <f>DAY(טבלה1[[#This Row],[published_date]])</f>
        <v>8</v>
      </c>
      <c r="V3353" s="6">
        <f>MONTH(טבלה1[[#This Row],[published_date]])</f>
        <v>6</v>
      </c>
      <c r="W3353" s="6">
        <f>YEAR(טבלה1[[#This Row],[published_date]])</f>
        <v>2017</v>
      </c>
      <c r="X3353">
        <v>2</v>
      </c>
      <c r="Y3353" t="str">
        <f>VLOOKUP(טבלה1[[#This Row],[subject_id]],Subject_id!$A$2:$B$5,2)</f>
        <v>Graphic Design</v>
      </c>
      <c r="Z3353" s="7">
        <v>43701</v>
      </c>
      <c r="AA3353">
        <f>_xlfn.DAYS(טבלה1[[#This Row],[Removal_date]],טבלה1[[#This Row],[published_date]])</f>
        <v>807</v>
      </c>
      <c r="AB3353" s="4">
        <f>טבלה1[[#This Row],[price]]*טבלה1[[#This Row],[num_subscribers]]</f>
        <v>17160</v>
      </c>
    </row>
    <row r="3354" spans="1:28" x14ac:dyDescent="0.3">
      <c r="A3354">
        <v>1246684</v>
      </c>
      <c r="B3354" t="s">
        <v>1186</v>
      </c>
      <c r="C3354" t="str">
        <f>LEFT(טבלה1[[#This Row],[course_title]],10)</f>
        <v>Dash Crypt</v>
      </c>
      <c r="D3354" t="str">
        <f>RIGHT(טבלה1[[#This Row],[course_title]],10)</f>
        <v>w Bootcamp</v>
      </c>
      <c r="E3354" t="str">
        <f>MID(טבלה1[[#This Row],[course_title]],2,10)</f>
        <v>ash Crypto</v>
      </c>
      <c r="F3354" t="s">
        <v>1187</v>
      </c>
      <c r="G3354" t="str">
        <f>REPLACE(טבלה1[[#This Row],[url]],19,3,"com")</f>
        <v>https://www.udemy.com/introduction-to-dash-crypto-currency-technical-overview/</v>
      </c>
      <c r="H3354" t="b">
        <v>1</v>
      </c>
      <c r="I3354" s="4">
        <v>20</v>
      </c>
      <c r="J3354" s="5">
        <v>4</v>
      </c>
      <c r="K3354" s="5">
        <v>1</v>
      </c>
      <c r="L3354" s="5">
        <v>14</v>
      </c>
      <c r="M3354">
        <v>1</v>
      </c>
      <c r="N3354" t="str">
        <f>VLOOKUP(טבלה1[[#This Row],[level_id]],Level_id!$A$2:$B$5,2)</f>
        <v>All levels</v>
      </c>
      <c r="O3354" t="str">
        <f>LOWER(טבלה1[[#This Row],[level_desc]])</f>
        <v>all levels</v>
      </c>
      <c r="P3354" s="3" t="str">
        <f>UPPER(טבלה1[[#This Row],[small letters]])</f>
        <v>ALL LEVELS</v>
      </c>
      <c r="Q3354">
        <f>LEN(טבלה1[[#This Row],[no spaces]])</f>
        <v>10</v>
      </c>
      <c r="R3354" t="str">
        <f>TRIM(טבלה1[[#This Row],[small letters]])</f>
        <v>all levels</v>
      </c>
      <c r="S3354" s="6">
        <v>1</v>
      </c>
      <c r="T3354" s="12">
        <v>42905</v>
      </c>
      <c r="U3354" s="6">
        <f>DAY(טבלה1[[#This Row],[published_date]])</f>
        <v>19</v>
      </c>
      <c r="V3354" s="6">
        <f>MONTH(טבלה1[[#This Row],[published_date]])</f>
        <v>6</v>
      </c>
      <c r="W3354" s="6">
        <f>YEAR(טבלה1[[#This Row],[published_date]])</f>
        <v>2017</v>
      </c>
      <c r="X3354">
        <v>1</v>
      </c>
      <c r="Y3354" t="str">
        <f>VLOOKUP(טבלה1[[#This Row],[subject_id]],Subject_id!$A$2:$B$5,2)</f>
        <v>Business Finance</v>
      </c>
      <c r="Z3354" s="7">
        <v>43318</v>
      </c>
      <c r="AA3354">
        <f>_xlfn.DAYS(טבלה1[[#This Row],[Removal_date]],טבלה1[[#This Row],[published_date]])</f>
        <v>413</v>
      </c>
      <c r="AB3354" s="4">
        <f>טבלה1[[#This Row],[price]]*טבלה1[[#This Row],[num_subscribers]]</f>
        <v>80</v>
      </c>
    </row>
    <row r="3355" spans="1:28" x14ac:dyDescent="0.3">
      <c r="A3355">
        <v>1250694</v>
      </c>
      <c r="B3355" t="s">
        <v>2356</v>
      </c>
      <c r="C3355" t="str">
        <f>LEFT(טבלה1[[#This Row],[course_title]],10)</f>
        <v>ã‚«ãƒ¼ãƒ‰ã</v>
      </c>
      <c r="D3355" t="str">
        <f>RIGHT(טבלה1[[#This Row],[course_title]],10)</f>
        <v>®ã‚­ãƒ›ãƒ³</v>
      </c>
      <c r="E3355" t="str">
        <f>MID(טבלה1[[#This Row],[course_title]],2,10)</f>
        <v>‚«ãƒ¼ãƒ‰ã‚</v>
      </c>
      <c r="F3355" t="s">
        <v>2357</v>
      </c>
      <c r="G3355" t="str">
        <f>REPLACE(טבלה1[[#This Row],[url]],19,3,"com")</f>
        <v>https://www.udemy.com/kabucom_keizai/</v>
      </c>
      <c r="H3355" t="b">
        <v>1</v>
      </c>
      <c r="I3355" s="4">
        <v>20</v>
      </c>
      <c r="J3355" s="5">
        <v>103</v>
      </c>
      <c r="K3355" s="5">
        <v>3</v>
      </c>
      <c r="L3355" s="5">
        <v>18</v>
      </c>
      <c r="M3355">
        <v>2</v>
      </c>
      <c r="N3355" t="str">
        <f>VLOOKUP(טבלה1[[#This Row],[level_id]],Level_id!$A$2:$B$5,2)</f>
        <v>Beginner Level</v>
      </c>
      <c r="O3355" t="str">
        <f>LOWER(טבלה1[[#This Row],[level_desc]])</f>
        <v>beginner level</v>
      </c>
      <c r="P3355" s="3" t="str">
        <f>UPPER(טבלה1[[#This Row],[small letters]])</f>
        <v>BEGINNER LEVEL</v>
      </c>
      <c r="Q3355">
        <f>LEN(טבלה1[[#This Row],[no spaces]])</f>
        <v>14</v>
      </c>
      <c r="R3355" t="str">
        <f>TRIM(טבלה1[[#This Row],[small letters]])</f>
        <v>beginner level</v>
      </c>
      <c r="S3355" s="6">
        <v>1</v>
      </c>
      <c r="T3355" s="12">
        <v>42913</v>
      </c>
      <c r="U3355" s="6">
        <f>DAY(טבלה1[[#This Row],[published_date]])</f>
        <v>27</v>
      </c>
      <c r="V3355" s="6">
        <f>MONTH(טבלה1[[#This Row],[published_date]])</f>
        <v>6</v>
      </c>
      <c r="W3355" s="6">
        <f>YEAR(טבלה1[[#This Row],[published_date]])</f>
        <v>2017</v>
      </c>
      <c r="X3355">
        <v>1</v>
      </c>
      <c r="Y3355" t="str">
        <f>VLOOKUP(טבלה1[[#This Row],[subject_id]],Subject_id!$A$2:$B$5,2)</f>
        <v>Business Finance</v>
      </c>
      <c r="Z3355" s="7">
        <v>43465</v>
      </c>
      <c r="AA3355">
        <f>_xlfn.DAYS(טבלה1[[#This Row],[Removal_date]],טבלה1[[#This Row],[published_date]])</f>
        <v>552</v>
      </c>
      <c r="AB3355" s="4">
        <f>טבלה1[[#This Row],[price]]*טבלה1[[#This Row],[num_subscribers]]</f>
        <v>2060</v>
      </c>
    </row>
    <row r="3356" spans="1:28" x14ac:dyDescent="0.3">
      <c r="A3356">
        <v>1252410</v>
      </c>
      <c r="B3356" t="s">
        <v>3246</v>
      </c>
      <c r="C3356" t="str">
        <f>LEFT(טבלה1[[#This Row],[course_title]],10)</f>
        <v xml:space="preserve">Beginners </v>
      </c>
      <c r="D3356" t="str">
        <f>RIGHT(טבלה1[[#This Row],[course_title]],10)</f>
        <v xml:space="preserve"> Fireworks</v>
      </c>
      <c r="E3356" t="str">
        <f>MID(טבלה1[[#This Row],[course_title]],2,10)</f>
        <v>eginners G</v>
      </c>
      <c r="F3356" t="s">
        <v>3247</v>
      </c>
      <c r="G3356" t="str">
        <f>REPLACE(טבלה1[[#This Row],[url]],19,3,"com")</f>
        <v>https://www.udemy.com/beginners-guide-to-kindle-ebook-covers-design-with-fireworks/</v>
      </c>
      <c r="H3356" t="b">
        <v>1</v>
      </c>
      <c r="I3356" s="4">
        <v>20</v>
      </c>
      <c r="J3356" s="5">
        <v>0</v>
      </c>
      <c r="K3356" s="5">
        <v>0</v>
      </c>
      <c r="L3356" s="5">
        <v>16</v>
      </c>
      <c r="M3356">
        <v>1</v>
      </c>
      <c r="N3356" t="str">
        <f>VLOOKUP(טבלה1[[#This Row],[level_id]],Level_id!$A$2:$B$5,2)</f>
        <v>All levels</v>
      </c>
      <c r="O3356" t="str">
        <f>LOWER(טבלה1[[#This Row],[level_desc]])</f>
        <v>all levels</v>
      </c>
      <c r="P3356" s="3" t="str">
        <f>UPPER(טבלה1[[#This Row],[small letters]])</f>
        <v>ALL LEVELS</v>
      </c>
      <c r="Q3356">
        <f>LEN(טבלה1[[#This Row],[no spaces]])</f>
        <v>10</v>
      </c>
      <c r="R3356" t="str">
        <f>TRIM(טבלה1[[#This Row],[small letters]])</f>
        <v>all levels</v>
      </c>
      <c r="S3356" s="6">
        <v>1.5</v>
      </c>
      <c r="T3356" s="12">
        <v>42905</v>
      </c>
      <c r="U3356" s="6">
        <f>DAY(טבלה1[[#This Row],[published_date]])</f>
        <v>19</v>
      </c>
      <c r="V3356" s="6">
        <f>MONTH(טבלה1[[#This Row],[published_date]])</f>
        <v>6</v>
      </c>
      <c r="W3356" s="6">
        <f>YEAR(טבלה1[[#This Row],[published_date]])</f>
        <v>2017</v>
      </c>
      <c r="X3356">
        <v>2</v>
      </c>
      <c r="Y3356" t="str">
        <f>VLOOKUP(טבלה1[[#This Row],[subject_id]],Subject_id!$A$2:$B$5,2)</f>
        <v>Graphic Design</v>
      </c>
      <c r="Z3356" s="7">
        <v>43734</v>
      </c>
      <c r="AA3356">
        <f>_xlfn.DAYS(טבלה1[[#This Row],[Removal_date]],טבלה1[[#This Row],[published_date]])</f>
        <v>829</v>
      </c>
      <c r="AB3356" s="4">
        <f>טבלה1[[#This Row],[price]]*טבלה1[[#This Row],[num_subscribers]]</f>
        <v>0</v>
      </c>
    </row>
    <row r="3357" spans="1:28" x14ac:dyDescent="0.3">
      <c r="A3357">
        <v>1256136</v>
      </c>
      <c r="B3357" t="s">
        <v>5048</v>
      </c>
      <c r="C3357" t="str">
        <f>LEFT(טבלה1[[#This Row],[course_title]],10)</f>
        <v xml:space="preserve">Angular 4 </v>
      </c>
      <c r="D3357" t="str">
        <f>RIGHT(טבלה1[[#This Row],[course_title]],10)</f>
        <v>nt Decoded</v>
      </c>
      <c r="E3357" t="str">
        <f>MID(טבלה1[[#This Row],[course_title]],2,10)</f>
        <v>ngular 4 D</v>
      </c>
      <c r="F3357" t="s">
        <v>5049</v>
      </c>
      <c r="G3357" t="str">
        <f>REPLACE(טבלה1[[#This Row],[url]],19,3,"com")</f>
        <v>https://www.udemy.com/marutiangular4/</v>
      </c>
      <c r="H3357" t="b">
        <v>1</v>
      </c>
      <c r="I3357" s="4">
        <v>20</v>
      </c>
      <c r="J3357" s="5">
        <v>1802</v>
      </c>
      <c r="K3357" s="5">
        <v>13</v>
      </c>
      <c r="L3357" s="5">
        <v>8</v>
      </c>
      <c r="M3357">
        <v>4</v>
      </c>
      <c r="N3357" t="str">
        <f>VLOOKUP(טבלה1[[#This Row],[level_id]],Level_id!$A$2:$B$5,2)</f>
        <v>Intermediate Level</v>
      </c>
      <c r="O3357" t="str">
        <f>LOWER(טבלה1[[#This Row],[level_desc]])</f>
        <v>intermediate level</v>
      </c>
      <c r="P3357" s="3" t="str">
        <f>UPPER(טבלה1[[#This Row],[small letters]])</f>
        <v>INTERMEDIATE LEVEL</v>
      </c>
      <c r="Q3357">
        <f>LEN(טבלה1[[#This Row],[no spaces]])</f>
        <v>18</v>
      </c>
      <c r="R3357" t="str">
        <f>TRIM(טבלה1[[#This Row],[small letters]])</f>
        <v>intermediate level</v>
      </c>
      <c r="S3357" s="6">
        <v>1</v>
      </c>
      <c r="T3357" s="12">
        <v>42907</v>
      </c>
      <c r="U3357" s="6">
        <f>DAY(טבלה1[[#This Row],[published_date]])</f>
        <v>21</v>
      </c>
      <c r="V3357" s="6">
        <f>MONTH(טבלה1[[#This Row],[published_date]])</f>
        <v>6</v>
      </c>
      <c r="W3357" s="6">
        <f>YEAR(טבלה1[[#This Row],[published_date]])</f>
        <v>2017</v>
      </c>
      <c r="X3357">
        <v>4</v>
      </c>
      <c r="Y3357" t="str">
        <f>VLOOKUP(טבלה1[[#This Row],[subject_id]],Subject_id!$A$2:$B$5,2)</f>
        <v>Web Development</v>
      </c>
      <c r="Z3357" s="7">
        <v>44114</v>
      </c>
      <c r="AA3357">
        <f>_xlfn.DAYS(טבלה1[[#This Row],[Removal_date]],טבלה1[[#This Row],[published_date]])</f>
        <v>1207</v>
      </c>
      <c r="AB3357" s="4">
        <f>טבלה1[[#This Row],[price]]*טבלה1[[#This Row],[num_subscribers]]</f>
        <v>36040</v>
      </c>
    </row>
    <row r="3358" spans="1:28" x14ac:dyDescent="0.3">
      <c r="A3358">
        <v>1257502</v>
      </c>
      <c r="B3358" t="s">
        <v>1554</v>
      </c>
      <c r="C3358" t="str">
        <f>LEFT(טבלה1[[#This Row],[course_title]],10)</f>
        <v>The Comple</v>
      </c>
      <c r="D3358" t="str">
        <f>RIGHT(טבלה1[[#This Row],[course_title]],10)</f>
        <v>y Bootcamp</v>
      </c>
      <c r="E3358" t="str">
        <f>MID(טבלה1[[#This Row],[course_title]],2,10)</f>
        <v>he Complet</v>
      </c>
      <c r="F3358" t="s">
        <v>1555</v>
      </c>
      <c r="G3358" t="str">
        <f>REPLACE(טבלה1[[#This Row],[url]],19,3,"com")</f>
        <v>https://www.udemy.com/the-complete-litecoin-crypto-currency-bootcamp/</v>
      </c>
      <c r="H3358" t="b">
        <v>1</v>
      </c>
      <c r="I3358" s="4">
        <v>20</v>
      </c>
      <c r="J3358" s="5">
        <v>7</v>
      </c>
      <c r="K3358" s="5">
        <v>3</v>
      </c>
      <c r="L3358" s="5">
        <v>24</v>
      </c>
      <c r="M3358">
        <v>1</v>
      </c>
      <c r="N3358" t="str">
        <f>VLOOKUP(טבלה1[[#This Row],[level_id]],Level_id!$A$2:$B$5,2)</f>
        <v>All levels</v>
      </c>
      <c r="O3358" t="str">
        <f>LOWER(טבלה1[[#This Row],[level_desc]])</f>
        <v>all levels</v>
      </c>
      <c r="P3358" s="3" t="str">
        <f>UPPER(טבלה1[[#This Row],[small letters]])</f>
        <v>ALL LEVELS</v>
      </c>
      <c r="Q3358">
        <f>LEN(טבלה1[[#This Row],[no spaces]])</f>
        <v>10</v>
      </c>
      <c r="R3358" t="str">
        <f>TRIM(טבלה1[[#This Row],[small letters]])</f>
        <v>all levels</v>
      </c>
      <c r="S3358" s="6">
        <v>1</v>
      </c>
      <c r="T3358" s="12">
        <v>42914</v>
      </c>
      <c r="U3358" s="6">
        <f>DAY(טבלה1[[#This Row],[published_date]])</f>
        <v>28</v>
      </c>
      <c r="V3358" s="6">
        <f>MONTH(טבלה1[[#This Row],[published_date]])</f>
        <v>6</v>
      </c>
      <c r="W3358" s="6">
        <f>YEAR(טבלה1[[#This Row],[published_date]])</f>
        <v>2017</v>
      </c>
      <c r="X3358">
        <v>1</v>
      </c>
      <c r="Y3358" t="str">
        <f>VLOOKUP(טבלה1[[#This Row],[subject_id]],Subject_id!$A$2:$B$5,2)</f>
        <v>Business Finance</v>
      </c>
      <c r="Z3358" s="7">
        <v>43318</v>
      </c>
      <c r="AA3358">
        <f>_xlfn.DAYS(טבלה1[[#This Row],[Removal_date]],טבלה1[[#This Row],[published_date]])</f>
        <v>404</v>
      </c>
      <c r="AB3358" s="4">
        <f>טבלה1[[#This Row],[price]]*טבלה1[[#This Row],[num_subscribers]]</f>
        <v>140</v>
      </c>
    </row>
    <row r="3359" spans="1:28" x14ac:dyDescent="0.3">
      <c r="A3359">
        <v>1258402</v>
      </c>
      <c r="B3359" t="s">
        <v>3552</v>
      </c>
      <c r="C3359" t="str">
        <f>LEFT(טבלה1[[#This Row],[course_title]],10)</f>
        <v>Canva Comp</v>
      </c>
      <c r="D3359" t="str">
        <f>RIGHT(טבלה1[[#This Row],[course_title]],10)</f>
        <v>0 Projects</v>
      </c>
      <c r="E3359" t="str">
        <f>MID(טבלה1[[#This Row],[course_title]],2,10)</f>
        <v>anva Compl</v>
      </c>
      <c r="F3359" t="s">
        <v>3553</v>
      </c>
      <c r="G3359" t="str">
        <f>REPLACE(טבלה1[[#This Row],[url]],19,3,"com")</f>
        <v>https://www.udemy.com/canva-course-graphics-design/</v>
      </c>
      <c r="H3359" t="b">
        <v>1</v>
      </c>
      <c r="I3359" s="4">
        <v>20</v>
      </c>
      <c r="J3359" s="5">
        <v>3</v>
      </c>
      <c r="K3359" s="5">
        <v>3</v>
      </c>
      <c r="L3359" s="5">
        <v>27</v>
      </c>
      <c r="M3359">
        <v>1</v>
      </c>
      <c r="N3359" t="str">
        <f>VLOOKUP(טבלה1[[#This Row],[level_id]],Level_id!$A$2:$B$5,2)</f>
        <v>All levels</v>
      </c>
      <c r="O3359" t="str">
        <f>LOWER(טבלה1[[#This Row],[level_desc]])</f>
        <v>all levels</v>
      </c>
      <c r="P3359" s="3" t="str">
        <f>UPPER(טבלה1[[#This Row],[small letters]])</f>
        <v>ALL LEVELS</v>
      </c>
      <c r="Q3359">
        <f>LEN(טבלה1[[#This Row],[no spaces]])</f>
        <v>10</v>
      </c>
      <c r="R3359" t="str">
        <f>TRIM(טבלה1[[#This Row],[small letters]])</f>
        <v>all levels</v>
      </c>
      <c r="S3359" s="6">
        <v>2.5</v>
      </c>
      <c r="T3359" s="12">
        <v>42913</v>
      </c>
      <c r="U3359" s="6">
        <f>DAY(טבלה1[[#This Row],[published_date]])</f>
        <v>27</v>
      </c>
      <c r="V3359" s="6">
        <f>MONTH(טבלה1[[#This Row],[published_date]])</f>
        <v>6</v>
      </c>
      <c r="W3359" s="6">
        <f>YEAR(טבלה1[[#This Row],[published_date]])</f>
        <v>2017</v>
      </c>
      <c r="X3359">
        <v>2</v>
      </c>
      <c r="Y3359" t="str">
        <f>VLOOKUP(טבלה1[[#This Row],[subject_id]],Subject_id!$A$2:$B$5,2)</f>
        <v>Graphic Design</v>
      </c>
      <c r="Z3359" s="7">
        <v>43734</v>
      </c>
      <c r="AA3359">
        <f>_xlfn.DAYS(טבלה1[[#This Row],[Removal_date]],טבלה1[[#This Row],[published_date]])</f>
        <v>821</v>
      </c>
      <c r="AB3359" s="4">
        <f>טבלה1[[#This Row],[price]]*טבלה1[[#This Row],[num_subscribers]]</f>
        <v>60</v>
      </c>
    </row>
    <row r="3360" spans="1:28" x14ac:dyDescent="0.3">
      <c r="A3360">
        <v>1260288</v>
      </c>
      <c r="B3360" t="s">
        <v>5090</v>
      </c>
      <c r="C3360" t="str">
        <f>LEFT(טבלה1[[#This Row],[course_title]],10)</f>
        <v>Master Jav</v>
      </c>
      <c r="D3360" t="str">
        <f>RIGHT(טבלה1[[#This Row],[course_title]],10)</f>
        <v>ncluded !!</v>
      </c>
      <c r="E3360" t="str">
        <f>MID(טבלה1[[#This Row],[course_title]],2,10)</f>
        <v>aster Java</v>
      </c>
      <c r="F3360" t="s">
        <v>5091</v>
      </c>
      <c r="G3360" t="str">
        <f>REPLACE(טבלה1[[#This Row],[url]],19,3,"com")</f>
        <v>https://www.udemy.com/master-javascript-programming-extended-course/</v>
      </c>
      <c r="H3360" t="b">
        <v>1</v>
      </c>
      <c r="I3360" s="4">
        <v>20</v>
      </c>
      <c r="J3360" s="5">
        <v>3903</v>
      </c>
      <c r="K3360" s="5">
        <v>53</v>
      </c>
      <c r="L3360" s="5">
        <v>107</v>
      </c>
      <c r="M3360">
        <v>1</v>
      </c>
      <c r="N3360" t="str">
        <f>VLOOKUP(טבלה1[[#This Row],[level_id]],Level_id!$A$2:$B$5,2)</f>
        <v>All levels</v>
      </c>
      <c r="O3360" t="str">
        <f>LOWER(טבלה1[[#This Row],[level_desc]])</f>
        <v>all levels</v>
      </c>
      <c r="P3360" s="3" t="str">
        <f>UPPER(טבלה1[[#This Row],[small letters]])</f>
        <v>ALL LEVELS</v>
      </c>
      <c r="Q3360">
        <f>LEN(טבלה1[[#This Row],[no spaces]])</f>
        <v>10</v>
      </c>
      <c r="R3360" t="str">
        <f>TRIM(טבלה1[[#This Row],[small letters]])</f>
        <v>all levels</v>
      </c>
      <c r="S3360" s="6">
        <v>10.5</v>
      </c>
      <c r="T3360" s="12">
        <v>42913</v>
      </c>
      <c r="U3360" s="6">
        <f>DAY(טבלה1[[#This Row],[published_date]])</f>
        <v>27</v>
      </c>
      <c r="V3360" s="6">
        <f>MONTH(טבלה1[[#This Row],[published_date]])</f>
        <v>6</v>
      </c>
      <c r="W3360" s="6">
        <f>YEAR(טבלה1[[#This Row],[published_date]])</f>
        <v>2017</v>
      </c>
      <c r="X3360">
        <v>4</v>
      </c>
      <c r="Y3360" t="str">
        <f>VLOOKUP(טבלה1[[#This Row],[subject_id]],Subject_id!$A$2:$B$5,2)</f>
        <v>Web Development</v>
      </c>
      <c r="Z3360" s="7">
        <v>43734</v>
      </c>
      <c r="AA3360">
        <f>_xlfn.DAYS(טבלה1[[#This Row],[Removal_date]],טבלה1[[#This Row],[published_date]])</f>
        <v>821</v>
      </c>
      <c r="AB3360" s="4">
        <f>טבלה1[[#This Row],[price]]*טבלה1[[#This Row],[num_subscribers]]</f>
        <v>78060</v>
      </c>
    </row>
    <row r="3361" spans="1:28" x14ac:dyDescent="0.3">
      <c r="A3361">
        <v>1265814</v>
      </c>
      <c r="B3361" t="s">
        <v>4809</v>
      </c>
      <c r="C3361" t="str">
        <f>LEFT(טבלה1[[#This Row],[course_title]],10)</f>
        <v>ABRSM Grad</v>
      </c>
      <c r="D3361" t="str">
        <f>RIGHT(טבלה1[[#This Row],[course_title]],10)</f>
        <v xml:space="preserve"> 2017-2018</v>
      </c>
      <c r="E3361" t="str">
        <f>MID(טבלה1[[#This Row],[course_title]],2,10)</f>
        <v>BRSM Grade</v>
      </c>
      <c r="F3361" t="s">
        <v>4810</v>
      </c>
      <c r="G3361" t="str">
        <f>REPLACE(טבלה1[[#This Row],[url]],19,3,"com")</f>
        <v>https://www.udemy.com/abrsm-grade-iii-piano-class-handel-sonatina-in-g-2017-2018/</v>
      </c>
      <c r="H3361" t="b">
        <v>1</v>
      </c>
      <c r="I3361" s="4">
        <v>20</v>
      </c>
      <c r="J3361" s="5">
        <v>0</v>
      </c>
      <c r="K3361" s="5">
        <v>0</v>
      </c>
      <c r="L3361" s="5">
        <v>5</v>
      </c>
      <c r="M3361">
        <v>2</v>
      </c>
      <c r="N3361" t="str">
        <f>VLOOKUP(טבלה1[[#This Row],[level_id]],Level_id!$A$2:$B$5,2)</f>
        <v>Beginner Level</v>
      </c>
      <c r="O3361" t="str">
        <f>LOWER(טבלה1[[#This Row],[level_desc]])</f>
        <v>beginner level</v>
      </c>
      <c r="P3361" s="3" t="str">
        <f>UPPER(טבלה1[[#This Row],[small letters]])</f>
        <v>BEGINNER LEVEL</v>
      </c>
      <c r="Q3361">
        <f>LEN(טבלה1[[#This Row],[no spaces]])</f>
        <v>14</v>
      </c>
      <c r="R3361" t="str">
        <f>TRIM(טבלה1[[#This Row],[small letters]])</f>
        <v>beginner level</v>
      </c>
      <c r="S3361" s="6">
        <v>0.51666666699999997</v>
      </c>
      <c r="T3361" s="12">
        <v>42922</v>
      </c>
      <c r="U3361" s="6">
        <f>DAY(טבלה1[[#This Row],[published_date]])</f>
        <v>6</v>
      </c>
      <c r="V3361" s="6">
        <f>MONTH(טבלה1[[#This Row],[published_date]])</f>
        <v>7</v>
      </c>
      <c r="W3361" s="6">
        <f>YEAR(טבלה1[[#This Row],[published_date]])</f>
        <v>2017</v>
      </c>
      <c r="X3361">
        <v>3</v>
      </c>
      <c r="Y3361" t="str">
        <f>VLOOKUP(טבלה1[[#This Row],[subject_id]],Subject_id!$A$2:$B$5,2)</f>
        <v>Musical Instruments</v>
      </c>
      <c r="Z3361" s="7">
        <v>43465</v>
      </c>
      <c r="AA3361">
        <f>_xlfn.DAYS(טבלה1[[#This Row],[Removal_date]],טבלה1[[#This Row],[published_date]])</f>
        <v>543</v>
      </c>
      <c r="AB3361" s="4">
        <f>טבלה1[[#This Row],[price]]*טבלה1[[#This Row],[num_subscribers]]</f>
        <v>0</v>
      </c>
    </row>
    <row r="3362" spans="1:28" x14ac:dyDescent="0.3">
      <c r="A3362">
        <v>1272282</v>
      </c>
      <c r="B3362" t="s">
        <v>4805</v>
      </c>
      <c r="C3362" t="str">
        <f>LEFT(טבלה1[[#This Row],[course_title]],10)</f>
        <v>Learn Viki</v>
      </c>
      <c r="D3362" t="str">
        <f>RIGHT(טבלה1[[#This Row],[course_title]],10)</f>
        <v>ano by Ear</v>
      </c>
      <c r="E3362" t="str">
        <f>MID(טבלה1[[#This Row],[course_title]],2,10)</f>
        <v>earn Vikin</v>
      </c>
      <c r="F3362" t="s">
        <v>4806</v>
      </c>
      <c r="G3362" t="str">
        <f>REPLACE(טבלה1[[#This Row],[url]],19,3,"com")</f>
        <v>https://www.udemy.com/learn-vikings-soundtracks-on-the-piano-by-ear/</v>
      </c>
      <c r="H3362" t="b">
        <v>1</v>
      </c>
      <c r="I3362" s="4">
        <v>20</v>
      </c>
      <c r="J3362" s="5">
        <v>0</v>
      </c>
      <c r="K3362" s="5">
        <v>0</v>
      </c>
      <c r="L3362" s="5">
        <v>8</v>
      </c>
      <c r="M3362">
        <v>1</v>
      </c>
      <c r="N3362" t="str">
        <f>VLOOKUP(טבלה1[[#This Row],[level_id]],Level_id!$A$2:$B$5,2)</f>
        <v>All levels</v>
      </c>
      <c r="O3362" t="str">
        <f>LOWER(טבלה1[[#This Row],[level_desc]])</f>
        <v>all levels</v>
      </c>
      <c r="P3362" s="3" t="str">
        <f>UPPER(טבלה1[[#This Row],[small letters]])</f>
        <v>ALL LEVELS</v>
      </c>
      <c r="Q3362">
        <f>LEN(טבלה1[[#This Row],[no spaces]])</f>
        <v>10</v>
      </c>
      <c r="R3362" t="str">
        <f>TRIM(טבלה1[[#This Row],[small letters]])</f>
        <v>all levels</v>
      </c>
      <c r="S3362" s="6">
        <v>0.58333333300000001</v>
      </c>
      <c r="T3362" s="12">
        <v>42915</v>
      </c>
      <c r="U3362" s="6">
        <f>DAY(טבלה1[[#This Row],[published_date]])</f>
        <v>29</v>
      </c>
      <c r="V3362" s="6">
        <f>MONTH(טבלה1[[#This Row],[published_date]])</f>
        <v>6</v>
      </c>
      <c r="W3362" s="6">
        <f>YEAR(טבלה1[[#This Row],[published_date]])</f>
        <v>2017</v>
      </c>
      <c r="X3362">
        <v>3</v>
      </c>
      <c r="Y3362" t="str">
        <f>VLOOKUP(טבלה1[[#This Row],[subject_id]],Subject_id!$A$2:$B$5,2)</f>
        <v>Musical Instruments</v>
      </c>
      <c r="Z3362" s="7">
        <v>43734</v>
      </c>
      <c r="AA3362">
        <f>_xlfn.DAYS(טבלה1[[#This Row],[Removal_date]],טבלה1[[#This Row],[published_date]])</f>
        <v>819</v>
      </c>
      <c r="AB3362" s="4">
        <f>טבלה1[[#This Row],[price]]*טבלה1[[#This Row],[num_subscribers]]</f>
        <v>0</v>
      </c>
    </row>
    <row r="3363" spans="1:28" x14ac:dyDescent="0.3">
      <c r="A3363">
        <v>1282064</v>
      </c>
      <c r="B3363" t="s">
        <v>924</v>
      </c>
      <c r="C3363" t="str">
        <f>LEFT(טבלה1[[#This Row],[course_title]],10)</f>
        <v>Cryptocurr</v>
      </c>
      <c r="D3363" t="str">
        <f>RIGHT(טבלה1[[#This Row],[course_title]],10)</f>
        <v>ourse 2017</v>
      </c>
      <c r="E3363" t="str">
        <f>MID(טבלה1[[#This Row],[course_title]],2,10)</f>
        <v>ryptocurre</v>
      </c>
      <c r="F3363" t="s">
        <v>925</v>
      </c>
      <c r="G3363" t="str">
        <f>REPLACE(טבלה1[[#This Row],[url]],19,3,"com")</f>
        <v>https://www.udemy.com/cryptocurrency-btc-eth-investment-trading-course-2017/</v>
      </c>
      <c r="H3363" t="b">
        <v>1</v>
      </c>
      <c r="I3363" s="4">
        <v>20</v>
      </c>
      <c r="J3363" s="5">
        <v>0</v>
      </c>
      <c r="K3363" s="5">
        <v>0</v>
      </c>
      <c r="L3363" s="5">
        <v>7</v>
      </c>
      <c r="M3363">
        <v>2</v>
      </c>
      <c r="N3363" t="str">
        <f>VLOOKUP(טבלה1[[#This Row],[level_id]],Level_id!$A$2:$B$5,2)</f>
        <v>Beginner Level</v>
      </c>
      <c r="O3363" t="str">
        <f>LOWER(טבלה1[[#This Row],[level_desc]])</f>
        <v>beginner level</v>
      </c>
      <c r="P3363" s="3" t="str">
        <f>UPPER(טבלה1[[#This Row],[small letters]])</f>
        <v>BEGINNER LEVEL</v>
      </c>
      <c r="Q3363">
        <f>LEN(טבלה1[[#This Row],[no spaces]])</f>
        <v>14</v>
      </c>
      <c r="R3363" t="str">
        <f>TRIM(טבלה1[[#This Row],[small letters]])</f>
        <v>beginner level</v>
      </c>
      <c r="S3363" s="6">
        <v>2.5</v>
      </c>
      <c r="T3363" s="12">
        <v>42922</v>
      </c>
      <c r="U3363" s="6">
        <f>DAY(טבלה1[[#This Row],[published_date]])</f>
        <v>6</v>
      </c>
      <c r="V3363" s="6">
        <f>MONTH(טבלה1[[#This Row],[published_date]])</f>
        <v>7</v>
      </c>
      <c r="W3363" s="6">
        <f>YEAR(טבלה1[[#This Row],[published_date]])</f>
        <v>2017</v>
      </c>
      <c r="X3363">
        <v>1</v>
      </c>
      <c r="Y3363" t="str">
        <f>VLOOKUP(טבלה1[[#This Row],[subject_id]],Subject_id!$A$2:$B$5,2)</f>
        <v>Business Finance</v>
      </c>
      <c r="Z3363" s="7">
        <v>43465</v>
      </c>
      <c r="AA3363">
        <f>_xlfn.DAYS(טבלה1[[#This Row],[Removal_date]],טבלה1[[#This Row],[published_date]])</f>
        <v>543</v>
      </c>
      <c r="AB3363" s="4">
        <f>טבלה1[[#This Row],[price]]*טבלה1[[#This Row],[num_subscribers]]</f>
        <v>0</v>
      </c>
    </row>
    <row r="3364" spans="1:28" x14ac:dyDescent="0.3">
      <c r="A3364">
        <v>17349</v>
      </c>
      <c r="B3364" t="s">
        <v>2578</v>
      </c>
      <c r="C3364" t="str">
        <f>LEFT(טבלה1[[#This Row],[course_title]],10)</f>
        <v>Figure Dra</v>
      </c>
      <c r="D3364" t="str">
        <f>RIGHT(טבלה1[[#This Row],[course_title]],10)</f>
        <v>Technique.</v>
      </c>
      <c r="E3364" t="str">
        <f>MID(טבלה1[[#This Row],[course_title]],2,10)</f>
        <v>igure Draw</v>
      </c>
      <c r="F3364" t="s">
        <v>2579</v>
      </c>
      <c r="G3364" t="str">
        <f>REPLACE(טבלה1[[#This Row],[url]],19,3,"com")</f>
        <v>https://www.udemy.com/figure-drawing-from-life-using-the-reilly-technique/</v>
      </c>
      <c r="H3364" t="b">
        <v>0</v>
      </c>
      <c r="I3364" s="4">
        <v>0</v>
      </c>
      <c r="J3364" s="5">
        <v>47811</v>
      </c>
      <c r="K3364" s="5">
        <v>1041</v>
      </c>
      <c r="L3364" s="5">
        <v>22</v>
      </c>
      <c r="M3364">
        <v>1</v>
      </c>
      <c r="N3364" t="str">
        <f>VLOOKUP(טבלה1[[#This Row],[level_id]],Level_id!$A$2:$B$5,2)</f>
        <v>All levels</v>
      </c>
      <c r="O3364" t="str">
        <f>LOWER(טבלה1[[#This Row],[level_desc]])</f>
        <v>all levels</v>
      </c>
      <c r="P3364" s="3" t="str">
        <f>UPPER(טבלה1[[#This Row],[small letters]])</f>
        <v>ALL LEVELS</v>
      </c>
      <c r="Q3364">
        <f>LEN(טבלה1[[#This Row],[no spaces]])</f>
        <v>10</v>
      </c>
      <c r="R3364" t="str">
        <f>TRIM(טבלה1[[#This Row],[small letters]])</f>
        <v>all levels</v>
      </c>
      <c r="S3364" s="6">
        <v>2.5</v>
      </c>
      <c r="T3364" s="12">
        <v>41038</v>
      </c>
      <c r="U3364" s="6">
        <f>DAY(טבלה1[[#This Row],[published_date]])</f>
        <v>9</v>
      </c>
      <c r="V3364" s="6">
        <f>MONTH(טבלה1[[#This Row],[published_date]])</f>
        <v>5</v>
      </c>
      <c r="W3364" s="6">
        <f>YEAR(טבלה1[[#This Row],[published_date]])</f>
        <v>2012</v>
      </c>
      <c r="X3364">
        <v>2</v>
      </c>
      <c r="Y3364" t="str">
        <f>VLOOKUP(טבלה1[[#This Row],[subject_id]],Subject_id!$A$2:$B$5,2)</f>
        <v>Graphic Design</v>
      </c>
      <c r="Z3364" s="7">
        <v>43734</v>
      </c>
      <c r="AA3364">
        <f>_xlfn.DAYS(טבלה1[[#This Row],[Removal_date]],טבלה1[[#This Row],[published_date]])</f>
        <v>2696</v>
      </c>
      <c r="AB3364" s="4">
        <f>טבלה1[[#This Row],[price]]*טבלה1[[#This Row],[num_subscribers]]</f>
        <v>0</v>
      </c>
    </row>
    <row r="3365" spans="1:28" x14ac:dyDescent="0.3">
      <c r="A3365">
        <v>19421</v>
      </c>
      <c r="B3365" t="s">
        <v>3794</v>
      </c>
      <c r="C3365" t="str">
        <f>LEFT(טבלה1[[#This Row],[course_title]],10)</f>
        <v>Free Begin</v>
      </c>
      <c r="D3365" t="str">
        <f>RIGHT(טבלה1[[#This Row],[course_title]],10)</f>
        <v>ar Lessons</v>
      </c>
      <c r="E3365" t="str">
        <f>MID(טבלה1[[#This Row],[course_title]],2,10)</f>
        <v>ree Beginn</v>
      </c>
      <c r="F3365" t="s">
        <v>3795</v>
      </c>
      <c r="G3365" t="str">
        <f>REPLACE(טבלה1[[#This Row],[url]],19,3,"com")</f>
        <v>https://www.udemy.com/beginner-electric-guitar-lessons/</v>
      </c>
      <c r="H3365" t="b">
        <v>0</v>
      </c>
      <c r="I3365" s="4">
        <v>0</v>
      </c>
      <c r="J3365" s="5">
        <v>101154</v>
      </c>
      <c r="K3365" s="5">
        <v>1042</v>
      </c>
      <c r="L3365" s="5">
        <v>95</v>
      </c>
      <c r="M3365">
        <v>2</v>
      </c>
      <c r="N3365" t="str">
        <f>VLOOKUP(טבלה1[[#This Row],[level_id]],Level_id!$A$2:$B$5,2)</f>
        <v>Beginner Level</v>
      </c>
      <c r="O3365" t="str">
        <f>LOWER(טבלה1[[#This Row],[level_desc]])</f>
        <v>beginner level</v>
      </c>
      <c r="P3365" s="3" t="str">
        <f>UPPER(טבלה1[[#This Row],[small letters]])</f>
        <v>BEGINNER LEVEL</v>
      </c>
      <c r="Q3365">
        <f>LEN(טבלה1[[#This Row],[no spaces]])</f>
        <v>14</v>
      </c>
      <c r="R3365" t="str">
        <f>TRIM(טבלה1[[#This Row],[small letters]])</f>
        <v>beginner level</v>
      </c>
      <c r="S3365" s="6">
        <v>4.5</v>
      </c>
      <c r="T3365" s="12">
        <v>41075</v>
      </c>
      <c r="U3365" s="6">
        <f>DAY(טבלה1[[#This Row],[published_date]])</f>
        <v>15</v>
      </c>
      <c r="V3365" s="6">
        <f>MONTH(טבלה1[[#This Row],[published_date]])</f>
        <v>6</v>
      </c>
      <c r="W3365" s="6">
        <f>YEAR(טבלה1[[#This Row],[published_date]])</f>
        <v>2012</v>
      </c>
      <c r="X3365">
        <v>3</v>
      </c>
      <c r="Y3365" t="str">
        <f>VLOOKUP(טבלה1[[#This Row],[subject_id]],Subject_id!$A$2:$B$5,2)</f>
        <v>Musical Instruments</v>
      </c>
      <c r="Z3365" s="7">
        <v>43465</v>
      </c>
      <c r="AA3365">
        <f>_xlfn.DAYS(טבלה1[[#This Row],[Removal_date]],טבלה1[[#This Row],[published_date]])</f>
        <v>2390</v>
      </c>
      <c r="AB3365" s="4">
        <f>טבלה1[[#This Row],[price]]*טבלה1[[#This Row],[num_subscribers]]</f>
        <v>0</v>
      </c>
    </row>
    <row r="3366" spans="1:28" x14ac:dyDescent="0.3">
      <c r="A3366">
        <v>21386</v>
      </c>
      <c r="B3366" t="s">
        <v>7323</v>
      </c>
      <c r="C3366" t="str">
        <f>LEFT(טבלה1[[#This Row],[course_title]],10)</f>
        <v>Beginner P</v>
      </c>
      <c r="D3366" t="str">
        <f>RIGHT(טבלה1[[#This Row],[course_title]],10)</f>
        <v>5 and CSS3</v>
      </c>
      <c r="E3366" t="str">
        <f>MID(טבלה1[[#This Row],[course_title]],2,10)</f>
        <v>eginner Ph</v>
      </c>
      <c r="F3366" t="s">
        <v>7324</v>
      </c>
      <c r="G3366" t="str">
        <f>REPLACE(טבלה1[[#This Row],[url]],19,3,"com")</f>
        <v>https://www.udemy.com/psd-html5-css3/</v>
      </c>
      <c r="H3366" t="b">
        <v>0</v>
      </c>
      <c r="I3366" s="4">
        <v>0</v>
      </c>
      <c r="J3366" s="5">
        <v>73110</v>
      </c>
      <c r="K3366" s="5">
        <v>1716</v>
      </c>
      <c r="L3366" s="5">
        <v>22</v>
      </c>
      <c r="M3366">
        <v>1</v>
      </c>
      <c r="N3366" t="str">
        <f>VLOOKUP(טבלה1[[#This Row],[level_id]],Level_id!$A$2:$B$5,2)</f>
        <v>All levels</v>
      </c>
      <c r="O3366" t="str">
        <f>LOWER(טבלה1[[#This Row],[level_desc]])</f>
        <v>all levels</v>
      </c>
      <c r="P3366" s="3" t="str">
        <f>UPPER(טבלה1[[#This Row],[small letters]])</f>
        <v>ALL LEVELS</v>
      </c>
      <c r="Q3366">
        <f>LEN(טבלה1[[#This Row],[no spaces]])</f>
        <v>10</v>
      </c>
      <c r="R3366" t="str">
        <f>TRIM(טבלה1[[#This Row],[small letters]])</f>
        <v>all levels</v>
      </c>
      <c r="S3366" s="6">
        <v>2</v>
      </c>
      <c r="T3366" s="12">
        <v>41117</v>
      </c>
      <c r="U3366" s="6">
        <f>DAY(טבלה1[[#This Row],[published_date]])</f>
        <v>27</v>
      </c>
      <c r="V3366" s="6">
        <f>MONTH(טבלה1[[#This Row],[published_date]])</f>
        <v>7</v>
      </c>
      <c r="W3366" s="6">
        <f>YEAR(טבלה1[[#This Row],[published_date]])</f>
        <v>2012</v>
      </c>
      <c r="X3366">
        <v>4</v>
      </c>
      <c r="Y3366" t="str">
        <f>VLOOKUP(טבלה1[[#This Row],[subject_id]],Subject_id!$A$2:$B$5,2)</f>
        <v>Web Development</v>
      </c>
      <c r="Z3366" s="7">
        <v>43734</v>
      </c>
      <c r="AA3366">
        <f>_xlfn.DAYS(טבלה1[[#This Row],[Removal_date]],טבלה1[[#This Row],[published_date]])</f>
        <v>2617</v>
      </c>
      <c r="AB3366" s="4">
        <f>טבלה1[[#This Row],[price]]*טבלה1[[#This Row],[num_subscribers]]</f>
        <v>0</v>
      </c>
    </row>
    <row r="3367" spans="1:28" x14ac:dyDescent="0.3">
      <c r="A3367">
        <v>22445</v>
      </c>
      <c r="B3367" t="s">
        <v>2739</v>
      </c>
      <c r="C3367" t="str">
        <f>LEFT(טבלה1[[#This Row],[course_title]],10)</f>
        <v>Learn to D</v>
      </c>
      <c r="D3367" t="str">
        <f>RIGHT(טבלה1[[#This Row],[course_title]],10)</f>
        <v>ers Course</v>
      </c>
      <c r="E3367" t="str">
        <f>MID(טבלה1[[#This Row],[course_title]],2,10)</f>
        <v>earn to De</v>
      </c>
      <c r="F3367" t="s">
        <v>2740</v>
      </c>
      <c r="G3367" t="str">
        <f>REPLACE(טבלה1[[#This Row],[url]],19,3,"com")</f>
        <v>https://www.udemy.com/learn-to-design-a-letterhead/</v>
      </c>
      <c r="H3367" t="b">
        <v>0</v>
      </c>
      <c r="I3367" s="4">
        <v>0</v>
      </c>
      <c r="J3367" s="5">
        <v>24687</v>
      </c>
      <c r="K3367" s="5">
        <v>423</v>
      </c>
      <c r="L3367" s="5">
        <v>13</v>
      </c>
      <c r="M3367">
        <v>1</v>
      </c>
      <c r="N3367" t="str">
        <f>VLOOKUP(טבלה1[[#This Row],[level_id]],Level_id!$A$2:$B$5,2)</f>
        <v>All levels</v>
      </c>
      <c r="O3367" t="str">
        <f>LOWER(טבלה1[[#This Row],[level_desc]])</f>
        <v>all levels</v>
      </c>
      <c r="P3367" s="3" t="str">
        <f>UPPER(טבלה1[[#This Row],[small letters]])</f>
        <v>ALL LEVELS</v>
      </c>
      <c r="Q3367">
        <f>LEN(טבלה1[[#This Row],[no spaces]])</f>
        <v>10</v>
      </c>
      <c r="R3367" t="str">
        <f>TRIM(טבלה1[[#This Row],[small letters]])</f>
        <v>all levels</v>
      </c>
      <c r="S3367" s="6">
        <v>0.73333333300000003</v>
      </c>
      <c r="T3367" s="12">
        <v>41192</v>
      </c>
      <c r="U3367" s="6">
        <f>DAY(טבלה1[[#This Row],[published_date]])</f>
        <v>10</v>
      </c>
      <c r="V3367" s="6">
        <f>MONTH(טבלה1[[#This Row],[published_date]])</f>
        <v>10</v>
      </c>
      <c r="W3367" s="6">
        <f>YEAR(טבלה1[[#This Row],[published_date]])</f>
        <v>2012</v>
      </c>
      <c r="X3367">
        <v>2</v>
      </c>
      <c r="Y3367" t="str">
        <f>VLOOKUP(טבלה1[[#This Row],[subject_id]],Subject_id!$A$2:$B$5,2)</f>
        <v>Graphic Design</v>
      </c>
      <c r="Z3367" s="7">
        <v>43734</v>
      </c>
      <c r="AA3367">
        <f>_xlfn.DAYS(טבלה1[[#This Row],[Removal_date]],טבלה1[[#This Row],[published_date]])</f>
        <v>2542</v>
      </c>
      <c r="AB3367" s="4">
        <f>טבלה1[[#This Row],[price]]*טבלה1[[#This Row],[num_subscribers]]</f>
        <v>0</v>
      </c>
    </row>
    <row r="3368" spans="1:28" x14ac:dyDescent="0.3">
      <c r="A3368">
        <v>41295</v>
      </c>
      <c r="B3368" t="s">
        <v>5649</v>
      </c>
      <c r="C3368" t="str">
        <f>LEFT(טבלה1[[#This Row],[course_title]],10)</f>
        <v>Learn HTML</v>
      </c>
      <c r="D3368" t="str">
        <f>RIGHT(טבלה1[[#This Row],[course_title]],10)</f>
        <v>om Scratch</v>
      </c>
      <c r="E3368" t="str">
        <f>MID(טבלה1[[#This Row],[course_title]],2,10)</f>
        <v>earn HTML5</v>
      </c>
      <c r="F3368" t="s">
        <v>5650</v>
      </c>
      <c r="G3368" t="str">
        <f>REPLACE(טבלה1[[#This Row],[url]],19,3,"com")</f>
        <v>https://www.udemy.com/learn-html5-programming-from-scratch/</v>
      </c>
      <c r="H3368" t="b">
        <v>0</v>
      </c>
      <c r="I3368" s="4">
        <v>0</v>
      </c>
      <c r="J3368" s="5">
        <v>268923</v>
      </c>
      <c r="K3368" s="5">
        <v>8629</v>
      </c>
      <c r="L3368" s="5">
        <v>45</v>
      </c>
      <c r="M3368">
        <v>1</v>
      </c>
      <c r="N3368" t="str">
        <f>VLOOKUP(טבלה1[[#This Row],[level_id]],Level_id!$A$2:$B$5,2)</f>
        <v>All levels</v>
      </c>
      <c r="O3368" t="str">
        <f>LOWER(טבלה1[[#This Row],[level_desc]])</f>
        <v>all levels</v>
      </c>
      <c r="P3368" s="3" t="str">
        <f>UPPER(טבלה1[[#This Row],[small letters]])</f>
        <v>ALL LEVELS</v>
      </c>
      <c r="Q3368">
        <f>LEN(טבלה1[[#This Row],[no spaces]])</f>
        <v>10</v>
      </c>
      <c r="R3368" t="str">
        <f>TRIM(טבלה1[[#This Row],[small letters]])</f>
        <v>all levels</v>
      </c>
      <c r="S3368" s="6">
        <v>10.5</v>
      </c>
      <c r="T3368" s="12">
        <v>41319</v>
      </c>
      <c r="U3368" s="6">
        <f>DAY(טבלה1[[#This Row],[published_date]])</f>
        <v>14</v>
      </c>
      <c r="V3368" s="6">
        <f>MONTH(טבלה1[[#This Row],[published_date]])</f>
        <v>2</v>
      </c>
      <c r="W3368" s="6">
        <f>YEAR(טבלה1[[#This Row],[published_date]])</f>
        <v>2013</v>
      </c>
      <c r="X3368">
        <v>4</v>
      </c>
      <c r="Y3368" t="str">
        <f>VLOOKUP(טבלה1[[#This Row],[subject_id]],Subject_id!$A$2:$B$5,2)</f>
        <v>Web Development</v>
      </c>
      <c r="Z3368" s="7">
        <v>43734</v>
      </c>
      <c r="AA3368">
        <f>_xlfn.DAYS(טבלה1[[#This Row],[Removal_date]],טבלה1[[#This Row],[published_date]])</f>
        <v>2415</v>
      </c>
      <c r="AB3368" s="4">
        <f>טבלה1[[#This Row],[price]]*טבלה1[[#This Row],[num_subscribers]]</f>
        <v>0</v>
      </c>
    </row>
    <row r="3369" spans="1:28" x14ac:dyDescent="0.3">
      <c r="A3369">
        <v>41884</v>
      </c>
      <c r="B3369" t="s">
        <v>4010</v>
      </c>
      <c r="C3369" t="str">
        <f>LEFT(טבלה1[[#This Row],[course_title]],10)</f>
        <v>Getting St</v>
      </c>
      <c r="D3369" t="str">
        <f>RIGHT(טבלה1[[#This Row],[course_title]],10)</f>
        <v>ing Guitar</v>
      </c>
      <c r="E3369" t="str">
        <f>MID(טבלה1[[#This Row],[course_title]],2,10)</f>
        <v>etting Sta</v>
      </c>
      <c r="F3369" t="s">
        <v>4011</v>
      </c>
      <c r="G3369" t="str">
        <f>REPLACE(טבלה1[[#This Row],[url]],19,3,"com")</f>
        <v>https://www.udemy.com/getting-started-with-playing-guitar/</v>
      </c>
      <c r="H3369" t="b">
        <v>0</v>
      </c>
      <c r="I3369" s="4">
        <v>0</v>
      </c>
      <c r="J3369" s="5">
        <v>47652</v>
      </c>
      <c r="K3369" s="5">
        <v>1141</v>
      </c>
      <c r="L3369" s="5">
        <v>26</v>
      </c>
      <c r="M3369">
        <v>2</v>
      </c>
      <c r="N3369" t="str">
        <f>VLOOKUP(טבלה1[[#This Row],[level_id]],Level_id!$A$2:$B$5,2)</f>
        <v>Beginner Level</v>
      </c>
      <c r="O3369" t="str">
        <f>LOWER(טבלה1[[#This Row],[level_desc]])</f>
        <v>beginner level</v>
      </c>
      <c r="P3369" s="3" t="str">
        <f>UPPER(טבלה1[[#This Row],[small letters]])</f>
        <v>BEGINNER LEVEL</v>
      </c>
      <c r="Q3369">
        <f>LEN(טבלה1[[#This Row],[no spaces]])</f>
        <v>14</v>
      </c>
      <c r="R3369" t="str">
        <f>TRIM(טבלה1[[#This Row],[small letters]])</f>
        <v>beginner level</v>
      </c>
      <c r="S3369" s="6">
        <v>4</v>
      </c>
      <c r="T3369" s="12">
        <v>41423</v>
      </c>
      <c r="U3369" s="6">
        <f>DAY(טבלה1[[#This Row],[published_date]])</f>
        <v>29</v>
      </c>
      <c r="V3369" s="6">
        <f>MONTH(טבלה1[[#This Row],[published_date]])</f>
        <v>5</v>
      </c>
      <c r="W3369" s="6">
        <f>YEAR(טבלה1[[#This Row],[published_date]])</f>
        <v>2013</v>
      </c>
      <c r="X3369">
        <v>3</v>
      </c>
      <c r="Y3369" t="str">
        <f>VLOOKUP(טבלה1[[#This Row],[subject_id]],Subject_id!$A$2:$B$5,2)</f>
        <v>Musical Instruments</v>
      </c>
      <c r="Z3369" s="7">
        <v>43465</v>
      </c>
      <c r="AA3369">
        <f>_xlfn.DAYS(טבלה1[[#This Row],[Removal_date]],טבלה1[[#This Row],[published_date]])</f>
        <v>2042</v>
      </c>
      <c r="AB3369" s="4">
        <f>טבלה1[[#This Row],[price]]*טבלה1[[#This Row],[num_subscribers]]</f>
        <v>0</v>
      </c>
    </row>
    <row r="3370" spans="1:28" x14ac:dyDescent="0.3">
      <c r="A3370">
        <v>41973</v>
      </c>
      <c r="B3370" t="s">
        <v>1964</v>
      </c>
      <c r="C3370" t="str">
        <f>LEFT(טבלה1[[#This Row],[course_title]],10)</f>
        <v>Silver, Go</v>
      </c>
      <c r="D3370" t="str">
        <f>RIGHT(טבלה1[[#This Row],[course_title]],10)</f>
        <v xml:space="preserve"> Inflation</v>
      </c>
      <c r="E3370" t="str">
        <f>MID(טבלה1[[#This Row],[course_title]],2,10)</f>
        <v>ilver, Gol</v>
      </c>
      <c r="F3370" t="s">
        <v>1965</v>
      </c>
      <c r="G3370" t="str">
        <f>REPLACE(טבלה1[[#This Row],[url]],19,3,"com")</f>
        <v>https://www.udemy.com/got-gold-get-gold-inflation/</v>
      </c>
      <c r="H3370" t="b">
        <v>0</v>
      </c>
      <c r="I3370" s="4">
        <v>0</v>
      </c>
      <c r="J3370" s="5">
        <v>5597</v>
      </c>
      <c r="K3370" s="5">
        <v>76</v>
      </c>
      <c r="L3370" s="5">
        <v>11</v>
      </c>
      <c r="M3370">
        <v>2</v>
      </c>
      <c r="N3370" t="str">
        <f>VLOOKUP(טבלה1[[#This Row],[level_id]],Level_id!$A$2:$B$5,2)</f>
        <v>Beginner Level</v>
      </c>
      <c r="O3370" t="str">
        <f>LOWER(טבלה1[[#This Row],[level_desc]])</f>
        <v>beginner level</v>
      </c>
      <c r="P3370" s="3" t="str">
        <f>UPPER(טבלה1[[#This Row],[small letters]])</f>
        <v>BEGINNER LEVEL</v>
      </c>
      <c r="Q3370">
        <f>LEN(טבלה1[[#This Row],[no spaces]])</f>
        <v>14</v>
      </c>
      <c r="R3370" t="str">
        <f>TRIM(טבלה1[[#This Row],[small letters]])</f>
        <v>beginner level</v>
      </c>
      <c r="S3370" s="6">
        <v>1</v>
      </c>
      <c r="T3370" s="12">
        <v>41321</v>
      </c>
      <c r="U3370" s="6">
        <f>DAY(טבלה1[[#This Row],[published_date]])</f>
        <v>16</v>
      </c>
      <c r="V3370" s="6">
        <f>MONTH(טבלה1[[#This Row],[published_date]])</f>
        <v>2</v>
      </c>
      <c r="W3370" s="6">
        <f>YEAR(טבלה1[[#This Row],[published_date]])</f>
        <v>2013</v>
      </c>
      <c r="X3370">
        <v>1</v>
      </c>
      <c r="Y3370" t="str">
        <f>VLOOKUP(טבלה1[[#This Row],[subject_id]],Subject_id!$A$2:$B$5,2)</f>
        <v>Business Finance</v>
      </c>
      <c r="Z3370" s="7">
        <v>43465</v>
      </c>
      <c r="AA3370">
        <f>_xlfn.DAYS(טבלה1[[#This Row],[Removal_date]],טבלה1[[#This Row],[published_date]])</f>
        <v>2144</v>
      </c>
      <c r="AB3370" s="4">
        <f>טבלה1[[#This Row],[price]]*טבלה1[[#This Row],[num_subscribers]]</f>
        <v>0</v>
      </c>
    </row>
    <row r="3371" spans="1:28" x14ac:dyDescent="0.3">
      <c r="A3371">
        <v>47504</v>
      </c>
      <c r="B3371" t="s">
        <v>1552</v>
      </c>
      <c r="C3371" t="str">
        <f>LEFT(טבלה1[[#This Row],[course_title]],10)</f>
        <v>Use Crowdf</v>
      </c>
      <c r="D3371" t="str">
        <f>RIGHT(טבלה1[[#This Row],[course_title]],10)</f>
        <v>ickstarter</v>
      </c>
      <c r="E3371" t="str">
        <f>MID(טבלה1[[#This Row],[course_title]],2,10)</f>
        <v>se Crowdfu</v>
      </c>
      <c r="F3371" t="s">
        <v>1553</v>
      </c>
      <c r="G3371" t="str">
        <f>REPLACE(טבלה1[[#This Row],[url]],19,3,"com")</f>
        <v>https://www.udemy.com/learncrowdfunding/</v>
      </c>
      <c r="H3371" t="b">
        <v>0</v>
      </c>
      <c r="I3371" s="4">
        <v>0</v>
      </c>
      <c r="J3371" s="5">
        <v>6533</v>
      </c>
      <c r="K3371" s="5">
        <v>32</v>
      </c>
      <c r="L3371" s="5">
        <v>9</v>
      </c>
      <c r="M3371">
        <v>1</v>
      </c>
      <c r="N3371" t="str">
        <f>VLOOKUP(טבלה1[[#This Row],[level_id]],Level_id!$A$2:$B$5,2)</f>
        <v>All levels</v>
      </c>
      <c r="O3371" t="str">
        <f>LOWER(טבלה1[[#This Row],[level_desc]])</f>
        <v>all levels</v>
      </c>
      <c r="P3371" s="3" t="str">
        <f>UPPER(טבלה1[[#This Row],[small letters]])</f>
        <v>ALL LEVELS</v>
      </c>
      <c r="Q3371">
        <f>LEN(טבלה1[[#This Row],[no spaces]])</f>
        <v>10</v>
      </c>
      <c r="R3371" t="str">
        <f>TRIM(טבלה1[[#This Row],[small letters]])</f>
        <v>all levels</v>
      </c>
      <c r="S3371" s="6">
        <v>2</v>
      </c>
      <c r="T3371" s="12">
        <v>41450</v>
      </c>
      <c r="U3371" s="6">
        <f>DAY(טבלה1[[#This Row],[published_date]])</f>
        <v>25</v>
      </c>
      <c r="V3371" s="6">
        <f>MONTH(טבלה1[[#This Row],[published_date]])</f>
        <v>6</v>
      </c>
      <c r="W3371" s="6">
        <f>YEAR(טבלה1[[#This Row],[published_date]])</f>
        <v>2013</v>
      </c>
      <c r="X3371">
        <v>1</v>
      </c>
      <c r="Y3371" t="str">
        <f>VLOOKUP(טבלה1[[#This Row],[subject_id]],Subject_id!$A$2:$B$5,2)</f>
        <v>Business Finance</v>
      </c>
      <c r="Z3371" s="7">
        <v>43318</v>
      </c>
      <c r="AA3371">
        <f>_xlfn.DAYS(טבלה1[[#This Row],[Removal_date]],טבלה1[[#This Row],[published_date]])</f>
        <v>1868</v>
      </c>
      <c r="AB3371" s="4">
        <f>טבלה1[[#This Row],[price]]*טבלה1[[#This Row],[num_subscribers]]</f>
        <v>0</v>
      </c>
    </row>
    <row r="3372" spans="1:28" x14ac:dyDescent="0.3">
      <c r="A3372">
        <v>48841</v>
      </c>
      <c r="B3372" t="s">
        <v>300</v>
      </c>
      <c r="C3372" t="str">
        <f>LEFT(טבלה1[[#This Row],[course_title]],10)</f>
        <v>Accounting</v>
      </c>
      <c r="D3372" t="str">
        <f>RIGHT(טבלה1[[#This Row],[course_title]],10)</f>
        <v>troduction</v>
      </c>
      <c r="E3372" t="str">
        <f>MID(טבלה1[[#This Row],[course_title]],2,10)</f>
        <v xml:space="preserve">ccounting </v>
      </c>
      <c r="F3372" t="s">
        <v>301</v>
      </c>
      <c r="G3372" t="str">
        <f>REPLACE(טבלה1[[#This Row],[url]],19,3,"com")</f>
        <v>https://www.udemy.com/accounting-in-60-minutes-a-brief-introduction/</v>
      </c>
      <c r="H3372" t="b">
        <v>0</v>
      </c>
      <c r="I3372" s="4">
        <v>0</v>
      </c>
      <c r="J3372" s="5">
        <v>56659</v>
      </c>
      <c r="K3372" s="5">
        <v>4397</v>
      </c>
      <c r="L3372" s="5">
        <v>16</v>
      </c>
      <c r="M3372">
        <v>2</v>
      </c>
      <c r="N3372" t="str">
        <f>VLOOKUP(טבלה1[[#This Row],[level_id]],Level_id!$A$2:$B$5,2)</f>
        <v>Beginner Level</v>
      </c>
      <c r="O3372" t="str">
        <f>LOWER(טבלה1[[#This Row],[level_desc]])</f>
        <v>beginner level</v>
      </c>
      <c r="P3372" s="3" t="str">
        <f>UPPER(טבלה1[[#This Row],[small letters]])</f>
        <v>BEGINNER LEVEL</v>
      </c>
      <c r="Q3372">
        <f>LEN(טבלה1[[#This Row],[no spaces]])</f>
        <v>14</v>
      </c>
      <c r="R3372" t="str">
        <f>TRIM(טבלה1[[#This Row],[small letters]])</f>
        <v>beginner level</v>
      </c>
      <c r="S3372" s="6">
        <v>1.5</v>
      </c>
      <c r="T3372" s="12">
        <v>41371</v>
      </c>
      <c r="U3372" s="6">
        <f>DAY(טבלה1[[#This Row],[published_date]])</f>
        <v>7</v>
      </c>
      <c r="V3372" s="6">
        <f>MONTH(טבלה1[[#This Row],[published_date]])</f>
        <v>4</v>
      </c>
      <c r="W3372" s="6">
        <f>YEAR(טבלה1[[#This Row],[published_date]])</f>
        <v>2013</v>
      </c>
      <c r="X3372">
        <v>1</v>
      </c>
      <c r="Y3372" t="str">
        <f>VLOOKUP(טבלה1[[#This Row],[subject_id]],Subject_id!$A$2:$B$5,2)</f>
        <v>Business Finance</v>
      </c>
      <c r="Z3372" s="7">
        <v>43245</v>
      </c>
      <c r="AA3372">
        <f>_xlfn.DAYS(טבלה1[[#This Row],[Removal_date]],טבלה1[[#This Row],[published_date]])</f>
        <v>1874</v>
      </c>
      <c r="AB3372" s="4">
        <f>טבלה1[[#This Row],[price]]*טבלה1[[#This Row],[num_subscribers]]</f>
        <v>0</v>
      </c>
    </row>
    <row r="3373" spans="1:28" x14ac:dyDescent="0.3">
      <c r="A3373">
        <v>49798</v>
      </c>
      <c r="B3373" t="s">
        <v>998</v>
      </c>
      <c r="C3373" t="str">
        <f>LEFT(טבלה1[[#This Row],[course_title]],10)</f>
        <v>Bitcoin or</v>
      </c>
      <c r="D3373" t="str">
        <f>RIGHT(טבלה1[[#This Row],[course_title]],10)</f>
        <v>ove Crypto</v>
      </c>
      <c r="E3373" t="str">
        <f>MID(טבלה1[[#This Row],[course_title]],2,10)</f>
        <v xml:space="preserve">itcoin or </v>
      </c>
      <c r="F3373" t="s">
        <v>999</v>
      </c>
      <c r="G3373" t="str">
        <f>REPLACE(טבלה1[[#This Row],[url]],19,3,"com")</f>
        <v>https://www.udemy.com/bitcoin-or-how-i-learned-to-stop-worrying-and-love-crypto/</v>
      </c>
      <c r="H3373" t="b">
        <v>0</v>
      </c>
      <c r="I3373" s="4">
        <v>0</v>
      </c>
      <c r="J3373" s="5">
        <v>65576</v>
      </c>
      <c r="K3373" s="5">
        <v>936</v>
      </c>
      <c r="L3373" s="5">
        <v>24</v>
      </c>
      <c r="M3373">
        <v>1</v>
      </c>
      <c r="N3373" t="str">
        <f>VLOOKUP(טבלה1[[#This Row],[level_id]],Level_id!$A$2:$B$5,2)</f>
        <v>All levels</v>
      </c>
      <c r="O3373" t="str">
        <f>LOWER(טבלה1[[#This Row],[level_desc]])</f>
        <v>all levels</v>
      </c>
      <c r="P3373" s="3" t="str">
        <f>UPPER(טבלה1[[#This Row],[small letters]])</f>
        <v>ALL LEVELS</v>
      </c>
      <c r="Q3373">
        <f>LEN(טבלה1[[#This Row],[no spaces]])</f>
        <v>10</v>
      </c>
      <c r="R3373" t="str">
        <f>TRIM(טבלה1[[#This Row],[small letters]])</f>
        <v>all levels</v>
      </c>
      <c r="S3373" s="6">
        <v>8</v>
      </c>
      <c r="T3373" s="12">
        <v>41384</v>
      </c>
      <c r="U3373" s="6">
        <f>DAY(טבלה1[[#This Row],[published_date]])</f>
        <v>20</v>
      </c>
      <c r="V3373" s="6">
        <f>MONTH(טבלה1[[#This Row],[published_date]])</f>
        <v>4</v>
      </c>
      <c r="W3373" s="6">
        <f>YEAR(טבלה1[[#This Row],[published_date]])</f>
        <v>2013</v>
      </c>
      <c r="X3373">
        <v>1</v>
      </c>
      <c r="Y3373" t="str">
        <f>VLOOKUP(טבלה1[[#This Row],[subject_id]],Subject_id!$A$2:$B$5,2)</f>
        <v>Business Finance</v>
      </c>
      <c r="Z3373" s="7">
        <v>43318</v>
      </c>
      <c r="AA3373">
        <f>_xlfn.DAYS(טבלה1[[#This Row],[Removal_date]],טבלה1[[#This Row],[published_date]])</f>
        <v>1934</v>
      </c>
      <c r="AB3373" s="4">
        <f>טבלה1[[#This Row],[price]]*טבלה1[[#This Row],[num_subscribers]]</f>
        <v>0</v>
      </c>
    </row>
    <row r="3374" spans="1:28" ht="98" x14ac:dyDescent="0.3">
      <c r="A3374">
        <v>52118</v>
      </c>
      <c r="B3374" s="10" t="s">
        <v>596</v>
      </c>
      <c r="C3374" s="10" t="str">
        <f>LEFT(טבלה1[[#This Row],[course_title]],10)</f>
        <v>Multiply y</v>
      </c>
      <c r="D3374" s="10" t="str">
        <f>RIGHT(טבלה1[[#This Row],[course_title]],10)</f>
        <v xml:space="preserve"> Baraq FX"</v>
      </c>
      <c r="E3374" s="10" t="str">
        <f>MID(טבלה1[[#This Row],[course_title]],2,10)</f>
        <v>ultiply yo</v>
      </c>
      <c r="F3374" t="s">
        <v>597</v>
      </c>
      <c r="G3374" t="str">
        <f>REPLACE(טבלה1[[#This Row],[url]],19,3,"com")</f>
        <v>https://www.udemy.com/weekly-forex-analysis-by-baraq-adnan/</v>
      </c>
      <c r="H3374" t="b">
        <v>0</v>
      </c>
      <c r="I3374" s="4">
        <v>0</v>
      </c>
      <c r="J3374" s="5">
        <v>3035</v>
      </c>
      <c r="K3374" s="5">
        <v>12</v>
      </c>
      <c r="L3374" s="5">
        <v>14</v>
      </c>
      <c r="M3374">
        <v>1</v>
      </c>
      <c r="N3374" t="str">
        <f>VLOOKUP(טבלה1[[#This Row],[level_id]],Level_id!$A$2:$B$5,2)</f>
        <v>All levels</v>
      </c>
      <c r="O3374" t="str">
        <f>LOWER(טבלה1[[#This Row],[level_desc]])</f>
        <v>all levels</v>
      </c>
      <c r="P3374" s="3" t="str">
        <f>UPPER(טבלה1[[#This Row],[small letters]])</f>
        <v>ALL LEVELS</v>
      </c>
      <c r="Q3374">
        <f>LEN(טבלה1[[#This Row],[no spaces]])</f>
        <v>10</v>
      </c>
      <c r="R3374" t="str">
        <f>TRIM(טבלה1[[#This Row],[small letters]])</f>
        <v>all levels</v>
      </c>
      <c r="S3374" s="6">
        <v>1.5</v>
      </c>
      <c r="T3374" s="12">
        <v>42541</v>
      </c>
      <c r="U3374" s="6">
        <f>DAY(טבלה1[[#This Row],[published_date]])</f>
        <v>20</v>
      </c>
      <c r="V3374" s="6">
        <f>MONTH(טבלה1[[#This Row],[published_date]])</f>
        <v>6</v>
      </c>
      <c r="W3374" s="6">
        <f>YEAR(טבלה1[[#This Row],[published_date]])</f>
        <v>2016</v>
      </c>
      <c r="X3374">
        <v>1</v>
      </c>
      <c r="Y3374" t="str">
        <f>VLOOKUP(טבלה1[[#This Row],[subject_id]],Subject_id!$A$2:$B$5,2)</f>
        <v>Business Finance</v>
      </c>
      <c r="Z3374" s="7">
        <v>43318</v>
      </c>
      <c r="AA3374">
        <f>_xlfn.DAYS(טבלה1[[#This Row],[Removal_date]],טבלה1[[#This Row],[published_date]])</f>
        <v>777</v>
      </c>
      <c r="AB3374" s="4">
        <f>טבלה1[[#This Row],[price]]*טבלה1[[#This Row],[num_subscribers]]</f>
        <v>0</v>
      </c>
    </row>
    <row r="3375" spans="1:28" x14ac:dyDescent="0.3">
      <c r="A3375">
        <v>59014</v>
      </c>
      <c r="B3375" t="s">
        <v>6058</v>
      </c>
      <c r="C3375" t="str">
        <f>LEFT(טבלה1[[#This Row],[course_title]],10)</f>
        <v>Coding for</v>
      </c>
      <c r="D3375" t="str">
        <f>RIGHT(טבלה1[[#This Row],[course_title]],10)</f>
        <v>eurs Basic</v>
      </c>
      <c r="E3375" t="str">
        <f>MID(טבלה1[[#This Row],[course_title]],2,10)</f>
        <v xml:space="preserve">oding for </v>
      </c>
      <c r="F3375" t="s">
        <v>6059</v>
      </c>
      <c r="G3375" t="str">
        <f>REPLACE(טבלה1[[#This Row],[url]],19,3,"com")</f>
        <v>https://www.udemy.com/coding-for-entrepreneurs-basic/</v>
      </c>
      <c r="H3375" t="b">
        <v>0</v>
      </c>
      <c r="I3375" s="4">
        <v>0</v>
      </c>
      <c r="J3375" s="5">
        <v>161029</v>
      </c>
      <c r="K3375" s="5">
        <v>279</v>
      </c>
      <c r="L3375" s="5">
        <v>27</v>
      </c>
      <c r="M3375">
        <v>2</v>
      </c>
      <c r="N3375" t="str">
        <f>VLOOKUP(טבלה1[[#This Row],[level_id]],Level_id!$A$2:$B$5,2)</f>
        <v>Beginner Level</v>
      </c>
      <c r="O3375" t="str">
        <f>LOWER(טבלה1[[#This Row],[level_desc]])</f>
        <v>beginner level</v>
      </c>
      <c r="P3375" s="3" t="str">
        <f>UPPER(טבלה1[[#This Row],[small letters]])</f>
        <v>BEGINNER LEVEL</v>
      </c>
      <c r="Q3375">
        <f>LEN(טבלה1[[#This Row],[no spaces]])</f>
        <v>14</v>
      </c>
      <c r="R3375" t="str">
        <f>TRIM(טבלה1[[#This Row],[small letters]])</f>
        <v>beginner level</v>
      </c>
      <c r="S3375" s="6">
        <v>3.5</v>
      </c>
      <c r="T3375" s="12">
        <v>41434</v>
      </c>
      <c r="U3375" s="6">
        <f>DAY(טבלה1[[#This Row],[published_date]])</f>
        <v>9</v>
      </c>
      <c r="V3375" s="6">
        <f>MONTH(טבלה1[[#This Row],[published_date]])</f>
        <v>6</v>
      </c>
      <c r="W3375" s="6">
        <f>YEAR(טבלה1[[#This Row],[published_date]])</f>
        <v>2013</v>
      </c>
      <c r="X3375">
        <v>4</v>
      </c>
      <c r="Y3375" t="str">
        <f>VLOOKUP(טבלה1[[#This Row],[subject_id]],Subject_id!$A$2:$B$5,2)</f>
        <v>Web Development</v>
      </c>
      <c r="Z3375" s="7">
        <v>43465</v>
      </c>
      <c r="AA3375">
        <f>_xlfn.DAYS(טבלה1[[#This Row],[Removal_date]],טבלה1[[#This Row],[published_date]])</f>
        <v>2031</v>
      </c>
      <c r="AB3375" s="4">
        <f>טבלה1[[#This Row],[price]]*טבלה1[[#This Row],[num_subscribers]]</f>
        <v>0</v>
      </c>
    </row>
    <row r="3376" spans="1:28" x14ac:dyDescent="0.3">
      <c r="A3376">
        <v>59535</v>
      </c>
      <c r="B3376" t="s">
        <v>6667</v>
      </c>
      <c r="C3376" t="str">
        <f>LEFT(טבלה1[[#This Row],[course_title]],10)</f>
        <v>HTML for B</v>
      </c>
      <c r="D3376" t="str">
        <f>RIGHT(טבלה1[[#This Row],[course_title]],10)</f>
        <v xml:space="preserve"> Beginners</v>
      </c>
      <c r="E3376" t="str">
        <f>MID(טבלה1[[#This Row],[course_title]],2,10)</f>
        <v>TML for Be</v>
      </c>
      <c r="F3376" t="s">
        <v>6668</v>
      </c>
      <c r="G3376" t="str">
        <f>REPLACE(טבלה1[[#This Row],[url]],19,3,"com")</f>
        <v>https://www.udemy.com/hmtl5-training/</v>
      </c>
      <c r="H3376" t="b">
        <v>0</v>
      </c>
      <c r="I3376" s="4">
        <v>0</v>
      </c>
      <c r="J3376" s="5">
        <v>8592</v>
      </c>
      <c r="K3376" s="5">
        <v>336</v>
      </c>
      <c r="L3376" s="5">
        <v>35</v>
      </c>
      <c r="M3376">
        <v>2</v>
      </c>
      <c r="N3376" t="str">
        <f>VLOOKUP(טבלה1[[#This Row],[level_id]],Level_id!$A$2:$B$5,2)</f>
        <v>Beginner Level</v>
      </c>
      <c r="O3376" t="str">
        <f>LOWER(טבלה1[[#This Row],[level_desc]])</f>
        <v>beginner level</v>
      </c>
      <c r="P3376" s="3" t="str">
        <f>UPPER(טבלה1[[#This Row],[small letters]])</f>
        <v>BEGINNER LEVEL</v>
      </c>
      <c r="Q3376">
        <f>LEN(טבלה1[[#This Row],[no spaces]])</f>
        <v>14</v>
      </c>
      <c r="R3376" t="str">
        <f>TRIM(טבלה1[[#This Row],[small letters]])</f>
        <v>beginner level</v>
      </c>
      <c r="S3376" s="6">
        <v>2.5</v>
      </c>
      <c r="T3376" s="12">
        <v>41475</v>
      </c>
      <c r="U3376" s="6">
        <f>DAY(טבלה1[[#This Row],[published_date]])</f>
        <v>20</v>
      </c>
      <c r="V3376" s="6">
        <f>MONTH(טבלה1[[#This Row],[published_date]])</f>
        <v>7</v>
      </c>
      <c r="W3376" s="6">
        <f>YEAR(טבלה1[[#This Row],[published_date]])</f>
        <v>2013</v>
      </c>
      <c r="X3376">
        <v>4</v>
      </c>
      <c r="Y3376" t="str">
        <f>VLOOKUP(טבלה1[[#This Row],[subject_id]],Subject_id!$A$2:$B$5,2)</f>
        <v>Web Development</v>
      </c>
      <c r="Z3376" s="7">
        <v>43465</v>
      </c>
      <c r="AA3376">
        <f>_xlfn.DAYS(טבלה1[[#This Row],[Removal_date]],טבלה1[[#This Row],[published_date]])</f>
        <v>1990</v>
      </c>
      <c r="AB3376" s="4">
        <f>טבלה1[[#This Row],[price]]*טבלה1[[#This Row],[num_subscribers]]</f>
        <v>0</v>
      </c>
    </row>
    <row r="3377" spans="1:28" x14ac:dyDescent="0.3">
      <c r="A3377">
        <v>60792</v>
      </c>
      <c r="B3377" t="s">
        <v>6921</v>
      </c>
      <c r="C3377" t="str">
        <f>LEFT(טבלה1[[#This Row],[course_title]],10)</f>
        <v>Learn to U</v>
      </c>
      <c r="D3377" t="str">
        <f>RIGHT(טבלה1[[#This Row],[course_title]],10)</f>
        <v>UI Widgets</v>
      </c>
      <c r="E3377" t="str">
        <f>MID(טבלה1[[#This Row],[course_title]],2,10)</f>
        <v>earn to Us</v>
      </c>
      <c r="F3377" t="s">
        <v>6922</v>
      </c>
      <c r="G3377" t="str">
        <f>REPLACE(טבלה1[[#This Row],[url]],19,3,"com")</f>
        <v>https://www.udemy.com/learn-to-use-jquery-ui-widgets/</v>
      </c>
      <c r="H3377" t="b">
        <v>0</v>
      </c>
      <c r="I3377" s="4">
        <v>0</v>
      </c>
      <c r="J3377" s="5">
        <v>23669</v>
      </c>
      <c r="K3377" s="5">
        <v>521</v>
      </c>
      <c r="L3377" s="5">
        <v>9</v>
      </c>
      <c r="M3377">
        <v>2</v>
      </c>
      <c r="N3377" t="str">
        <f>VLOOKUP(טבלה1[[#This Row],[level_id]],Level_id!$A$2:$B$5,2)</f>
        <v>Beginner Level</v>
      </c>
      <c r="O3377" t="str">
        <f>LOWER(טבלה1[[#This Row],[level_desc]])</f>
        <v>beginner level</v>
      </c>
      <c r="P3377" s="3" t="str">
        <f>UPPER(טבלה1[[#This Row],[small letters]])</f>
        <v>BEGINNER LEVEL</v>
      </c>
      <c r="Q3377">
        <f>LEN(טבלה1[[#This Row],[no spaces]])</f>
        <v>14</v>
      </c>
      <c r="R3377" t="str">
        <f>TRIM(טבלה1[[#This Row],[small letters]])</f>
        <v>beginner level</v>
      </c>
      <c r="S3377" s="6">
        <v>1</v>
      </c>
      <c r="T3377" s="12">
        <v>41448</v>
      </c>
      <c r="U3377" s="6">
        <f>DAY(טבלה1[[#This Row],[published_date]])</f>
        <v>23</v>
      </c>
      <c r="V3377" s="6">
        <f>MONTH(טבלה1[[#This Row],[published_date]])</f>
        <v>6</v>
      </c>
      <c r="W3377" s="6">
        <f>YEAR(טבלה1[[#This Row],[published_date]])</f>
        <v>2013</v>
      </c>
      <c r="X3377">
        <v>4</v>
      </c>
      <c r="Y3377" t="str">
        <f>VLOOKUP(טבלה1[[#This Row],[subject_id]],Subject_id!$A$2:$B$5,2)</f>
        <v>Web Development</v>
      </c>
      <c r="Z3377" s="7">
        <v>43465</v>
      </c>
      <c r="AA3377">
        <f>_xlfn.DAYS(טבלה1[[#This Row],[Removal_date]],טבלה1[[#This Row],[published_date]])</f>
        <v>2017</v>
      </c>
      <c r="AB3377" s="4">
        <f>טבלה1[[#This Row],[price]]*טבלה1[[#This Row],[num_subscribers]]</f>
        <v>0</v>
      </c>
    </row>
    <row r="3378" spans="1:28" x14ac:dyDescent="0.3">
      <c r="A3378">
        <v>65330</v>
      </c>
      <c r="B3378" t="s">
        <v>5559</v>
      </c>
      <c r="C3378" t="str">
        <f>LEFT(טבלה1[[#This Row],[course_title]],10)</f>
        <v>Web Develo</v>
      </c>
      <c r="D3378" t="str">
        <f>RIGHT(טבלה1[[#This Row],[course_title]],10)</f>
        <v>om Scratch</v>
      </c>
      <c r="E3378" t="str">
        <f>MID(טבלה1[[#This Row],[course_title]],2,10)</f>
        <v>eb Develop</v>
      </c>
      <c r="F3378" t="s">
        <v>5560</v>
      </c>
      <c r="G3378" t="str">
        <f>REPLACE(טבלה1[[#This Row],[url]],19,3,"com")</f>
        <v>https://www.udemy.com/web-development-learn-by-doing-html5-css3-from-scratch-introductory/</v>
      </c>
      <c r="H3378" t="b">
        <v>0</v>
      </c>
      <c r="I3378" s="4">
        <v>0</v>
      </c>
      <c r="J3378" s="5">
        <v>72932</v>
      </c>
      <c r="K3378" s="5">
        <v>2575</v>
      </c>
      <c r="L3378" s="5">
        <v>21</v>
      </c>
      <c r="M3378">
        <v>2</v>
      </c>
      <c r="N3378" t="str">
        <f>VLOOKUP(טבלה1[[#This Row],[level_id]],Level_id!$A$2:$B$5,2)</f>
        <v>Beginner Level</v>
      </c>
      <c r="O3378" t="str">
        <f>LOWER(טבלה1[[#This Row],[level_desc]])</f>
        <v>beginner level</v>
      </c>
      <c r="P3378" s="3" t="str">
        <f>UPPER(טבלה1[[#This Row],[small letters]])</f>
        <v>BEGINNER LEVEL</v>
      </c>
      <c r="Q3378">
        <f>LEN(טבלה1[[#This Row],[no spaces]])</f>
        <v>14</v>
      </c>
      <c r="R3378" t="str">
        <f>TRIM(טבלה1[[#This Row],[small letters]])</f>
        <v>beginner level</v>
      </c>
      <c r="S3378" s="6">
        <v>1</v>
      </c>
      <c r="T3378" s="12">
        <v>41542</v>
      </c>
      <c r="U3378" s="6">
        <f>DAY(טבלה1[[#This Row],[published_date]])</f>
        <v>25</v>
      </c>
      <c r="V3378" s="6">
        <f>MONTH(טבלה1[[#This Row],[published_date]])</f>
        <v>9</v>
      </c>
      <c r="W3378" s="6">
        <f>YEAR(טבלה1[[#This Row],[published_date]])</f>
        <v>2013</v>
      </c>
      <c r="X3378">
        <v>4</v>
      </c>
      <c r="Y3378" t="str">
        <f>VLOOKUP(טבלה1[[#This Row],[subject_id]],Subject_id!$A$2:$B$5,2)</f>
        <v>Web Development</v>
      </c>
      <c r="Z3378" s="7">
        <v>43465</v>
      </c>
      <c r="AA3378">
        <f>_xlfn.DAYS(טבלה1[[#This Row],[Removal_date]],טבלה1[[#This Row],[published_date]])</f>
        <v>1923</v>
      </c>
      <c r="AB3378" s="4">
        <f>טבלה1[[#This Row],[price]]*טבלה1[[#This Row],[num_subscribers]]</f>
        <v>0</v>
      </c>
    </row>
    <row r="3379" spans="1:28" x14ac:dyDescent="0.3">
      <c r="A3379">
        <v>73068</v>
      </c>
      <c r="B3379" t="s">
        <v>1468</v>
      </c>
      <c r="C3379" t="str">
        <f>LEFT(טבלה1[[#This Row],[course_title]],10)</f>
        <v>Introducti</v>
      </c>
      <c r="D3379" t="str">
        <f>RIGHT(טבלה1[[#This Row],[course_title]],10)</f>
        <v>FA Program</v>
      </c>
      <c r="E3379" t="str">
        <f>MID(טבלה1[[#This Row],[course_title]],2,10)</f>
        <v>ntroductio</v>
      </c>
      <c r="F3379" t="s">
        <v>1469</v>
      </c>
      <c r="G3379" t="str">
        <f>REPLACE(טבלה1[[#This Row],[url]],19,3,"com")</f>
        <v>https://www.udemy.com/cfa-introduction/</v>
      </c>
      <c r="H3379" t="b">
        <v>0</v>
      </c>
      <c r="I3379" s="4">
        <v>0</v>
      </c>
      <c r="J3379" s="5">
        <v>4248</v>
      </c>
      <c r="K3379" s="5">
        <v>66</v>
      </c>
      <c r="L3379" s="5">
        <v>6</v>
      </c>
      <c r="M3379">
        <v>2</v>
      </c>
      <c r="N3379" t="str">
        <f>VLOOKUP(טבלה1[[#This Row],[level_id]],Level_id!$A$2:$B$5,2)</f>
        <v>Beginner Level</v>
      </c>
      <c r="O3379" t="str">
        <f>LOWER(טבלה1[[#This Row],[level_desc]])</f>
        <v>beginner level</v>
      </c>
      <c r="P3379" s="3" t="str">
        <f>UPPER(טבלה1[[#This Row],[small letters]])</f>
        <v>BEGINNER LEVEL</v>
      </c>
      <c r="Q3379">
        <f>LEN(טבלה1[[#This Row],[no spaces]])</f>
        <v>14</v>
      </c>
      <c r="R3379" t="str">
        <f>TRIM(טבלה1[[#This Row],[small letters]])</f>
        <v>beginner level</v>
      </c>
      <c r="S3379" s="6">
        <v>1</v>
      </c>
      <c r="T3379" s="12">
        <v>41498</v>
      </c>
      <c r="U3379" s="6">
        <f>DAY(טבלה1[[#This Row],[published_date]])</f>
        <v>12</v>
      </c>
      <c r="V3379" s="6">
        <f>MONTH(טבלה1[[#This Row],[published_date]])</f>
        <v>8</v>
      </c>
      <c r="W3379" s="6">
        <f>YEAR(טבלה1[[#This Row],[published_date]])</f>
        <v>2013</v>
      </c>
      <c r="X3379">
        <v>1</v>
      </c>
      <c r="Y3379" t="str">
        <f>VLOOKUP(טבלה1[[#This Row],[subject_id]],Subject_id!$A$2:$B$5,2)</f>
        <v>Business Finance</v>
      </c>
      <c r="Z3379" s="7">
        <v>43465</v>
      </c>
      <c r="AA3379">
        <f>_xlfn.DAYS(טבלה1[[#This Row],[Removal_date]],טבלה1[[#This Row],[published_date]])</f>
        <v>1967</v>
      </c>
      <c r="AB3379" s="4">
        <f>טבלה1[[#This Row],[price]]*טבלה1[[#This Row],[num_subscribers]]</f>
        <v>0</v>
      </c>
    </row>
    <row r="3380" spans="1:28" x14ac:dyDescent="0.3">
      <c r="A3380">
        <v>94432</v>
      </c>
      <c r="B3380" t="s">
        <v>6575</v>
      </c>
      <c r="C3380" t="str">
        <f>LEFT(טבלה1[[#This Row],[course_title]],10)</f>
        <v xml:space="preserve">Learn PHP </v>
      </c>
      <c r="D3380" t="str">
        <f>RIGHT(טבלה1[[#This Row],[course_title]],10)</f>
        <v>om Scratch</v>
      </c>
      <c r="E3380" t="str">
        <f>MID(טבלה1[[#This Row],[course_title]],2,10)</f>
        <v>earn PHP F</v>
      </c>
      <c r="F3380" t="s">
        <v>6576</v>
      </c>
      <c r="G3380" t="str">
        <f>REPLACE(טבלה1[[#This Row],[url]],19,3,"com")</f>
        <v>https://www.udemy.com/learn-php-fundamentals-from-scratch/</v>
      </c>
      <c r="H3380" t="b">
        <v>0</v>
      </c>
      <c r="I3380" s="4">
        <v>0</v>
      </c>
      <c r="J3380" s="5">
        <v>48650</v>
      </c>
      <c r="K3380" s="5">
        <v>1236</v>
      </c>
      <c r="L3380" s="5">
        <v>9</v>
      </c>
      <c r="M3380">
        <v>2</v>
      </c>
      <c r="N3380" t="str">
        <f>VLOOKUP(טבלה1[[#This Row],[level_id]],Level_id!$A$2:$B$5,2)</f>
        <v>Beginner Level</v>
      </c>
      <c r="O3380" t="str">
        <f>LOWER(טבלה1[[#This Row],[level_desc]])</f>
        <v>beginner level</v>
      </c>
      <c r="P3380" s="3" t="str">
        <f>UPPER(טבלה1[[#This Row],[small letters]])</f>
        <v>BEGINNER LEVEL</v>
      </c>
      <c r="Q3380">
        <f>LEN(טבלה1[[#This Row],[no spaces]])</f>
        <v>14</v>
      </c>
      <c r="R3380" t="str">
        <f>TRIM(טבלה1[[#This Row],[small letters]])</f>
        <v>beginner level</v>
      </c>
      <c r="S3380" s="6">
        <v>2</v>
      </c>
      <c r="T3380" s="12">
        <v>41563</v>
      </c>
      <c r="U3380" s="6">
        <f>DAY(טבלה1[[#This Row],[published_date]])</f>
        <v>16</v>
      </c>
      <c r="V3380" s="6">
        <f>MONTH(טבלה1[[#This Row],[published_date]])</f>
        <v>10</v>
      </c>
      <c r="W3380" s="6">
        <f>YEAR(טבלה1[[#This Row],[published_date]])</f>
        <v>2013</v>
      </c>
      <c r="X3380">
        <v>4</v>
      </c>
      <c r="Y3380" t="str">
        <f>VLOOKUP(טבלה1[[#This Row],[subject_id]],Subject_id!$A$2:$B$5,2)</f>
        <v>Web Development</v>
      </c>
      <c r="Z3380" s="7">
        <v>43465</v>
      </c>
      <c r="AA3380">
        <f>_xlfn.DAYS(טבלה1[[#This Row],[Removal_date]],טבלה1[[#This Row],[published_date]])</f>
        <v>1902</v>
      </c>
      <c r="AB3380" s="4">
        <f>טבלה1[[#This Row],[price]]*טבלה1[[#This Row],[num_subscribers]]</f>
        <v>0</v>
      </c>
    </row>
    <row r="3381" spans="1:28" x14ac:dyDescent="0.3">
      <c r="A3381">
        <v>97338</v>
      </c>
      <c r="B3381" t="s">
        <v>1002</v>
      </c>
      <c r="C3381" t="str">
        <f>LEFT(טבלה1[[#This Row],[course_title]],10)</f>
        <v>Forex Basi</v>
      </c>
      <c r="D3381" t="str">
        <f>RIGHT(טבלה1[[#This Row],[course_title]],10)</f>
        <v>rex Basics</v>
      </c>
      <c r="E3381" t="str">
        <f>MID(טבלה1[[#This Row],[course_title]],2,10)</f>
        <v>orex Basic</v>
      </c>
      <c r="F3381" t="s">
        <v>1003</v>
      </c>
      <c r="G3381" t="str">
        <f>REPLACE(טבלה1[[#This Row],[url]],19,3,"com")</f>
        <v>https://www.udemy.com/forex-basics/</v>
      </c>
      <c r="H3381" t="b">
        <v>0</v>
      </c>
      <c r="I3381" s="4">
        <v>0</v>
      </c>
      <c r="J3381" s="5">
        <v>22344</v>
      </c>
      <c r="K3381" s="5">
        <v>712</v>
      </c>
      <c r="L3381" s="5">
        <v>26</v>
      </c>
      <c r="M3381">
        <v>2</v>
      </c>
      <c r="N3381" t="str">
        <f>VLOOKUP(טבלה1[[#This Row],[level_id]],Level_id!$A$2:$B$5,2)</f>
        <v>Beginner Level</v>
      </c>
      <c r="O3381" t="str">
        <f>LOWER(טבלה1[[#This Row],[level_desc]])</f>
        <v>beginner level</v>
      </c>
      <c r="P3381" s="3" t="str">
        <f>UPPER(טבלה1[[#This Row],[small letters]])</f>
        <v>BEGINNER LEVEL</v>
      </c>
      <c r="Q3381">
        <f>LEN(טבלה1[[#This Row],[no spaces]])</f>
        <v>14</v>
      </c>
      <c r="R3381" t="str">
        <f>TRIM(טבלה1[[#This Row],[small letters]])</f>
        <v>beginner level</v>
      </c>
      <c r="S3381" s="6">
        <v>3.5</v>
      </c>
      <c r="T3381" s="12">
        <v>41563</v>
      </c>
      <c r="U3381" s="6">
        <f>DAY(טבלה1[[#This Row],[published_date]])</f>
        <v>16</v>
      </c>
      <c r="V3381" s="6">
        <f>MONTH(טבלה1[[#This Row],[published_date]])</f>
        <v>10</v>
      </c>
      <c r="W3381" s="6">
        <f>YEAR(טבלה1[[#This Row],[published_date]])</f>
        <v>2013</v>
      </c>
      <c r="X3381">
        <v>1</v>
      </c>
      <c r="Y3381" t="str">
        <f>VLOOKUP(טבלה1[[#This Row],[subject_id]],Subject_id!$A$2:$B$5,2)</f>
        <v>Business Finance</v>
      </c>
      <c r="Z3381" s="7">
        <v>43465</v>
      </c>
      <c r="AA3381">
        <f>_xlfn.DAYS(טבלה1[[#This Row],[Removal_date]],טבלה1[[#This Row],[published_date]])</f>
        <v>1902</v>
      </c>
      <c r="AB3381" s="4">
        <f>טבלה1[[#This Row],[price]]*טבלה1[[#This Row],[num_subscribers]]</f>
        <v>0</v>
      </c>
    </row>
    <row r="3382" spans="1:28" x14ac:dyDescent="0.3">
      <c r="A3382">
        <v>99324</v>
      </c>
      <c r="B3382" t="s">
        <v>4126</v>
      </c>
      <c r="C3382" t="str">
        <f>LEFT(טבלה1[[#This Row],[course_title]],10)</f>
        <v>Acoustic B</v>
      </c>
      <c r="D3382" t="str">
        <f>RIGHT(טבלה1[[#This Row],[course_title]],10)</f>
        <v>ar Lessons</v>
      </c>
      <c r="E3382" t="str">
        <f>MID(טבלה1[[#This Row],[course_title]],2,10)</f>
        <v>coustic Bl</v>
      </c>
      <c r="F3382" t="s">
        <v>4127</v>
      </c>
      <c r="G3382" t="str">
        <f>REPLACE(טבלה1[[#This Row],[url]],19,3,"com")</f>
        <v>https://www.udemy.com/finger-picking-blues-guitar/</v>
      </c>
      <c r="H3382" t="b">
        <v>0</v>
      </c>
      <c r="I3382" s="4">
        <v>0</v>
      </c>
      <c r="J3382" s="5">
        <v>8217</v>
      </c>
      <c r="K3382" s="5">
        <v>109</v>
      </c>
      <c r="L3382" s="5">
        <v>10</v>
      </c>
      <c r="M3382">
        <v>4</v>
      </c>
      <c r="N3382" t="str">
        <f>VLOOKUP(טבלה1[[#This Row],[level_id]],Level_id!$A$2:$B$5,2)</f>
        <v>Intermediate Level</v>
      </c>
      <c r="O3382" t="str">
        <f>LOWER(טבלה1[[#This Row],[level_desc]])</f>
        <v>intermediate level</v>
      </c>
      <c r="P3382" s="3" t="str">
        <f>UPPER(טבלה1[[#This Row],[small letters]])</f>
        <v>INTERMEDIATE LEVEL</v>
      </c>
      <c r="Q3382">
        <f>LEN(טבלה1[[#This Row],[no spaces]])</f>
        <v>18</v>
      </c>
      <c r="R3382" t="str">
        <f>TRIM(טבלה1[[#This Row],[small letters]])</f>
        <v>intermediate level</v>
      </c>
      <c r="S3382" s="6">
        <v>1</v>
      </c>
      <c r="T3382" s="12">
        <v>41547</v>
      </c>
      <c r="U3382" s="6">
        <f>DAY(טבלה1[[#This Row],[published_date]])</f>
        <v>30</v>
      </c>
      <c r="V3382" s="6">
        <f>MONTH(טבלה1[[#This Row],[published_date]])</f>
        <v>9</v>
      </c>
      <c r="W3382" s="6">
        <f>YEAR(טבלה1[[#This Row],[published_date]])</f>
        <v>2013</v>
      </c>
      <c r="X3382">
        <v>3</v>
      </c>
      <c r="Y3382" t="str">
        <f>VLOOKUP(טבלה1[[#This Row],[subject_id]],Subject_id!$A$2:$B$5,2)</f>
        <v>Musical Instruments</v>
      </c>
      <c r="Z3382" s="7">
        <v>44114</v>
      </c>
      <c r="AA3382">
        <f>_xlfn.DAYS(טבלה1[[#This Row],[Removal_date]],טבלה1[[#This Row],[published_date]])</f>
        <v>2567</v>
      </c>
      <c r="AB3382" s="4">
        <f>טבלה1[[#This Row],[price]]*טבלה1[[#This Row],[num_subscribers]]</f>
        <v>0</v>
      </c>
    </row>
    <row r="3383" spans="1:28" x14ac:dyDescent="0.3">
      <c r="A3383">
        <v>101496</v>
      </c>
      <c r="B3383" t="s">
        <v>3826</v>
      </c>
      <c r="C3383" t="str">
        <f>LEFT(טבלה1[[#This Row],[course_title]],10)</f>
        <v>How To Pla</v>
      </c>
      <c r="D3383" t="str">
        <f>RIGHT(טבלה1[[#This Row],[course_title]],10)</f>
        <v>es Lessons</v>
      </c>
      <c r="E3383" t="str">
        <f>MID(טבלה1[[#This Row],[course_title]],2,10)</f>
        <v>ow To Play</v>
      </c>
      <c r="F3383" t="s">
        <v>3827</v>
      </c>
      <c r="G3383" t="str">
        <f>REPLACE(טבלה1[[#This Row],[url]],19,3,"com")</f>
        <v>https://www.udemy.com/swing-acoustic-blues-guitar-lessons/</v>
      </c>
      <c r="H3383" t="b">
        <v>0</v>
      </c>
      <c r="I3383" s="4">
        <v>0</v>
      </c>
      <c r="J3383" s="5">
        <v>8240</v>
      </c>
      <c r="K3383" s="5">
        <v>31</v>
      </c>
      <c r="L3383" s="5">
        <v>6</v>
      </c>
      <c r="M3383">
        <v>4</v>
      </c>
      <c r="N3383" t="str">
        <f>VLOOKUP(טבלה1[[#This Row],[level_id]],Level_id!$A$2:$B$5,2)</f>
        <v>Intermediate Level</v>
      </c>
      <c r="O3383" t="str">
        <f>LOWER(טבלה1[[#This Row],[level_desc]])</f>
        <v>intermediate level</v>
      </c>
      <c r="P3383" s="3" t="str">
        <f>UPPER(טבלה1[[#This Row],[small letters]])</f>
        <v>INTERMEDIATE LEVEL</v>
      </c>
      <c r="Q3383">
        <f>LEN(טבלה1[[#This Row],[no spaces]])</f>
        <v>18</v>
      </c>
      <c r="R3383" t="str">
        <f>TRIM(טבלה1[[#This Row],[small letters]])</f>
        <v>intermediate level</v>
      </c>
      <c r="S3383" s="6">
        <v>1.5</v>
      </c>
      <c r="T3383" s="12">
        <v>41601</v>
      </c>
      <c r="U3383" s="6">
        <f>DAY(טבלה1[[#This Row],[published_date]])</f>
        <v>23</v>
      </c>
      <c r="V3383" s="6">
        <f>MONTH(טבלה1[[#This Row],[published_date]])</f>
        <v>11</v>
      </c>
      <c r="W3383" s="6">
        <f>YEAR(טבלה1[[#This Row],[published_date]])</f>
        <v>2013</v>
      </c>
      <c r="X3383">
        <v>3</v>
      </c>
      <c r="Y3383" t="str">
        <f>VLOOKUP(טבלה1[[#This Row],[subject_id]],Subject_id!$A$2:$B$5,2)</f>
        <v>Musical Instruments</v>
      </c>
      <c r="Z3383" s="7">
        <v>44114</v>
      </c>
      <c r="AA3383">
        <f>_xlfn.DAYS(טבלה1[[#This Row],[Removal_date]],טבלה1[[#This Row],[published_date]])</f>
        <v>2513</v>
      </c>
      <c r="AB3383" s="4">
        <f>טבלה1[[#This Row],[price]]*טבלה1[[#This Row],[num_subscribers]]</f>
        <v>0</v>
      </c>
    </row>
    <row r="3384" spans="1:28" x14ac:dyDescent="0.3">
      <c r="A3384">
        <v>114518</v>
      </c>
      <c r="B3384" t="s">
        <v>1260</v>
      </c>
      <c r="C3384" t="str">
        <f>LEFT(טבלה1[[#This Row],[course_title]],10)</f>
        <v>Improve Yo</v>
      </c>
      <c r="D3384" t="str">
        <f>RIGHT(טבלה1[[#This Row],[course_title]],10)</f>
        <v>l Literacy</v>
      </c>
      <c r="E3384" t="str">
        <f>MID(טבלה1[[#This Row],[course_title]],2,10)</f>
        <v>mprove You</v>
      </c>
      <c r="F3384" t="s">
        <v>1261</v>
      </c>
      <c r="G3384" t="str">
        <f>REPLACE(טבלה1[[#This Row],[url]],19,3,"com")</f>
        <v>https://www.udemy.com/improve-your-financial-literacy-in-less-than-three-hours/</v>
      </c>
      <c r="H3384" t="b">
        <v>0</v>
      </c>
      <c r="I3384" s="4">
        <v>0</v>
      </c>
      <c r="J3384" s="5">
        <v>9995</v>
      </c>
      <c r="K3384" s="5">
        <v>96</v>
      </c>
      <c r="L3384" s="5">
        <v>10</v>
      </c>
      <c r="M3384">
        <v>1</v>
      </c>
      <c r="N3384" t="str">
        <f>VLOOKUP(טבלה1[[#This Row],[level_id]],Level_id!$A$2:$B$5,2)</f>
        <v>All levels</v>
      </c>
      <c r="O3384" t="str">
        <f>LOWER(טבלה1[[#This Row],[level_desc]])</f>
        <v>all levels</v>
      </c>
      <c r="P3384" s="3" t="str">
        <f>UPPER(טבלה1[[#This Row],[small letters]])</f>
        <v>ALL LEVELS</v>
      </c>
      <c r="Q3384">
        <f>LEN(טבלה1[[#This Row],[no spaces]])</f>
        <v>10</v>
      </c>
      <c r="R3384" t="str">
        <f>TRIM(טבלה1[[#This Row],[small letters]])</f>
        <v>all levels</v>
      </c>
      <c r="S3384" s="6">
        <v>2</v>
      </c>
      <c r="T3384" s="12">
        <v>41680</v>
      </c>
      <c r="U3384" s="6">
        <f>DAY(טבלה1[[#This Row],[published_date]])</f>
        <v>10</v>
      </c>
      <c r="V3384" s="6">
        <f>MONTH(טבלה1[[#This Row],[published_date]])</f>
        <v>2</v>
      </c>
      <c r="W3384" s="6">
        <f>YEAR(טבלה1[[#This Row],[published_date]])</f>
        <v>2014</v>
      </c>
      <c r="X3384">
        <v>1</v>
      </c>
      <c r="Y3384" t="str">
        <f>VLOOKUP(טבלה1[[#This Row],[subject_id]],Subject_id!$A$2:$B$5,2)</f>
        <v>Business Finance</v>
      </c>
      <c r="Z3384" s="7">
        <v>43318</v>
      </c>
      <c r="AA3384">
        <f>_xlfn.DAYS(טבלה1[[#This Row],[Removal_date]],טבלה1[[#This Row],[published_date]])</f>
        <v>1638</v>
      </c>
      <c r="AB3384" s="4">
        <f>טבלה1[[#This Row],[price]]*טבלה1[[#This Row],[num_subscribers]]</f>
        <v>0</v>
      </c>
    </row>
    <row r="3385" spans="1:28" x14ac:dyDescent="0.3">
      <c r="A3385">
        <v>123242</v>
      </c>
      <c r="B3385" t="s">
        <v>2216</v>
      </c>
      <c r="C3385" t="str">
        <f>LEFT(טבלה1[[#This Row],[course_title]],10)</f>
        <v xml:space="preserve">Surviving </v>
      </c>
      <c r="D3385" t="str">
        <f>RIGHT(טבלה1[[#This Row],[course_title]],10)</f>
        <v>to Finance</v>
      </c>
      <c r="E3385" t="str">
        <f>MID(טבלה1[[#This Row],[course_title]],2,10)</f>
        <v>urviving I</v>
      </c>
      <c r="F3385" t="s">
        <v>2217</v>
      </c>
      <c r="G3385" t="str">
        <f>REPLACE(טבלה1[[#This Row],[url]],19,3,"com")</f>
        <v>https://www.udemy.com/surviving-introduction-to-finance/</v>
      </c>
      <c r="H3385" t="b">
        <v>0</v>
      </c>
      <c r="I3385" s="4">
        <v>0</v>
      </c>
      <c r="J3385" s="5">
        <v>1362</v>
      </c>
      <c r="K3385" s="5">
        <v>7</v>
      </c>
      <c r="L3385" s="5">
        <v>13</v>
      </c>
      <c r="M3385">
        <v>2</v>
      </c>
      <c r="N3385" t="str">
        <f>VLOOKUP(טבלה1[[#This Row],[level_id]],Level_id!$A$2:$B$5,2)</f>
        <v>Beginner Level</v>
      </c>
      <c r="O3385" t="str">
        <f>LOWER(טבלה1[[#This Row],[level_desc]])</f>
        <v>beginner level</v>
      </c>
      <c r="P3385" s="3" t="str">
        <f>UPPER(טבלה1[[#This Row],[small letters]])</f>
        <v>BEGINNER LEVEL</v>
      </c>
      <c r="Q3385">
        <f>LEN(טבלה1[[#This Row],[no spaces]])</f>
        <v>14</v>
      </c>
      <c r="R3385" t="str">
        <f>TRIM(טבלה1[[#This Row],[small letters]])</f>
        <v>beginner level</v>
      </c>
      <c r="S3385" s="6">
        <v>3</v>
      </c>
      <c r="T3385" s="12">
        <v>41676</v>
      </c>
      <c r="U3385" s="6">
        <f>DAY(טבלה1[[#This Row],[published_date]])</f>
        <v>6</v>
      </c>
      <c r="V3385" s="6">
        <f>MONTH(טבלה1[[#This Row],[published_date]])</f>
        <v>2</v>
      </c>
      <c r="W3385" s="6">
        <f>YEAR(טבלה1[[#This Row],[published_date]])</f>
        <v>2014</v>
      </c>
      <c r="X3385">
        <v>1</v>
      </c>
      <c r="Y3385" t="str">
        <f>VLOOKUP(טבלה1[[#This Row],[subject_id]],Subject_id!$A$2:$B$5,2)</f>
        <v>Business Finance</v>
      </c>
      <c r="Z3385" s="7">
        <v>43465</v>
      </c>
      <c r="AA3385">
        <f>_xlfn.DAYS(טבלה1[[#This Row],[Removal_date]],טבלה1[[#This Row],[published_date]])</f>
        <v>1789</v>
      </c>
      <c r="AB3385" s="4">
        <f>טבלה1[[#This Row],[price]]*טבלה1[[#This Row],[num_subscribers]]</f>
        <v>0</v>
      </c>
    </row>
    <row r="3386" spans="1:28" x14ac:dyDescent="0.3">
      <c r="A3386">
        <v>128946</v>
      </c>
      <c r="B3386" t="s">
        <v>6432</v>
      </c>
      <c r="C3386" t="str">
        <f>LEFT(טבלה1[[#This Row],[course_title]],10)</f>
        <v>Learn Resp</v>
      </c>
      <c r="D3386" t="str">
        <f>RIGHT(טבלה1[[#This Row],[course_title]],10)</f>
        <v>om Scratch</v>
      </c>
      <c r="E3386" t="str">
        <f>MID(טבלה1[[#This Row],[course_title]],2,10)</f>
        <v>earn Respo</v>
      </c>
      <c r="F3386" t="s">
        <v>6433</v>
      </c>
      <c r="G3386" t="str">
        <f>REPLACE(טבלה1[[#This Row],[url]],19,3,"com")</f>
        <v>https://www.udemy.com/learn-responsive-web-development-from-scratch/</v>
      </c>
      <c r="H3386" t="b">
        <v>0</v>
      </c>
      <c r="I3386" s="4">
        <v>0</v>
      </c>
      <c r="J3386" s="5">
        <v>59639</v>
      </c>
      <c r="K3386" s="5">
        <v>2692</v>
      </c>
      <c r="L3386" s="5">
        <v>24</v>
      </c>
      <c r="M3386">
        <v>1</v>
      </c>
      <c r="N3386" t="str">
        <f>VLOOKUP(טבלה1[[#This Row],[level_id]],Level_id!$A$2:$B$5,2)</f>
        <v>All levels</v>
      </c>
      <c r="O3386" t="str">
        <f>LOWER(טבלה1[[#This Row],[level_desc]])</f>
        <v>all levels</v>
      </c>
      <c r="P3386" s="3" t="str">
        <f>UPPER(טבלה1[[#This Row],[small letters]])</f>
        <v>ALL LEVELS</v>
      </c>
      <c r="Q3386">
        <f>LEN(טבלה1[[#This Row],[no spaces]])</f>
        <v>10</v>
      </c>
      <c r="R3386" t="str">
        <f>TRIM(טבלה1[[#This Row],[small letters]])</f>
        <v>all levels</v>
      </c>
      <c r="S3386" s="6">
        <v>4.5</v>
      </c>
      <c r="T3386" s="12">
        <v>41617</v>
      </c>
      <c r="U3386" s="6">
        <f>DAY(טבלה1[[#This Row],[published_date]])</f>
        <v>9</v>
      </c>
      <c r="V3386" s="6">
        <f>MONTH(טבלה1[[#This Row],[published_date]])</f>
        <v>12</v>
      </c>
      <c r="W3386" s="6">
        <f>YEAR(טבלה1[[#This Row],[published_date]])</f>
        <v>2013</v>
      </c>
      <c r="X3386">
        <v>4</v>
      </c>
      <c r="Y3386" t="str">
        <f>VLOOKUP(טבלה1[[#This Row],[subject_id]],Subject_id!$A$2:$B$5,2)</f>
        <v>Web Development</v>
      </c>
      <c r="Z3386" s="7">
        <v>43734</v>
      </c>
      <c r="AA3386">
        <f>_xlfn.DAYS(טבלה1[[#This Row],[Removal_date]],טבלה1[[#This Row],[published_date]])</f>
        <v>2117</v>
      </c>
      <c r="AB3386" s="4">
        <f>טבלה1[[#This Row],[price]]*טבלה1[[#This Row],[num_subscribers]]</f>
        <v>0</v>
      </c>
    </row>
    <row r="3387" spans="1:28" x14ac:dyDescent="0.3">
      <c r="A3387">
        <v>128950</v>
      </c>
      <c r="B3387" t="s">
        <v>5439</v>
      </c>
      <c r="C3387" t="str">
        <f>LEFT(טבלה1[[#This Row],[course_title]],10)</f>
        <v>Learn to B</v>
      </c>
      <c r="D3387" t="str">
        <f>RIGHT(טבלה1[[#This Row],[course_title]],10)</f>
        <v xml:space="preserve"> Bootstrap</v>
      </c>
      <c r="E3387" t="str">
        <f>MID(טבלה1[[#This Row],[course_title]],2,10)</f>
        <v>earn to Bu</v>
      </c>
      <c r="F3387" t="s">
        <v>5440</v>
      </c>
      <c r="G3387" t="str">
        <f>REPLACE(טבלה1[[#This Row],[url]],19,3,"com")</f>
        <v>https://www.udemy.com/learn-to-build-websites-using-twitter-bootstrap/</v>
      </c>
      <c r="H3387" t="b">
        <v>0</v>
      </c>
      <c r="I3387" s="4">
        <v>0</v>
      </c>
      <c r="J3387" s="5">
        <v>15134</v>
      </c>
      <c r="K3387" s="5">
        <v>523</v>
      </c>
      <c r="L3387" s="5">
        <v>12</v>
      </c>
      <c r="M3387">
        <v>1</v>
      </c>
      <c r="N3387" t="str">
        <f>VLOOKUP(טבלה1[[#This Row],[level_id]],Level_id!$A$2:$B$5,2)</f>
        <v>All levels</v>
      </c>
      <c r="O3387" t="str">
        <f>LOWER(טבלה1[[#This Row],[level_desc]])</f>
        <v>all levels</v>
      </c>
      <c r="P3387" s="3" t="str">
        <f>UPPER(טבלה1[[#This Row],[small letters]])</f>
        <v>ALL LEVELS</v>
      </c>
      <c r="Q3387">
        <f>LEN(טבלה1[[#This Row],[no spaces]])</f>
        <v>10</v>
      </c>
      <c r="R3387" t="str">
        <f>TRIM(טבלה1[[#This Row],[small letters]])</f>
        <v>all levels</v>
      </c>
      <c r="S3387" s="6">
        <v>2.5</v>
      </c>
      <c r="T3387" s="12">
        <v>41743</v>
      </c>
      <c r="U3387" s="6">
        <f>DAY(טבלה1[[#This Row],[published_date]])</f>
        <v>14</v>
      </c>
      <c r="V3387" s="6">
        <f>MONTH(טבלה1[[#This Row],[published_date]])</f>
        <v>4</v>
      </c>
      <c r="W3387" s="6">
        <f>YEAR(טבלה1[[#This Row],[published_date]])</f>
        <v>2014</v>
      </c>
      <c r="X3387">
        <v>4</v>
      </c>
      <c r="Y3387" t="str">
        <f>VLOOKUP(טבלה1[[#This Row],[subject_id]],Subject_id!$A$2:$B$5,2)</f>
        <v>Web Development</v>
      </c>
      <c r="Z3387" s="7">
        <v>43734</v>
      </c>
      <c r="AA3387">
        <f>_xlfn.DAYS(טבלה1[[#This Row],[Removal_date]],טבלה1[[#This Row],[published_date]])</f>
        <v>1991</v>
      </c>
      <c r="AB3387" s="4">
        <f>טבלה1[[#This Row],[price]]*טבלה1[[#This Row],[num_subscribers]]</f>
        <v>0</v>
      </c>
    </row>
    <row r="3388" spans="1:28" x14ac:dyDescent="0.3">
      <c r="A3388">
        <v>130064</v>
      </c>
      <c r="B3388" t="s">
        <v>6571</v>
      </c>
      <c r="C3388" t="str">
        <f>LEFT(טבלה1[[#This Row],[course_title]],10)</f>
        <v xml:space="preserve">Practical </v>
      </c>
      <c r="D3388" t="str">
        <f>RIGHT(טבלה1[[#This Row],[course_title]],10)</f>
        <v>c Websites</v>
      </c>
      <c r="E3388" t="str">
        <f>MID(טבלה1[[#This Row],[course_title]],2,10)</f>
        <v>ractical P</v>
      </c>
      <c r="F3388" t="s">
        <v>6572</v>
      </c>
      <c r="G3388" t="str">
        <f>REPLACE(טבלה1[[#This Row],[url]],19,3,"com")</f>
        <v>https://www.udemy.com/code-dynamic-websites/</v>
      </c>
      <c r="H3388" t="b">
        <v>0</v>
      </c>
      <c r="I3388" s="4">
        <v>0</v>
      </c>
      <c r="J3388" s="5">
        <v>83737</v>
      </c>
      <c r="K3388" s="5">
        <v>4598</v>
      </c>
      <c r="L3388" s="5">
        <v>45</v>
      </c>
      <c r="M3388">
        <v>1</v>
      </c>
      <c r="N3388" t="str">
        <f>VLOOKUP(טבלה1[[#This Row],[level_id]],Level_id!$A$2:$B$5,2)</f>
        <v>All levels</v>
      </c>
      <c r="O3388" t="str">
        <f>LOWER(טבלה1[[#This Row],[level_desc]])</f>
        <v>all levels</v>
      </c>
      <c r="P3388" s="3" t="str">
        <f>UPPER(טבלה1[[#This Row],[small letters]])</f>
        <v>ALL LEVELS</v>
      </c>
      <c r="Q3388">
        <f>LEN(טבלה1[[#This Row],[no spaces]])</f>
        <v>10</v>
      </c>
      <c r="R3388" t="str">
        <f>TRIM(טבלה1[[#This Row],[small letters]])</f>
        <v>all levels</v>
      </c>
      <c r="S3388" s="6">
        <v>6.5</v>
      </c>
      <c r="T3388" s="12">
        <v>41839</v>
      </c>
      <c r="U3388" s="6">
        <f>DAY(טבלה1[[#This Row],[published_date]])</f>
        <v>19</v>
      </c>
      <c r="V3388" s="6">
        <f>MONTH(טבלה1[[#This Row],[published_date]])</f>
        <v>7</v>
      </c>
      <c r="W3388" s="6">
        <f>YEAR(טבלה1[[#This Row],[published_date]])</f>
        <v>2014</v>
      </c>
      <c r="X3388">
        <v>4</v>
      </c>
      <c r="Y3388" t="str">
        <f>VLOOKUP(טבלה1[[#This Row],[subject_id]],Subject_id!$A$2:$B$5,2)</f>
        <v>Web Development</v>
      </c>
      <c r="Z3388" s="7">
        <v>43734</v>
      </c>
      <c r="AA3388">
        <f>_xlfn.DAYS(טבלה1[[#This Row],[Removal_date]],טבלה1[[#This Row],[published_date]])</f>
        <v>1895</v>
      </c>
      <c r="AB3388" s="4">
        <f>טבלה1[[#This Row],[price]]*טבלה1[[#This Row],[num_subscribers]]</f>
        <v>0</v>
      </c>
    </row>
    <row r="3389" spans="1:28" x14ac:dyDescent="0.3">
      <c r="A3389">
        <v>133536</v>
      </c>
      <c r="B3389" t="s">
        <v>220</v>
      </c>
      <c r="C3389" t="str">
        <f>LEFT(טבלה1[[#This Row],[course_title]],10)</f>
        <v>Stock Mark</v>
      </c>
      <c r="D3389" t="str">
        <f>RIGHT(טבלה1[[#This Row],[course_title]],10)</f>
        <v xml:space="preserve"> Beginners</v>
      </c>
      <c r="E3389" t="str">
        <f>MID(טבלה1[[#This Row],[course_title]],2,10)</f>
        <v>tock Marke</v>
      </c>
      <c r="F3389" t="s">
        <v>221</v>
      </c>
      <c r="G3389" t="str">
        <f>REPLACE(טבלה1[[#This Row],[url]],19,3,"com")</f>
        <v>https://www.udemy.com/the-beginners-guide-to-the-stock-market/</v>
      </c>
      <c r="H3389" t="b">
        <v>0</v>
      </c>
      <c r="I3389" s="4">
        <v>0</v>
      </c>
      <c r="J3389" s="5">
        <v>50855</v>
      </c>
      <c r="K3389" s="5">
        <v>2698</v>
      </c>
      <c r="L3389" s="5">
        <v>15</v>
      </c>
      <c r="M3389">
        <v>2</v>
      </c>
      <c r="N3389" t="str">
        <f>VLOOKUP(טבלה1[[#This Row],[level_id]],Level_id!$A$2:$B$5,2)</f>
        <v>Beginner Level</v>
      </c>
      <c r="O3389" t="str">
        <f>LOWER(טבלה1[[#This Row],[level_desc]])</f>
        <v>beginner level</v>
      </c>
      <c r="P3389" s="3" t="str">
        <f>UPPER(טבלה1[[#This Row],[small letters]])</f>
        <v>BEGINNER LEVEL</v>
      </c>
      <c r="Q3389">
        <f>LEN(טבלה1[[#This Row],[no spaces]])</f>
        <v>14</v>
      </c>
      <c r="R3389" t="str">
        <f>TRIM(טבלה1[[#This Row],[small letters]])</f>
        <v>beginner level</v>
      </c>
      <c r="S3389" s="6">
        <v>1.5</v>
      </c>
      <c r="T3389" s="12">
        <v>41633</v>
      </c>
      <c r="U3389" s="6">
        <f>DAY(טבלה1[[#This Row],[published_date]])</f>
        <v>25</v>
      </c>
      <c r="V3389" s="6">
        <f>MONTH(טבלה1[[#This Row],[published_date]])</f>
        <v>12</v>
      </c>
      <c r="W3389" s="6">
        <f>YEAR(טבלה1[[#This Row],[published_date]])</f>
        <v>2013</v>
      </c>
      <c r="X3389">
        <v>1</v>
      </c>
      <c r="Y3389" t="str">
        <f>VLOOKUP(טבלה1[[#This Row],[subject_id]],Subject_id!$A$2:$B$5,2)</f>
        <v>Business Finance</v>
      </c>
      <c r="Z3389" s="7">
        <v>43245</v>
      </c>
      <c r="AA3389">
        <f>_xlfn.DAYS(טבלה1[[#This Row],[Removal_date]],טבלה1[[#This Row],[published_date]])</f>
        <v>1612</v>
      </c>
      <c r="AB3389" s="4">
        <f>טבלה1[[#This Row],[price]]*טבלה1[[#This Row],[num_subscribers]]</f>
        <v>0</v>
      </c>
    </row>
    <row r="3390" spans="1:28" x14ac:dyDescent="0.3">
      <c r="A3390">
        <v>142666</v>
      </c>
      <c r="B3390" t="s">
        <v>6202</v>
      </c>
      <c r="C3390" t="str">
        <f>LEFT(טבלה1[[#This Row],[course_title]],10)</f>
        <v>Improved S</v>
      </c>
      <c r="D3390" t="str">
        <f>RIGHT(טבלה1[[#This Row],[course_title]],10)</f>
        <v xml:space="preserve"> MicroData</v>
      </c>
      <c r="E3390" t="str">
        <f>MID(טבלה1[[#This Row],[course_title]],2,10)</f>
        <v>mproved SE</v>
      </c>
      <c r="F3390" t="s">
        <v>6203</v>
      </c>
      <c r="G3390" t="str">
        <f>REPLACE(טבלה1[[#This Row],[url]],19,3,"com")</f>
        <v>https://www.udemy.com/improved-seo-with-rich-snippets-and-microdata/</v>
      </c>
      <c r="H3390" t="b">
        <v>0</v>
      </c>
      <c r="I3390" s="4">
        <v>0</v>
      </c>
      <c r="J3390" s="5">
        <v>11026</v>
      </c>
      <c r="K3390" s="5">
        <v>228</v>
      </c>
      <c r="L3390" s="5">
        <v>13</v>
      </c>
      <c r="M3390">
        <v>4</v>
      </c>
      <c r="N3390" t="str">
        <f>VLOOKUP(טבלה1[[#This Row],[level_id]],Level_id!$A$2:$B$5,2)</f>
        <v>Intermediate Level</v>
      </c>
      <c r="O3390" t="str">
        <f>LOWER(טבלה1[[#This Row],[level_desc]])</f>
        <v>intermediate level</v>
      </c>
      <c r="P3390" s="3" t="str">
        <f>UPPER(טבלה1[[#This Row],[small letters]])</f>
        <v>INTERMEDIATE LEVEL</v>
      </c>
      <c r="Q3390">
        <f>LEN(טבלה1[[#This Row],[no spaces]])</f>
        <v>18</v>
      </c>
      <c r="R3390" t="str">
        <f>TRIM(טבלה1[[#This Row],[small letters]])</f>
        <v>intermediate level</v>
      </c>
      <c r="S3390" s="6">
        <v>1</v>
      </c>
      <c r="T3390" s="12">
        <v>41799</v>
      </c>
      <c r="U3390" s="6">
        <f>DAY(טבלה1[[#This Row],[published_date]])</f>
        <v>9</v>
      </c>
      <c r="V3390" s="6">
        <f>MONTH(טבלה1[[#This Row],[published_date]])</f>
        <v>6</v>
      </c>
      <c r="W3390" s="6">
        <f>YEAR(טבלה1[[#This Row],[published_date]])</f>
        <v>2014</v>
      </c>
      <c r="X3390">
        <v>4</v>
      </c>
      <c r="Y3390" t="str">
        <f>VLOOKUP(טבלה1[[#This Row],[subject_id]],Subject_id!$A$2:$B$5,2)</f>
        <v>Web Development</v>
      </c>
      <c r="Z3390" s="7">
        <v>44114</v>
      </c>
      <c r="AA3390">
        <f>_xlfn.DAYS(טבלה1[[#This Row],[Removal_date]],טבלה1[[#This Row],[published_date]])</f>
        <v>2315</v>
      </c>
      <c r="AB3390" s="4">
        <f>טבלה1[[#This Row],[price]]*טבלה1[[#This Row],[num_subscribers]]</f>
        <v>0</v>
      </c>
    </row>
    <row r="3391" spans="1:28" x14ac:dyDescent="0.3">
      <c r="A3391">
        <v>151668</v>
      </c>
      <c r="B3391" t="s">
        <v>252</v>
      </c>
      <c r="C3391" t="str">
        <f>LEFT(טבלה1[[#This Row],[course_title]],10)</f>
        <v>Introducti</v>
      </c>
      <c r="D3391" t="str">
        <f>RIGHT(טבלה1[[#This Row],[course_title]],10)</f>
        <v>l Modeling</v>
      </c>
      <c r="E3391" t="str">
        <f>MID(טבלה1[[#This Row],[course_title]],2,10)</f>
        <v>ntroductio</v>
      </c>
      <c r="F3391" t="s">
        <v>253</v>
      </c>
      <c r="G3391" t="str">
        <f>REPLACE(טבלה1[[#This Row],[url]],19,3,"com")</f>
        <v>https://www.udemy.com/financial-modeling-asimplemodel/</v>
      </c>
      <c r="H3391" t="b">
        <v>0</v>
      </c>
      <c r="I3391" s="4">
        <v>0</v>
      </c>
      <c r="J3391" s="5">
        <v>29167</v>
      </c>
      <c r="K3391" s="5">
        <v>1463</v>
      </c>
      <c r="L3391" s="5">
        <v>8</v>
      </c>
      <c r="M3391">
        <v>4</v>
      </c>
      <c r="N3391" t="str">
        <f>VLOOKUP(טבלה1[[#This Row],[level_id]],Level_id!$A$2:$B$5,2)</f>
        <v>Intermediate Level</v>
      </c>
      <c r="O3391" t="str">
        <f>LOWER(טבלה1[[#This Row],[level_desc]])</f>
        <v>intermediate level</v>
      </c>
      <c r="P3391" s="3" t="str">
        <f>UPPER(טבלה1[[#This Row],[small letters]])</f>
        <v>INTERMEDIATE LEVEL</v>
      </c>
      <c r="Q3391">
        <f>LEN(טבלה1[[#This Row],[no spaces]])</f>
        <v>18</v>
      </c>
      <c r="R3391" t="str">
        <f>TRIM(טבלה1[[#This Row],[small letters]])</f>
        <v>intermediate level</v>
      </c>
      <c r="S3391" s="6">
        <v>1.5</v>
      </c>
      <c r="T3391" s="12">
        <v>41786</v>
      </c>
      <c r="U3391" s="6">
        <f>DAY(טבלה1[[#This Row],[published_date]])</f>
        <v>27</v>
      </c>
      <c r="V3391" s="6">
        <f>MONTH(טבלה1[[#This Row],[published_date]])</f>
        <v>5</v>
      </c>
      <c r="W3391" s="6">
        <f>YEAR(טבלה1[[#This Row],[published_date]])</f>
        <v>2014</v>
      </c>
      <c r="X3391">
        <v>1</v>
      </c>
      <c r="Y3391" t="str">
        <f>VLOOKUP(טבלה1[[#This Row],[subject_id]],Subject_id!$A$2:$B$5,2)</f>
        <v>Business Finance</v>
      </c>
      <c r="Z3391" s="7">
        <v>44114</v>
      </c>
      <c r="AA3391">
        <f>_xlfn.DAYS(טבלה1[[#This Row],[Removal_date]],טבלה1[[#This Row],[published_date]])</f>
        <v>2328</v>
      </c>
      <c r="AB3391" s="4">
        <f>טבלה1[[#This Row],[price]]*טבלה1[[#This Row],[num_subscribers]]</f>
        <v>0</v>
      </c>
    </row>
    <row r="3392" spans="1:28" x14ac:dyDescent="0.3">
      <c r="A3392">
        <v>155640</v>
      </c>
      <c r="B3392" t="s">
        <v>7269</v>
      </c>
      <c r="C3392" t="str">
        <f>LEFT(טבלה1[[#This Row],[course_title]],10)</f>
        <v>Building a</v>
      </c>
      <c r="D3392" t="str">
        <f>RIGHT(טבלה1[[#This Row],[course_title]],10)</f>
        <v>HP &amp; MySQL</v>
      </c>
      <c r="E3392" t="str">
        <f>MID(טבלה1[[#This Row],[course_title]],2,10)</f>
        <v xml:space="preserve">uilding a </v>
      </c>
      <c r="F3392" t="s">
        <v>7270</v>
      </c>
      <c r="G3392" t="str">
        <f>REPLACE(טבלה1[[#This Row],[url]],19,3,"com")</f>
        <v>https://www.udemy.com/creating-a-search-engine-in-php/</v>
      </c>
      <c r="H3392" t="b">
        <v>0</v>
      </c>
      <c r="I3392" s="4">
        <v>0</v>
      </c>
      <c r="J3392" s="5">
        <v>10110</v>
      </c>
      <c r="K3392" s="5">
        <v>379</v>
      </c>
      <c r="L3392" s="5">
        <v>12</v>
      </c>
      <c r="M3392">
        <v>1</v>
      </c>
      <c r="N3392" t="str">
        <f>VLOOKUP(טבלה1[[#This Row],[level_id]],Level_id!$A$2:$B$5,2)</f>
        <v>All levels</v>
      </c>
      <c r="O3392" t="str">
        <f>LOWER(טבלה1[[#This Row],[level_desc]])</f>
        <v>all levels</v>
      </c>
      <c r="P3392" s="3" t="str">
        <f>UPPER(טבלה1[[#This Row],[small letters]])</f>
        <v>ALL LEVELS</v>
      </c>
      <c r="Q3392">
        <f>LEN(טבלה1[[#This Row],[no spaces]])</f>
        <v>10</v>
      </c>
      <c r="R3392" t="str">
        <f>TRIM(טבלה1[[#This Row],[small letters]])</f>
        <v>all levels</v>
      </c>
      <c r="S3392" s="6">
        <v>2.5</v>
      </c>
      <c r="T3392" s="12">
        <v>41673</v>
      </c>
      <c r="U3392" s="6">
        <f>DAY(טבלה1[[#This Row],[published_date]])</f>
        <v>3</v>
      </c>
      <c r="V3392" s="6">
        <f>MONTH(טבלה1[[#This Row],[published_date]])</f>
        <v>2</v>
      </c>
      <c r="W3392" s="6">
        <f>YEAR(טבלה1[[#This Row],[published_date]])</f>
        <v>2014</v>
      </c>
      <c r="X3392">
        <v>4</v>
      </c>
      <c r="Y3392" t="str">
        <f>VLOOKUP(טבלה1[[#This Row],[subject_id]],Subject_id!$A$2:$B$5,2)</f>
        <v>Web Development</v>
      </c>
      <c r="Z3392" s="7">
        <v>43734</v>
      </c>
      <c r="AA3392">
        <f>_xlfn.DAYS(טבלה1[[#This Row],[Removal_date]],טבלה1[[#This Row],[published_date]])</f>
        <v>2061</v>
      </c>
      <c r="AB3392" s="4">
        <f>טבלה1[[#This Row],[price]]*טבלה1[[#This Row],[num_subscribers]]</f>
        <v>0</v>
      </c>
    </row>
    <row r="3393" spans="1:28" x14ac:dyDescent="0.3">
      <c r="A3393">
        <v>162274</v>
      </c>
      <c r="B3393" t="s">
        <v>5150</v>
      </c>
      <c r="C3393" t="str">
        <f>LEFT(טבלה1[[#This Row],[course_title]],10)</f>
        <v>Joomla 3 -</v>
      </c>
      <c r="D3393" t="str">
        <f>RIGHT(טבלה1[[#This Row],[course_title]],10)</f>
        <v>The Basics</v>
      </c>
      <c r="E3393" t="str">
        <f>MID(טבלה1[[#This Row],[course_title]],2,10)</f>
        <v xml:space="preserve">oomla 3 - </v>
      </c>
      <c r="F3393" t="s">
        <v>5151</v>
      </c>
      <c r="G3393" t="str">
        <f>REPLACE(טבלה1[[#This Row],[url]],19,3,"com")</f>
        <v>https://www.udemy.com/joomla-3-the-basics/</v>
      </c>
      <c r="H3393" t="b">
        <v>0</v>
      </c>
      <c r="I3393" s="4">
        <v>0</v>
      </c>
      <c r="J3393" s="5">
        <v>19909</v>
      </c>
      <c r="K3393" s="5">
        <v>411</v>
      </c>
      <c r="L3393" s="5">
        <v>17</v>
      </c>
      <c r="M3393">
        <v>2</v>
      </c>
      <c r="N3393" t="str">
        <f>VLOOKUP(טבלה1[[#This Row],[level_id]],Level_id!$A$2:$B$5,2)</f>
        <v>Beginner Level</v>
      </c>
      <c r="O3393" t="str">
        <f>LOWER(טבלה1[[#This Row],[level_desc]])</f>
        <v>beginner level</v>
      </c>
      <c r="P3393" s="3" t="str">
        <f>UPPER(טבלה1[[#This Row],[small letters]])</f>
        <v>BEGINNER LEVEL</v>
      </c>
      <c r="Q3393">
        <f>LEN(טבלה1[[#This Row],[no spaces]])</f>
        <v>14</v>
      </c>
      <c r="R3393" t="str">
        <f>TRIM(טבלה1[[#This Row],[small letters]])</f>
        <v>beginner level</v>
      </c>
      <c r="S3393" s="6">
        <v>3</v>
      </c>
      <c r="T3393" s="12">
        <v>41682</v>
      </c>
      <c r="U3393" s="6">
        <f>DAY(טבלה1[[#This Row],[published_date]])</f>
        <v>12</v>
      </c>
      <c r="V3393" s="6">
        <f>MONTH(טבלה1[[#This Row],[published_date]])</f>
        <v>2</v>
      </c>
      <c r="W3393" s="6">
        <f>YEAR(טבלה1[[#This Row],[published_date]])</f>
        <v>2014</v>
      </c>
      <c r="X3393">
        <v>4</v>
      </c>
      <c r="Y3393" t="str">
        <f>VLOOKUP(טבלה1[[#This Row],[subject_id]],Subject_id!$A$2:$B$5,2)</f>
        <v>Web Development</v>
      </c>
      <c r="Z3393" s="7">
        <v>43465</v>
      </c>
      <c r="AA3393">
        <f>_xlfn.DAYS(טבלה1[[#This Row],[Removal_date]],טבלה1[[#This Row],[published_date]])</f>
        <v>1783</v>
      </c>
      <c r="AB3393" s="4">
        <f>טבלה1[[#This Row],[price]]*טבלה1[[#This Row],[num_subscribers]]</f>
        <v>0</v>
      </c>
    </row>
    <row r="3394" spans="1:28" x14ac:dyDescent="0.3">
      <c r="A3394">
        <v>173548</v>
      </c>
      <c r="B3394" t="s">
        <v>5561</v>
      </c>
      <c r="C3394" t="str">
        <f>LEFT(טבלה1[[#This Row],[course_title]],10)</f>
        <v>Build Your</v>
      </c>
      <c r="D3394" t="str">
        <f>RIGHT(טבלה1[[#This Row],[course_title]],10)</f>
        <v>5 and CSS3</v>
      </c>
      <c r="E3394" t="str">
        <f>MID(טבלה1[[#This Row],[course_title]],2,10)</f>
        <v xml:space="preserve">uild Your </v>
      </c>
      <c r="F3394" t="s">
        <v>5562</v>
      </c>
      <c r="G3394" t="str">
        <f>REPLACE(טבלה1[[#This Row],[url]],19,3,"com")</f>
        <v>https://www.udemy.com/build-your-first-website-in-1-week/</v>
      </c>
      <c r="H3394" t="b">
        <v>0</v>
      </c>
      <c r="I3394" s="4">
        <v>0</v>
      </c>
      <c r="J3394" s="5">
        <v>120291</v>
      </c>
      <c r="K3394" s="5">
        <v>5924</v>
      </c>
      <c r="L3394" s="5">
        <v>30</v>
      </c>
      <c r="M3394">
        <v>2</v>
      </c>
      <c r="N3394" t="str">
        <f>VLOOKUP(טבלה1[[#This Row],[level_id]],Level_id!$A$2:$B$5,2)</f>
        <v>Beginner Level</v>
      </c>
      <c r="O3394" t="str">
        <f>LOWER(טבלה1[[#This Row],[level_desc]])</f>
        <v>beginner level</v>
      </c>
      <c r="P3394" s="3" t="str">
        <f>UPPER(טבלה1[[#This Row],[small letters]])</f>
        <v>BEGINNER LEVEL</v>
      </c>
      <c r="Q3394">
        <f>LEN(טבלה1[[#This Row],[no spaces]])</f>
        <v>14</v>
      </c>
      <c r="R3394" t="str">
        <f>TRIM(טבלה1[[#This Row],[small letters]])</f>
        <v>beginner level</v>
      </c>
      <c r="S3394" s="6">
        <v>3</v>
      </c>
      <c r="T3394" s="12">
        <v>41737</v>
      </c>
      <c r="U3394" s="6">
        <f>DAY(טבלה1[[#This Row],[published_date]])</f>
        <v>8</v>
      </c>
      <c r="V3394" s="6">
        <f>MONTH(טבלה1[[#This Row],[published_date]])</f>
        <v>4</v>
      </c>
      <c r="W3394" s="6">
        <f>YEAR(טבלה1[[#This Row],[published_date]])</f>
        <v>2014</v>
      </c>
      <c r="X3394">
        <v>4</v>
      </c>
      <c r="Y3394" t="str">
        <f>VLOOKUP(טבלה1[[#This Row],[subject_id]],Subject_id!$A$2:$B$5,2)</f>
        <v>Web Development</v>
      </c>
      <c r="Z3394" s="7">
        <v>43465</v>
      </c>
      <c r="AA3394">
        <f>_xlfn.DAYS(טבלה1[[#This Row],[Removal_date]],טבלה1[[#This Row],[published_date]])</f>
        <v>1728</v>
      </c>
      <c r="AB3394" s="4">
        <f>טבלה1[[#This Row],[price]]*טבלה1[[#This Row],[num_subscribers]]</f>
        <v>0</v>
      </c>
    </row>
    <row r="3395" spans="1:28" x14ac:dyDescent="0.3">
      <c r="A3395">
        <v>188692</v>
      </c>
      <c r="B3395" t="s">
        <v>5663</v>
      </c>
      <c r="C3395" t="str">
        <f>LEFT(טבלה1[[#This Row],[course_title]],10)</f>
        <v>Build a Re</v>
      </c>
      <c r="D3395" t="str">
        <f>RIGHT(טבלה1[[#This Row],[course_title]],10)</f>
        <v>lat Design</v>
      </c>
      <c r="E3395" t="str">
        <f>MID(טבלה1[[#This Row],[course_title]],2,10)</f>
        <v>uild a Res</v>
      </c>
      <c r="F3395" t="s">
        <v>5664</v>
      </c>
      <c r="G3395" t="str">
        <f>REPLACE(טבלה1[[#This Row],[url]],19,3,"com")</f>
        <v>https://www.udemy.com/build-responsive-website-designs-with-html5-and-css/</v>
      </c>
      <c r="H3395" t="b">
        <v>0</v>
      </c>
      <c r="I3395" s="4">
        <v>0</v>
      </c>
      <c r="J3395" s="5">
        <v>16527</v>
      </c>
      <c r="K3395" s="5">
        <v>354</v>
      </c>
      <c r="L3395" s="5">
        <v>17</v>
      </c>
      <c r="M3395">
        <v>1</v>
      </c>
      <c r="N3395" t="str">
        <f>VLOOKUP(טבלה1[[#This Row],[level_id]],Level_id!$A$2:$B$5,2)</f>
        <v>All levels</v>
      </c>
      <c r="O3395" t="str">
        <f>LOWER(טבלה1[[#This Row],[level_desc]])</f>
        <v>all levels</v>
      </c>
      <c r="P3395" s="3" t="str">
        <f>UPPER(טבלה1[[#This Row],[small letters]])</f>
        <v>ALL LEVELS</v>
      </c>
      <c r="Q3395">
        <f>LEN(טבלה1[[#This Row],[no spaces]])</f>
        <v>10</v>
      </c>
      <c r="R3395" t="str">
        <f>TRIM(טבלה1[[#This Row],[small letters]])</f>
        <v>all levels</v>
      </c>
      <c r="S3395" s="6">
        <v>2</v>
      </c>
      <c r="T3395" s="12">
        <v>41724</v>
      </c>
      <c r="U3395" s="6">
        <f>DAY(טבלה1[[#This Row],[published_date]])</f>
        <v>26</v>
      </c>
      <c r="V3395" s="6">
        <f>MONTH(טבלה1[[#This Row],[published_date]])</f>
        <v>3</v>
      </c>
      <c r="W3395" s="6">
        <f>YEAR(טבלה1[[#This Row],[published_date]])</f>
        <v>2014</v>
      </c>
      <c r="X3395">
        <v>4</v>
      </c>
      <c r="Y3395" t="str">
        <f>VLOOKUP(טבלה1[[#This Row],[subject_id]],Subject_id!$A$2:$B$5,2)</f>
        <v>Web Development</v>
      </c>
      <c r="Z3395" s="7">
        <v>43734</v>
      </c>
      <c r="AA3395">
        <f>_xlfn.DAYS(טבלה1[[#This Row],[Removal_date]],טבלה1[[#This Row],[published_date]])</f>
        <v>2010</v>
      </c>
      <c r="AB3395" s="4">
        <f>טבלה1[[#This Row],[price]]*טבלה1[[#This Row],[num_subscribers]]</f>
        <v>0</v>
      </c>
    </row>
    <row r="3396" spans="1:28" x14ac:dyDescent="0.3">
      <c r="A3396">
        <v>188828</v>
      </c>
      <c r="B3396" t="s">
        <v>5850</v>
      </c>
      <c r="C3396" t="str">
        <f>LEFT(טבלה1[[#This Row],[course_title]],10)</f>
        <v>Web Hostin</v>
      </c>
      <c r="D3396" t="str">
        <f>RIGHT(טבלה1[[#This Row],[course_title]],10)</f>
        <v xml:space="preserve"> Beginners</v>
      </c>
      <c r="E3396" t="str">
        <f>MID(טבלה1[[#This Row],[course_title]],2,10)</f>
        <v>eb Hosting</v>
      </c>
      <c r="F3396" t="s">
        <v>5851</v>
      </c>
      <c r="G3396" t="str">
        <f>REPLACE(טבלה1[[#This Row],[url]],19,3,"com")</f>
        <v>https://www.udemy.com/web-hosting-wordpress-installation-for-beginners/</v>
      </c>
      <c r="H3396" t="b">
        <v>0</v>
      </c>
      <c r="I3396" s="4">
        <v>0</v>
      </c>
      <c r="J3396" s="5">
        <v>12563</v>
      </c>
      <c r="K3396" s="5">
        <v>239</v>
      </c>
      <c r="L3396" s="5">
        <v>11</v>
      </c>
      <c r="M3396">
        <v>2</v>
      </c>
      <c r="N3396" t="str">
        <f>VLOOKUP(טבלה1[[#This Row],[level_id]],Level_id!$A$2:$B$5,2)</f>
        <v>Beginner Level</v>
      </c>
      <c r="O3396" t="str">
        <f>LOWER(טבלה1[[#This Row],[level_desc]])</f>
        <v>beginner level</v>
      </c>
      <c r="P3396" s="3" t="str">
        <f>UPPER(טבלה1[[#This Row],[small letters]])</f>
        <v>BEGINNER LEVEL</v>
      </c>
      <c r="Q3396">
        <f>LEN(טבלה1[[#This Row],[no spaces]])</f>
        <v>14</v>
      </c>
      <c r="R3396" t="str">
        <f>TRIM(טבלה1[[#This Row],[small letters]])</f>
        <v>beginner level</v>
      </c>
      <c r="S3396" s="6">
        <v>0.56666666700000001</v>
      </c>
      <c r="T3396" s="12">
        <v>41738</v>
      </c>
      <c r="U3396" s="6">
        <f>DAY(טבלה1[[#This Row],[published_date]])</f>
        <v>9</v>
      </c>
      <c r="V3396" s="6">
        <f>MONTH(טבלה1[[#This Row],[published_date]])</f>
        <v>4</v>
      </c>
      <c r="W3396" s="6">
        <f>YEAR(טבלה1[[#This Row],[published_date]])</f>
        <v>2014</v>
      </c>
      <c r="X3396">
        <v>4</v>
      </c>
      <c r="Y3396" t="str">
        <f>VLOOKUP(טבלה1[[#This Row],[subject_id]],Subject_id!$A$2:$B$5,2)</f>
        <v>Web Development</v>
      </c>
      <c r="Z3396" s="7">
        <v>43465</v>
      </c>
      <c r="AA3396">
        <f>_xlfn.DAYS(טבלה1[[#This Row],[Removal_date]],טבלה1[[#This Row],[published_date]])</f>
        <v>1727</v>
      </c>
      <c r="AB3396" s="4">
        <f>טבלה1[[#This Row],[price]]*טבלה1[[#This Row],[num_subscribers]]</f>
        <v>0</v>
      </c>
    </row>
    <row r="3397" spans="1:28" x14ac:dyDescent="0.3">
      <c r="A3397">
        <v>189160</v>
      </c>
      <c r="B3397" t="s">
        <v>1158</v>
      </c>
      <c r="C3397" t="str">
        <f>LEFT(טבלה1[[#This Row],[course_title]],10)</f>
        <v xml:space="preserve">Financial </v>
      </c>
      <c r="D3397" t="str">
        <f>RIGHT(טבלה1[[#This Row],[course_title]],10)</f>
        <v>or Success</v>
      </c>
      <c r="E3397" t="str">
        <f>MID(טבלה1[[#This Row],[course_title]],2,10)</f>
        <v>inancial A</v>
      </c>
      <c r="F3397" t="s">
        <v>1159</v>
      </c>
      <c r="G3397" t="str">
        <f>REPLACE(טבלה1[[#This Row],[url]],19,3,"com")</f>
        <v>https://www.udemy.com/financial-analysis-a-recipe-for-success/</v>
      </c>
      <c r="H3397" t="b">
        <v>0</v>
      </c>
      <c r="I3397" s="4">
        <v>0</v>
      </c>
      <c r="J3397" s="5">
        <v>19614</v>
      </c>
      <c r="K3397" s="5">
        <v>635</v>
      </c>
      <c r="L3397" s="5">
        <v>14</v>
      </c>
      <c r="M3397">
        <v>1</v>
      </c>
      <c r="N3397" t="str">
        <f>VLOOKUP(טבלה1[[#This Row],[level_id]],Level_id!$A$2:$B$5,2)</f>
        <v>All levels</v>
      </c>
      <c r="O3397" t="str">
        <f>LOWER(טבלה1[[#This Row],[level_desc]])</f>
        <v>all levels</v>
      </c>
      <c r="P3397" s="3" t="str">
        <f>UPPER(טבלה1[[#This Row],[small letters]])</f>
        <v>ALL LEVELS</v>
      </c>
      <c r="Q3397">
        <f>LEN(טבלה1[[#This Row],[no spaces]])</f>
        <v>10</v>
      </c>
      <c r="R3397" t="str">
        <f>TRIM(טבלה1[[#This Row],[small letters]])</f>
        <v>all levels</v>
      </c>
      <c r="S3397" s="6">
        <v>1.5</v>
      </c>
      <c r="T3397" s="12">
        <v>41752</v>
      </c>
      <c r="U3397" s="6">
        <f>DAY(טבלה1[[#This Row],[published_date]])</f>
        <v>23</v>
      </c>
      <c r="V3397" s="6">
        <f>MONTH(טבלה1[[#This Row],[published_date]])</f>
        <v>4</v>
      </c>
      <c r="W3397" s="6">
        <f>YEAR(טבלה1[[#This Row],[published_date]])</f>
        <v>2014</v>
      </c>
      <c r="X3397">
        <v>1</v>
      </c>
      <c r="Y3397" t="str">
        <f>VLOOKUP(טבלה1[[#This Row],[subject_id]],Subject_id!$A$2:$B$5,2)</f>
        <v>Business Finance</v>
      </c>
      <c r="Z3397" s="7">
        <v>43318</v>
      </c>
      <c r="AA3397">
        <f>_xlfn.DAYS(טבלה1[[#This Row],[Removal_date]],טבלה1[[#This Row],[published_date]])</f>
        <v>1566</v>
      </c>
      <c r="AB3397" s="4">
        <f>טבלה1[[#This Row],[price]]*טבלה1[[#This Row],[num_subscribers]]</f>
        <v>0</v>
      </c>
    </row>
    <row r="3398" spans="1:28" x14ac:dyDescent="0.3">
      <c r="A3398">
        <v>189996</v>
      </c>
      <c r="B3398" t="s">
        <v>1662</v>
      </c>
      <c r="C3398" t="str">
        <f>LEFT(טבלה1[[#This Row],[course_title]],10)</f>
        <v>Introducti</v>
      </c>
      <c r="D3398" t="str">
        <f>RIGHT(טבלה1[[#This Row],[course_title]],10)</f>
        <v xml:space="preserve"> Payments </v>
      </c>
      <c r="E3398" t="str">
        <f>MID(טבלה1[[#This Row],[course_title]],2,10)</f>
        <v>ntroductio</v>
      </c>
      <c r="F3398" t="s">
        <v>1663</v>
      </c>
      <c r="G3398" t="str">
        <f>REPLACE(טבלה1[[#This Row],[url]],19,3,"com")</f>
        <v>https://www.udemy.com/payments/</v>
      </c>
      <c r="H3398" t="b">
        <v>0</v>
      </c>
      <c r="I3398" s="4">
        <v>0</v>
      </c>
      <c r="J3398" s="5">
        <v>12217</v>
      </c>
      <c r="K3398" s="5">
        <v>351</v>
      </c>
      <c r="L3398" s="5">
        <v>17</v>
      </c>
      <c r="M3398">
        <v>2</v>
      </c>
      <c r="N3398" t="str">
        <f>VLOOKUP(טבלה1[[#This Row],[level_id]],Level_id!$A$2:$B$5,2)</f>
        <v>Beginner Level</v>
      </c>
      <c r="O3398" t="str">
        <f>LOWER(טבלה1[[#This Row],[level_desc]])</f>
        <v>beginner level</v>
      </c>
      <c r="P3398" s="3" t="str">
        <f>UPPER(טבלה1[[#This Row],[small letters]])</f>
        <v>BEGINNER LEVEL</v>
      </c>
      <c r="Q3398">
        <f>LEN(טבלה1[[#This Row],[no spaces]])</f>
        <v>14</v>
      </c>
      <c r="R3398" t="str">
        <f>TRIM(טבלה1[[#This Row],[small letters]])</f>
        <v>beginner level</v>
      </c>
      <c r="S3398" s="6">
        <v>1</v>
      </c>
      <c r="T3398" s="12">
        <v>41758</v>
      </c>
      <c r="U3398" s="6">
        <f>DAY(טבלה1[[#This Row],[published_date]])</f>
        <v>29</v>
      </c>
      <c r="V3398" s="6">
        <f>MONTH(טבלה1[[#This Row],[published_date]])</f>
        <v>4</v>
      </c>
      <c r="W3398" s="6">
        <f>YEAR(טבלה1[[#This Row],[published_date]])</f>
        <v>2014</v>
      </c>
      <c r="X3398">
        <v>1</v>
      </c>
      <c r="Y3398" t="str">
        <f>VLOOKUP(טבלה1[[#This Row],[subject_id]],Subject_id!$A$2:$B$5,2)</f>
        <v>Business Finance</v>
      </c>
      <c r="Z3398" s="7">
        <v>43465</v>
      </c>
      <c r="AA3398">
        <f>_xlfn.DAYS(טבלה1[[#This Row],[Removal_date]],טבלה1[[#This Row],[published_date]])</f>
        <v>1707</v>
      </c>
      <c r="AB3398" s="4">
        <f>טבלה1[[#This Row],[price]]*טבלה1[[#This Row],[num_subscribers]]</f>
        <v>0</v>
      </c>
    </row>
    <row r="3399" spans="1:28" x14ac:dyDescent="0.3">
      <c r="A3399">
        <v>190816</v>
      </c>
      <c r="B3399" t="s">
        <v>520</v>
      </c>
      <c r="C3399" t="str">
        <f>LEFT(טבלה1[[#This Row],[course_title]],10)</f>
        <v>IAS 18 - R</v>
      </c>
      <c r="D3399" t="str">
        <f>RIGHT(טבלה1[[#This Row],[course_title]],10)</f>
        <v xml:space="preserve"> - Revenue</v>
      </c>
      <c r="E3399" t="str">
        <f>MID(טבלה1[[#This Row],[course_title]],2,10)</f>
        <v>AS 18 - Re</v>
      </c>
      <c r="F3399" t="s">
        <v>521</v>
      </c>
      <c r="G3399" t="str">
        <f>REPLACE(טבלה1[[#This Row],[url]],19,3,"com")</f>
        <v>https://www.udemy.com/ias-18-revenue/</v>
      </c>
      <c r="H3399" t="b">
        <v>0</v>
      </c>
      <c r="I3399" s="4">
        <v>0</v>
      </c>
      <c r="J3399" s="5">
        <v>2571</v>
      </c>
      <c r="K3399" s="5">
        <v>32</v>
      </c>
      <c r="L3399" s="5">
        <v>23</v>
      </c>
      <c r="M3399">
        <v>1</v>
      </c>
      <c r="N3399" t="str">
        <f>VLOOKUP(טבלה1[[#This Row],[level_id]],Level_id!$A$2:$B$5,2)</f>
        <v>All levels</v>
      </c>
      <c r="O3399" t="str">
        <f>LOWER(טבלה1[[#This Row],[level_desc]])</f>
        <v>all levels</v>
      </c>
      <c r="P3399" s="3" t="str">
        <f>UPPER(טבלה1[[#This Row],[small letters]])</f>
        <v>ALL LEVELS</v>
      </c>
      <c r="Q3399">
        <f>LEN(טבלה1[[#This Row],[no spaces]])</f>
        <v>10</v>
      </c>
      <c r="R3399" t="str">
        <f>TRIM(טבלה1[[#This Row],[small letters]])</f>
        <v>all levels</v>
      </c>
      <c r="S3399" s="6">
        <v>4.5</v>
      </c>
      <c r="T3399" s="12">
        <v>41727</v>
      </c>
      <c r="U3399" s="6">
        <f>DAY(טבלה1[[#This Row],[published_date]])</f>
        <v>29</v>
      </c>
      <c r="V3399" s="6">
        <f>MONTH(טבלה1[[#This Row],[published_date]])</f>
        <v>3</v>
      </c>
      <c r="W3399" s="6">
        <f>YEAR(טבלה1[[#This Row],[published_date]])</f>
        <v>2014</v>
      </c>
      <c r="X3399">
        <v>1</v>
      </c>
      <c r="Y3399" t="str">
        <f>VLOOKUP(טבלה1[[#This Row],[subject_id]],Subject_id!$A$2:$B$5,2)</f>
        <v>Business Finance</v>
      </c>
      <c r="Z3399" s="7">
        <v>43318</v>
      </c>
      <c r="AA3399">
        <f>_xlfn.DAYS(טבלה1[[#This Row],[Removal_date]],טבלה1[[#This Row],[published_date]])</f>
        <v>1591</v>
      </c>
      <c r="AB3399" s="4">
        <f>טבלה1[[#This Row],[price]]*טבלה1[[#This Row],[num_subscribers]]</f>
        <v>0</v>
      </c>
    </row>
    <row r="3400" spans="1:28" x14ac:dyDescent="0.3">
      <c r="A3400">
        <v>191588</v>
      </c>
      <c r="B3400" t="s">
        <v>1464</v>
      </c>
      <c r="C3400" t="str">
        <f>LEFT(טבלה1[[#This Row],[course_title]],10)</f>
        <v>IAS 10 - E</v>
      </c>
      <c r="D3400" t="str">
        <f>RIGHT(טבלה1[[#This Row],[course_title]],10)</f>
        <v>rting Date</v>
      </c>
      <c r="E3400" t="str">
        <f>MID(טבלה1[[#This Row],[course_title]],2,10)</f>
        <v>AS 10 - Ev</v>
      </c>
      <c r="F3400" t="s">
        <v>1465</v>
      </c>
      <c r="G3400" t="str">
        <f>REPLACE(טבלה1[[#This Row],[url]],19,3,"com")</f>
        <v>https://www.udemy.com/ias-10-events-after-reporting-date/</v>
      </c>
      <c r="H3400" t="b">
        <v>0</v>
      </c>
      <c r="I3400" s="4">
        <v>0</v>
      </c>
      <c r="J3400" s="5">
        <v>2146</v>
      </c>
      <c r="K3400" s="5">
        <v>35</v>
      </c>
      <c r="L3400" s="5">
        <v>8</v>
      </c>
      <c r="M3400">
        <v>1</v>
      </c>
      <c r="N3400" t="str">
        <f>VLOOKUP(טבלה1[[#This Row],[level_id]],Level_id!$A$2:$B$5,2)</f>
        <v>All levels</v>
      </c>
      <c r="O3400" t="str">
        <f>LOWER(טבלה1[[#This Row],[level_desc]])</f>
        <v>all levels</v>
      </c>
      <c r="P3400" s="3" t="str">
        <f>UPPER(טבלה1[[#This Row],[small letters]])</f>
        <v>ALL LEVELS</v>
      </c>
      <c r="Q3400">
        <f>LEN(טבלה1[[#This Row],[no spaces]])</f>
        <v>10</v>
      </c>
      <c r="R3400" t="str">
        <f>TRIM(טבלה1[[#This Row],[small letters]])</f>
        <v>all levels</v>
      </c>
      <c r="S3400" s="6">
        <v>1</v>
      </c>
      <c r="T3400" s="12">
        <v>41766</v>
      </c>
      <c r="U3400" s="6">
        <f>DAY(טבלה1[[#This Row],[published_date]])</f>
        <v>7</v>
      </c>
      <c r="V3400" s="6">
        <f>MONTH(טבלה1[[#This Row],[published_date]])</f>
        <v>5</v>
      </c>
      <c r="W3400" s="6">
        <f>YEAR(טבלה1[[#This Row],[published_date]])</f>
        <v>2014</v>
      </c>
      <c r="X3400">
        <v>1</v>
      </c>
      <c r="Y3400" t="str">
        <f>VLOOKUP(טבלה1[[#This Row],[subject_id]],Subject_id!$A$2:$B$5,2)</f>
        <v>Business Finance</v>
      </c>
      <c r="Z3400" s="7">
        <v>43318</v>
      </c>
      <c r="AA3400">
        <f>_xlfn.DAYS(טבלה1[[#This Row],[Removal_date]],טבלה1[[#This Row],[published_date]])</f>
        <v>1552</v>
      </c>
      <c r="AB3400" s="4">
        <f>טבלה1[[#This Row],[price]]*טבלה1[[#This Row],[num_subscribers]]</f>
        <v>0</v>
      </c>
    </row>
    <row r="3401" spans="1:28" x14ac:dyDescent="0.3">
      <c r="A3401">
        <v>191854</v>
      </c>
      <c r="B3401" t="s">
        <v>238</v>
      </c>
      <c r="C3401" t="str">
        <f>LEFT(טבלה1[[#This Row],[course_title]],10)</f>
        <v>Stock Mark</v>
      </c>
      <c r="D3401" t="str">
        <f>RIGHT(טבלה1[[#This Row],[course_title]],10)</f>
        <v>oundations</v>
      </c>
      <c r="E3401" t="str">
        <f>MID(טבלה1[[#This Row],[course_title]],2,10)</f>
        <v>tock Marke</v>
      </c>
      <c r="F3401" t="s">
        <v>239</v>
      </c>
      <c r="G3401" t="str">
        <f>REPLACE(טבלה1[[#This Row],[url]],19,3,"com")</f>
        <v>https://www.udemy.com/how-to-invest-in-the-stock-market-beginners/</v>
      </c>
      <c r="H3401" t="b">
        <v>0</v>
      </c>
      <c r="I3401" s="4">
        <v>0</v>
      </c>
      <c r="J3401" s="5">
        <v>19339</v>
      </c>
      <c r="K3401" s="5">
        <v>794</v>
      </c>
      <c r="L3401" s="5">
        <v>9</v>
      </c>
      <c r="M3401">
        <v>2</v>
      </c>
      <c r="N3401" t="str">
        <f>VLOOKUP(טבלה1[[#This Row],[level_id]],Level_id!$A$2:$B$5,2)</f>
        <v>Beginner Level</v>
      </c>
      <c r="O3401" t="str">
        <f>LOWER(טבלה1[[#This Row],[level_desc]])</f>
        <v>beginner level</v>
      </c>
      <c r="P3401" s="3" t="str">
        <f>UPPER(טבלה1[[#This Row],[small letters]])</f>
        <v>BEGINNER LEVEL</v>
      </c>
      <c r="Q3401">
        <f>LEN(טבלה1[[#This Row],[no spaces]])</f>
        <v>14</v>
      </c>
      <c r="R3401" t="str">
        <f>TRIM(טבלה1[[#This Row],[small letters]])</f>
        <v>beginner level</v>
      </c>
      <c r="S3401" s="6">
        <v>2</v>
      </c>
      <c r="T3401" s="12">
        <v>41729</v>
      </c>
      <c r="U3401" s="6">
        <f>DAY(טבלה1[[#This Row],[published_date]])</f>
        <v>31</v>
      </c>
      <c r="V3401" s="6">
        <f>MONTH(טבלה1[[#This Row],[published_date]])</f>
        <v>3</v>
      </c>
      <c r="W3401" s="6">
        <f>YEAR(טבלה1[[#This Row],[published_date]])</f>
        <v>2014</v>
      </c>
      <c r="X3401">
        <v>1</v>
      </c>
      <c r="Y3401" t="str">
        <f>VLOOKUP(טבלה1[[#This Row],[subject_id]],Subject_id!$A$2:$B$5,2)</f>
        <v>Business Finance</v>
      </c>
      <c r="Z3401" s="7">
        <v>43245</v>
      </c>
      <c r="AA3401">
        <f>_xlfn.DAYS(טבלה1[[#This Row],[Removal_date]],טבלה1[[#This Row],[published_date]])</f>
        <v>1516</v>
      </c>
      <c r="AB3401" s="4">
        <f>טבלה1[[#This Row],[price]]*טבלה1[[#This Row],[num_subscribers]]</f>
        <v>0</v>
      </c>
    </row>
    <row r="3402" spans="1:28" x14ac:dyDescent="0.3">
      <c r="A3402">
        <v>196164</v>
      </c>
      <c r="B3402" t="s">
        <v>2220</v>
      </c>
      <c r="C3402" t="str">
        <f>LEFT(טבלה1[[#This Row],[course_title]],10)</f>
        <v>Studying t</v>
      </c>
      <c r="D3402" t="str">
        <f>RIGHT(טבלה1[[#This Row],[course_title]],10)</f>
        <v>e version)</v>
      </c>
      <c r="E3402" t="str">
        <f>MID(טבלה1[[#This Row],[course_title]],2,10)</f>
        <v>tudying th</v>
      </c>
      <c r="F3402" t="s">
        <v>2221</v>
      </c>
      <c r="G3402" t="str">
        <f>REPLACE(טבלה1[[#This Row],[url]],19,3,"com")</f>
        <v>https://www.udemy.com/studying-the-cfa-mandarin/</v>
      </c>
      <c r="H3402" t="b">
        <v>0</v>
      </c>
      <c r="I3402" s="4">
        <v>0</v>
      </c>
      <c r="J3402" s="5">
        <v>1168</v>
      </c>
      <c r="K3402" s="5">
        <v>9</v>
      </c>
      <c r="L3402" s="5">
        <v>5</v>
      </c>
      <c r="M3402">
        <v>1</v>
      </c>
      <c r="N3402" t="str">
        <f>VLOOKUP(טבלה1[[#This Row],[level_id]],Level_id!$A$2:$B$5,2)</f>
        <v>All levels</v>
      </c>
      <c r="O3402" t="str">
        <f>LOWER(טבלה1[[#This Row],[level_desc]])</f>
        <v>all levels</v>
      </c>
      <c r="P3402" s="3" t="str">
        <f>UPPER(טבלה1[[#This Row],[small letters]])</f>
        <v>ALL LEVELS</v>
      </c>
      <c r="Q3402">
        <f>LEN(טבלה1[[#This Row],[no spaces]])</f>
        <v>10</v>
      </c>
      <c r="R3402" t="str">
        <f>TRIM(טבלה1[[#This Row],[small letters]])</f>
        <v>all levels</v>
      </c>
      <c r="S3402" s="6">
        <v>0.66666666699999999</v>
      </c>
      <c r="T3402" s="12">
        <v>41738</v>
      </c>
      <c r="U3402" s="6">
        <f>DAY(טבלה1[[#This Row],[published_date]])</f>
        <v>9</v>
      </c>
      <c r="V3402" s="6">
        <f>MONTH(טבלה1[[#This Row],[published_date]])</f>
        <v>4</v>
      </c>
      <c r="W3402" s="6">
        <f>YEAR(טבלה1[[#This Row],[published_date]])</f>
        <v>2014</v>
      </c>
      <c r="X3402">
        <v>1</v>
      </c>
      <c r="Y3402" t="str">
        <f>VLOOKUP(טבלה1[[#This Row],[subject_id]],Subject_id!$A$2:$B$5,2)</f>
        <v>Business Finance</v>
      </c>
      <c r="Z3402" s="7">
        <v>43734</v>
      </c>
      <c r="AA3402">
        <f>_xlfn.DAYS(טבלה1[[#This Row],[Removal_date]],טבלה1[[#This Row],[published_date]])</f>
        <v>1996</v>
      </c>
      <c r="AB3402" s="4">
        <f>טבלה1[[#This Row],[price]]*טבלה1[[#This Row],[num_subscribers]]</f>
        <v>0</v>
      </c>
    </row>
    <row r="3403" spans="1:28" x14ac:dyDescent="0.3">
      <c r="A3403">
        <v>196620</v>
      </c>
      <c r="B3403" t="s">
        <v>1354</v>
      </c>
      <c r="C3403" t="str">
        <f>LEFT(טבלה1[[#This Row],[course_title]],10)</f>
        <v>Como Inves</v>
      </c>
      <c r="D3403" t="str">
        <f>RIGHT(טבלה1[[#This Row],[course_title]],10)</f>
        <v>Iniciantes</v>
      </c>
      <c r="E3403" t="str">
        <f>MID(טבלה1[[#This Row],[course_title]],2,10)</f>
        <v>omo Invest</v>
      </c>
      <c r="F3403" t="s">
        <v>1355</v>
      </c>
      <c r="G3403" t="str">
        <f>REPLACE(טבלה1[[#This Row],[url]],19,3,"com")</f>
        <v>https://www.udemy.com/como-investir-em-acoes-para-iniciantes/</v>
      </c>
      <c r="H3403" t="b">
        <v>0</v>
      </c>
      <c r="I3403" s="4">
        <v>0</v>
      </c>
      <c r="J3403" s="5">
        <v>6024</v>
      </c>
      <c r="K3403" s="5">
        <v>890</v>
      </c>
      <c r="L3403" s="5">
        <v>18</v>
      </c>
      <c r="M3403">
        <v>1</v>
      </c>
      <c r="N3403" t="str">
        <f>VLOOKUP(טבלה1[[#This Row],[level_id]],Level_id!$A$2:$B$5,2)</f>
        <v>All levels</v>
      </c>
      <c r="O3403" t="str">
        <f>LOWER(טבלה1[[#This Row],[level_desc]])</f>
        <v>all levels</v>
      </c>
      <c r="P3403" s="3" t="str">
        <f>UPPER(טבלה1[[#This Row],[small letters]])</f>
        <v>ALL LEVELS</v>
      </c>
      <c r="Q3403">
        <f>LEN(טבלה1[[#This Row],[no spaces]])</f>
        <v>10</v>
      </c>
      <c r="R3403" t="str">
        <f>TRIM(טבלה1[[#This Row],[small letters]])</f>
        <v>all levels</v>
      </c>
      <c r="S3403" s="6">
        <v>1</v>
      </c>
      <c r="T3403" s="12">
        <v>41740</v>
      </c>
      <c r="U3403" s="6">
        <f>DAY(טבלה1[[#This Row],[published_date]])</f>
        <v>11</v>
      </c>
      <c r="V3403" s="6">
        <f>MONTH(טבלה1[[#This Row],[published_date]])</f>
        <v>4</v>
      </c>
      <c r="W3403" s="6">
        <f>YEAR(טבלה1[[#This Row],[published_date]])</f>
        <v>2014</v>
      </c>
      <c r="X3403">
        <v>1</v>
      </c>
      <c r="Y3403" t="str">
        <f>VLOOKUP(טבלה1[[#This Row],[subject_id]],Subject_id!$A$2:$B$5,2)</f>
        <v>Business Finance</v>
      </c>
      <c r="Z3403" s="7">
        <v>43318</v>
      </c>
      <c r="AA3403">
        <f>_xlfn.DAYS(טבלה1[[#This Row],[Removal_date]],טבלה1[[#This Row],[published_date]])</f>
        <v>1578</v>
      </c>
      <c r="AB3403" s="4">
        <f>טבלה1[[#This Row],[price]]*טבלה1[[#This Row],[num_subscribers]]</f>
        <v>0</v>
      </c>
    </row>
    <row r="3404" spans="1:28" x14ac:dyDescent="0.3">
      <c r="A3404">
        <v>197828</v>
      </c>
      <c r="B3404" t="s">
        <v>5655</v>
      </c>
      <c r="C3404" t="str">
        <f>LEFT(טבלה1[[#This Row],[course_title]],10)</f>
        <v>Learn to S</v>
      </c>
      <c r="D3404" t="str">
        <f>RIGHT(טבלה1[[#This Row],[course_title]],10)</f>
        <v>om Scratch</v>
      </c>
      <c r="E3404" t="str">
        <f>MID(טבלה1[[#This Row],[course_title]],2,10)</f>
        <v>earn to Se</v>
      </c>
      <c r="F3404" t="s">
        <v>5656</v>
      </c>
      <c r="G3404" t="str">
        <f>REPLACE(טבלה1[[#This Row],[url]],19,3,"com")</f>
        <v>https://www.udemy.com/learn-to-setup-websites-from-scratch/</v>
      </c>
      <c r="H3404" t="b">
        <v>0</v>
      </c>
      <c r="I3404" s="4">
        <v>0</v>
      </c>
      <c r="J3404" s="5">
        <v>21087</v>
      </c>
      <c r="K3404" s="5">
        <v>154</v>
      </c>
      <c r="L3404" s="5">
        <v>24</v>
      </c>
      <c r="M3404">
        <v>2</v>
      </c>
      <c r="N3404" t="str">
        <f>VLOOKUP(טבלה1[[#This Row],[level_id]],Level_id!$A$2:$B$5,2)</f>
        <v>Beginner Level</v>
      </c>
      <c r="O3404" t="str">
        <f>LOWER(טבלה1[[#This Row],[level_desc]])</f>
        <v>beginner level</v>
      </c>
      <c r="P3404" s="3" t="str">
        <f>UPPER(טבלה1[[#This Row],[small letters]])</f>
        <v>BEGINNER LEVEL</v>
      </c>
      <c r="Q3404">
        <f>LEN(טבלה1[[#This Row],[no spaces]])</f>
        <v>14</v>
      </c>
      <c r="R3404" t="str">
        <f>TRIM(טבלה1[[#This Row],[small letters]])</f>
        <v>beginner level</v>
      </c>
      <c r="S3404" s="6">
        <v>3.5</v>
      </c>
      <c r="T3404" s="12">
        <v>41743</v>
      </c>
      <c r="U3404" s="6">
        <f>DAY(טבלה1[[#This Row],[published_date]])</f>
        <v>14</v>
      </c>
      <c r="V3404" s="6">
        <f>MONTH(טבלה1[[#This Row],[published_date]])</f>
        <v>4</v>
      </c>
      <c r="W3404" s="6">
        <f>YEAR(טבלה1[[#This Row],[published_date]])</f>
        <v>2014</v>
      </c>
      <c r="X3404">
        <v>4</v>
      </c>
      <c r="Y3404" t="str">
        <f>VLOOKUP(טבלה1[[#This Row],[subject_id]],Subject_id!$A$2:$B$5,2)</f>
        <v>Web Development</v>
      </c>
      <c r="Z3404" s="7">
        <v>43465</v>
      </c>
      <c r="AA3404">
        <f>_xlfn.DAYS(טבלה1[[#This Row],[Removal_date]],טבלה1[[#This Row],[published_date]])</f>
        <v>1722</v>
      </c>
      <c r="AB3404" s="4">
        <f>טבלה1[[#This Row],[price]]*טבלה1[[#This Row],[num_subscribers]]</f>
        <v>0</v>
      </c>
    </row>
    <row r="3405" spans="1:28" x14ac:dyDescent="0.3">
      <c r="A3405">
        <v>198660</v>
      </c>
      <c r="B3405" t="s">
        <v>4354</v>
      </c>
      <c r="C3405" t="str">
        <f>LEFT(טבלה1[[#This Row],[course_title]],10)</f>
        <v>Tenor Banj</v>
      </c>
      <c r="D3405" t="str">
        <f>RIGHT(טבלה1[[#This Row],[course_title]],10)</f>
        <v xml:space="preserve"> Beginners</v>
      </c>
      <c r="E3405" t="str">
        <f>MID(טבלה1[[#This Row],[course_title]],2,10)</f>
        <v>enor Banjo</v>
      </c>
      <c r="F3405" t="s">
        <v>4355</v>
      </c>
      <c r="G3405" t="str">
        <f>REPLACE(טבלה1[[#This Row],[url]],19,3,"com")</f>
        <v>https://www.udemy.com/tenor-banjo-for-absolute-beginners/</v>
      </c>
      <c r="H3405" t="b">
        <v>0</v>
      </c>
      <c r="I3405" s="4">
        <v>0</v>
      </c>
      <c r="J3405" s="5">
        <v>3167</v>
      </c>
      <c r="K3405" s="5">
        <v>161</v>
      </c>
      <c r="L3405" s="5">
        <v>34</v>
      </c>
      <c r="M3405">
        <v>2</v>
      </c>
      <c r="N3405" t="str">
        <f>VLOOKUP(טבלה1[[#This Row],[level_id]],Level_id!$A$2:$B$5,2)</f>
        <v>Beginner Level</v>
      </c>
      <c r="O3405" t="str">
        <f>LOWER(טבלה1[[#This Row],[level_desc]])</f>
        <v>beginner level</v>
      </c>
      <c r="P3405" s="3" t="str">
        <f>UPPER(טבלה1[[#This Row],[small letters]])</f>
        <v>BEGINNER LEVEL</v>
      </c>
      <c r="Q3405">
        <f>LEN(טבלה1[[#This Row],[no spaces]])</f>
        <v>14</v>
      </c>
      <c r="R3405" t="str">
        <f>TRIM(טבלה1[[#This Row],[small letters]])</f>
        <v>beginner level</v>
      </c>
      <c r="S3405" s="6">
        <v>0.61666666699999995</v>
      </c>
      <c r="T3405" s="12">
        <v>41839</v>
      </c>
      <c r="U3405" s="6">
        <f>DAY(טבלה1[[#This Row],[published_date]])</f>
        <v>19</v>
      </c>
      <c r="V3405" s="6">
        <f>MONTH(טבלה1[[#This Row],[published_date]])</f>
        <v>7</v>
      </c>
      <c r="W3405" s="6">
        <f>YEAR(טבלה1[[#This Row],[published_date]])</f>
        <v>2014</v>
      </c>
      <c r="X3405">
        <v>3</v>
      </c>
      <c r="Y3405" t="str">
        <f>VLOOKUP(טבלה1[[#This Row],[subject_id]],Subject_id!$A$2:$B$5,2)</f>
        <v>Musical Instruments</v>
      </c>
      <c r="Z3405" s="7">
        <v>43465</v>
      </c>
      <c r="AA3405">
        <f>_xlfn.DAYS(טבלה1[[#This Row],[Removal_date]],טבלה1[[#This Row],[published_date]])</f>
        <v>1626</v>
      </c>
      <c r="AB3405" s="4">
        <f>טבלה1[[#This Row],[price]]*טבלה1[[#This Row],[num_subscribers]]</f>
        <v>0</v>
      </c>
    </row>
    <row r="3406" spans="1:28" x14ac:dyDescent="0.3">
      <c r="A3406">
        <v>198690</v>
      </c>
      <c r="B3406" t="s">
        <v>3804</v>
      </c>
      <c r="C3406" t="str">
        <f>LEFT(טבלה1[[#This Row],[course_title]],10)</f>
        <v>Acoustic G</v>
      </c>
      <c r="D3406" t="str">
        <f>RIGHT(טבלה1[[#This Row],[course_title]],10)</f>
        <v>tar Basics</v>
      </c>
      <c r="E3406" t="str">
        <f>MID(טבלה1[[#This Row],[course_title]],2,10)</f>
        <v>coustic Gu</v>
      </c>
      <c r="F3406" t="s">
        <v>3805</v>
      </c>
      <c r="G3406" t="str">
        <f>REPLACE(טבלה1[[#This Row],[url]],19,3,"com")</f>
        <v>https://www.udemy.com/acoustic-guitar-basics/</v>
      </c>
      <c r="H3406" t="b">
        <v>0</v>
      </c>
      <c r="I3406" s="4">
        <v>0</v>
      </c>
      <c r="J3406" s="5">
        <v>14495</v>
      </c>
      <c r="K3406" s="5">
        <v>224</v>
      </c>
      <c r="L3406" s="5">
        <v>21</v>
      </c>
      <c r="M3406">
        <v>2</v>
      </c>
      <c r="N3406" t="str">
        <f>VLOOKUP(טבלה1[[#This Row],[level_id]],Level_id!$A$2:$B$5,2)</f>
        <v>Beginner Level</v>
      </c>
      <c r="O3406" t="str">
        <f>LOWER(טבלה1[[#This Row],[level_desc]])</f>
        <v>beginner level</v>
      </c>
      <c r="P3406" s="3" t="str">
        <f>UPPER(טבלה1[[#This Row],[small letters]])</f>
        <v>BEGINNER LEVEL</v>
      </c>
      <c r="Q3406">
        <f>LEN(טבלה1[[#This Row],[no spaces]])</f>
        <v>14</v>
      </c>
      <c r="R3406" t="str">
        <f>TRIM(טבלה1[[#This Row],[small letters]])</f>
        <v>beginner level</v>
      </c>
      <c r="S3406" s="6">
        <v>2</v>
      </c>
      <c r="T3406" s="12">
        <v>41858</v>
      </c>
      <c r="U3406" s="6">
        <f>DAY(טבלה1[[#This Row],[published_date]])</f>
        <v>7</v>
      </c>
      <c r="V3406" s="6">
        <f>MONTH(טבלה1[[#This Row],[published_date]])</f>
        <v>8</v>
      </c>
      <c r="W3406" s="6">
        <f>YEAR(טבלה1[[#This Row],[published_date]])</f>
        <v>2014</v>
      </c>
      <c r="X3406">
        <v>3</v>
      </c>
      <c r="Y3406" t="str">
        <f>VLOOKUP(טבלה1[[#This Row],[subject_id]],Subject_id!$A$2:$B$5,2)</f>
        <v>Musical Instruments</v>
      </c>
      <c r="Z3406" s="7">
        <v>43465</v>
      </c>
      <c r="AA3406">
        <f>_xlfn.DAYS(טבלה1[[#This Row],[Removal_date]],טבלה1[[#This Row],[published_date]])</f>
        <v>1607</v>
      </c>
      <c r="AB3406" s="4">
        <f>טבלה1[[#This Row],[price]]*טבלה1[[#This Row],[num_subscribers]]</f>
        <v>0</v>
      </c>
    </row>
    <row r="3407" spans="1:28" x14ac:dyDescent="0.3">
      <c r="A3407">
        <v>199822</v>
      </c>
      <c r="B3407" t="s">
        <v>880</v>
      </c>
      <c r="C3407" t="str">
        <f>LEFT(טבלה1[[#This Row],[course_title]],10)</f>
        <v>IAS 12 - A</v>
      </c>
      <c r="D3407" t="str">
        <f>RIGHT(טבלה1[[#This Row],[course_title]],10)</f>
        <v>s (Basics)</v>
      </c>
      <c r="E3407" t="str">
        <f>MID(טבלה1[[#This Row],[course_title]],2,10)</f>
        <v>AS 12 - Ac</v>
      </c>
      <c r="F3407" t="s">
        <v>881</v>
      </c>
      <c r="G3407" t="str">
        <f>REPLACE(טבלה1[[#This Row],[url]],19,3,"com")</f>
        <v>https://www.udemy.com/ias-12-accounting-for-income-taxes-basics/</v>
      </c>
      <c r="H3407" t="b">
        <v>0</v>
      </c>
      <c r="I3407" s="4">
        <v>0</v>
      </c>
      <c r="J3407" s="5">
        <v>4269</v>
      </c>
      <c r="K3407" s="5">
        <v>60</v>
      </c>
      <c r="L3407" s="5">
        <v>17</v>
      </c>
      <c r="M3407">
        <v>1</v>
      </c>
      <c r="N3407" t="str">
        <f>VLOOKUP(טבלה1[[#This Row],[level_id]],Level_id!$A$2:$B$5,2)</f>
        <v>All levels</v>
      </c>
      <c r="O3407" t="str">
        <f>LOWER(טבלה1[[#This Row],[level_desc]])</f>
        <v>all levels</v>
      </c>
      <c r="P3407" s="3" t="str">
        <f>UPPER(טבלה1[[#This Row],[small letters]])</f>
        <v>ALL LEVELS</v>
      </c>
      <c r="Q3407">
        <f>LEN(טבלה1[[#This Row],[no spaces]])</f>
        <v>10</v>
      </c>
      <c r="R3407" t="str">
        <f>TRIM(טבלה1[[#This Row],[small letters]])</f>
        <v>all levels</v>
      </c>
      <c r="S3407" s="6">
        <v>4.5</v>
      </c>
      <c r="T3407" s="12">
        <v>41776</v>
      </c>
      <c r="U3407" s="6">
        <f>DAY(טבלה1[[#This Row],[published_date]])</f>
        <v>17</v>
      </c>
      <c r="V3407" s="6">
        <f>MONTH(טבלה1[[#This Row],[published_date]])</f>
        <v>5</v>
      </c>
      <c r="W3407" s="6">
        <f>YEAR(טבלה1[[#This Row],[published_date]])</f>
        <v>2014</v>
      </c>
      <c r="X3407">
        <v>1</v>
      </c>
      <c r="Y3407" t="str">
        <f>VLOOKUP(טבלה1[[#This Row],[subject_id]],Subject_id!$A$2:$B$5,2)</f>
        <v>Business Finance</v>
      </c>
      <c r="Z3407" s="7">
        <v>43318</v>
      </c>
      <c r="AA3407">
        <f>_xlfn.DAYS(טבלה1[[#This Row],[Removal_date]],טבלה1[[#This Row],[published_date]])</f>
        <v>1542</v>
      </c>
      <c r="AB3407" s="4">
        <f>טבלה1[[#This Row],[price]]*טבלה1[[#This Row],[num_subscribers]]</f>
        <v>0</v>
      </c>
    </row>
    <row r="3408" spans="1:28" x14ac:dyDescent="0.3">
      <c r="A3408">
        <v>205810</v>
      </c>
      <c r="B3408" t="s">
        <v>608</v>
      </c>
      <c r="C3408" t="str">
        <f>LEFT(טבלה1[[#This Row],[course_title]],10)</f>
        <v xml:space="preserve">Beginners </v>
      </c>
      <c r="D3408" t="str">
        <f>RIGHT(טבלה1[[#This Row],[course_title]],10)</f>
        <v>ons Course</v>
      </c>
      <c r="E3408" t="str">
        <f>MID(טבלה1[[#This Row],[course_title]],2,10)</f>
        <v>eginners B</v>
      </c>
      <c r="F3408" t="s">
        <v>609</v>
      </c>
      <c r="G3408" t="str">
        <f>REPLACE(טבלה1[[#This Row],[url]],19,3,"com")</f>
        <v>https://www.udemy.com/beginners-binary-options-trading-course/</v>
      </c>
      <c r="H3408" t="b">
        <v>0</v>
      </c>
      <c r="I3408" s="4">
        <v>0</v>
      </c>
      <c r="J3408" s="5">
        <v>10540</v>
      </c>
      <c r="K3408" s="5">
        <v>799</v>
      </c>
      <c r="L3408" s="5">
        <v>14</v>
      </c>
      <c r="M3408">
        <v>2</v>
      </c>
      <c r="N3408" t="str">
        <f>VLOOKUP(טבלה1[[#This Row],[level_id]],Level_id!$A$2:$B$5,2)</f>
        <v>Beginner Level</v>
      </c>
      <c r="O3408" t="str">
        <f>LOWER(טבלה1[[#This Row],[level_desc]])</f>
        <v>beginner level</v>
      </c>
      <c r="P3408" s="3" t="str">
        <f>UPPER(טבלה1[[#This Row],[small letters]])</f>
        <v>BEGINNER LEVEL</v>
      </c>
      <c r="Q3408">
        <f>LEN(טבלה1[[#This Row],[no spaces]])</f>
        <v>14</v>
      </c>
      <c r="R3408" t="str">
        <f>TRIM(טבלה1[[#This Row],[small letters]])</f>
        <v>beginner level</v>
      </c>
      <c r="S3408" s="6">
        <v>1.5</v>
      </c>
      <c r="T3408" s="12">
        <v>41756</v>
      </c>
      <c r="U3408" s="6">
        <f>DAY(טבלה1[[#This Row],[published_date]])</f>
        <v>27</v>
      </c>
      <c r="V3408" s="6">
        <f>MONTH(טבלה1[[#This Row],[published_date]])</f>
        <v>4</v>
      </c>
      <c r="W3408" s="6">
        <f>YEAR(טבלה1[[#This Row],[published_date]])</f>
        <v>2014</v>
      </c>
      <c r="X3408">
        <v>1</v>
      </c>
      <c r="Y3408" t="str">
        <f>VLOOKUP(טבלה1[[#This Row],[subject_id]],Subject_id!$A$2:$B$5,2)</f>
        <v>Business Finance</v>
      </c>
      <c r="Z3408" s="7">
        <v>43245</v>
      </c>
      <c r="AA3408">
        <f>_xlfn.DAYS(טבלה1[[#This Row],[Removal_date]],טבלה1[[#This Row],[published_date]])</f>
        <v>1489</v>
      </c>
      <c r="AB3408" s="4">
        <f>טבלה1[[#This Row],[price]]*טבלה1[[#This Row],[num_subscribers]]</f>
        <v>0</v>
      </c>
    </row>
    <row r="3409" spans="1:28" x14ac:dyDescent="0.3">
      <c r="A3409">
        <v>212374</v>
      </c>
      <c r="B3409" t="s">
        <v>5924</v>
      </c>
      <c r="C3409" t="str">
        <f>LEFT(טבלה1[[#This Row],[course_title]],10)</f>
        <v>Introducti</v>
      </c>
      <c r="D3409" t="str">
        <f>RIGHT(טבלה1[[#This Row],[course_title]],10)</f>
        <v>evelopment</v>
      </c>
      <c r="E3409" t="str">
        <f>MID(טבלה1[[#This Row],[course_title]],2,10)</f>
        <v>ntroductio</v>
      </c>
      <c r="F3409" t="s">
        <v>5925</v>
      </c>
      <c r="G3409" t="str">
        <f>REPLACE(טבלה1[[#This Row],[url]],19,3,"com")</f>
        <v>https://www.udemy.com/refactoru-intro-to-css/</v>
      </c>
      <c r="H3409" t="b">
        <v>0</v>
      </c>
      <c r="I3409" s="4">
        <v>0</v>
      </c>
      <c r="J3409" s="5">
        <v>15493</v>
      </c>
      <c r="K3409" s="5">
        <v>415</v>
      </c>
      <c r="L3409" s="5">
        <v>25</v>
      </c>
      <c r="M3409">
        <v>2</v>
      </c>
      <c r="N3409" t="str">
        <f>VLOOKUP(טבלה1[[#This Row],[level_id]],Level_id!$A$2:$B$5,2)</f>
        <v>Beginner Level</v>
      </c>
      <c r="O3409" t="str">
        <f>LOWER(טבלה1[[#This Row],[level_desc]])</f>
        <v>beginner level</v>
      </c>
      <c r="P3409" s="3" t="str">
        <f>UPPER(טבלה1[[#This Row],[small letters]])</f>
        <v>BEGINNER LEVEL</v>
      </c>
      <c r="Q3409">
        <f>LEN(טבלה1[[#This Row],[no spaces]])</f>
        <v>14</v>
      </c>
      <c r="R3409" t="str">
        <f>TRIM(טבלה1[[#This Row],[small letters]])</f>
        <v>beginner level</v>
      </c>
      <c r="S3409" s="6">
        <v>2</v>
      </c>
      <c r="T3409" s="12">
        <v>41869</v>
      </c>
      <c r="U3409" s="6">
        <f>DAY(טבלה1[[#This Row],[published_date]])</f>
        <v>18</v>
      </c>
      <c r="V3409" s="6">
        <f>MONTH(טבלה1[[#This Row],[published_date]])</f>
        <v>8</v>
      </c>
      <c r="W3409" s="6">
        <f>YEAR(טבלה1[[#This Row],[published_date]])</f>
        <v>2014</v>
      </c>
      <c r="X3409">
        <v>4</v>
      </c>
      <c r="Y3409" t="str">
        <f>VLOOKUP(טבלה1[[#This Row],[subject_id]],Subject_id!$A$2:$B$5,2)</f>
        <v>Web Development</v>
      </c>
      <c r="Z3409" s="7">
        <v>43465</v>
      </c>
      <c r="AA3409">
        <f>_xlfn.DAYS(טבלה1[[#This Row],[Removal_date]],טבלה1[[#This Row],[published_date]])</f>
        <v>1596</v>
      </c>
      <c r="AB3409" s="4">
        <f>טבלה1[[#This Row],[price]]*טבלה1[[#This Row],[num_subscribers]]</f>
        <v>0</v>
      </c>
    </row>
    <row r="3410" spans="1:28" x14ac:dyDescent="0.3">
      <c r="A3410">
        <v>212376</v>
      </c>
      <c r="B3410" t="s">
        <v>6879</v>
      </c>
      <c r="C3410" t="str">
        <f>LEFT(טבלה1[[#This Row],[course_title]],10)</f>
        <v>Getting St</v>
      </c>
      <c r="D3410" t="str">
        <f>RIGHT(טבלה1[[#This Row],[course_title]],10)</f>
        <v xml:space="preserve"> Developer</v>
      </c>
      <c r="E3410" t="str">
        <f>MID(טבלה1[[#This Row],[course_title]],2,10)</f>
        <v>etting Sta</v>
      </c>
      <c r="F3410" t="s">
        <v>6880</v>
      </c>
      <c r="G3410" t="str">
        <f>REPLACE(טבלה1[[#This Row],[url]],19,3,"com")</f>
        <v>https://www.udemy.com/refactoru-getting-started-as-a-web-developer/</v>
      </c>
      <c r="H3410" t="b">
        <v>0</v>
      </c>
      <c r="I3410" s="4">
        <v>0</v>
      </c>
      <c r="J3410" s="5">
        <v>9833</v>
      </c>
      <c r="K3410" s="5">
        <v>241</v>
      </c>
      <c r="L3410" s="5">
        <v>15</v>
      </c>
      <c r="M3410">
        <v>2</v>
      </c>
      <c r="N3410" t="str">
        <f>VLOOKUP(טבלה1[[#This Row],[level_id]],Level_id!$A$2:$B$5,2)</f>
        <v>Beginner Level</v>
      </c>
      <c r="O3410" t="str">
        <f>LOWER(טבלה1[[#This Row],[level_desc]])</f>
        <v>beginner level</v>
      </c>
      <c r="P3410" s="3" t="str">
        <f>UPPER(טבלה1[[#This Row],[small letters]])</f>
        <v>BEGINNER LEVEL</v>
      </c>
      <c r="Q3410">
        <f>LEN(טבלה1[[#This Row],[no spaces]])</f>
        <v>14</v>
      </c>
      <c r="R3410" t="str">
        <f>TRIM(טבלה1[[#This Row],[small letters]])</f>
        <v>beginner level</v>
      </c>
      <c r="S3410" s="6">
        <v>1</v>
      </c>
      <c r="T3410" s="12">
        <v>41867</v>
      </c>
      <c r="U3410" s="6">
        <f>DAY(טבלה1[[#This Row],[published_date]])</f>
        <v>16</v>
      </c>
      <c r="V3410" s="6">
        <f>MONTH(טבלה1[[#This Row],[published_date]])</f>
        <v>8</v>
      </c>
      <c r="W3410" s="6">
        <f>YEAR(טבלה1[[#This Row],[published_date]])</f>
        <v>2014</v>
      </c>
      <c r="X3410">
        <v>4</v>
      </c>
      <c r="Y3410" t="str">
        <f>VLOOKUP(טבלה1[[#This Row],[subject_id]],Subject_id!$A$2:$B$5,2)</f>
        <v>Web Development</v>
      </c>
      <c r="Z3410" s="7">
        <v>43465</v>
      </c>
      <c r="AA3410">
        <f>_xlfn.DAYS(טבלה1[[#This Row],[Removal_date]],טבלה1[[#This Row],[published_date]])</f>
        <v>1598</v>
      </c>
      <c r="AB3410" s="4">
        <f>טבלה1[[#This Row],[price]]*טבלה1[[#This Row],[num_subscribers]]</f>
        <v>0</v>
      </c>
    </row>
    <row r="3411" spans="1:28" x14ac:dyDescent="0.3">
      <c r="A3411">
        <v>212624</v>
      </c>
      <c r="B3411" t="s">
        <v>6891</v>
      </c>
      <c r="C3411" t="str">
        <f>LEFT(טבלה1[[#This Row],[course_title]],10)</f>
        <v>Introducti</v>
      </c>
      <c r="D3411" t="str">
        <f>RIGHT(טבלה1[[#This Row],[course_title]],10)</f>
        <v>on to HTML</v>
      </c>
      <c r="E3411" t="str">
        <f>MID(טבלה1[[#This Row],[course_title]],2,10)</f>
        <v>ntroductio</v>
      </c>
      <c r="F3411" t="s">
        <v>6892</v>
      </c>
      <c r="G3411" t="str">
        <f>REPLACE(טבלה1[[#This Row],[url]],19,3,"com")</f>
        <v>https://www.udemy.com/refactoru-intro-html/</v>
      </c>
      <c r="H3411" t="b">
        <v>0</v>
      </c>
      <c r="I3411" s="4">
        <v>0</v>
      </c>
      <c r="J3411" s="5">
        <v>8371</v>
      </c>
      <c r="K3411" s="5">
        <v>212</v>
      </c>
      <c r="L3411" s="5">
        <v>18</v>
      </c>
      <c r="M3411">
        <v>2</v>
      </c>
      <c r="N3411" t="str">
        <f>VLOOKUP(טבלה1[[#This Row],[level_id]],Level_id!$A$2:$B$5,2)</f>
        <v>Beginner Level</v>
      </c>
      <c r="O3411" t="str">
        <f>LOWER(טבלה1[[#This Row],[level_desc]])</f>
        <v>beginner level</v>
      </c>
      <c r="P3411" s="3" t="str">
        <f>UPPER(טבלה1[[#This Row],[small letters]])</f>
        <v>BEGINNER LEVEL</v>
      </c>
      <c r="Q3411">
        <f>LEN(טבלה1[[#This Row],[no spaces]])</f>
        <v>14</v>
      </c>
      <c r="R3411" t="str">
        <f>TRIM(טבלה1[[#This Row],[small letters]])</f>
        <v>beginner level</v>
      </c>
      <c r="S3411" s="6">
        <v>1.5</v>
      </c>
      <c r="T3411" s="12">
        <v>41881</v>
      </c>
      <c r="U3411" s="6">
        <f>DAY(טבלה1[[#This Row],[published_date]])</f>
        <v>30</v>
      </c>
      <c r="V3411" s="6">
        <f>MONTH(טבלה1[[#This Row],[published_date]])</f>
        <v>8</v>
      </c>
      <c r="W3411" s="6">
        <f>YEAR(טבלה1[[#This Row],[published_date]])</f>
        <v>2014</v>
      </c>
      <c r="X3411">
        <v>4</v>
      </c>
      <c r="Y3411" t="str">
        <f>VLOOKUP(טבלה1[[#This Row],[subject_id]],Subject_id!$A$2:$B$5,2)</f>
        <v>Web Development</v>
      </c>
      <c r="Z3411" s="7">
        <v>43465</v>
      </c>
      <c r="AA3411">
        <f>_xlfn.DAYS(טבלה1[[#This Row],[Removal_date]],טבלה1[[#This Row],[published_date]])</f>
        <v>1584</v>
      </c>
      <c r="AB3411" s="4">
        <f>טבלה1[[#This Row],[price]]*טבלה1[[#This Row],[num_subscribers]]</f>
        <v>0</v>
      </c>
    </row>
    <row r="3412" spans="1:28" x14ac:dyDescent="0.3">
      <c r="A3412">
        <v>217978</v>
      </c>
      <c r="B3412" t="s">
        <v>3958</v>
      </c>
      <c r="C3412" t="str">
        <f>LEFT(טבלה1[[#This Row],[course_title]],10)</f>
        <v>ãƒ–ãƒ«ãƒ¼ã</v>
      </c>
      <c r="D3412" t="str">
        <f>RIGHT(טבלה1[[#This Row],[course_title]],10)</f>
        <v>¿ãƒ¼å…¥é–€</v>
      </c>
      <c r="E3412" t="str">
        <f>MID(טבלה1[[#This Row],[course_title]],2,10)</f>
        <v>ƒ–ãƒ«ãƒ¼ã‚</v>
      </c>
      <c r="F3412" t="s">
        <v>3959</v>
      </c>
      <c r="G3412" t="str">
        <f>REPLACE(טבלה1[[#This Row],[url]],19,3,"com")</f>
        <v>https://www.udemy.com/morimusictv/</v>
      </c>
      <c r="H3412" t="b">
        <v>0</v>
      </c>
      <c r="I3412" s="4">
        <v>0</v>
      </c>
      <c r="J3412" s="5">
        <v>462</v>
      </c>
      <c r="K3412" s="5">
        <v>6</v>
      </c>
      <c r="L3412" s="5">
        <v>23</v>
      </c>
      <c r="M3412">
        <v>1</v>
      </c>
      <c r="N3412" t="str">
        <f>VLOOKUP(טבלה1[[#This Row],[level_id]],Level_id!$A$2:$B$5,2)</f>
        <v>All levels</v>
      </c>
      <c r="O3412" t="str">
        <f>LOWER(טבלה1[[#This Row],[level_desc]])</f>
        <v>all levels</v>
      </c>
      <c r="P3412" s="3" t="str">
        <f>UPPER(טבלה1[[#This Row],[small letters]])</f>
        <v>ALL LEVELS</v>
      </c>
      <c r="Q3412">
        <f>LEN(טבלה1[[#This Row],[no spaces]])</f>
        <v>10</v>
      </c>
      <c r="R3412" t="str">
        <f>TRIM(טבלה1[[#This Row],[small letters]])</f>
        <v>all levels</v>
      </c>
      <c r="S3412" s="6">
        <v>3.5</v>
      </c>
      <c r="T3412" s="12">
        <v>41776</v>
      </c>
      <c r="U3412" s="6">
        <f>DAY(טבלה1[[#This Row],[published_date]])</f>
        <v>17</v>
      </c>
      <c r="V3412" s="6">
        <f>MONTH(טבלה1[[#This Row],[published_date]])</f>
        <v>5</v>
      </c>
      <c r="W3412" s="6">
        <f>YEAR(טבלה1[[#This Row],[published_date]])</f>
        <v>2014</v>
      </c>
      <c r="X3412">
        <v>3</v>
      </c>
      <c r="Y3412" t="str">
        <f>VLOOKUP(טבלה1[[#This Row],[subject_id]],Subject_id!$A$2:$B$5,2)</f>
        <v>Musical Instruments</v>
      </c>
      <c r="Z3412" s="7">
        <v>43734</v>
      </c>
      <c r="AA3412">
        <f>_xlfn.DAYS(טבלה1[[#This Row],[Removal_date]],טבלה1[[#This Row],[published_date]])</f>
        <v>1958</v>
      </c>
      <c r="AB3412" s="4">
        <f>טבלה1[[#This Row],[price]]*טבלה1[[#This Row],[num_subscribers]]</f>
        <v>0</v>
      </c>
    </row>
    <row r="3413" spans="1:28" x14ac:dyDescent="0.3">
      <c r="A3413">
        <v>226084</v>
      </c>
      <c r="B3413" t="s">
        <v>982</v>
      </c>
      <c r="C3413" t="str">
        <f>LEFT(טבלה1[[#This Row],[course_title]],10)</f>
        <v>IAS37 - Pr</v>
      </c>
      <c r="D3413" t="str">
        <f>RIGHT(טבלה1[[#This Row],[course_title]],10)</f>
        <v>s &amp; Assets</v>
      </c>
      <c r="E3413" t="str">
        <f>MID(טבלה1[[#This Row],[course_title]],2,10)</f>
        <v>AS37 - Pro</v>
      </c>
      <c r="F3413" t="s">
        <v>983</v>
      </c>
      <c r="G3413" t="str">
        <f>REPLACE(טבלה1[[#This Row],[url]],19,3,"com")</f>
        <v>https://www.udemy.com/ias37-provisions-contingents-liabilities-assets/</v>
      </c>
      <c r="H3413" t="b">
        <v>0</v>
      </c>
      <c r="I3413" s="4">
        <v>0</v>
      </c>
      <c r="J3413" s="5">
        <v>2247</v>
      </c>
      <c r="K3413" s="5">
        <v>53</v>
      </c>
      <c r="L3413" s="5">
        <v>29</v>
      </c>
      <c r="M3413">
        <v>1</v>
      </c>
      <c r="N3413" t="str">
        <f>VLOOKUP(טבלה1[[#This Row],[level_id]],Level_id!$A$2:$B$5,2)</f>
        <v>All levels</v>
      </c>
      <c r="O3413" t="str">
        <f>LOWER(טבלה1[[#This Row],[level_desc]])</f>
        <v>all levels</v>
      </c>
      <c r="P3413" s="3" t="str">
        <f>UPPER(טבלה1[[#This Row],[small letters]])</f>
        <v>ALL LEVELS</v>
      </c>
      <c r="Q3413">
        <f>LEN(טבלה1[[#This Row],[no spaces]])</f>
        <v>10</v>
      </c>
      <c r="R3413" t="str">
        <f>TRIM(טבלה1[[#This Row],[small letters]])</f>
        <v>all levels</v>
      </c>
      <c r="S3413" s="6">
        <v>4</v>
      </c>
      <c r="T3413" s="12">
        <v>41820</v>
      </c>
      <c r="U3413" s="6">
        <f>DAY(טבלה1[[#This Row],[published_date]])</f>
        <v>30</v>
      </c>
      <c r="V3413" s="6">
        <f>MONTH(טבלה1[[#This Row],[published_date]])</f>
        <v>6</v>
      </c>
      <c r="W3413" s="6">
        <f>YEAR(טבלה1[[#This Row],[published_date]])</f>
        <v>2014</v>
      </c>
      <c r="X3413">
        <v>1</v>
      </c>
      <c r="Y3413" t="str">
        <f>VLOOKUP(טבלה1[[#This Row],[subject_id]],Subject_id!$A$2:$B$5,2)</f>
        <v>Business Finance</v>
      </c>
      <c r="Z3413" s="7">
        <v>43318</v>
      </c>
      <c r="AA3413">
        <f>_xlfn.DAYS(טבלה1[[#This Row],[Removal_date]],טבלה1[[#This Row],[published_date]])</f>
        <v>1498</v>
      </c>
      <c r="AB3413" s="4">
        <f>טבלה1[[#This Row],[price]]*טבלה1[[#This Row],[num_subscribers]]</f>
        <v>0</v>
      </c>
    </row>
    <row r="3414" spans="1:28" x14ac:dyDescent="0.3">
      <c r="A3414">
        <v>226534</v>
      </c>
      <c r="B3414" t="s">
        <v>5451</v>
      </c>
      <c r="C3414" t="str">
        <f>LEFT(טבלה1[[#This Row],[course_title]],10)</f>
        <v xml:space="preserve">WordPress </v>
      </c>
      <c r="D3414" t="str">
        <f>RIGHT(טבלה1[[#This Row],[course_title]],10)</f>
        <v>ndamentals</v>
      </c>
      <c r="E3414" t="str">
        <f>MID(טבלה1[[#This Row],[course_title]],2,10)</f>
        <v>ordPress B</v>
      </c>
      <c r="F3414" t="s">
        <v>5452</v>
      </c>
      <c r="G3414" t="str">
        <f>REPLACE(טבלה1[[#This Row],[url]],19,3,"com")</f>
        <v>https://www.udemy.com/wordpress-backup-and-restore-fundamentals/</v>
      </c>
      <c r="H3414" t="b">
        <v>0</v>
      </c>
      <c r="I3414" s="4">
        <v>0</v>
      </c>
      <c r="J3414" s="5">
        <v>13242</v>
      </c>
      <c r="K3414" s="5">
        <v>131</v>
      </c>
      <c r="L3414" s="5">
        <v>24</v>
      </c>
      <c r="M3414">
        <v>4</v>
      </c>
      <c r="N3414" t="str">
        <f>VLOOKUP(טבלה1[[#This Row],[level_id]],Level_id!$A$2:$B$5,2)</f>
        <v>Intermediate Level</v>
      </c>
      <c r="O3414" t="str">
        <f>LOWER(טבלה1[[#This Row],[level_desc]])</f>
        <v>intermediate level</v>
      </c>
      <c r="P3414" s="3" t="str">
        <f>UPPER(טבלה1[[#This Row],[small letters]])</f>
        <v>INTERMEDIATE LEVEL</v>
      </c>
      <c r="Q3414">
        <f>LEN(טבלה1[[#This Row],[no spaces]])</f>
        <v>18</v>
      </c>
      <c r="R3414" t="str">
        <f>TRIM(טבלה1[[#This Row],[small letters]])</f>
        <v>intermediate level</v>
      </c>
      <c r="S3414" s="6">
        <v>1</v>
      </c>
      <c r="T3414" s="12">
        <v>41814</v>
      </c>
      <c r="U3414" s="6">
        <f>DAY(טבלה1[[#This Row],[published_date]])</f>
        <v>24</v>
      </c>
      <c r="V3414" s="6">
        <f>MONTH(טבלה1[[#This Row],[published_date]])</f>
        <v>6</v>
      </c>
      <c r="W3414" s="6">
        <f>YEAR(טבלה1[[#This Row],[published_date]])</f>
        <v>2014</v>
      </c>
      <c r="X3414">
        <v>4</v>
      </c>
      <c r="Y3414" t="str">
        <f>VLOOKUP(טבלה1[[#This Row],[subject_id]],Subject_id!$A$2:$B$5,2)</f>
        <v>Web Development</v>
      </c>
      <c r="Z3414" s="7">
        <v>44114</v>
      </c>
      <c r="AA3414">
        <f>_xlfn.DAYS(טבלה1[[#This Row],[Removal_date]],טבלה1[[#This Row],[published_date]])</f>
        <v>2300</v>
      </c>
      <c r="AB3414" s="4">
        <f>טבלה1[[#This Row],[price]]*טבלה1[[#This Row],[num_subscribers]]</f>
        <v>0</v>
      </c>
    </row>
    <row r="3415" spans="1:28" x14ac:dyDescent="0.3">
      <c r="A3415">
        <v>245822</v>
      </c>
      <c r="B3415" t="s">
        <v>1738</v>
      </c>
      <c r="C3415" t="str">
        <f>LEFT(טבלה1[[#This Row],[course_title]],10)</f>
        <v>Day Tradin</v>
      </c>
      <c r="D3415" t="str">
        <f>RIGHT(טבלה1[[#This Row],[course_title]],10)</f>
        <v>re Signals</v>
      </c>
      <c r="E3415" t="str">
        <f>MID(טבלה1[[#This Row],[course_title]],2,10)</f>
        <v>ay Trading</v>
      </c>
      <c r="F3415" t="s">
        <v>1739</v>
      </c>
      <c r="G3415" t="str">
        <f>REPLACE(טבלה1[[#This Row],[url]],19,3,"com")</f>
        <v>https://www.udemy.com/free-day-trading-course/</v>
      </c>
      <c r="H3415" t="b">
        <v>0</v>
      </c>
      <c r="I3415" s="4">
        <v>0</v>
      </c>
      <c r="J3415" s="5">
        <v>5529</v>
      </c>
      <c r="K3415" s="5">
        <v>90</v>
      </c>
      <c r="L3415" s="5">
        <v>5</v>
      </c>
      <c r="M3415">
        <v>1</v>
      </c>
      <c r="N3415" t="str">
        <f>VLOOKUP(טבלה1[[#This Row],[level_id]],Level_id!$A$2:$B$5,2)</f>
        <v>All levels</v>
      </c>
      <c r="O3415" t="str">
        <f>LOWER(טבלה1[[#This Row],[level_desc]])</f>
        <v>all levels</v>
      </c>
      <c r="P3415" s="3" t="str">
        <f>UPPER(טבלה1[[#This Row],[small letters]])</f>
        <v>ALL LEVELS</v>
      </c>
      <c r="Q3415">
        <f>LEN(טבלה1[[#This Row],[no spaces]])</f>
        <v>10</v>
      </c>
      <c r="R3415" t="str">
        <f>TRIM(טבלה1[[#This Row],[small letters]])</f>
        <v>all levels</v>
      </c>
      <c r="S3415" s="6">
        <v>2</v>
      </c>
      <c r="T3415" s="12">
        <v>41808</v>
      </c>
      <c r="U3415" s="6">
        <f>DAY(טבלה1[[#This Row],[published_date]])</f>
        <v>18</v>
      </c>
      <c r="V3415" s="6">
        <f>MONTH(טבלה1[[#This Row],[published_date]])</f>
        <v>6</v>
      </c>
      <c r="W3415" s="6">
        <f>YEAR(טבלה1[[#This Row],[published_date]])</f>
        <v>2014</v>
      </c>
      <c r="X3415">
        <v>1</v>
      </c>
      <c r="Y3415" t="str">
        <f>VLOOKUP(טבלה1[[#This Row],[subject_id]],Subject_id!$A$2:$B$5,2)</f>
        <v>Business Finance</v>
      </c>
      <c r="Z3415" s="7">
        <v>43318</v>
      </c>
      <c r="AA3415">
        <f>_xlfn.DAYS(טבלה1[[#This Row],[Removal_date]],טבלה1[[#This Row],[published_date]])</f>
        <v>1510</v>
      </c>
      <c r="AB3415" s="4">
        <f>טבלה1[[#This Row],[price]]*טבלה1[[#This Row],[num_subscribers]]</f>
        <v>0</v>
      </c>
    </row>
    <row r="3416" spans="1:28" x14ac:dyDescent="0.3">
      <c r="A3416">
        <v>249376</v>
      </c>
      <c r="B3416" t="s">
        <v>2022</v>
      </c>
      <c r="C3416" t="str">
        <f>LEFT(טבלה1[[#This Row],[course_title]],10)</f>
        <v>IFRIC 13-C</v>
      </c>
      <c r="D3416" t="str">
        <f>RIGHT(טבלה1[[#This Row],[course_title]],10)</f>
        <v xml:space="preserve"> (Revenue)</v>
      </c>
      <c r="E3416" t="str">
        <f>MID(טבלה1[[#This Row],[course_title]],2,10)</f>
        <v>FRIC 13-Cu</v>
      </c>
      <c r="F3416" t="s">
        <v>2023</v>
      </c>
      <c r="G3416" t="str">
        <f>REPLACE(טבלה1[[#This Row],[url]],19,3,"com")</f>
        <v>https://www.udemy.com/ifric-13-customer-loyalty-programmes-revenue/</v>
      </c>
      <c r="H3416" t="b">
        <v>0</v>
      </c>
      <c r="I3416" s="4">
        <v>0</v>
      </c>
      <c r="J3416" s="5">
        <v>2058</v>
      </c>
      <c r="K3416" s="5">
        <v>22</v>
      </c>
      <c r="L3416" s="5">
        <v>6</v>
      </c>
      <c r="M3416">
        <v>1</v>
      </c>
      <c r="N3416" t="str">
        <f>VLOOKUP(טבלה1[[#This Row],[level_id]],Level_id!$A$2:$B$5,2)</f>
        <v>All levels</v>
      </c>
      <c r="O3416" t="str">
        <f>LOWER(טבלה1[[#This Row],[level_desc]])</f>
        <v>all levels</v>
      </c>
      <c r="P3416" s="3" t="str">
        <f>UPPER(טבלה1[[#This Row],[small letters]])</f>
        <v>ALL LEVELS</v>
      </c>
      <c r="Q3416">
        <f>LEN(טבלה1[[#This Row],[no spaces]])</f>
        <v>10</v>
      </c>
      <c r="R3416" t="str">
        <f>TRIM(טבלה1[[#This Row],[small letters]])</f>
        <v>all levels</v>
      </c>
      <c r="S3416" s="6">
        <v>0.6</v>
      </c>
      <c r="T3416" s="12">
        <v>41825</v>
      </c>
      <c r="U3416" s="6">
        <f>DAY(טבלה1[[#This Row],[published_date]])</f>
        <v>5</v>
      </c>
      <c r="V3416" s="6">
        <f>MONTH(טבלה1[[#This Row],[published_date]])</f>
        <v>7</v>
      </c>
      <c r="W3416" s="6">
        <f>YEAR(טבלה1[[#This Row],[published_date]])</f>
        <v>2014</v>
      </c>
      <c r="X3416">
        <v>1</v>
      </c>
      <c r="Y3416" t="str">
        <f>VLOOKUP(טבלה1[[#This Row],[subject_id]],Subject_id!$A$2:$B$5,2)</f>
        <v>Business Finance</v>
      </c>
      <c r="Z3416" s="7">
        <v>43734</v>
      </c>
      <c r="AA3416">
        <f>_xlfn.DAYS(טבלה1[[#This Row],[Removal_date]],טבלה1[[#This Row],[published_date]])</f>
        <v>1909</v>
      </c>
      <c r="AB3416" s="4">
        <f>טבלה1[[#This Row],[price]]*טבלה1[[#This Row],[num_subscribers]]</f>
        <v>0</v>
      </c>
    </row>
    <row r="3417" spans="1:28" x14ac:dyDescent="0.3">
      <c r="A3417">
        <v>249950</v>
      </c>
      <c r="B3417" t="s">
        <v>426</v>
      </c>
      <c r="C3417" t="str">
        <f>LEFT(טבלה1[[#This Row],[course_title]],10)</f>
        <v>Binary Opt</v>
      </c>
      <c r="D3417" t="str">
        <f>RIGHT(טבלה1[[#This Row],[course_title]],10)</f>
        <v xml:space="preserve"> - Level 2</v>
      </c>
      <c r="E3417" t="str">
        <f>MID(טבלה1[[#This Row],[course_title]],2,10)</f>
        <v>inary Opti</v>
      </c>
      <c r="F3417" t="s">
        <v>427</v>
      </c>
      <c r="G3417" t="str">
        <f>REPLACE(טבלה1[[#This Row],[url]],19,3,"com")</f>
        <v>https://www.udemy.com/binary-options-course-level-2/</v>
      </c>
      <c r="H3417" t="b">
        <v>0</v>
      </c>
      <c r="I3417" s="4">
        <v>0</v>
      </c>
      <c r="J3417" s="5">
        <v>5874</v>
      </c>
      <c r="K3417" s="5">
        <v>207</v>
      </c>
      <c r="L3417" s="5">
        <v>9</v>
      </c>
      <c r="M3417">
        <v>4</v>
      </c>
      <c r="N3417" t="str">
        <f>VLOOKUP(טבלה1[[#This Row],[level_id]],Level_id!$A$2:$B$5,2)</f>
        <v>Intermediate Level</v>
      </c>
      <c r="O3417" t="str">
        <f>LOWER(טבלה1[[#This Row],[level_desc]])</f>
        <v>intermediate level</v>
      </c>
      <c r="P3417" s="3" t="str">
        <f>UPPER(טבלה1[[#This Row],[small letters]])</f>
        <v>INTERMEDIATE LEVEL</v>
      </c>
      <c r="Q3417">
        <f>LEN(טבלה1[[#This Row],[no spaces]])</f>
        <v>18</v>
      </c>
      <c r="R3417" t="str">
        <f>TRIM(טבלה1[[#This Row],[small letters]])</f>
        <v>intermediate level</v>
      </c>
      <c r="S3417" s="6">
        <v>2</v>
      </c>
      <c r="T3417" s="12">
        <v>41816</v>
      </c>
      <c r="U3417" s="6">
        <f>DAY(טבלה1[[#This Row],[published_date]])</f>
        <v>26</v>
      </c>
      <c r="V3417" s="6">
        <f>MONTH(טבלה1[[#This Row],[published_date]])</f>
        <v>6</v>
      </c>
      <c r="W3417" s="6">
        <f>YEAR(טבלה1[[#This Row],[published_date]])</f>
        <v>2014</v>
      </c>
      <c r="X3417">
        <v>1</v>
      </c>
      <c r="Y3417" t="str">
        <f>VLOOKUP(טבלה1[[#This Row],[subject_id]],Subject_id!$A$2:$B$5,2)</f>
        <v>Business Finance</v>
      </c>
      <c r="Z3417" s="7">
        <v>44114</v>
      </c>
      <c r="AA3417">
        <f>_xlfn.DAYS(טבלה1[[#This Row],[Removal_date]],טבלה1[[#This Row],[published_date]])</f>
        <v>2298</v>
      </c>
      <c r="AB3417" s="4">
        <f>טבלה1[[#This Row],[price]]*טבלה1[[#This Row],[num_subscribers]]</f>
        <v>0</v>
      </c>
    </row>
    <row r="3418" spans="1:28" x14ac:dyDescent="0.3">
      <c r="A3418">
        <v>253810</v>
      </c>
      <c r="B3418" t="s">
        <v>1454</v>
      </c>
      <c r="C3418" t="str">
        <f>LEFT(טבלה1[[#This Row],[course_title]],10)</f>
        <v>IAS 8-Acco</v>
      </c>
      <c r="D3418" t="str">
        <f>RIGHT(טבלה1[[#This Row],[course_title]],10)</f>
        <v xml:space="preserve"> Estimates</v>
      </c>
      <c r="E3418" t="str">
        <f>MID(טבלה1[[#This Row],[course_title]],2,10)</f>
        <v>AS 8-Accou</v>
      </c>
      <c r="F3418" t="s">
        <v>1455</v>
      </c>
      <c r="G3418" t="str">
        <f>REPLACE(טבלה1[[#This Row],[url]],19,3,"com")</f>
        <v>https://www.udemy.com/ias-8-accounting-policies-changes-in-accounting-estimates/</v>
      </c>
      <c r="H3418" t="b">
        <v>0</v>
      </c>
      <c r="I3418" s="4">
        <v>0</v>
      </c>
      <c r="J3418" s="5">
        <v>2122</v>
      </c>
      <c r="K3418" s="5">
        <v>30</v>
      </c>
      <c r="L3418" s="5">
        <v>15</v>
      </c>
      <c r="M3418">
        <v>1</v>
      </c>
      <c r="N3418" t="str">
        <f>VLOOKUP(טבלה1[[#This Row],[level_id]],Level_id!$A$2:$B$5,2)</f>
        <v>All levels</v>
      </c>
      <c r="O3418" t="str">
        <f>LOWER(טבלה1[[#This Row],[level_desc]])</f>
        <v>all levels</v>
      </c>
      <c r="P3418" s="3" t="str">
        <f>UPPER(טבלה1[[#This Row],[small letters]])</f>
        <v>ALL LEVELS</v>
      </c>
      <c r="Q3418">
        <f>LEN(טבלה1[[#This Row],[no spaces]])</f>
        <v>10</v>
      </c>
      <c r="R3418" t="str">
        <f>TRIM(טבלה1[[#This Row],[small letters]])</f>
        <v>all levels</v>
      </c>
      <c r="S3418" s="6">
        <v>2.5</v>
      </c>
      <c r="T3418" s="12">
        <v>41915</v>
      </c>
      <c r="U3418" s="6">
        <f>DAY(טבלה1[[#This Row],[published_date]])</f>
        <v>3</v>
      </c>
      <c r="V3418" s="6">
        <f>MONTH(טבלה1[[#This Row],[published_date]])</f>
        <v>10</v>
      </c>
      <c r="W3418" s="6">
        <f>YEAR(טבלה1[[#This Row],[published_date]])</f>
        <v>2014</v>
      </c>
      <c r="X3418">
        <v>1</v>
      </c>
      <c r="Y3418" t="str">
        <f>VLOOKUP(טבלה1[[#This Row],[subject_id]],Subject_id!$A$2:$B$5,2)</f>
        <v>Business Finance</v>
      </c>
      <c r="Z3418" s="7">
        <v>43318</v>
      </c>
      <c r="AA3418">
        <f>_xlfn.DAYS(טבלה1[[#This Row],[Removal_date]],טבלה1[[#This Row],[published_date]])</f>
        <v>1403</v>
      </c>
      <c r="AB3418" s="4">
        <f>טבלה1[[#This Row],[price]]*טבלה1[[#This Row],[num_subscribers]]</f>
        <v>0</v>
      </c>
    </row>
    <row r="3419" spans="1:28" x14ac:dyDescent="0.3">
      <c r="A3419">
        <v>255592</v>
      </c>
      <c r="B3419" t="s">
        <v>2080</v>
      </c>
      <c r="C3419" t="str">
        <f>LEFT(טבלה1[[#This Row],[course_title]],10)</f>
        <v>GuÃ­a prÃ¡</v>
      </c>
      <c r="D3419" t="str">
        <f>RIGHT(טבלה1[[#This Row],[course_title]],10)</f>
        <v>lsa de USA</v>
      </c>
      <c r="E3419" t="str">
        <f>MID(טבלה1[[#This Row],[course_title]],2,10)</f>
        <v>uÃ­a prÃ¡c</v>
      </c>
      <c r="F3419" t="s">
        <v>2081</v>
      </c>
      <c r="G3419" t="str">
        <f>REPLACE(טבלה1[[#This Row],[url]],19,3,"com")</f>
        <v>https://www.udemy.com/guia-practica-para-comprar-acciones-en-la-bolsa-de-usa/</v>
      </c>
      <c r="H3419" t="b">
        <v>0</v>
      </c>
      <c r="I3419" s="4">
        <v>0</v>
      </c>
      <c r="J3419" s="5">
        <v>4876</v>
      </c>
      <c r="K3419" s="5">
        <v>210</v>
      </c>
      <c r="L3419" s="5">
        <v>36</v>
      </c>
      <c r="M3419">
        <v>4</v>
      </c>
      <c r="N3419" t="str">
        <f>VLOOKUP(טבלה1[[#This Row],[level_id]],Level_id!$A$2:$B$5,2)</f>
        <v>Intermediate Level</v>
      </c>
      <c r="O3419" t="str">
        <f>LOWER(טבלה1[[#This Row],[level_desc]])</f>
        <v>intermediate level</v>
      </c>
      <c r="P3419" s="3" t="str">
        <f>UPPER(טבלה1[[#This Row],[small letters]])</f>
        <v>INTERMEDIATE LEVEL</v>
      </c>
      <c r="Q3419">
        <f>LEN(טבלה1[[#This Row],[no spaces]])</f>
        <v>18</v>
      </c>
      <c r="R3419" t="str">
        <f>TRIM(טבלה1[[#This Row],[small letters]])</f>
        <v>intermediate level</v>
      </c>
      <c r="S3419" s="6">
        <v>4.5</v>
      </c>
      <c r="T3419" s="12">
        <v>41893</v>
      </c>
      <c r="U3419" s="6">
        <f>DAY(טבלה1[[#This Row],[published_date]])</f>
        <v>11</v>
      </c>
      <c r="V3419" s="6">
        <f>MONTH(טבלה1[[#This Row],[published_date]])</f>
        <v>9</v>
      </c>
      <c r="W3419" s="6">
        <f>YEAR(טבלה1[[#This Row],[published_date]])</f>
        <v>2014</v>
      </c>
      <c r="X3419">
        <v>1</v>
      </c>
      <c r="Y3419" t="str">
        <f>VLOOKUP(טבלה1[[#This Row],[subject_id]],Subject_id!$A$2:$B$5,2)</f>
        <v>Business Finance</v>
      </c>
      <c r="Z3419" s="7">
        <v>44114</v>
      </c>
      <c r="AA3419">
        <f>_xlfn.DAYS(טבלה1[[#This Row],[Removal_date]],טבלה1[[#This Row],[published_date]])</f>
        <v>2221</v>
      </c>
      <c r="AB3419" s="4">
        <f>טבלה1[[#This Row],[price]]*טבלה1[[#This Row],[num_subscribers]]</f>
        <v>0</v>
      </c>
    </row>
    <row r="3420" spans="1:28" x14ac:dyDescent="0.3">
      <c r="A3420">
        <v>264790</v>
      </c>
      <c r="B3420" t="s">
        <v>7259</v>
      </c>
      <c r="C3420" t="str">
        <f>LEFT(טבלה1[[#This Row],[course_title]],10)</f>
        <v>How to Ins</v>
      </c>
      <c r="D3420" t="str">
        <f>RIGHT(טבלה1[[#This Row],[course_title]],10)</f>
        <v>om Scratch</v>
      </c>
      <c r="E3420" t="str">
        <f>MID(טבלה1[[#This Row],[course_title]],2,10)</f>
        <v>ow to Inst</v>
      </c>
      <c r="F3420" t="s">
        <v>7260</v>
      </c>
      <c r="G3420" t="str">
        <f>REPLACE(טבלה1[[#This Row],[url]],19,3,"com")</f>
        <v>https://www.udemy.com/install-wordpress/</v>
      </c>
      <c r="H3420" t="b">
        <v>0</v>
      </c>
      <c r="I3420" s="4">
        <v>0</v>
      </c>
      <c r="J3420" s="5">
        <v>8415</v>
      </c>
      <c r="K3420" s="5">
        <v>56</v>
      </c>
      <c r="L3420" s="5">
        <v>13</v>
      </c>
      <c r="M3420">
        <v>2</v>
      </c>
      <c r="N3420" t="str">
        <f>VLOOKUP(טבלה1[[#This Row],[level_id]],Level_id!$A$2:$B$5,2)</f>
        <v>Beginner Level</v>
      </c>
      <c r="O3420" t="str">
        <f>LOWER(טבלה1[[#This Row],[level_desc]])</f>
        <v>beginner level</v>
      </c>
      <c r="P3420" s="3" t="str">
        <f>UPPER(טבלה1[[#This Row],[small letters]])</f>
        <v>BEGINNER LEVEL</v>
      </c>
      <c r="Q3420">
        <f>LEN(טבלה1[[#This Row],[no spaces]])</f>
        <v>14</v>
      </c>
      <c r="R3420" t="str">
        <f>TRIM(טבלה1[[#This Row],[small letters]])</f>
        <v>beginner level</v>
      </c>
      <c r="S3420" s="6">
        <v>1</v>
      </c>
      <c r="T3420" s="12">
        <v>41839</v>
      </c>
      <c r="U3420" s="6">
        <f>DAY(טבלה1[[#This Row],[published_date]])</f>
        <v>19</v>
      </c>
      <c r="V3420" s="6">
        <f>MONTH(טבלה1[[#This Row],[published_date]])</f>
        <v>7</v>
      </c>
      <c r="W3420" s="6">
        <f>YEAR(טבלה1[[#This Row],[published_date]])</f>
        <v>2014</v>
      </c>
      <c r="X3420">
        <v>4</v>
      </c>
      <c r="Y3420" t="str">
        <f>VLOOKUP(טבלה1[[#This Row],[subject_id]],Subject_id!$A$2:$B$5,2)</f>
        <v>Web Development</v>
      </c>
      <c r="Z3420" s="7">
        <v>43465</v>
      </c>
      <c r="AA3420">
        <f>_xlfn.DAYS(טבלה1[[#This Row],[Removal_date]],טבלה1[[#This Row],[published_date]])</f>
        <v>1626</v>
      </c>
      <c r="AB3420" s="4">
        <f>טבלה1[[#This Row],[price]]*טבלה1[[#This Row],[num_subscribers]]</f>
        <v>0</v>
      </c>
    </row>
    <row r="3421" spans="1:28" x14ac:dyDescent="0.3">
      <c r="A3421">
        <v>265960</v>
      </c>
      <c r="B3421" t="s">
        <v>226</v>
      </c>
      <c r="C3421" t="str">
        <f>LEFT(טבלה1[[#This Row],[course_title]],10)</f>
        <v>Fundamenta</v>
      </c>
      <c r="D3421" t="str">
        <f>RIGHT(טבלה1[[#This Row],[course_title]],10)</f>
        <v>ex Trading</v>
      </c>
      <c r="E3421" t="str">
        <f>MID(טבלה1[[#This Row],[course_title]],2,10)</f>
        <v>undamental</v>
      </c>
      <c r="F3421" t="s">
        <v>227</v>
      </c>
      <c r="G3421" t="str">
        <f>REPLACE(טבלה1[[#This Row],[url]],19,3,"com")</f>
        <v>https://www.udemy.com/fundamentals-of-forex-trading/</v>
      </c>
      <c r="H3421" t="b">
        <v>0</v>
      </c>
      <c r="I3421" s="4">
        <v>0</v>
      </c>
      <c r="J3421" s="5">
        <v>17160</v>
      </c>
      <c r="K3421" s="5">
        <v>620</v>
      </c>
      <c r="L3421" s="5">
        <v>23</v>
      </c>
      <c r="M3421">
        <v>1</v>
      </c>
      <c r="N3421" t="str">
        <f>VLOOKUP(טבלה1[[#This Row],[level_id]],Level_id!$A$2:$B$5,2)</f>
        <v>All levels</v>
      </c>
      <c r="O3421" t="str">
        <f>LOWER(טבלה1[[#This Row],[level_desc]])</f>
        <v>all levels</v>
      </c>
      <c r="P3421" s="3" t="str">
        <f>UPPER(טבלה1[[#This Row],[small letters]])</f>
        <v>ALL LEVELS</v>
      </c>
      <c r="Q3421">
        <f>LEN(טבלה1[[#This Row],[no spaces]])</f>
        <v>10</v>
      </c>
      <c r="R3421" t="str">
        <f>TRIM(טבלה1[[#This Row],[small letters]])</f>
        <v>all levels</v>
      </c>
      <c r="S3421" s="6">
        <v>1</v>
      </c>
      <c r="T3421" s="12">
        <v>41880</v>
      </c>
      <c r="U3421" s="6">
        <f>DAY(טבלה1[[#This Row],[published_date]])</f>
        <v>29</v>
      </c>
      <c r="V3421" s="6">
        <f>MONTH(טבלה1[[#This Row],[published_date]])</f>
        <v>8</v>
      </c>
      <c r="W3421" s="6">
        <f>YEAR(טבלה1[[#This Row],[published_date]])</f>
        <v>2014</v>
      </c>
      <c r="X3421">
        <v>1</v>
      </c>
      <c r="Y3421" t="str">
        <f>VLOOKUP(טבלה1[[#This Row],[subject_id]],Subject_id!$A$2:$B$5,2)</f>
        <v>Business Finance</v>
      </c>
      <c r="Z3421" s="7">
        <v>43408</v>
      </c>
      <c r="AA3421">
        <f>_xlfn.DAYS(טבלה1[[#This Row],[Removal_date]],טבלה1[[#This Row],[published_date]])</f>
        <v>1528</v>
      </c>
      <c r="AB3421" s="4">
        <f>טבלה1[[#This Row],[price]]*טבלה1[[#This Row],[num_subscribers]]</f>
        <v>0</v>
      </c>
    </row>
    <row r="3422" spans="1:28" x14ac:dyDescent="0.3">
      <c r="A3422">
        <v>267560</v>
      </c>
      <c r="B3422" t="s">
        <v>5294</v>
      </c>
      <c r="C3422" t="str">
        <f>LEFT(טבלה1[[#This Row],[course_title]],10)</f>
        <v>Learn E-Co</v>
      </c>
      <c r="D3422" t="str">
        <f>RIGHT(טבלה1[[#This Row],[course_title]],10)</f>
        <v>m Scratch!</v>
      </c>
      <c r="E3422" t="str">
        <f>MID(טבלה1[[#This Row],[course_title]],2,10)</f>
        <v>earn E-Com</v>
      </c>
      <c r="F3422" t="s">
        <v>5295</v>
      </c>
      <c r="G3422" t="str">
        <f>REPLACE(טבלה1[[#This Row],[url]],19,3,"com")</f>
        <v>https://www.udemy.com/ecommerce-website-in-php-mysqli/</v>
      </c>
      <c r="H3422" t="b">
        <v>0</v>
      </c>
      <c r="I3422" s="4">
        <v>0</v>
      </c>
      <c r="J3422" s="5">
        <v>29990</v>
      </c>
      <c r="K3422" s="5">
        <v>1342</v>
      </c>
      <c r="L3422" s="5">
        <v>87</v>
      </c>
      <c r="M3422">
        <v>1</v>
      </c>
      <c r="N3422" t="str">
        <f>VLOOKUP(טבלה1[[#This Row],[level_id]],Level_id!$A$2:$B$5,2)</f>
        <v>All levels</v>
      </c>
      <c r="O3422" t="str">
        <f>LOWER(טבלה1[[#This Row],[level_desc]])</f>
        <v>all levels</v>
      </c>
      <c r="P3422" s="3" t="str">
        <f>UPPER(טבלה1[[#This Row],[small letters]])</f>
        <v>ALL LEVELS</v>
      </c>
      <c r="Q3422">
        <f>LEN(טבלה1[[#This Row],[no spaces]])</f>
        <v>10</v>
      </c>
      <c r="R3422" t="str">
        <f>TRIM(טבלה1[[#This Row],[small letters]])</f>
        <v>all levels</v>
      </c>
      <c r="S3422" s="6">
        <v>17.5</v>
      </c>
      <c r="T3422" s="12">
        <v>41861</v>
      </c>
      <c r="U3422" s="6">
        <f>DAY(טבלה1[[#This Row],[published_date]])</f>
        <v>10</v>
      </c>
      <c r="V3422" s="6">
        <f>MONTH(טבלה1[[#This Row],[published_date]])</f>
        <v>8</v>
      </c>
      <c r="W3422" s="6">
        <f>YEAR(טבלה1[[#This Row],[published_date]])</f>
        <v>2014</v>
      </c>
      <c r="X3422">
        <v>4</v>
      </c>
      <c r="Y3422" t="str">
        <f>VLOOKUP(טבלה1[[#This Row],[subject_id]],Subject_id!$A$2:$B$5,2)</f>
        <v>Web Development</v>
      </c>
      <c r="Z3422" s="7">
        <v>43734</v>
      </c>
      <c r="AA3422">
        <f>_xlfn.DAYS(טבלה1[[#This Row],[Removal_date]],טבלה1[[#This Row],[published_date]])</f>
        <v>1873</v>
      </c>
      <c r="AB3422" s="4">
        <f>טבלה1[[#This Row],[price]]*טבלה1[[#This Row],[num_subscribers]]</f>
        <v>0</v>
      </c>
    </row>
    <row r="3423" spans="1:28" x14ac:dyDescent="0.3">
      <c r="A3423">
        <v>270844</v>
      </c>
      <c r="B3423" t="s">
        <v>1396</v>
      </c>
      <c r="C3423" t="str">
        <f>LEFT(טבלה1[[#This Row],[course_title]],10)</f>
        <v>IAS 1-Pres</v>
      </c>
      <c r="D3423" t="str">
        <f>RIGHT(טבלה1[[#This Row],[course_title]],10)</f>
        <v xml:space="preserve">tatements </v>
      </c>
      <c r="E3423" t="str">
        <f>MID(טבלה1[[#This Row],[course_title]],2,10)</f>
        <v>AS 1-Prese</v>
      </c>
      <c r="F3423" t="s">
        <v>1397</v>
      </c>
      <c r="G3423" t="str">
        <f>REPLACE(טבלה1[[#This Row],[url]],19,3,"com")</f>
        <v>https://www.udemy.com/ias-1-presentation-of-financial-statements/</v>
      </c>
      <c r="H3423" t="b">
        <v>0</v>
      </c>
      <c r="I3423" s="4">
        <v>0</v>
      </c>
      <c r="J3423" s="5">
        <v>2674</v>
      </c>
      <c r="K3423" s="5">
        <v>81</v>
      </c>
      <c r="L3423" s="5">
        <v>8</v>
      </c>
      <c r="M3423">
        <v>1</v>
      </c>
      <c r="N3423" t="str">
        <f>VLOOKUP(טבלה1[[#This Row],[level_id]],Level_id!$A$2:$B$5,2)</f>
        <v>All levels</v>
      </c>
      <c r="O3423" t="str">
        <f>LOWER(טבלה1[[#This Row],[level_desc]])</f>
        <v>all levels</v>
      </c>
      <c r="P3423" s="3" t="str">
        <f>UPPER(טבלה1[[#This Row],[small letters]])</f>
        <v>ALL LEVELS</v>
      </c>
      <c r="Q3423">
        <f>LEN(טבלה1[[#This Row],[no spaces]])</f>
        <v>10</v>
      </c>
      <c r="R3423" t="str">
        <f>TRIM(טבלה1[[#This Row],[small letters]])</f>
        <v>all levels</v>
      </c>
      <c r="S3423" s="6">
        <v>1</v>
      </c>
      <c r="T3423" s="12">
        <v>41915</v>
      </c>
      <c r="U3423" s="6">
        <f>DAY(טבלה1[[#This Row],[published_date]])</f>
        <v>3</v>
      </c>
      <c r="V3423" s="6">
        <f>MONTH(טבלה1[[#This Row],[published_date]])</f>
        <v>10</v>
      </c>
      <c r="W3423" s="6">
        <f>YEAR(טבלה1[[#This Row],[published_date]])</f>
        <v>2014</v>
      </c>
      <c r="X3423">
        <v>1</v>
      </c>
      <c r="Y3423" t="str">
        <f>VLOOKUP(טבלה1[[#This Row],[subject_id]],Subject_id!$A$2:$B$5,2)</f>
        <v>Business Finance</v>
      </c>
      <c r="Z3423" s="7">
        <v>43318</v>
      </c>
      <c r="AA3423">
        <f>_xlfn.DAYS(טבלה1[[#This Row],[Removal_date]],טבלה1[[#This Row],[published_date]])</f>
        <v>1403</v>
      </c>
      <c r="AB3423" s="4">
        <f>טבלה1[[#This Row],[price]]*טבלה1[[#This Row],[num_subscribers]]</f>
        <v>0</v>
      </c>
    </row>
    <row r="3424" spans="1:28" x14ac:dyDescent="0.3">
      <c r="A3424">
        <v>270976</v>
      </c>
      <c r="B3424" t="s">
        <v>7329</v>
      </c>
      <c r="C3424" t="str">
        <f>LEFT(טבלה1[[#This Row],[course_title]],10)</f>
        <v>A how to g</v>
      </c>
      <c r="D3424" t="str">
        <f>RIGHT(טבלה1[[#This Row],[course_title]],10)</f>
        <v>de in HTML</v>
      </c>
      <c r="E3424" t="str">
        <f>MID(טבלה1[[#This Row],[course_title]],2,10)</f>
        <v xml:space="preserve"> how to gu</v>
      </c>
      <c r="F3424" t="s">
        <v>7330</v>
      </c>
      <c r="G3424" t="str">
        <f>REPLACE(טבלה1[[#This Row],[url]],19,3,"com")</f>
        <v>https://www.udemy.com/a-how-to-guide-in-html/</v>
      </c>
      <c r="H3424" t="b">
        <v>0</v>
      </c>
      <c r="I3424" s="4">
        <v>0</v>
      </c>
      <c r="J3424" s="5">
        <v>7318</v>
      </c>
      <c r="K3424" s="5">
        <v>205</v>
      </c>
      <c r="L3424" s="5">
        <v>8</v>
      </c>
      <c r="M3424">
        <v>2</v>
      </c>
      <c r="N3424" t="str">
        <f>VLOOKUP(טבלה1[[#This Row],[level_id]],Level_id!$A$2:$B$5,2)</f>
        <v>Beginner Level</v>
      </c>
      <c r="O3424" t="str">
        <f>LOWER(טבלה1[[#This Row],[level_desc]])</f>
        <v>beginner level</v>
      </c>
      <c r="P3424" s="3" t="str">
        <f>UPPER(טבלה1[[#This Row],[small letters]])</f>
        <v>BEGINNER LEVEL</v>
      </c>
      <c r="Q3424">
        <f>LEN(טבלה1[[#This Row],[no spaces]])</f>
        <v>14</v>
      </c>
      <c r="R3424" t="str">
        <f>TRIM(טבלה1[[#This Row],[small letters]])</f>
        <v>beginner level</v>
      </c>
      <c r="S3424" s="6">
        <v>0.58333333300000001</v>
      </c>
      <c r="T3424" s="12">
        <v>41861</v>
      </c>
      <c r="U3424" s="6">
        <f>DAY(טבלה1[[#This Row],[published_date]])</f>
        <v>10</v>
      </c>
      <c r="V3424" s="6">
        <f>MONTH(טבלה1[[#This Row],[published_date]])</f>
        <v>8</v>
      </c>
      <c r="W3424" s="6">
        <f>YEAR(טבלה1[[#This Row],[published_date]])</f>
        <v>2014</v>
      </c>
      <c r="X3424">
        <v>4</v>
      </c>
      <c r="Y3424" t="str">
        <f>VLOOKUP(טבלה1[[#This Row],[subject_id]],Subject_id!$A$2:$B$5,2)</f>
        <v>Web Development</v>
      </c>
      <c r="Z3424" s="7">
        <v>43465</v>
      </c>
      <c r="AA3424">
        <f>_xlfn.DAYS(טבלה1[[#This Row],[Removal_date]],טבלה1[[#This Row],[published_date]])</f>
        <v>1604</v>
      </c>
      <c r="AB3424" s="4">
        <f>טבלה1[[#This Row],[price]]*טבלה1[[#This Row],[num_subscribers]]</f>
        <v>0</v>
      </c>
    </row>
    <row r="3425" spans="1:28" x14ac:dyDescent="0.3">
      <c r="A3425">
        <v>283780</v>
      </c>
      <c r="B3425" t="s">
        <v>594</v>
      </c>
      <c r="C3425" t="str">
        <f>LEFT(טבלה1[[#This Row],[course_title]],10)</f>
        <v>Build a DC</v>
      </c>
      <c r="D3425" t="str">
        <f>RIGHT(טבלה1[[#This Row],[course_title]],10)</f>
        <v>om Scratch</v>
      </c>
      <c r="E3425" t="str">
        <f>MID(טבלה1[[#This Row],[course_title]],2,10)</f>
        <v>uild a DCF</v>
      </c>
      <c r="F3425" t="s">
        <v>595</v>
      </c>
      <c r="G3425" t="str">
        <f>REPLACE(טבלה1[[#This Row],[url]],19,3,"com")</f>
        <v>https://www.udemy.com/build-a-dcf-model/</v>
      </c>
      <c r="H3425" t="b">
        <v>0</v>
      </c>
      <c r="I3425" s="4">
        <v>0</v>
      </c>
      <c r="J3425" s="5">
        <v>4653</v>
      </c>
      <c r="K3425" s="5">
        <v>395</v>
      </c>
      <c r="L3425" s="5">
        <v>5</v>
      </c>
      <c r="M3425">
        <v>1</v>
      </c>
      <c r="N3425" t="str">
        <f>VLOOKUP(טבלה1[[#This Row],[level_id]],Level_id!$A$2:$B$5,2)</f>
        <v>All levels</v>
      </c>
      <c r="O3425" t="str">
        <f>LOWER(טבלה1[[#This Row],[level_desc]])</f>
        <v>all levels</v>
      </c>
      <c r="P3425" s="3" t="str">
        <f>UPPER(טבלה1[[#This Row],[small letters]])</f>
        <v>ALL LEVELS</v>
      </c>
      <c r="Q3425">
        <f>LEN(טבלה1[[#This Row],[no spaces]])</f>
        <v>10</v>
      </c>
      <c r="R3425" t="str">
        <f>TRIM(טבלה1[[#This Row],[small letters]])</f>
        <v>all levels</v>
      </c>
      <c r="S3425" s="6">
        <v>0.51666666699999997</v>
      </c>
      <c r="T3425" s="12">
        <v>41896</v>
      </c>
      <c r="U3425" s="6">
        <f>DAY(טבלה1[[#This Row],[published_date]])</f>
        <v>14</v>
      </c>
      <c r="V3425" s="6">
        <f>MONTH(טבלה1[[#This Row],[published_date]])</f>
        <v>9</v>
      </c>
      <c r="W3425" s="6">
        <f>YEAR(טבלה1[[#This Row],[published_date]])</f>
        <v>2014</v>
      </c>
      <c r="X3425">
        <v>1</v>
      </c>
      <c r="Y3425" t="str">
        <f>VLOOKUP(טבלה1[[#This Row],[subject_id]],Subject_id!$A$2:$B$5,2)</f>
        <v>Business Finance</v>
      </c>
      <c r="Z3425" s="7">
        <v>43318</v>
      </c>
      <c r="AA3425">
        <f>_xlfn.DAYS(טבלה1[[#This Row],[Removal_date]],טבלה1[[#This Row],[published_date]])</f>
        <v>1422</v>
      </c>
      <c r="AB3425" s="4">
        <f>טבלה1[[#This Row],[price]]*טבלה1[[#This Row],[num_subscribers]]</f>
        <v>0</v>
      </c>
    </row>
    <row r="3426" spans="1:28" x14ac:dyDescent="0.3">
      <c r="A3426">
        <v>286070</v>
      </c>
      <c r="B3426" t="s">
        <v>4362</v>
      </c>
      <c r="C3426" t="str">
        <f>LEFT(טבלה1[[#This Row],[course_title]],10)</f>
        <v>5 leccione</v>
      </c>
      <c r="D3426" t="str">
        <f>RIGHT(טבלה1[[#This Row],[course_title]],10)</f>
        <v>debe tomar</v>
      </c>
      <c r="E3426" t="str">
        <f>MID(טבלה1[[#This Row],[course_title]],2,10)</f>
        <v xml:space="preserve"> lecciones</v>
      </c>
      <c r="F3426" t="s">
        <v>4363</v>
      </c>
      <c r="G3426" t="str">
        <f>REPLACE(טבלה1[[#This Row],[url]],19,3,"com")</f>
        <v>https://www.udemy.com/5-lecciones-que-todo-guitarrista-debe-tomar/</v>
      </c>
      <c r="H3426" t="b">
        <v>0</v>
      </c>
      <c r="I3426" s="4">
        <v>0</v>
      </c>
      <c r="J3426" s="5">
        <v>4452</v>
      </c>
      <c r="K3426" s="5">
        <v>263</v>
      </c>
      <c r="L3426" s="5">
        <v>14</v>
      </c>
      <c r="M3426">
        <v>2</v>
      </c>
      <c r="N3426" t="str">
        <f>VLOOKUP(טבלה1[[#This Row],[level_id]],Level_id!$A$2:$B$5,2)</f>
        <v>Beginner Level</v>
      </c>
      <c r="O3426" t="str">
        <f>LOWER(טבלה1[[#This Row],[level_desc]])</f>
        <v>beginner level</v>
      </c>
      <c r="P3426" s="3" t="str">
        <f>UPPER(טבלה1[[#This Row],[small letters]])</f>
        <v>BEGINNER LEVEL</v>
      </c>
      <c r="Q3426">
        <f>LEN(טבלה1[[#This Row],[no spaces]])</f>
        <v>14</v>
      </c>
      <c r="R3426" t="str">
        <f>TRIM(טבלה1[[#This Row],[small letters]])</f>
        <v>beginner level</v>
      </c>
      <c r="S3426" s="6">
        <v>1</v>
      </c>
      <c r="T3426" s="12">
        <v>41874</v>
      </c>
      <c r="U3426" s="6">
        <f>DAY(טבלה1[[#This Row],[published_date]])</f>
        <v>23</v>
      </c>
      <c r="V3426" s="6">
        <f>MONTH(טבלה1[[#This Row],[published_date]])</f>
        <v>8</v>
      </c>
      <c r="W3426" s="6">
        <f>YEAR(טבלה1[[#This Row],[published_date]])</f>
        <v>2014</v>
      </c>
      <c r="X3426">
        <v>3</v>
      </c>
      <c r="Y3426" t="str">
        <f>VLOOKUP(טבלה1[[#This Row],[subject_id]],Subject_id!$A$2:$B$5,2)</f>
        <v>Musical Instruments</v>
      </c>
      <c r="Z3426" s="7">
        <v>43465</v>
      </c>
      <c r="AA3426">
        <f>_xlfn.DAYS(טבלה1[[#This Row],[Removal_date]],טבלה1[[#This Row],[published_date]])</f>
        <v>1591</v>
      </c>
      <c r="AB3426" s="4">
        <f>טבלה1[[#This Row],[price]]*טבלה1[[#This Row],[num_subscribers]]</f>
        <v>0</v>
      </c>
    </row>
    <row r="3427" spans="1:28" x14ac:dyDescent="0.3">
      <c r="A3427">
        <v>288854</v>
      </c>
      <c r="B3427" t="s">
        <v>4442</v>
      </c>
      <c r="C3427" t="str">
        <f>LEFT(טבלה1[[#This Row],[course_title]],10)</f>
        <v>Beginner's</v>
      </c>
      <c r="D3427" t="str">
        <f>RIGHT(טבלה1[[#This Row],[course_title]],10)</f>
        <v>nd Chords!</v>
      </c>
      <c r="E3427" t="str">
        <f>MID(טבלה1[[#This Row],[course_title]],2,10)</f>
        <v xml:space="preserve">eginner's </v>
      </c>
      <c r="F3427" t="s">
        <v>4443</v>
      </c>
      <c r="G3427" t="str">
        <f>REPLACE(טבלה1[[#This Row],[url]],19,3,"com")</f>
        <v>https://www.udemy.com/beginners-guitar-tuning-strumming-and-chords/</v>
      </c>
      <c r="H3427" t="b">
        <v>0</v>
      </c>
      <c r="I3427" s="4">
        <v>0</v>
      </c>
      <c r="J3427" s="5">
        <v>2577</v>
      </c>
      <c r="K3427" s="5">
        <v>30</v>
      </c>
      <c r="L3427" s="5">
        <v>6</v>
      </c>
      <c r="M3427">
        <v>2</v>
      </c>
      <c r="N3427" t="str">
        <f>VLOOKUP(טבלה1[[#This Row],[level_id]],Level_id!$A$2:$B$5,2)</f>
        <v>Beginner Level</v>
      </c>
      <c r="O3427" t="str">
        <f>LOWER(טבלה1[[#This Row],[level_desc]])</f>
        <v>beginner level</v>
      </c>
      <c r="P3427" s="3" t="str">
        <f>UPPER(טבלה1[[#This Row],[small letters]])</f>
        <v>BEGINNER LEVEL</v>
      </c>
      <c r="Q3427">
        <f>LEN(טבלה1[[#This Row],[no spaces]])</f>
        <v>14</v>
      </c>
      <c r="R3427" t="str">
        <f>TRIM(טבלה1[[#This Row],[small letters]])</f>
        <v>beginner level</v>
      </c>
      <c r="S3427" s="6">
        <v>0.61666666699999995</v>
      </c>
      <c r="T3427" s="12">
        <v>42188</v>
      </c>
      <c r="U3427" s="6">
        <f>DAY(טבלה1[[#This Row],[published_date]])</f>
        <v>3</v>
      </c>
      <c r="V3427" s="6">
        <f>MONTH(טבלה1[[#This Row],[published_date]])</f>
        <v>7</v>
      </c>
      <c r="W3427" s="6">
        <f>YEAR(טבלה1[[#This Row],[published_date]])</f>
        <v>2015</v>
      </c>
      <c r="X3427">
        <v>3</v>
      </c>
      <c r="Y3427" t="str">
        <f>VLOOKUP(טבלה1[[#This Row],[subject_id]],Subject_id!$A$2:$B$5,2)</f>
        <v>Musical Instruments</v>
      </c>
      <c r="Z3427" s="7">
        <v>43465</v>
      </c>
      <c r="AA3427">
        <f>_xlfn.DAYS(טבלה1[[#This Row],[Removal_date]],טבלה1[[#This Row],[published_date]])</f>
        <v>1277</v>
      </c>
      <c r="AB3427" s="4">
        <f>טבלה1[[#This Row],[price]]*טבלה1[[#This Row],[num_subscribers]]</f>
        <v>0</v>
      </c>
    </row>
    <row r="3428" spans="1:28" x14ac:dyDescent="0.3">
      <c r="A3428">
        <v>294408</v>
      </c>
      <c r="B3428" t="s">
        <v>7011</v>
      </c>
      <c r="C3428" t="str">
        <f>LEFT(טבלה1[[#This Row],[course_title]],10)</f>
        <v>Learn to M</v>
      </c>
      <c r="D3428" t="str">
        <f>RIGHT(טבלה1[[#This Row],[course_title]],10)</f>
        <v>sing HTML5</v>
      </c>
      <c r="E3428" t="str">
        <f>MID(טבלה1[[#This Row],[course_title]],2,10)</f>
        <v>earn to Ma</v>
      </c>
      <c r="F3428" t="s">
        <v>7012</v>
      </c>
      <c r="G3428" t="str">
        <f>REPLACE(טבלה1[[#This Row],[url]],19,3,"com")</f>
        <v>https://www.udemy.com/learn-to-make-an-animated-image-gallery-using-html5/</v>
      </c>
      <c r="H3428" t="b">
        <v>0</v>
      </c>
      <c r="I3428" s="4">
        <v>0</v>
      </c>
      <c r="J3428" s="5">
        <v>11080</v>
      </c>
      <c r="K3428" s="5">
        <v>165</v>
      </c>
      <c r="L3428" s="5">
        <v>7</v>
      </c>
      <c r="M3428">
        <v>2</v>
      </c>
      <c r="N3428" t="str">
        <f>VLOOKUP(טבלה1[[#This Row],[level_id]],Level_id!$A$2:$B$5,2)</f>
        <v>Beginner Level</v>
      </c>
      <c r="O3428" t="str">
        <f>LOWER(טבלה1[[#This Row],[level_desc]])</f>
        <v>beginner level</v>
      </c>
      <c r="P3428" s="3" t="str">
        <f>UPPER(טבלה1[[#This Row],[small letters]])</f>
        <v>BEGINNER LEVEL</v>
      </c>
      <c r="Q3428">
        <f>LEN(טבלה1[[#This Row],[no spaces]])</f>
        <v>14</v>
      </c>
      <c r="R3428" t="str">
        <f>TRIM(טבלה1[[#This Row],[small letters]])</f>
        <v>beginner level</v>
      </c>
      <c r="S3428" s="6">
        <v>1</v>
      </c>
      <c r="T3428" s="12">
        <v>41963</v>
      </c>
      <c r="U3428" s="6">
        <f>DAY(טבלה1[[#This Row],[published_date]])</f>
        <v>20</v>
      </c>
      <c r="V3428" s="6">
        <f>MONTH(טבלה1[[#This Row],[published_date]])</f>
        <v>11</v>
      </c>
      <c r="W3428" s="6">
        <f>YEAR(טבלה1[[#This Row],[published_date]])</f>
        <v>2014</v>
      </c>
      <c r="X3428">
        <v>4</v>
      </c>
      <c r="Y3428" t="str">
        <f>VLOOKUP(טבלה1[[#This Row],[subject_id]],Subject_id!$A$2:$B$5,2)</f>
        <v>Web Development</v>
      </c>
      <c r="Z3428" s="7">
        <v>43465</v>
      </c>
      <c r="AA3428">
        <f>_xlfn.DAYS(טבלה1[[#This Row],[Removal_date]],טבלה1[[#This Row],[published_date]])</f>
        <v>1502</v>
      </c>
      <c r="AB3428" s="4">
        <f>טבלה1[[#This Row],[price]]*טבלה1[[#This Row],[num_subscribers]]</f>
        <v>0</v>
      </c>
    </row>
    <row r="3429" spans="1:28" x14ac:dyDescent="0.3">
      <c r="A3429">
        <v>294794</v>
      </c>
      <c r="B3429" t="s">
        <v>5553</v>
      </c>
      <c r="C3429" t="str">
        <f>LEFT(טבלה1[[#This Row],[course_title]],10)</f>
        <v xml:space="preserve">Create An </v>
      </c>
      <c r="D3429" t="str">
        <f>RIGHT(טבלה1[[#This Row],[course_title]],10)</f>
        <v>om Scratch</v>
      </c>
      <c r="E3429" t="str">
        <f>MID(טבלה1[[#This Row],[course_title]],2,10)</f>
        <v>reate An H</v>
      </c>
      <c r="F3429" t="s">
        <v>5554</v>
      </c>
      <c r="G3429" t="str">
        <f>REPLACE(טבלה1[[#This Row],[url]],19,3,"com")</f>
        <v>https://www.udemy.com/html5-video-player/</v>
      </c>
      <c r="H3429" t="b">
        <v>0</v>
      </c>
      <c r="I3429" s="4">
        <v>0</v>
      </c>
      <c r="J3429" s="5">
        <v>32260</v>
      </c>
      <c r="K3429" s="5">
        <v>1005</v>
      </c>
      <c r="L3429" s="5">
        <v>12</v>
      </c>
      <c r="M3429">
        <v>2</v>
      </c>
      <c r="N3429" t="str">
        <f>VLOOKUP(טבלה1[[#This Row],[level_id]],Level_id!$A$2:$B$5,2)</f>
        <v>Beginner Level</v>
      </c>
      <c r="O3429" t="str">
        <f>LOWER(טבלה1[[#This Row],[level_desc]])</f>
        <v>beginner level</v>
      </c>
      <c r="P3429" s="3" t="str">
        <f>UPPER(טבלה1[[#This Row],[small letters]])</f>
        <v>BEGINNER LEVEL</v>
      </c>
      <c r="Q3429">
        <f>LEN(טבלה1[[#This Row],[no spaces]])</f>
        <v>14</v>
      </c>
      <c r="R3429" t="str">
        <f>TRIM(טבלה1[[#This Row],[small letters]])</f>
        <v>beginner level</v>
      </c>
      <c r="S3429" s="6">
        <v>1.5</v>
      </c>
      <c r="T3429" s="12">
        <v>41887</v>
      </c>
      <c r="U3429" s="6">
        <f>DAY(טבלה1[[#This Row],[published_date]])</f>
        <v>5</v>
      </c>
      <c r="V3429" s="6">
        <f>MONTH(טבלה1[[#This Row],[published_date]])</f>
        <v>9</v>
      </c>
      <c r="W3429" s="6">
        <f>YEAR(טבלה1[[#This Row],[published_date]])</f>
        <v>2014</v>
      </c>
      <c r="X3429">
        <v>4</v>
      </c>
      <c r="Y3429" t="str">
        <f>VLOOKUP(טבלה1[[#This Row],[subject_id]],Subject_id!$A$2:$B$5,2)</f>
        <v>Web Development</v>
      </c>
      <c r="Z3429" s="7">
        <v>43465</v>
      </c>
      <c r="AA3429">
        <f>_xlfn.DAYS(טבלה1[[#This Row],[Removal_date]],טבלה1[[#This Row],[published_date]])</f>
        <v>1578</v>
      </c>
      <c r="AB3429" s="4">
        <f>טבלה1[[#This Row],[price]]*טבלה1[[#This Row],[num_subscribers]]</f>
        <v>0</v>
      </c>
    </row>
    <row r="3430" spans="1:28" x14ac:dyDescent="0.3">
      <c r="A3430">
        <v>295843</v>
      </c>
      <c r="B3430" t="s">
        <v>6214</v>
      </c>
      <c r="C3430" t="str">
        <f>LEFT(טבלה1[[#This Row],[course_title]],10)</f>
        <v>Introducti</v>
      </c>
      <c r="D3430" t="str">
        <f>RIGHT(טבלה1[[#This Row],[course_title]],10)</f>
        <v xml:space="preserve"> Laravel 4</v>
      </c>
      <c r="E3430" t="str">
        <f>MID(טבלה1[[#This Row],[course_title]],2,10)</f>
        <v>ntroductio</v>
      </c>
      <c r="F3430" t="s">
        <v>6215</v>
      </c>
      <c r="G3430" t="str">
        <f>REPLACE(טבלה1[[#This Row],[url]],19,3,"com")</f>
        <v>https://www.udemy.com/introduction-to-laravel-4/</v>
      </c>
      <c r="H3430" t="b">
        <v>0</v>
      </c>
      <c r="I3430" s="4">
        <v>0</v>
      </c>
      <c r="J3430" s="5">
        <v>9110</v>
      </c>
      <c r="K3430" s="5">
        <v>411</v>
      </c>
      <c r="L3430" s="5">
        <v>22</v>
      </c>
      <c r="M3430">
        <v>1</v>
      </c>
      <c r="N3430" t="str">
        <f>VLOOKUP(טבלה1[[#This Row],[level_id]],Level_id!$A$2:$B$5,2)</f>
        <v>All levels</v>
      </c>
      <c r="O3430" t="str">
        <f>LOWER(טבלה1[[#This Row],[level_desc]])</f>
        <v>all levels</v>
      </c>
      <c r="P3430" s="3" t="str">
        <f>UPPER(טבלה1[[#This Row],[small letters]])</f>
        <v>ALL LEVELS</v>
      </c>
      <c r="Q3430">
        <f>LEN(טבלה1[[#This Row],[no spaces]])</f>
        <v>10</v>
      </c>
      <c r="R3430" t="str">
        <f>TRIM(טבלה1[[#This Row],[small letters]])</f>
        <v>all levels</v>
      </c>
      <c r="S3430" s="6">
        <v>2.5</v>
      </c>
      <c r="T3430" s="12">
        <v>41894</v>
      </c>
      <c r="U3430" s="6">
        <f>DAY(טבלה1[[#This Row],[published_date]])</f>
        <v>12</v>
      </c>
      <c r="V3430" s="6">
        <f>MONTH(טבלה1[[#This Row],[published_date]])</f>
        <v>9</v>
      </c>
      <c r="W3430" s="6">
        <f>YEAR(טבלה1[[#This Row],[published_date]])</f>
        <v>2014</v>
      </c>
      <c r="X3430">
        <v>4</v>
      </c>
      <c r="Y3430" t="str">
        <f>VLOOKUP(טבלה1[[#This Row],[subject_id]],Subject_id!$A$2:$B$5,2)</f>
        <v>Web Development</v>
      </c>
      <c r="Z3430" s="7">
        <v>43734</v>
      </c>
      <c r="AA3430">
        <f>_xlfn.DAYS(טבלה1[[#This Row],[Removal_date]],טבלה1[[#This Row],[published_date]])</f>
        <v>1840</v>
      </c>
      <c r="AB3430" s="4">
        <f>טבלה1[[#This Row],[price]]*טבלה1[[#This Row],[num_subscribers]]</f>
        <v>0</v>
      </c>
    </row>
    <row r="3431" spans="1:28" x14ac:dyDescent="0.3">
      <c r="A3431">
        <v>297390</v>
      </c>
      <c r="B3431" t="s">
        <v>6579</v>
      </c>
      <c r="C3431" t="str">
        <f>LEFT(טבלה1[[#This Row],[course_title]],10)</f>
        <v>Joomla: Cr</v>
      </c>
      <c r="D3431" t="str">
        <f>RIGHT(טבלה1[[#This Row],[course_title]],10)</f>
        <v>NO CODING!</v>
      </c>
      <c r="E3431" t="str">
        <f>MID(טבלה1[[#This Row],[course_title]],2,10)</f>
        <v>oomla: Cre</v>
      </c>
      <c r="F3431" t="s">
        <v>6580</v>
      </c>
      <c r="G3431" t="str">
        <f>REPLACE(טבלה1[[#This Row],[url]],19,3,"com")</f>
        <v>https://www.udemy.com/joomla-create-a-joomla-website-this-weekend-with-no-coding/</v>
      </c>
      <c r="H3431" t="b">
        <v>0</v>
      </c>
      <c r="I3431" s="4">
        <v>0</v>
      </c>
      <c r="J3431" s="5">
        <v>18496</v>
      </c>
      <c r="K3431" s="5">
        <v>386</v>
      </c>
      <c r="L3431" s="5">
        <v>30</v>
      </c>
      <c r="M3431">
        <v>2</v>
      </c>
      <c r="N3431" t="str">
        <f>VLOOKUP(טבלה1[[#This Row],[level_id]],Level_id!$A$2:$B$5,2)</f>
        <v>Beginner Level</v>
      </c>
      <c r="O3431" t="str">
        <f>LOWER(טבלה1[[#This Row],[level_desc]])</f>
        <v>beginner level</v>
      </c>
      <c r="P3431" s="3" t="str">
        <f>UPPER(טבלה1[[#This Row],[small letters]])</f>
        <v>BEGINNER LEVEL</v>
      </c>
      <c r="Q3431">
        <f>LEN(טבלה1[[#This Row],[no spaces]])</f>
        <v>14</v>
      </c>
      <c r="R3431" t="str">
        <f>TRIM(טבלה1[[#This Row],[small letters]])</f>
        <v>beginner level</v>
      </c>
      <c r="S3431" s="6">
        <v>2</v>
      </c>
      <c r="T3431" s="12">
        <v>41918</v>
      </c>
      <c r="U3431" s="6">
        <f>DAY(טבלה1[[#This Row],[published_date]])</f>
        <v>6</v>
      </c>
      <c r="V3431" s="6">
        <f>MONTH(טבלה1[[#This Row],[published_date]])</f>
        <v>10</v>
      </c>
      <c r="W3431" s="6">
        <f>YEAR(טבלה1[[#This Row],[published_date]])</f>
        <v>2014</v>
      </c>
      <c r="X3431">
        <v>4</v>
      </c>
      <c r="Y3431" t="str">
        <f>VLOOKUP(טבלה1[[#This Row],[subject_id]],Subject_id!$A$2:$B$5,2)</f>
        <v>Web Development</v>
      </c>
      <c r="Z3431" s="7">
        <v>43465</v>
      </c>
      <c r="AA3431">
        <f>_xlfn.DAYS(טבלה1[[#This Row],[Removal_date]],טבלה1[[#This Row],[published_date]])</f>
        <v>1547</v>
      </c>
      <c r="AB3431" s="4">
        <f>טבלה1[[#This Row],[price]]*טבלה1[[#This Row],[num_subscribers]]</f>
        <v>0</v>
      </c>
    </row>
    <row r="3432" spans="1:28" x14ac:dyDescent="0.3">
      <c r="A3432">
        <v>309820</v>
      </c>
      <c r="B3432" t="s">
        <v>7071</v>
      </c>
      <c r="C3432" t="str">
        <f>LEFT(טבלה1[[#This Row],[course_title]],10)</f>
        <v>ASP.Net MV</v>
      </c>
      <c r="D3432" t="str">
        <f>RIGHT(טבלה1[[#This Row],[course_title]],10)</f>
        <v>uick Start</v>
      </c>
      <c r="E3432" t="str">
        <f>MID(טבלה1[[#This Row],[course_title]],2,10)</f>
        <v>SP.Net MVC</v>
      </c>
      <c r="F3432" t="s">
        <v>7072</v>
      </c>
      <c r="G3432" t="str">
        <f>REPLACE(טבלה1[[#This Row],[url]],19,3,"com")</f>
        <v>https://www.udemy.com/aspnet-mvc-quick-start/</v>
      </c>
      <c r="H3432" t="b">
        <v>0</v>
      </c>
      <c r="I3432" s="4">
        <v>0</v>
      </c>
      <c r="J3432" s="5">
        <v>15092</v>
      </c>
      <c r="K3432" s="5">
        <v>1234</v>
      </c>
      <c r="L3432" s="5">
        <v>65</v>
      </c>
      <c r="M3432">
        <v>4</v>
      </c>
      <c r="N3432" t="str">
        <f>VLOOKUP(טבלה1[[#This Row],[level_id]],Level_id!$A$2:$B$5,2)</f>
        <v>Intermediate Level</v>
      </c>
      <c r="O3432" t="str">
        <f>LOWER(טבלה1[[#This Row],[level_desc]])</f>
        <v>intermediate level</v>
      </c>
      <c r="P3432" s="3" t="str">
        <f>UPPER(טבלה1[[#This Row],[small letters]])</f>
        <v>INTERMEDIATE LEVEL</v>
      </c>
      <c r="Q3432">
        <f>LEN(טבלה1[[#This Row],[no spaces]])</f>
        <v>18</v>
      </c>
      <c r="R3432" t="str">
        <f>TRIM(טבלה1[[#This Row],[small letters]])</f>
        <v>intermediate level</v>
      </c>
      <c r="S3432" s="6">
        <v>5.5</v>
      </c>
      <c r="T3432" s="12">
        <v>42605</v>
      </c>
      <c r="U3432" s="6">
        <f>DAY(טבלה1[[#This Row],[published_date]])</f>
        <v>23</v>
      </c>
      <c r="V3432" s="6">
        <f>MONTH(טבלה1[[#This Row],[published_date]])</f>
        <v>8</v>
      </c>
      <c r="W3432" s="6">
        <f>YEAR(טבלה1[[#This Row],[published_date]])</f>
        <v>2016</v>
      </c>
      <c r="X3432">
        <v>4</v>
      </c>
      <c r="Y3432" t="str">
        <f>VLOOKUP(טבלה1[[#This Row],[subject_id]],Subject_id!$A$2:$B$5,2)</f>
        <v>Web Development</v>
      </c>
      <c r="Z3432" s="7">
        <v>44114</v>
      </c>
      <c r="AA3432">
        <f>_xlfn.DAYS(טבלה1[[#This Row],[Removal_date]],טבלה1[[#This Row],[published_date]])</f>
        <v>1509</v>
      </c>
      <c r="AB3432" s="4">
        <f>טבלה1[[#This Row],[price]]*טבלה1[[#This Row],[num_subscribers]]</f>
        <v>0</v>
      </c>
    </row>
    <row r="3433" spans="1:28" x14ac:dyDescent="0.3">
      <c r="A3433">
        <v>311538</v>
      </c>
      <c r="B3433" t="s">
        <v>7019</v>
      </c>
      <c r="C3433" t="str">
        <f>LEFT(טבלה1[[#This Row],[course_title]],10)</f>
        <v>Foundation</v>
      </c>
      <c r="D3433" t="str">
        <f>RIGHT(טבלה1[[#This Row],[course_title]],10)</f>
        <v>evelopment</v>
      </c>
      <c r="E3433" t="str">
        <f>MID(טבלה1[[#This Row],[course_title]],2,10)</f>
        <v>oundations</v>
      </c>
      <c r="F3433" t="s">
        <v>7020</v>
      </c>
      <c r="G3433" t="str">
        <f>REPLACE(טבלה1[[#This Row],[url]],19,3,"com")</f>
        <v>https://www.udemy.com/foundations-of-front-end-development/</v>
      </c>
      <c r="H3433" t="b">
        <v>0</v>
      </c>
      <c r="I3433" s="4">
        <v>0</v>
      </c>
      <c r="J3433" s="5">
        <v>8337</v>
      </c>
      <c r="K3433" s="5">
        <v>300</v>
      </c>
      <c r="L3433" s="5">
        <v>129</v>
      </c>
      <c r="M3433">
        <v>2</v>
      </c>
      <c r="N3433" t="str">
        <f>VLOOKUP(טבלה1[[#This Row],[level_id]],Level_id!$A$2:$B$5,2)</f>
        <v>Beginner Level</v>
      </c>
      <c r="O3433" t="str">
        <f>LOWER(טבלה1[[#This Row],[level_desc]])</f>
        <v>beginner level</v>
      </c>
      <c r="P3433" s="3" t="str">
        <f>UPPER(טבלה1[[#This Row],[small letters]])</f>
        <v>BEGINNER LEVEL</v>
      </c>
      <c r="Q3433">
        <f>LEN(טבלה1[[#This Row],[no spaces]])</f>
        <v>14</v>
      </c>
      <c r="R3433" t="str">
        <f>TRIM(טבלה1[[#This Row],[small letters]])</f>
        <v>beginner level</v>
      </c>
      <c r="S3433" s="6">
        <v>20.5</v>
      </c>
      <c r="T3433" s="12">
        <v>41985</v>
      </c>
      <c r="U3433" s="6">
        <f>DAY(טבלה1[[#This Row],[published_date]])</f>
        <v>12</v>
      </c>
      <c r="V3433" s="6">
        <f>MONTH(טבלה1[[#This Row],[published_date]])</f>
        <v>12</v>
      </c>
      <c r="W3433" s="6">
        <f>YEAR(טבלה1[[#This Row],[published_date]])</f>
        <v>2014</v>
      </c>
      <c r="X3433">
        <v>4</v>
      </c>
      <c r="Y3433" t="str">
        <f>VLOOKUP(טבלה1[[#This Row],[subject_id]],Subject_id!$A$2:$B$5,2)</f>
        <v>Web Development</v>
      </c>
      <c r="Z3433" s="7">
        <v>43465</v>
      </c>
      <c r="AA3433">
        <f>_xlfn.DAYS(טבלה1[[#This Row],[Removal_date]],טבלה1[[#This Row],[published_date]])</f>
        <v>1480</v>
      </c>
      <c r="AB3433" s="4">
        <f>טבלה1[[#This Row],[price]]*טבלה1[[#This Row],[num_subscribers]]</f>
        <v>0</v>
      </c>
    </row>
    <row r="3434" spans="1:28" x14ac:dyDescent="0.3">
      <c r="A3434">
        <v>312860</v>
      </c>
      <c r="B3434" t="s">
        <v>1648</v>
      </c>
      <c r="C3434" t="str">
        <f>LEFT(טבלה1[[#This Row],[course_title]],10)</f>
        <v>IAS 16-Pro</v>
      </c>
      <c r="D3434" t="str">
        <f>RIGHT(טבלה1[[#This Row],[course_title]],10)</f>
        <v xml:space="preserve">Equipment </v>
      </c>
      <c r="E3434" t="str">
        <f>MID(טבלה1[[#This Row],[course_title]],2,10)</f>
        <v>AS 16-Prop</v>
      </c>
      <c r="F3434" t="s">
        <v>1649</v>
      </c>
      <c r="G3434" t="str">
        <f>REPLACE(טבלה1[[#This Row],[url]],19,3,"com")</f>
        <v>https://www.udemy.com/ias-16-propertyplant-and-equipment/</v>
      </c>
      <c r="H3434" t="b">
        <v>0</v>
      </c>
      <c r="I3434" s="4">
        <v>0</v>
      </c>
      <c r="J3434" s="5">
        <v>2166</v>
      </c>
      <c r="K3434" s="5">
        <v>38</v>
      </c>
      <c r="L3434" s="5">
        <v>20</v>
      </c>
      <c r="M3434">
        <v>1</v>
      </c>
      <c r="N3434" t="str">
        <f>VLOOKUP(טבלה1[[#This Row],[level_id]],Level_id!$A$2:$B$5,2)</f>
        <v>All levels</v>
      </c>
      <c r="O3434" t="str">
        <f>LOWER(טבלה1[[#This Row],[level_desc]])</f>
        <v>all levels</v>
      </c>
      <c r="P3434" s="3" t="str">
        <f>UPPER(טבלה1[[#This Row],[small letters]])</f>
        <v>ALL LEVELS</v>
      </c>
      <c r="Q3434">
        <f>LEN(טבלה1[[#This Row],[no spaces]])</f>
        <v>10</v>
      </c>
      <c r="R3434" t="str">
        <f>TRIM(טבלה1[[#This Row],[small letters]])</f>
        <v>all levels</v>
      </c>
      <c r="S3434" s="6">
        <v>3</v>
      </c>
      <c r="T3434" s="12">
        <v>41918</v>
      </c>
      <c r="U3434" s="6">
        <f>DAY(טבלה1[[#This Row],[published_date]])</f>
        <v>6</v>
      </c>
      <c r="V3434" s="6">
        <f>MONTH(טבלה1[[#This Row],[published_date]])</f>
        <v>10</v>
      </c>
      <c r="W3434" s="6">
        <f>YEAR(טבלה1[[#This Row],[published_date]])</f>
        <v>2014</v>
      </c>
      <c r="X3434">
        <v>1</v>
      </c>
      <c r="Y3434" t="str">
        <f>VLOOKUP(טבלה1[[#This Row],[subject_id]],Subject_id!$A$2:$B$5,2)</f>
        <v>Business Finance</v>
      </c>
      <c r="Z3434" s="7">
        <v>43318</v>
      </c>
      <c r="AA3434">
        <f>_xlfn.DAYS(טבלה1[[#This Row],[Removal_date]],טבלה1[[#This Row],[published_date]])</f>
        <v>1400</v>
      </c>
      <c r="AB3434" s="4">
        <f>טבלה1[[#This Row],[price]]*טבלה1[[#This Row],[num_subscribers]]</f>
        <v>0</v>
      </c>
    </row>
    <row r="3435" spans="1:28" x14ac:dyDescent="0.3">
      <c r="A3435">
        <v>314462</v>
      </c>
      <c r="B3435" t="s">
        <v>5180</v>
      </c>
      <c r="C3435" t="str">
        <f>LEFT(טבלה1[[#This Row],[course_title]],10)</f>
        <v>Quickstart</v>
      </c>
      <c r="D3435" t="str">
        <f>RIGHT(טבלה1[[#This Row],[course_title]],10)</f>
        <v xml:space="preserve"> AngularJS</v>
      </c>
      <c r="E3435" t="str">
        <f>MID(טבלה1[[#This Row],[course_title]],2,10)</f>
        <v xml:space="preserve">uickstart </v>
      </c>
      <c r="F3435" t="s">
        <v>5181</v>
      </c>
      <c r="G3435" t="str">
        <f>REPLACE(טבלה1[[#This Row],[url]],19,3,"com")</f>
        <v>https://www.udemy.com/quickstart-angularjs/</v>
      </c>
      <c r="H3435" t="b">
        <v>0</v>
      </c>
      <c r="I3435" s="4">
        <v>0</v>
      </c>
      <c r="J3435" s="5">
        <v>64128</v>
      </c>
      <c r="K3435" s="5">
        <v>4047</v>
      </c>
      <c r="L3435" s="5">
        <v>17</v>
      </c>
      <c r="M3435">
        <v>2</v>
      </c>
      <c r="N3435" t="str">
        <f>VLOOKUP(טבלה1[[#This Row],[level_id]],Level_id!$A$2:$B$5,2)</f>
        <v>Beginner Level</v>
      </c>
      <c r="O3435" t="str">
        <f>LOWER(טבלה1[[#This Row],[level_desc]])</f>
        <v>beginner level</v>
      </c>
      <c r="P3435" s="3" t="str">
        <f>UPPER(טבלה1[[#This Row],[small letters]])</f>
        <v>BEGINNER LEVEL</v>
      </c>
      <c r="Q3435">
        <f>LEN(טבלה1[[#This Row],[no spaces]])</f>
        <v>14</v>
      </c>
      <c r="R3435" t="str">
        <f>TRIM(טבלה1[[#This Row],[small letters]])</f>
        <v>beginner level</v>
      </c>
      <c r="S3435" s="6">
        <v>1.5</v>
      </c>
      <c r="T3435" s="12">
        <v>41965</v>
      </c>
      <c r="U3435" s="6">
        <f>DAY(טבלה1[[#This Row],[published_date]])</f>
        <v>22</v>
      </c>
      <c r="V3435" s="6">
        <f>MONTH(טבלה1[[#This Row],[published_date]])</f>
        <v>11</v>
      </c>
      <c r="W3435" s="6">
        <f>YEAR(טבלה1[[#This Row],[published_date]])</f>
        <v>2014</v>
      </c>
      <c r="X3435">
        <v>4</v>
      </c>
      <c r="Y3435" t="str">
        <f>VLOOKUP(טבלה1[[#This Row],[subject_id]],Subject_id!$A$2:$B$5,2)</f>
        <v>Web Development</v>
      </c>
      <c r="Z3435" s="7">
        <v>43465</v>
      </c>
      <c r="AA3435">
        <f>_xlfn.DAYS(טבלה1[[#This Row],[Removal_date]],טבלה1[[#This Row],[published_date]])</f>
        <v>1500</v>
      </c>
      <c r="AB3435" s="4">
        <f>טבלה1[[#This Row],[price]]*טבלה1[[#This Row],[num_subscribers]]</f>
        <v>0</v>
      </c>
    </row>
    <row r="3436" spans="1:28" x14ac:dyDescent="0.3">
      <c r="A3436">
        <v>315576</v>
      </c>
      <c r="B3436" t="s">
        <v>3920</v>
      </c>
      <c r="C3436" t="str">
        <f>LEFT(טבלה1[[#This Row],[course_title]],10)</f>
        <v>Guitar Cra</v>
      </c>
      <c r="D3436" t="str">
        <f>RIGHT(טבלה1[[#This Row],[course_title]],10)</f>
        <v>Necessary)</v>
      </c>
      <c r="E3436" t="str">
        <f>MID(טבלה1[[#This Row],[course_title]],2,10)</f>
        <v>uitar Cras</v>
      </c>
      <c r="F3436" t="s">
        <v>3921</v>
      </c>
      <c r="G3436" t="str">
        <f>REPLACE(טבלה1[[#This Row],[url]],19,3,"com")</f>
        <v>https://www.udemy.com/hub-guitar-crash-course/</v>
      </c>
      <c r="H3436" t="b">
        <v>0</v>
      </c>
      <c r="I3436" s="4">
        <v>0</v>
      </c>
      <c r="J3436" s="5">
        <v>5769</v>
      </c>
      <c r="K3436" s="5">
        <v>78</v>
      </c>
      <c r="L3436" s="5">
        <v>29</v>
      </c>
      <c r="M3436">
        <v>2</v>
      </c>
      <c r="N3436" t="str">
        <f>VLOOKUP(טבלה1[[#This Row],[level_id]],Level_id!$A$2:$B$5,2)</f>
        <v>Beginner Level</v>
      </c>
      <c r="O3436" t="str">
        <f>LOWER(טבלה1[[#This Row],[level_desc]])</f>
        <v>beginner level</v>
      </c>
      <c r="P3436" s="3" t="str">
        <f>UPPER(טבלה1[[#This Row],[small letters]])</f>
        <v>BEGINNER LEVEL</v>
      </c>
      <c r="Q3436">
        <f>LEN(טבלה1[[#This Row],[no spaces]])</f>
        <v>14</v>
      </c>
      <c r="R3436" t="str">
        <f>TRIM(טבלה1[[#This Row],[small letters]])</f>
        <v>beginner level</v>
      </c>
      <c r="S3436" s="6">
        <v>1</v>
      </c>
      <c r="T3436" s="12">
        <v>42026</v>
      </c>
      <c r="U3436" s="6">
        <f>DAY(טבלה1[[#This Row],[published_date]])</f>
        <v>22</v>
      </c>
      <c r="V3436" s="6">
        <f>MONTH(טבלה1[[#This Row],[published_date]])</f>
        <v>1</v>
      </c>
      <c r="W3436" s="6">
        <f>YEAR(טבלה1[[#This Row],[published_date]])</f>
        <v>2015</v>
      </c>
      <c r="X3436">
        <v>3</v>
      </c>
      <c r="Y3436" t="str">
        <f>VLOOKUP(טבלה1[[#This Row],[subject_id]],Subject_id!$A$2:$B$5,2)</f>
        <v>Musical Instruments</v>
      </c>
      <c r="Z3436" s="7">
        <v>43465</v>
      </c>
      <c r="AA3436">
        <f>_xlfn.DAYS(טבלה1[[#This Row],[Removal_date]],טבלה1[[#This Row],[published_date]])</f>
        <v>1439</v>
      </c>
      <c r="AB3436" s="4">
        <f>טבלה1[[#This Row],[price]]*טבלה1[[#This Row],[num_subscribers]]</f>
        <v>0</v>
      </c>
    </row>
    <row r="3437" spans="1:28" x14ac:dyDescent="0.3">
      <c r="A3437">
        <v>336938</v>
      </c>
      <c r="B3437" t="s">
        <v>6076</v>
      </c>
      <c r="C3437" t="str">
        <f>LEFT(טבלה1[[#This Row],[course_title]],10)</f>
        <v xml:space="preserve">Learn How </v>
      </c>
      <c r="D3437" t="str">
        <f>RIGHT(טבלה1[[#This Row],[course_title]],10)</f>
        <v>out Coding</v>
      </c>
      <c r="E3437" t="str">
        <f>MID(טבלה1[[#This Row],[course_title]],2,10)</f>
        <v>earn How T</v>
      </c>
      <c r="F3437" t="s">
        <v>6077</v>
      </c>
      <c r="G3437" t="str">
        <f>REPLACE(טבלה1[[#This Row],[url]],19,3,"com")</f>
        <v>https://www.udemy.com/learn-how-to-build-a-web-application-without-coding/</v>
      </c>
      <c r="H3437" t="b">
        <v>0</v>
      </c>
      <c r="I3437" s="4">
        <v>0</v>
      </c>
      <c r="J3437" s="5">
        <v>9364</v>
      </c>
      <c r="K3437" s="5">
        <v>311</v>
      </c>
      <c r="L3437" s="5">
        <v>10</v>
      </c>
      <c r="M3437">
        <v>2</v>
      </c>
      <c r="N3437" t="str">
        <f>VLOOKUP(טבלה1[[#This Row],[level_id]],Level_id!$A$2:$B$5,2)</f>
        <v>Beginner Level</v>
      </c>
      <c r="O3437" t="str">
        <f>LOWER(טבלה1[[#This Row],[level_desc]])</f>
        <v>beginner level</v>
      </c>
      <c r="P3437" s="3" t="str">
        <f>UPPER(טבלה1[[#This Row],[small letters]])</f>
        <v>BEGINNER LEVEL</v>
      </c>
      <c r="Q3437">
        <f>LEN(טבלה1[[#This Row],[no spaces]])</f>
        <v>14</v>
      </c>
      <c r="R3437" t="str">
        <f>TRIM(טבלה1[[#This Row],[small letters]])</f>
        <v>beginner level</v>
      </c>
      <c r="S3437" s="6">
        <v>0.53333333299999997</v>
      </c>
      <c r="T3437" s="12">
        <v>42067</v>
      </c>
      <c r="U3437" s="6">
        <f>DAY(טבלה1[[#This Row],[published_date]])</f>
        <v>4</v>
      </c>
      <c r="V3437" s="6">
        <f>MONTH(טבלה1[[#This Row],[published_date]])</f>
        <v>3</v>
      </c>
      <c r="W3437" s="6">
        <f>YEAR(טבלה1[[#This Row],[published_date]])</f>
        <v>2015</v>
      </c>
      <c r="X3437">
        <v>4</v>
      </c>
      <c r="Y3437" t="str">
        <f>VLOOKUP(טבלה1[[#This Row],[subject_id]],Subject_id!$A$2:$B$5,2)</f>
        <v>Web Development</v>
      </c>
      <c r="Z3437" s="7">
        <v>43465</v>
      </c>
      <c r="AA3437">
        <f>_xlfn.DAYS(טבלה1[[#This Row],[Removal_date]],טבלה1[[#This Row],[published_date]])</f>
        <v>1398</v>
      </c>
      <c r="AB3437" s="4">
        <f>טבלה1[[#This Row],[price]]*טבלה1[[#This Row],[num_subscribers]]</f>
        <v>0</v>
      </c>
    </row>
    <row r="3438" spans="1:28" x14ac:dyDescent="0.3">
      <c r="A3438">
        <v>340844</v>
      </c>
      <c r="B3438" t="s">
        <v>6621</v>
      </c>
      <c r="C3438" t="str">
        <f>LEFT(טבלה1[[#This Row],[course_title]],10)</f>
        <v>Learn HTML</v>
      </c>
      <c r="D3438" t="str">
        <f>RIGHT(טבלה1[[#This Row],[course_title]],10)</f>
        <v>ent Career</v>
      </c>
      <c r="E3438" t="str">
        <f>MID(טבלה1[[#This Row],[course_title]],2,10)</f>
        <v xml:space="preserve">earn HTML </v>
      </c>
      <c r="F3438" t="s">
        <v>6622</v>
      </c>
      <c r="G3438" t="str">
        <f>REPLACE(טבלה1[[#This Row],[url]],19,3,"com")</f>
        <v>https://www.udemy.com/how-i-landed-a-web-development-job-earned-5k-freelancing/</v>
      </c>
      <c r="H3438" t="b">
        <v>0</v>
      </c>
      <c r="I3438" s="4">
        <v>0</v>
      </c>
      <c r="J3438" s="5">
        <v>15462</v>
      </c>
      <c r="K3438" s="5">
        <v>689</v>
      </c>
      <c r="L3438" s="5">
        <v>60</v>
      </c>
      <c r="M3438">
        <v>2</v>
      </c>
      <c r="N3438" t="str">
        <f>VLOOKUP(טבלה1[[#This Row],[level_id]],Level_id!$A$2:$B$5,2)</f>
        <v>Beginner Level</v>
      </c>
      <c r="O3438" t="str">
        <f>LOWER(טבלה1[[#This Row],[level_desc]])</f>
        <v>beginner level</v>
      </c>
      <c r="P3438" s="3" t="str">
        <f>UPPER(טבלה1[[#This Row],[small letters]])</f>
        <v>BEGINNER LEVEL</v>
      </c>
      <c r="Q3438">
        <f>LEN(טבלה1[[#This Row],[no spaces]])</f>
        <v>14</v>
      </c>
      <c r="R3438" t="str">
        <f>TRIM(טבלה1[[#This Row],[small letters]])</f>
        <v>beginner level</v>
      </c>
      <c r="S3438" s="6">
        <v>4.5</v>
      </c>
      <c r="T3438" s="12">
        <v>42276</v>
      </c>
      <c r="U3438" s="6">
        <f>DAY(טבלה1[[#This Row],[published_date]])</f>
        <v>29</v>
      </c>
      <c r="V3438" s="6">
        <f>MONTH(טבלה1[[#This Row],[published_date]])</f>
        <v>9</v>
      </c>
      <c r="W3438" s="6">
        <f>YEAR(טבלה1[[#This Row],[published_date]])</f>
        <v>2015</v>
      </c>
      <c r="X3438">
        <v>4</v>
      </c>
      <c r="Y3438" t="str">
        <f>VLOOKUP(טבלה1[[#This Row],[subject_id]],Subject_id!$A$2:$B$5,2)</f>
        <v>Web Development</v>
      </c>
      <c r="Z3438" s="7">
        <v>43465</v>
      </c>
      <c r="AA3438">
        <f>_xlfn.DAYS(טבלה1[[#This Row],[Removal_date]],טבלה1[[#This Row],[published_date]])</f>
        <v>1189</v>
      </c>
      <c r="AB3438" s="4">
        <f>טבלה1[[#This Row],[price]]*טבלה1[[#This Row],[num_subscribers]]</f>
        <v>0</v>
      </c>
    </row>
    <row r="3439" spans="1:28" x14ac:dyDescent="0.3">
      <c r="A3439">
        <v>348116</v>
      </c>
      <c r="B3439" t="s">
        <v>2926</v>
      </c>
      <c r="C3439" t="str">
        <f>LEFT(טבלה1[[#This Row],[course_title]],10)</f>
        <v xml:space="preserve">Photoshop </v>
      </c>
      <c r="D3439" t="str">
        <f>RIGHT(טבלה1[[#This Row],[course_title]],10)</f>
        <v>ols Easily</v>
      </c>
      <c r="E3439" t="str">
        <f>MID(טבלה1[[#This Row],[course_title]],2,10)</f>
        <v>hotoshop I</v>
      </c>
      <c r="F3439" t="s">
        <v>2927</v>
      </c>
      <c r="G3439" t="str">
        <f>REPLACE(טבלה1[[#This Row],[url]],19,3,"com")</f>
        <v>https://www.udemy.com/photoshop-tools/</v>
      </c>
      <c r="H3439" t="b">
        <v>0</v>
      </c>
      <c r="I3439" s="4">
        <v>0</v>
      </c>
      <c r="J3439" s="5">
        <v>53851</v>
      </c>
      <c r="K3439" s="5">
        <v>1779</v>
      </c>
      <c r="L3439" s="5">
        <v>45</v>
      </c>
      <c r="M3439">
        <v>1</v>
      </c>
      <c r="N3439" t="str">
        <f>VLOOKUP(טבלה1[[#This Row],[level_id]],Level_id!$A$2:$B$5,2)</f>
        <v>All levels</v>
      </c>
      <c r="O3439" t="str">
        <f>LOWER(טבלה1[[#This Row],[level_desc]])</f>
        <v>all levels</v>
      </c>
      <c r="P3439" s="3" t="str">
        <f>UPPER(טבלה1[[#This Row],[small letters]])</f>
        <v>ALL LEVELS</v>
      </c>
      <c r="Q3439">
        <f>LEN(טבלה1[[#This Row],[no spaces]])</f>
        <v>10</v>
      </c>
      <c r="R3439" t="str">
        <f>TRIM(טבלה1[[#This Row],[small letters]])</f>
        <v>all levels</v>
      </c>
      <c r="S3439" s="6">
        <v>4.5</v>
      </c>
      <c r="T3439" s="12">
        <v>41973</v>
      </c>
      <c r="U3439" s="6">
        <f>DAY(טבלה1[[#This Row],[published_date]])</f>
        <v>30</v>
      </c>
      <c r="V3439" s="6">
        <f>MONTH(טבלה1[[#This Row],[published_date]])</f>
        <v>11</v>
      </c>
      <c r="W3439" s="6">
        <f>YEAR(טבלה1[[#This Row],[published_date]])</f>
        <v>2014</v>
      </c>
      <c r="X3439">
        <v>2</v>
      </c>
      <c r="Y3439" t="str">
        <f>VLOOKUP(טבלה1[[#This Row],[subject_id]],Subject_id!$A$2:$B$5,2)</f>
        <v>Graphic Design</v>
      </c>
      <c r="Z3439" s="7">
        <v>43734</v>
      </c>
      <c r="AA3439">
        <f>_xlfn.DAYS(טבלה1[[#This Row],[Removal_date]],טבלה1[[#This Row],[published_date]])</f>
        <v>1761</v>
      </c>
      <c r="AB3439" s="4">
        <f>טבלה1[[#This Row],[price]]*טבלה1[[#This Row],[num_subscribers]]</f>
        <v>0</v>
      </c>
    </row>
    <row r="3440" spans="1:28" x14ac:dyDescent="0.3">
      <c r="A3440">
        <v>357726</v>
      </c>
      <c r="B3440" t="s">
        <v>5148</v>
      </c>
      <c r="C3440" t="str">
        <f>LEFT(טבלה1[[#This Row],[course_title]],10)</f>
        <v>Spring Fra</v>
      </c>
      <c r="D3440" t="str">
        <f>RIGHT(טבלה1[[#This Row],[course_title]],10)</f>
        <v xml:space="preserve"> Beginners</v>
      </c>
      <c r="E3440" t="str">
        <f>MID(טבלה1[[#This Row],[course_title]],2,10)</f>
        <v>pring Fram</v>
      </c>
      <c r="F3440" t="s">
        <v>5149</v>
      </c>
      <c r="G3440" t="str">
        <f>REPLACE(טבלה1[[#This Row],[url]],19,3,"com")</f>
        <v>https://www.udemy.com/spring-framework-video-tutorial/</v>
      </c>
      <c r="H3440" t="b">
        <v>0</v>
      </c>
      <c r="I3440" s="4">
        <v>0</v>
      </c>
      <c r="J3440" s="5">
        <v>21147</v>
      </c>
      <c r="K3440" s="5">
        <v>1220</v>
      </c>
      <c r="L3440" s="5">
        <v>16</v>
      </c>
      <c r="M3440">
        <v>2</v>
      </c>
      <c r="N3440" t="str">
        <f>VLOOKUP(טבלה1[[#This Row],[level_id]],Level_id!$A$2:$B$5,2)</f>
        <v>Beginner Level</v>
      </c>
      <c r="O3440" t="str">
        <f>LOWER(טבלה1[[#This Row],[level_desc]])</f>
        <v>beginner level</v>
      </c>
      <c r="P3440" s="3" t="str">
        <f>UPPER(טבלה1[[#This Row],[small letters]])</f>
        <v>BEGINNER LEVEL</v>
      </c>
      <c r="Q3440">
        <f>LEN(טבלה1[[#This Row],[no spaces]])</f>
        <v>14</v>
      </c>
      <c r="R3440" t="str">
        <f>TRIM(טבלה1[[#This Row],[small letters]])</f>
        <v>beginner level</v>
      </c>
      <c r="S3440" s="6">
        <v>1.5</v>
      </c>
      <c r="T3440" s="12">
        <v>42020</v>
      </c>
      <c r="U3440" s="6">
        <f>DAY(טבלה1[[#This Row],[published_date]])</f>
        <v>16</v>
      </c>
      <c r="V3440" s="6">
        <f>MONTH(טבלה1[[#This Row],[published_date]])</f>
        <v>1</v>
      </c>
      <c r="W3440" s="6">
        <f>YEAR(טבלה1[[#This Row],[published_date]])</f>
        <v>2015</v>
      </c>
      <c r="X3440">
        <v>4</v>
      </c>
      <c r="Y3440" t="str">
        <f>VLOOKUP(טבלה1[[#This Row],[subject_id]],Subject_id!$A$2:$B$5,2)</f>
        <v>Web Development</v>
      </c>
      <c r="Z3440" s="7">
        <v>43465</v>
      </c>
      <c r="AA3440">
        <f>_xlfn.DAYS(טבלה1[[#This Row],[Removal_date]],טבלה1[[#This Row],[published_date]])</f>
        <v>1445</v>
      </c>
      <c r="AB3440" s="4">
        <f>טבלה1[[#This Row],[price]]*טבלה1[[#This Row],[num_subscribers]]</f>
        <v>0</v>
      </c>
    </row>
    <row r="3441" spans="1:28" x14ac:dyDescent="0.3">
      <c r="A3441">
        <v>363404</v>
      </c>
      <c r="B3441" t="s">
        <v>694</v>
      </c>
      <c r="C3441" t="str">
        <f>LEFT(טבלה1[[#This Row],[course_title]],10)</f>
        <v>Futures/Co</v>
      </c>
      <c r="D3441" t="str">
        <f>RIGHT(טבלה1[[#This Row],[course_title]],10)</f>
        <v>g (Basics)</v>
      </c>
      <c r="E3441" t="str">
        <f>MID(טבלה1[[#This Row],[course_title]],2,10)</f>
        <v>utures/Com</v>
      </c>
      <c r="F3441" t="s">
        <v>695</v>
      </c>
      <c r="G3441" t="str">
        <f>REPLACE(טבלה1[[#This Row],[url]],19,3,"com")</f>
        <v>https://www.udemy.com/commodity/</v>
      </c>
      <c r="H3441" t="b">
        <v>0</v>
      </c>
      <c r="I3441" s="4">
        <v>0</v>
      </c>
      <c r="J3441" s="5">
        <v>4863</v>
      </c>
      <c r="K3441" s="5">
        <v>202</v>
      </c>
      <c r="L3441" s="5">
        <v>6</v>
      </c>
      <c r="M3441">
        <v>2</v>
      </c>
      <c r="N3441" t="str">
        <f>VLOOKUP(טבלה1[[#This Row],[level_id]],Level_id!$A$2:$B$5,2)</f>
        <v>Beginner Level</v>
      </c>
      <c r="O3441" t="str">
        <f>LOWER(טבלה1[[#This Row],[level_desc]])</f>
        <v>beginner level</v>
      </c>
      <c r="P3441" s="3" t="str">
        <f>UPPER(טבלה1[[#This Row],[small letters]])</f>
        <v>BEGINNER LEVEL</v>
      </c>
      <c r="Q3441">
        <f>LEN(טבלה1[[#This Row],[no spaces]])</f>
        <v>14</v>
      </c>
      <c r="R3441" t="str">
        <f>TRIM(טבלה1[[#This Row],[small letters]])</f>
        <v>beginner level</v>
      </c>
      <c r="S3441" s="6">
        <v>1.5</v>
      </c>
      <c r="T3441" s="12">
        <v>42042</v>
      </c>
      <c r="U3441" s="6">
        <f>DAY(טבלה1[[#This Row],[published_date]])</f>
        <v>7</v>
      </c>
      <c r="V3441" s="6">
        <f>MONTH(טבלה1[[#This Row],[published_date]])</f>
        <v>2</v>
      </c>
      <c r="W3441" s="6">
        <f>YEAR(טבלה1[[#This Row],[published_date]])</f>
        <v>2015</v>
      </c>
      <c r="X3441">
        <v>1</v>
      </c>
      <c r="Y3441" t="str">
        <f>VLOOKUP(טבלה1[[#This Row],[subject_id]],Subject_id!$A$2:$B$5,2)</f>
        <v>Business Finance</v>
      </c>
      <c r="Z3441" s="7">
        <v>43245</v>
      </c>
      <c r="AA3441">
        <f>_xlfn.DAYS(טבלה1[[#This Row],[Removal_date]],טבלה1[[#This Row],[published_date]])</f>
        <v>1203</v>
      </c>
      <c r="AB3441" s="4">
        <f>טבלה1[[#This Row],[price]]*טבלה1[[#This Row],[num_subscribers]]</f>
        <v>0</v>
      </c>
    </row>
    <row r="3442" spans="1:28" x14ac:dyDescent="0.3">
      <c r="A3442">
        <v>364616</v>
      </c>
      <c r="B3442" t="s">
        <v>6769</v>
      </c>
      <c r="C3442" t="str">
        <f>LEFT(טבלה1[[#This Row],[course_title]],10)</f>
        <v xml:space="preserve">Learn how </v>
      </c>
      <c r="D3442" t="str">
        <f>RIGHT(טבלה1[[#This Row],[course_title]],10)</f>
        <v xml:space="preserve"> Wordpress</v>
      </c>
      <c r="E3442" t="str">
        <f>MID(טבלה1[[#This Row],[course_title]],2,10)</f>
        <v>earn how t</v>
      </c>
      <c r="F3442" t="s">
        <v>6770</v>
      </c>
      <c r="G3442" t="str">
        <f>REPLACE(טבלה1[[#This Row],[url]],19,3,"com")</f>
        <v>https://www.udemy.com/learn-how-to-quickly-build-websites-using-wordpress/</v>
      </c>
      <c r="H3442" t="b">
        <v>0</v>
      </c>
      <c r="I3442" s="4">
        <v>0</v>
      </c>
      <c r="J3442" s="5">
        <v>15715</v>
      </c>
      <c r="K3442" s="5">
        <v>406</v>
      </c>
      <c r="L3442" s="5">
        <v>28</v>
      </c>
      <c r="M3442">
        <v>1</v>
      </c>
      <c r="N3442" t="str">
        <f>VLOOKUP(טבלה1[[#This Row],[level_id]],Level_id!$A$2:$B$5,2)</f>
        <v>All levels</v>
      </c>
      <c r="O3442" t="str">
        <f>LOWER(טבלה1[[#This Row],[level_desc]])</f>
        <v>all levels</v>
      </c>
      <c r="P3442" s="3" t="str">
        <f>UPPER(טבלה1[[#This Row],[small letters]])</f>
        <v>ALL LEVELS</v>
      </c>
      <c r="Q3442">
        <f>LEN(טבלה1[[#This Row],[no spaces]])</f>
        <v>10</v>
      </c>
      <c r="R3442" t="str">
        <f>TRIM(טבלה1[[#This Row],[small letters]])</f>
        <v>all levels</v>
      </c>
      <c r="S3442" s="6">
        <v>3.5</v>
      </c>
      <c r="T3442" s="12">
        <v>41991</v>
      </c>
      <c r="U3442" s="6">
        <f>DAY(טבלה1[[#This Row],[published_date]])</f>
        <v>18</v>
      </c>
      <c r="V3442" s="6">
        <f>MONTH(טבלה1[[#This Row],[published_date]])</f>
        <v>12</v>
      </c>
      <c r="W3442" s="6">
        <f>YEAR(טבלה1[[#This Row],[published_date]])</f>
        <v>2014</v>
      </c>
      <c r="X3442">
        <v>4</v>
      </c>
      <c r="Y3442" t="str">
        <f>VLOOKUP(טבלה1[[#This Row],[subject_id]],Subject_id!$A$2:$B$5,2)</f>
        <v>Web Development</v>
      </c>
      <c r="Z3442" s="7">
        <v>43734</v>
      </c>
      <c r="AA3442">
        <f>_xlfn.DAYS(טבלה1[[#This Row],[Removal_date]],טבלה1[[#This Row],[published_date]])</f>
        <v>1743</v>
      </c>
      <c r="AB3442" s="4">
        <f>טבלה1[[#This Row],[price]]*טבלה1[[#This Row],[num_subscribers]]</f>
        <v>0</v>
      </c>
    </row>
    <row r="3443" spans="1:28" x14ac:dyDescent="0.3">
      <c r="A3443">
        <v>364716</v>
      </c>
      <c r="B3443" t="s">
        <v>3872</v>
      </c>
      <c r="C3443" t="str">
        <f>LEFT(טבלה1[[#This Row],[course_title]],10)</f>
        <v>Beginner V</v>
      </c>
      <c r="D3443" t="str">
        <f>RIGHT(טבלה1[[#This Row],[course_title]],10)</f>
        <v>Right Gear</v>
      </c>
      <c r="E3443" t="str">
        <f>MID(טבלה1[[#This Row],[course_title]],2,10)</f>
        <v>eginner Vi</v>
      </c>
      <c r="F3443" t="s">
        <v>3873</v>
      </c>
      <c r="G3443" t="str">
        <f>REPLACE(טבלה1[[#This Row],[url]],19,3,"com")</f>
        <v>https://www.udemy.com/beginner-violin-101-care-maintenance-and-the-right-gear/</v>
      </c>
      <c r="H3443" t="b">
        <v>0</v>
      </c>
      <c r="I3443" s="4">
        <v>0</v>
      </c>
      <c r="J3443" s="5">
        <v>5543</v>
      </c>
      <c r="K3443" s="5">
        <v>107</v>
      </c>
      <c r="L3443" s="5">
        <v>29</v>
      </c>
      <c r="M3443">
        <v>1</v>
      </c>
      <c r="N3443" t="str">
        <f>VLOOKUP(טבלה1[[#This Row],[level_id]],Level_id!$A$2:$B$5,2)</f>
        <v>All levels</v>
      </c>
      <c r="O3443" t="str">
        <f>LOWER(טבלה1[[#This Row],[level_desc]])</f>
        <v>all levels</v>
      </c>
      <c r="P3443" s="3" t="str">
        <f>UPPER(טבלה1[[#This Row],[small letters]])</f>
        <v>ALL LEVELS</v>
      </c>
      <c r="Q3443">
        <f>LEN(טבלה1[[#This Row],[no spaces]])</f>
        <v>10</v>
      </c>
      <c r="R3443" t="str">
        <f>TRIM(טבלה1[[#This Row],[small letters]])</f>
        <v>all levels</v>
      </c>
      <c r="S3443" s="6">
        <v>4</v>
      </c>
      <c r="T3443" s="12">
        <v>42066</v>
      </c>
      <c r="U3443" s="6">
        <f>DAY(טבלה1[[#This Row],[published_date]])</f>
        <v>3</v>
      </c>
      <c r="V3443" s="6">
        <f>MONTH(טבלה1[[#This Row],[published_date]])</f>
        <v>3</v>
      </c>
      <c r="W3443" s="6">
        <f>YEAR(טבלה1[[#This Row],[published_date]])</f>
        <v>2015</v>
      </c>
      <c r="X3443">
        <v>3</v>
      </c>
      <c r="Y3443" t="str">
        <f>VLOOKUP(טבלה1[[#This Row],[subject_id]],Subject_id!$A$2:$B$5,2)</f>
        <v>Musical Instruments</v>
      </c>
      <c r="Z3443" s="7">
        <v>43734</v>
      </c>
      <c r="AA3443">
        <f>_xlfn.DAYS(טבלה1[[#This Row],[Removal_date]],טבלה1[[#This Row],[published_date]])</f>
        <v>1668</v>
      </c>
      <c r="AB3443" s="4">
        <f>טבלה1[[#This Row],[price]]*טבלה1[[#This Row],[num_subscribers]]</f>
        <v>0</v>
      </c>
    </row>
    <row r="3444" spans="1:28" x14ac:dyDescent="0.3">
      <c r="A3444">
        <v>366720</v>
      </c>
      <c r="B3444" t="s">
        <v>7279</v>
      </c>
      <c r="C3444" t="str">
        <f>LEFT(טבלה1[[#This Row],[course_title]],10)</f>
        <v xml:space="preserve">CSS Image </v>
      </c>
      <c r="D3444" t="str">
        <f>RIGHT(טבלה1[[#This Row],[course_title]],10)</f>
        <v>nipulation</v>
      </c>
      <c r="E3444" t="str">
        <f>MID(טבלה1[[#This Row],[course_title]],2,10)</f>
        <v>SS Image f</v>
      </c>
      <c r="F3444" t="s">
        <v>7280</v>
      </c>
      <c r="G3444" t="str">
        <f>REPLACE(טבלה1[[#This Row],[url]],19,3,"com")</f>
        <v>https://www.udemy.com/super-awesome-images-with-css-image-filters/</v>
      </c>
      <c r="H3444" t="b">
        <v>0</v>
      </c>
      <c r="I3444" s="4">
        <v>0</v>
      </c>
      <c r="J3444" s="5">
        <v>6315</v>
      </c>
      <c r="K3444" s="5">
        <v>53</v>
      </c>
      <c r="L3444" s="5">
        <v>16</v>
      </c>
      <c r="M3444">
        <v>1</v>
      </c>
      <c r="N3444" t="str">
        <f>VLOOKUP(טבלה1[[#This Row],[level_id]],Level_id!$A$2:$B$5,2)</f>
        <v>All levels</v>
      </c>
      <c r="O3444" t="str">
        <f>LOWER(טבלה1[[#This Row],[level_desc]])</f>
        <v>all levels</v>
      </c>
      <c r="P3444" s="3" t="str">
        <f>UPPER(טבלה1[[#This Row],[small letters]])</f>
        <v>ALL LEVELS</v>
      </c>
      <c r="Q3444">
        <f>LEN(טבלה1[[#This Row],[no spaces]])</f>
        <v>10</v>
      </c>
      <c r="R3444" t="str">
        <f>TRIM(טבלה1[[#This Row],[small letters]])</f>
        <v>all levels</v>
      </c>
      <c r="S3444" s="6">
        <v>1.5</v>
      </c>
      <c r="T3444" s="12">
        <v>41983</v>
      </c>
      <c r="U3444" s="6">
        <f>DAY(טבלה1[[#This Row],[published_date]])</f>
        <v>10</v>
      </c>
      <c r="V3444" s="6">
        <f>MONTH(טבלה1[[#This Row],[published_date]])</f>
        <v>12</v>
      </c>
      <c r="W3444" s="6">
        <f>YEAR(טבלה1[[#This Row],[published_date]])</f>
        <v>2014</v>
      </c>
      <c r="X3444">
        <v>4</v>
      </c>
      <c r="Y3444" t="str">
        <f>VLOOKUP(טבלה1[[#This Row],[subject_id]],Subject_id!$A$2:$B$5,2)</f>
        <v>Web Development</v>
      </c>
      <c r="Z3444" s="7">
        <v>43734</v>
      </c>
      <c r="AA3444">
        <f>_xlfn.DAYS(טבלה1[[#This Row],[Removal_date]],טבלה1[[#This Row],[published_date]])</f>
        <v>1751</v>
      </c>
      <c r="AB3444" s="4">
        <f>טבלה1[[#This Row],[price]]*טבלה1[[#This Row],[num_subscribers]]</f>
        <v>0</v>
      </c>
    </row>
    <row r="3445" spans="1:28" x14ac:dyDescent="0.3">
      <c r="A3445">
        <v>369726</v>
      </c>
      <c r="B3445" t="s">
        <v>2192</v>
      </c>
      <c r="C3445" t="str">
        <f>LEFT(טבלה1[[#This Row],[course_title]],10)</f>
        <v>CÃ³mo gana</v>
      </c>
      <c r="D3445" t="str">
        <f>RIGHT(טבלה1[[#This Row],[course_title]],10)</f>
        <v>o en bolsa</v>
      </c>
      <c r="E3445" t="str">
        <f>MID(טבלה1[[#This Row],[course_title]],2,10)</f>
        <v>Ã³mo ganar</v>
      </c>
      <c r="F3445" t="s">
        <v>2193</v>
      </c>
      <c r="G3445" t="str">
        <f>REPLACE(טבלה1[[#This Row],[url]],19,3,"com")</f>
        <v>https://www.udemy.com/como-ganar-dinero-invirtiendo-en-bolsa/</v>
      </c>
      <c r="H3445" t="b">
        <v>0</v>
      </c>
      <c r="I3445" s="4">
        <v>0</v>
      </c>
      <c r="J3445" s="5">
        <v>2740</v>
      </c>
      <c r="K3445" s="5">
        <v>306</v>
      </c>
      <c r="L3445" s="5">
        <v>10</v>
      </c>
      <c r="M3445">
        <v>2</v>
      </c>
      <c r="N3445" t="str">
        <f>VLOOKUP(טבלה1[[#This Row],[level_id]],Level_id!$A$2:$B$5,2)</f>
        <v>Beginner Level</v>
      </c>
      <c r="O3445" t="str">
        <f>LOWER(טבלה1[[#This Row],[level_desc]])</f>
        <v>beginner level</v>
      </c>
      <c r="P3445" s="3" t="str">
        <f>UPPER(טבלה1[[#This Row],[small letters]])</f>
        <v>BEGINNER LEVEL</v>
      </c>
      <c r="Q3445">
        <f>LEN(טבלה1[[#This Row],[no spaces]])</f>
        <v>14</v>
      </c>
      <c r="R3445" t="str">
        <f>TRIM(טבלה1[[#This Row],[small letters]])</f>
        <v>beginner level</v>
      </c>
      <c r="S3445" s="6">
        <v>2</v>
      </c>
      <c r="T3445" s="12">
        <v>42462</v>
      </c>
      <c r="U3445" s="6">
        <f>DAY(טבלה1[[#This Row],[published_date]])</f>
        <v>2</v>
      </c>
      <c r="V3445" s="6">
        <f>MONTH(טבלה1[[#This Row],[published_date]])</f>
        <v>4</v>
      </c>
      <c r="W3445" s="6">
        <f>YEAR(טבלה1[[#This Row],[published_date]])</f>
        <v>2016</v>
      </c>
      <c r="X3445">
        <v>1</v>
      </c>
      <c r="Y3445" t="str">
        <f>VLOOKUP(טבלה1[[#This Row],[subject_id]],Subject_id!$A$2:$B$5,2)</f>
        <v>Business Finance</v>
      </c>
      <c r="Z3445" s="7">
        <v>43465</v>
      </c>
      <c r="AA3445">
        <f>_xlfn.DAYS(טבלה1[[#This Row],[Removal_date]],טבלה1[[#This Row],[published_date]])</f>
        <v>1003</v>
      </c>
      <c r="AB3445" s="4">
        <f>טבלה1[[#This Row],[price]]*טבלה1[[#This Row],[num_subscribers]]</f>
        <v>0</v>
      </c>
    </row>
    <row r="3446" spans="1:28" x14ac:dyDescent="0.3">
      <c r="A3446">
        <v>370752</v>
      </c>
      <c r="B3446" t="s">
        <v>6208</v>
      </c>
      <c r="C3446" t="str">
        <f>LEFT(טבלה1[[#This Row],[course_title]],10)</f>
        <v>How to Mak</v>
      </c>
      <c r="D3446" t="str">
        <f>RIGHT(טבלה1[[#This Row],[course_title]],10)</f>
        <v>bsite 2017</v>
      </c>
      <c r="E3446" t="str">
        <f>MID(טבלה1[[#This Row],[course_title]],2,10)</f>
        <v>ow to Make</v>
      </c>
      <c r="F3446" t="s">
        <v>6209</v>
      </c>
      <c r="G3446" t="str">
        <f>REPLACE(טבלה1[[#This Row],[url]],19,3,"com")</f>
        <v>https://www.udemy.com/wordpress-4-for-beginners/</v>
      </c>
      <c r="H3446" t="b">
        <v>0</v>
      </c>
      <c r="I3446" s="4">
        <v>0</v>
      </c>
      <c r="J3446" s="5">
        <v>12293</v>
      </c>
      <c r="K3446" s="5">
        <v>235</v>
      </c>
      <c r="L3446" s="5">
        <v>18</v>
      </c>
      <c r="M3446">
        <v>1</v>
      </c>
      <c r="N3446" t="str">
        <f>VLOOKUP(טבלה1[[#This Row],[level_id]],Level_id!$A$2:$B$5,2)</f>
        <v>All levels</v>
      </c>
      <c r="O3446" t="str">
        <f>LOWER(טבלה1[[#This Row],[level_desc]])</f>
        <v>all levels</v>
      </c>
      <c r="P3446" s="3" t="str">
        <f>UPPER(טבלה1[[#This Row],[small letters]])</f>
        <v>ALL LEVELS</v>
      </c>
      <c r="Q3446">
        <f>LEN(טבלה1[[#This Row],[no spaces]])</f>
        <v>10</v>
      </c>
      <c r="R3446" t="str">
        <f>TRIM(טבלה1[[#This Row],[small letters]])</f>
        <v>all levels</v>
      </c>
      <c r="S3446" s="6">
        <v>3</v>
      </c>
      <c r="T3446" s="12">
        <v>42018</v>
      </c>
      <c r="U3446" s="6">
        <f>DAY(טבלה1[[#This Row],[published_date]])</f>
        <v>14</v>
      </c>
      <c r="V3446" s="6">
        <f>MONTH(טבלה1[[#This Row],[published_date]])</f>
        <v>1</v>
      </c>
      <c r="W3446" s="6">
        <f>YEAR(טבלה1[[#This Row],[published_date]])</f>
        <v>2015</v>
      </c>
      <c r="X3446">
        <v>4</v>
      </c>
      <c r="Y3446" t="str">
        <f>VLOOKUP(טבלה1[[#This Row],[subject_id]],Subject_id!$A$2:$B$5,2)</f>
        <v>Web Development</v>
      </c>
      <c r="Z3446" s="7">
        <v>43734</v>
      </c>
      <c r="AA3446">
        <f>_xlfn.DAYS(טבלה1[[#This Row],[Removal_date]],טבלה1[[#This Row],[published_date]])</f>
        <v>1716</v>
      </c>
      <c r="AB3446" s="4">
        <f>טבלה1[[#This Row],[price]]*טבלה1[[#This Row],[num_subscribers]]</f>
        <v>0</v>
      </c>
    </row>
    <row r="3447" spans="1:28" x14ac:dyDescent="0.3">
      <c r="A3447">
        <v>374590</v>
      </c>
      <c r="B3447" t="s">
        <v>6743</v>
      </c>
      <c r="C3447" t="str">
        <f>LEFT(טבלה1[[#This Row],[course_title]],10)</f>
        <v>Create a P</v>
      </c>
      <c r="D3447" t="str">
        <f>RIGHT(טבלה1[[#This Row],[course_title]],10)</f>
        <v>ing/Coding</v>
      </c>
      <c r="E3447" t="str">
        <f>MID(טבלה1[[#This Row],[course_title]],2,10)</f>
        <v>reate a Pr</v>
      </c>
      <c r="F3447" t="s">
        <v>6744</v>
      </c>
      <c r="G3447" t="str">
        <f>REPLACE(טבלה1[[#This Row],[url]],19,3,"com")</f>
        <v>https://www.udemy.com/create-professional-websites/</v>
      </c>
      <c r="H3447" t="b">
        <v>0</v>
      </c>
      <c r="I3447" s="4">
        <v>0</v>
      </c>
      <c r="J3447" s="5">
        <v>5421</v>
      </c>
      <c r="K3447" s="5">
        <v>93</v>
      </c>
      <c r="L3447" s="5">
        <v>20</v>
      </c>
      <c r="M3447">
        <v>1</v>
      </c>
      <c r="N3447" t="str">
        <f>VLOOKUP(טבלה1[[#This Row],[level_id]],Level_id!$A$2:$B$5,2)</f>
        <v>All levels</v>
      </c>
      <c r="O3447" t="str">
        <f>LOWER(טבלה1[[#This Row],[level_desc]])</f>
        <v>all levels</v>
      </c>
      <c r="P3447" s="3" t="str">
        <f>UPPER(טבלה1[[#This Row],[small letters]])</f>
        <v>ALL LEVELS</v>
      </c>
      <c r="Q3447">
        <f>LEN(טבלה1[[#This Row],[no spaces]])</f>
        <v>10</v>
      </c>
      <c r="R3447" t="str">
        <f>TRIM(טבלה1[[#This Row],[small letters]])</f>
        <v>all levels</v>
      </c>
      <c r="S3447" s="6">
        <v>1.5</v>
      </c>
      <c r="T3447" s="12">
        <v>42021</v>
      </c>
      <c r="U3447" s="6">
        <f>DAY(טבלה1[[#This Row],[published_date]])</f>
        <v>17</v>
      </c>
      <c r="V3447" s="6">
        <f>MONTH(טבלה1[[#This Row],[published_date]])</f>
        <v>1</v>
      </c>
      <c r="W3447" s="6">
        <f>YEAR(טבלה1[[#This Row],[published_date]])</f>
        <v>2015</v>
      </c>
      <c r="X3447">
        <v>4</v>
      </c>
      <c r="Y3447" t="str">
        <f>VLOOKUP(טבלה1[[#This Row],[subject_id]],Subject_id!$A$2:$B$5,2)</f>
        <v>Web Development</v>
      </c>
      <c r="Z3447" s="7">
        <v>43734</v>
      </c>
      <c r="AA3447">
        <f>_xlfn.DAYS(טבלה1[[#This Row],[Removal_date]],טבלה1[[#This Row],[published_date]])</f>
        <v>1713</v>
      </c>
      <c r="AB3447" s="4">
        <f>טבלה1[[#This Row],[price]]*טבלה1[[#This Row],[num_subscribers]]</f>
        <v>0</v>
      </c>
    </row>
    <row r="3448" spans="1:28" x14ac:dyDescent="0.3">
      <c r="A3448">
        <v>375136</v>
      </c>
      <c r="B3448" t="s">
        <v>6078</v>
      </c>
      <c r="C3448" t="str">
        <f>LEFT(טבלה1[[#This Row],[course_title]],10)</f>
        <v>Rock Solid</v>
      </c>
      <c r="D3448" t="str">
        <f>RIGHT(טבלה1[[#This Row],[course_title]],10)</f>
        <v>evelopment</v>
      </c>
      <c r="E3448" t="str">
        <f>MID(טבלה1[[#This Row],[course_title]],2,10)</f>
        <v xml:space="preserve">ock Solid </v>
      </c>
      <c r="F3448" t="s">
        <v>6079</v>
      </c>
      <c r="G3448" t="str">
        <f>REPLACE(טבלה1[[#This Row],[url]],19,3,"com")</f>
        <v>https://www.udemy.com/rock-solid-wordpress-security-secure-wordpress-easily/</v>
      </c>
      <c r="H3448" t="b">
        <v>0</v>
      </c>
      <c r="I3448" s="4">
        <v>0</v>
      </c>
      <c r="J3448" s="5">
        <v>5052</v>
      </c>
      <c r="K3448" s="5">
        <v>92</v>
      </c>
      <c r="L3448" s="5">
        <v>23</v>
      </c>
      <c r="M3448">
        <v>1</v>
      </c>
      <c r="N3448" t="str">
        <f>VLOOKUP(טבלה1[[#This Row],[level_id]],Level_id!$A$2:$B$5,2)</f>
        <v>All levels</v>
      </c>
      <c r="O3448" t="str">
        <f>LOWER(טבלה1[[#This Row],[level_desc]])</f>
        <v>all levels</v>
      </c>
      <c r="P3448" s="3" t="str">
        <f>UPPER(טבלה1[[#This Row],[small letters]])</f>
        <v>ALL LEVELS</v>
      </c>
      <c r="Q3448">
        <f>LEN(טבלה1[[#This Row],[no spaces]])</f>
        <v>10</v>
      </c>
      <c r="R3448" t="str">
        <f>TRIM(טבלה1[[#This Row],[small letters]])</f>
        <v>all levels</v>
      </c>
      <c r="S3448" s="6">
        <v>1.5</v>
      </c>
      <c r="T3448" s="12">
        <v>42001</v>
      </c>
      <c r="U3448" s="6">
        <f>DAY(טבלה1[[#This Row],[published_date]])</f>
        <v>28</v>
      </c>
      <c r="V3448" s="6">
        <f>MONTH(טבלה1[[#This Row],[published_date]])</f>
        <v>12</v>
      </c>
      <c r="W3448" s="6">
        <f>YEAR(טבלה1[[#This Row],[published_date]])</f>
        <v>2014</v>
      </c>
      <c r="X3448">
        <v>4</v>
      </c>
      <c r="Y3448" t="str">
        <f>VLOOKUP(טבלה1[[#This Row],[subject_id]],Subject_id!$A$2:$B$5,2)</f>
        <v>Web Development</v>
      </c>
      <c r="Z3448" s="7">
        <v>43734</v>
      </c>
      <c r="AA3448">
        <f>_xlfn.DAYS(טבלה1[[#This Row],[Removal_date]],טבלה1[[#This Row],[published_date]])</f>
        <v>1733</v>
      </c>
      <c r="AB3448" s="4">
        <f>טבלה1[[#This Row],[price]]*טבלה1[[#This Row],[num_subscribers]]</f>
        <v>0</v>
      </c>
    </row>
    <row r="3449" spans="1:28" x14ac:dyDescent="0.3">
      <c r="A3449">
        <v>380178</v>
      </c>
      <c r="B3449" t="s">
        <v>6655</v>
      </c>
      <c r="C3449" t="str">
        <f>LEFT(טבלה1[[#This Row],[course_title]],10)</f>
        <v>Web Hostin</v>
      </c>
      <c r="D3449" t="str">
        <f>RIGHT(טבלה1[[#This Row],[course_title]],10)</f>
        <v>ite Online</v>
      </c>
      <c r="E3449" t="str">
        <f>MID(טבלה1[[#This Row],[course_title]],2,10)</f>
        <v>eb Hosting</v>
      </c>
      <c r="F3449" t="s">
        <v>6656</v>
      </c>
      <c r="G3449" t="str">
        <f>REPLACE(טבלה1[[#This Row],[url]],19,3,"com")</f>
        <v>https://www.udemy.com/web-hosting-introduction/</v>
      </c>
      <c r="H3449" t="b">
        <v>0</v>
      </c>
      <c r="I3449" s="4">
        <v>0</v>
      </c>
      <c r="J3449" s="5">
        <v>5533</v>
      </c>
      <c r="K3449" s="5">
        <v>137</v>
      </c>
      <c r="L3449" s="5">
        <v>11</v>
      </c>
      <c r="M3449">
        <v>2</v>
      </c>
      <c r="N3449" t="str">
        <f>VLOOKUP(טבלה1[[#This Row],[level_id]],Level_id!$A$2:$B$5,2)</f>
        <v>Beginner Level</v>
      </c>
      <c r="O3449" t="str">
        <f>LOWER(טבלה1[[#This Row],[level_desc]])</f>
        <v>beginner level</v>
      </c>
      <c r="P3449" s="3" t="str">
        <f>UPPER(טבלה1[[#This Row],[small letters]])</f>
        <v>BEGINNER LEVEL</v>
      </c>
      <c r="Q3449">
        <f>LEN(טבלה1[[#This Row],[no spaces]])</f>
        <v>14</v>
      </c>
      <c r="R3449" t="str">
        <f>TRIM(טבלה1[[#This Row],[small letters]])</f>
        <v>beginner level</v>
      </c>
      <c r="S3449" s="6">
        <v>1</v>
      </c>
      <c r="T3449" s="12">
        <v>42044</v>
      </c>
      <c r="U3449" s="6">
        <f>DAY(טבלה1[[#This Row],[published_date]])</f>
        <v>9</v>
      </c>
      <c r="V3449" s="6">
        <f>MONTH(טבלה1[[#This Row],[published_date]])</f>
        <v>2</v>
      </c>
      <c r="W3449" s="6">
        <f>YEAR(טבלה1[[#This Row],[published_date]])</f>
        <v>2015</v>
      </c>
      <c r="X3449">
        <v>4</v>
      </c>
      <c r="Y3449" t="str">
        <f>VLOOKUP(טבלה1[[#This Row],[subject_id]],Subject_id!$A$2:$B$5,2)</f>
        <v>Web Development</v>
      </c>
      <c r="Z3449" s="7">
        <v>43465</v>
      </c>
      <c r="AA3449">
        <f>_xlfn.DAYS(טבלה1[[#This Row],[Removal_date]],טבלה1[[#This Row],[published_date]])</f>
        <v>1421</v>
      </c>
      <c r="AB3449" s="4">
        <f>טבלה1[[#This Row],[price]]*טבלה1[[#This Row],[num_subscribers]]</f>
        <v>0</v>
      </c>
    </row>
    <row r="3450" spans="1:28" x14ac:dyDescent="0.3">
      <c r="A3450">
        <v>382786</v>
      </c>
      <c r="B3450" t="s">
        <v>6573</v>
      </c>
      <c r="C3450" t="str">
        <f>LEFT(טבלה1[[#This Row],[course_title]],10)</f>
        <v>Sass Workf</v>
      </c>
      <c r="D3450" t="str">
        <f>RIGHT(טבלה1[[#This Row],[course_title]],10)</f>
        <v>s Workflow</v>
      </c>
      <c r="E3450" t="str">
        <f>MID(טבלה1[[#This Row],[course_title]],2,10)</f>
        <v>ass Workfl</v>
      </c>
      <c r="F3450" t="s">
        <v>6574</v>
      </c>
      <c r="G3450" t="str">
        <f>REPLACE(טבלה1[[#This Row],[url]],19,3,"com")</f>
        <v>https://www.udemy.com/sass-workflow/</v>
      </c>
      <c r="H3450" t="b">
        <v>0</v>
      </c>
      <c r="I3450" s="4">
        <v>0</v>
      </c>
      <c r="J3450" s="5">
        <v>20890</v>
      </c>
      <c r="K3450" s="5">
        <v>945</v>
      </c>
      <c r="L3450" s="5">
        <v>21</v>
      </c>
      <c r="M3450">
        <v>2</v>
      </c>
      <c r="N3450" t="str">
        <f>VLOOKUP(טבלה1[[#This Row],[level_id]],Level_id!$A$2:$B$5,2)</f>
        <v>Beginner Level</v>
      </c>
      <c r="O3450" t="str">
        <f>LOWER(טבלה1[[#This Row],[level_desc]])</f>
        <v>beginner level</v>
      </c>
      <c r="P3450" s="3" t="str">
        <f>UPPER(טבלה1[[#This Row],[small letters]])</f>
        <v>BEGINNER LEVEL</v>
      </c>
      <c r="Q3450">
        <f>LEN(טבלה1[[#This Row],[no spaces]])</f>
        <v>14</v>
      </c>
      <c r="R3450" t="str">
        <f>TRIM(טבלה1[[#This Row],[small letters]])</f>
        <v>beginner level</v>
      </c>
      <c r="S3450" s="6">
        <v>3</v>
      </c>
      <c r="T3450" s="12">
        <v>42041</v>
      </c>
      <c r="U3450" s="6">
        <f>DAY(טבלה1[[#This Row],[published_date]])</f>
        <v>6</v>
      </c>
      <c r="V3450" s="6">
        <f>MONTH(טבלה1[[#This Row],[published_date]])</f>
        <v>2</v>
      </c>
      <c r="W3450" s="6">
        <f>YEAR(טבלה1[[#This Row],[published_date]])</f>
        <v>2015</v>
      </c>
      <c r="X3450">
        <v>4</v>
      </c>
      <c r="Y3450" t="str">
        <f>VLOOKUP(טבלה1[[#This Row],[subject_id]],Subject_id!$A$2:$B$5,2)</f>
        <v>Web Development</v>
      </c>
      <c r="Z3450" s="7">
        <v>43465</v>
      </c>
      <c r="AA3450">
        <f>_xlfn.DAYS(טבלה1[[#This Row],[Removal_date]],טבלה1[[#This Row],[published_date]])</f>
        <v>1424</v>
      </c>
      <c r="AB3450" s="4">
        <f>טבלה1[[#This Row],[price]]*טבלה1[[#This Row],[num_subscribers]]</f>
        <v>0</v>
      </c>
    </row>
    <row r="3451" spans="1:28" x14ac:dyDescent="0.3">
      <c r="A3451">
        <v>382856</v>
      </c>
      <c r="B3451" t="s">
        <v>5445</v>
      </c>
      <c r="C3451" t="str">
        <f>LEFT(טבלה1[[#This Row],[course_title]],10)</f>
        <v>Create Sta</v>
      </c>
      <c r="D3451" t="str">
        <f>RIGHT(טבלה1[[#This Row],[course_title]],10)</f>
        <v>Strategies</v>
      </c>
      <c r="E3451" t="str">
        <f>MID(טבלה1[[#This Row],[course_title]],2,10)</f>
        <v>reate Star</v>
      </c>
      <c r="F3451" t="s">
        <v>5446</v>
      </c>
      <c r="G3451" t="str">
        <f>REPLACE(טבלה1[[#This Row],[url]],19,3,"com")</f>
        <v>https://www.udemy.com/create-startup-landing-page-with-viral-marketing-strategies/</v>
      </c>
      <c r="H3451" t="b">
        <v>0</v>
      </c>
      <c r="I3451" s="4">
        <v>0</v>
      </c>
      <c r="J3451" s="5">
        <v>12974</v>
      </c>
      <c r="K3451" s="5">
        <v>120</v>
      </c>
      <c r="L3451" s="5">
        <v>13</v>
      </c>
      <c r="M3451">
        <v>2</v>
      </c>
      <c r="N3451" t="str">
        <f>VLOOKUP(טבלה1[[#This Row],[level_id]],Level_id!$A$2:$B$5,2)</f>
        <v>Beginner Level</v>
      </c>
      <c r="O3451" t="str">
        <f>LOWER(טבלה1[[#This Row],[level_desc]])</f>
        <v>beginner level</v>
      </c>
      <c r="P3451" s="3" t="str">
        <f>UPPER(טבלה1[[#This Row],[small letters]])</f>
        <v>BEGINNER LEVEL</v>
      </c>
      <c r="Q3451">
        <f>LEN(טבלה1[[#This Row],[no spaces]])</f>
        <v>14</v>
      </c>
      <c r="R3451" t="str">
        <f>TRIM(טבלה1[[#This Row],[small letters]])</f>
        <v>beginner level</v>
      </c>
      <c r="S3451" s="6">
        <v>1</v>
      </c>
      <c r="T3451" s="12">
        <v>42007</v>
      </c>
      <c r="U3451" s="6">
        <f>DAY(טבלה1[[#This Row],[published_date]])</f>
        <v>3</v>
      </c>
      <c r="V3451" s="6">
        <f>MONTH(טבלה1[[#This Row],[published_date]])</f>
        <v>1</v>
      </c>
      <c r="W3451" s="6">
        <f>YEAR(טבלה1[[#This Row],[published_date]])</f>
        <v>2015</v>
      </c>
      <c r="X3451">
        <v>4</v>
      </c>
      <c r="Y3451" t="str">
        <f>VLOOKUP(טבלה1[[#This Row],[subject_id]],Subject_id!$A$2:$B$5,2)</f>
        <v>Web Development</v>
      </c>
      <c r="Z3451" s="7">
        <v>43465</v>
      </c>
      <c r="AA3451">
        <f>_xlfn.DAYS(טבלה1[[#This Row],[Removal_date]],טבלה1[[#This Row],[published_date]])</f>
        <v>1458</v>
      </c>
      <c r="AB3451" s="4">
        <f>טבלה1[[#This Row],[price]]*טבלה1[[#This Row],[num_subscribers]]</f>
        <v>0</v>
      </c>
    </row>
    <row r="3452" spans="1:28" x14ac:dyDescent="0.3">
      <c r="A3452">
        <v>385684</v>
      </c>
      <c r="B3452" t="s">
        <v>4819</v>
      </c>
      <c r="C3452" t="str">
        <f>LEFT(טבלה1[[#This Row],[course_title]],10)</f>
        <v>Guitar Kic</v>
      </c>
      <c r="D3452" t="str">
        <f>RIGHT(טבלה1[[#This Row],[course_title]],10)</f>
        <v>Kick Start</v>
      </c>
      <c r="E3452" t="str">
        <f>MID(טבלה1[[#This Row],[course_title]],2,10)</f>
        <v>uitar Kick</v>
      </c>
      <c r="F3452" t="s">
        <v>4820</v>
      </c>
      <c r="G3452" t="str">
        <f>REPLACE(טבלה1[[#This Row],[url]],19,3,"com")</f>
        <v>https://www.udemy.com/guitar-kick-start/</v>
      </c>
      <c r="H3452" t="b">
        <v>0</v>
      </c>
      <c r="I3452" s="4">
        <v>0</v>
      </c>
      <c r="J3452" s="5">
        <v>3160</v>
      </c>
      <c r="K3452" s="5">
        <v>47</v>
      </c>
      <c r="L3452" s="5">
        <v>22</v>
      </c>
      <c r="M3452">
        <v>2</v>
      </c>
      <c r="N3452" t="str">
        <f>VLOOKUP(טבלה1[[#This Row],[level_id]],Level_id!$A$2:$B$5,2)</f>
        <v>Beginner Level</v>
      </c>
      <c r="O3452" t="str">
        <f>LOWER(טבלה1[[#This Row],[level_desc]])</f>
        <v>beginner level</v>
      </c>
      <c r="P3452" s="3" t="str">
        <f>UPPER(טבלה1[[#This Row],[small letters]])</f>
        <v>BEGINNER LEVEL</v>
      </c>
      <c r="Q3452">
        <f>LEN(טבלה1[[#This Row],[no spaces]])</f>
        <v>14</v>
      </c>
      <c r="R3452" t="str">
        <f>TRIM(טבלה1[[#This Row],[small letters]])</f>
        <v>beginner level</v>
      </c>
      <c r="S3452" s="6">
        <v>1</v>
      </c>
      <c r="T3452" s="12">
        <v>42082</v>
      </c>
      <c r="U3452" s="6">
        <f>DAY(טבלה1[[#This Row],[published_date]])</f>
        <v>19</v>
      </c>
      <c r="V3452" s="6">
        <f>MONTH(טבלה1[[#This Row],[published_date]])</f>
        <v>3</v>
      </c>
      <c r="W3452" s="6">
        <f>YEAR(טבלה1[[#This Row],[published_date]])</f>
        <v>2015</v>
      </c>
      <c r="X3452">
        <v>3</v>
      </c>
      <c r="Y3452" t="str">
        <f>VLOOKUP(טבלה1[[#This Row],[subject_id]],Subject_id!$A$2:$B$5,2)</f>
        <v>Musical Instruments</v>
      </c>
      <c r="Z3452" s="7">
        <v>43465</v>
      </c>
      <c r="AA3452">
        <f>_xlfn.DAYS(טבלה1[[#This Row],[Removal_date]],טבלה1[[#This Row],[published_date]])</f>
        <v>1383</v>
      </c>
      <c r="AB3452" s="4">
        <f>טבלה1[[#This Row],[price]]*טבלה1[[#This Row],[num_subscribers]]</f>
        <v>0</v>
      </c>
    </row>
    <row r="3453" spans="1:28" x14ac:dyDescent="0.3">
      <c r="A3453">
        <v>390472</v>
      </c>
      <c r="B3453" t="s">
        <v>1498</v>
      </c>
      <c r="C3453" t="str">
        <f>LEFT(טבלה1[[#This Row],[course_title]],10)</f>
        <v>How To Set</v>
      </c>
      <c r="D3453" t="str">
        <f>RIGHT(טבלה1[[#This Row],[course_title]],10)</f>
        <v xml:space="preserve"> In The UK</v>
      </c>
      <c r="E3453" t="str">
        <f>MID(טבלה1[[#This Row],[course_title]],2,10)</f>
        <v xml:space="preserve">ow To Set </v>
      </c>
      <c r="F3453" t="s">
        <v>1499</v>
      </c>
      <c r="G3453" t="str">
        <f>REPLACE(טבלה1[[#This Row],[url]],19,3,"com")</f>
        <v>https://www.udemy.com/how-to-set-up-a-limited-company-in-the-uk/</v>
      </c>
      <c r="H3453" t="b">
        <v>0</v>
      </c>
      <c r="I3453" s="4">
        <v>0</v>
      </c>
      <c r="J3453" s="5">
        <v>2075</v>
      </c>
      <c r="K3453" s="5">
        <v>69</v>
      </c>
      <c r="L3453" s="5">
        <v>11</v>
      </c>
      <c r="M3453">
        <v>2</v>
      </c>
      <c r="N3453" t="str">
        <f>VLOOKUP(טבלה1[[#This Row],[level_id]],Level_id!$A$2:$B$5,2)</f>
        <v>Beginner Level</v>
      </c>
      <c r="O3453" t="str">
        <f>LOWER(טבלה1[[#This Row],[level_desc]])</f>
        <v>beginner level</v>
      </c>
      <c r="P3453" s="3" t="str">
        <f>UPPER(טבלה1[[#This Row],[small letters]])</f>
        <v>BEGINNER LEVEL</v>
      </c>
      <c r="Q3453">
        <f>LEN(טבלה1[[#This Row],[no spaces]])</f>
        <v>14</v>
      </c>
      <c r="R3453" t="str">
        <f>TRIM(טבלה1[[#This Row],[small letters]])</f>
        <v>beginner level</v>
      </c>
      <c r="S3453" s="6">
        <v>0.73333333300000003</v>
      </c>
      <c r="T3453" s="12">
        <v>42114</v>
      </c>
      <c r="U3453" s="6">
        <f>DAY(טבלה1[[#This Row],[published_date]])</f>
        <v>20</v>
      </c>
      <c r="V3453" s="6">
        <f>MONTH(טבלה1[[#This Row],[published_date]])</f>
        <v>4</v>
      </c>
      <c r="W3453" s="6">
        <f>YEAR(טבלה1[[#This Row],[published_date]])</f>
        <v>2015</v>
      </c>
      <c r="X3453">
        <v>1</v>
      </c>
      <c r="Y3453" t="str">
        <f>VLOOKUP(טבלה1[[#This Row],[subject_id]],Subject_id!$A$2:$B$5,2)</f>
        <v>Business Finance</v>
      </c>
      <c r="Z3453" s="7">
        <v>43465</v>
      </c>
      <c r="AA3453">
        <f>_xlfn.DAYS(טבלה1[[#This Row],[Removal_date]],טבלה1[[#This Row],[published_date]])</f>
        <v>1351</v>
      </c>
      <c r="AB3453" s="4">
        <f>טבלה1[[#This Row],[price]]*טבלה1[[#This Row],[num_subscribers]]</f>
        <v>0</v>
      </c>
    </row>
    <row r="3454" spans="1:28" x14ac:dyDescent="0.3">
      <c r="A3454">
        <v>394832</v>
      </c>
      <c r="B3454" t="s">
        <v>7007</v>
      </c>
      <c r="C3454" t="str">
        <f>LEFT(טבלה1[[#This Row],[course_title]],10)</f>
        <v>Fun and cr</v>
      </c>
      <c r="D3454" t="str">
        <f>RIGHT(טבלה1[[#This Row],[course_title]],10)</f>
        <v>and Web2py</v>
      </c>
      <c r="E3454" t="str">
        <f>MID(טבלה1[[#This Row],[course_title]],2,10)</f>
        <v>un and cre</v>
      </c>
      <c r="F3454" t="s">
        <v>7008</v>
      </c>
      <c r="G3454" t="str">
        <f>REPLACE(טבלה1[[#This Row],[url]],19,3,"com")</f>
        <v>https://www.udemy.com/web-engineering-with-python-and-web2py/</v>
      </c>
      <c r="H3454" t="b">
        <v>0</v>
      </c>
      <c r="I3454" s="4">
        <v>0</v>
      </c>
      <c r="J3454" s="5">
        <v>10917</v>
      </c>
      <c r="K3454" s="5">
        <v>319</v>
      </c>
      <c r="L3454" s="5">
        <v>25</v>
      </c>
      <c r="M3454">
        <v>1</v>
      </c>
      <c r="N3454" t="str">
        <f>VLOOKUP(טבלה1[[#This Row],[level_id]],Level_id!$A$2:$B$5,2)</f>
        <v>All levels</v>
      </c>
      <c r="O3454" t="str">
        <f>LOWER(טבלה1[[#This Row],[level_desc]])</f>
        <v>all levels</v>
      </c>
      <c r="P3454" s="3" t="str">
        <f>UPPER(טבלה1[[#This Row],[small letters]])</f>
        <v>ALL LEVELS</v>
      </c>
      <c r="Q3454">
        <f>LEN(טבלה1[[#This Row],[no spaces]])</f>
        <v>10</v>
      </c>
      <c r="R3454" t="str">
        <f>TRIM(טבלה1[[#This Row],[small letters]])</f>
        <v>all levels</v>
      </c>
      <c r="S3454" s="6">
        <v>2</v>
      </c>
      <c r="T3454" s="12">
        <v>42164</v>
      </c>
      <c r="U3454" s="6">
        <f>DAY(טבלה1[[#This Row],[published_date]])</f>
        <v>9</v>
      </c>
      <c r="V3454" s="6">
        <f>MONTH(טבלה1[[#This Row],[published_date]])</f>
        <v>6</v>
      </c>
      <c r="W3454" s="6">
        <f>YEAR(טבלה1[[#This Row],[published_date]])</f>
        <v>2015</v>
      </c>
      <c r="X3454">
        <v>4</v>
      </c>
      <c r="Y3454" t="str">
        <f>VLOOKUP(טבלה1[[#This Row],[subject_id]],Subject_id!$A$2:$B$5,2)</f>
        <v>Web Development</v>
      </c>
      <c r="Z3454" s="7">
        <v>43734</v>
      </c>
      <c r="AA3454">
        <f>_xlfn.DAYS(טבלה1[[#This Row],[Removal_date]],טבלה1[[#This Row],[published_date]])</f>
        <v>1570</v>
      </c>
      <c r="AB3454" s="4">
        <f>טבלה1[[#This Row],[price]]*טבלה1[[#This Row],[num_subscribers]]</f>
        <v>0</v>
      </c>
    </row>
    <row r="3455" spans="1:28" x14ac:dyDescent="0.3">
      <c r="A3455">
        <v>399938</v>
      </c>
      <c r="B3455" t="s">
        <v>2785</v>
      </c>
      <c r="C3455" t="str">
        <f>LEFT(טבלה1[[#This Row],[course_title]],10)</f>
        <v>Profession</v>
      </c>
      <c r="D3455" t="str">
        <f>RIGHT(טבלה1[[#This Row],[course_title]],10)</f>
        <v>llustrator</v>
      </c>
      <c r="E3455" t="str">
        <f>MID(טבלה1[[#This Row],[course_title]],2,10)</f>
        <v>rofessiona</v>
      </c>
      <c r="F3455" t="s">
        <v>2786</v>
      </c>
      <c r="G3455" t="str">
        <f>REPLACE(טבלה1[[#This Row],[url]],19,3,"com")</f>
        <v>https://www.udemy.com/professional-logo-design-crash-course/</v>
      </c>
      <c r="H3455" t="b">
        <v>0</v>
      </c>
      <c r="I3455" s="4">
        <v>0</v>
      </c>
      <c r="J3455" s="5">
        <v>44044</v>
      </c>
      <c r="K3455" s="5">
        <v>1563</v>
      </c>
      <c r="L3455" s="5">
        <v>45</v>
      </c>
      <c r="M3455">
        <v>1</v>
      </c>
      <c r="N3455" t="str">
        <f>VLOOKUP(טבלה1[[#This Row],[level_id]],Level_id!$A$2:$B$5,2)</f>
        <v>All levels</v>
      </c>
      <c r="O3455" t="str">
        <f>LOWER(טבלה1[[#This Row],[level_desc]])</f>
        <v>all levels</v>
      </c>
      <c r="P3455" s="3" t="str">
        <f>UPPER(טבלה1[[#This Row],[small letters]])</f>
        <v>ALL LEVELS</v>
      </c>
      <c r="Q3455">
        <f>LEN(טבלה1[[#This Row],[no spaces]])</f>
        <v>10</v>
      </c>
      <c r="R3455" t="str">
        <f>TRIM(טבלה1[[#This Row],[small letters]])</f>
        <v>all levels</v>
      </c>
      <c r="S3455" s="6">
        <v>7.5</v>
      </c>
      <c r="T3455" s="12">
        <v>42026</v>
      </c>
      <c r="U3455" s="6">
        <f>DAY(טבלה1[[#This Row],[published_date]])</f>
        <v>22</v>
      </c>
      <c r="V3455" s="6">
        <f>MONTH(טבלה1[[#This Row],[published_date]])</f>
        <v>1</v>
      </c>
      <c r="W3455" s="6">
        <f>YEAR(טבלה1[[#This Row],[published_date]])</f>
        <v>2015</v>
      </c>
      <c r="X3455">
        <v>2</v>
      </c>
      <c r="Y3455" t="str">
        <f>VLOOKUP(טבלה1[[#This Row],[subject_id]],Subject_id!$A$2:$B$5,2)</f>
        <v>Graphic Design</v>
      </c>
      <c r="Z3455" s="7">
        <v>43734</v>
      </c>
      <c r="AA3455">
        <f>_xlfn.DAYS(טבלה1[[#This Row],[Removal_date]],טבלה1[[#This Row],[published_date]])</f>
        <v>1708</v>
      </c>
      <c r="AB3455" s="4">
        <f>טבלה1[[#This Row],[price]]*טבלה1[[#This Row],[num_subscribers]]</f>
        <v>0</v>
      </c>
    </row>
    <row r="3456" spans="1:28" x14ac:dyDescent="0.3">
      <c r="A3456">
        <v>405926</v>
      </c>
      <c r="B3456" t="s">
        <v>6643</v>
      </c>
      <c r="C3456" t="str">
        <f>LEFT(טבלה1[[#This Row],[course_title]],10)</f>
        <v>HTML and C</v>
      </c>
      <c r="D3456" t="str">
        <f>RIGHT(טבלה1[[#This Row],[course_title]],10)</f>
        <v>nch ONLINE</v>
      </c>
      <c r="E3456" t="str">
        <f>MID(טבלה1[[#This Row],[course_title]],2,10)</f>
        <v>TML and CS</v>
      </c>
      <c r="F3456" t="s">
        <v>6644</v>
      </c>
      <c r="G3456" t="str">
        <f>REPLACE(טבלה1[[#This Row],[url]],19,3,"com")</f>
        <v>https://www.udemy.com/html-and-css-for-beginners-crash-course-learn-fast-easy/</v>
      </c>
      <c r="H3456" t="b">
        <v>0</v>
      </c>
      <c r="I3456" s="4">
        <v>0</v>
      </c>
      <c r="J3456" s="5">
        <v>70773</v>
      </c>
      <c r="K3456" s="5">
        <v>5660</v>
      </c>
      <c r="L3456" s="5">
        <v>50</v>
      </c>
      <c r="M3456">
        <v>1</v>
      </c>
      <c r="N3456" t="str">
        <f>VLOOKUP(טבלה1[[#This Row],[level_id]],Level_id!$A$2:$B$5,2)</f>
        <v>All levels</v>
      </c>
      <c r="O3456" t="str">
        <f>LOWER(טבלה1[[#This Row],[level_desc]])</f>
        <v>all levels</v>
      </c>
      <c r="P3456" s="3" t="str">
        <f>UPPER(טבלה1[[#This Row],[small letters]])</f>
        <v>ALL LEVELS</v>
      </c>
      <c r="Q3456">
        <f>LEN(טבלה1[[#This Row],[no spaces]])</f>
        <v>10</v>
      </c>
      <c r="R3456" t="str">
        <f>TRIM(טבלה1[[#This Row],[small letters]])</f>
        <v>all levels</v>
      </c>
      <c r="S3456" s="6">
        <v>6</v>
      </c>
      <c r="T3456" s="12">
        <v>42082</v>
      </c>
      <c r="U3456" s="6">
        <f>DAY(טבלה1[[#This Row],[published_date]])</f>
        <v>19</v>
      </c>
      <c r="V3456" s="6">
        <f>MONTH(טבלה1[[#This Row],[published_date]])</f>
        <v>3</v>
      </c>
      <c r="W3456" s="6">
        <f>YEAR(טבלה1[[#This Row],[published_date]])</f>
        <v>2015</v>
      </c>
      <c r="X3456">
        <v>4</v>
      </c>
      <c r="Y3456" t="str">
        <f>VLOOKUP(טבלה1[[#This Row],[subject_id]],Subject_id!$A$2:$B$5,2)</f>
        <v>Web Development</v>
      </c>
      <c r="Z3456" s="7">
        <v>43734</v>
      </c>
      <c r="AA3456">
        <f>_xlfn.DAYS(טבלה1[[#This Row],[Removal_date]],טבלה1[[#This Row],[published_date]])</f>
        <v>1652</v>
      </c>
      <c r="AB3456" s="4">
        <f>טבלה1[[#This Row],[price]]*טבלה1[[#This Row],[num_subscribers]]</f>
        <v>0</v>
      </c>
    </row>
    <row r="3457" spans="1:28" x14ac:dyDescent="0.3">
      <c r="A3457">
        <v>409818</v>
      </c>
      <c r="B3457" t="s">
        <v>3938</v>
      </c>
      <c r="C3457" t="str">
        <f>LEFT(טבלה1[[#This Row],[course_title]],10)</f>
        <v>Get starte</v>
      </c>
      <c r="D3457" t="str">
        <f>RIGHT(טבלה1[[#This Row],[course_title]],10)</f>
        <v xml:space="preserve"> harmonica</v>
      </c>
      <c r="E3457" t="str">
        <f>MID(טבלה1[[#This Row],[course_title]],2,10)</f>
        <v>et started</v>
      </c>
      <c r="F3457" t="s">
        <v>3939</v>
      </c>
      <c r="G3457" t="str">
        <f>REPLACE(טבלה1[[#This Row],[url]],19,3,"com")</f>
        <v>https://www.udemy.com/get-started-playing-blues-harmonica/</v>
      </c>
      <c r="H3457" t="b">
        <v>0</v>
      </c>
      <c r="I3457" s="4">
        <v>0</v>
      </c>
      <c r="J3457" s="5">
        <v>6853</v>
      </c>
      <c r="K3457" s="5">
        <v>398</v>
      </c>
      <c r="L3457" s="5">
        <v>23</v>
      </c>
      <c r="M3457">
        <v>2</v>
      </c>
      <c r="N3457" t="str">
        <f>VLOOKUP(טבלה1[[#This Row],[level_id]],Level_id!$A$2:$B$5,2)</f>
        <v>Beginner Level</v>
      </c>
      <c r="O3457" t="str">
        <f>LOWER(טבלה1[[#This Row],[level_desc]])</f>
        <v>beginner level</v>
      </c>
      <c r="P3457" s="3" t="str">
        <f>UPPER(טבלה1[[#This Row],[small letters]])</f>
        <v>BEGINNER LEVEL</v>
      </c>
      <c r="Q3457">
        <f>LEN(טבלה1[[#This Row],[no spaces]])</f>
        <v>14</v>
      </c>
      <c r="R3457" t="str">
        <f>TRIM(טבלה1[[#This Row],[small letters]])</f>
        <v>beginner level</v>
      </c>
      <c r="S3457" s="6">
        <v>0.61666666699999995</v>
      </c>
      <c r="T3457" s="12">
        <v>42093</v>
      </c>
      <c r="U3457" s="6">
        <f>DAY(טבלה1[[#This Row],[published_date]])</f>
        <v>30</v>
      </c>
      <c r="V3457" s="6">
        <f>MONTH(טבלה1[[#This Row],[published_date]])</f>
        <v>3</v>
      </c>
      <c r="W3457" s="6">
        <f>YEAR(טבלה1[[#This Row],[published_date]])</f>
        <v>2015</v>
      </c>
      <c r="X3457">
        <v>3</v>
      </c>
      <c r="Y3457" t="str">
        <f>VLOOKUP(טבלה1[[#This Row],[subject_id]],Subject_id!$A$2:$B$5,2)</f>
        <v>Musical Instruments</v>
      </c>
      <c r="Z3457" s="7">
        <v>43465</v>
      </c>
      <c r="AA3457">
        <f>_xlfn.DAYS(טבלה1[[#This Row],[Removal_date]],טבלה1[[#This Row],[published_date]])</f>
        <v>1372</v>
      </c>
      <c r="AB3457" s="4">
        <f>טבלה1[[#This Row],[price]]*טבלה1[[#This Row],[num_subscribers]]</f>
        <v>0</v>
      </c>
    </row>
    <row r="3458" spans="1:28" x14ac:dyDescent="0.3">
      <c r="A3458">
        <v>414246</v>
      </c>
      <c r="B3458" t="s">
        <v>1690</v>
      </c>
      <c r="C3458" t="str">
        <f>LEFT(טבלה1[[#This Row],[course_title]],10)</f>
        <v>Bitcoin fo</v>
      </c>
      <c r="D3458" t="str">
        <f>RIGHT(טבלה1[[#This Row],[course_title]],10)</f>
        <v>ccountants</v>
      </c>
      <c r="E3458" t="str">
        <f>MID(טבלה1[[#This Row],[course_title]],2,10)</f>
        <v>itcoin for</v>
      </c>
      <c r="F3458" t="s">
        <v>1691</v>
      </c>
      <c r="G3458" t="str">
        <f>REPLACE(טבלה1[[#This Row],[url]],19,3,"com")</f>
        <v>https://www.udemy.com/bitcoin-for-accountants/</v>
      </c>
      <c r="H3458" t="b">
        <v>0</v>
      </c>
      <c r="I3458" s="4">
        <v>0</v>
      </c>
      <c r="J3458" s="5">
        <v>3519</v>
      </c>
      <c r="K3458" s="5">
        <v>102</v>
      </c>
      <c r="L3458" s="5">
        <v>6</v>
      </c>
      <c r="M3458">
        <v>2</v>
      </c>
      <c r="N3458" t="str">
        <f>VLOOKUP(טבלה1[[#This Row],[level_id]],Level_id!$A$2:$B$5,2)</f>
        <v>Beginner Level</v>
      </c>
      <c r="O3458" t="str">
        <f>LOWER(טבלה1[[#This Row],[level_desc]])</f>
        <v>beginner level</v>
      </c>
      <c r="P3458" s="3" t="str">
        <f>UPPER(טבלה1[[#This Row],[small letters]])</f>
        <v>BEGINNER LEVEL</v>
      </c>
      <c r="Q3458">
        <f>LEN(טבלה1[[#This Row],[no spaces]])</f>
        <v>14</v>
      </c>
      <c r="R3458" t="str">
        <f>TRIM(טבלה1[[#This Row],[small letters]])</f>
        <v>beginner level</v>
      </c>
      <c r="S3458" s="6">
        <v>1</v>
      </c>
      <c r="T3458" s="12">
        <v>42041</v>
      </c>
      <c r="U3458" s="6">
        <f>DAY(טבלה1[[#This Row],[published_date]])</f>
        <v>6</v>
      </c>
      <c r="V3458" s="6">
        <f>MONTH(טבלה1[[#This Row],[published_date]])</f>
        <v>2</v>
      </c>
      <c r="W3458" s="6">
        <f>YEAR(טבלה1[[#This Row],[published_date]])</f>
        <v>2015</v>
      </c>
      <c r="X3458">
        <v>1</v>
      </c>
      <c r="Y3458" t="str">
        <f>VLOOKUP(טבלה1[[#This Row],[subject_id]],Subject_id!$A$2:$B$5,2)</f>
        <v>Business Finance</v>
      </c>
      <c r="Z3458" s="7">
        <v>43465</v>
      </c>
      <c r="AA3458">
        <f>_xlfn.DAYS(טבלה1[[#This Row],[Removal_date]],טבלה1[[#This Row],[published_date]])</f>
        <v>1424</v>
      </c>
      <c r="AB3458" s="4">
        <f>טבלה1[[#This Row],[price]]*טבלה1[[#This Row],[num_subscribers]]</f>
        <v>0</v>
      </c>
    </row>
    <row r="3459" spans="1:28" x14ac:dyDescent="0.3">
      <c r="A3459">
        <v>418732</v>
      </c>
      <c r="B3459" t="s">
        <v>710</v>
      </c>
      <c r="C3459" t="str">
        <f>LEFT(טבלה1[[#This Row],[course_title]],10)</f>
        <v>Hedge Fund</v>
      </c>
      <c r="D3459" t="str">
        <f>RIGHT(טבלה1[[#This Row],[course_title]],10)</f>
        <v>ing System</v>
      </c>
      <c r="E3459" t="str">
        <f>MID(טבלה1[[#This Row],[course_title]],2,10)</f>
        <v xml:space="preserve">edge Fund </v>
      </c>
      <c r="F3459" t="s">
        <v>711</v>
      </c>
      <c r="G3459" t="str">
        <f>REPLACE(טבלה1[[#This Row],[url]],19,3,"com")</f>
        <v>https://www.udemy.com/hedge-fund-trading-system/</v>
      </c>
      <c r="H3459" t="b">
        <v>0</v>
      </c>
      <c r="I3459" s="4">
        <v>0</v>
      </c>
      <c r="J3459" s="5">
        <v>8985</v>
      </c>
      <c r="K3459" s="5">
        <v>584</v>
      </c>
      <c r="L3459" s="5">
        <v>12</v>
      </c>
      <c r="M3459">
        <v>1</v>
      </c>
      <c r="N3459" t="str">
        <f>VLOOKUP(טבלה1[[#This Row],[level_id]],Level_id!$A$2:$B$5,2)</f>
        <v>All levels</v>
      </c>
      <c r="O3459" t="str">
        <f>LOWER(טבלה1[[#This Row],[level_desc]])</f>
        <v>all levels</v>
      </c>
      <c r="P3459" s="3" t="str">
        <f>UPPER(טבלה1[[#This Row],[small letters]])</f>
        <v>ALL LEVELS</v>
      </c>
      <c r="Q3459">
        <f>LEN(טבלה1[[#This Row],[no spaces]])</f>
        <v>10</v>
      </c>
      <c r="R3459" t="str">
        <f>TRIM(טבלה1[[#This Row],[small letters]])</f>
        <v>all levels</v>
      </c>
      <c r="S3459" s="6">
        <v>1</v>
      </c>
      <c r="T3459" s="12">
        <v>42069</v>
      </c>
      <c r="U3459" s="6">
        <f>DAY(טבלה1[[#This Row],[published_date]])</f>
        <v>6</v>
      </c>
      <c r="V3459" s="6">
        <f>MONTH(טבלה1[[#This Row],[published_date]])</f>
        <v>3</v>
      </c>
      <c r="W3459" s="6">
        <f>YEAR(טבלה1[[#This Row],[published_date]])</f>
        <v>2015</v>
      </c>
      <c r="X3459">
        <v>1</v>
      </c>
      <c r="Y3459" t="str">
        <f>VLOOKUP(טבלה1[[#This Row],[subject_id]],Subject_id!$A$2:$B$5,2)</f>
        <v>Business Finance</v>
      </c>
      <c r="Z3459" s="7">
        <v>43318</v>
      </c>
      <c r="AA3459">
        <f>_xlfn.DAYS(טבלה1[[#This Row],[Removal_date]],טבלה1[[#This Row],[published_date]])</f>
        <v>1249</v>
      </c>
      <c r="AB3459" s="4">
        <f>טבלה1[[#This Row],[price]]*טבלה1[[#This Row],[num_subscribers]]</f>
        <v>0</v>
      </c>
    </row>
    <row r="3460" spans="1:28" x14ac:dyDescent="0.3">
      <c r="A3460">
        <v>421546</v>
      </c>
      <c r="B3460" t="s">
        <v>580</v>
      </c>
      <c r="C3460" t="str">
        <f>LEFT(טבלה1[[#This Row],[course_title]],10)</f>
        <v>à¸ªà¸­à¸™à</v>
      </c>
      <c r="D3460" t="str">
        <f>RIGHT(טבלה1[[#This Row],[course_title]],10)</f>
        <v>‡à¹ˆà¸²à¸¢</v>
      </c>
      <c r="E3460" t="str">
        <f>MID(טבלה1[[#This Row],[course_title]],2,10)</f>
        <v>¸ªà¸­à¸™à¹</v>
      </c>
      <c r="F3460" t="s">
        <v>581</v>
      </c>
      <c r="G3460" t="str">
        <f>REPLACE(טבלה1[[#This Row],[url]],19,3,"com")</f>
        <v>https://www.udemy.com/binary-options-for-thai/</v>
      </c>
      <c r="H3460" t="b">
        <v>0</v>
      </c>
      <c r="I3460" s="4">
        <v>0</v>
      </c>
      <c r="J3460" s="5">
        <v>2079</v>
      </c>
      <c r="K3460" s="5">
        <v>258</v>
      </c>
      <c r="L3460" s="5">
        <v>25</v>
      </c>
      <c r="M3460">
        <v>1</v>
      </c>
      <c r="N3460" t="str">
        <f>VLOOKUP(טבלה1[[#This Row],[level_id]],Level_id!$A$2:$B$5,2)</f>
        <v>All levels</v>
      </c>
      <c r="O3460" t="str">
        <f>LOWER(טבלה1[[#This Row],[level_desc]])</f>
        <v>all levels</v>
      </c>
      <c r="P3460" s="3" t="str">
        <f>UPPER(טבלה1[[#This Row],[small letters]])</f>
        <v>ALL LEVELS</v>
      </c>
      <c r="Q3460">
        <f>LEN(טבלה1[[#This Row],[no spaces]])</f>
        <v>10</v>
      </c>
      <c r="R3460" t="str">
        <f>TRIM(טבלה1[[#This Row],[small letters]])</f>
        <v>all levels</v>
      </c>
      <c r="S3460" s="6">
        <v>2</v>
      </c>
      <c r="T3460" s="12">
        <v>42050</v>
      </c>
      <c r="U3460" s="6">
        <f>DAY(טבלה1[[#This Row],[published_date]])</f>
        <v>15</v>
      </c>
      <c r="V3460" s="6">
        <f>MONTH(טבלה1[[#This Row],[published_date]])</f>
        <v>2</v>
      </c>
      <c r="W3460" s="6">
        <f>YEAR(טבלה1[[#This Row],[published_date]])</f>
        <v>2015</v>
      </c>
      <c r="X3460">
        <v>1</v>
      </c>
      <c r="Y3460" t="str">
        <f>VLOOKUP(טבלה1[[#This Row],[subject_id]],Subject_id!$A$2:$B$5,2)</f>
        <v>Business Finance</v>
      </c>
      <c r="Z3460" s="7">
        <v>43318</v>
      </c>
      <c r="AA3460">
        <f>_xlfn.DAYS(טבלה1[[#This Row],[Removal_date]],טבלה1[[#This Row],[published_date]])</f>
        <v>1268</v>
      </c>
      <c r="AB3460" s="4">
        <f>טבלה1[[#This Row],[price]]*טבלה1[[#This Row],[num_subscribers]]</f>
        <v>0</v>
      </c>
    </row>
    <row r="3461" spans="1:28" x14ac:dyDescent="0.3">
      <c r="A3461">
        <v>429364</v>
      </c>
      <c r="B3461" t="s">
        <v>5667</v>
      </c>
      <c r="C3461" t="str">
        <f>LEFT(טבלה1[[#This Row],[course_title]],10)</f>
        <v>Master the</v>
      </c>
      <c r="D3461" t="str">
        <f>RIGHT(טבלה1[[#This Row],[course_title]],10)</f>
        <v>evelopment</v>
      </c>
      <c r="E3461" t="str">
        <f>MID(טבלה1[[#This Row],[course_title]],2,10)</f>
        <v xml:space="preserve">aster the </v>
      </c>
      <c r="F3461" t="s">
        <v>5668</v>
      </c>
      <c r="G3461" t="str">
        <f>REPLACE(טבלה1[[#This Row],[url]],19,3,"com")</f>
        <v>https://www.udemy.com/master-the-basics-of-html5-css3-beginner-web-development/</v>
      </c>
      <c r="H3461" t="b">
        <v>0</v>
      </c>
      <c r="I3461" s="4">
        <v>0</v>
      </c>
      <c r="J3461" s="5">
        <v>26541</v>
      </c>
      <c r="K3461" s="5">
        <v>750</v>
      </c>
      <c r="L3461" s="5">
        <v>38</v>
      </c>
      <c r="M3461">
        <v>2</v>
      </c>
      <c r="N3461" t="str">
        <f>VLOOKUP(טבלה1[[#This Row],[level_id]],Level_id!$A$2:$B$5,2)</f>
        <v>Beginner Level</v>
      </c>
      <c r="O3461" t="str">
        <f>LOWER(טבלה1[[#This Row],[level_desc]])</f>
        <v>beginner level</v>
      </c>
      <c r="P3461" s="3" t="str">
        <f>UPPER(טבלה1[[#This Row],[small letters]])</f>
        <v>BEGINNER LEVEL</v>
      </c>
      <c r="Q3461">
        <f>LEN(טבלה1[[#This Row],[no spaces]])</f>
        <v>14</v>
      </c>
      <c r="R3461" t="str">
        <f>TRIM(טבלה1[[#This Row],[small letters]])</f>
        <v>beginner level</v>
      </c>
      <c r="S3461" s="6">
        <v>3</v>
      </c>
      <c r="T3461" s="12">
        <v>42145</v>
      </c>
      <c r="U3461" s="6">
        <f>DAY(טבלה1[[#This Row],[published_date]])</f>
        <v>21</v>
      </c>
      <c r="V3461" s="6">
        <f>MONTH(טבלה1[[#This Row],[published_date]])</f>
        <v>5</v>
      </c>
      <c r="W3461" s="6">
        <f>YEAR(טבלה1[[#This Row],[published_date]])</f>
        <v>2015</v>
      </c>
      <c r="X3461">
        <v>4</v>
      </c>
      <c r="Y3461" t="str">
        <f>VLOOKUP(טבלה1[[#This Row],[subject_id]],Subject_id!$A$2:$B$5,2)</f>
        <v>Web Development</v>
      </c>
      <c r="Z3461" s="7">
        <v>43465</v>
      </c>
      <c r="AA3461">
        <f>_xlfn.DAYS(טבלה1[[#This Row],[Removal_date]],טבלה1[[#This Row],[published_date]])</f>
        <v>1320</v>
      </c>
      <c r="AB3461" s="4">
        <f>טבלה1[[#This Row],[price]]*טבלה1[[#This Row],[num_subscribers]]</f>
        <v>0</v>
      </c>
    </row>
    <row r="3462" spans="1:28" x14ac:dyDescent="0.3">
      <c r="A3462">
        <v>436496</v>
      </c>
      <c r="B3462" t="s">
        <v>6833</v>
      </c>
      <c r="C3462" t="str">
        <f>LEFT(טבלה1[[#This Row],[course_title]],10)</f>
        <v>SAP Crysta</v>
      </c>
      <c r="D3462" t="str">
        <f>RIGHT(טבלה1[[#This Row],[course_title]],10)</f>
        <v>p by step)</v>
      </c>
      <c r="E3462" t="str">
        <f>MID(טבלה1[[#This Row],[course_title]],2,10)</f>
        <v>AP Crystal</v>
      </c>
      <c r="F3462" t="s">
        <v>6834</v>
      </c>
      <c r="G3462" t="str">
        <f>REPLACE(טבלה1[[#This Row],[url]],19,3,"com")</f>
        <v>https://www.udemy.com/sap-crystalreports-for-beginners/</v>
      </c>
      <c r="H3462" t="b">
        <v>0</v>
      </c>
      <c r="I3462" s="4">
        <v>0</v>
      </c>
      <c r="J3462" s="5">
        <v>7484</v>
      </c>
      <c r="K3462" s="5">
        <v>304</v>
      </c>
      <c r="L3462" s="5">
        <v>5</v>
      </c>
      <c r="M3462">
        <v>2</v>
      </c>
      <c r="N3462" t="str">
        <f>VLOOKUP(טבלה1[[#This Row],[level_id]],Level_id!$A$2:$B$5,2)</f>
        <v>Beginner Level</v>
      </c>
      <c r="O3462" t="str">
        <f>LOWER(טבלה1[[#This Row],[level_desc]])</f>
        <v>beginner level</v>
      </c>
      <c r="P3462" s="3" t="str">
        <f>UPPER(טבלה1[[#This Row],[small letters]])</f>
        <v>BEGINNER LEVEL</v>
      </c>
      <c r="Q3462">
        <f>LEN(טבלה1[[#This Row],[no spaces]])</f>
        <v>14</v>
      </c>
      <c r="R3462" t="str">
        <f>TRIM(טבלה1[[#This Row],[small letters]])</f>
        <v>beginner level</v>
      </c>
      <c r="S3462" s="6">
        <v>1</v>
      </c>
      <c r="T3462" s="12">
        <v>42067</v>
      </c>
      <c r="U3462" s="6">
        <f>DAY(טבלה1[[#This Row],[published_date]])</f>
        <v>4</v>
      </c>
      <c r="V3462" s="6">
        <f>MONTH(טבלה1[[#This Row],[published_date]])</f>
        <v>3</v>
      </c>
      <c r="W3462" s="6">
        <f>YEAR(טבלה1[[#This Row],[published_date]])</f>
        <v>2015</v>
      </c>
      <c r="X3462">
        <v>4</v>
      </c>
      <c r="Y3462" t="str">
        <f>VLOOKUP(טבלה1[[#This Row],[subject_id]],Subject_id!$A$2:$B$5,2)</f>
        <v>Web Development</v>
      </c>
      <c r="Z3462" s="7">
        <v>43465</v>
      </c>
      <c r="AA3462">
        <f>_xlfn.DAYS(טבלה1[[#This Row],[Removal_date]],טבלה1[[#This Row],[published_date]])</f>
        <v>1398</v>
      </c>
      <c r="AB3462" s="4">
        <f>טבלה1[[#This Row],[price]]*טבלה1[[#This Row],[num_subscribers]]</f>
        <v>0</v>
      </c>
    </row>
    <row r="3463" spans="1:28" x14ac:dyDescent="0.3">
      <c r="A3463">
        <v>465870</v>
      </c>
      <c r="B3463" t="s">
        <v>5928</v>
      </c>
      <c r="C3463" t="str">
        <f>LEFT(טבלה1[[#This Row],[course_title]],10)</f>
        <v xml:space="preserve">Beginning </v>
      </c>
      <c r="D3463" t="str">
        <f>RIGHT(טבלה1[[#This Row],[course_title]],10)</f>
        <v>nistrators</v>
      </c>
      <c r="E3463" t="str">
        <f>MID(טבלה1[[#This Row],[course_title]],2,10)</f>
        <v>eginning O</v>
      </c>
      <c r="F3463" t="s">
        <v>5929</v>
      </c>
      <c r="G3463" t="str">
        <f>REPLACE(טבלה1[[#This Row],[url]],19,3,"com")</f>
        <v>https://www.udemy.com/learn-oracle-weblogic-12c-essentials/</v>
      </c>
      <c r="H3463" t="b">
        <v>0</v>
      </c>
      <c r="I3463" s="4">
        <v>0</v>
      </c>
      <c r="J3463" s="5">
        <v>9786</v>
      </c>
      <c r="K3463" s="5">
        <v>989</v>
      </c>
      <c r="L3463" s="5">
        <v>7</v>
      </c>
      <c r="M3463">
        <v>2</v>
      </c>
      <c r="N3463" t="str">
        <f>VLOOKUP(טבלה1[[#This Row],[level_id]],Level_id!$A$2:$B$5,2)</f>
        <v>Beginner Level</v>
      </c>
      <c r="O3463" t="str">
        <f>LOWER(טבלה1[[#This Row],[level_desc]])</f>
        <v>beginner level</v>
      </c>
      <c r="P3463" s="3" t="str">
        <f>UPPER(טבלה1[[#This Row],[small letters]])</f>
        <v>BEGINNER LEVEL</v>
      </c>
      <c r="Q3463">
        <f>LEN(טבלה1[[#This Row],[no spaces]])</f>
        <v>14</v>
      </c>
      <c r="R3463" t="str">
        <f>TRIM(טבלה1[[#This Row],[small letters]])</f>
        <v>beginner level</v>
      </c>
      <c r="S3463" s="6">
        <v>0.7</v>
      </c>
      <c r="T3463" s="12">
        <v>42109</v>
      </c>
      <c r="U3463" s="6">
        <f>DAY(טבלה1[[#This Row],[published_date]])</f>
        <v>15</v>
      </c>
      <c r="V3463" s="6">
        <f>MONTH(טבלה1[[#This Row],[published_date]])</f>
        <v>4</v>
      </c>
      <c r="W3463" s="6">
        <f>YEAR(טבלה1[[#This Row],[published_date]])</f>
        <v>2015</v>
      </c>
      <c r="X3463">
        <v>4</v>
      </c>
      <c r="Y3463" t="str">
        <f>VLOOKUP(טבלה1[[#This Row],[subject_id]],Subject_id!$A$2:$B$5,2)</f>
        <v>Web Development</v>
      </c>
      <c r="Z3463" s="7">
        <v>43465</v>
      </c>
      <c r="AA3463">
        <f>_xlfn.DAYS(טבלה1[[#This Row],[Removal_date]],טבלה1[[#This Row],[published_date]])</f>
        <v>1356</v>
      </c>
      <c r="AB3463" s="4">
        <f>טבלה1[[#This Row],[price]]*טבלה1[[#This Row],[num_subscribers]]</f>
        <v>0</v>
      </c>
    </row>
    <row r="3464" spans="1:28" x14ac:dyDescent="0.3">
      <c r="A3464">
        <v>470288</v>
      </c>
      <c r="B3464" t="s">
        <v>5208</v>
      </c>
      <c r="C3464" t="str">
        <f>LEFT(טבלה1[[#This Row],[course_title]],10)</f>
        <v>EMMET Fast</v>
      </c>
      <c r="D3464" t="str">
        <f>RIGHT(טבלה1[[#This Row],[course_title]],10)</f>
        <v xml:space="preserve">evelopers </v>
      </c>
      <c r="E3464" t="str">
        <f>MID(טבלה1[[#This Row],[course_title]],2,10)</f>
        <v>MMET Faste</v>
      </c>
      <c r="F3464" t="s">
        <v>5209</v>
      </c>
      <c r="G3464" t="str">
        <f>REPLACE(טבלה1[[#This Row],[url]],19,3,"com")</f>
        <v>https://www.udemy.com/emmet-start-coding-html-and-css-fast-and-easy/</v>
      </c>
      <c r="H3464" t="b">
        <v>0</v>
      </c>
      <c r="I3464" s="4">
        <v>0</v>
      </c>
      <c r="J3464" s="5">
        <v>26697</v>
      </c>
      <c r="K3464" s="5">
        <v>1097</v>
      </c>
      <c r="L3464" s="5">
        <v>20</v>
      </c>
      <c r="M3464">
        <v>1</v>
      </c>
      <c r="N3464" t="str">
        <f>VLOOKUP(טבלה1[[#This Row],[level_id]],Level_id!$A$2:$B$5,2)</f>
        <v>All levels</v>
      </c>
      <c r="O3464" t="str">
        <f>LOWER(טבלה1[[#This Row],[level_desc]])</f>
        <v>all levels</v>
      </c>
      <c r="P3464" s="3" t="str">
        <f>UPPER(טבלה1[[#This Row],[small letters]])</f>
        <v>ALL LEVELS</v>
      </c>
      <c r="Q3464">
        <f>LEN(טבלה1[[#This Row],[no spaces]])</f>
        <v>10</v>
      </c>
      <c r="R3464" t="str">
        <f>TRIM(טבלה1[[#This Row],[small letters]])</f>
        <v>all levels</v>
      </c>
      <c r="S3464" s="6">
        <v>1</v>
      </c>
      <c r="T3464" s="12">
        <v>42103</v>
      </c>
      <c r="U3464" s="6">
        <f>DAY(טבלה1[[#This Row],[published_date]])</f>
        <v>9</v>
      </c>
      <c r="V3464" s="6">
        <f>MONTH(טבלה1[[#This Row],[published_date]])</f>
        <v>4</v>
      </c>
      <c r="W3464" s="6">
        <f>YEAR(טבלה1[[#This Row],[published_date]])</f>
        <v>2015</v>
      </c>
      <c r="X3464">
        <v>4</v>
      </c>
      <c r="Y3464" t="str">
        <f>VLOOKUP(טבלה1[[#This Row],[subject_id]],Subject_id!$A$2:$B$5,2)</f>
        <v>Web Development</v>
      </c>
      <c r="Z3464" s="7">
        <v>43734</v>
      </c>
      <c r="AA3464">
        <f>_xlfn.DAYS(טבלה1[[#This Row],[Removal_date]],טבלה1[[#This Row],[published_date]])</f>
        <v>1631</v>
      </c>
      <c r="AB3464" s="4">
        <f>טבלה1[[#This Row],[price]]*טבלה1[[#This Row],[num_subscribers]]</f>
        <v>0</v>
      </c>
    </row>
    <row r="3465" spans="1:28" x14ac:dyDescent="0.3">
      <c r="A3465">
        <v>471428</v>
      </c>
      <c r="B3465" t="s">
        <v>590</v>
      </c>
      <c r="C3465" t="str">
        <f>LEFT(טבלה1[[#This Row],[course_title]],10)</f>
        <v>Crash Cour</v>
      </c>
      <c r="D3465" t="str">
        <f>RIGHT(טבלה1[[#This Row],[course_title]],10)</f>
        <v>tructuring</v>
      </c>
      <c r="E3465" t="str">
        <f>MID(טבלה1[[#This Row],[course_title]],2,10)</f>
        <v>rash Cours</v>
      </c>
      <c r="F3465" t="s">
        <v>591</v>
      </c>
      <c r="G3465" t="str">
        <f>REPLACE(טבלה1[[#This Row],[url]],19,3,"com")</f>
        <v>https://www.udemy.com/crash-course-on-cost-of-capital-and-capital-structuring/</v>
      </c>
      <c r="H3465" t="b">
        <v>0</v>
      </c>
      <c r="I3465" s="4">
        <v>0</v>
      </c>
      <c r="J3465" s="5">
        <v>5007</v>
      </c>
      <c r="K3465" s="5">
        <v>41</v>
      </c>
      <c r="L3465" s="5">
        <v>19</v>
      </c>
      <c r="M3465">
        <v>1</v>
      </c>
      <c r="N3465" t="str">
        <f>VLOOKUP(טבלה1[[#This Row],[level_id]],Level_id!$A$2:$B$5,2)</f>
        <v>All levels</v>
      </c>
      <c r="O3465" t="str">
        <f>LOWER(טבלה1[[#This Row],[level_desc]])</f>
        <v>all levels</v>
      </c>
      <c r="P3465" s="3" t="str">
        <f>UPPER(טבלה1[[#This Row],[small letters]])</f>
        <v>ALL LEVELS</v>
      </c>
      <c r="Q3465">
        <f>LEN(טבלה1[[#This Row],[no spaces]])</f>
        <v>10</v>
      </c>
      <c r="R3465" t="str">
        <f>TRIM(טבלה1[[#This Row],[small letters]])</f>
        <v>all levels</v>
      </c>
      <c r="S3465" s="6">
        <v>3</v>
      </c>
      <c r="T3465" s="12">
        <v>42107</v>
      </c>
      <c r="U3465" s="6">
        <f>DAY(טבלה1[[#This Row],[published_date]])</f>
        <v>13</v>
      </c>
      <c r="V3465" s="6">
        <f>MONTH(טבלה1[[#This Row],[published_date]])</f>
        <v>4</v>
      </c>
      <c r="W3465" s="6">
        <f>YEAR(טבלה1[[#This Row],[published_date]])</f>
        <v>2015</v>
      </c>
      <c r="X3465">
        <v>1</v>
      </c>
      <c r="Y3465" t="str">
        <f>VLOOKUP(טבלה1[[#This Row],[subject_id]],Subject_id!$A$2:$B$5,2)</f>
        <v>Business Finance</v>
      </c>
      <c r="Z3465" s="7">
        <v>43318</v>
      </c>
      <c r="AA3465">
        <f>_xlfn.DAYS(טבלה1[[#This Row],[Removal_date]],טבלה1[[#This Row],[published_date]])</f>
        <v>1211</v>
      </c>
      <c r="AB3465" s="4">
        <f>טבלה1[[#This Row],[price]]*טבלה1[[#This Row],[num_subscribers]]</f>
        <v>0</v>
      </c>
    </row>
    <row r="3466" spans="1:28" x14ac:dyDescent="0.3">
      <c r="A3466">
        <v>473160</v>
      </c>
      <c r="B3466" t="s">
        <v>5174</v>
      </c>
      <c r="C3466" t="str">
        <f>LEFT(טבלה1[[#This Row],[course_title]],10)</f>
        <v>Web Design</v>
      </c>
      <c r="D3466" t="str">
        <f>RIGHT(טבלה1[[#This Row],[course_title]],10)</f>
        <v xml:space="preserve"> Websites!</v>
      </c>
      <c r="E3466" t="str">
        <f>MID(טבלה1[[#This Row],[course_title]],2,10)</f>
        <v xml:space="preserve">eb Design </v>
      </c>
      <c r="F3466" t="s">
        <v>5175</v>
      </c>
      <c r="G3466" t="str">
        <f>REPLACE(טבלה1[[#This Row],[url]],19,3,"com")</f>
        <v>https://www.udemy.com/web-design-secrets/</v>
      </c>
      <c r="H3466" t="b">
        <v>0</v>
      </c>
      <c r="I3466" s="4">
        <v>0</v>
      </c>
      <c r="J3466" s="5">
        <v>98867</v>
      </c>
      <c r="K3466" s="5">
        <v>6512</v>
      </c>
      <c r="L3466" s="5">
        <v>20</v>
      </c>
      <c r="M3466">
        <v>1</v>
      </c>
      <c r="N3466" t="str">
        <f>VLOOKUP(טבלה1[[#This Row],[level_id]],Level_id!$A$2:$B$5,2)</f>
        <v>All levels</v>
      </c>
      <c r="O3466" t="str">
        <f>LOWER(טבלה1[[#This Row],[level_desc]])</f>
        <v>all levels</v>
      </c>
      <c r="P3466" s="3" t="str">
        <f>UPPER(טבלה1[[#This Row],[small letters]])</f>
        <v>ALL LEVELS</v>
      </c>
      <c r="Q3466">
        <f>LEN(טבלה1[[#This Row],[no spaces]])</f>
        <v>10</v>
      </c>
      <c r="R3466" t="str">
        <f>TRIM(טבלה1[[#This Row],[small letters]])</f>
        <v>all levels</v>
      </c>
      <c r="S3466" s="6">
        <v>3</v>
      </c>
      <c r="T3466" s="12">
        <v>42107</v>
      </c>
      <c r="U3466" s="6">
        <f>DAY(טבלה1[[#This Row],[published_date]])</f>
        <v>13</v>
      </c>
      <c r="V3466" s="6">
        <f>MONTH(טבלה1[[#This Row],[published_date]])</f>
        <v>4</v>
      </c>
      <c r="W3466" s="6">
        <f>YEAR(טבלה1[[#This Row],[published_date]])</f>
        <v>2015</v>
      </c>
      <c r="X3466">
        <v>4</v>
      </c>
      <c r="Y3466" t="str">
        <f>VLOOKUP(טבלה1[[#This Row],[subject_id]],Subject_id!$A$2:$B$5,2)</f>
        <v>Web Development</v>
      </c>
      <c r="Z3466" s="7">
        <v>43734</v>
      </c>
      <c r="AA3466">
        <f>_xlfn.DAYS(טבלה1[[#This Row],[Removal_date]],טבלה1[[#This Row],[published_date]])</f>
        <v>1627</v>
      </c>
      <c r="AB3466" s="4">
        <f>טבלה1[[#This Row],[price]]*טבלה1[[#This Row],[num_subscribers]]</f>
        <v>0</v>
      </c>
    </row>
    <row r="3467" spans="1:28" x14ac:dyDescent="0.3">
      <c r="A3467">
        <v>501960</v>
      </c>
      <c r="B3467" t="s">
        <v>1018</v>
      </c>
      <c r="C3467" t="str">
        <f>LEFT(טבלה1[[#This Row],[course_title]],10)</f>
        <v>Binary, Fo</v>
      </c>
      <c r="D3467" t="str">
        <f>RIGHT(טבלה1[[#This Row],[course_title]],10)</f>
        <v>g Strategy</v>
      </c>
      <c r="E3467" t="str">
        <f>MID(טבלה1[[#This Row],[course_title]],2,10)</f>
        <v>inary, For</v>
      </c>
      <c r="F3467" t="s">
        <v>1019</v>
      </c>
      <c r="G3467" t="str">
        <f>REPLACE(טבלה1[[#This Row],[url]],19,3,"com")</f>
        <v>https://www.udemy.com/binary-forex-stock-and-bitcoin-trading-strategy/</v>
      </c>
      <c r="H3467" t="b">
        <v>0</v>
      </c>
      <c r="I3467" s="4">
        <v>0</v>
      </c>
      <c r="J3467" s="5">
        <v>3757</v>
      </c>
      <c r="K3467" s="5">
        <v>70</v>
      </c>
      <c r="L3467" s="5">
        <v>14</v>
      </c>
      <c r="M3467">
        <v>1</v>
      </c>
      <c r="N3467" t="str">
        <f>VLOOKUP(טבלה1[[#This Row],[level_id]],Level_id!$A$2:$B$5,2)</f>
        <v>All levels</v>
      </c>
      <c r="O3467" t="str">
        <f>LOWER(טבלה1[[#This Row],[level_desc]])</f>
        <v>all levels</v>
      </c>
      <c r="P3467" s="3" t="str">
        <f>UPPER(טבלה1[[#This Row],[small letters]])</f>
        <v>ALL LEVELS</v>
      </c>
      <c r="Q3467">
        <f>LEN(טבלה1[[#This Row],[no spaces]])</f>
        <v>10</v>
      </c>
      <c r="R3467" t="str">
        <f>TRIM(טבלה1[[#This Row],[small letters]])</f>
        <v>all levels</v>
      </c>
      <c r="S3467" s="6">
        <v>0.61666666699999995</v>
      </c>
      <c r="T3467" s="12">
        <v>42152</v>
      </c>
      <c r="U3467" s="6">
        <f>DAY(טבלה1[[#This Row],[published_date]])</f>
        <v>28</v>
      </c>
      <c r="V3467" s="6">
        <f>MONTH(טבלה1[[#This Row],[published_date]])</f>
        <v>5</v>
      </c>
      <c r="W3467" s="6">
        <f>YEAR(טבלה1[[#This Row],[published_date]])</f>
        <v>2015</v>
      </c>
      <c r="X3467">
        <v>1</v>
      </c>
      <c r="Y3467" t="str">
        <f>VLOOKUP(טבלה1[[#This Row],[subject_id]],Subject_id!$A$2:$B$5,2)</f>
        <v>Business Finance</v>
      </c>
      <c r="Z3467" s="7">
        <v>43318</v>
      </c>
      <c r="AA3467">
        <f>_xlfn.DAYS(טבלה1[[#This Row],[Removal_date]],טבלה1[[#This Row],[published_date]])</f>
        <v>1166</v>
      </c>
      <c r="AB3467" s="4">
        <f>טבלה1[[#This Row],[price]]*טבלה1[[#This Row],[num_subscribers]]</f>
        <v>0</v>
      </c>
    </row>
    <row r="3468" spans="1:28" x14ac:dyDescent="0.3">
      <c r="A3468">
        <v>511934</v>
      </c>
      <c r="B3468" t="s">
        <v>6723</v>
      </c>
      <c r="C3468" t="str">
        <f>LEFT(טבלה1[[#This Row],[course_title]],10)</f>
        <v xml:space="preserve">AngularJS </v>
      </c>
      <c r="D3468" t="str">
        <f>RIGHT(טבלה1[[#This Row],[course_title]],10)</f>
        <v xml:space="preserve"> Beginners</v>
      </c>
      <c r="E3468" t="str">
        <f>MID(טבלה1[[#This Row],[course_title]],2,10)</f>
        <v>ngularJS F</v>
      </c>
      <c r="F3468" t="s">
        <v>6724</v>
      </c>
      <c r="G3468" t="str">
        <f>REPLACE(טבלה1[[#This Row],[url]],19,3,"com")</f>
        <v>https://www.udemy.com/angularjs-for-beginners-udemy/</v>
      </c>
      <c r="H3468" t="b">
        <v>0</v>
      </c>
      <c r="I3468" s="4">
        <v>0</v>
      </c>
      <c r="J3468" s="5">
        <v>30531</v>
      </c>
      <c r="K3468" s="5">
        <v>1948</v>
      </c>
      <c r="L3468" s="5">
        <v>53</v>
      </c>
      <c r="M3468">
        <v>1</v>
      </c>
      <c r="N3468" t="str">
        <f>VLOOKUP(טבלה1[[#This Row],[level_id]],Level_id!$A$2:$B$5,2)</f>
        <v>All levels</v>
      </c>
      <c r="O3468" t="str">
        <f>LOWER(טבלה1[[#This Row],[level_desc]])</f>
        <v>all levels</v>
      </c>
      <c r="P3468" s="3" t="str">
        <f>UPPER(טבלה1[[#This Row],[small letters]])</f>
        <v>ALL LEVELS</v>
      </c>
      <c r="Q3468">
        <f>LEN(טבלה1[[#This Row],[no spaces]])</f>
        <v>10</v>
      </c>
      <c r="R3468" t="str">
        <f>TRIM(טבלה1[[#This Row],[small letters]])</f>
        <v>all levels</v>
      </c>
      <c r="S3468" s="6">
        <v>3</v>
      </c>
      <c r="T3468" s="12">
        <v>42185</v>
      </c>
      <c r="U3468" s="6">
        <f>DAY(טבלה1[[#This Row],[published_date]])</f>
        <v>30</v>
      </c>
      <c r="V3468" s="6">
        <f>MONTH(טבלה1[[#This Row],[published_date]])</f>
        <v>6</v>
      </c>
      <c r="W3468" s="6">
        <f>YEAR(טבלה1[[#This Row],[published_date]])</f>
        <v>2015</v>
      </c>
      <c r="X3468">
        <v>4</v>
      </c>
      <c r="Y3468" t="str">
        <f>VLOOKUP(טבלה1[[#This Row],[subject_id]],Subject_id!$A$2:$B$5,2)</f>
        <v>Web Development</v>
      </c>
      <c r="Z3468" s="7">
        <v>43734</v>
      </c>
      <c r="AA3468">
        <f>_xlfn.DAYS(טבלה1[[#This Row],[Removal_date]],טבלה1[[#This Row],[published_date]])</f>
        <v>1549</v>
      </c>
      <c r="AB3468" s="4">
        <f>טבלה1[[#This Row],[price]]*טבלה1[[#This Row],[num_subscribers]]</f>
        <v>0</v>
      </c>
    </row>
    <row r="3469" spans="1:28" x14ac:dyDescent="0.3">
      <c r="A3469">
        <v>521440</v>
      </c>
      <c r="B3469" t="s">
        <v>4906</v>
      </c>
      <c r="C3469" t="str">
        <f>LEFT(טבלה1[[#This Row],[course_title]],10)</f>
        <v>The Essent</v>
      </c>
      <c r="D3469" t="str">
        <f>RIGHT(טבלה1[[#This Row],[course_title]],10)</f>
        <v>g Patterns</v>
      </c>
      <c r="E3469" t="str">
        <f>MID(טבלה1[[#This Row],[course_title]],2,10)</f>
        <v>he Essenti</v>
      </c>
      <c r="F3469" t="s">
        <v>4907</v>
      </c>
      <c r="G3469" t="str">
        <f>REPLACE(טבלה1[[#This Row],[url]],19,3,"com")</f>
        <v>https://www.udemy.com/strumming-mastery/</v>
      </c>
      <c r="H3469" t="b">
        <v>0</v>
      </c>
      <c r="I3469" s="4">
        <v>0</v>
      </c>
      <c r="J3469" s="5">
        <v>2995</v>
      </c>
      <c r="K3469" s="5">
        <v>51</v>
      </c>
      <c r="L3469" s="5">
        <v>19</v>
      </c>
      <c r="M3469">
        <v>2</v>
      </c>
      <c r="N3469" t="str">
        <f>VLOOKUP(טבלה1[[#This Row],[level_id]],Level_id!$A$2:$B$5,2)</f>
        <v>Beginner Level</v>
      </c>
      <c r="O3469" t="str">
        <f>LOWER(טבלה1[[#This Row],[level_desc]])</f>
        <v>beginner level</v>
      </c>
      <c r="P3469" s="3" t="str">
        <f>UPPER(טבלה1[[#This Row],[small letters]])</f>
        <v>BEGINNER LEVEL</v>
      </c>
      <c r="Q3469">
        <f>LEN(טבלה1[[#This Row],[no spaces]])</f>
        <v>14</v>
      </c>
      <c r="R3469" t="str">
        <f>TRIM(טבלה1[[#This Row],[small letters]])</f>
        <v>beginner level</v>
      </c>
      <c r="S3469" s="6">
        <v>1</v>
      </c>
      <c r="T3469" s="12">
        <v>42186</v>
      </c>
      <c r="U3469" s="6">
        <f>DAY(טבלה1[[#This Row],[published_date]])</f>
        <v>1</v>
      </c>
      <c r="V3469" s="6">
        <f>MONTH(טבלה1[[#This Row],[published_date]])</f>
        <v>7</v>
      </c>
      <c r="W3469" s="6">
        <f>YEAR(טבלה1[[#This Row],[published_date]])</f>
        <v>2015</v>
      </c>
      <c r="X3469">
        <v>3</v>
      </c>
      <c r="Y3469" t="str">
        <f>VLOOKUP(טבלה1[[#This Row],[subject_id]],Subject_id!$A$2:$B$5,2)</f>
        <v>Musical Instruments</v>
      </c>
      <c r="Z3469" s="7">
        <v>43465</v>
      </c>
      <c r="AA3469">
        <f>_xlfn.DAYS(טבלה1[[#This Row],[Removal_date]],טבלה1[[#This Row],[published_date]])</f>
        <v>1279</v>
      </c>
      <c r="AB3469" s="4">
        <f>טבלה1[[#This Row],[price]]*טבלה1[[#This Row],[num_subscribers]]</f>
        <v>0</v>
      </c>
    </row>
    <row r="3470" spans="1:28" x14ac:dyDescent="0.3">
      <c r="A3470">
        <v>525446</v>
      </c>
      <c r="B3470" t="s">
        <v>2679</v>
      </c>
      <c r="C3470" t="str">
        <f>LEFT(טבלה1[[#This Row],[course_title]],10)</f>
        <v>Draw a Kit</v>
      </c>
      <c r="D3470" t="str">
        <f>RIGHT(טבלה1[[#This Row],[course_title]],10)</f>
        <v>w a Kitten</v>
      </c>
      <c r="E3470" t="str">
        <f>MID(טבלה1[[#This Row],[course_title]],2,10)</f>
        <v>raw a Kitt</v>
      </c>
      <c r="F3470" t="s">
        <v>2680</v>
      </c>
      <c r="G3470" t="str">
        <f>REPLACE(טבלה1[[#This Row],[url]],19,3,"com")</f>
        <v>https://www.udemy.com/draw-a-kitten/</v>
      </c>
      <c r="H3470" t="b">
        <v>0</v>
      </c>
      <c r="I3470" s="4">
        <v>0</v>
      </c>
      <c r="J3470" s="5">
        <v>3812</v>
      </c>
      <c r="K3470" s="5">
        <v>68</v>
      </c>
      <c r="L3470" s="5">
        <v>11</v>
      </c>
      <c r="M3470">
        <v>1</v>
      </c>
      <c r="N3470" t="str">
        <f>VLOOKUP(טבלה1[[#This Row],[level_id]],Level_id!$A$2:$B$5,2)</f>
        <v>All levels</v>
      </c>
      <c r="O3470" t="str">
        <f>LOWER(טבלה1[[#This Row],[level_desc]])</f>
        <v>all levels</v>
      </c>
      <c r="P3470" s="3" t="str">
        <f>UPPER(טבלה1[[#This Row],[small letters]])</f>
        <v>ALL LEVELS</v>
      </c>
      <c r="Q3470">
        <f>LEN(טבלה1[[#This Row],[no spaces]])</f>
        <v>10</v>
      </c>
      <c r="R3470" t="str">
        <f>TRIM(טבלה1[[#This Row],[small letters]])</f>
        <v>all levels</v>
      </c>
      <c r="S3470" s="6">
        <v>1.5</v>
      </c>
      <c r="T3470" s="12">
        <v>42167</v>
      </c>
      <c r="U3470" s="6">
        <f>DAY(טבלה1[[#This Row],[published_date]])</f>
        <v>12</v>
      </c>
      <c r="V3470" s="6">
        <f>MONTH(טבלה1[[#This Row],[published_date]])</f>
        <v>6</v>
      </c>
      <c r="W3470" s="6">
        <f>YEAR(טבלה1[[#This Row],[published_date]])</f>
        <v>2015</v>
      </c>
      <c r="X3470">
        <v>2</v>
      </c>
      <c r="Y3470" t="str">
        <f>VLOOKUP(טבלה1[[#This Row],[subject_id]],Subject_id!$A$2:$B$5,2)</f>
        <v>Graphic Design</v>
      </c>
      <c r="Z3470" s="7">
        <v>43734</v>
      </c>
      <c r="AA3470">
        <f>_xlfn.DAYS(טבלה1[[#This Row],[Removal_date]],טבלה1[[#This Row],[published_date]])</f>
        <v>1567</v>
      </c>
      <c r="AB3470" s="4">
        <f>טבלה1[[#This Row],[price]]*טבלה1[[#This Row],[num_subscribers]]</f>
        <v>0</v>
      </c>
    </row>
    <row r="3471" spans="1:28" x14ac:dyDescent="0.3">
      <c r="A3471">
        <v>528488</v>
      </c>
      <c r="B3471" t="s">
        <v>904</v>
      </c>
      <c r="C3471" t="str">
        <f>LEFT(טבלה1[[#This Row],[course_title]],10)</f>
        <v>Introducti</v>
      </c>
      <c r="D3471" t="str">
        <f>RIGHT(טבלה1[[#This Row],[course_title]],10)</f>
        <v>ty Markets</v>
      </c>
      <c r="E3471" t="str">
        <f>MID(טבלה1[[#This Row],[course_title]],2,10)</f>
        <v>ntroductio</v>
      </c>
      <c r="F3471" t="s">
        <v>905</v>
      </c>
      <c r="G3471" t="str">
        <f>REPLACE(טבלה1[[#This Row],[url]],19,3,"com")</f>
        <v>https://www.udemy.com/introduction-to-equity-markets/</v>
      </c>
      <c r="H3471" t="b">
        <v>0</v>
      </c>
      <c r="I3471" s="4">
        <v>0</v>
      </c>
      <c r="J3471" s="5">
        <v>4770</v>
      </c>
      <c r="K3471" s="5">
        <v>64</v>
      </c>
      <c r="L3471" s="5">
        <v>31</v>
      </c>
      <c r="M3471">
        <v>2</v>
      </c>
      <c r="N3471" t="str">
        <f>VLOOKUP(טבלה1[[#This Row],[level_id]],Level_id!$A$2:$B$5,2)</f>
        <v>Beginner Level</v>
      </c>
      <c r="O3471" t="str">
        <f>LOWER(טבלה1[[#This Row],[level_desc]])</f>
        <v>beginner level</v>
      </c>
      <c r="P3471" s="3" t="str">
        <f>UPPER(טבלה1[[#This Row],[small letters]])</f>
        <v>BEGINNER LEVEL</v>
      </c>
      <c r="Q3471">
        <f>LEN(טבלה1[[#This Row],[no spaces]])</f>
        <v>14</v>
      </c>
      <c r="R3471" t="str">
        <f>TRIM(טבלה1[[#This Row],[small letters]])</f>
        <v>beginner level</v>
      </c>
      <c r="S3471" s="6">
        <v>6.5</v>
      </c>
      <c r="T3471" s="12">
        <v>42215</v>
      </c>
      <c r="U3471" s="6">
        <f>DAY(טבלה1[[#This Row],[published_date]])</f>
        <v>30</v>
      </c>
      <c r="V3471" s="6">
        <f>MONTH(טבלה1[[#This Row],[published_date]])</f>
        <v>7</v>
      </c>
      <c r="W3471" s="6">
        <f>YEAR(טבלה1[[#This Row],[published_date]])</f>
        <v>2015</v>
      </c>
      <c r="X3471">
        <v>1</v>
      </c>
      <c r="Y3471" t="str">
        <f>VLOOKUP(טבלה1[[#This Row],[subject_id]],Subject_id!$A$2:$B$5,2)</f>
        <v>Business Finance</v>
      </c>
      <c r="Z3471" s="7">
        <v>43465</v>
      </c>
      <c r="AA3471">
        <f>_xlfn.DAYS(טבלה1[[#This Row],[Removal_date]],טבלה1[[#This Row],[published_date]])</f>
        <v>1250</v>
      </c>
      <c r="AB3471" s="4">
        <f>טבלה1[[#This Row],[price]]*טבלה1[[#This Row],[num_subscribers]]</f>
        <v>0</v>
      </c>
    </row>
    <row r="3472" spans="1:28" x14ac:dyDescent="0.3">
      <c r="A3472">
        <v>540724</v>
      </c>
      <c r="B3472" t="s">
        <v>5838</v>
      </c>
      <c r="C3472" t="str">
        <f>LEFT(טבלה1[[#This Row],[course_title]],10)</f>
        <v>How To Set</v>
      </c>
      <c r="D3472" t="str">
        <f>RIGHT(טבלה1[[#This Row],[course_title]],10)</f>
        <v>eb Hosting</v>
      </c>
      <c r="E3472" t="str">
        <f>MID(טבלה1[[#This Row],[course_title]],2,10)</f>
        <v>ow To Setu</v>
      </c>
      <c r="F3472" t="s">
        <v>5839</v>
      </c>
      <c r="G3472" t="str">
        <f>REPLACE(טבלה1[[#This Row],[url]],19,3,"com")</f>
        <v>https://www.udemy.com/how-to-setup-web-hosting/</v>
      </c>
      <c r="H3472" t="b">
        <v>0</v>
      </c>
      <c r="I3472" s="4">
        <v>0</v>
      </c>
      <c r="J3472" s="5">
        <v>11758</v>
      </c>
      <c r="K3472" s="5">
        <v>242</v>
      </c>
      <c r="L3472" s="5">
        <v>8</v>
      </c>
      <c r="M3472">
        <v>2</v>
      </c>
      <c r="N3472" t="str">
        <f>VLOOKUP(טבלה1[[#This Row],[level_id]],Level_id!$A$2:$B$5,2)</f>
        <v>Beginner Level</v>
      </c>
      <c r="O3472" t="str">
        <f>LOWER(טבלה1[[#This Row],[level_desc]])</f>
        <v>beginner level</v>
      </c>
      <c r="P3472" s="3" t="str">
        <f>UPPER(טבלה1[[#This Row],[small letters]])</f>
        <v>BEGINNER LEVEL</v>
      </c>
      <c r="Q3472">
        <f>LEN(טבלה1[[#This Row],[no spaces]])</f>
        <v>14</v>
      </c>
      <c r="R3472" t="str">
        <f>TRIM(טבלה1[[#This Row],[small letters]])</f>
        <v>beginner level</v>
      </c>
      <c r="S3472" s="6">
        <v>1</v>
      </c>
      <c r="T3472" s="12">
        <v>42200</v>
      </c>
      <c r="U3472" s="6">
        <f>DAY(טבלה1[[#This Row],[published_date]])</f>
        <v>15</v>
      </c>
      <c r="V3472" s="6">
        <f>MONTH(טבלה1[[#This Row],[published_date]])</f>
        <v>7</v>
      </c>
      <c r="W3472" s="6">
        <f>YEAR(טבלה1[[#This Row],[published_date]])</f>
        <v>2015</v>
      </c>
      <c r="X3472">
        <v>4</v>
      </c>
      <c r="Y3472" t="str">
        <f>VLOOKUP(טבלה1[[#This Row],[subject_id]],Subject_id!$A$2:$B$5,2)</f>
        <v>Web Development</v>
      </c>
      <c r="Z3472" s="7">
        <v>43465</v>
      </c>
      <c r="AA3472">
        <f>_xlfn.DAYS(טבלה1[[#This Row],[Removal_date]],טבלה1[[#This Row],[published_date]])</f>
        <v>1265</v>
      </c>
      <c r="AB3472" s="4">
        <f>טבלה1[[#This Row],[price]]*טבלה1[[#This Row],[num_subscribers]]</f>
        <v>0</v>
      </c>
    </row>
    <row r="3473" spans="1:28" x14ac:dyDescent="0.3">
      <c r="A3473">
        <v>548068</v>
      </c>
      <c r="B3473" t="s">
        <v>6534</v>
      </c>
      <c r="C3473" t="str">
        <f>LEFT(טבלה1[[#This Row],[course_title]],10)</f>
        <v>JavaScript</v>
      </c>
      <c r="D3473" t="str">
        <f>RIGHT(טבלה1[[#This Row],[course_title]],10)</f>
        <v>ndamentals</v>
      </c>
      <c r="E3473" t="str">
        <f>MID(טבלה1[[#This Row],[course_title]],2,10)</f>
        <v xml:space="preserve">avaScript </v>
      </c>
      <c r="F3473" t="s">
        <v>6535</v>
      </c>
      <c r="G3473" t="str">
        <f>REPLACE(טבלה1[[#This Row],[url]],19,3,"com")</f>
        <v>https://www.udemy.com/javascriptfundamentals/</v>
      </c>
      <c r="H3473" t="b">
        <v>0</v>
      </c>
      <c r="I3473" s="4">
        <v>0</v>
      </c>
      <c r="J3473" s="5">
        <v>4409</v>
      </c>
      <c r="K3473" s="5">
        <v>71</v>
      </c>
      <c r="L3473" s="5">
        <v>100</v>
      </c>
      <c r="M3473">
        <v>1</v>
      </c>
      <c r="N3473" t="str">
        <f>VLOOKUP(טבלה1[[#This Row],[level_id]],Level_id!$A$2:$B$5,2)</f>
        <v>All levels</v>
      </c>
      <c r="O3473" t="str">
        <f>LOWER(טבלה1[[#This Row],[level_desc]])</f>
        <v>all levels</v>
      </c>
      <c r="P3473" s="3" t="str">
        <f>UPPER(טבלה1[[#This Row],[small letters]])</f>
        <v>ALL LEVELS</v>
      </c>
      <c r="Q3473">
        <f>LEN(טבלה1[[#This Row],[no spaces]])</f>
        <v>10</v>
      </c>
      <c r="R3473" t="str">
        <f>TRIM(טבלה1[[#This Row],[small letters]])</f>
        <v>all levels</v>
      </c>
      <c r="S3473" s="6">
        <v>5</v>
      </c>
      <c r="T3473" s="12">
        <v>42724</v>
      </c>
      <c r="U3473" s="6">
        <f>DAY(טבלה1[[#This Row],[published_date]])</f>
        <v>20</v>
      </c>
      <c r="V3473" s="6">
        <f>MONTH(טבלה1[[#This Row],[published_date]])</f>
        <v>12</v>
      </c>
      <c r="W3473" s="6">
        <f>YEAR(טבלה1[[#This Row],[published_date]])</f>
        <v>2016</v>
      </c>
      <c r="X3473">
        <v>4</v>
      </c>
      <c r="Y3473" t="str">
        <f>VLOOKUP(טבלה1[[#This Row],[subject_id]],Subject_id!$A$2:$B$5,2)</f>
        <v>Web Development</v>
      </c>
      <c r="Z3473" s="7">
        <v>43734</v>
      </c>
      <c r="AA3473">
        <f>_xlfn.DAYS(טבלה1[[#This Row],[Removal_date]],טבלה1[[#This Row],[published_date]])</f>
        <v>1010</v>
      </c>
      <c r="AB3473" s="4">
        <f>טבלה1[[#This Row],[price]]*טבלה1[[#This Row],[num_subscribers]]</f>
        <v>0</v>
      </c>
    </row>
    <row r="3474" spans="1:28" x14ac:dyDescent="0.3">
      <c r="A3474">
        <v>552598</v>
      </c>
      <c r="B3474" t="s">
        <v>6512</v>
      </c>
      <c r="C3474" t="str">
        <f>LEFT(טבלה1[[#This Row],[course_title]],10)</f>
        <v xml:space="preserve">WordPress </v>
      </c>
      <c r="D3474" t="str">
        <f>RIGHT(טבלה1[[#This Row],[course_title]],10)</f>
        <v>n website!</v>
      </c>
      <c r="E3474" t="str">
        <f>MID(טבלה1[[#This Row],[course_title]],2,10)</f>
        <v>ordPress i</v>
      </c>
      <c r="F3474" t="s">
        <v>6513</v>
      </c>
      <c r="G3474" t="str">
        <f>REPLACE(טבלה1[[#This Row],[url]],19,3,"com")</f>
        <v>https://www.udemy.com/learn-wordpress-in-57-minutes/</v>
      </c>
      <c r="H3474" t="b">
        <v>0</v>
      </c>
      <c r="I3474" s="4">
        <v>0</v>
      </c>
      <c r="J3474" s="5">
        <v>6474</v>
      </c>
      <c r="K3474" s="5">
        <v>86</v>
      </c>
      <c r="L3474" s="5">
        <v>15</v>
      </c>
      <c r="M3474">
        <v>1</v>
      </c>
      <c r="N3474" t="str">
        <f>VLOOKUP(טבלה1[[#This Row],[level_id]],Level_id!$A$2:$B$5,2)</f>
        <v>All levels</v>
      </c>
      <c r="O3474" t="str">
        <f>LOWER(טבלה1[[#This Row],[level_desc]])</f>
        <v>all levels</v>
      </c>
      <c r="P3474" s="3" t="str">
        <f>UPPER(טבלה1[[#This Row],[small letters]])</f>
        <v>ALL LEVELS</v>
      </c>
      <c r="Q3474">
        <f>LEN(טבלה1[[#This Row],[no spaces]])</f>
        <v>10</v>
      </c>
      <c r="R3474" t="str">
        <f>TRIM(טבלה1[[#This Row],[small letters]])</f>
        <v>all levels</v>
      </c>
      <c r="S3474" s="6">
        <v>1</v>
      </c>
      <c r="T3474" s="12">
        <v>42200</v>
      </c>
      <c r="U3474" s="6">
        <f>DAY(טבלה1[[#This Row],[published_date]])</f>
        <v>15</v>
      </c>
      <c r="V3474" s="6">
        <f>MONTH(טבלה1[[#This Row],[published_date]])</f>
        <v>7</v>
      </c>
      <c r="W3474" s="6">
        <f>YEAR(טבלה1[[#This Row],[published_date]])</f>
        <v>2015</v>
      </c>
      <c r="X3474">
        <v>4</v>
      </c>
      <c r="Y3474" t="str">
        <f>VLOOKUP(טבלה1[[#This Row],[subject_id]],Subject_id!$A$2:$B$5,2)</f>
        <v>Web Development</v>
      </c>
      <c r="Z3474" s="7">
        <v>43734</v>
      </c>
      <c r="AA3474">
        <f>_xlfn.DAYS(טבלה1[[#This Row],[Removal_date]],טבלה1[[#This Row],[published_date]])</f>
        <v>1534</v>
      </c>
      <c r="AB3474" s="4">
        <f>טבלה1[[#This Row],[price]]*טבלה1[[#This Row],[num_subscribers]]</f>
        <v>0</v>
      </c>
    </row>
    <row r="3475" spans="1:28" x14ac:dyDescent="0.3">
      <c r="A3475">
        <v>555340</v>
      </c>
      <c r="B3475" t="s">
        <v>3954</v>
      </c>
      <c r="C3475" t="str">
        <f>LEFT(טבלה1[[#This Row],[course_title]],10)</f>
        <v>Play Piano</v>
      </c>
      <c r="D3475" t="str">
        <f>RIGHT(טבלה1[[#This Row],[course_title]],10)</f>
        <v>aying NOW!</v>
      </c>
      <c r="E3475" t="str">
        <f>MID(טבלה1[[#This Row],[course_title]],2,10)</f>
        <v xml:space="preserve">lay Piano </v>
      </c>
      <c r="F3475" t="s">
        <v>3955</v>
      </c>
      <c r="G3475" t="str">
        <f>REPLACE(טבלה1[[#This Row],[url]],19,3,"com")</f>
        <v>https://www.udemy.com/flyingstart/</v>
      </c>
      <c r="H3475" t="b">
        <v>0</v>
      </c>
      <c r="I3475" s="4">
        <v>0</v>
      </c>
      <c r="J3475" s="5">
        <v>5188</v>
      </c>
      <c r="K3475" s="5">
        <v>410</v>
      </c>
      <c r="L3475" s="5">
        <v>58</v>
      </c>
      <c r="M3475">
        <v>2</v>
      </c>
      <c r="N3475" t="str">
        <f>VLOOKUP(טבלה1[[#This Row],[level_id]],Level_id!$A$2:$B$5,2)</f>
        <v>Beginner Level</v>
      </c>
      <c r="O3475" t="str">
        <f>LOWER(טבלה1[[#This Row],[level_desc]])</f>
        <v>beginner level</v>
      </c>
      <c r="P3475" s="3" t="str">
        <f>UPPER(טבלה1[[#This Row],[small letters]])</f>
        <v>BEGINNER LEVEL</v>
      </c>
      <c r="Q3475">
        <f>LEN(טבלה1[[#This Row],[no spaces]])</f>
        <v>14</v>
      </c>
      <c r="R3475" t="str">
        <f>TRIM(טבלה1[[#This Row],[small letters]])</f>
        <v>beginner level</v>
      </c>
      <c r="S3475" s="6">
        <v>3</v>
      </c>
      <c r="T3475" s="12">
        <v>42211</v>
      </c>
      <c r="U3475" s="6">
        <f>DAY(טבלה1[[#This Row],[published_date]])</f>
        <v>26</v>
      </c>
      <c r="V3475" s="6">
        <f>MONTH(טבלה1[[#This Row],[published_date]])</f>
        <v>7</v>
      </c>
      <c r="W3475" s="6">
        <f>YEAR(טבלה1[[#This Row],[published_date]])</f>
        <v>2015</v>
      </c>
      <c r="X3475">
        <v>3</v>
      </c>
      <c r="Y3475" t="str">
        <f>VLOOKUP(טבלה1[[#This Row],[subject_id]],Subject_id!$A$2:$B$5,2)</f>
        <v>Musical Instruments</v>
      </c>
      <c r="Z3475" s="7">
        <v>43465</v>
      </c>
      <c r="AA3475">
        <f>_xlfn.DAYS(טבלה1[[#This Row],[Removal_date]],טבלה1[[#This Row],[published_date]])</f>
        <v>1254</v>
      </c>
      <c r="AB3475" s="4">
        <f>טבלה1[[#This Row],[price]]*טבלה1[[#This Row],[num_subscribers]]</f>
        <v>0</v>
      </c>
    </row>
    <row r="3476" spans="1:28" x14ac:dyDescent="0.3">
      <c r="A3476">
        <v>563668</v>
      </c>
      <c r="B3476" t="s">
        <v>6587</v>
      </c>
      <c r="C3476" t="str">
        <f>LEFT(טבלה1[[#This Row],[course_title]],10)</f>
        <v xml:space="preserve">Learn how </v>
      </c>
      <c r="D3476" t="str">
        <f>RIGHT(טבלה1[[#This Row],[course_title]],10)</f>
        <v>g Pinegrow</v>
      </c>
      <c r="E3476" t="str">
        <f>MID(טבלה1[[#This Row],[course_title]],2,10)</f>
        <v>earn how t</v>
      </c>
      <c r="F3476" t="s">
        <v>6588</v>
      </c>
      <c r="G3476" t="str">
        <f>REPLACE(טבלה1[[#This Row],[url]],19,3,"com")</f>
        <v>https://www.udemy.com/learn-how-to-create-a-wordpress-theme-using-pinegrow/</v>
      </c>
      <c r="H3476" t="b">
        <v>0</v>
      </c>
      <c r="I3476" s="4">
        <v>0</v>
      </c>
      <c r="J3476" s="5">
        <v>11812</v>
      </c>
      <c r="K3476" s="5">
        <v>152</v>
      </c>
      <c r="L3476" s="5">
        <v>19</v>
      </c>
      <c r="M3476">
        <v>4</v>
      </c>
      <c r="N3476" t="str">
        <f>VLOOKUP(טבלה1[[#This Row],[level_id]],Level_id!$A$2:$B$5,2)</f>
        <v>Intermediate Level</v>
      </c>
      <c r="O3476" t="str">
        <f>LOWER(טבלה1[[#This Row],[level_desc]])</f>
        <v>intermediate level</v>
      </c>
      <c r="P3476" s="3" t="str">
        <f>UPPER(טבלה1[[#This Row],[small letters]])</f>
        <v>INTERMEDIATE LEVEL</v>
      </c>
      <c r="Q3476">
        <f>LEN(טבלה1[[#This Row],[no spaces]])</f>
        <v>18</v>
      </c>
      <c r="R3476" t="str">
        <f>TRIM(טבלה1[[#This Row],[small letters]])</f>
        <v>intermediate level</v>
      </c>
      <c r="S3476" s="6">
        <v>2</v>
      </c>
      <c r="T3476" s="12">
        <v>42212</v>
      </c>
      <c r="U3476" s="6">
        <f>DAY(טבלה1[[#This Row],[published_date]])</f>
        <v>27</v>
      </c>
      <c r="V3476" s="6">
        <f>MONTH(טבלה1[[#This Row],[published_date]])</f>
        <v>7</v>
      </c>
      <c r="W3476" s="6">
        <f>YEAR(טבלה1[[#This Row],[published_date]])</f>
        <v>2015</v>
      </c>
      <c r="X3476">
        <v>4</v>
      </c>
      <c r="Y3476" t="str">
        <f>VLOOKUP(טבלה1[[#This Row],[subject_id]],Subject_id!$A$2:$B$5,2)</f>
        <v>Web Development</v>
      </c>
      <c r="Z3476" s="7">
        <v>44114</v>
      </c>
      <c r="AA3476">
        <f>_xlfn.DAYS(טבלה1[[#This Row],[Removal_date]],טבלה1[[#This Row],[published_date]])</f>
        <v>1902</v>
      </c>
      <c r="AB3476" s="4">
        <f>טבלה1[[#This Row],[price]]*טבלה1[[#This Row],[num_subscribers]]</f>
        <v>0</v>
      </c>
    </row>
    <row r="3477" spans="1:28" x14ac:dyDescent="0.3">
      <c r="A3477">
        <v>566856</v>
      </c>
      <c r="B3477" t="s">
        <v>4839</v>
      </c>
      <c r="C3477" t="str">
        <f>LEFT(טבלה1[[#This Row],[course_title]],10)</f>
        <v>Learn Mons</v>
      </c>
      <c r="D3477" t="str">
        <f>RIGHT(טבלה1[[#This Row],[course_title]],10)</f>
        <v>nster GODJ</v>
      </c>
      <c r="E3477" t="str">
        <f>MID(טבלה1[[#This Row],[course_title]],2,10)</f>
        <v>earn Monst</v>
      </c>
      <c r="F3477" t="s">
        <v>4840</v>
      </c>
      <c r="G3477" t="str">
        <f>REPLACE(טבלה1[[#This Row],[url]],19,3,"com")</f>
        <v>https://www.udemy.com/learn-monster-godj/</v>
      </c>
      <c r="H3477" t="b">
        <v>0</v>
      </c>
      <c r="I3477" s="4">
        <v>0</v>
      </c>
      <c r="J3477" s="5">
        <v>991</v>
      </c>
      <c r="K3477" s="5">
        <v>29</v>
      </c>
      <c r="L3477" s="5">
        <v>12</v>
      </c>
      <c r="M3477">
        <v>2</v>
      </c>
      <c r="N3477" t="str">
        <f>VLOOKUP(טבלה1[[#This Row],[level_id]],Level_id!$A$2:$B$5,2)</f>
        <v>Beginner Level</v>
      </c>
      <c r="O3477" t="str">
        <f>LOWER(טבלה1[[#This Row],[level_desc]])</f>
        <v>beginner level</v>
      </c>
      <c r="P3477" s="3" t="str">
        <f>UPPER(טבלה1[[#This Row],[small letters]])</f>
        <v>BEGINNER LEVEL</v>
      </c>
      <c r="Q3477">
        <f>LEN(טבלה1[[#This Row],[no spaces]])</f>
        <v>14</v>
      </c>
      <c r="R3477" t="str">
        <f>TRIM(טבלה1[[#This Row],[small letters]])</f>
        <v>beginner level</v>
      </c>
      <c r="S3477" s="6">
        <v>1</v>
      </c>
      <c r="T3477" s="12">
        <v>42214</v>
      </c>
      <c r="U3477" s="6">
        <f>DAY(טבלה1[[#This Row],[published_date]])</f>
        <v>29</v>
      </c>
      <c r="V3477" s="6">
        <f>MONTH(טבלה1[[#This Row],[published_date]])</f>
        <v>7</v>
      </c>
      <c r="W3477" s="6">
        <f>YEAR(טבלה1[[#This Row],[published_date]])</f>
        <v>2015</v>
      </c>
      <c r="X3477">
        <v>3</v>
      </c>
      <c r="Y3477" t="str">
        <f>VLOOKUP(טבלה1[[#This Row],[subject_id]],Subject_id!$A$2:$B$5,2)</f>
        <v>Musical Instruments</v>
      </c>
      <c r="Z3477" s="7">
        <v>43465</v>
      </c>
      <c r="AA3477">
        <f>_xlfn.DAYS(טבלה1[[#This Row],[Removal_date]],טבלה1[[#This Row],[published_date]])</f>
        <v>1251</v>
      </c>
      <c r="AB3477" s="4">
        <f>טבלה1[[#This Row],[price]]*טבלה1[[#This Row],[num_subscribers]]</f>
        <v>0</v>
      </c>
    </row>
    <row r="3478" spans="1:28" x14ac:dyDescent="0.3">
      <c r="A3478">
        <v>575644</v>
      </c>
      <c r="B3478" t="s">
        <v>5723</v>
      </c>
      <c r="C3478" t="str">
        <f>LEFT(טבלה1[[#This Row],[course_title]],10)</f>
        <v>Building a</v>
      </c>
      <c r="D3478" t="str">
        <f>RIGHT(טבלה1[[#This Row],[course_title]],10)</f>
        <v>with Neo4j</v>
      </c>
      <c r="E3478" t="str">
        <f>MID(טבלה1[[#This Row],[course_title]],2,10)</f>
        <v xml:space="preserve">uilding a </v>
      </c>
      <c r="F3478" t="s">
        <v>5724</v>
      </c>
      <c r="G3478" t="str">
        <f>REPLACE(טבלה1[[#This Row],[url]],19,3,"com")</f>
        <v>https://www.udemy.com/building-a-ruby-on-rails-application-with-neo4j/</v>
      </c>
      <c r="H3478" t="b">
        <v>0</v>
      </c>
      <c r="I3478" s="4">
        <v>0</v>
      </c>
      <c r="J3478" s="5">
        <v>4830</v>
      </c>
      <c r="K3478" s="5">
        <v>38</v>
      </c>
      <c r="L3478" s="5">
        <v>7</v>
      </c>
      <c r="M3478">
        <v>4</v>
      </c>
      <c r="N3478" t="str">
        <f>VLOOKUP(טבלה1[[#This Row],[level_id]],Level_id!$A$2:$B$5,2)</f>
        <v>Intermediate Level</v>
      </c>
      <c r="O3478" t="str">
        <f>LOWER(טבלה1[[#This Row],[level_desc]])</f>
        <v>intermediate level</v>
      </c>
      <c r="P3478" s="3" t="str">
        <f>UPPER(טבלה1[[#This Row],[small letters]])</f>
        <v>INTERMEDIATE LEVEL</v>
      </c>
      <c r="Q3478">
        <f>LEN(טבלה1[[#This Row],[no spaces]])</f>
        <v>18</v>
      </c>
      <c r="R3478" t="str">
        <f>TRIM(טבלה1[[#This Row],[small letters]])</f>
        <v>intermediate level</v>
      </c>
      <c r="S3478" s="6">
        <v>0.53333333299999997</v>
      </c>
      <c r="T3478" s="12">
        <v>42234</v>
      </c>
      <c r="U3478" s="6">
        <f>DAY(טבלה1[[#This Row],[published_date]])</f>
        <v>18</v>
      </c>
      <c r="V3478" s="6">
        <f>MONTH(טבלה1[[#This Row],[published_date]])</f>
        <v>8</v>
      </c>
      <c r="W3478" s="6">
        <f>YEAR(טבלה1[[#This Row],[published_date]])</f>
        <v>2015</v>
      </c>
      <c r="X3478">
        <v>4</v>
      </c>
      <c r="Y3478" t="str">
        <f>VLOOKUP(טבלה1[[#This Row],[subject_id]],Subject_id!$A$2:$B$5,2)</f>
        <v>Web Development</v>
      </c>
      <c r="Z3478" s="7">
        <v>44114</v>
      </c>
      <c r="AA3478">
        <f>_xlfn.DAYS(טבלה1[[#This Row],[Removal_date]],טבלה1[[#This Row],[published_date]])</f>
        <v>1880</v>
      </c>
      <c r="AB3478" s="4">
        <f>טבלה1[[#This Row],[price]]*טבלה1[[#This Row],[num_subscribers]]</f>
        <v>0</v>
      </c>
    </row>
    <row r="3479" spans="1:28" x14ac:dyDescent="0.3">
      <c r="A3479">
        <v>576722</v>
      </c>
      <c r="B3479" t="s">
        <v>7217</v>
      </c>
      <c r="C3479" t="str">
        <f>LEFT(טבלה1[[#This Row],[course_title]],10)</f>
        <v>Simple And</v>
      </c>
      <c r="D3479" t="str">
        <f>RIGHT(טבלה1[[#This Row],[course_title]],10)</f>
        <v xml:space="preserve"> Beginners</v>
      </c>
      <c r="E3479" t="str">
        <f>MID(טבלה1[[#This Row],[course_title]],2,10)</f>
        <v xml:space="preserve">imple And </v>
      </c>
      <c r="F3479" t="s">
        <v>7218</v>
      </c>
      <c r="G3479" t="str">
        <f>REPLACE(טבלה1[[#This Row],[url]],19,3,"com")</f>
        <v>https://www.udemy.com/simple-and-easy-wordpress-101/</v>
      </c>
      <c r="H3479" t="b">
        <v>0</v>
      </c>
      <c r="I3479" s="4">
        <v>0</v>
      </c>
      <c r="J3479" s="5">
        <v>5014</v>
      </c>
      <c r="K3479" s="5">
        <v>196</v>
      </c>
      <c r="L3479" s="5">
        <v>32</v>
      </c>
      <c r="M3479">
        <v>2</v>
      </c>
      <c r="N3479" t="str">
        <f>VLOOKUP(טבלה1[[#This Row],[level_id]],Level_id!$A$2:$B$5,2)</f>
        <v>Beginner Level</v>
      </c>
      <c r="O3479" t="str">
        <f>LOWER(טבלה1[[#This Row],[level_desc]])</f>
        <v>beginner level</v>
      </c>
      <c r="P3479" s="3" t="str">
        <f>UPPER(טבלה1[[#This Row],[small letters]])</f>
        <v>BEGINNER LEVEL</v>
      </c>
      <c r="Q3479">
        <f>LEN(טבלה1[[#This Row],[no spaces]])</f>
        <v>14</v>
      </c>
      <c r="R3479" t="str">
        <f>TRIM(טבלה1[[#This Row],[small letters]])</f>
        <v>beginner level</v>
      </c>
      <c r="S3479" s="6">
        <v>3</v>
      </c>
      <c r="T3479" s="12">
        <v>42225</v>
      </c>
      <c r="U3479" s="6">
        <f>DAY(טבלה1[[#This Row],[published_date]])</f>
        <v>9</v>
      </c>
      <c r="V3479" s="6">
        <f>MONTH(טבלה1[[#This Row],[published_date]])</f>
        <v>8</v>
      </c>
      <c r="W3479" s="6">
        <f>YEAR(טבלה1[[#This Row],[published_date]])</f>
        <v>2015</v>
      </c>
      <c r="X3479">
        <v>4</v>
      </c>
      <c r="Y3479" t="str">
        <f>VLOOKUP(טבלה1[[#This Row],[subject_id]],Subject_id!$A$2:$B$5,2)</f>
        <v>Web Development</v>
      </c>
      <c r="Z3479" s="7">
        <v>43465</v>
      </c>
      <c r="AA3479">
        <f>_xlfn.DAYS(טבלה1[[#This Row],[Removal_date]],טבלה1[[#This Row],[published_date]])</f>
        <v>1240</v>
      </c>
      <c r="AB3479" s="4">
        <f>טבלה1[[#This Row],[price]]*טבלה1[[#This Row],[num_subscribers]]</f>
        <v>0</v>
      </c>
    </row>
    <row r="3480" spans="1:28" x14ac:dyDescent="0.3">
      <c r="A3480">
        <v>583752</v>
      </c>
      <c r="B3480" t="s">
        <v>3848</v>
      </c>
      <c r="C3480" t="str">
        <f>LEFT(טבלה1[[#This Row],[course_title]],10)</f>
        <v>Introducti</v>
      </c>
      <c r="D3480" t="str">
        <f>RIGHT(טבלה1[[#This Row],[course_title]],10)</f>
        <v>PGN Piano!</v>
      </c>
      <c r="E3480" t="str">
        <f>MID(טבלה1[[#This Row],[course_title]],2,10)</f>
        <v>ntroductio</v>
      </c>
      <c r="F3480" t="s">
        <v>3849</v>
      </c>
      <c r="G3480" t="str">
        <f>REPLACE(טבלה1[[#This Row],[url]],19,3,"com")</f>
        <v>https://www.udemy.com/introductiontopiano/</v>
      </c>
      <c r="H3480" t="b">
        <v>0</v>
      </c>
      <c r="I3480" s="4">
        <v>0</v>
      </c>
      <c r="J3480" s="5">
        <v>14922</v>
      </c>
      <c r="K3480" s="5">
        <v>772</v>
      </c>
      <c r="L3480" s="5">
        <v>8</v>
      </c>
      <c r="M3480">
        <v>2</v>
      </c>
      <c r="N3480" t="str">
        <f>VLOOKUP(טבלה1[[#This Row],[level_id]],Level_id!$A$2:$B$5,2)</f>
        <v>Beginner Level</v>
      </c>
      <c r="O3480" t="str">
        <f>LOWER(טבלה1[[#This Row],[level_desc]])</f>
        <v>beginner level</v>
      </c>
      <c r="P3480" s="3" t="str">
        <f>UPPER(טבלה1[[#This Row],[small letters]])</f>
        <v>BEGINNER LEVEL</v>
      </c>
      <c r="Q3480">
        <f>LEN(טבלה1[[#This Row],[no spaces]])</f>
        <v>14</v>
      </c>
      <c r="R3480" t="str">
        <f>TRIM(טבלה1[[#This Row],[small letters]])</f>
        <v>beginner level</v>
      </c>
      <c r="S3480" s="6">
        <v>0.66666666699999999</v>
      </c>
      <c r="T3480" s="12">
        <v>42232</v>
      </c>
      <c r="U3480" s="6">
        <f>DAY(טבלה1[[#This Row],[published_date]])</f>
        <v>16</v>
      </c>
      <c r="V3480" s="6">
        <f>MONTH(טבלה1[[#This Row],[published_date]])</f>
        <v>8</v>
      </c>
      <c r="W3480" s="6">
        <f>YEAR(טבלה1[[#This Row],[published_date]])</f>
        <v>2015</v>
      </c>
      <c r="X3480">
        <v>3</v>
      </c>
      <c r="Y3480" t="str">
        <f>VLOOKUP(טבלה1[[#This Row],[subject_id]],Subject_id!$A$2:$B$5,2)</f>
        <v>Musical Instruments</v>
      </c>
      <c r="Z3480" s="7">
        <v>43465</v>
      </c>
      <c r="AA3480">
        <f>_xlfn.DAYS(טבלה1[[#This Row],[Removal_date]],טבלה1[[#This Row],[published_date]])</f>
        <v>1233</v>
      </c>
      <c r="AB3480" s="4">
        <f>טבלה1[[#This Row],[price]]*טבלה1[[#This Row],[num_subscribers]]</f>
        <v>0</v>
      </c>
    </row>
    <row r="3481" spans="1:28" x14ac:dyDescent="0.3">
      <c r="A3481">
        <v>590794</v>
      </c>
      <c r="B3481" t="s">
        <v>2420</v>
      </c>
      <c r="C3481" t="str">
        <f>LEFT(טבלה1[[#This Row],[course_title]],10)</f>
        <v>Illustrato</v>
      </c>
      <c r="D3481" t="str">
        <f>RIGHT(טבלה1[[#This Row],[course_title]],10)</f>
        <v>’æã“ã†</v>
      </c>
      <c r="E3481" t="str">
        <f>MID(טבלה1[[#This Row],[course_title]],2,10)</f>
        <v>llustrator</v>
      </c>
      <c r="F3481" t="s">
        <v>2421</v>
      </c>
      <c r="G3481" t="str">
        <f>REPLACE(טבלה1[[#This Row],[url]],19,3,"com")</f>
        <v>https://www.udemy.com/illustrator-quick-tip10kawaii/</v>
      </c>
      <c r="H3481" t="b">
        <v>0</v>
      </c>
      <c r="I3481" s="4">
        <v>0</v>
      </c>
      <c r="J3481" s="5">
        <v>381</v>
      </c>
      <c r="K3481" s="5">
        <v>24</v>
      </c>
      <c r="L3481" s="5">
        <v>7</v>
      </c>
      <c r="M3481">
        <v>1</v>
      </c>
      <c r="N3481" t="str">
        <f>VLOOKUP(טבלה1[[#This Row],[level_id]],Level_id!$A$2:$B$5,2)</f>
        <v>All levels</v>
      </c>
      <c r="O3481" t="str">
        <f>LOWER(טבלה1[[#This Row],[level_desc]])</f>
        <v>all levels</v>
      </c>
      <c r="P3481" s="3" t="str">
        <f>UPPER(טבלה1[[#This Row],[small letters]])</f>
        <v>ALL LEVELS</v>
      </c>
      <c r="Q3481">
        <f>LEN(טבלה1[[#This Row],[no spaces]])</f>
        <v>10</v>
      </c>
      <c r="R3481" t="str">
        <f>TRIM(טבלה1[[#This Row],[small letters]])</f>
        <v>all levels</v>
      </c>
      <c r="S3481" s="6">
        <v>0.6</v>
      </c>
      <c r="T3481" s="12">
        <v>42247</v>
      </c>
      <c r="U3481" s="6">
        <f>DAY(טבלה1[[#This Row],[published_date]])</f>
        <v>31</v>
      </c>
      <c r="V3481" s="6">
        <f>MONTH(טבלה1[[#This Row],[published_date]])</f>
        <v>8</v>
      </c>
      <c r="W3481" s="6">
        <f>YEAR(טבלה1[[#This Row],[published_date]])</f>
        <v>2015</v>
      </c>
      <c r="X3481">
        <v>2</v>
      </c>
      <c r="Y3481" t="str">
        <f>VLOOKUP(טבלה1[[#This Row],[subject_id]],Subject_id!$A$2:$B$5,2)</f>
        <v>Graphic Design</v>
      </c>
      <c r="Z3481" s="7">
        <v>43734</v>
      </c>
      <c r="AA3481">
        <f>_xlfn.DAYS(טבלה1[[#This Row],[Removal_date]],טבלה1[[#This Row],[published_date]])</f>
        <v>1487</v>
      </c>
      <c r="AB3481" s="4">
        <f>טבלה1[[#This Row],[price]]*טבלה1[[#This Row],[num_subscribers]]</f>
        <v>0</v>
      </c>
    </row>
    <row r="3482" spans="1:28" x14ac:dyDescent="0.3">
      <c r="A3482">
        <v>592122</v>
      </c>
      <c r="B3482" t="s">
        <v>4841</v>
      </c>
      <c r="C3482" t="str">
        <f>LEFT(טבלה1[[#This Row],[course_title]],10)</f>
        <v>What you c</v>
      </c>
      <c r="D3482" t="str">
        <f>RIGHT(טבלה1[[#This Row],[course_title]],10)</f>
        <v>no Lessons</v>
      </c>
      <c r="E3482" t="str">
        <f>MID(טבלה1[[#This Row],[course_title]],2,10)</f>
        <v>hat you ca</v>
      </c>
      <c r="F3482" t="s">
        <v>4842</v>
      </c>
      <c r="G3482" t="str">
        <f>REPLACE(טבלה1[[#This Row],[url]],19,3,"com")</f>
        <v>https://www.udemy.com/what-you-can-learn-before-piano-lessons/</v>
      </c>
      <c r="H3482" t="b">
        <v>0</v>
      </c>
      <c r="I3482" s="4">
        <v>0</v>
      </c>
      <c r="J3482" s="5">
        <v>61</v>
      </c>
      <c r="K3482" s="5">
        <v>1</v>
      </c>
      <c r="L3482" s="5">
        <v>31</v>
      </c>
      <c r="M3482">
        <v>2</v>
      </c>
      <c r="N3482" t="str">
        <f>VLOOKUP(טבלה1[[#This Row],[level_id]],Level_id!$A$2:$B$5,2)</f>
        <v>Beginner Level</v>
      </c>
      <c r="O3482" t="str">
        <f>LOWER(טבלה1[[#This Row],[level_desc]])</f>
        <v>beginner level</v>
      </c>
      <c r="P3482" s="3" t="str">
        <f>UPPER(טבלה1[[#This Row],[small letters]])</f>
        <v>BEGINNER LEVEL</v>
      </c>
      <c r="Q3482">
        <f>LEN(טבלה1[[#This Row],[no spaces]])</f>
        <v>14</v>
      </c>
      <c r="R3482" t="str">
        <f>TRIM(טבלה1[[#This Row],[small letters]])</f>
        <v>beginner level</v>
      </c>
      <c r="S3482" s="6">
        <v>1.5</v>
      </c>
      <c r="T3482" s="12">
        <v>42248</v>
      </c>
      <c r="U3482" s="6">
        <f>DAY(טבלה1[[#This Row],[published_date]])</f>
        <v>1</v>
      </c>
      <c r="V3482" s="6">
        <f>MONTH(טבלה1[[#This Row],[published_date]])</f>
        <v>9</v>
      </c>
      <c r="W3482" s="6">
        <f>YEAR(טבלה1[[#This Row],[published_date]])</f>
        <v>2015</v>
      </c>
      <c r="X3482">
        <v>3</v>
      </c>
      <c r="Y3482" t="str">
        <f>VLOOKUP(טבלה1[[#This Row],[subject_id]],Subject_id!$A$2:$B$5,2)</f>
        <v>Musical Instruments</v>
      </c>
      <c r="Z3482" s="7">
        <v>43465</v>
      </c>
      <c r="AA3482">
        <f>_xlfn.DAYS(טבלה1[[#This Row],[Removal_date]],טבלה1[[#This Row],[published_date]])</f>
        <v>1217</v>
      </c>
      <c r="AB3482" s="4">
        <f>טבלה1[[#This Row],[price]]*טבלה1[[#This Row],[num_subscribers]]</f>
        <v>0</v>
      </c>
    </row>
    <row r="3483" spans="1:28" x14ac:dyDescent="0.3">
      <c r="A3483">
        <v>593128</v>
      </c>
      <c r="B3483" t="s">
        <v>6340</v>
      </c>
      <c r="C3483" t="str">
        <f>LEFT(טבלה1[[#This Row],[course_title]],10)</f>
        <v>Install Wo</v>
      </c>
      <c r="D3483" t="str">
        <f>RIGHT(טבלה1[[#This Row],[course_title]],10)</f>
        <v>sing XAMPP</v>
      </c>
      <c r="E3483" t="str">
        <f>MID(טבלה1[[#This Row],[course_title]],2,10)</f>
        <v>nstall Wor</v>
      </c>
      <c r="F3483" t="s">
        <v>6341</v>
      </c>
      <c r="G3483" t="str">
        <f>REPLACE(טבלה1[[#This Row],[url]],19,3,"com")</f>
        <v>https://www.udemy.com/wordpress-xampp/</v>
      </c>
      <c r="H3483" t="b">
        <v>0</v>
      </c>
      <c r="I3483" s="4">
        <v>0</v>
      </c>
      <c r="J3483" s="5">
        <v>4290</v>
      </c>
      <c r="K3483" s="5">
        <v>150</v>
      </c>
      <c r="L3483" s="5">
        <v>15</v>
      </c>
      <c r="M3483">
        <v>2</v>
      </c>
      <c r="N3483" t="str">
        <f>VLOOKUP(טבלה1[[#This Row],[level_id]],Level_id!$A$2:$B$5,2)</f>
        <v>Beginner Level</v>
      </c>
      <c r="O3483" t="str">
        <f>LOWER(טבלה1[[#This Row],[level_desc]])</f>
        <v>beginner level</v>
      </c>
      <c r="P3483" s="3" t="str">
        <f>UPPER(טבלה1[[#This Row],[small letters]])</f>
        <v>BEGINNER LEVEL</v>
      </c>
      <c r="Q3483">
        <f>LEN(טבלה1[[#This Row],[no spaces]])</f>
        <v>14</v>
      </c>
      <c r="R3483" t="str">
        <f>TRIM(טבלה1[[#This Row],[small letters]])</f>
        <v>beginner level</v>
      </c>
      <c r="S3483" s="6">
        <v>0.61666666699999995</v>
      </c>
      <c r="T3483" s="12">
        <v>42242</v>
      </c>
      <c r="U3483" s="6">
        <f>DAY(טבלה1[[#This Row],[published_date]])</f>
        <v>26</v>
      </c>
      <c r="V3483" s="6">
        <f>MONTH(טבלה1[[#This Row],[published_date]])</f>
        <v>8</v>
      </c>
      <c r="W3483" s="6">
        <f>YEAR(טבלה1[[#This Row],[published_date]])</f>
        <v>2015</v>
      </c>
      <c r="X3483">
        <v>4</v>
      </c>
      <c r="Y3483" t="str">
        <f>VLOOKUP(טבלה1[[#This Row],[subject_id]],Subject_id!$A$2:$B$5,2)</f>
        <v>Web Development</v>
      </c>
      <c r="Z3483" s="7">
        <v>43465</v>
      </c>
      <c r="AA3483">
        <f>_xlfn.DAYS(טבלה1[[#This Row],[Removal_date]],טבלה1[[#This Row],[published_date]])</f>
        <v>1223</v>
      </c>
      <c r="AB3483" s="4">
        <f>טבלה1[[#This Row],[price]]*טבלה1[[#This Row],[num_subscribers]]</f>
        <v>0</v>
      </c>
    </row>
    <row r="3484" spans="1:28" x14ac:dyDescent="0.3">
      <c r="A3484">
        <v>596192</v>
      </c>
      <c r="B3484" t="s">
        <v>6719</v>
      </c>
      <c r="C3484" t="str">
        <f>LEFT(טבלה1[[#This Row],[course_title]],10)</f>
        <v>PSD To a C</v>
      </c>
      <c r="D3484" t="str">
        <f>RIGHT(טבלה1[[#This Row],[course_title]],10)</f>
        <v>ootstrap 3</v>
      </c>
      <c r="E3484" t="str">
        <f>MID(טבלה1[[#This Row],[course_title]],2,10)</f>
        <v>SD To a Cr</v>
      </c>
      <c r="F3484" t="s">
        <v>6720</v>
      </c>
      <c r="G3484" t="str">
        <f>REPLACE(טבלה1[[#This Row],[url]],19,3,"com")</f>
        <v>https://www.udemy.com/psd-to-responsive-html5-css3-with-bootstrap-3/</v>
      </c>
      <c r="H3484" t="b">
        <v>0</v>
      </c>
      <c r="I3484" s="4">
        <v>0</v>
      </c>
      <c r="J3484" s="5">
        <v>11666</v>
      </c>
      <c r="K3484" s="5">
        <v>546</v>
      </c>
      <c r="L3484" s="5">
        <v>20</v>
      </c>
      <c r="M3484">
        <v>2</v>
      </c>
      <c r="N3484" t="str">
        <f>VLOOKUP(טבלה1[[#This Row],[level_id]],Level_id!$A$2:$B$5,2)</f>
        <v>Beginner Level</v>
      </c>
      <c r="O3484" t="str">
        <f>LOWER(טבלה1[[#This Row],[level_desc]])</f>
        <v>beginner level</v>
      </c>
      <c r="P3484" s="3" t="str">
        <f>UPPER(טבלה1[[#This Row],[small letters]])</f>
        <v>BEGINNER LEVEL</v>
      </c>
      <c r="Q3484">
        <f>LEN(טבלה1[[#This Row],[no spaces]])</f>
        <v>14</v>
      </c>
      <c r="R3484" t="str">
        <f>TRIM(טבלה1[[#This Row],[small letters]])</f>
        <v>beginner level</v>
      </c>
      <c r="S3484" s="6">
        <v>4</v>
      </c>
      <c r="T3484" s="12">
        <v>42467</v>
      </c>
      <c r="U3484" s="6">
        <f>DAY(טבלה1[[#This Row],[published_date]])</f>
        <v>7</v>
      </c>
      <c r="V3484" s="6">
        <f>MONTH(טבלה1[[#This Row],[published_date]])</f>
        <v>4</v>
      </c>
      <c r="W3484" s="6">
        <f>YEAR(טבלה1[[#This Row],[published_date]])</f>
        <v>2016</v>
      </c>
      <c r="X3484">
        <v>4</v>
      </c>
      <c r="Y3484" t="str">
        <f>VLOOKUP(טבלה1[[#This Row],[subject_id]],Subject_id!$A$2:$B$5,2)</f>
        <v>Web Development</v>
      </c>
      <c r="Z3484" s="7">
        <v>43465</v>
      </c>
      <c r="AA3484">
        <f>_xlfn.DAYS(טבלה1[[#This Row],[Removal_date]],טבלה1[[#This Row],[published_date]])</f>
        <v>998</v>
      </c>
      <c r="AB3484" s="4">
        <f>טבלה1[[#This Row],[price]]*טבלה1[[#This Row],[num_subscribers]]</f>
        <v>0</v>
      </c>
    </row>
    <row r="3485" spans="1:28" x14ac:dyDescent="0.3">
      <c r="A3485">
        <v>599532</v>
      </c>
      <c r="B3485" t="s">
        <v>5912</v>
      </c>
      <c r="C3485" t="str">
        <f>LEFT(טבלה1[[#This Row],[course_title]],10)</f>
        <v>How to Set</v>
      </c>
      <c r="D3485" t="str">
        <f>RIGHT(טבלה1[[#This Row],[course_title]],10)</f>
        <v>30 Minutes</v>
      </c>
      <c r="E3485" t="str">
        <f>MID(טבלה1[[#This Row],[course_title]],2,10)</f>
        <v xml:space="preserve">ow to Set </v>
      </c>
      <c r="F3485" t="s">
        <v>5913</v>
      </c>
      <c r="G3485" t="str">
        <f>REPLACE(טבלה1[[#This Row],[url]],19,3,"com")</f>
        <v>https://www.udemy.com/how-to-set-up-a-wordpress-website-custom-domain-in-30-mins/</v>
      </c>
      <c r="H3485" t="b">
        <v>0</v>
      </c>
      <c r="I3485" s="4">
        <v>0</v>
      </c>
      <c r="J3485" s="5">
        <v>8770</v>
      </c>
      <c r="K3485" s="5">
        <v>261</v>
      </c>
      <c r="L3485" s="5">
        <v>13</v>
      </c>
      <c r="M3485">
        <v>2</v>
      </c>
      <c r="N3485" t="str">
        <f>VLOOKUP(טבלה1[[#This Row],[level_id]],Level_id!$A$2:$B$5,2)</f>
        <v>Beginner Level</v>
      </c>
      <c r="O3485" t="str">
        <f>LOWER(טבלה1[[#This Row],[level_desc]])</f>
        <v>beginner level</v>
      </c>
      <c r="P3485" s="3" t="str">
        <f>UPPER(טבלה1[[#This Row],[small letters]])</f>
        <v>BEGINNER LEVEL</v>
      </c>
      <c r="Q3485">
        <f>LEN(טבלה1[[#This Row],[no spaces]])</f>
        <v>14</v>
      </c>
      <c r="R3485" t="str">
        <f>TRIM(טבלה1[[#This Row],[small letters]])</f>
        <v>beginner level</v>
      </c>
      <c r="S3485" s="6">
        <v>0.53333333299999997</v>
      </c>
      <c r="T3485" s="12">
        <v>42267</v>
      </c>
      <c r="U3485" s="6">
        <f>DAY(טבלה1[[#This Row],[published_date]])</f>
        <v>20</v>
      </c>
      <c r="V3485" s="6">
        <f>MONTH(טבלה1[[#This Row],[published_date]])</f>
        <v>9</v>
      </c>
      <c r="W3485" s="6">
        <f>YEAR(טבלה1[[#This Row],[published_date]])</f>
        <v>2015</v>
      </c>
      <c r="X3485">
        <v>4</v>
      </c>
      <c r="Y3485" t="str">
        <f>VLOOKUP(טבלה1[[#This Row],[subject_id]],Subject_id!$A$2:$B$5,2)</f>
        <v>Web Development</v>
      </c>
      <c r="Z3485" s="7">
        <v>43465</v>
      </c>
      <c r="AA3485">
        <f>_xlfn.DAYS(טבלה1[[#This Row],[Removal_date]],טבלה1[[#This Row],[published_date]])</f>
        <v>1198</v>
      </c>
      <c r="AB3485" s="4">
        <f>טבלה1[[#This Row],[price]]*טבלה1[[#This Row],[num_subscribers]]</f>
        <v>0</v>
      </c>
    </row>
    <row r="3486" spans="1:28" x14ac:dyDescent="0.3">
      <c r="A3486">
        <v>609642</v>
      </c>
      <c r="B3486" t="s">
        <v>2494</v>
      </c>
      <c r="C3486" t="str">
        <f>LEFT(טבלה1[[#This Row],[course_title]],10)</f>
        <v>Ferramenta</v>
      </c>
      <c r="D3486" t="str">
        <f>RIGHT(טבלה1[[#This Row],[course_title]],10)</f>
        <v>as Visuais</v>
      </c>
      <c r="E3486" t="str">
        <f>MID(טבלה1[[#This Row],[course_title]],2,10)</f>
        <v>erramentas</v>
      </c>
      <c r="F3486" t="s">
        <v>2495</v>
      </c>
      <c r="G3486" t="str">
        <f>REPLACE(טבלה1[[#This Row],[url]],19,3,"com")</f>
        <v>https://www.udemy.com/ferramentasvisuais/</v>
      </c>
      <c r="H3486" t="b">
        <v>0</v>
      </c>
      <c r="I3486" s="4">
        <v>0</v>
      </c>
      <c r="J3486" s="5">
        <v>817</v>
      </c>
      <c r="K3486" s="5">
        <v>42</v>
      </c>
      <c r="L3486" s="5">
        <v>18</v>
      </c>
      <c r="M3486">
        <v>2</v>
      </c>
      <c r="N3486" t="str">
        <f>VLOOKUP(טבלה1[[#This Row],[level_id]],Level_id!$A$2:$B$5,2)</f>
        <v>Beginner Level</v>
      </c>
      <c r="O3486" t="str">
        <f>LOWER(טבלה1[[#This Row],[level_desc]])</f>
        <v>beginner level</v>
      </c>
      <c r="P3486" s="3" t="str">
        <f>UPPER(טבלה1[[#This Row],[small letters]])</f>
        <v>BEGINNER LEVEL</v>
      </c>
      <c r="Q3486">
        <f>LEN(טבלה1[[#This Row],[no spaces]])</f>
        <v>14</v>
      </c>
      <c r="R3486" t="str">
        <f>TRIM(טבלה1[[#This Row],[small letters]])</f>
        <v>beginner level</v>
      </c>
      <c r="S3486" s="6">
        <v>5</v>
      </c>
      <c r="T3486" s="12">
        <v>42286</v>
      </c>
      <c r="U3486" s="6">
        <f>DAY(טבלה1[[#This Row],[published_date]])</f>
        <v>9</v>
      </c>
      <c r="V3486" s="6">
        <f>MONTH(טבלה1[[#This Row],[published_date]])</f>
        <v>10</v>
      </c>
      <c r="W3486" s="6">
        <f>YEAR(טבלה1[[#This Row],[published_date]])</f>
        <v>2015</v>
      </c>
      <c r="X3486">
        <v>2</v>
      </c>
      <c r="Y3486" t="str">
        <f>VLOOKUP(טבלה1[[#This Row],[subject_id]],Subject_id!$A$2:$B$5,2)</f>
        <v>Graphic Design</v>
      </c>
      <c r="Z3486" s="7">
        <v>43465</v>
      </c>
      <c r="AA3486">
        <f>_xlfn.DAYS(טבלה1[[#This Row],[Removal_date]],טבלה1[[#This Row],[published_date]])</f>
        <v>1179</v>
      </c>
      <c r="AB3486" s="4">
        <f>טבלה1[[#This Row],[price]]*טבלה1[[#This Row],[num_subscribers]]</f>
        <v>0</v>
      </c>
    </row>
    <row r="3487" spans="1:28" x14ac:dyDescent="0.3">
      <c r="A3487">
        <v>611370</v>
      </c>
      <c r="B3487" t="s">
        <v>2920</v>
      </c>
      <c r="C3487" t="str">
        <f>LEFT(טבלה1[[#This Row],[course_title]],10)</f>
        <v>Quote Imag</v>
      </c>
      <c r="D3487" t="str">
        <f>RIGHT(טבלה1[[#This Row],[course_title]],10)</f>
        <v xml:space="preserve"> Instagram</v>
      </c>
      <c r="E3487" t="str">
        <f>MID(טבלה1[[#This Row],[course_title]],2,10)</f>
        <v>uote Image</v>
      </c>
      <c r="F3487" t="s">
        <v>2921</v>
      </c>
      <c r="G3487" t="str">
        <f>REPLACE(טבלה1[[#This Row],[url]],19,3,"com")</f>
        <v>https://www.udemy.com/viral-images-pinterest-facebook-instagram/</v>
      </c>
      <c r="H3487" t="b">
        <v>0</v>
      </c>
      <c r="I3487" s="4">
        <v>0</v>
      </c>
      <c r="J3487" s="5">
        <v>12103</v>
      </c>
      <c r="K3487" s="5">
        <v>576</v>
      </c>
      <c r="L3487" s="5">
        <v>18</v>
      </c>
      <c r="M3487">
        <v>2</v>
      </c>
      <c r="N3487" t="str">
        <f>VLOOKUP(טבלה1[[#This Row],[level_id]],Level_id!$A$2:$B$5,2)</f>
        <v>Beginner Level</v>
      </c>
      <c r="O3487" t="str">
        <f>LOWER(טבלה1[[#This Row],[level_desc]])</f>
        <v>beginner level</v>
      </c>
      <c r="P3487" s="3" t="str">
        <f>UPPER(טבלה1[[#This Row],[small letters]])</f>
        <v>BEGINNER LEVEL</v>
      </c>
      <c r="Q3487">
        <f>LEN(טבלה1[[#This Row],[no spaces]])</f>
        <v>14</v>
      </c>
      <c r="R3487" t="str">
        <f>TRIM(טבלה1[[#This Row],[small letters]])</f>
        <v>beginner level</v>
      </c>
      <c r="S3487" s="6">
        <v>1</v>
      </c>
      <c r="T3487" s="12">
        <v>42271</v>
      </c>
      <c r="U3487" s="6">
        <f>DAY(טבלה1[[#This Row],[published_date]])</f>
        <v>24</v>
      </c>
      <c r="V3487" s="6">
        <f>MONTH(טבלה1[[#This Row],[published_date]])</f>
        <v>9</v>
      </c>
      <c r="W3487" s="6">
        <f>YEAR(טבלה1[[#This Row],[published_date]])</f>
        <v>2015</v>
      </c>
      <c r="X3487">
        <v>2</v>
      </c>
      <c r="Y3487" t="str">
        <f>VLOOKUP(טבלה1[[#This Row],[subject_id]],Subject_id!$A$2:$B$5,2)</f>
        <v>Graphic Design</v>
      </c>
      <c r="Z3487" s="7">
        <v>43465</v>
      </c>
      <c r="AA3487">
        <f>_xlfn.DAYS(טבלה1[[#This Row],[Removal_date]],טבלה1[[#This Row],[published_date]])</f>
        <v>1194</v>
      </c>
      <c r="AB3487" s="4">
        <f>טבלה1[[#This Row],[price]]*טבלה1[[#This Row],[num_subscribers]]</f>
        <v>0</v>
      </c>
    </row>
    <row r="3488" spans="1:28" x14ac:dyDescent="0.3">
      <c r="A3488">
        <v>611804</v>
      </c>
      <c r="B3488" t="s">
        <v>2769</v>
      </c>
      <c r="C3488" t="str">
        <f>LEFT(טבלה1[[#This Row],[course_title]],10)</f>
        <v>Primeros P</v>
      </c>
      <c r="D3488" t="str">
        <f>RIGHT(טבלה1[[#This Row],[course_title]],10)</f>
        <v>otoshop CC</v>
      </c>
      <c r="E3488" t="str">
        <f>MID(טבלה1[[#This Row],[course_title]],2,10)</f>
        <v>rimeros Pa</v>
      </c>
      <c r="F3488" t="s">
        <v>2770</v>
      </c>
      <c r="G3488" t="str">
        <f>REPLACE(טבלה1[[#This Row],[url]],19,3,"com")</f>
        <v>https://www.udemy.com/felinu-primeros-pasos-con-photoshop/</v>
      </c>
      <c r="H3488" t="b">
        <v>0</v>
      </c>
      <c r="I3488" s="4">
        <v>0</v>
      </c>
      <c r="J3488" s="5">
        <v>6429</v>
      </c>
      <c r="K3488" s="5">
        <v>654</v>
      </c>
      <c r="L3488" s="5">
        <v>31</v>
      </c>
      <c r="M3488">
        <v>2</v>
      </c>
      <c r="N3488" t="str">
        <f>VLOOKUP(טבלה1[[#This Row],[level_id]],Level_id!$A$2:$B$5,2)</f>
        <v>Beginner Level</v>
      </c>
      <c r="O3488" t="str">
        <f>LOWER(טבלה1[[#This Row],[level_desc]])</f>
        <v>beginner level</v>
      </c>
      <c r="P3488" s="3" t="str">
        <f>UPPER(טבלה1[[#This Row],[small letters]])</f>
        <v>BEGINNER LEVEL</v>
      </c>
      <c r="Q3488">
        <f>LEN(טבלה1[[#This Row],[no spaces]])</f>
        <v>14</v>
      </c>
      <c r="R3488" t="str">
        <f>TRIM(טבלה1[[#This Row],[small letters]])</f>
        <v>beginner level</v>
      </c>
      <c r="S3488" s="6">
        <v>2.5</v>
      </c>
      <c r="T3488" s="12">
        <v>42270</v>
      </c>
      <c r="U3488" s="6">
        <f>DAY(טבלה1[[#This Row],[published_date]])</f>
        <v>23</v>
      </c>
      <c r="V3488" s="6">
        <f>MONTH(טבלה1[[#This Row],[published_date]])</f>
        <v>9</v>
      </c>
      <c r="W3488" s="6">
        <f>YEAR(טבלה1[[#This Row],[published_date]])</f>
        <v>2015</v>
      </c>
      <c r="X3488">
        <v>2</v>
      </c>
      <c r="Y3488" t="str">
        <f>VLOOKUP(טבלה1[[#This Row],[subject_id]],Subject_id!$A$2:$B$5,2)</f>
        <v>Graphic Design</v>
      </c>
      <c r="Z3488" s="7">
        <v>43465</v>
      </c>
      <c r="AA3488">
        <f>_xlfn.DAYS(טבלה1[[#This Row],[Removal_date]],טבלה1[[#This Row],[published_date]])</f>
        <v>1195</v>
      </c>
      <c r="AB3488" s="4">
        <f>טבלה1[[#This Row],[price]]*טבלה1[[#This Row],[num_subscribers]]</f>
        <v>0</v>
      </c>
    </row>
    <row r="3489" spans="1:28" x14ac:dyDescent="0.3">
      <c r="A3489">
        <v>614472</v>
      </c>
      <c r="B3489" t="s">
        <v>1676</v>
      </c>
      <c r="C3489" t="str">
        <f>LEFT(טבלה1[[#This Row],[course_title]],10)</f>
        <v>The Advanc</v>
      </c>
      <c r="D3489" t="str">
        <f>RIGHT(טבלה1[[#This Row],[course_title]],10)</f>
        <v>rt Traders</v>
      </c>
      <c r="E3489" t="str">
        <f>MID(טבלה1[[#This Row],[course_title]],2,10)</f>
        <v>he Advance</v>
      </c>
      <c r="F3489" t="s">
        <v>1677</v>
      </c>
      <c r="G3489" t="str">
        <f>REPLACE(טבלה1[[#This Row],[url]],19,3,"com")</f>
        <v>https://www.udemy.com/advanced-forex-course/</v>
      </c>
      <c r="H3489" t="b">
        <v>0</v>
      </c>
      <c r="I3489" s="4">
        <v>0</v>
      </c>
      <c r="J3489" s="5">
        <v>8236</v>
      </c>
      <c r="K3489" s="5">
        <v>144</v>
      </c>
      <c r="L3489" s="5">
        <v>25</v>
      </c>
      <c r="M3489">
        <v>1</v>
      </c>
      <c r="N3489" t="str">
        <f>VLOOKUP(טבלה1[[#This Row],[level_id]],Level_id!$A$2:$B$5,2)</f>
        <v>All levels</v>
      </c>
      <c r="O3489" t="str">
        <f>LOWER(טבלה1[[#This Row],[level_desc]])</f>
        <v>all levels</v>
      </c>
      <c r="P3489" s="3" t="str">
        <f>UPPER(טבלה1[[#This Row],[small letters]])</f>
        <v>ALL LEVELS</v>
      </c>
      <c r="Q3489">
        <f>LEN(טבלה1[[#This Row],[no spaces]])</f>
        <v>10</v>
      </c>
      <c r="R3489" t="str">
        <f>TRIM(טבלה1[[#This Row],[small letters]])</f>
        <v>all levels</v>
      </c>
      <c r="S3489" s="6">
        <v>5</v>
      </c>
      <c r="T3489" s="12">
        <v>42286</v>
      </c>
      <c r="U3489" s="6">
        <f>DAY(טבלה1[[#This Row],[published_date]])</f>
        <v>9</v>
      </c>
      <c r="V3489" s="6">
        <f>MONTH(טבלה1[[#This Row],[published_date]])</f>
        <v>10</v>
      </c>
      <c r="W3489" s="6">
        <f>YEAR(טבלה1[[#This Row],[published_date]])</f>
        <v>2015</v>
      </c>
      <c r="X3489">
        <v>1</v>
      </c>
      <c r="Y3489" t="str">
        <f>VLOOKUP(טבלה1[[#This Row],[subject_id]],Subject_id!$A$2:$B$5,2)</f>
        <v>Business Finance</v>
      </c>
      <c r="Z3489" s="7">
        <v>43318</v>
      </c>
      <c r="AA3489">
        <f>_xlfn.DAYS(טבלה1[[#This Row],[Removal_date]],טבלה1[[#This Row],[published_date]])</f>
        <v>1032</v>
      </c>
      <c r="AB3489" s="4">
        <f>טבלה1[[#This Row],[price]]*טבלה1[[#This Row],[num_subscribers]]</f>
        <v>0</v>
      </c>
    </row>
    <row r="3490" spans="1:28" x14ac:dyDescent="0.3">
      <c r="A3490">
        <v>627772</v>
      </c>
      <c r="B3490" t="s">
        <v>1894</v>
      </c>
      <c r="C3490" t="str">
        <f>LEFT(טבלה1[[#This Row],[course_title]],10)</f>
        <v>Interpreti</v>
      </c>
      <c r="D3490" t="str">
        <f>RIGHT(טבלה1[[#This Row],[course_title]],10)</f>
        <v>statements</v>
      </c>
      <c r="E3490" t="str">
        <f>MID(טבלה1[[#This Row],[course_title]],2,10)</f>
        <v>nterpretin</v>
      </c>
      <c r="F3490" t="s">
        <v>1895</v>
      </c>
      <c r="G3490" t="str">
        <f>REPLACE(טבלה1[[#This Row],[url]],19,3,"com")</f>
        <v>https://www.udemy.com/financial-statements-focused-on-cash-flows/</v>
      </c>
      <c r="H3490" t="b">
        <v>0</v>
      </c>
      <c r="I3490" s="4">
        <v>0</v>
      </c>
      <c r="J3490" s="5">
        <v>2119</v>
      </c>
      <c r="K3490" s="5">
        <v>111</v>
      </c>
      <c r="L3490" s="5">
        <v>54</v>
      </c>
      <c r="M3490">
        <v>1</v>
      </c>
      <c r="N3490" t="str">
        <f>VLOOKUP(טבלה1[[#This Row],[level_id]],Level_id!$A$2:$B$5,2)</f>
        <v>All levels</v>
      </c>
      <c r="O3490" t="str">
        <f>LOWER(טבלה1[[#This Row],[level_desc]])</f>
        <v>all levels</v>
      </c>
      <c r="P3490" s="3" t="str">
        <f>UPPER(טבלה1[[#This Row],[small letters]])</f>
        <v>ALL LEVELS</v>
      </c>
      <c r="Q3490">
        <f>LEN(טבלה1[[#This Row],[no spaces]])</f>
        <v>10</v>
      </c>
      <c r="R3490" t="str">
        <f>TRIM(טבלה1[[#This Row],[small letters]])</f>
        <v>all levels</v>
      </c>
      <c r="S3490" s="6">
        <v>2</v>
      </c>
      <c r="T3490" s="12">
        <v>42305</v>
      </c>
      <c r="U3490" s="6">
        <f>DAY(טבלה1[[#This Row],[published_date]])</f>
        <v>28</v>
      </c>
      <c r="V3490" s="6">
        <f>MONTH(טבלה1[[#This Row],[published_date]])</f>
        <v>10</v>
      </c>
      <c r="W3490" s="6">
        <f>YEAR(טבלה1[[#This Row],[published_date]])</f>
        <v>2015</v>
      </c>
      <c r="X3490">
        <v>1</v>
      </c>
      <c r="Y3490" t="str">
        <f>VLOOKUP(טבלה1[[#This Row],[subject_id]],Subject_id!$A$2:$B$5,2)</f>
        <v>Business Finance</v>
      </c>
      <c r="Z3490" s="7">
        <v>43318</v>
      </c>
      <c r="AA3490">
        <f>_xlfn.DAYS(טבלה1[[#This Row],[Removal_date]],טבלה1[[#This Row],[published_date]])</f>
        <v>1013</v>
      </c>
      <c r="AB3490" s="4">
        <f>טבלה1[[#This Row],[price]]*טבלה1[[#This Row],[num_subscribers]]</f>
        <v>0</v>
      </c>
    </row>
    <row r="3491" spans="1:28" x14ac:dyDescent="0.3">
      <c r="A3491">
        <v>627782</v>
      </c>
      <c r="B3491" t="s">
        <v>2602</v>
      </c>
      <c r="C3491" t="str">
        <f>LEFT(טבלה1[[#This Row],[course_title]],10)</f>
        <v>Learn Illu</v>
      </c>
      <c r="D3491" t="str">
        <f>RIGHT(טבלה1[[#This Row],[course_title]],10)</f>
        <v>nner Guide</v>
      </c>
      <c r="E3491" t="str">
        <f>MID(טבלה1[[#This Row],[course_title]],2,10)</f>
        <v>earn Illus</v>
      </c>
      <c r="F3491" t="s">
        <v>2603</v>
      </c>
      <c r="G3491" t="str">
        <f>REPLACE(טבלה1[[#This Row],[url]],19,3,"com")</f>
        <v>https://www.udemy.com/learn-illustrator/</v>
      </c>
      <c r="H3491" t="b">
        <v>0</v>
      </c>
      <c r="I3491" s="4">
        <v>0</v>
      </c>
      <c r="J3491" s="5">
        <v>8786</v>
      </c>
      <c r="K3491" s="5">
        <v>245</v>
      </c>
      <c r="L3491" s="5">
        <v>11</v>
      </c>
      <c r="M3491">
        <v>2</v>
      </c>
      <c r="N3491" t="str">
        <f>VLOOKUP(טבלה1[[#This Row],[level_id]],Level_id!$A$2:$B$5,2)</f>
        <v>Beginner Level</v>
      </c>
      <c r="O3491" t="str">
        <f>LOWER(טבלה1[[#This Row],[level_desc]])</f>
        <v>beginner level</v>
      </c>
      <c r="P3491" s="3" t="str">
        <f>UPPER(טבלה1[[#This Row],[small letters]])</f>
        <v>BEGINNER LEVEL</v>
      </c>
      <c r="Q3491">
        <f>LEN(טבלה1[[#This Row],[no spaces]])</f>
        <v>14</v>
      </c>
      <c r="R3491" t="str">
        <f>TRIM(טבלה1[[#This Row],[small letters]])</f>
        <v>beginner level</v>
      </c>
      <c r="S3491" s="6">
        <v>1</v>
      </c>
      <c r="T3491" s="12">
        <v>42281</v>
      </c>
      <c r="U3491" s="6">
        <f>DAY(טבלה1[[#This Row],[published_date]])</f>
        <v>4</v>
      </c>
      <c r="V3491" s="6">
        <f>MONTH(טבלה1[[#This Row],[published_date]])</f>
        <v>10</v>
      </c>
      <c r="W3491" s="6">
        <f>YEAR(טבלה1[[#This Row],[published_date]])</f>
        <v>2015</v>
      </c>
      <c r="X3491">
        <v>2</v>
      </c>
      <c r="Y3491" t="str">
        <f>VLOOKUP(טבלה1[[#This Row],[subject_id]],Subject_id!$A$2:$B$5,2)</f>
        <v>Graphic Design</v>
      </c>
      <c r="Z3491" s="7">
        <v>43465</v>
      </c>
      <c r="AA3491">
        <f>_xlfn.DAYS(טבלה1[[#This Row],[Removal_date]],טבלה1[[#This Row],[published_date]])</f>
        <v>1184</v>
      </c>
      <c r="AB3491" s="4">
        <f>טבלה1[[#This Row],[price]]*טבלה1[[#This Row],[num_subscribers]]</f>
        <v>0</v>
      </c>
    </row>
    <row r="3492" spans="1:28" x14ac:dyDescent="0.3">
      <c r="A3492">
        <v>628222</v>
      </c>
      <c r="B3492" t="s">
        <v>5144</v>
      </c>
      <c r="C3492" t="str">
        <f>LEFT(טבלה1[[#This Row],[course_title]],10)</f>
        <v>How to Mak</v>
      </c>
      <c r="D3492" t="str">
        <f>RIGHT(טבלה1[[#This Row],[course_title]],10)</f>
        <v xml:space="preserve">m Scratch </v>
      </c>
      <c r="E3492" t="str">
        <f>MID(טבלה1[[#This Row],[course_title]],2,10)</f>
        <v>ow to Make</v>
      </c>
      <c r="F3492" t="s">
        <v>5145</v>
      </c>
      <c r="G3492" t="str">
        <f>REPLACE(טבלה1[[#This Row],[url]],19,3,"com")</f>
        <v>https://www.udemy.com/how-to-make-a-portfolio-website-photographers-designers/</v>
      </c>
      <c r="H3492" t="b">
        <v>0</v>
      </c>
      <c r="I3492" s="4">
        <v>0</v>
      </c>
      <c r="J3492" s="5">
        <v>14026</v>
      </c>
      <c r="K3492" s="5">
        <v>232</v>
      </c>
      <c r="L3492" s="5">
        <v>25</v>
      </c>
      <c r="M3492">
        <v>1</v>
      </c>
      <c r="N3492" t="str">
        <f>VLOOKUP(טבלה1[[#This Row],[level_id]],Level_id!$A$2:$B$5,2)</f>
        <v>All levels</v>
      </c>
      <c r="O3492" t="str">
        <f>LOWER(טבלה1[[#This Row],[level_desc]])</f>
        <v>all levels</v>
      </c>
      <c r="P3492" s="3" t="str">
        <f>UPPER(טבלה1[[#This Row],[small letters]])</f>
        <v>ALL LEVELS</v>
      </c>
      <c r="Q3492">
        <f>LEN(טבלה1[[#This Row],[no spaces]])</f>
        <v>10</v>
      </c>
      <c r="R3492" t="str">
        <f>TRIM(טבלה1[[#This Row],[small letters]])</f>
        <v>all levels</v>
      </c>
      <c r="S3492" s="6">
        <v>1</v>
      </c>
      <c r="T3492" s="12">
        <v>42279</v>
      </c>
      <c r="U3492" s="6">
        <f>DAY(טבלה1[[#This Row],[published_date]])</f>
        <v>2</v>
      </c>
      <c r="V3492" s="6">
        <f>MONTH(טבלה1[[#This Row],[published_date]])</f>
        <v>10</v>
      </c>
      <c r="W3492" s="6">
        <f>YEAR(טבלה1[[#This Row],[published_date]])</f>
        <v>2015</v>
      </c>
      <c r="X3492">
        <v>4</v>
      </c>
      <c r="Y3492" t="str">
        <f>VLOOKUP(טבלה1[[#This Row],[subject_id]],Subject_id!$A$2:$B$5,2)</f>
        <v>Web Development</v>
      </c>
      <c r="Z3492" s="7">
        <v>43734</v>
      </c>
      <c r="AA3492">
        <f>_xlfn.DAYS(טבלה1[[#This Row],[Removal_date]],טבלה1[[#This Row],[published_date]])</f>
        <v>1455</v>
      </c>
      <c r="AB3492" s="4">
        <f>טבלה1[[#This Row],[price]]*טבלה1[[#This Row],[num_subscribers]]</f>
        <v>0</v>
      </c>
    </row>
    <row r="3493" spans="1:28" x14ac:dyDescent="0.3">
      <c r="A3493">
        <v>639654</v>
      </c>
      <c r="B3493" t="s">
        <v>6919</v>
      </c>
      <c r="C3493" t="str">
        <f>LEFT(טבלה1[[#This Row],[course_title]],10)</f>
        <v>How to Mak</v>
      </c>
      <c r="D3493" t="str">
        <f>RIGHT(טבלה1[[#This Row],[course_title]],10)</f>
        <v>&amp; Agencies</v>
      </c>
      <c r="E3493" t="str">
        <f>MID(טבלה1[[#This Row],[course_title]],2,10)</f>
        <v>ow to Make</v>
      </c>
      <c r="F3493" t="s">
        <v>6920</v>
      </c>
      <c r="G3493" t="str">
        <f>REPLACE(טבלה1[[#This Row],[url]],19,3,"com")</f>
        <v>https://www.udemy.com/how-to-make-a-portfolio-website-for-freelancers-agencies/</v>
      </c>
      <c r="H3493" t="b">
        <v>0</v>
      </c>
      <c r="I3493" s="4">
        <v>0</v>
      </c>
      <c r="J3493" s="5">
        <v>17463</v>
      </c>
      <c r="K3493" s="5">
        <v>283</v>
      </c>
      <c r="L3493" s="5">
        <v>30</v>
      </c>
      <c r="M3493">
        <v>1</v>
      </c>
      <c r="N3493" t="str">
        <f>VLOOKUP(טבלה1[[#This Row],[level_id]],Level_id!$A$2:$B$5,2)</f>
        <v>All levels</v>
      </c>
      <c r="O3493" t="str">
        <f>LOWER(טבלה1[[#This Row],[level_desc]])</f>
        <v>all levels</v>
      </c>
      <c r="P3493" s="3" t="str">
        <f>UPPER(טבלה1[[#This Row],[small letters]])</f>
        <v>ALL LEVELS</v>
      </c>
      <c r="Q3493">
        <f>LEN(טבלה1[[#This Row],[no spaces]])</f>
        <v>10</v>
      </c>
      <c r="R3493" t="str">
        <f>TRIM(טבלה1[[#This Row],[small letters]])</f>
        <v>all levels</v>
      </c>
      <c r="S3493" s="6">
        <v>1.5</v>
      </c>
      <c r="T3493" s="12">
        <v>42292</v>
      </c>
      <c r="U3493" s="6">
        <f>DAY(טבלה1[[#This Row],[published_date]])</f>
        <v>15</v>
      </c>
      <c r="V3493" s="6">
        <f>MONTH(טבלה1[[#This Row],[published_date]])</f>
        <v>10</v>
      </c>
      <c r="W3493" s="6">
        <f>YEAR(טבלה1[[#This Row],[published_date]])</f>
        <v>2015</v>
      </c>
      <c r="X3493">
        <v>4</v>
      </c>
      <c r="Y3493" t="str">
        <f>VLOOKUP(טבלה1[[#This Row],[subject_id]],Subject_id!$A$2:$B$5,2)</f>
        <v>Web Development</v>
      </c>
      <c r="Z3493" s="7">
        <v>43734</v>
      </c>
      <c r="AA3493">
        <f>_xlfn.DAYS(טבלה1[[#This Row],[Removal_date]],טבלה1[[#This Row],[published_date]])</f>
        <v>1442</v>
      </c>
      <c r="AB3493" s="4">
        <f>טבלה1[[#This Row],[price]]*טבלה1[[#This Row],[num_subscribers]]</f>
        <v>0</v>
      </c>
    </row>
    <row r="3494" spans="1:28" x14ac:dyDescent="0.3">
      <c r="A3494">
        <v>645202</v>
      </c>
      <c r="B3494" t="s">
        <v>3788</v>
      </c>
      <c r="C3494" t="str">
        <f>LEFT(טבלה1[[#This Row],[course_title]],10)</f>
        <v xml:space="preserve">The Total </v>
      </c>
      <c r="D3494" t="str">
        <f>RIGHT(טבלה1[[#This Row],[course_title]],10)</f>
        <v>tar Course</v>
      </c>
      <c r="E3494" t="str">
        <f>MID(טבלה1[[#This Row],[course_title]],2,10)</f>
        <v>he Total B</v>
      </c>
      <c r="F3494" t="s">
        <v>3789</v>
      </c>
      <c r="G3494" t="str">
        <f>REPLACE(טבלה1[[#This Row],[url]],19,3,"com")</f>
        <v>https://www.udemy.com/total-beginner-guitar-lessons/</v>
      </c>
      <c r="H3494" t="b">
        <v>0</v>
      </c>
      <c r="I3494" s="4">
        <v>0</v>
      </c>
      <c r="J3494" s="5">
        <v>9193</v>
      </c>
      <c r="K3494" s="5">
        <v>357</v>
      </c>
      <c r="L3494" s="5">
        <v>17</v>
      </c>
      <c r="M3494">
        <v>2</v>
      </c>
      <c r="N3494" t="str">
        <f>VLOOKUP(טבלה1[[#This Row],[level_id]],Level_id!$A$2:$B$5,2)</f>
        <v>Beginner Level</v>
      </c>
      <c r="O3494" t="str">
        <f>LOWER(טבלה1[[#This Row],[level_desc]])</f>
        <v>beginner level</v>
      </c>
      <c r="P3494" s="3" t="str">
        <f>UPPER(טבלה1[[#This Row],[small letters]])</f>
        <v>BEGINNER LEVEL</v>
      </c>
      <c r="Q3494">
        <f>LEN(טבלה1[[#This Row],[no spaces]])</f>
        <v>14</v>
      </c>
      <c r="R3494" t="str">
        <f>TRIM(טבלה1[[#This Row],[small letters]])</f>
        <v>beginner level</v>
      </c>
      <c r="S3494" s="6">
        <v>1.5</v>
      </c>
      <c r="T3494" s="12">
        <v>42453</v>
      </c>
      <c r="U3494" s="6">
        <f>DAY(טבלה1[[#This Row],[published_date]])</f>
        <v>24</v>
      </c>
      <c r="V3494" s="6">
        <f>MONTH(טבלה1[[#This Row],[published_date]])</f>
        <v>3</v>
      </c>
      <c r="W3494" s="6">
        <f>YEAR(טבלה1[[#This Row],[published_date]])</f>
        <v>2016</v>
      </c>
      <c r="X3494">
        <v>3</v>
      </c>
      <c r="Y3494" t="str">
        <f>VLOOKUP(טבלה1[[#This Row],[subject_id]],Subject_id!$A$2:$B$5,2)</f>
        <v>Musical Instruments</v>
      </c>
      <c r="Z3494" s="7">
        <v>43465</v>
      </c>
      <c r="AA3494">
        <f>_xlfn.DAYS(טבלה1[[#This Row],[Removal_date]],טבלה1[[#This Row],[published_date]])</f>
        <v>1012</v>
      </c>
      <c r="AB3494" s="4">
        <f>טבלה1[[#This Row],[price]]*טבלה1[[#This Row],[num_subscribers]]</f>
        <v>0</v>
      </c>
    </row>
    <row r="3495" spans="1:28" x14ac:dyDescent="0.3">
      <c r="A3495">
        <v>646056</v>
      </c>
      <c r="B3495" t="s">
        <v>6753</v>
      </c>
      <c r="C3495" t="str">
        <f>LEFT(טבלה1[[#This Row],[course_title]],10)</f>
        <v>How to Mak</v>
      </c>
      <c r="D3495" t="str">
        <f>RIGHT(טבלה1[[#This Row],[course_title]],10)</f>
        <v xml:space="preserve">Wordpress </v>
      </c>
      <c r="E3495" t="str">
        <f>MID(טבלה1[[#This Row],[course_title]],2,10)</f>
        <v>ow to Make</v>
      </c>
      <c r="F3495" t="s">
        <v>6754</v>
      </c>
      <c r="G3495" t="str">
        <f>REPLACE(טבלה1[[#This Row],[url]],19,3,"com")</f>
        <v>https://www.udemy.com/how-to-make-a-video-blog-website/</v>
      </c>
      <c r="H3495" t="b">
        <v>0</v>
      </c>
      <c r="I3495" s="4">
        <v>0</v>
      </c>
      <c r="J3495" s="5">
        <v>12952</v>
      </c>
      <c r="K3495" s="5">
        <v>163</v>
      </c>
      <c r="L3495" s="5">
        <v>22</v>
      </c>
      <c r="M3495">
        <v>1</v>
      </c>
      <c r="N3495" t="str">
        <f>VLOOKUP(טבלה1[[#This Row],[level_id]],Level_id!$A$2:$B$5,2)</f>
        <v>All levels</v>
      </c>
      <c r="O3495" t="str">
        <f>LOWER(טבלה1[[#This Row],[level_desc]])</f>
        <v>all levels</v>
      </c>
      <c r="P3495" s="3" t="str">
        <f>UPPER(טבלה1[[#This Row],[small letters]])</f>
        <v>ALL LEVELS</v>
      </c>
      <c r="Q3495">
        <f>LEN(טבלה1[[#This Row],[no spaces]])</f>
        <v>10</v>
      </c>
      <c r="R3495" t="str">
        <f>TRIM(טבלה1[[#This Row],[small letters]])</f>
        <v>all levels</v>
      </c>
      <c r="S3495" s="6">
        <v>1</v>
      </c>
      <c r="T3495" s="12">
        <v>42298</v>
      </c>
      <c r="U3495" s="6">
        <f>DAY(טבלה1[[#This Row],[published_date]])</f>
        <v>21</v>
      </c>
      <c r="V3495" s="6">
        <f>MONTH(טבלה1[[#This Row],[published_date]])</f>
        <v>10</v>
      </c>
      <c r="W3495" s="6">
        <f>YEAR(טבלה1[[#This Row],[published_date]])</f>
        <v>2015</v>
      </c>
      <c r="X3495">
        <v>4</v>
      </c>
      <c r="Y3495" t="str">
        <f>VLOOKUP(טבלה1[[#This Row],[subject_id]],Subject_id!$A$2:$B$5,2)</f>
        <v>Web Development</v>
      </c>
      <c r="Z3495" s="7">
        <v>43734</v>
      </c>
      <c r="AA3495">
        <f>_xlfn.DAYS(טבלה1[[#This Row],[Removal_date]],טבלה1[[#This Row],[published_date]])</f>
        <v>1436</v>
      </c>
      <c r="AB3495" s="4">
        <f>טבלה1[[#This Row],[price]]*טבלה1[[#This Row],[num_subscribers]]</f>
        <v>0</v>
      </c>
    </row>
    <row r="3496" spans="1:28" x14ac:dyDescent="0.3">
      <c r="A3496">
        <v>650720</v>
      </c>
      <c r="B3496" t="s">
        <v>3464</v>
      </c>
      <c r="C3496" t="str">
        <f>LEFT(טבלה1[[#This Row],[course_title]],10)</f>
        <v xml:space="preserve">Creare un </v>
      </c>
      <c r="D3496" t="str">
        <f>RIGHT(טבלה1[[#This Row],[course_title]],10)</f>
        <v>llustrator</v>
      </c>
      <c r="E3496" t="str">
        <f>MID(טבלה1[[#This Row],[course_title]],2,10)</f>
        <v>reare un l</v>
      </c>
      <c r="F3496" t="s">
        <v>3465</v>
      </c>
      <c r="G3496" t="str">
        <f>REPLACE(טבלה1[[#This Row],[url]],19,3,"com")</f>
        <v>https://www.udemy.com/crea-il-tuo-logo-con-adobe-illustrator/</v>
      </c>
      <c r="H3496" t="b">
        <v>0</v>
      </c>
      <c r="I3496" s="4">
        <v>0</v>
      </c>
      <c r="J3496" s="5">
        <v>1447</v>
      </c>
      <c r="K3496" s="5">
        <v>121</v>
      </c>
      <c r="L3496" s="5">
        <v>13</v>
      </c>
      <c r="M3496">
        <v>1</v>
      </c>
      <c r="N3496" t="str">
        <f>VLOOKUP(טבלה1[[#This Row],[level_id]],Level_id!$A$2:$B$5,2)</f>
        <v>All levels</v>
      </c>
      <c r="O3496" t="str">
        <f>LOWER(טבלה1[[#This Row],[level_desc]])</f>
        <v>all levels</v>
      </c>
      <c r="P3496" s="3" t="str">
        <f>UPPER(טבלה1[[#This Row],[small letters]])</f>
        <v>ALL LEVELS</v>
      </c>
      <c r="Q3496">
        <f>LEN(טבלה1[[#This Row],[no spaces]])</f>
        <v>10</v>
      </c>
      <c r="R3496" t="str">
        <f>TRIM(טבלה1[[#This Row],[small letters]])</f>
        <v>all levels</v>
      </c>
      <c r="S3496" s="6">
        <v>1</v>
      </c>
      <c r="T3496" s="12">
        <v>42306</v>
      </c>
      <c r="U3496" s="6">
        <f>DAY(טבלה1[[#This Row],[published_date]])</f>
        <v>29</v>
      </c>
      <c r="V3496" s="6">
        <f>MONTH(טבלה1[[#This Row],[published_date]])</f>
        <v>10</v>
      </c>
      <c r="W3496" s="6">
        <f>YEAR(טבלה1[[#This Row],[published_date]])</f>
        <v>2015</v>
      </c>
      <c r="X3496">
        <v>2</v>
      </c>
      <c r="Y3496" t="str">
        <f>VLOOKUP(טבלה1[[#This Row],[subject_id]],Subject_id!$A$2:$B$5,2)</f>
        <v>Graphic Design</v>
      </c>
      <c r="Z3496" s="7">
        <v>43734</v>
      </c>
      <c r="AA3496">
        <f>_xlfn.DAYS(טבלה1[[#This Row],[Removal_date]],טבלה1[[#This Row],[published_date]])</f>
        <v>1428</v>
      </c>
      <c r="AB3496" s="4">
        <f>טבלה1[[#This Row],[price]]*טבלה1[[#This Row],[num_subscribers]]</f>
        <v>0</v>
      </c>
    </row>
    <row r="3497" spans="1:28" x14ac:dyDescent="0.3">
      <c r="A3497">
        <v>660876</v>
      </c>
      <c r="B3497" t="s">
        <v>2823</v>
      </c>
      <c r="C3497" t="str">
        <f>LEFT(טבלה1[[#This Row],[course_title]],10)</f>
        <v>Graphic De</v>
      </c>
      <c r="D3497" t="str">
        <f>RIGHT(טבלה1[[#This Row],[course_title]],10)</f>
        <v xml:space="preserve"> the Field</v>
      </c>
      <c r="E3497" t="str">
        <f>MID(טבלה1[[#This Row],[course_title]],2,10)</f>
        <v>raphic Des</v>
      </c>
      <c r="F3497" t="s">
        <v>2824</v>
      </c>
      <c r="G3497" t="str">
        <f>REPLACE(טבלה1[[#This Row],[url]],19,3,"com")</f>
        <v>https://www.udemy.com/graphic-design-secrets/</v>
      </c>
      <c r="H3497" t="b">
        <v>0</v>
      </c>
      <c r="I3497" s="4">
        <v>0</v>
      </c>
      <c r="J3497" s="5">
        <v>23229</v>
      </c>
      <c r="K3497" s="5">
        <v>2215</v>
      </c>
      <c r="L3497" s="5">
        <v>12</v>
      </c>
      <c r="M3497">
        <v>2</v>
      </c>
      <c r="N3497" t="str">
        <f>VLOOKUP(טבלה1[[#This Row],[level_id]],Level_id!$A$2:$B$5,2)</f>
        <v>Beginner Level</v>
      </c>
      <c r="O3497" t="str">
        <f>LOWER(טבלה1[[#This Row],[level_desc]])</f>
        <v>beginner level</v>
      </c>
      <c r="P3497" s="3" t="str">
        <f>UPPER(טבלה1[[#This Row],[small letters]])</f>
        <v>BEGINNER LEVEL</v>
      </c>
      <c r="Q3497">
        <f>LEN(טבלה1[[#This Row],[no spaces]])</f>
        <v>14</v>
      </c>
      <c r="R3497" t="str">
        <f>TRIM(טבלה1[[#This Row],[small letters]])</f>
        <v>beginner level</v>
      </c>
      <c r="S3497" s="6">
        <v>1</v>
      </c>
      <c r="T3497" s="12">
        <v>42317</v>
      </c>
      <c r="U3497" s="6">
        <f>DAY(טבלה1[[#This Row],[published_date]])</f>
        <v>9</v>
      </c>
      <c r="V3497" s="6">
        <f>MONTH(טבלה1[[#This Row],[published_date]])</f>
        <v>11</v>
      </c>
      <c r="W3497" s="6">
        <f>YEAR(טבלה1[[#This Row],[published_date]])</f>
        <v>2015</v>
      </c>
      <c r="X3497">
        <v>2</v>
      </c>
      <c r="Y3497" t="str">
        <f>VLOOKUP(טבלה1[[#This Row],[subject_id]],Subject_id!$A$2:$B$5,2)</f>
        <v>Graphic Design</v>
      </c>
      <c r="Z3497" s="7">
        <v>43465</v>
      </c>
      <c r="AA3497">
        <f>_xlfn.DAYS(טבלה1[[#This Row],[Removal_date]],טבלה1[[#This Row],[published_date]])</f>
        <v>1148</v>
      </c>
      <c r="AB3497" s="4">
        <f>טבלה1[[#This Row],[price]]*טבלה1[[#This Row],[num_subscribers]]</f>
        <v>0</v>
      </c>
    </row>
    <row r="3498" spans="1:28" x14ac:dyDescent="0.3">
      <c r="A3498">
        <v>662450</v>
      </c>
      <c r="B3498" t="s">
        <v>1272</v>
      </c>
      <c r="C3498" t="str">
        <f>LEFT(טבלה1[[#This Row],[course_title]],10)</f>
        <v>How I Trad</v>
      </c>
      <c r="D3498" t="str">
        <f>RIGHT(טבלה1[[#This Row],[course_title]],10)</f>
        <v>ccessfully</v>
      </c>
      <c r="E3498" t="str">
        <f>MID(טבלה1[[#This Row],[course_title]],2,10)</f>
        <v>ow I Trade</v>
      </c>
      <c r="F3498" t="s">
        <v>1273</v>
      </c>
      <c r="G3498" t="str">
        <f>REPLACE(טבלה1[[#This Row],[url]],19,3,"com")</f>
        <v>https://www.udemy.com/how-trade-forex-successfully/</v>
      </c>
      <c r="H3498" t="b">
        <v>0</v>
      </c>
      <c r="I3498" s="4">
        <v>0</v>
      </c>
      <c r="J3498" s="5">
        <v>5768</v>
      </c>
      <c r="K3498" s="5">
        <v>109</v>
      </c>
      <c r="L3498" s="5">
        <v>12</v>
      </c>
      <c r="M3498">
        <v>1</v>
      </c>
      <c r="N3498" t="str">
        <f>VLOOKUP(טבלה1[[#This Row],[level_id]],Level_id!$A$2:$B$5,2)</f>
        <v>All levels</v>
      </c>
      <c r="O3498" t="str">
        <f>LOWER(טבלה1[[#This Row],[level_desc]])</f>
        <v>all levels</v>
      </c>
      <c r="P3498" s="3" t="str">
        <f>UPPER(טבלה1[[#This Row],[small letters]])</f>
        <v>ALL LEVELS</v>
      </c>
      <c r="Q3498">
        <f>LEN(טבלה1[[#This Row],[no spaces]])</f>
        <v>10</v>
      </c>
      <c r="R3498" t="str">
        <f>TRIM(טבלה1[[#This Row],[small letters]])</f>
        <v>all levels</v>
      </c>
      <c r="S3498" s="6">
        <v>1.5</v>
      </c>
      <c r="T3498" s="12">
        <v>42321</v>
      </c>
      <c r="U3498" s="6">
        <f>DAY(טבלה1[[#This Row],[published_date]])</f>
        <v>13</v>
      </c>
      <c r="V3498" s="6">
        <f>MONTH(טבלה1[[#This Row],[published_date]])</f>
        <v>11</v>
      </c>
      <c r="W3498" s="6">
        <f>YEAR(טבלה1[[#This Row],[published_date]])</f>
        <v>2015</v>
      </c>
      <c r="X3498">
        <v>1</v>
      </c>
      <c r="Y3498" t="str">
        <f>VLOOKUP(טבלה1[[#This Row],[subject_id]],Subject_id!$A$2:$B$5,2)</f>
        <v>Business Finance</v>
      </c>
      <c r="Z3498" s="7">
        <v>43318</v>
      </c>
      <c r="AA3498">
        <f>_xlfn.DAYS(טבלה1[[#This Row],[Removal_date]],טבלה1[[#This Row],[published_date]])</f>
        <v>997</v>
      </c>
      <c r="AB3498" s="4">
        <f>טבלה1[[#This Row],[price]]*טבלה1[[#This Row],[num_subscribers]]</f>
        <v>0</v>
      </c>
    </row>
    <row r="3499" spans="1:28" x14ac:dyDescent="0.3">
      <c r="A3499">
        <v>662996</v>
      </c>
      <c r="B3499" t="s">
        <v>1940</v>
      </c>
      <c r="C3499" t="str">
        <f>LEFT(טבלה1[[#This Row],[course_title]],10)</f>
        <v>The Tax Ad</v>
      </c>
      <c r="D3499" t="str">
        <f>RIGHT(טבלה1[[#This Row],[course_title]],10)</f>
        <v>Reduction!</v>
      </c>
      <c r="E3499" t="str">
        <f>MID(טבלה1[[#This Row],[course_title]],2,10)</f>
        <v>he Tax Adv</v>
      </c>
      <c r="F3499" t="s">
        <v>1941</v>
      </c>
      <c r="G3499" t="str">
        <f>REPLACE(טבלה1[[#This Row],[url]],19,3,"com")</f>
        <v>https://www.udemy.com/university-of-puerto-rico-mba-student-act-20-act-22-course/</v>
      </c>
      <c r="H3499" t="b">
        <v>0</v>
      </c>
      <c r="I3499" s="4">
        <v>0</v>
      </c>
      <c r="J3499" s="5">
        <v>1888</v>
      </c>
      <c r="K3499" s="5">
        <v>42</v>
      </c>
      <c r="L3499" s="5">
        <v>25</v>
      </c>
      <c r="M3499">
        <v>1</v>
      </c>
      <c r="N3499" t="str">
        <f>VLOOKUP(טבלה1[[#This Row],[level_id]],Level_id!$A$2:$B$5,2)</f>
        <v>All levels</v>
      </c>
      <c r="O3499" t="str">
        <f>LOWER(טבלה1[[#This Row],[level_desc]])</f>
        <v>all levels</v>
      </c>
      <c r="P3499" s="3" t="str">
        <f>UPPER(טבלה1[[#This Row],[small letters]])</f>
        <v>ALL LEVELS</v>
      </c>
      <c r="Q3499">
        <f>LEN(טבלה1[[#This Row],[no spaces]])</f>
        <v>10</v>
      </c>
      <c r="R3499" t="str">
        <f>TRIM(טבלה1[[#This Row],[small letters]])</f>
        <v>all levels</v>
      </c>
      <c r="S3499" s="6">
        <v>2</v>
      </c>
      <c r="T3499" s="12">
        <v>42355</v>
      </c>
      <c r="U3499" s="6">
        <f>DAY(טבלה1[[#This Row],[published_date]])</f>
        <v>17</v>
      </c>
      <c r="V3499" s="6">
        <f>MONTH(טבלה1[[#This Row],[published_date]])</f>
        <v>12</v>
      </c>
      <c r="W3499" s="6">
        <f>YEAR(טבלה1[[#This Row],[published_date]])</f>
        <v>2015</v>
      </c>
      <c r="X3499">
        <v>1</v>
      </c>
      <c r="Y3499" t="str">
        <f>VLOOKUP(טבלה1[[#This Row],[subject_id]],Subject_id!$A$2:$B$5,2)</f>
        <v>Business Finance</v>
      </c>
      <c r="Z3499" s="7">
        <v>43318</v>
      </c>
      <c r="AA3499">
        <f>_xlfn.DAYS(טבלה1[[#This Row],[Removal_date]],טבלה1[[#This Row],[published_date]])</f>
        <v>963</v>
      </c>
      <c r="AB3499" s="4">
        <f>טבלה1[[#This Row],[price]]*טבלה1[[#This Row],[num_subscribers]]</f>
        <v>0</v>
      </c>
    </row>
    <row r="3500" spans="1:28" x14ac:dyDescent="0.3">
      <c r="A3500">
        <v>666910</v>
      </c>
      <c r="B3500" t="s">
        <v>1264</v>
      </c>
      <c r="C3500" t="str">
        <f>LEFT(טבלה1[[#This Row],[course_title]],10)</f>
        <v>Demystifyi</v>
      </c>
      <c r="D3500" t="str">
        <f>RIGHT(טבלה1[[#This Row],[course_title]],10)</f>
        <v>Tax Return</v>
      </c>
      <c r="E3500" t="str">
        <f>MID(טבלה1[[#This Row],[course_title]],2,10)</f>
        <v>emystifyin</v>
      </c>
      <c r="F3500" t="s">
        <v>1265</v>
      </c>
      <c r="G3500" t="str">
        <f>REPLACE(טבלה1[[#This Row],[url]],19,3,"com")</f>
        <v>https://www.udemy.com/demystifying-your-personal-tax-return/</v>
      </c>
      <c r="H3500" t="b">
        <v>0</v>
      </c>
      <c r="I3500" s="4">
        <v>0</v>
      </c>
      <c r="J3500" s="5">
        <v>3426</v>
      </c>
      <c r="K3500" s="5">
        <v>27</v>
      </c>
      <c r="L3500" s="5">
        <v>14</v>
      </c>
      <c r="M3500">
        <v>2</v>
      </c>
      <c r="N3500" t="str">
        <f>VLOOKUP(טבלה1[[#This Row],[level_id]],Level_id!$A$2:$B$5,2)</f>
        <v>Beginner Level</v>
      </c>
      <c r="O3500" t="str">
        <f>LOWER(טבלה1[[#This Row],[level_desc]])</f>
        <v>beginner level</v>
      </c>
      <c r="P3500" s="3" t="str">
        <f>UPPER(טבלה1[[#This Row],[small letters]])</f>
        <v>BEGINNER LEVEL</v>
      </c>
      <c r="Q3500">
        <f>LEN(טבלה1[[#This Row],[no spaces]])</f>
        <v>14</v>
      </c>
      <c r="R3500" t="str">
        <f>TRIM(טבלה1[[#This Row],[small letters]])</f>
        <v>beginner level</v>
      </c>
      <c r="S3500" s="6">
        <v>1</v>
      </c>
      <c r="T3500" s="12">
        <v>42333</v>
      </c>
      <c r="U3500" s="6">
        <f>DAY(טבלה1[[#This Row],[published_date]])</f>
        <v>25</v>
      </c>
      <c r="V3500" s="6">
        <f>MONTH(טבלה1[[#This Row],[published_date]])</f>
        <v>11</v>
      </c>
      <c r="W3500" s="6">
        <f>YEAR(טבלה1[[#This Row],[published_date]])</f>
        <v>2015</v>
      </c>
      <c r="X3500">
        <v>1</v>
      </c>
      <c r="Y3500" t="str">
        <f>VLOOKUP(טבלה1[[#This Row],[subject_id]],Subject_id!$A$2:$B$5,2)</f>
        <v>Business Finance</v>
      </c>
      <c r="Z3500" s="7">
        <v>43465</v>
      </c>
      <c r="AA3500">
        <f>_xlfn.DAYS(טבלה1[[#This Row],[Removal_date]],טבלה1[[#This Row],[published_date]])</f>
        <v>1132</v>
      </c>
      <c r="AB3500" s="4">
        <f>טבלה1[[#This Row],[price]]*טבלה1[[#This Row],[num_subscribers]]</f>
        <v>0</v>
      </c>
    </row>
    <row r="3501" spans="1:28" x14ac:dyDescent="0.3">
      <c r="A3501">
        <v>670376</v>
      </c>
      <c r="B3501" t="s">
        <v>4173</v>
      </c>
      <c r="C3501" t="str">
        <f>LEFT(טבלה1[[#This Row],[course_title]],10)</f>
        <v>Piano Tuto</v>
      </c>
      <c r="D3501" t="str">
        <f>RIGHT(טבלה1[[#This Row],[course_title]],10)</f>
        <v>na Mattina</v>
      </c>
      <c r="E3501" t="str">
        <f>MID(טבלה1[[#This Row],[course_title]],2,10)</f>
        <v>iano Tutor</v>
      </c>
      <c r="F3501" t="s">
        <v>4174</v>
      </c>
      <c r="G3501" t="str">
        <f>REPLACE(טבלה1[[#This Row],[url]],19,3,"com")</f>
        <v>https://www.udemy.com/piano-tutorial-ludovico-einaudi-una-mattina/</v>
      </c>
      <c r="H3501" t="b">
        <v>0</v>
      </c>
      <c r="I3501" s="4">
        <v>0</v>
      </c>
      <c r="J3501" s="5">
        <v>1631</v>
      </c>
      <c r="K3501" s="5">
        <v>23</v>
      </c>
      <c r="L3501" s="5">
        <v>6</v>
      </c>
      <c r="M3501">
        <v>1</v>
      </c>
      <c r="N3501" t="str">
        <f>VLOOKUP(טבלה1[[#This Row],[level_id]],Level_id!$A$2:$B$5,2)</f>
        <v>All levels</v>
      </c>
      <c r="O3501" t="str">
        <f>LOWER(טבלה1[[#This Row],[level_desc]])</f>
        <v>all levels</v>
      </c>
      <c r="P3501" s="3" t="str">
        <f>UPPER(טבלה1[[#This Row],[small letters]])</f>
        <v>ALL LEVELS</v>
      </c>
      <c r="Q3501">
        <f>LEN(טבלה1[[#This Row],[no spaces]])</f>
        <v>10</v>
      </c>
      <c r="R3501" t="str">
        <f>TRIM(טבלה1[[#This Row],[small letters]])</f>
        <v>all levels</v>
      </c>
      <c r="S3501" s="6">
        <v>0.73333333300000003</v>
      </c>
      <c r="T3501" s="12">
        <v>42331</v>
      </c>
      <c r="U3501" s="6">
        <f>DAY(טבלה1[[#This Row],[published_date]])</f>
        <v>23</v>
      </c>
      <c r="V3501" s="6">
        <f>MONTH(טבלה1[[#This Row],[published_date]])</f>
        <v>11</v>
      </c>
      <c r="W3501" s="6">
        <f>YEAR(טבלה1[[#This Row],[published_date]])</f>
        <v>2015</v>
      </c>
      <c r="X3501">
        <v>3</v>
      </c>
      <c r="Y3501" t="str">
        <f>VLOOKUP(טבלה1[[#This Row],[subject_id]],Subject_id!$A$2:$B$5,2)</f>
        <v>Musical Instruments</v>
      </c>
      <c r="Z3501" s="7">
        <v>43734</v>
      </c>
      <c r="AA3501">
        <f>_xlfn.DAYS(טבלה1[[#This Row],[Removal_date]],טבלה1[[#This Row],[published_date]])</f>
        <v>1403</v>
      </c>
      <c r="AB3501" s="4">
        <f>טבלה1[[#This Row],[price]]*טבלה1[[#This Row],[num_subscribers]]</f>
        <v>0</v>
      </c>
    </row>
    <row r="3502" spans="1:28" x14ac:dyDescent="0.3">
      <c r="A3502">
        <v>678150</v>
      </c>
      <c r="B3502" t="s">
        <v>5697</v>
      </c>
      <c r="C3502" t="str">
        <f>LEFT(טבלה1[[#This Row],[course_title]],10)</f>
        <v>Laravel Ho</v>
      </c>
      <c r="D3502" t="str">
        <f>RIGHT(טבלה1[[#This Row],[course_title]],10)</f>
        <v xml:space="preserve"> Homestead</v>
      </c>
      <c r="E3502" t="str">
        <f>MID(טבלה1[[#This Row],[course_title]],2,10)</f>
        <v>aravel Hom</v>
      </c>
      <c r="F3502" t="s">
        <v>5698</v>
      </c>
      <c r="G3502" t="str">
        <f>REPLACE(טבלה1[[#This Row],[url]],19,3,"com")</f>
        <v>https://www.udemy.com/laravel-homestead/</v>
      </c>
      <c r="H3502" t="b">
        <v>0</v>
      </c>
      <c r="I3502" s="4">
        <v>0</v>
      </c>
      <c r="J3502" s="5">
        <v>3883</v>
      </c>
      <c r="K3502" s="5">
        <v>110</v>
      </c>
      <c r="L3502" s="5">
        <v>9</v>
      </c>
      <c r="M3502">
        <v>2</v>
      </c>
      <c r="N3502" t="str">
        <f>VLOOKUP(טבלה1[[#This Row],[level_id]],Level_id!$A$2:$B$5,2)</f>
        <v>Beginner Level</v>
      </c>
      <c r="O3502" t="str">
        <f>LOWER(טבלה1[[#This Row],[level_desc]])</f>
        <v>beginner level</v>
      </c>
      <c r="P3502" s="3" t="str">
        <f>UPPER(טבלה1[[#This Row],[small letters]])</f>
        <v>BEGINNER LEVEL</v>
      </c>
      <c r="Q3502">
        <f>LEN(טבלה1[[#This Row],[no spaces]])</f>
        <v>14</v>
      </c>
      <c r="R3502" t="str">
        <f>TRIM(טבלה1[[#This Row],[small letters]])</f>
        <v>beginner level</v>
      </c>
      <c r="S3502" s="6">
        <v>1</v>
      </c>
      <c r="T3502" s="12">
        <v>42711</v>
      </c>
      <c r="U3502" s="6">
        <f>DAY(טבלה1[[#This Row],[published_date]])</f>
        <v>7</v>
      </c>
      <c r="V3502" s="6">
        <f>MONTH(טבלה1[[#This Row],[published_date]])</f>
        <v>12</v>
      </c>
      <c r="W3502" s="6">
        <f>YEAR(טבלה1[[#This Row],[published_date]])</f>
        <v>2016</v>
      </c>
      <c r="X3502">
        <v>4</v>
      </c>
      <c r="Y3502" t="str">
        <f>VLOOKUP(טבלה1[[#This Row],[subject_id]],Subject_id!$A$2:$B$5,2)</f>
        <v>Web Development</v>
      </c>
      <c r="Z3502" s="7">
        <v>43465</v>
      </c>
      <c r="AA3502">
        <f>_xlfn.DAYS(טבלה1[[#This Row],[Removal_date]],טבלה1[[#This Row],[published_date]])</f>
        <v>754</v>
      </c>
      <c r="AB3502" s="4">
        <f>טבלה1[[#This Row],[price]]*טבלה1[[#This Row],[num_subscribers]]</f>
        <v>0</v>
      </c>
    </row>
    <row r="3503" spans="1:28" x14ac:dyDescent="0.3">
      <c r="A3503">
        <v>692176</v>
      </c>
      <c r="B3503" t="s">
        <v>432</v>
      </c>
      <c r="C3503" t="str">
        <f>LEFT(טבלה1[[#This Row],[course_title]],10)</f>
        <v>Apply fina</v>
      </c>
      <c r="D3503" t="str">
        <f>RIGHT(טבלה1[[#This Row],[course_title]],10)</f>
        <v>management</v>
      </c>
      <c r="E3503" t="str">
        <f>MID(טבלה1[[#This Row],[course_title]],2,10)</f>
        <v>pply finan</v>
      </c>
      <c r="F3503" t="s">
        <v>433</v>
      </c>
      <c r="G3503" t="str">
        <f>REPLACE(טבלה1[[#This Row],[url]],19,3,"com")</f>
        <v>https://www.udemy.com/apply-finance-concepts-for-smart-project-management/</v>
      </c>
      <c r="H3503" t="b">
        <v>0</v>
      </c>
      <c r="I3503" s="4">
        <v>0</v>
      </c>
      <c r="J3503" s="5">
        <v>3465</v>
      </c>
      <c r="K3503" s="5">
        <v>161</v>
      </c>
      <c r="L3503" s="5">
        <v>24</v>
      </c>
      <c r="M3503">
        <v>2</v>
      </c>
      <c r="N3503" t="str">
        <f>VLOOKUP(טבלה1[[#This Row],[level_id]],Level_id!$A$2:$B$5,2)</f>
        <v>Beginner Level</v>
      </c>
      <c r="O3503" t="str">
        <f>LOWER(טבלה1[[#This Row],[level_desc]])</f>
        <v>beginner level</v>
      </c>
      <c r="P3503" s="3" t="str">
        <f>UPPER(טבלה1[[#This Row],[small letters]])</f>
        <v>BEGINNER LEVEL</v>
      </c>
      <c r="Q3503">
        <f>LEN(טבלה1[[#This Row],[no spaces]])</f>
        <v>14</v>
      </c>
      <c r="R3503" t="str">
        <f>TRIM(טבלה1[[#This Row],[small letters]])</f>
        <v>beginner level</v>
      </c>
      <c r="S3503" s="6">
        <v>2</v>
      </c>
      <c r="T3503" s="12">
        <v>42423</v>
      </c>
      <c r="U3503" s="6">
        <f>DAY(טבלה1[[#This Row],[published_date]])</f>
        <v>23</v>
      </c>
      <c r="V3503" s="6">
        <f>MONTH(טבלה1[[#This Row],[published_date]])</f>
        <v>2</v>
      </c>
      <c r="W3503" s="6">
        <f>YEAR(טבלה1[[#This Row],[published_date]])</f>
        <v>2016</v>
      </c>
      <c r="X3503">
        <v>1</v>
      </c>
      <c r="Y3503" t="str">
        <f>VLOOKUP(טבלה1[[#This Row],[subject_id]],Subject_id!$A$2:$B$5,2)</f>
        <v>Business Finance</v>
      </c>
      <c r="Z3503" s="7">
        <v>43245</v>
      </c>
      <c r="AA3503">
        <f>_xlfn.DAYS(טבלה1[[#This Row],[Removal_date]],טבלה1[[#This Row],[published_date]])</f>
        <v>822</v>
      </c>
      <c r="AB3503" s="4">
        <f>טבלה1[[#This Row],[price]]*טבלה1[[#This Row],[num_subscribers]]</f>
        <v>0</v>
      </c>
    </row>
    <row r="3504" spans="1:28" x14ac:dyDescent="0.3">
      <c r="A3504">
        <v>696630</v>
      </c>
      <c r="B3504" t="s">
        <v>3598</v>
      </c>
      <c r="C3504" t="str">
        <f>LEFT(טבלה1[[#This Row],[course_title]],10)</f>
        <v>7 Ways A B</v>
      </c>
      <c r="D3504" t="str">
        <f>RIGHT(טבלה1[[#This Row],[course_title]],10)</f>
        <v>Instantly!</v>
      </c>
      <c r="E3504" t="str">
        <f>MID(טבלה1[[#This Row],[course_title]],2,10)</f>
        <v xml:space="preserve"> Ways A Be</v>
      </c>
      <c r="F3504" t="s">
        <v>3599</v>
      </c>
      <c r="G3504" t="str">
        <f>REPLACE(טבלה1[[#This Row],[url]],19,3,"com")</f>
        <v>https://www.udemy.com/nationalguitaracademy/</v>
      </c>
      <c r="H3504" t="b">
        <v>0</v>
      </c>
      <c r="I3504" s="4">
        <v>0</v>
      </c>
      <c r="J3504" s="5">
        <v>4529</v>
      </c>
      <c r="K3504" s="5">
        <v>193</v>
      </c>
      <c r="L3504" s="5">
        <v>7</v>
      </c>
      <c r="M3504">
        <v>2</v>
      </c>
      <c r="N3504" t="str">
        <f>VLOOKUP(טבלה1[[#This Row],[level_id]],Level_id!$A$2:$B$5,2)</f>
        <v>Beginner Level</v>
      </c>
      <c r="O3504" t="str">
        <f>LOWER(טבלה1[[#This Row],[level_desc]])</f>
        <v>beginner level</v>
      </c>
      <c r="P3504" s="3" t="str">
        <f>UPPER(טבלה1[[#This Row],[small letters]])</f>
        <v>BEGINNER LEVEL</v>
      </c>
      <c r="Q3504">
        <f>LEN(טבלה1[[#This Row],[no spaces]])</f>
        <v>14</v>
      </c>
      <c r="R3504" t="str">
        <f>TRIM(טבלה1[[#This Row],[small letters]])</f>
        <v>beginner level</v>
      </c>
      <c r="S3504" s="6">
        <v>0.6</v>
      </c>
      <c r="T3504" s="12">
        <v>42359</v>
      </c>
      <c r="U3504" s="6">
        <f>DAY(טבלה1[[#This Row],[published_date]])</f>
        <v>21</v>
      </c>
      <c r="V3504" s="6">
        <f>MONTH(טבלה1[[#This Row],[published_date]])</f>
        <v>12</v>
      </c>
      <c r="W3504" s="6">
        <f>YEAR(טבלה1[[#This Row],[published_date]])</f>
        <v>2015</v>
      </c>
      <c r="X3504">
        <v>3</v>
      </c>
      <c r="Y3504" t="str">
        <f>VLOOKUP(טבלה1[[#This Row],[subject_id]],Subject_id!$A$2:$B$5,2)</f>
        <v>Musical Instruments</v>
      </c>
      <c r="Z3504" s="7">
        <v>43465</v>
      </c>
      <c r="AA3504">
        <f>_xlfn.DAYS(טבלה1[[#This Row],[Removal_date]],טבלה1[[#This Row],[published_date]])</f>
        <v>1106</v>
      </c>
      <c r="AB3504" s="4">
        <f>טבלה1[[#This Row],[price]]*טבלה1[[#This Row],[num_subscribers]]</f>
        <v>0</v>
      </c>
    </row>
    <row r="3505" spans="1:28" x14ac:dyDescent="0.3">
      <c r="A3505">
        <v>699618</v>
      </c>
      <c r="B3505" t="s">
        <v>6705</v>
      </c>
      <c r="C3505" t="str">
        <f>LEFT(טבלה1[[#This Row],[course_title]],10)</f>
        <v>Learn HTML</v>
      </c>
      <c r="D3505" t="str">
        <f>RIGHT(טבלה1[[#This Row],[course_title]],10)</f>
        <v>om Scratch</v>
      </c>
      <c r="E3505" t="str">
        <f>MID(טבלה1[[#This Row],[course_title]],2,10)</f>
        <v xml:space="preserve">earn HTML </v>
      </c>
      <c r="F3505" t="s">
        <v>6706</v>
      </c>
      <c r="G3505" t="str">
        <f>REPLACE(טבלה1[[#This Row],[url]],19,3,"com")</f>
        <v>https://www.udemy.com/html-and-css-from-scratch/</v>
      </c>
      <c r="H3505" t="b">
        <v>0</v>
      </c>
      <c r="I3505" s="4">
        <v>0</v>
      </c>
      <c r="J3505" s="5">
        <v>11533</v>
      </c>
      <c r="K3505" s="5">
        <v>240</v>
      </c>
      <c r="L3505" s="5">
        <v>18</v>
      </c>
      <c r="M3505">
        <v>2</v>
      </c>
      <c r="N3505" t="str">
        <f>VLOOKUP(טבלה1[[#This Row],[level_id]],Level_id!$A$2:$B$5,2)</f>
        <v>Beginner Level</v>
      </c>
      <c r="O3505" t="str">
        <f>LOWER(טבלה1[[#This Row],[level_desc]])</f>
        <v>beginner level</v>
      </c>
      <c r="P3505" s="3" t="str">
        <f>UPPER(טבלה1[[#This Row],[small letters]])</f>
        <v>BEGINNER LEVEL</v>
      </c>
      <c r="Q3505">
        <f>LEN(טבלה1[[#This Row],[no spaces]])</f>
        <v>14</v>
      </c>
      <c r="R3505" t="str">
        <f>TRIM(טבלה1[[#This Row],[small letters]])</f>
        <v>beginner level</v>
      </c>
      <c r="S3505" s="6">
        <v>2</v>
      </c>
      <c r="T3505" s="12">
        <v>42419</v>
      </c>
      <c r="U3505" s="6">
        <f>DAY(טבלה1[[#This Row],[published_date]])</f>
        <v>19</v>
      </c>
      <c r="V3505" s="6">
        <f>MONTH(טבלה1[[#This Row],[published_date]])</f>
        <v>2</v>
      </c>
      <c r="W3505" s="6">
        <f>YEAR(טבלה1[[#This Row],[published_date]])</f>
        <v>2016</v>
      </c>
      <c r="X3505">
        <v>4</v>
      </c>
      <c r="Y3505" t="str">
        <f>VLOOKUP(טבלה1[[#This Row],[subject_id]],Subject_id!$A$2:$B$5,2)</f>
        <v>Web Development</v>
      </c>
      <c r="Z3505" s="7">
        <v>43465</v>
      </c>
      <c r="AA3505">
        <f>_xlfn.DAYS(טבלה1[[#This Row],[Removal_date]],טבלה1[[#This Row],[published_date]])</f>
        <v>1046</v>
      </c>
      <c r="AB3505" s="4">
        <f>טבלה1[[#This Row],[price]]*טבלה1[[#This Row],[num_subscribers]]</f>
        <v>0</v>
      </c>
    </row>
    <row r="3506" spans="1:28" x14ac:dyDescent="0.3">
      <c r="A3506">
        <v>701634</v>
      </c>
      <c r="B3506" t="s">
        <v>6462</v>
      </c>
      <c r="C3506" t="str">
        <f>LEFT(טבלה1[[#This Row],[course_title]],10)</f>
        <v xml:space="preserve">ExpressJS </v>
      </c>
      <c r="D3506" t="str">
        <f>RIGHT(טבלה1[[#This Row],[course_title]],10)</f>
        <v>ndamentals</v>
      </c>
      <c r="E3506" t="str">
        <f>MID(טבלה1[[#This Row],[course_title]],2,10)</f>
        <v>xpressJS F</v>
      </c>
      <c r="F3506" t="s">
        <v>6463</v>
      </c>
      <c r="G3506" t="str">
        <f>REPLACE(טבלה1[[#This Row],[url]],19,3,"com")</f>
        <v>https://www.udemy.com/expressjs-fundamentals/</v>
      </c>
      <c r="H3506" t="b">
        <v>0</v>
      </c>
      <c r="I3506" s="4">
        <v>0</v>
      </c>
      <c r="J3506" s="5">
        <v>21245</v>
      </c>
      <c r="K3506" s="5">
        <v>914</v>
      </c>
      <c r="L3506" s="5">
        <v>9</v>
      </c>
      <c r="M3506">
        <v>2</v>
      </c>
      <c r="N3506" t="str">
        <f>VLOOKUP(טבלה1[[#This Row],[level_id]],Level_id!$A$2:$B$5,2)</f>
        <v>Beginner Level</v>
      </c>
      <c r="O3506" t="str">
        <f>LOWER(טבלה1[[#This Row],[level_desc]])</f>
        <v>beginner level</v>
      </c>
      <c r="P3506" s="3" t="str">
        <f>UPPER(טבלה1[[#This Row],[small letters]])</f>
        <v>BEGINNER LEVEL</v>
      </c>
      <c r="Q3506">
        <f>LEN(טבלה1[[#This Row],[no spaces]])</f>
        <v>14</v>
      </c>
      <c r="R3506" t="str">
        <f>TRIM(טבלה1[[#This Row],[small letters]])</f>
        <v>beginner level</v>
      </c>
      <c r="S3506" s="6">
        <v>1</v>
      </c>
      <c r="T3506" s="12">
        <v>42380</v>
      </c>
      <c r="U3506" s="6">
        <f>DAY(טבלה1[[#This Row],[published_date]])</f>
        <v>11</v>
      </c>
      <c r="V3506" s="6">
        <f>MONTH(טבלה1[[#This Row],[published_date]])</f>
        <v>1</v>
      </c>
      <c r="W3506" s="6">
        <f>YEAR(טבלה1[[#This Row],[published_date]])</f>
        <v>2016</v>
      </c>
      <c r="X3506">
        <v>4</v>
      </c>
      <c r="Y3506" t="str">
        <f>VLOOKUP(טבלה1[[#This Row],[subject_id]],Subject_id!$A$2:$B$5,2)</f>
        <v>Web Development</v>
      </c>
      <c r="Z3506" s="7">
        <v>43465</v>
      </c>
      <c r="AA3506">
        <f>_xlfn.DAYS(טבלה1[[#This Row],[Removal_date]],טבלה1[[#This Row],[published_date]])</f>
        <v>1085</v>
      </c>
      <c r="AB3506" s="4">
        <f>טבלה1[[#This Row],[price]]*טבלה1[[#This Row],[num_subscribers]]</f>
        <v>0</v>
      </c>
    </row>
    <row r="3507" spans="1:28" x14ac:dyDescent="0.3">
      <c r="A3507">
        <v>706942</v>
      </c>
      <c r="B3507" t="s">
        <v>1672</v>
      </c>
      <c r="C3507" t="str">
        <f>LEFT(טבלה1[[#This Row],[course_title]],10)</f>
        <v>Forex Trad</v>
      </c>
      <c r="D3507" t="str">
        <f>RIGHT(טבלה1[[#This Row],[course_title]],10)</f>
        <v xml:space="preserve">Beginners </v>
      </c>
      <c r="E3507" t="str">
        <f>MID(טבלה1[[#This Row],[course_title]],2,10)</f>
        <v>orex Tradi</v>
      </c>
      <c r="F3507" t="s">
        <v>1673</v>
      </c>
      <c r="G3507" t="str">
        <f>REPLACE(טבלה1[[#This Row],[url]],19,3,"com")</f>
        <v>https://www.udemy.com/forex-trading-for-beginners-q/</v>
      </c>
      <c r="H3507" t="b">
        <v>0</v>
      </c>
      <c r="I3507" s="4">
        <v>0</v>
      </c>
      <c r="J3507" s="5">
        <v>9483</v>
      </c>
      <c r="K3507" s="5">
        <v>183</v>
      </c>
      <c r="L3507" s="5">
        <v>22</v>
      </c>
      <c r="M3507">
        <v>2</v>
      </c>
      <c r="N3507" t="str">
        <f>VLOOKUP(טבלה1[[#This Row],[level_id]],Level_id!$A$2:$B$5,2)</f>
        <v>Beginner Level</v>
      </c>
      <c r="O3507" t="str">
        <f>LOWER(טבלה1[[#This Row],[level_desc]])</f>
        <v>beginner level</v>
      </c>
      <c r="P3507" s="3" t="str">
        <f>UPPER(טבלה1[[#This Row],[small letters]])</f>
        <v>BEGINNER LEVEL</v>
      </c>
      <c r="Q3507">
        <f>LEN(טבלה1[[#This Row],[no spaces]])</f>
        <v>14</v>
      </c>
      <c r="R3507" t="str">
        <f>TRIM(טבלה1[[#This Row],[small letters]])</f>
        <v>beginner level</v>
      </c>
      <c r="S3507" s="6">
        <v>2</v>
      </c>
      <c r="T3507" s="12">
        <v>42383</v>
      </c>
      <c r="U3507" s="6">
        <f>DAY(טבלה1[[#This Row],[published_date]])</f>
        <v>14</v>
      </c>
      <c r="V3507" s="6">
        <f>MONTH(טבלה1[[#This Row],[published_date]])</f>
        <v>1</v>
      </c>
      <c r="W3507" s="6">
        <f>YEAR(טבלה1[[#This Row],[published_date]])</f>
        <v>2016</v>
      </c>
      <c r="X3507">
        <v>1</v>
      </c>
      <c r="Y3507" t="str">
        <f>VLOOKUP(טבלה1[[#This Row],[subject_id]],Subject_id!$A$2:$B$5,2)</f>
        <v>Business Finance</v>
      </c>
      <c r="Z3507" s="7">
        <v>43465</v>
      </c>
      <c r="AA3507">
        <f>_xlfn.DAYS(טבלה1[[#This Row],[Removal_date]],טבלה1[[#This Row],[published_date]])</f>
        <v>1082</v>
      </c>
      <c r="AB3507" s="4">
        <f>טבלה1[[#This Row],[price]]*טבלה1[[#This Row],[num_subscribers]]</f>
        <v>0</v>
      </c>
    </row>
    <row r="3508" spans="1:28" x14ac:dyDescent="0.3">
      <c r="A3508">
        <v>707962</v>
      </c>
      <c r="B3508" t="s">
        <v>6763</v>
      </c>
      <c r="C3508" t="str">
        <f>LEFT(טבלה1[[#This Row],[course_title]],10)</f>
        <v>Javascript</v>
      </c>
      <c r="D3508" t="str">
        <f>RIGHT(טבלה1[[#This Row],[course_title]],10)</f>
        <v>Essentials</v>
      </c>
      <c r="E3508" t="str">
        <f>MID(טבלה1[[#This Row],[course_title]],2,10)</f>
        <v xml:space="preserve">avascript </v>
      </c>
      <c r="F3508" t="s">
        <v>6764</v>
      </c>
      <c r="G3508" t="str">
        <f>REPLACE(טבלה1[[#This Row],[url]],19,3,"com")</f>
        <v>https://www.udemy.com/javascript-essentials/</v>
      </c>
      <c r="H3508" t="b">
        <v>0</v>
      </c>
      <c r="I3508" s="4">
        <v>0</v>
      </c>
      <c r="J3508" s="5">
        <v>47062</v>
      </c>
      <c r="K3508" s="5">
        <v>5590</v>
      </c>
      <c r="L3508" s="5">
        <v>41</v>
      </c>
      <c r="M3508">
        <v>2</v>
      </c>
      <c r="N3508" t="str">
        <f>VLOOKUP(טבלה1[[#This Row],[level_id]],Level_id!$A$2:$B$5,2)</f>
        <v>Beginner Level</v>
      </c>
      <c r="O3508" t="str">
        <f>LOWER(טבלה1[[#This Row],[level_desc]])</f>
        <v>beginner level</v>
      </c>
      <c r="P3508" s="3" t="str">
        <f>UPPER(טבלה1[[#This Row],[small letters]])</f>
        <v>BEGINNER LEVEL</v>
      </c>
      <c r="Q3508">
        <f>LEN(טבלה1[[#This Row],[no spaces]])</f>
        <v>14</v>
      </c>
      <c r="R3508" t="str">
        <f>TRIM(טבלה1[[#This Row],[small letters]])</f>
        <v>beginner level</v>
      </c>
      <c r="S3508" s="6">
        <v>8.5</v>
      </c>
      <c r="T3508" s="12">
        <v>42389</v>
      </c>
      <c r="U3508" s="6">
        <f>DAY(טבלה1[[#This Row],[published_date]])</f>
        <v>20</v>
      </c>
      <c r="V3508" s="6">
        <f>MONTH(טבלה1[[#This Row],[published_date]])</f>
        <v>1</v>
      </c>
      <c r="W3508" s="6">
        <f>YEAR(טבלה1[[#This Row],[published_date]])</f>
        <v>2016</v>
      </c>
      <c r="X3508">
        <v>4</v>
      </c>
      <c r="Y3508" t="str">
        <f>VLOOKUP(טבלה1[[#This Row],[subject_id]],Subject_id!$A$2:$B$5,2)</f>
        <v>Web Development</v>
      </c>
      <c r="Z3508" s="7">
        <v>43465</v>
      </c>
      <c r="AA3508">
        <f>_xlfn.DAYS(טבלה1[[#This Row],[Removal_date]],טבלה1[[#This Row],[published_date]])</f>
        <v>1076</v>
      </c>
      <c r="AB3508" s="4">
        <f>טבלה1[[#This Row],[price]]*טבלה1[[#This Row],[num_subscribers]]</f>
        <v>0</v>
      </c>
    </row>
    <row r="3509" spans="1:28" x14ac:dyDescent="0.3">
      <c r="A3509">
        <v>708558</v>
      </c>
      <c r="B3509" t="s">
        <v>5707</v>
      </c>
      <c r="C3509" t="str">
        <f>LEFT(טבלה1[[#This Row],[course_title]],10)</f>
        <v>Learn HTML</v>
      </c>
      <c r="D3509" t="str">
        <f>RIGHT(טבלה1[[#This Row],[course_title]],10)</f>
        <v>om Scratch</v>
      </c>
      <c r="E3509" t="str">
        <f>MID(טבלה1[[#This Row],[course_title]],2,10)</f>
        <v xml:space="preserve">earn HTML </v>
      </c>
      <c r="F3509" t="s">
        <v>5708</v>
      </c>
      <c r="G3509" t="str">
        <f>REPLACE(טבלה1[[#This Row],[url]],19,3,"com")</f>
        <v>https://www.udemy.com/learn-html-from-scratch/</v>
      </c>
      <c r="H3509" t="b">
        <v>0</v>
      </c>
      <c r="I3509" s="4">
        <v>0</v>
      </c>
      <c r="J3509" s="5">
        <v>5004</v>
      </c>
      <c r="K3509" s="5">
        <v>52</v>
      </c>
      <c r="L3509" s="5">
        <v>21</v>
      </c>
      <c r="M3509">
        <v>1</v>
      </c>
      <c r="N3509" t="str">
        <f>VLOOKUP(טבלה1[[#This Row],[level_id]],Level_id!$A$2:$B$5,2)</f>
        <v>All levels</v>
      </c>
      <c r="O3509" t="str">
        <f>LOWER(טבלה1[[#This Row],[level_desc]])</f>
        <v>all levels</v>
      </c>
      <c r="P3509" s="3" t="str">
        <f>UPPER(טבלה1[[#This Row],[small letters]])</f>
        <v>ALL LEVELS</v>
      </c>
      <c r="Q3509">
        <f>LEN(טבלה1[[#This Row],[no spaces]])</f>
        <v>10</v>
      </c>
      <c r="R3509" t="str">
        <f>TRIM(טבלה1[[#This Row],[small letters]])</f>
        <v>all levels</v>
      </c>
      <c r="S3509" s="6">
        <v>3</v>
      </c>
      <c r="T3509" s="12">
        <v>42367</v>
      </c>
      <c r="U3509" s="6">
        <f>DAY(טבלה1[[#This Row],[published_date]])</f>
        <v>29</v>
      </c>
      <c r="V3509" s="6">
        <f>MONTH(טבלה1[[#This Row],[published_date]])</f>
        <v>12</v>
      </c>
      <c r="W3509" s="6">
        <f>YEAR(טבלה1[[#This Row],[published_date]])</f>
        <v>2015</v>
      </c>
      <c r="X3509">
        <v>4</v>
      </c>
      <c r="Y3509" t="str">
        <f>VLOOKUP(טבלה1[[#This Row],[subject_id]],Subject_id!$A$2:$B$5,2)</f>
        <v>Web Development</v>
      </c>
      <c r="Z3509" s="7">
        <v>43734</v>
      </c>
      <c r="AA3509">
        <f>_xlfn.DAYS(טבלה1[[#This Row],[Removal_date]],טבלה1[[#This Row],[published_date]])</f>
        <v>1367</v>
      </c>
      <c r="AB3509" s="4">
        <f>טבלה1[[#This Row],[price]]*טבלה1[[#This Row],[num_subscribers]]</f>
        <v>0</v>
      </c>
    </row>
    <row r="3510" spans="1:28" x14ac:dyDescent="0.3">
      <c r="A3510">
        <v>708578</v>
      </c>
      <c r="B3510" t="s">
        <v>6649</v>
      </c>
      <c r="C3510" t="str">
        <f>LEFT(טבלה1[[#This Row],[course_title]],10)</f>
        <v xml:space="preserve">Bootstrap </v>
      </c>
      <c r="D3510" t="str">
        <f>RIGHT(טבלה1[[#This Row],[course_title]],10)</f>
        <v>e Websites</v>
      </c>
      <c r="E3510" t="str">
        <f>MID(טבלה1[[#This Row],[course_title]],2,10)</f>
        <v>ootstrap 4</v>
      </c>
      <c r="F3510" t="s">
        <v>6650</v>
      </c>
      <c r="G3510" t="str">
        <f>REPLACE(טבלה1[[#This Row],[url]],19,3,"com")</f>
        <v>https://www.udemy.com/bootstrap-4/</v>
      </c>
      <c r="H3510" t="b">
        <v>0</v>
      </c>
      <c r="I3510" s="4">
        <v>0</v>
      </c>
      <c r="J3510" s="5">
        <v>41478</v>
      </c>
      <c r="K3510" s="5">
        <v>2104</v>
      </c>
      <c r="L3510" s="5">
        <v>13</v>
      </c>
      <c r="M3510">
        <v>1</v>
      </c>
      <c r="N3510" t="str">
        <f>VLOOKUP(טבלה1[[#This Row],[level_id]],Level_id!$A$2:$B$5,2)</f>
        <v>All levels</v>
      </c>
      <c r="O3510" t="str">
        <f>LOWER(טבלה1[[#This Row],[level_desc]])</f>
        <v>all levels</v>
      </c>
      <c r="P3510" s="3" t="str">
        <f>UPPER(טבלה1[[#This Row],[small letters]])</f>
        <v>ALL LEVELS</v>
      </c>
      <c r="Q3510">
        <f>LEN(טבלה1[[#This Row],[no spaces]])</f>
        <v>10</v>
      </c>
      <c r="R3510" t="str">
        <f>TRIM(טבלה1[[#This Row],[small letters]])</f>
        <v>all levels</v>
      </c>
      <c r="S3510" s="6">
        <v>3</v>
      </c>
      <c r="T3510" s="12">
        <v>42368</v>
      </c>
      <c r="U3510" s="6">
        <f>DAY(טבלה1[[#This Row],[published_date]])</f>
        <v>30</v>
      </c>
      <c r="V3510" s="6">
        <f>MONTH(טבלה1[[#This Row],[published_date]])</f>
        <v>12</v>
      </c>
      <c r="W3510" s="6">
        <f>YEAR(טבלה1[[#This Row],[published_date]])</f>
        <v>2015</v>
      </c>
      <c r="X3510">
        <v>4</v>
      </c>
      <c r="Y3510" t="str">
        <f>VLOOKUP(טבלה1[[#This Row],[subject_id]],Subject_id!$A$2:$B$5,2)</f>
        <v>Web Development</v>
      </c>
      <c r="Z3510" s="7">
        <v>43734</v>
      </c>
      <c r="AA3510">
        <f>_xlfn.DAYS(טבלה1[[#This Row],[Removal_date]],טבלה1[[#This Row],[published_date]])</f>
        <v>1366</v>
      </c>
      <c r="AB3510" s="4">
        <f>טבלה1[[#This Row],[price]]*טבלה1[[#This Row],[num_subscribers]]</f>
        <v>0</v>
      </c>
    </row>
    <row r="3511" spans="1:28" x14ac:dyDescent="0.3">
      <c r="A3511">
        <v>708674</v>
      </c>
      <c r="B3511" t="s">
        <v>5154</v>
      </c>
      <c r="C3511" t="str">
        <f>LEFT(טבלה1[[#This Row],[course_title]],10)</f>
        <v>Master Wor</v>
      </c>
      <c r="D3511" t="str">
        <f>RIGHT(טבלה1[[#This Row],[course_title]],10)</f>
        <v>The Basics</v>
      </c>
      <c r="E3511" t="str">
        <f>MID(טבלה1[[#This Row],[course_title]],2,10)</f>
        <v>aster Word</v>
      </c>
      <c r="F3511" t="s">
        <v>5155</v>
      </c>
      <c r="G3511" t="str">
        <f>REPLACE(טבלה1[[#This Row],[url]],19,3,"com")</f>
        <v>https://www.udemy.com/master-popular-wordpress-plugin-shortcodes-ultimate/</v>
      </c>
      <c r="H3511" t="b">
        <v>0</v>
      </c>
      <c r="I3511" s="4">
        <v>0</v>
      </c>
      <c r="J3511" s="5">
        <v>10780</v>
      </c>
      <c r="K3511" s="5">
        <v>110</v>
      </c>
      <c r="L3511" s="5">
        <v>19</v>
      </c>
      <c r="M3511">
        <v>1</v>
      </c>
      <c r="N3511" t="str">
        <f>VLOOKUP(טבלה1[[#This Row],[level_id]],Level_id!$A$2:$B$5,2)</f>
        <v>All levels</v>
      </c>
      <c r="O3511" t="str">
        <f>LOWER(טבלה1[[#This Row],[level_desc]])</f>
        <v>all levels</v>
      </c>
      <c r="P3511" s="3" t="str">
        <f>UPPER(טבלה1[[#This Row],[small letters]])</f>
        <v>ALL LEVELS</v>
      </c>
      <c r="Q3511">
        <f>LEN(טבלה1[[#This Row],[no spaces]])</f>
        <v>10</v>
      </c>
      <c r="R3511" t="str">
        <f>TRIM(טבלה1[[#This Row],[small letters]])</f>
        <v>all levels</v>
      </c>
      <c r="S3511" s="6">
        <v>1</v>
      </c>
      <c r="T3511" s="12">
        <v>42383</v>
      </c>
      <c r="U3511" s="6">
        <f>DAY(טבלה1[[#This Row],[published_date]])</f>
        <v>14</v>
      </c>
      <c r="V3511" s="6">
        <f>MONTH(טבלה1[[#This Row],[published_date]])</f>
        <v>1</v>
      </c>
      <c r="W3511" s="6">
        <f>YEAR(טבלה1[[#This Row],[published_date]])</f>
        <v>2016</v>
      </c>
      <c r="X3511">
        <v>4</v>
      </c>
      <c r="Y3511" t="str">
        <f>VLOOKUP(טבלה1[[#This Row],[subject_id]],Subject_id!$A$2:$B$5,2)</f>
        <v>Web Development</v>
      </c>
      <c r="Z3511" s="7">
        <v>43734</v>
      </c>
      <c r="AA3511">
        <f>_xlfn.DAYS(טבלה1[[#This Row],[Removal_date]],טבלה1[[#This Row],[published_date]])</f>
        <v>1351</v>
      </c>
      <c r="AB3511" s="4">
        <f>טבלה1[[#This Row],[price]]*טבלה1[[#This Row],[num_subscribers]]</f>
        <v>0</v>
      </c>
    </row>
    <row r="3512" spans="1:28" x14ac:dyDescent="0.3">
      <c r="A3512">
        <v>709536</v>
      </c>
      <c r="B3512" t="s">
        <v>1670</v>
      </c>
      <c r="C3512" t="str">
        <f>LEFT(טבלה1[[#This Row],[course_title]],10)</f>
        <v>Learn to T</v>
      </c>
      <c r="D3512" t="str">
        <f>RIGHT(טבלה1[[#This Row],[course_title]],10)</f>
        <v>adow Trade</v>
      </c>
      <c r="E3512" t="str">
        <f>MID(טבלה1[[#This Row],[course_title]],2,10)</f>
        <v>earn to Tr</v>
      </c>
      <c r="F3512" t="s">
        <v>1671</v>
      </c>
      <c r="G3512" t="str">
        <f>REPLACE(טבלה1[[#This Row],[url]],19,3,"com")</f>
        <v>https://www.udemy.com/learn-to-trade-forex-naked-price-action-big-shadow-trade/</v>
      </c>
      <c r="H3512" t="b">
        <v>0</v>
      </c>
      <c r="I3512" s="4">
        <v>0</v>
      </c>
      <c r="J3512" s="5">
        <v>5407</v>
      </c>
      <c r="K3512" s="5">
        <v>192</v>
      </c>
      <c r="L3512" s="5">
        <v>11</v>
      </c>
      <c r="M3512">
        <v>4</v>
      </c>
      <c r="N3512" t="str">
        <f>VLOOKUP(טבלה1[[#This Row],[level_id]],Level_id!$A$2:$B$5,2)</f>
        <v>Intermediate Level</v>
      </c>
      <c r="O3512" t="str">
        <f>LOWER(טבלה1[[#This Row],[level_desc]])</f>
        <v>intermediate level</v>
      </c>
      <c r="P3512" s="3" t="str">
        <f>UPPER(טבלה1[[#This Row],[small letters]])</f>
        <v>INTERMEDIATE LEVEL</v>
      </c>
      <c r="Q3512">
        <f>LEN(טבלה1[[#This Row],[no spaces]])</f>
        <v>18</v>
      </c>
      <c r="R3512" t="str">
        <f>TRIM(טבלה1[[#This Row],[small letters]])</f>
        <v>intermediate level</v>
      </c>
      <c r="S3512" s="6">
        <v>1</v>
      </c>
      <c r="T3512" s="12">
        <v>42394</v>
      </c>
      <c r="U3512" s="6">
        <f>DAY(טבלה1[[#This Row],[published_date]])</f>
        <v>25</v>
      </c>
      <c r="V3512" s="6">
        <f>MONTH(טבלה1[[#This Row],[published_date]])</f>
        <v>1</v>
      </c>
      <c r="W3512" s="6">
        <f>YEAR(טבלה1[[#This Row],[published_date]])</f>
        <v>2016</v>
      </c>
      <c r="X3512">
        <v>1</v>
      </c>
      <c r="Y3512" t="str">
        <f>VLOOKUP(טבלה1[[#This Row],[subject_id]],Subject_id!$A$2:$B$5,2)</f>
        <v>Business Finance</v>
      </c>
      <c r="Z3512" s="7">
        <v>44114</v>
      </c>
      <c r="AA3512">
        <f>_xlfn.DAYS(טבלה1[[#This Row],[Removal_date]],טבלה1[[#This Row],[published_date]])</f>
        <v>1720</v>
      </c>
      <c r="AB3512" s="4">
        <f>טבלה1[[#This Row],[price]]*טבלה1[[#This Row],[num_subscribers]]</f>
        <v>0</v>
      </c>
    </row>
    <row r="3513" spans="1:28" x14ac:dyDescent="0.3">
      <c r="A3513">
        <v>712994</v>
      </c>
      <c r="B3513" t="s">
        <v>2212</v>
      </c>
      <c r="C3513" t="str">
        <f>LEFT(טבלה1[[#This Row],[course_title]],10)</f>
        <v>Learn Wave</v>
      </c>
      <c r="D3513" t="str">
        <f>RIGHT(טבלה1[[#This Row],[course_title]],10)</f>
        <v>s properly</v>
      </c>
      <c r="E3513" t="str">
        <f>MID(טבלה1[[#This Row],[course_title]],2,10)</f>
        <v xml:space="preserve">earn Wave </v>
      </c>
      <c r="F3513" t="s">
        <v>2213</v>
      </c>
      <c r="G3513" t="str">
        <f>REPLACE(טבלה1[[#This Row],[url]],19,3,"com")</f>
        <v>https://www.udemy.com/learn-wave-accounting-to-maintain-books-properly/</v>
      </c>
      <c r="H3513" t="b">
        <v>0</v>
      </c>
      <c r="I3513" s="4">
        <v>0</v>
      </c>
      <c r="J3513" s="5">
        <v>1089</v>
      </c>
      <c r="K3513" s="5">
        <v>50</v>
      </c>
      <c r="L3513" s="5">
        <v>27</v>
      </c>
      <c r="M3513">
        <v>1</v>
      </c>
      <c r="N3513" t="str">
        <f>VLOOKUP(טבלה1[[#This Row],[level_id]],Level_id!$A$2:$B$5,2)</f>
        <v>All levels</v>
      </c>
      <c r="O3513" t="str">
        <f>LOWER(טבלה1[[#This Row],[level_desc]])</f>
        <v>all levels</v>
      </c>
      <c r="P3513" s="3" t="str">
        <f>UPPER(טבלה1[[#This Row],[small letters]])</f>
        <v>ALL LEVELS</v>
      </c>
      <c r="Q3513">
        <f>LEN(טבלה1[[#This Row],[no spaces]])</f>
        <v>10</v>
      </c>
      <c r="R3513" t="str">
        <f>TRIM(טבלה1[[#This Row],[small letters]])</f>
        <v>all levels</v>
      </c>
      <c r="S3513" s="6">
        <v>3</v>
      </c>
      <c r="T3513" s="12">
        <v>42382</v>
      </c>
      <c r="U3513" s="6">
        <f>DAY(טבלה1[[#This Row],[published_date]])</f>
        <v>13</v>
      </c>
      <c r="V3513" s="6">
        <f>MONTH(טבלה1[[#This Row],[published_date]])</f>
        <v>1</v>
      </c>
      <c r="W3513" s="6">
        <f>YEAR(טבלה1[[#This Row],[published_date]])</f>
        <v>2016</v>
      </c>
      <c r="X3513">
        <v>1</v>
      </c>
      <c r="Y3513" t="str">
        <f>VLOOKUP(טבלה1[[#This Row],[subject_id]],Subject_id!$A$2:$B$5,2)</f>
        <v>Business Finance</v>
      </c>
      <c r="Z3513" s="7">
        <v>43734</v>
      </c>
      <c r="AA3513">
        <f>_xlfn.DAYS(טבלה1[[#This Row],[Removal_date]],טבלה1[[#This Row],[published_date]])</f>
        <v>1352</v>
      </c>
      <c r="AB3513" s="4">
        <f>טבלה1[[#This Row],[price]]*טבלה1[[#This Row],[num_subscribers]]</f>
        <v>0</v>
      </c>
    </row>
    <row r="3514" spans="1:28" x14ac:dyDescent="0.3">
      <c r="A3514">
        <v>716310</v>
      </c>
      <c r="B3514" t="s">
        <v>6875</v>
      </c>
      <c r="C3514" t="str">
        <f>LEFT(טבלה1[[#This Row],[course_title]],10)</f>
        <v>Create a P</v>
      </c>
      <c r="D3514" t="str">
        <f>RIGHT(טבלה1[[#This Row],[course_title]],10)</f>
        <v xml:space="preserve"> Framework</v>
      </c>
      <c r="E3514" t="str">
        <f>MID(טבלה1[[#This Row],[course_title]],2,10)</f>
        <v>reate a Po</v>
      </c>
      <c r="F3514" t="s">
        <v>6876</v>
      </c>
      <c r="G3514" t="str">
        <f>REPLACE(טבלה1[[#This Row],[url]],19,3,"com")</f>
        <v>https://www.udemy.com/e107-tutorial-for-beginner-build-bootstrap-website/</v>
      </c>
      <c r="H3514" t="b">
        <v>0</v>
      </c>
      <c r="I3514" s="4">
        <v>0</v>
      </c>
      <c r="J3514" s="5">
        <v>7142</v>
      </c>
      <c r="K3514" s="5">
        <v>41</v>
      </c>
      <c r="L3514" s="5">
        <v>25</v>
      </c>
      <c r="M3514">
        <v>1</v>
      </c>
      <c r="N3514" t="str">
        <f>VLOOKUP(טבלה1[[#This Row],[level_id]],Level_id!$A$2:$B$5,2)</f>
        <v>All levels</v>
      </c>
      <c r="O3514" t="str">
        <f>LOWER(טבלה1[[#This Row],[level_desc]])</f>
        <v>all levels</v>
      </c>
      <c r="P3514" s="3" t="str">
        <f>UPPER(טבלה1[[#This Row],[small letters]])</f>
        <v>ALL LEVELS</v>
      </c>
      <c r="Q3514">
        <f>LEN(טבלה1[[#This Row],[no spaces]])</f>
        <v>10</v>
      </c>
      <c r="R3514" t="str">
        <f>TRIM(טבלה1[[#This Row],[small letters]])</f>
        <v>all levels</v>
      </c>
      <c r="S3514" s="6">
        <v>4</v>
      </c>
      <c r="T3514" s="12">
        <v>42402</v>
      </c>
      <c r="U3514" s="6">
        <f>DAY(טבלה1[[#This Row],[published_date]])</f>
        <v>2</v>
      </c>
      <c r="V3514" s="6">
        <f>MONTH(טבלה1[[#This Row],[published_date]])</f>
        <v>2</v>
      </c>
      <c r="W3514" s="6">
        <f>YEAR(טבלה1[[#This Row],[published_date]])</f>
        <v>2016</v>
      </c>
      <c r="X3514">
        <v>4</v>
      </c>
      <c r="Y3514" t="str">
        <f>VLOOKUP(טבלה1[[#This Row],[subject_id]],Subject_id!$A$2:$B$5,2)</f>
        <v>Web Development</v>
      </c>
      <c r="Z3514" s="7">
        <v>43734</v>
      </c>
      <c r="AA3514">
        <f>_xlfn.DAYS(טבלה1[[#This Row],[Removal_date]],טבלה1[[#This Row],[published_date]])</f>
        <v>1332</v>
      </c>
      <c r="AB3514" s="4">
        <f>טבלה1[[#This Row],[price]]*טבלה1[[#This Row],[num_subscribers]]</f>
        <v>0</v>
      </c>
    </row>
    <row r="3515" spans="1:28" x14ac:dyDescent="0.3">
      <c r="A3515">
        <v>716828</v>
      </c>
      <c r="B3515" t="s">
        <v>1664</v>
      </c>
      <c r="C3515" t="str">
        <f>LEFT(טבלה1[[#This Row],[course_title]],10)</f>
        <v>The Beginn</v>
      </c>
      <c r="D3515" t="str">
        <f>RIGHT(טבלה1[[#This Row],[course_title]],10)</f>
        <v>ns Trading</v>
      </c>
      <c r="E3515" t="str">
        <f>MID(טבלה1[[#This Row],[course_title]],2,10)</f>
        <v>he Beginne</v>
      </c>
      <c r="F3515" t="s">
        <v>1665</v>
      </c>
      <c r="G3515" t="str">
        <f>REPLACE(טבלה1[[#This Row],[url]],19,3,"com")</f>
        <v>https://www.udemy.com/futures-options/</v>
      </c>
      <c r="H3515" t="b">
        <v>0</v>
      </c>
      <c r="I3515" s="4">
        <v>0</v>
      </c>
      <c r="J3515" s="5">
        <v>6185</v>
      </c>
      <c r="K3515" s="5">
        <v>138</v>
      </c>
      <c r="L3515" s="5">
        <v>20</v>
      </c>
      <c r="M3515">
        <v>1</v>
      </c>
      <c r="N3515" t="str">
        <f>VLOOKUP(טבלה1[[#This Row],[level_id]],Level_id!$A$2:$B$5,2)</f>
        <v>All levels</v>
      </c>
      <c r="O3515" t="str">
        <f>LOWER(טבלה1[[#This Row],[level_desc]])</f>
        <v>all levels</v>
      </c>
      <c r="P3515" s="3" t="str">
        <f>UPPER(טבלה1[[#This Row],[small letters]])</f>
        <v>ALL LEVELS</v>
      </c>
      <c r="Q3515">
        <f>LEN(טבלה1[[#This Row],[no spaces]])</f>
        <v>10</v>
      </c>
      <c r="R3515" t="str">
        <f>TRIM(טבלה1[[#This Row],[small letters]])</f>
        <v>all levels</v>
      </c>
      <c r="S3515" s="6">
        <v>3</v>
      </c>
      <c r="T3515" s="12">
        <v>42387</v>
      </c>
      <c r="U3515" s="6">
        <f>DAY(טבלה1[[#This Row],[published_date]])</f>
        <v>18</v>
      </c>
      <c r="V3515" s="6">
        <f>MONTH(טבלה1[[#This Row],[published_date]])</f>
        <v>1</v>
      </c>
      <c r="W3515" s="6">
        <f>YEAR(טבלה1[[#This Row],[published_date]])</f>
        <v>2016</v>
      </c>
      <c r="X3515">
        <v>1</v>
      </c>
      <c r="Y3515" t="str">
        <f>VLOOKUP(טבלה1[[#This Row],[subject_id]],Subject_id!$A$2:$B$5,2)</f>
        <v>Business Finance</v>
      </c>
      <c r="Z3515" s="7">
        <v>43318</v>
      </c>
      <c r="AA3515">
        <f>_xlfn.DAYS(טבלה1[[#This Row],[Removal_date]],טבלה1[[#This Row],[published_date]])</f>
        <v>931</v>
      </c>
      <c r="AB3515" s="4">
        <f>טבלה1[[#This Row],[price]]*טבלה1[[#This Row],[num_subscribers]]</f>
        <v>0</v>
      </c>
    </row>
    <row r="3516" spans="1:28" x14ac:dyDescent="0.3">
      <c r="A3516">
        <v>723818</v>
      </c>
      <c r="B3516" t="s">
        <v>2496</v>
      </c>
      <c r="C3516" t="str">
        <f>LEFT(טבלה1[[#This Row],[course_title]],10)</f>
        <v>Adobe Inde</v>
      </c>
      <c r="D3516" t="str">
        <f>RIGHT(טבלה1[[#This Row],[course_title]],10)</f>
        <v>ÅŸlangÄ±Ã§</v>
      </c>
      <c r="E3516" t="str">
        <f>MID(טבלה1[[#This Row],[course_title]],2,10)</f>
        <v>dobe Indes</v>
      </c>
      <c r="F3516" t="s">
        <v>2497</v>
      </c>
      <c r="G3516" t="str">
        <f>REPLACE(טבלה1[[#This Row],[url]],19,3,"com")</f>
        <v>https://www.udemy.com/adobe-indesign-cc-baslangc/</v>
      </c>
      <c r="H3516" t="b">
        <v>0</v>
      </c>
      <c r="I3516" s="4">
        <v>0</v>
      </c>
      <c r="J3516" s="5">
        <v>637</v>
      </c>
      <c r="K3516" s="5">
        <v>21</v>
      </c>
      <c r="L3516" s="5">
        <v>22</v>
      </c>
      <c r="M3516">
        <v>2</v>
      </c>
      <c r="N3516" t="str">
        <f>VLOOKUP(טבלה1[[#This Row],[level_id]],Level_id!$A$2:$B$5,2)</f>
        <v>Beginner Level</v>
      </c>
      <c r="O3516" t="str">
        <f>LOWER(טבלה1[[#This Row],[level_desc]])</f>
        <v>beginner level</v>
      </c>
      <c r="P3516" s="3" t="str">
        <f>UPPER(טבלה1[[#This Row],[small letters]])</f>
        <v>BEGINNER LEVEL</v>
      </c>
      <c r="Q3516">
        <f>LEN(טבלה1[[#This Row],[no spaces]])</f>
        <v>14</v>
      </c>
      <c r="R3516" t="str">
        <f>TRIM(טבלה1[[#This Row],[small letters]])</f>
        <v>beginner level</v>
      </c>
      <c r="S3516" s="6">
        <v>2.5</v>
      </c>
      <c r="T3516" s="12">
        <v>42383</v>
      </c>
      <c r="U3516" s="6">
        <f>DAY(טבלה1[[#This Row],[published_date]])</f>
        <v>14</v>
      </c>
      <c r="V3516" s="6">
        <f>MONTH(טבלה1[[#This Row],[published_date]])</f>
        <v>1</v>
      </c>
      <c r="W3516" s="6">
        <f>YEAR(טבלה1[[#This Row],[published_date]])</f>
        <v>2016</v>
      </c>
      <c r="X3516">
        <v>2</v>
      </c>
      <c r="Y3516" t="str">
        <f>VLOOKUP(טבלה1[[#This Row],[subject_id]],Subject_id!$A$2:$B$5,2)</f>
        <v>Graphic Design</v>
      </c>
      <c r="Z3516" s="7">
        <v>43465</v>
      </c>
      <c r="AA3516">
        <f>_xlfn.DAYS(טבלה1[[#This Row],[Removal_date]],טבלה1[[#This Row],[published_date]])</f>
        <v>1082</v>
      </c>
      <c r="AB3516" s="4">
        <f>טבלה1[[#This Row],[price]]*טבלה1[[#This Row],[num_subscribers]]</f>
        <v>0</v>
      </c>
    </row>
    <row r="3517" spans="1:28" x14ac:dyDescent="0.3">
      <c r="A3517">
        <v>730542</v>
      </c>
      <c r="B3517" t="s">
        <v>7061</v>
      </c>
      <c r="C3517" t="str">
        <f>LEFT(טבלה1[[#This Row],[course_title]],10)</f>
        <v>Introducti</v>
      </c>
      <c r="D3517" t="str">
        <f>RIGHT(טבלה1[[#This Row],[course_title]],10)</f>
        <v>on's Alexa</v>
      </c>
      <c r="E3517" t="str">
        <f>MID(טבלה1[[#This Row],[course_title]],2,10)</f>
        <v>ntroductio</v>
      </c>
      <c r="F3517" t="s">
        <v>7062</v>
      </c>
      <c r="G3517" t="str">
        <f>REPLACE(טבלה1[[#This Row],[url]],19,3,"com")</f>
        <v>https://www.udemy.com/amazonalexa/</v>
      </c>
      <c r="H3517" t="b">
        <v>0</v>
      </c>
      <c r="I3517" s="4">
        <v>0</v>
      </c>
      <c r="J3517" s="5">
        <v>6742</v>
      </c>
      <c r="K3517" s="5">
        <v>1036</v>
      </c>
      <c r="L3517" s="5">
        <v>6</v>
      </c>
      <c r="M3517">
        <v>2</v>
      </c>
      <c r="N3517" t="str">
        <f>VLOOKUP(טבלה1[[#This Row],[level_id]],Level_id!$A$2:$B$5,2)</f>
        <v>Beginner Level</v>
      </c>
      <c r="O3517" t="str">
        <f>LOWER(טבלה1[[#This Row],[level_desc]])</f>
        <v>beginner level</v>
      </c>
      <c r="P3517" s="3" t="str">
        <f>UPPER(טבלה1[[#This Row],[small letters]])</f>
        <v>BEGINNER LEVEL</v>
      </c>
      <c r="Q3517">
        <f>LEN(טבלה1[[#This Row],[no spaces]])</f>
        <v>14</v>
      </c>
      <c r="R3517" t="str">
        <f>TRIM(טבלה1[[#This Row],[small letters]])</f>
        <v>beginner level</v>
      </c>
      <c r="S3517" s="6">
        <v>0.68333333299999999</v>
      </c>
      <c r="T3517" s="12">
        <v>42387</v>
      </c>
      <c r="U3517" s="6">
        <f>DAY(טבלה1[[#This Row],[published_date]])</f>
        <v>18</v>
      </c>
      <c r="V3517" s="6">
        <f>MONTH(טבלה1[[#This Row],[published_date]])</f>
        <v>1</v>
      </c>
      <c r="W3517" s="6">
        <f>YEAR(טבלה1[[#This Row],[published_date]])</f>
        <v>2016</v>
      </c>
      <c r="X3517">
        <v>4</v>
      </c>
      <c r="Y3517" t="str">
        <f>VLOOKUP(טבלה1[[#This Row],[subject_id]],Subject_id!$A$2:$B$5,2)</f>
        <v>Web Development</v>
      </c>
      <c r="Z3517" s="7">
        <v>43465</v>
      </c>
      <c r="AA3517">
        <f>_xlfn.DAYS(טבלה1[[#This Row],[Removal_date]],טבלה1[[#This Row],[published_date]])</f>
        <v>1078</v>
      </c>
      <c r="AB3517" s="4">
        <f>טבלה1[[#This Row],[price]]*טבלה1[[#This Row],[num_subscribers]]</f>
        <v>0</v>
      </c>
    </row>
    <row r="3518" spans="1:28" x14ac:dyDescent="0.3">
      <c r="A3518">
        <v>733878</v>
      </c>
      <c r="B3518" t="s">
        <v>3352</v>
      </c>
      <c r="C3518" t="str">
        <f>LEFT(טבלה1[[#This Row],[course_title]],10)</f>
        <v>Adobe Illu</v>
      </c>
      <c r="D3518" t="str">
        <f>RIGHT(טבלה1[[#This Row],[course_title]],10)</f>
        <v>l Training</v>
      </c>
      <c r="E3518" t="str">
        <f>MID(טבלה1[[#This Row],[course_title]],2,10)</f>
        <v>dobe Illus</v>
      </c>
      <c r="F3518" t="s">
        <v>3353</v>
      </c>
      <c r="G3518" t="str">
        <f>REPLACE(טבלה1[[#This Row],[url]],19,3,"com")</f>
        <v>https://www.udemy.com/adobe-illustrator-course-in-urdu-basics-level-training/</v>
      </c>
      <c r="H3518" t="b">
        <v>0</v>
      </c>
      <c r="I3518" s="4">
        <v>0</v>
      </c>
      <c r="J3518" s="5">
        <v>1433</v>
      </c>
      <c r="K3518" s="5">
        <v>57</v>
      </c>
      <c r="L3518" s="5">
        <v>8</v>
      </c>
      <c r="M3518">
        <v>2</v>
      </c>
      <c r="N3518" t="str">
        <f>VLOOKUP(טבלה1[[#This Row],[level_id]],Level_id!$A$2:$B$5,2)</f>
        <v>Beginner Level</v>
      </c>
      <c r="O3518" t="str">
        <f>LOWER(טבלה1[[#This Row],[level_desc]])</f>
        <v>beginner level</v>
      </c>
      <c r="P3518" s="3" t="str">
        <f>UPPER(טבלה1[[#This Row],[small letters]])</f>
        <v>BEGINNER LEVEL</v>
      </c>
      <c r="Q3518">
        <f>LEN(טבלה1[[#This Row],[no spaces]])</f>
        <v>14</v>
      </c>
      <c r="R3518" t="str">
        <f>TRIM(טבלה1[[#This Row],[small letters]])</f>
        <v>beginner level</v>
      </c>
      <c r="S3518" s="6">
        <v>1</v>
      </c>
      <c r="T3518" s="12">
        <v>42388</v>
      </c>
      <c r="U3518" s="6">
        <f>DAY(טבלה1[[#This Row],[published_date]])</f>
        <v>19</v>
      </c>
      <c r="V3518" s="6">
        <f>MONTH(טבלה1[[#This Row],[published_date]])</f>
        <v>1</v>
      </c>
      <c r="W3518" s="6">
        <f>YEAR(טבלה1[[#This Row],[published_date]])</f>
        <v>2016</v>
      </c>
      <c r="X3518">
        <v>2</v>
      </c>
      <c r="Y3518" t="str">
        <f>VLOOKUP(טבלה1[[#This Row],[subject_id]],Subject_id!$A$2:$B$5,2)</f>
        <v>Graphic Design</v>
      </c>
      <c r="Z3518" s="7">
        <v>43465</v>
      </c>
      <c r="AA3518">
        <f>_xlfn.DAYS(טבלה1[[#This Row],[Removal_date]],טבלה1[[#This Row],[published_date]])</f>
        <v>1077</v>
      </c>
      <c r="AB3518" s="4">
        <f>טבלה1[[#This Row],[price]]*טבלה1[[#This Row],[num_subscribers]]</f>
        <v>0</v>
      </c>
    </row>
    <row r="3519" spans="1:28" x14ac:dyDescent="0.3">
      <c r="A3519">
        <v>737468</v>
      </c>
      <c r="B3519" t="s">
        <v>7005</v>
      </c>
      <c r="C3519" t="str">
        <f>LEFT(טבלה1[[#This Row],[course_title]],10)</f>
        <v>How To Cre</v>
      </c>
      <c r="D3519" t="str">
        <f>RIGHT(טבלה1[[#This Row],[course_title]],10)</f>
        <v>nvironment</v>
      </c>
      <c r="E3519" t="str">
        <f>MID(טבלה1[[#This Row],[course_title]],2,10)</f>
        <v>ow To Crea</v>
      </c>
      <c r="F3519" t="s">
        <v>7006</v>
      </c>
      <c r="G3519" t="str">
        <f>REPLACE(טבלה1[[#This Row],[url]],19,3,"com")</f>
        <v>https://www.udemy.com/how-to-create-a-local-wordpress-environment/</v>
      </c>
      <c r="H3519" t="b">
        <v>0</v>
      </c>
      <c r="I3519" s="4">
        <v>0</v>
      </c>
      <c r="J3519" s="5">
        <v>4306</v>
      </c>
      <c r="K3519" s="5">
        <v>163</v>
      </c>
      <c r="L3519" s="5">
        <v>12</v>
      </c>
      <c r="M3519">
        <v>2</v>
      </c>
      <c r="N3519" t="str">
        <f>VLOOKUP(טבלה1[[#This Row],[level_id]],Level_id!$A$2:$B$5,2)</f>
        <v>Beginner Level</v>
      </c>
      <c r="O3519" t="str">
        <f>LOWER(טבלה1[[#This Row],[level_desc]])</f>
        <v>beginner level</v>
      </c>
      <c r="P3519" s="3" t="str">
        <f>UPPER(טבלה1[[#This Row],[small letters]])</f>
        <v>BEGINNER LEVEL</v>
      </c>
      <c r="Q3519">
        <f>LEN(טבלה1[[#This Row],[no spaces]])</f>
        <v>14</v>
      </c>
      <c r="R3519" t="str">
        <f>TRIM(טבלה1[[#This Row],[small letters]])</f>
        <v>beginner level</v>
      </c>
      <c r="S3519" s="6">
        <v>0.51666666699999997</v>
      </c>
      <c r="T3519" s="12">
        <v>42407</v>
      </c>
      <c r="U3519" s="6">
        <f>DAY(טבלה1[[#This Row],[published_date]])</f>
        <v>7</v>
      </c>
      <c r="V3519" s="6">
        <f>MONTH(טבלה1[[#This Row],[published_date]])</f>
        <v>2</v>
      </c>
      <c r="W3519" s="6">
        <f>YEAR(טבלה1[[#This Row],[published_date]])</f>
        <v>2016</v>
      </c>
      <c r="X3519">
        <v>4</v>
      </c>
      <c r="Y3519" t="str">
        <f>VLOOKUP(טבלה1[[#This Row],[subject_id]],Subject_id!$A$2:$B$5,2)</f>
        <v>Web Development</v>
      </c>
      <c r="Z3519" s="7">
        <v>43465</v>
      </c>
      <c r="AA3519">
        <f>_xlfn.DAYS(טבלה1[[#This Row],[Removal_date]],טבלה1[[#This Row],[published_date]])</f>
        <v>1058</v>
      </c>
      <c r="AB3519" s="4">
        <f>טבלה1[[#This Row],[price]]*טבלה1[[#This Row],[num_subscribers]]</f>
        <v>0</v>
      </c>
    </row>
    <row r="3520" spans="1:28" x14ac:dyDescent="0.3">
      <c r="A3520">
        <v>752706</v>
      </c>
      <c r="B3520" t="s">
        <v>6939</v>
      </c>
      <c r="C3520" t="str">
        <f>LEFT(טבלה1[[#This Row],[course_title]],10)</f>
        <v>Write quic</v>
      </c>
      <c r="D3520" t="str">
        <f>RIGHT(טבלה1[[#This Row],[course_title]],10)</f>
        <v>with emmet</v>
      </c>
      <c r="E3520" t="str">
        <f>MID(טבלה1[[#This Row],[course_title]],2,10)</f>
        <v>rite quick</v>
      </c>
      <c r="F3520" t="s">
        <v>6940</v>
      </c>
      <c r="G3520" t="str">
        <f>REPLACE(טבלה1[[#This Row],[url]],19,3,"com")</f>
        <v>https://www.udemy.com/write-quicker-html5-and-css-3-productivity-hacks-with-emmet/</v>
      </c>
      <c r="H3520" t="b">
        <v>0</v>
      </c>
      <c r="I3520" s="4">
        <v>0</v>
      </c>
      <c r="J3520" s="5">
        <v>13016</v>
      </c>
      <c r="K3520" s="5">
        <v>286</v>
      </c>
      <c r="L3520" s="5">
        <v>15</v>
      </c>
      <c r="M3520">
        <v>1</v>
      </c>
      <c r="N3520" t="str">
        <f>VLOOKUP(טבלה1[[#This Row],[level_id]],Level_id!$A$2:$B$5,2)</f>
        <v>All levels</v>
      </c>
      <c r="O3520" t="str">
        <f>LOWER(טבלה1[[#This Row],[level_desc]])</f>
        <v>all levels</v>
      </c>
      <c r="P3520" s="3" t="str">
        <f>UPPER(טבלה1[[#This Row],[small letters]])</f>
        <v>ALL LEVELS</v>
      </c>
      <c r="Q3520">
        <f>LEN(טבלה1[[#This Row],[no spaces]])</f>
        <v>10</v>
      </c>
      <c r="R3520" t="str">
        <f>TRIM(טבלה1[[#This Row],[small letters]])</f>
        <v>all levels</v>
      </c>
      <c r="S3520" s="6">
        <v>1.5</v>
      </c>
      <c r="T3520" s="12">
        <v>42432</v>
      </c>
      <c r="U3520" s="6">
        <f>DAY(טבלה1[[#This Row],[published_date]])</f>
        <v>3</v>
      </c>
      <c r="V3520" s="6">
        <f>MONTH(טבלה1[[#This Row],[published_date]])</f>
        <v>3</v>
      </c>
      <c r="W3520" s="6">
        <f>YEAR(טבלה1[[#This Row],[published_date]])</f>
        <v>2016</v>
      </c>
      <c r="X3520">
        <v>4</v>
      </c>
      <c r="Y3520" t="str">
        <f>VLOOKUP(טבלה1[[#This Row],[subject_id]],Subject_id!$A$2:$B$5,2)</f>
        <v>Web Development</v>
      </c>
      <c r="Z3520" s="7">
        <v>43734</v>
      </c>
      <c r="AA3520">
        <f>_xlfn.DAYS(טבלה1[[#This Row],[Removal_date]],טבלה1[[#This Row],[published_date]])</f>
        <v>1302</v>
      </c>
      <c r="AB3520" s="4">
        <f>טבלה1[[#This Row],[price]]*טבלה1[[#This Row],[num_subscribers]]</f>
        <v>0</v>
      </c>
    </row>
    <row r="3521" spans="1:28" x14ac:dyDescent="0.3">
      <c r="A3521">
        <v>754028</v>
      </c>
      <c r="B3521" t="s">
        <v>762</v>
      </c>
      <c r="C3521" t="str">
        <f>LEFT(טבלה1[[#This Row],[course_title]],10)</f>
        <v xml:space="preserve">Financial </v>
      </c>
      <c r="D3521" t="str">
        <f>RIGHT(טבלה1[[#This Row],[course_title]],10)</f>
        <v>troduction</v>
      </c>
      <c r="E3521" t="str">
        <f>MID(טבלה1[[#This Row],[course_title]],2,10)</f>
        <v>inancial A</v>
      </c>
      <c r="F3521" t="s">
        <v>763</v>
      </c>
      <c r="G3521" t="str">
        <f>REPLACE(טבלה1[[#This Row],[url]],19,3,"com")</f>
        <v>https://www.udemy.com/accounting-in-less-then-one-hour/</v>
      </c>
      <c r="H3521" t="b">
        <v>0</v>
      </c>
      <c r="I3521" s="4">
        <v>0</v>
      </c>
      <c r="J3521" s="5">
        <v>17847</v>
      </c>
      <c r="K3521" s="5">
        <v>1440</v>
      </c>
      <c r="L3521" s="5">
        <v>17</v>
      </c>
      <c r="M3521">
        <v>2</v>
      </c>
      <c r="N3521" t="str">
        <f>VLOOKUP(טבלה1[[#This Row],[level_id]],Level_id!$A$2:$B$5,2)</f>
        <v>Beginner Level</v>
      </c>
      <c r="O3521" t="str">
        <f>LOWER(טבלה1[[#This Row],[level_desc]])</f>
        <v>beginner level</v>
      </c>
      <c r="P3521" s="3" t="str">
        <f>UPPER(טבלה1[[#This Row],[small letters]])</f>
        <v>BEGINNER LEVEL</v>
      </c>
      <c r="Q3521">
        <f>LEN(טבלה1[[#This Row],[no spaces]])</f>
        <v>14</v>
      </c>
      <c r="R3521" t="str">
        <f>TRIM(טבלה1[[#This Row],[small letters]])</f>
        <v>beginner level</v>
      </c>
      <c r="S3521" s="6">
        <v>1</v>
      </c>
      <c r="T3521" s="12">
        <v>42424</v>
      </c>
      <c r="U3521" s="6">
        <f>DAY(טבלה1[[#This Row],[published_date]])</f>
        <v>24</v>
      </c>
      <c r="V3521" s="6">
        <f>MONTH(טבלה1[[#This Row],[published_date]])</f>
        <v>2</v>
      </c>
      <c r="W3521" s="6">
        <f>YEAR(טבלה1[[#This Row],[published_date]])</f>
        <v>2016</v>
      </c>
      <c r="X3521">
        <v>1</v>
      </c>
      <c r="Y3521" t="str">
        <f>VLOOKUP(טבלה1[[#This Row],[subject_id]],Subject_id!$A$2:$B$5,2)</f>
        <v>Business Finance</v>
      </c>
      <c r="Z3521" s="7">
        <v>43245</v>
      </c>
      <c r="AA3521">
        <f>_xlfn.DAYS(טבלה1[[#This Row],[Removal_date]],טבלה1[[#This Row],[published_date]])</f>
        <v>821</v>
      </c>
      <c r="AB3521" s="4">
        <f>טבלה1[[#This Row],[price]]*טבלה1[[#This Row],[num_subscribers]]</f>
        <v>0</v>
      </c>
    </row>
    <row r="3522" spans="1:28" x14ac:dyDescent="0.3">
      <c r="A3522">
        <v>755680</v>
      </c>
      <c r="B3522" t="s">
        <v>2572</v>
      </c>
      <c r="C3522" t="str">
        <f>LEFT(טבלה1[[#This Row],[course_title]],10)</f>
        <v>Draw a rea</v>
      </c>
      <c r="D3522" t="str">
        <f>RIGHT(טבלה1[[#This Row],[course_title]],10)</f>
        <v>ing pencil</v>
      </c>
      <c r="E3522" t="str">
        <f>MID(טבלה1[[#This Row],[course_title]],2,10)</f>
        <v>raw a real</v>
      </c>
      <c r="F3522" t="s">
        <v>2573</v>
      </c>
      <c r="G3522" t="str">
        <f>REPLACE(טבלה1[[#This Row],[url]],19,3,"com")</f>
        <v>https://www.udemy.com/draw-a-realistic-fantail-using-pencil/</v>
      </c>
      <c r="H3522" t="b">
        <v>0</v>
      </c>
      <c r="I3522" s="4">
        <v>0</v>
      </c>
      <c r="J3522" s="5">
        <v>6754</v>
      </c>
      <c r="K3522" s="5">
        <v>109</v>
      </c>
      <c r="L3522" s="5">
        <v>20</v>
      </c>
      <c r="M3522">
        <v>1</v>
      </c>
      <c r="N3522" t="str">
        <f>VLOOKUP(טבלה1[[#This Row],[level_id]],Level_id!$A$2:$B$5,2)</f>
        <v>All levels</v>
      </c>
      <c r="O3522" t="str">
        <f>LOWER(טבלה1[[#This Row],[level_desc]])</f>
        <v>all levels</v>
      </c>
      <c r="P3522" s="3" t="str">
        <f>UPPER(טבלה1[[#This Row],[small letters]])</f>
        <v>ALL LEVELS</v>
      </c>
      <c r="Q3522">
        <f>LEN(טבלה1[[#This Row],[no spaces]])</f>
        <v>10</v>
      </c>
      <c r="R3522" t="str">
        <f>TRIM(טבלה1[[#This Row],[small letters]])</f>
        <v>all levels</v>
      </c>
      <c r="S3522" s="6">
        <v>1</v>
      </c>
      <c r="T3522" s="12">
        <v>42411</v>
      </c>
      <c r="U3522" s="6">
        <f>DAY(טבלה1[[#This Row],[published_date]])</f>
        <v>11</v>
      </c>
      <c r="V3522" s="6">
        <f>MONTH(טבלה1[[#This Row],[published_date]])</f>
        <v>2</v>
      </c>
      <c r="W3522" s="6">
        <f>YEAR(טבלה1[[#This Row],[published_date]])</f>
        <v>2016</v>
      </c>
      <c r="X3522">
        <v>2</v>
      </c>
      <c r="Y3522" t="str">
        <f>VLOOKUP(טבלה1[[#This Row],[subject_id]],Subject_id!$A$2:$B$5,2)</f>
        <v>Graphic Design</v>
      </c>
      <c r="Z3522" s="7">
        <v>43734</v>
      </c>
      <c r="AA3522">
        <f>_xlfn.DAYS(טבלה1[[#This Row],[Removal_date]],טבלה1[[#This Row],[published_date]])</f>
        <v>1323</v>
      </c>
      <c r="AB3522" s="4">
        <f>טבלה1[[#This Row],[price]]*טבלה1[[#This Row],[num_subscribers]]</f>
        <v>0</v>
      </c>
    </row>
    <row r="3523" spans="1:28" x14ac:dyDescent="0.3">
      <c r="A3523">
        <v>756914</v>
      </c>
      <c r="B3523" t="s">
        <v>5966</v>
      </c>
      <c r="C3523" t="str">
        <f>LEFT(טבלה1[[#This Row],[course_title]],10)</f>
        <v>MongooseJS</v>
      </c>
      <c r="D3523" t="str">
        <f>RIGHT(טבלה1[[#This Row],[course_title]],10)</f>
        <v>or Node.js</v>
      </c>
      <c r="E3523" t="str">
        <f>MID(טבלה1[[#This Row],[course_title]],2,10)</f>
        <v xml:space="preserve">ongooseJS </v>
      </c>
      <c r="F3523" t="s">
        <v>5967</v>
      </c>
      <c r="G3523" t="str">
        <f>REPLACE(טבלה1[[#This Row],[url]],19,3,"com")</f>
        <v>https://www.udemy.com/mongoosejs-essentials/</v>
      </c>
      <c r="H3523" t="b">
        <v>0</v>
      </c>
      <c r="I3523" s="4">
        <v>0</v>
      </c>
      <c r="J3523" s="5">
        <v>21682</v>
      </c>
      <c r="K3523" s="5">
        <v>1106</v>
      </c>
      <c r="L3523" s="5">
        <v>8</v>
      </c>
      <c r="M3523">
        <v>2</v>
      </c>
      <c r="N3523" t="str">
        <f>VLOOKUP(טבלה1[[#This Row],[level_id]],Level_id!$A$2:$B$5,2)</f>
        <v>Beginner Level</v>
      </c>
      <c r="O3523" t="str">
        <f>LOWER(טבלה1[[#This Row],[level_desc]])</f>
        <v>beginner level</v>
      </c>
      <c r="P3523" s="3" t="str">
        <f>UPPER(טבלה1[[#This Row],[small letters]])</f>
        <v>BEGINNER LEVEL</v>
      </c>
      <c r="Q3523">
        <f>LEN(טבלה1[[#This Row],[no spaces]])</f>
        <v>14</v>
      </c>
      <c r="R3523" t="str">
        <f>TRIM(טבלה1[[#This Row],[small letters]])</f>
        <v>beginner level</v>
      </c>
      <c r="S3523" s="6">
        <v>0.73333333300000003</v>
      </c>
      <c r="T3523" s="12">
        <v>42441</v>
      </c>
      <c r="U3523" s="6">
        <f>DAY(טבלה1[[#This Row],[published_date]])</f>
        <v>12</v>
      </c>
      <c r="V3523" s="6">
        <f>MONTH(טבלה1[[#This Row],[published_date]])</f>
        <v>3</v>
      </c>
      <c r="W3523" s="6">
        <f>YEAR(טבלה1[[#This Row],[published_date]])</f>
        <v>2016</v>
      </c>
      <c r="X3523">
        <v>4</v>
      </c>
      <c r="Y3523" t="str">
        <f>VLOOKUP(טבלה1[[#This Row],[subject_id]],Subject_id!$A$2:$B$5,2)</f>
        <v>Web Development</v>
      </c>
      <c r="Z3523" s="7">
        <v>43465</v>
      </c>
      <c r="AA3523">
        <f>_xlfn.DAYS(טבלה1[[#This Row],[Removal_date]],טבלה1[[#This Row],[published_date]])</f>
        <v>1024</v>
      </c>
      <c r="AB3523" s="4">
        <f>טבלה1[[#This Row],[price]]*טבלה1[[#This Row],[num_subscribers]]</f>
        <v>0</v>
      </c>
    </row>
    <row r="3524" spans="1:28" x14ac:dyDescent="0.3">
      <c r="A3524">
        <v>762374</v>
      </c>
      <c r="B3524" t="s">
        <v>3862</v>
      </c>
      <c r="C3524" t="str">
        <f>LEFT(טבלה1[[#This Row],[course_title]],10)</f>
        <v>Guitar Les</v>
      </c>
      <c r="D3524" t="str">
        <f>RIGHT(טבלה1[[#This Row],[course_title]],10)</f>
        <v>Essentials</v>
      </c>
      <c r="E3524" t="str">
        <f>MID(טבלה1[[#This Row],[course_title]],2,10)</f>
        <v>uitar Less</v>
      </c>
      <c r="F3524" t="s">
        <v>3863</v>
      </c>
      <c r="G3524" t="str">
        <f>REPLACE(טבלה1[[#This Row],[url]],19,3,"com")</f>
        <v>https://www.udemy.com/guitar-lessons-string-bending-and-vibrato-essentials/</v>
      </c>
      <c r="H3524" t="b">
        <v>0</v>
      </c>
      <c r="I3524" s="4">
        <v>0</v>
      </c>
      <c r="J3524" s="5">
        <v>3325</v>
      </c>
      <c r="K3524" s="5">
        <v>28</v>
      </c>
      <c r="L3524" s="5">
        <v>5</v>
      </c>
      <c r="M3524">
        <v>1</v>
      </c>
      <c r="N3524" t="str">
        <f>VLOOKUP(טבלה1[[#This Row],[level_id]],Level_id!$A$2:$B$5,2)</f>
        <v>All levels</v>
      </c>
      <c r="O3524" t="str">
        <f>LOWER(טבלה1[[#This Row],[level_desc]])</f>
        <v>all levels</v>
      </c>
      <c r="P3524" s="3" t="str">
        <f>UPPER(טבלה1[[#This Row],[small letters]])</f>
        <v>ALL LEVELS</v>
      </c>
      <c r="Q3524">
        <f>LEN(טבלה1[[#This Row],[no spaces]])</f>
        <v>10</v>
      </c>
      <c r="R3524" t="str">
        <f>TRIM(טבלה1[[#This Row],[small letters]])</f>
        <v>all levels</v>
      </c>
      <c r="S3524" s="6">
        <v>1</v>
      </c>
      <c r="T3524" s="12">
        <v>42415</v>
      </c>
      <c r="U3524" s="6">
        <f>DAY(טבלה1[[#This Row],[published_date]])</f>
        <v>15</v>
      </c>
      <c r="V3524" s="6">
        <f>MONTH(טבלה1[[#This Row],[published_date]])</f>
        <v>2</v>
      </c>
      <c r="W3524" s="6">
        <f>YEAR(טבלה1[[#This Row],[published_date]])</f>
        <v>2016</v>
      </c>
      <c r="X3524">
        <v>3</v>
      </c>
      <c r="Y3524" t="str">
        <f>VLOOKUP(טבלה1[[#This Row],[subject_id]],Subject_id!$A$2:$B$5,2)</f>
        <v>Musical Instruments</v>
      </c>
      <c r="Z3524" s="7">
        <v>43734</v>
      </c>
      <c r="AA3524">
        <f>_xlfn.DAYS(טבלה1[[#This Row],[Removal_date]],טבלה1[[#This Row],[published_date]])</f>
        <v>1319</v>
      </c>
      <c r="AB3524" s="4">
        <f>טבלה1[[#This Row],[price]]*טבלה1[[#This Row],[num_subscribers]]</f>
        <v>0</v>
      </c>
    </row>
    <row r="3525" spans="1:28" x14ac:dyDescent="0.3">
      <c r="A3525">
        <v>763774</v>
      </c>
      <c r="B3525" t="s">
        <v>5296</v>
      </c>
      <c r="C3525" t="str">
        <f>LEFT(טבלה1[[#This Row],[course_title]],10)</f>
        <v>JavaScript</v>
      </c>
      <c r="D3525" t="str">
        <f>RIGHT(טבלה1[[#This Row],[course_title]],10)</f>
        <v>akout Game</v>
      </c>
      <c r="E3525" t="str">
        <f>MID(טבלה1[[#This Row],[course_title]],2,10)</f>
        <v xml:space="preserve">avaScript </v>
      </c>
      <c r="F3525" t="s">
        <v>5297</v>
      </c>
      <c r="G3525" t="str">
        <f>REPLACE(טבלה1[[#This Row],[url]],19,3,"com")</f>
        <v>https://www.udemy.com/javascript-game-development-create-your-own-breakout-game/</v>
      </c>
      <c r="H3525" t="b">
        <v>0</v>
      </c>
      <c r="I3525" s="4">
        <v>0</v>
      </c>
      <c r="J3525" s="5">
        <v>10179</v>
      </c>
      <c r="K3525" s="5">
        <v>314</v>
      </c>
      <c r="L3525" s="5">
        <v>21</v>
      </c>
      <c r="M3525">
        <v>1</v>
      </c>
      <c r="N3525" t="str">
        <f>VLOOKUP(טבלה1[[#This Row],[level_id]],Level_id!$A$2:$B$5,2)</f>
        <v>All levels</v>
      </c>
      <c r="O3525" t="str">
        <f>LOWER(טבלה1[[#This Row],[level_desc]])</f>
        <v>all levels</v>
      </c>
      <c r="P3525" s="3" t="str">
        <f>UPPER(טבלה1[[#This Row],[small letters]])</f>
        <v>ALL LEVELS</v>
      </c>
      <c r="Q3525">
        <f>LEN(טבלה1[[#This Row],[no spaces]])</f>
        <v>10</v>
      </c>
      <c r="R3525" t="str">
        <f>TRIM(טבלה1[[#This Row],[small letters]])</f>
        <v>all levels</v>
      </c>
      <c r="S3525" s="6">
        <v>1.5</v>
      </c>
      <c r="T3525" s="12">
        <v>42639</v>
      </c>
      <c r="U3525" s="6">
        <f>DAY(טבלה1[[#This Row],[published_date]])</f>
        <v>26</v>
      </c>
      <c r="V3525" s="6">
        <f>MONTH(טבלה1[[#This Row],[published_date]])</f>
        <v>9</v>
      </c>
      <c r="W3525" s="6">
        <f>YEAR(טבלה1[[#This Row],[published_date]])</f>
        <v>2016</v>
      </c>
      <c r="X3525">
        <v>4</v>
      </c>
      <c r="Y3525" t="str">
        <f>VLOOKUP(טבלה1[[#This Row],[subject_id]],Subject_id!$A$2:$B$5,2)</f>
        <v>Web Development</v>
      </c>
      <c r="Z3525" s="7">
        <v>43734</v>
      </c>
      <c r="AA3525">
        <f>_xlfn.DAYS(טבלה1[[#This Row],[Removal_date]],טבלה1[[#This Row],[published_date]])</f>
        <v>1095</v>
      </c>
      <c r="AB3525" s="4">
        <f>טבלה1[[#This Row],[price]]*טבלה1[[#This Row],[num_subscribers]]</f>
        <v>0</v>
      </c>
    </row>
    <row r="3526" spans="1:28" x14ac:dyDescent="0.3">
      <c r="A3526">
        <v>764076</v>
      </c>
      <c r="B3526" t="s">
        <v>6665</v>
      </c>
      <c r="C3526" t="str">
        <f>LEFT(טבלה1[[#This Row],[course_title]],10)</f>
        <v>Learn Boot</v>
      </c>
      <c r="D3526" t="str">
        <f>RIGHT(טבלה1[[#This Row],[course_title]],10)</f>
        <v>age Layout</v>
      </c>
      <c r="E3526" t="str">
        <f>MID(טבלה1[[#This Row],[course_title]],2,10)</f>
        <v>earn Boots</v>
      </c>
      <c r="F3526" t="s">
        <v>6666</v>
      </c>
      <c r="G3526" t="str">
        <f>REPLACE(טבלה1[[#This Row],[url]],19,3,"com")</f>
        <v>https://www.udemy.com/single-page-layout-with-bootstrap/</v>
      </c>
      <c r="H3526" t="b">
        <v>0</v>
      </c>
      <c r="I3526" s="4">
        <v>0</v>
      </c>
      <c r="J3526" s="5">
        <v>4503</v>
      </c>
      <c r="K3526" s="5">
        <v>146</v>
      </c>
      <c r="L3526" s="5">
        <v>122</v>
      </c>
      <c r="M3526">
        <v>1</v>
      </c>
      <c r="N3526" t="str">
        <f>VLOOKUP(טבלה1[[#This Row],[level_id]],Level_id!$A$2:$B$5,2)</f>
        <v>All levels</v>
      </c>
      <c r="O3526" t="str">
        <f>LOWER(טבלה1[[#This Row],[level_desc]])</f>
        <v>all levels</v>
      </c>
      <c r="P3526" s="3" t="str">
        <f>UPPER(טבלה1[[#This Row],[small letters]])</f>
        <v>ALL LEVELS</v>
      </c>
      <c r="Q3526">
        <f>LEN(טבלה1[[#This Row],[no spaces]])</f>
        <v>10</v>
      </c>
      <c r="R3526" t="str">
        <f>TRIM(טבלה1[[#This Row],[small letters]])</f>
        <v>all levels</v>
      </c>
      <c r="S3526" s="6">
        <v>21</v>
      </c>
      <c r="T3526" s="12">
        <v>42416</v>
      </c>
      <c r="U3526" s="6">
        <f>DAY(טבלה1[[#This Row],[published_date]])</f>
        <v>16</v>
      </c>
      <c r="V3526" s="6">
        <f>MONTH(טבלה1[[#This Row],[published_date]])</f>
        <v>2</v>
      </c>
      <c r="W3526" s="6">
        <f>YEAR(טבלה1[[#This Row],[published_date]])</f>
        <v>2016</v>
      </c>
      <c r="X3526">
        <v>4</v>
      </c>
      <c r="Y3526" t="str">
        <f>VLOOKUP(טבלה1[[#This Row],[subject_id]],Subject_id!$A$2:$B$5,2)</f>
        <v>Web Development</v>
      </c>
      <c r="Z3526" s="7">
        <v>43734</v>
      </c>
      <c r="AA3526">
        <f>_xlfn.DAYS(טבלה1[[#This Row],[Removal_date]],טבלה1[[#This Row],[published_date]])</f>
        <v>1318</v>
      </c>
      <c r="AB3526" s="4">
        <f>טבלה1[[#This Row],[price]]*טבלה1[[#This Row],[num_subscribers]]</f>
        <v>0</v>
      </c>
    </row>
    <row r="3527" spans="1:28" x14ac:dyDescent="0.3">
      <c r="A3527">
        <v>766592</v>
      </c>
      <c r="B3527" t="s">
        <v>6565</v>
      </c>
      <c r="C3527" t="str">
        <f>LEFT(טבלה1[[#This Row],[course_title]],10)</f>
        <v>HTML Compl</v>
      </c>
      <c r="D3527" t="str">
        <f>RIGHT(טבלה1[[#This Row],[course_title]],10)</f>
        <v xml:space="preserve"> to Expert</v>
      </c>
      <c r="E3527" t="str">
        <f>MID(טבלה1[[#This Row],[course_title]],2,10)</f>
        <v>TML Comple</v>
      </c>
      <c r="F3527" t="s">
        <v>6566</v>
      </c>
      <c r="G3527" t="str">
        <f>REPLACE(טבלה1[[#This Row],[url]],19,3,"com")</f>
        <v>https://www.udemy.com/the-complete-html-developer-course/</v>
      </c>
      <c r="H3527" t="b">
        <v>0</v>
      </c>
      <c r="I3527" s="4">
        <v>0</v>
      </c>
      <c r="J3527" s="5">
        <v>20073</v>
      </c>
      <c r="K3527" s="5">
        <v>615</v>
      </c>
      <c r="L3527" s="5">
        <v>28</v>
      </c>
      <c r="M3527">
        <v>1</v>
      </c>
      <c r="N3527" t="str">
        <f>VLOOKUP(טבלה1[[#This Row],[level_id]],Level_id!$A$2:$B$5,2)</f>
        <v>All levels</v>
      </c>
      <c r="O3527" t="str">
        <f>LOWER(טבלה1[[#This Row],[level_desc]])</f>
        <v>all levels</v>
      </c>
      <c r="P3527" s="3" t="str">
        <f>UPPER(טבלה1[[#This Row],[small letters]])</f>
        <v>ALL LEVELS</v>
      </c>
      <c r="Q3527">
        <f>LEN(טבלה1[[#This Row],[no spaces]])</f>
        <v>10</v>
      </c>
      <c r="R3527" t="str">
        <f>TRIM(טבלה1[[#This Row],[small letters]])</f>
        <v>all levels</v>
      </c>
      <c r="S3527" s="6">
        <v>1.5</v>
      </c>
      <c r="T3527" s="12">
        <v>42429</v>
      </c>
      <c r="U3527" s="6">
        <f>DAY(טבלה1[[#This Row],[published_date]])</f>
        <v>29</v>
      </c>
      <c r="V3527" s="6">
        <f>MONTH(טבלה1[[#This Row],[published_date]])</f>
        <v>2</v>
      </c>
      <c r="W3527" s="6">
        <f>YEAR(טבלה1[[#This Row],[published_date]])</f>
        <v>2016</v>
      </c>
      <c r="X3527">
        <v>4</v>
      </c>
      <c r="Y3527" t="str">
        <f>VLOOKUP(טבלה1[[#This Row],[subject_id]],Subject_id!$A$2:$B$5,2)</f>
        <v>Web Development</v>
      </c>
      <c r="Z3527" s="7">
        <v>43734</v>
      </c>
      <c r="AA3527">
        <f>_xlfn.DAYS(טבלה1[[#This Row],[Removal_date]],טבלה1[[#This Row],[published_date]])</f>
        <v>1305</v>
      </c>
      <c r="AB3527" s="4">
        <f>טבלה1[[#This Row],[price]]*טבלה1[[#This Row],[num_subscribers]]</f>
        <v>0</v>
      </c>
    </row>
    <row r="3528" spans="1:28" x14ac:dyDescent="0.3">
      <c r="A3528">
        <v>772618</v>
      </c>
      <c r="B3528" t="s">
        <v>6470</v>
      </c>
      <c r="C3528" t="str">
        <f>LEFT(טבלה1[[#This Row],[course_title]],10)</f>
        <v>Learn Obje</v>
      </c>
      <c r="D3528" t="str">
        <f>RIGHT(טבלה1[[#This Row],[course_title]],10)</f>
        <v>te Website</v>
      </c>
      <c r="E3528" t="str">
        <f>MID(טבלה1[[#This Row],[course_title]],2,10)</f>
        <v>earn Objec</v>
      </c>
      <c r="F3528" t="s">
        <v>6471</v>
      </c>
      <c r="G3528" t="str">
        <f>REPLACE(טבלה1[[#This Row],[url]],19,3,"com")</f>
        <v>https://www.udemy.com/learn-object-oriented-php-by-building-a-complete-website/</v>
      </c>
      <c r="H3528" t="b">
        <v>0</v>
      </c>
      <c r="I3528" s="4">
        <v>0</v>
      </c>
      <c r="J3528" s="5">
        <v>36322</v>
      </c>
      <c r="K3528" s="5">
        <v>2618</v>
      </c>
      <c r="L3528" s="5">
        <v>32</v>
      </c>
      <c r="M3528">
        <v>1</v>
      </c>
      <c r="N3528" t="str">
        <f>VLOOKUP(טבלה1[[#This Row],[level_id]],Level_id!$A$2:$B$5,2)</f>
        <v>All levels</v>
      </c>
      <c r="O3528" t="str">
        <f>LOWER(טבלה1[[#This Row],[level_desc]])</f>
        <v>all levels</v>
      </c>
      <c r="P3528" s="3" t="str">
        <f>UPPER(טבלה1[[#This Row],[small letters]])</f>
        <v>ALL LEVELS</v>
      </c>
      <c r="Q3528">
        <f>LEN(טבלה1[[#This Row],[no spaces]])</f>
        <v>10</v>
      </c>
      <c r="R3528" t="str">
        <f>TRIM(טבלה1[[#This Row],[small letters]])</f>
        <v>all levels</v>
      </c>
      <c r="S3528" s="6">
        <v>4.5</v>
      </c>
      <c r="T3528" s="12">
        <v>42430</v>
      </c>
      <c r="U3528" s="6">
        <f>DAY(טבלה1[[#This Row],[published_date]])</f>
        <v>1</v>
      </c>
      <c r="V3528" s="6">
        <f>MONTH(טבלה1[[#This Row],[published_date]])</f>
        <v>3</v>
      </c>
      <c r="W3528" s="6">
        <f>YEAR(טבלה1[[#This Row],[published_date]])</f>
        <v>2016</v>
      </c>
      <c r="X3528">
        <v>4</v>
      </c>
      <c r="Y3528" t="str">
        <f>VLOOKUP(טבלה1[[#This Row],[subject_id]],Subject_id!$A$2:$B$5,2)</f>
        <v>Web Development</v>
      </c>
      <c r="Z3528" s="7">
        <v>43734</v>
      </c>
      <c r="AA3528">
        <f>_xlfn.DAYS(טבלה1[[#This Row],[Removal_date]],טבלה1[[#This Row],[published_date]])</f>
        <v>1304</v>
      </c>
      <c r="AB3528" s="4">
        <f>טבלה1[[#This Row],[price]]*טבלה1[[#This Row],[num_subscribers]]</f>
        <v>0</v>
      </c>
    </row>
    <row r="3529" spans="1:28" x14ac:dyDescent="0.3">
      <c r="A3529">
        <v>773650</v>
      </c>
      <c r="B3529" t="s">
        <v>1742</v>
      </c>
      <c r="C3529" t="str">
        <f>LEFT(טבלה1[[#This Row],[course_title]],10)</f>
        <v>Accounting</v>
      </c>
      <c r="D3529" t="str">
        <f>RIGHT(טבלה1[[#This Row],[course_title]],10)</f>
        <v>arcia, CPA</v>
      </c>
      <c r="E3529" t="str">
        <f>MID(טבלה1[[#This Row],[course_title]],2,10)</f>
        <v xml:space="preserve">ccounting </v>
      </c>
      <c r="F3529" t="s">
        <v>1743</v>
      </c>
      <c r="G3529" t="str">
        <f>REPLACE(טבלה1[[#This Row],[url]],19,3,"com")</f>
        <v>https://www.udemy.com/accounting-explained-under-1-hour-by-hector-garcia-cpa/</v>
      </c>
      <c r="H3529" t="b">
        <v>0</v>
      </c>
      <c r="I3529" s="4">
        <v>0</v>
      </c>
      <c r="J3529" s="5">
        <v>1924</v>
      </c>
      <c r="K3529" s="5">
        <v>120</v>
      </c>
      <c r="L3529" s="5">
        <v>5</v>
      </c>
      <c r="M3529">
        <v>2</v>
      </c>
      <c r="N3529" t="str">
        <f>VLOOKUP(טבלה1[[#This Row],[level_id]],Level_id!$A$2:$B$5,2)</f>
        <v>Beginner Level</v>
      </c>
      <c r="O3529" t="str">
        <f>LOWER(טבלה1[[#This Row],[level_desc]])</f>
        <v>beginner level</v>
      </c>
      <c r="P3529" s="3" t="str">
        <f>UPPER(טבלה1[[#This Row],[small letters]])</f>
        <v>BEGINNER LEVEL</v>
      </c>
      <c r="Q3529">
        <f>LEN(טבלה1[[#This Row],[no spaces]])</f>
        <v>14</v>
      </c>
      <c r="R3529" t="str">
        <f>TRIM(טבלה1[[#This Row],[small letters]])</f>
        <v>beginner level</v>
      </c>
      <c r="S3529" s="6">
        <v>1</v>
      </c>
      <c r="T3529" s="12">
        <v>42425</v>
      </c>
      <c r="U3529" s="6">
        <f>DAY(טבלה1[[#This Row],[published_date]])</f>
        <v>25</v>
      </c>
      <c r="V3529" s="6">
        <f>MONTH(טבלה1[[#This Row],[published_date]])</f>
        <v>2</v>
      </c>
      <c r="W3529" s="6">
        <f>YEAR(טבלה1[[#This Row],[published_date]])</f>
        <v>2016</v>
      </c>
      <c r="X3529">
        <v>1</v>
      </c>
      <c r="Y3529" t="str">
        <f>VLOOKUP(טבלה1[[#This Row],[subject_id]],Subject_id!$A$2:$B$5,2)</f>
        <v>Business Finance</v>
      </c>
      <c r="Z3529" s="7">
        <v>43465</v>
      </c>
      <c r="AA3529">
        <f>_xlfn.DAYS(טבלה1[[#This Row],[Removal_date]],טבלה1[[#This Row],[published_date]])</f>
        <v>1040</v>
      </c>
      <c r="AB3529" s="4">
        <f>טבלה1[[#This Row],[price]]*טבלה1[[#This Row],[num_subscribers]]</f>
        <v>0</v>
      </c>
    </row>
    <row r="3530" spans="1:28" x14ac:dyDescent="0.3">
      <c r="A3530">
        <v>774174</v>
      </c>
      <c r="B3530" t="s">
        <v>1154</v>
      </c>
      <c r="C3530" t="str">
        <f>LEFT(טבלה1[[#This Row],[course_title]],10)</f>
        <v>Bitcoin Fo</v>
      </c>
      <c r="D3530" t="str">
        <f>RIGHT(טבלה1[[#This Row],[course_title]],10)</f>
        <v>To Bitcoin</v>
      </c>
      <c r="E3530" t="str">
        <f>MID(טבלה1[[#This Row],[course_title]],2,10)</f>
        <v>itcoin For</v>
      </c>
      <c r="F3530" t="s">
        <v>1155</v>
      </c>
      <c r="G3530" t="str">
        <f>REPLACE(טבלה1[[#This Row],[url]],19,3,"com")</f>
        <v>https://www.udemy.com/bitcoin-podcast/</v>
      </c>
      <c r="H3530" t="b">
        <v>0</v>
      </c>
      <c r="I3530" s="4">
        <v>0</v>
      </c>
      <c r="J3530" s="5">
        <v>10670</v>
      </c>
      <c r="K3530" s="5">
        <v>444</v>
      </c>
      <c r="L3530" s="5">
        <v>15</v>
      </c>
      <c r="M3530">
        <v>1</v>
      </c>
      <c r="N3530" t="str">
        <f>VLOOKUP(טבלה1[[#This Row],[level_id]],Level_id!$A$2:$B$5,2)</f>
        <v>All levels</v>
      </c>
      <c r="O3530" t="str">
        <f>LOWER(טבלה1[[#This Row],[level_desc]])</f>
        <v>all levels</v>
      </c>
      <c r="P3530" s="3" t="str">
        <f>UPPER(טבלה1[[#This Row],[small letters]])</f>
        <v>ALL LEVELS</v>
      </c>
      <c r="Q3530">
        <f>LEN(טבלה1[[#This Row],[no spaces]])</f>
        <v>10</v>
      </c>
      <c r="R3530" t="str">
        <f>TRIM(טבלה1[[#This Row],[small letters]])</f>
        <v>all levels</v>
      </c>
      <c r="S3530" s="6">
        <v>1</v>
      </c>
      <c r="T3530" s="12">
        <v>42432</v>
      </c>
      <c r="U3530" s="6">
        <f>DAY(טבלה1[[#This Row],[published_date]])</f>
        <v>3</v>
      </c>
      <c r="V3530" s="6">
        <f>MONTH(טבלה1[[#This Row],[published_date]])</f>
        <v>3</v>
      </c>
      <c r="W3530" s="6">
        <f>YEAR(טבלה1[[#This Row],[published_date]])</f>
        <v>2016</v>
      </c>
      <c r="X3530">
        <v>1</v>
      </c>
      <c r="Y3530" t="str">
        <f>VLOOKUP(טבלה1[[#This Row],[subject_id]],Subject_id!$A$2:$B$5,2)</f>
        <v>Business Finance</v>
      </c>
      <c r="Z3530" s="7">
        <v>43318</v>
      </c>
      <c r="AA3530">
        <f>_xlfn.DAYS(טבלה1[[#This Row],[Removal_date]],טבלה1[[#This Row],[published_date]])</f>
        <v>886</v>
      </c>
      <c r="AB3530" s="4">
        <f>טבלה1[[#This Row],[price]]*טבלה1[[#This Row],[num_subscribers]]</f>
        <v>0</v>
      </c>
    </row>
    <row r="3531" spans="1:28" x14ac:dyDescent="0.3">
      <c r="A3531">
        <v>777444</v>
      </c>
      <c r="B3531" t="s">
        <v>270</v>
      </c>
      <c r="C3531" t="str">
        <f>LEFT(טבלה1[[#This Row],[course_title]],10)</f>
        <v xml:space="preserve">Corporate </v>
      </c>
      <c r="D3531" t="str">
        <f>RIGHT(טבלה1[[#This Row],[course_title]],10)</f>
        <v>troduction</v>
      </c>
      <c r="E3531" t="str">
        <f>MID(טבלה1[[#This Row],[course_title]],2,10)</f>
        <v>orporate F</v>
      </c>
      <c r="F3531" t="s">
        <v>271</v>
      </c>
      <c r="G3531" t="str">
        <f>REPLACE(טבלה1[[#This Row],[url]],19,3,"com")</f>
        <v>https://www.udemy.com/finance-a-brief-introduction-and-basics-finance-101/</v>
      </c>
      <c r="H3531" t="b">
        <v>0</v>
      </c>
      <c r="I3531" s="4">
        <v>0</v>
      </c>
      <c r="J3531" s="5">
        <v>11724</v>
      </c>
      <c r="K3531" s="5">
        <v>649</v>
      </c>
      <c r="L3531" s="5">
        <v>17</v>
      </c>
      <c r="M3531">
        <v>2</v>
      </c>
      <c r="N3531" t="str">
        <f>VLOOKUP(טבלה1[[#This Row],[level_id]],Level_id!$A$2:$B$5,2)</f>
        <v>Beginner Level</v>
      </c>
      <c r="O3531" t="str">
        <f>LOWER(טבלה1[[#This Row],[level_desc]])</f>
        <v>beginner level</v>
      </c>
      <c r="P3531" s="3" t="str">
        <f>UPPER(טבלה1[[#This Row],[small letters]])</f>
        <v>BEGINNER LEVEL</v>
      </c>
      <c r="Q3531">
        <f>LEN(טבלה1[[#This Row],[no spaces]])</f>
        <v>14</v>
      </c>
      <c r="R3531" t="str">
        <f>TRIM(טבלה1[[#This Row],[small letters]])</f>
        <v>beginner level</v>
      </c>
      <c r="S3531" s="6">
        <v>1.5</v>
      </c>
      <c r="T3531" s="12">
        <v>42433</v>
      </c>
      <c r="U3531" s="6">
        <f>DAY(טבלה1[[#This Row],[published_date]])</f>
        <v>4</v>
      </c>
      <c r="V3531" s="6">
        <f>MONTH(טבלה1[[#This Row],[published_date]])</f>
        <v>3</v>
      </c>
      <c r="W3531" s="6">
        <f>YEAR(טבלה1[[#This Row],[published_date]])</f>
        <v>2016</v>
      </c>
      <c r="X3531">
        <v>1</v>
      </c>
      <c r="Y3531" t="str">
        <f>VLOOKUP(טבלה1[[#This Row],[subject_id]],Subject_id!$A$2:$B$5,2)</f>
        <v>Business Finance</v>
      </c>
      <c r="Z3531" s="7">
        <v>43245</v>
      </c>
      <c r="AA3531">
        <f>_xlfn.DAYS(טבלה1[[#This Row],[Removal_date]],טבלה1[[#This Row],[published_date]])</f>
        <v>812</v>
      </c>
      <c r="AB3531" s="4">
        <f>טבלה1[[#This Row],[price]]*טבלה1[[#This Row],[num_subscribers]]</f>
        <v>0</v>
      </c>
    </row>
    <row r="3532" spans="1:28" x14ac:dyDescent="0.3">
      <c r="A3532">
        <v>777654</v>
      </c>
      <c r="B3532" t="s">
        <v>6478</v>
      </c>
      <c r="C3532" t="str">
        <f>LEFT(טבלה1[[#This Row],[course_title]],10)</f>
        <v>Learn what</v>
      </c>
      <c r="D3532" t="str">
        <f>RIGHT(טבלה1[[#This Row],[course_title]],10)</f>
        <v>w in PHP 7</v>
      </c>
      <c r="E3532" t="str">
        <f>MID(טבלה1[[#This Row],[course_title]],2,10)</f>
        <v>earn what'</v>
      </c>
      <c r="F3532" t="s">
        <v>6479</v>
      </c>
      <c r="G3532" t="str">
        <f>REPLACE(טבלה1[[#This Row],[url]],19,3,"com")</f>
        <v>https://www.udemy.com/php7-new-features/</v>
      </c>
      <c r="H3532" t="b">
        <v>0</v>
      </c>
      <c r="I3532" s="4">
        <v>0</v>
      </c>
      <c r="J3532" s="5">
        <v>12336</v>
      </c>
      <c r="K3532" s="5">
        <v>271</v>
      </c>
      <c r="L3532" s="5">
        <v>26</v>
      </c>
      <c r="M3532">
        <v>4</v>
      </c>
      <c r="N3532" t="str">
        <f>VLOOKUP(טבלה1[[#This Row],[level_id]],Level_id!$A$2:$B$5,2)</f>
        <v>Intermediate Level</v>
      </c>
      <c r="O3532" t="str">
        <f>LOWER(טבלה1[[#This Row],[level_desc]])</f>
        <v>intermediate level</v>
      </c>
      <c r="P3532" s="3" t="str">
        <f>UPPER(טבלה1[[#This Row],[small letters]])</f>
        <v>INTERMEDIATE LEVEL</v>
      </c>
      <c r="Q3532">
        <f>LEN(טבלה1[[#This Row],[no spaces]])</f>
        <v>18</v>
      </c>
      <c r="R3532" t="str">
        <f>TRIM(טבלה1[[#This Row],[small letters]])</f>
        <v>intermediate level</v>
      </c>
      <c r="S3532" s="6">
        <v>3.5</v>
      </c>
      <c r="T3532" s="12">
        <v>42464</v>
      </c>
      <c r="U3532" s="6">
        <f>DAY(טבלה1[[#This Row],[published_date]])</f>
        <v>4</v>
      </c>
      <c r="V3532" s="6">
        <f>MONTH(טבלה1[[#This Row],[published_date]])</f>
        <v>4</v>
      </c>
      <c r="W3532" s="6">
        <f>YEAR(טבלה1[[#This Row],[published_date]])</f>
        <v>2016</v>
      </c>
      <c r="X3532">
        <v>4</v>
      </c>
      <c r="Y3532" t="str">
        <f>VLOOKUP(טבלה1[[#This Row],[subject_id]],Subject_id!$A$2:$B$5,2)</f>
        <v>Web Development</v>
      </c>
      <c r="Z3532" s="7">
        <v>44114</v>
      </c>
      <c r="AA3532">
        <f>_xlfn.DAYS(טבלה1[[#This Row],[Removal_date]],טבלה1[[#This Row],[published_date]])</f>
        <v>1650</v>
      </c>
      <c r="AB3532" s="4">
        <f>טבלה1[[#This Row],[price]]*טבלה1[[#This Row],[num_subscribers]]</f>
        <v>0</v>
      </c>
    </row>
    <row r="3533" spans="1:28" x14ac:dyDescent="0.3">
      <c r="A3533">
        <v>778084</v>
      </c>
      <c r="B3533" t="s">
        <v>6851</v>
      </c>
      <c r="C3533" t="str">
        <f>LEFT(טבלה1[[#This Row],[course_title]],10)</f>
        <v>Ruby on Ra</v>
      </c>
      <c r="D3533" t="str">
        <f>RIGHT(טבלה1[[#This Row],[course_title]],10)</f>
        <v xml:space="preserve">ers Guide </v>
      </c>
      <c r="E3533" t="str">
        <f>MID(טבלה1[[#This Row],[course_title]],2,10)</f>
        <v>uby on Rai</v>
      </c>
      <c r="F3533" t="s">
        <v>6852</v>
      </c>
      <c r="G3533" t="str">
        <f>REPLACE(טבלה1[[#This Row],[url]],19,3,"com")</f>
        <v>https://www.udemy.com/ruby-on-rails-a-beginners-guide-free/</v>
      </c>
      <c r="H3533" t="b">
        <v>0</v>
      </c>
      <c r="I3533" s="4">
        <v>0</v>
      </c>
      <c r="J3533" s="5">
        <v>13130</v>
      </c>
      <c r="K3533" s="5">
        <v>346</v>
      </c>
      <c r="L3533" s="5">
        <v>88</v>
      </c>
      <c r="M3533">
        <v>2</v>
      </c>
      <c r="N3533" t="str">
        <f>VLOOKUP(טבלה1[[#This Row],[level_id]],Level_id!$A$2:$B$5,2)</f>
        <v>Beginner Level</v>
      </c>
      <c r="O3533" t="str">
        <f>LOWER(טבלה1[[#This Row],[level_desc]])</f>
        <v>beginner level</v>
      </c>
      <c r="P3533" s="3" t="str">
        <f>UPPER(טבלה1[[#This Row],[small letters]])</f>
        <v>BEGINNER LEVEL</v>
      </c>
      <c r="Q3533">
        <f>LEN(טבלה1[[#This Row],[no spaces]])</f>
        <v>14</v>
      </c>
      <c r="R3533" t="str">
        <f>TRIM(טבלה1[[#This Row],[small letters]])</f>
        <v>beginner level</v>
      </c>
      <c r="S3533" s="6">
        <v>6.5</v>
      </c>
      <c r="T3533" s="12">
        <v>42447</v>
      </c>
      <c r="U3533" s="6">
        <f>DAY(טבלה1[[#This Row],[published_date]])</f>
        <v>18</v>
      </c>
      <c r="V3533" s="6">
        <f>MONTH(טבלה1[[#This Row],[published_date]])</f>
        <v>3</v>
      </c>
      <c r="W3533" s="6">
        <f>YEAR(טבלה1[[#This Row],[published_date]])</f>
        <v>2016</v>
      </c>
      <c r="X3533">
        <v>4</v>
      </c>
      <c r="Y3533" t="str">
        <f>VLOOKUP(טבלה1[[#This Row],[subject_id]],Subject_id!$A$2:$B$5,2)</f>
        <v>Web Development</v>
      </c>
      <c r="Z3533" s="7">
        <v>43465</v>
      </c>
      <c r="AA3533">
        <f>_xlfn.DAYS(טבלה1[[#This Row],[Removal_date]],טבלה1[[#This Row],[published_date]])</f>
        <v>1018</v>
      </c>
      <c r="AB3533" s="4">
        <f>טבלה1[[#This Row],[price]]*טבלה1[[#This Row],[num_subscribers]]</f>
        <v>0</v>
      </c>
    </row>
    <row r="3534" spans="1:28" x14ac:dyDescent="0.3">
      <c r="A3534">
        <v>779000</v>
      </c>
      <c r="B3534" t="s">
        <v>1102</v>
      </c>
      <c r="C3534" t="str">
        <f>LEFT(טבלה1[[#This Row],[course_title]],10)</f>
        <v xml:space="preserve">Beginners </v>
      </c>
      <c r="D3534" t="str">
        <f>RIGHT(טבלה1[[#This Row],[course_title]],10)</f>
        <v>x strategy</v>
      </c>
      <c r="E3534" t="str">
        <f>MID(טבלה1[[#This Row],[course_title]],2,10)</f>
        <v>eginners F</v>
      </c>
      <c r="F3534" t="s">
        <v>1103</v>
      </c>
      <c r="G3534" t="str">
        <f>REPLACE(טבלה1[[#This Row],[url]],19,3,"com")</f>
        <v>https://www.udemy.com/beginners-forex-strategy/</v>
      </c>
      <c r="H3534" t="b">
        <v>0</v>
      </c>
      <c r="I3534" s="4">
        <v>0</v>
      </c>
      <c r="J3534" s="5">
        <v>2144</v>
      </c>
      <c r="K3534" s="5">
        <v>47</v>
      </c>
      <c r="L3534" s="5">
        <v>20</v>
      </c>
      <c r="M3534">
        <v>2</v>
      </c>
      <c r="N3534" t="str">
        <f>VLOOKUP(טבלה1[[#This Row],[level_id]],Level_id!$A$2:$B$5,2)</f>
        <v>Beginner Level</v>
      </c>
      <c r="O3534" t="str">
        <f>LOWER(טבלה1[[#This Row],[level_desc]])</f>
        <v>beginner level</v>
      </c>
      <c r="P3534" s="3" t="str">
        <f>UPPER(טבלה1[[#This Row],[small letters]])</f>
        <v>BEGINNER LEVEL</v>
      </c>
      <c r="Q3534">
        <f>LEN(טבלה1[[#This Row],[no spaces]])</f>
        <v>14</v>
      </c>
      <c r="R3534" t="str">
        <f>TRIM(טבלה1[[#This Row],[small letters]])</f>
        <v>beginner level</v>
      </c>
      <c r="S3534" s="6">
        <v>1</v>
      </c>
      <c r="T3534" s="12">
        <v>42447</v>
      </c>
      <c r="U3534" s="6">
        <f>DAY(טבלה1[[#This Row],[published_date]])</f>
        <v>18</v>
      </c>
      <c r="V3534" s="6">
        <f>MONTH(טבלה1[[#This Row],[published_date]])</f>
        <v>3</v>
      </c>
      <c r="W3534" s="6">
        <f>YEAR(טבלה1[[#This Row],[published_date]])</f>
        <v>2016</v>
      </c>
      <c r="X3534">
        <v>1</v>
      </c>
      <c r="Y3534" t="str">
        <f>VLOOKUP(טבלה1[[#This Row],[subject_id]],Subject_id!$A$2:$B$5,2)</f>
        <v>Business Finance</v>
      </c>
      <c r="Z3534" s="7">
        <v>43465</v>
      </c>
      <c r="AA3534">
        <f>_xlfn.DAYS(טבלה1[[#This Row],[Removal_date]],טבלה1[[#This Row],[published_date]])</f>
        <v>1018</v>
      </c>
      <c r="AB3534" s="4">
        <f>טבלה1[[#This Row],[price]]*טבלה1[[#This Row],[num_subscribers]]</f>
        <v>0</v>
      </c>
    </row>
    <row r="3535" spans="1:28" x14ac:dyDescent="0.3">
      <c r="A3535">
        <v>784544</v>
      </c>
      <c r="B3535" t="s">
        <v>6619</v>
      </c>
      <c r="C3535" t="str">
        <f>LEFT(טבלה1[[#This Row],[course_title]],10)</f>
        <v>HTML Intro</v>
      </c>
      <c r="D3535" t="str">
        <f>RIGHT(טבלה1[[#This Row],[course_title]],10)</f>
        <v>2 hours!!!</v>
      </c>
      <c r="E3535" t="str">
        <f>MID(טבלה1[[#This Row],[course_title]],2,10)</f>
        <v>TML Introd</v>
      </c>
      <c r="F3535" t="s">
        <v>6620</v>
      </c>
      <c r="G3535" t="str">
        <f>REPLACE(טבלה1[[#This Row],[url]],19,3,"com")</f>
        <v>https://www.udemy.com/html-introduction-course-learn-html-in-2-hours/</v>
      </c>
      <c r="H3535" t="b">
        <v>0</v>
      </c>
      <c r="I3535" s="4">
        <v>0</v>
      </c>
      <c r="J3535" s="5">
        <v>7304</v>
      </c>
      <c r="K3535" s="5">
        <v>368</v>
      </c>
      <c r="L3535" s="5">
        <v>28</v>
      </c>
      <c r="M3535">
        <v>1</v>
      </c>
      <c r="N3535" t="str">
        <f>VLOOKUP(טבלה1[[#This Row],[level_id]],Level_id!$A$2:$B$5,2)</f>
        <v>All levels</v>
      </c>
      <c r="O3535" t="str">
        <f>LOWER(טבלה1[[#This Row],[level_desc]])</f>
        <v>all levels</v>
      </c>
      <c r="P3535" s="3" t="str">
        <f>UPPER(טבלה1[[#This Row],[small letters]])</f>
        <v>ALL LEVELS</v>
      </c>
      <c r="Q3535">
        <f>LEN(טבלה1[[#This Row],[no spaces]])</f>
        <v>10</v>
      </c>
      <c r="R3535" t="str">
        <f>TRIM(טבלה1[[#This Row],[small letters]])</f>
        <v>all levels</v>
      </c>
      <c r="S3535" s="6">
        <v>2</v>
      </c>
      <c r="T3535" s="12">
        <v>42437</v>
      </c>
      <c r="U3535" s="6">
        <f>DAY(טבלה1[[#This Row],[published_date]])</f>
        <v>8</v>
      </c>
      <c r="V3535" s="6">
        <f>MONTH(טבלה1[[#This Row],[published_date]])</f>
        <v>3</v>
      </c>
      <c r="W3535" s="6">
        <f>YEAR(טבלה1[[#This Row],[published_date]])</f>
        <v>2016</v>
      </c>
      <c r="X3535">
        <v>4</v>
      </c>
      <c r="Y3535" t="str">
        <f>VLOOKUP(טבלה1[[#This Row],[subject_id]],Subject_id!$A$2:$B$5,2)</f>
        <v>Web Development</v>
      </c>
      <c r="Z3535" s="7">
        <v>43734</v>
      </c>
      <c r="AA3535">
        <f>_xlfn.DAYS(טבלה1[[#This Row],[Removal_date]],טבלה1[[#This Row],[published_date]])</f>
        <v>1297</v>
      </c>
      <c r="AB3535" s="4">
        <f>טבלה1[[#This Row],[price]]*טבלה1[[#This Row],[num_subscribers]]</f>
        <v>0</v>
      </c>
    </row>
    <row r="3536" spans="1:28" x14ac:dyDescent="0.3">
      <c r="A3536">
        <v>787340</v>
      </c>
      <c r="B3536" t="s">
        <v>2795</v>
      </c>
      <c r="C3536" t="str">
        <f>LEFT(טבלה1[[#This Row],[course_title]],10)</f>
        <v>Most Wante</v>
      </c>
      <c r="D3536" t="str">
        <f>RIGHT(טבלה1[[#This Row],[course_title]],10)</f>
        <v>ert Island</v>
      </c>
      <c r="E3536" t="str">
        <f>MID(טבלה1[[#This Row],[course_title]],2,10)</f>
        <v>ost Wanted</v>
      </c>
      <c r="F3536" t="s">
        <v>2796</v>
      </c>
      <c r="G3536" t="str">
        <f>REPLACE(טבלה1[[#This Row],[url]],19,3,"com")</f>
        <v>https://www.udemy.com/flat-design-flat-ui-design-flat-colors-flat-design-desert-island/</v>
      </c>
      <c r="H3536" t="b">
        <v>0</v>
      </c>
      <c r="I3536" s="4">
        <v>0</v>
      </c>
      <c r="J3536" s="5">
        <v>4294</v>
      </c>
      <c r="K3536" s="5">
        <v>143</v>
      </c>
      <c r="L3536" s="5">
        <v>15</v>
      </c>
      <c r="M3536">
        <v>4</v>
      </c>
      <c r="N3536" t="str">
        <f>VLOOKUP(טבלה1[[#This Row],[level_id]],Level_id!$A$2:$B$5,2)</f>
        <v>Intermediate Level</v>
      </c>
      <c r="O3536" t="str">
        <f>LOWER(טבלה1[[#This Row],[level_desc]])</f>
        <v>intermediate level</v>
      </c>
      <c r="P3536" s="3" t="str">
        <f>UPPER(טבלה1[[#This Row],[small letters]])</f>
        <v>INTERMEDIATE LEVEL</v>
      </c>
      <c r="Q3536">
        <f>LEN(טבלה1[[#This Row],[no spaces]])</f>
        <v>18</v>
      </c>
      <c r="R3536" t="str">
        <f>TRIM(טבלה1[[#This Row],[small letters]])</f>
        <v>intermediate level</v>
      </c>
      <c r="S3536" s="6">
        <v>1</v>
      </c>
      <c r="T3536" s="12">
        <v>42446</v>
      </c>
      <c r="U3536" s="6">
        <f>DAY(טבלה1[[#This Row],[published_date]])</f>
        <v>17</v>
      </c>
      <c r="V3536" s="6">
        <f>MONTH(טבלה1[[#This Row],[published_date]])</f>
        <v>3</v>
      </c>
      <c r="W3536" s="6">
        <f>YEAR(טבלה1[[#This Row],[published_date]])</f>
        <v>2016</v>
      </c>
      <c r="X3536">
        <v>2</v>
      </c>
      <c r="Y3536" t="str">
        <f>VLOOKUP(טבלה1[[#This Row],[subject_id]],Subject_id!$A$2:$B$5,2)</f>
        <v>Graphic Design</v>
      </c>
      <c r="Z3536" s="7">
        <v>44114</v>
      </c>
      <c r="AA3536">
        <f>_xlfn.DAYS(טבלה1[[#This Row],[Removal_date]],טבלה1[[#This Row],[published_date]])</f>
        <v>1668</v>
      </c>
      <c r="AB3536" s="4">
        <f>טבלה1[[#This Row],[price]]*טבלה1[[#This Row],[num_subscribers]]</f>
        <v>0</v>
      </c>
    </row>
    <row r="3537" spans="1:28" x14ac:dyDescent="0.3">
      <c r="A3537">
        <v>787686</v>
      </c>
      <c r="B3537" t="s">
        <v>4837</v>
      </c>
      <c r="C3537" t="str">
        <f>LEFT(טבלה1[[#This Row],[course_title]],10)</f>
        <v xml:space="preserve">Bluegrass </v>
      </c>
      <c r="D3537" t="str">
        <f>RIGHT(טבלה1[[#This Row],[course_title]],10)</f>
        <v>odes 1 &amp; 2</v>
      </c>
      <c r="E3537" t="str">
        <f>MID(טבלה1[[#This Row],[course_title]],2,10)</f>
        <v>luegrass G</v>
      </c>
      <c r="F3537" t="s">
        <v>4838</v>
      </c>
      <c r="G3537" t="str">
        <f>REPLACE(טבלה1[[#This Row],[url]],19,3,"com")</f>
        <v>https://www.udemy.com/bluegrass-guitar-essentials-webisodes-1-2/</v>
      </c>
      <c r="H3537" t="b">
        <v>0</v>
      </c>
      <c r="I3537" s="4">
        <v>0</v>
      </c>
      <c r="J3537" s="5">
        <v>970</v>
      </c>
      <c r="K3537" s="5">
        <v>14</v>
      </c>
      <c r="L3537" s="5">
        <v>9</v>
      </c>
      <c r="M3537">
        <v>4</v>
      </c>
      <c r="N3537" t="str">
        <f>VLOOKUP(טבלה1[[#This Row],[level_id]],Level_id!$A$2:$B$5,2)</f>
        <v>Intermediate Level</v>
      </c>
      <c r="O3537" t="str">
        <f>LOWER(טבלה1[[#This Row],[level_desc]])</f>
        <v>intermediate level</v>
      </c>
      <c r="P3537" s="3" t="str">
        <f>UPPER(טבלה1[[#This Row],[small letters]])</f>
        <v>INTERMEDIATE LEVEL</v>
      </c>
      <c r="Q3537">
        <f>LEN(טבלה1[[#This Row],[no spaces]])</f>
        <v>18</v>
      </c>
      <c r="R3537" t="str">
        <f>TRIM(טבלה1[[#This Row],[small letters]])</f>
        <v>intermediate level</v>
      </c>
      <c r="S3537" s="6">
        <v>1</v>
      </c>
      <c r="T3537" s="12">
        <v>42449</v>
      </c>
      <c r="U3537" s="6">
        <f>DAY(טבלה1[[#This Row],[published_date]])</f>
        <v>20</v>
      </c>
      <c r="V3537" s="6">
        <f>MONTH(טבלה1[[#This Row],[published_date]])</f>
        <v>3</v>
      </c>
      <c r="W3537" s="6">
        <f>YEAR(טבלה1[[#This Row],[published_date]])</f>
        <v>2016</v>
      </c>
      <c r="X3537">
        <v>3</v>
      </c>
      <c r="Y3537" t="str">
        <f>VLOOKUP(טבלה1[[#This Row],[subject_id]],Subject_id!$A$2:$B$5,2)</f>
        <v>Musical Instruments</v>
      </c>
      <c r="Z3537" s="7">
        <v>44114</v>
      </c>
      <c r="AA3537">
        <f>_xlfn.DAYS(טבלה1[[#This Row],[Removal_date]],טבלה1[[#This Row],[published_date]])</f>
        <v>1665</v>
      </c>
      <c r="AB3537" s="4">
        <f>טבלה1[[#This Row],[price]]*טבלה1[[#This Row],[num_subscribers]]</f>
        <v>0</v>
      </c>
    </row>
    <row r="3538" spans="1:28" x14ac:dyDescent="0.3">
      <c r="A3538">
        <v>788720</v>
      </c>
      <c r="B3538" t="s">
        <v>2218</v>
      </c>
      <c r="C3538" t="str">
        <f>LEFT(טבלה1[[#This Row],[course_title]],10)</f>
        <v>Cost of Ca</v>
      </c>
      <c r="D3538" t="str">
        <f>RIGHT(טבלה1[[#This Row],[course_title]],10)</f>
        <v>of Capital</v>
      </c>
      <c r="E3538" t="str">
        <f>MID(טבלה1[[#This Row],[course_title]],2,10)</f>
        <v>ost of Cap</v>
      </c>
      <c r="F3538" t="s">
        <v>2219</v>
      </c>
      <c r="G3538" t="str">
        <f>REPLACE(טבלה1[[#This Row],[url]],19,3,"com")</f>
        <v>https://www.udemy.com/weighted-average-cost-of-capital-wacc/</v>
      </c>
      <c r="H3538" t="b">
        <v>0</v>
      </c>
      <c r="I3538" s="4">
        <v>0</v>
      </c>
      <c r="J3538" s="5">
        <v>405</v>
      </c>
      <c r="K3538" s="5">
        <v>3</v>
      </c>
      <c r="L3538" s="5">
        <v>22</v>
      </c>
      <c r="M3538">
        <v>1</v>
      </c>
      <c r="N3538" t="str">
        <f>VLOOKUP(טבלה1[[#This Row],[level_id]],Level_id!$A$2:$B$5,2)</f>
        <v>All levels</v>
      </c>
      <c r="O3538" t="str">
        <f>LOWER(טבלה1[[#This Row],[level_desc]])</f>
        <v>all levels</v>
      </c>
      <c r="P3538" s="3" t="str">
        <f>UPPER(טבלה1[[#This Row],[small letters]])</f>
        <v>ALL LEVELS</v>
      </c>
      <c r="Q3538">
        <f>LEN(טבלה1[[#This Row],[no spaces]])</f>
        <v>10</v>
      </c>
      <c r="R3538" t="str">
        <f>TRIM(טבלה1[[#This Row],[small letters]])</f>
        <v>all levels</v>
      </c>
      <c r="S3538" s="6">
        <v>1</v>
      </c>
      <c r="T3538" s="12">
        <v>42471</v>
      </c>
      <c r="U3538" s="6">
        <f>DAY(טבלה1[[#This Row],[published_date]])</f>
        <v>11</v>
      </c>
      <c r="V3538" s="6">
        <f>MONTH(טבלה1[[#This Row],[published_date]])</f>
        <v>4</v>
      </c>
      <c r="W3538" s="6">
        <f>YEAR(טבלה1[[#This Row],[published_date]])</f>
        <v>2016</v>
      </c>
      <c r="X3538">
        <v>1</v>
      </c>
      <c r="Y3538" t="str">
        <f>VLOOKUP(טבלה1[[#This Row],[subject_id]],Subject_id!$A$2:$B$5,2)</f>
        <v>Business Finance</v>
      </c>
      <c r="Z3538" s="7">
        <v>43734</v>
      </c>
      <c r="AA3538">
        <f>_xlfn.DAYS(טבלה1[[#This Row],[Removal_date]],טבלה1[[#This Row],[published_date]])</f>
        <v>1263</v>
      </c>
      <c r="AB3538" s="4">
        <f>טבלה1[[#This Row],[price]]*טבלה1[[#This Row],[num_subscribers]]</f>
        <v>0</v>
      </c>
    </row>
    <row r="3539" spans="1:28" x14ac:dyDescent="0.3">
      <c r="A3539">
        <v>791574</v>
      </c>
      <c r="B3539" t="s">
        <v>2240</v>
      </c>
      <c r="C3539" t="str">
        <f>LEFT(טבלה1[[#This Row],[course_title]],10)</f>
        <v>Succeed in</v>
      </c>
      <c r="D3539" t="str">
        <f>RIGHT(טבלה1[[#This Row],[course_title]],10)</f>
        <v>e to Start</v>
      </c>
      <c r="E3539" t="str">
        <f>MID(טבלה1[[#This Row],[course_title]],2,10)</f>
        <v xml:space="preserve">ucceed in </v>
      </c>
      <c r="F3539" t="s">
        <v>2241</v>
      </c>
      <c r="G3539" t="str">
        <f>REPLACE(טבלה1[[#This Row],[url]],19,3,"com")</f>
        <v>https://www.udemy.com/succeed-in-futures-even-if-you-dont-know-where-to-start/</v>
      </c>
      <c r="H3539" t="b">
        <v>0</v>
      </c>
      <c r="I3539" s="4">
        <v>0</v>
      </c>
      <c r="J3539" s="5">
        <v>3014</v>
      </c>
      <c r="K3539" s="5">
        <v>19</v>
      </c>
      <c r="L3539" s="5">
        <v>15</v>
      </c>
      <c r="M3539">
        <v>1</v>
      </c>
      <c r="N3539" t="str">
        <f>VLOOKUP(טבלה1[[#This Row],[level_id]],Level_id!$A$2:$B$5,2)</f>
        <v>All levels</v>
      </c>
      <c r="O3539" t="str">
        <f>LOWER(טבלה1[[#This Row],[level_desc]])</f>
        <v>all levels</v>
      </c>
      <c r="P3539" s="3" t="str">
        <f>UPPER(טבלה1[[#This Row],[small letters]])</f>
        <v>ALL LEVELS</v>
      </c>
      <c r="Q3539">
        <f>LEN(טבלה1[[#This Row],[no spaces]])</f>
        <v>10</v>
      </c>
      <c r="R3539" t="str">
        <f>TRIM(טבלה1[[#This Row],[small letters]])</f>
        <v>all levels</v>
      </c>
      <c r="S3539" s="6">
        <v>1</v>
      </c>
      <c r="T3539" s="12">
        <v>42738</v>
      </c>
      <c r="U3539" s="6">
        <f>DAY(טבלה1[[#This Row],[published_date]])</f>
        <v>3</v>
      </c>
      <c r="V3539" s="6">
        <f>MONTH(טבלה1[[#This Row],[published_date]])</f>
        <v>1</v>
      </c>
      <c r="W3539" s="6">
        <f>YEAR(טבלה1[[#This Row],[published_date]])</f>
        <v>2017</v>
      </c>
      <c r="X3539">
        <v>1</v>
      </c>
      <c r="Y3539" t="str">
        <f>VLOOKUP(טבלה1[[#This Row],[subject_id]],Subject_id!$A$2:$B$5,2)</f>
        <v>Business Finance</v>
      </c>
      <c r="Z3539" s="7">
        <v>43734</v>
      </c>
      <c r="AA3539">
        <f>_xlfn.DAYS(טבלה1[[#This Row],[Removal_date]],טבלה1[[#This Row],[published_date]])</f>
        <v>996</v>
      </c>
      <c r="AB3539" s="4">
        <f>טבלה1[[#This Row],[price]]*טבלה1[[#This Row],[num_subscribers]]</f>
        <v>0</v>
      </c>
    </row>
    <row r="3540" spans="1:28" x14ac:dyDescent="0.3">
      <c r="A3540">
        <v>793084</v>
      </c>
      <c r="B3540" t="s">
        <v>1912</v>
      </c>
      <c r="C3540" t="str">
        <f>LEFT(טבלה1[[#This Row],[course_title]],10)</f>
        <v>Succeed in</v>
      </c>
      <c r="D3540" t="str">
        <f>RIGHT(טבלה1[[#This Row],[course_title]],10)</f>
        <v>e to Start</v>
      </c>
      <c r="E3540" t="str">
        <f>MID(טבלה1[[#This Row],[course_title]],2,10)</f>
        <v xml:space="preserve">ucceed in </v>
      </c>
      <c r="F3540" t="s">
        <v>1913</v>
      </c>
      <c r="G3540" t="str">
        <f>REPLACE(טבלה1[[#This Row],[url]],19,3,"com")</f>
        <v>https://www.udemy.com/succeed-in-stocks-even-if-you-dont-know-where-to-start/</v>
      </c>
      <c r="H3540" t="b">
        <v>0</v>
      </c>
      <c r="I3540" s="4">
        <v>0</v>
      </c>
      <c r="J3540" s="5">
        <v>2554</v>
      </c>
      <c r="K3540" s="5">
        <v>20</v>
      </c>
      <c r="L3540" s="5">
        <v>10</v>
      </c>
      <c r="M3540">
        <v>2</v>
      </c>
      <c r="N3540" t="str">
        <f>VLOOKUP(טבלה1[[#This Row],[level_id]],Level_id!$A$2:$B$5,2)</f>
        <v>Beginner Level</v>
      </c>
      <c r="O3540" t="str">
        <f>LOWER(טבלה1[[#This Row],[level_desc]])</f>
        <v>beginner level</v>
      </c>
      <c r="P3540" s="3" t="str">
        <f>UPPER(טבלה1[[#This Row],[small letters]])</f>
        <v>BEGINNER LEVEL</v>
      </c>
      <c r="Q3540">
        <f>LEN(טבלה1[[#This Row],[no spaces]])</f>
        <v>14</v>
      </c>
      <c r="R3540" t="str">
        <f>TRIM(טבלה1[[#This Row],[small letters]])</f>
        <v>beginner level</v>
      </c>
      <c r="S3540" s="6">
        <v>1</v>
      </c>
      <c r="T3540" s="12">
        <v>42803</v>
      </c>
      <c r="U3540" s="6">
        <f>DAY(טבלה1[[#This Row],[published_date]])</f>
        <v>9</v>
      </c>
      <c r="V3540" s="6">
        <f>MONTH(טבלה1[[#This Row],[published_date]])</f>
        <v>3</v>
      </c>
      <c r="W3540" s="6">
        <f>YEAR(טבלה1[[#This Row],[published_date]])</f>
        <v>2017</v>
      </c>
      <c r="X3540">
        <v>1</v>
      </c>
      <c r="Y3540" t="str">
        <f>VLOOKUP(טבלה1[[#This Row],[subject_id]],Subject_id!$A$2:$B$5,2)</f>
        <v>Business Finance</v>
      </c>
      <c r="Z3540" s="7">
        <v>43465</v>
      </c>
      <c r="AA3540">
        <f>_xlfn.DAYS(טבלה1[[#This Row],[Removal_date]],טבלה1[[#This Row],[published_date]])</f>
        <v>662</v>
      </c>
      <c r="AB3540" s="4">
        <f>טבלה1[[#This Row],[price]]*טבלה1[[#This Row],[num_subscribers]]</f>
        <v>0</v>
      </c>
    </row>
    <row r="3541" spans="1:28" x14ac:dyDescent="0.3">
      <c r="A3541">
        <v>803028</v>
      </c>
      <c r="B3541" t="s">
        <v>2346</v>
      </c>
      <c r="C3541" t="str">
        <f>LEFT(טבלה1[[#This Row],[course_title]],10)</f>
        <v>Optimizing</v>
      </c>
      <c r="D3541" t="str">
        <f>RIGHT(טבלה1[[#This Row],[course_title]],10)</f>
        <v>our return</v>
      </c>
      <c r="E3541" t="str">
        <f>MID(טבלה1[[#This Row],[course_title]],2,10)</f>
        <v xml:space="preserve">ptimizing </v>
      </c>
      <c r="F3541" t="s">
        <v>2347</v>
      </c>
      <c r="G3541" t="str">
        <f>REPLACE(טבלה1[[#This Row],[url]],19,3,"com")</f>
        <v>https://www.udemy.com/optimizing-investment-to-maximise-your-return/</v>
      </c>
      <c r="H3541" t="b">
        <v>0</v>
      </c>
      <c r="I3541" s="4">
        <v>0</v>
      </c>
      <c r="J3541" s="5">
        <v>1696</v>
      </c>
      <c r="K3541" s="5">
        <v>22</v>
      </c>
      <c r="L3541" s="5">
        <v>11</v>
      </c>
      <c r="M3541">
        <v>1</v>
      </c>
      <c r="N3541" t="str">
        <f>VLOOKUP(טבלה1[[#This Row],[level_id]],Level_id!$A$2:$B$5,2)</f>
        <v>All levels</v>
      </c>
      <c r="O3541" t="str">
        <f>LOWER(טבלה1[[#This Row],[level_desc]])</f>
        <v>all levels</v>
      </c>
      <c r="P3541" s="3" t="str">
        <f>UPPER(טבלה1[[#This Row],[small letters]])</f>
        <v>ALL LEVELS</v>
      </c>
      <c r="Q3541">
        <f>LEN(טבלה1[[#This Row],[no spaces]])</f>
        <v>10</v>
      </c>
      <c r="R3541" t="str">
        <f>TRIM(טבלה1[[#This Row],[small letters]])</f>
        <v>all levels</v>
      </c>
      <c r="S3541" s="6">
        <v>0.63333333300000005</v>
      </c>
      <c r="T3541" s="12">
        <v>42454</v>
      </c>
      <c r="U3541" s="6">
        <f>DAY(טבלה1[[#This Row],[published_date]])</f>
        <v>25</v>
      </c>
      <c r="V3541" s="6">
        <f>MONTH(טבלה1[[#This Row],[published_date]])</f>
        <v>3</v>
      </c>
      <c r="W3541" s="6">
        <f>YEAR(טבלה1[[#This Row],[published_date]])</f>
        <v>2016</v>
      </c>
      <c r="X3541">
        <v>1</v>
      </c>
      <c r="Y3541" t="str">
        <f>VLOOKUP(טבלה1[[#This Row],[subject_id]],Subject_id!$A$2:$B$5,2)</f>
        <v>Business Finance</v>
      </c>
      <c r="Z3541" s="7">
        <v>43734</v>
      </c>
      <c r="AA3541">
        <f>_xlfn.DAYS(טבלה1[[#This Row],[Removal_date]],טבלה1[[#This Row],[published_date]])</f>
        <v>1280</v>
      </c>
      <c r="AB3541" s="4">
        <f>טבלה1[[#This Row],[price]]*טבלה1[[#This Row],[num_subscribers]]</f>
        <v>0</v>
      </c>
    </row>
    <row r="3542" spans="1:28" x14ac:dyDescent="0.3">
      <c r="A3542">
        <v>805336</v>
      </c>
      <c r="B3542" t="s">
        <v>722</v>
      </c>
      <c r="C3542" t="str">
        <f>LEFT(טבלה1[[#This Row],[course_title]],10)</f>
        <v>Introducto</v>
      </c>
      <c r="D3542" t="str">
        <f>RIGHT(טבלה1[[#This Row],[course_title]],10)</f>
        <v>ing Course</v>
      </c>
      <c r="E3542" t="str">
        <f>MID(טבלה1[[#This Row],[course_title]],2,10)</f>
        <v>ntroductor</v>
      </c>
      <c r="F3542" t="s">
        <v>723</v>
      </c>
      <c r="G3542" t="str">
        <f>REPLACE(טבלה1[[#This Row],[url]],19,3,"com")</f>
        <v>https://www.udemy.com/introductory-forex-trading-course/</v>
      </c>
      <c r="H3542" t="b">
        <v>0</v>
      </c>
      <c r="I3542" s="4">
        <v>0</v>
      </c>
      <c r="J3542" s="5">
        <v>5931</v>
      </c>
      <c r="K3542" s="5">
        <v>158</v>
      </c>
      <c r="L3542" s="5">
        <v>15</v>
      </c>
      <c r="M3542">
        <v>2</v>
      </c>
      <c r="N3542" t="str">
        <f>VLOOKUP(טבלה1[[#This Row],[level_id]],Level_id!$A$2:$B$5,2)</f>
        <v>Beginner Level</v>
      </c>
      <c r="O3542" t="str">
        <f>LOWER(טבלה1[[#This Row],[level_desc]])</f>
        <v>beginner level</v>
      </c>
      <c r="P3542" s="3" t="str">
        <f>UPPER(טבלה1[[#This Row],[small letters]])</f>
        <v>BEGINNER LEVEL</v>
      </c>
      <c r="Q3542">
        <f>LEN(טבלה1[[#This Row],[no spaces]])</f>
        <v>14</v>
      </c>
      <c r="R3542" t="str">
        <f>TRIM(טבלה1[[#This Row],[small letters]])</f>
        <v>beginner level</v>
      </c>
      <c r="S3542" s="6">
        <v>3.5</v>
      </c>
      <c r="T3542" s="12">
        <v>42494</v>
      </c>
      <c r="U3542" s="6">
        <f>DAY(טבלה1[[#This Row],[published_date]])</f>
        <v>4</v>
      </c>
      <c r="V3542" s="6">
        <f>MONTH(טבלה1[[#This Row],[published_date]])</f>
        <v>5</v>
      </c>
      <c r="W3542" s="6">
        <f>YEAR(טבלה1[[#This Row],[published_date]])</f>
        <v>2016</v>
      </c>
      <c r="X3542">
        <v>1</v>
      </c>
      <c r="Y3542" t="str">
        <f>VLOOKUP(טבלה1[[#This Row],[subject_id]],Subject_id!$A$2:$B$5,2)</f>
        <v>Business Finance</v>
      </c>
      <c r="Z3542" s="7">
        <v>43245</v>
      </c>
      <c r="AA3542">
        <f>_xlfn.DAYS(טבלה1[[#This Row],[Removal_date]],טבלה1[[#This Row],[published_date]])</f>
        <v>751</v>
      </c>
      <c r="AB3542" s="4">
        <f>טבלה1[[#This Row],[price]]*טבלה1[[#This Row],[num_subscribers]]</f>
        <v>0</v>
      </c>
    </row>
    <row r="3543" spans="1:28" x14ac:dyDescent="0.3">
      <c r="A3543">
        <v>806638</v>
      </c>
      <c r="B3543" t="s">
        <v>3768</v>
      </c>
      <c r="C3543" t="str">
        <f>LEFT(טבלה1[[#This Row],[course_title]],10)</f>
        <v>Blues Mast</v>
      </c>
      <c r="D3543" t="str">
        <f>RIGHT(טבלה1[[#This Row],[course_title]],10)</f>
        <v>ano Course</v>
      </c>
      <c r="E3543" t="str">
        <f>MID(טבלה1[[#This Row],[course_title]],2,10)</f>
        <v>lues Maste</v>
      </c>
      <c r="F3543" t="s">
        <v>3769</v>
      </c>
      <c r="G3543" t="str">
        <f>REPLACE(טבלה1[[#This Row],[url]],19,3,"com")</f>
        <v>https://www.udemy.com/blues-master-basic-techniques-piano-course/</v>
      </c>
      <c r="H3543" t="b">
        <v>0</v>
      </c>
      <c r="I3543" s="4">
        <v>0</v>
      </c>
      <c r="J3543" s="5">
        <v>2618</v>
      </c>
      <c r="K3543" s="5">
        <v>41</v>
      </c>
      <c r="L3543" s="5">
        <v>16</v>
      </c>
      <c r="M3543">
        <v>1</v>
      </c>
      <c r="N3543" t="str">
        <f>VLOOKUP(טבלה1[[#This Row],[level_id]],Level_id!$A$2:$B$5,2)</f>
        <v>All levels</v>
      </c>
      <c r="O3543" t="str">
        <f>LOWER(טבלה1[[#This Row],[level_desc]])</f>
        <v>all levels</v>
      </c>
      <c r="P3543" s="3" t="str">
        <f>UPPER(טבלה1[[#This Row],[small letters]])</f>
        <v>ALL LEVELS</v>
      </c>
      <c r="Q3543">
        <f>LEN(טבלה1[[#This Row],[no spaces]])</f>
        <v>10</v>
      </c>
      <c r="R3543" t="str">
        <f>TRIM(טבלה1[[#This Row],[small letters]])</f>
        <v>all levels</v>
      </c>
      <c r="S3543" s="6">
        <v>1.5</v>
      </c>
      <c r="T3543" s="12">
        <v>42458</v>
      </c>
      <c r="U3543" s="6">
        <f>DAY(טבלה1[[#This Row],[published_date]])</f>
        <v>29</v>
      </c>
      <c r="V3543" s="6">
        <f>MONTH(טבלה1[[#This Row],[published_date]])</f>
        <v>3</v>
      </c>
      <c r="W3543" s="6">
        <f>YEAR(טבלה1[[#This Row],[published_date]])</f>
        <v>2016</v>
      </c>
      <c r="X3543">
        <v>3</v>
      </c>
      <c r="Y3543" t="str">
        <f>VLOOKUP(טבלה1[[#This Row],[subject_id]],Subject_id!$A$2:$B$5,2)</f>
        <v>Musical Instruments</v>
      </c>
      <c r="Z3543" s="7">
        <v>43734</v>
      </c>
      <c r="AA3543">
        <f>_xlfn.DAYS(טבלה1[[#This Row],[Removal_date]],טבלה1[[#This Row],[published_date]])</f>
        <v>1276</v>
      </c>
      <c r="AB3543" s="4">
        <f>טבלה1[[#This Row],[price]]*טבלה1[[#This Row],[num_subscribers]]</f>
        <v>0</v>
      </c>
    </row>
    <row r="3544" spans="1:28" x14ac:dyDescent="0.3">
      <c r="A3544">
        <v>807934</v>
      </c>
      <c r="B3544" t="s">
        <v>4167</v>
      </c>
      <c r="C3544" t="str">
        <f>LEFT(טבלה1[[#This Row],[course_title]],10)</f>
        <v xml:space="preserve">The 80/20 </v>
      </c>
      <c r="D3544" t="str">
        <f>RIGHT(טבלה1[[#This Row],[course_title]],10)</f>
        <v>in 30 Days</v>
      </c>
      <c r="E3544" t="str">
        <f>MID(טבלה1[[#This Row],[course_title]],2,10)</f>
        <v>he 80/20 G</v>
      </c>
      <c r="F3544" t="s">
        <v>4168</v>
      </c>
      <c r="G3544" t="str">
        <f>REPLACE(טבלה1[[#This Row],[url]],19,3,"com")</f>
        <v>https://www.udemy.com/8020guitar/</v>
      </c>
      <c r="H3544" t="b">
        <v>0</v>
      </c>
      <c r="I3544" s="4">
        <v>0</v>
      </c>
      <c r="J3544" s="5">
        <v>2610</v>
      </c>
      <c r="K3544" s="5">
        <v>28</v>
      </c>
      <c r="L3544" s="5">
        <v>24</v>
      </c>
      <c r="M3544">
        <v>1</v>
      </c>
      <c r="N3544" t="str">
        <f>VLOOKUP(טבלה1[[#This Row],[level_id]],Level_id!$A$2:$B$5,2)</f>
        <v>All levels</v>
      </c>
      <c r="O3544" t="str">
        <f>LOWER(טבלה1[[#This Row],[level_desc]])</f>
        <v>all levels</v>
      </c>
      <c r="P3544" s="3" t="str">
        <f>UPPER(טבלה1[[#This Row],[small letters]])</f>
        <v>ALL LEVELS</v>
      </c>
      <c r="Q3544">
        <f>LEN(טבלה1[[#This Row],[no spaces]])</f>
        <v>10</v>
      </c>
      <c r="R3544" t="str">
        <f>TRIM(טבלה1[[#This Row],[small letters]])</f>
        <v>all levels</v>
      </c>
      <c r="S3544" s="6">
        <v>3.5</v>
      </c>
      <c r="T3544" s="12">
        <v>42480</v>
      </c>
      <c r="U3544" s="6">
        <f>DAY(טבלה1[[#This Row],[published_date]])</f>
        <v>20</v>
      </c>
      <c r="V3544" s="6">
        <f>MONTH(טבלה1[[#This Row],[published_date]])</f>
        <v>4</v>
      </c>
      <c r="W3544" s="6">
        <f>YEAR(טבלה1[[#This Row],[published_date]])</f>
        <v>2016</v>
      </c>
      <c r="X3544">
        <v>3</v>
      </c>
      <c r="Y3544" t="str">
        <f>VLOOKUP(טבלה1[[#This Row],[subject_id]],Subject_id!$A$2:$B$5,2)</f>
        <v>Musical Instruments</v>
      </c>
      <c r="Z3544" s="7">
        <v>43734</v>
      </c>
      <c r="AA3544">
        <f>_xlfn.DAYS(טבלה1[[#This Row],[Removal_date]],טבלה1[[#This Row],[published_date]])</f>
        <v>1254</v>
      </c>
      <c r="AB3544" s="4">
        <f>טבלה1[[#This Row],[price]]*טבלה1[[#This Row],[num_subscribers]]</f>
        <v>0</v>
      </c>
    </row>
    <row r="3545" spans="1:28" x14ac:dyDescent="0.3">
      <c r="A3545">
        <v>808622</v>
      </c>
      <c r="B3545" t="s">
        <v>6631</v>
      </c>
      <c r="C3545" t="str">
        <f>LEFT(טבלה1[[#This Row],[course_title]],10)</f>
        <v xml:space="preserve">AngularJS </v>
      </c>
      <c r="D3545" t="str">
        <f>RIGHT(טבלה1[[#This Row],[course_title]],10)</f>
        <v>with Auth0</v>
      </c>
      <c r="E3545" t="str">
        <f>MID(טבלה1[[#This Row],[course_title]],2,10)</f>
        <v>ngularJS A</v>
      </c>
      <c r="F3545" t="s">
        <v>6632</v>
      </c>
      <c r="G3545" t="str">
        <f>REPLACE(טבלה1[[#This Row],[url]],19,3,"com")</f>
        <v>https://www.udemy.com/angularjs-authentication-with-auth0/</v>
      </c>
      <c r="H3545" t="b">
        <v>0</v>
      </c>
      <c r="I3545" s="4">
        <v>0</v>
      </c>
      <c r="J3545" s="5">
        <v>21689</v>
      </c>
      <c r="K3545" s="5">
        <v>1080</v>
      </c>
      <c r="L3545" s="5">
        <v>13</v>
      </c>
      <c r="M3545">
        <v>1</v>
      </c>
      <c r="N3545" t="str">
        <f>VLOOKUP(טבלה1[[#This Row],[level_id]],Level_id!$A$2:$B$5,2)</f>
        <v>All levels</v>
      </c>
      <c r="O3545" t="str">
        <f>LOWER(טבלה1[[#This Row],[level_desc]])</f>
        <v>all levels</v>
      </c>
      <c r="P3545" s="3" t="str">
        <f>UPPER(טבלה1[[#This Row],[small letters]])</f>
        <v>ALL LEVELS</v>
      </c>
      <c r="Q3545">
        <f>LEN(טבלה1[[#This Row],[no spaces]])</f>
        <v>10</v>
      </c>
      <c r="R3545" t="str">
        <f>TRIM(טבלה1[[#This Row],[small letters]])</f>
        <v>all levels</v>
      </c>
      <c r="S3545" s="6">
        <v>1</v>
      </c>
      <c r="T3545" s="12">
        <v>42461</v>
      </c>
      <c r="U3545" s="6">
        <f>DAY(טבלה1[[#This Row],[published_date]])</f>
        <v>1</v>
      </c>
      <c r="V3545" s="6">
        <f>MONTH(טבלה1[[#This Row],[published_date]])</f>
        <v>4</v>
      </c>
      <c r="W3545" s="6">
        <f>YEAR(טבלה1[[#This Row],[published_date]])</f>
        <v>2016</v>
      </c>
      <c r="X3545">
        <v>4</v>
      </c>
      <c r="Y3545" t="str">
        <f>VLOOKUP(טבלה1[[#This Row],[subject_id]],Subject_id!$A$2:$B$5,2)</f>
        <v>Web Development</v>
      </c>
      <c r="Z3545" s="7">
        <v>43734</v>
      </c>
      <c r="AA3545">
        <f>_xlfn.DAYS(טבלה1[[#This Row],[Removal_date]],טבלה1[[#This Row],[published_date]])</f>
        <v>1273</v>
      </c>
      <c r="AB3545" s="4">
        <f>טבלה1[[#This Row],[price]]*טבלה1[[#This Row],[num_subscribers]]</f>
        <v>0</v>
      </c>
    </row>
    <row r="3546" spans="1:28" x14ac:dyDescent="0.3">
      <c r="A3546">
        <v>809216</v>
      </c>
      <c r="B3546" t="s">
        <v>2630</v>
      </c>
      <c r="C3546" t="str">
        <f>LEFT(טבלה1[[#This Row],[course_title]],10)</f>
        <v>Canva: Des</v>
      </c>
      <c r="D3546" t="str">
        <f>RIGHT(טבלה1[[#This Row],[course_title]],10)</f>
        <v>More Fees!</v>
      </c>
      <c r="E3546" t="str">
        <f>MID(טבלה1[[#This Row],[course_title]],2,10)</f>
        <v>anva: Desi</v>
      </c>
      <c r="F3546" t="s">
        <v>2631</v>
      </c>
      <c r="G3546" t="str">
        <f>REPLACE(טבלה1[[#This Row],[url]],19,3,"com")</f>
        <v>https://www.udemy.com/canva-make-album-covers-for-free/</v>
      </c>
      <c r="H3546" t="b">
        <v>0</v>
      </c>
      <c r="I3546" s="4">
        <v>0</v>
      </c>
      <c r="J3546" s="5">
        <v>3103</v>
      </c>
      <c r="K3546" s="5">
        <v>42</v>
      </c>
      <c r="L3546" s="5">
        <v>11</v>
      </c>
      <c r="M3546">
        <v>2</v>
      </c>
      <c r="N3546" t="str">
        <f>VLOOKUP(טבלה1[[#This Row],[level_id]],Level_id!$A$2:$B$5,2)</f>
        <v>Beginner Level</v>
      </c>
      <c r="O3546" t="str">
        <f>LOWER(טבלה1[[#This Row],[level_desc]])</f>
        <v>beginner level</v>
      </c>
      <c r="P3546" s="3" t="str">
        <f>UPPER(טבלה1[[#This Row],[small letters]])</f>
        <v>BEGINNER LEVEL</v>
      </c>
      <c r="Q3546">
        <f>LEN(טבלה1[[#This Row],[no spaces]])</f>
        <v>14</v>
      </c>
      <c r="R3546" t="str">
        <f>TRIM(טבלה1[[#This Row],[small letters]])</f>
        <v>beginner level</v>
      </c>
      <c r="S3546" s="6">
        <v>0.66666666699999999</v>
      </c>
      <c r="T3546" s="12">
        <v>42467</v>
      </c>
      <c r="U3546" s="6">
        <f>DAY(טבלה1[[#This Row],[published_date]])</f>
        <v>7</v>
      </c>
      <c r="V3546" s="6">
        <f>MONTH(טבלה1[[#This Row],[published_date]])</f>
        <v>4</v>
      </c>
      <c r="W3546" s="6">
        <f>YEAR(טבלה1[[#This Row],[published_date]])</f>
        <v>2016</v>
      </c>
      <c r="X3546">
        <v>2</v>
      </c>
      <c r="Y3546" t="str">
        <f>VLOOKUP(טבלה1[[#This Row],[subject_id]],Subject_id!$A$2:$B$5,2)</f>
        <v>Graphic Design</v>
      </c>
      <c r="Z3546" s="7">
        <v>43465</v>
      </c>
      <c r="AA3546">
        <f>_xlfn.DAYS(טבלה1[[#This Row],[Removal_date]],טבלה1[[#This Row],[published_date]])</f>
        <v>998</v>
      </c>
      <c r="AB3546" s="4">
        <f>טבלה1[[#This Row],[price]]*טבלה1[[#This Row],[num_subscribers]]</f>
        <v>0</v>
      </c>
    </row>
    <row r="3547" spans="1:28" x14ac:dyDescent="0.3">
      <c r="A3547">
        <v>811452</v>
      </c>
      <c r="B3547" t="s">
        <v>7219</v>
      </c>
      <c r="C3547" t="str">
        <f>LEFT(טבלה1[[#This Row],[course_title]],10)</f>
        <v>Create Web</v>
      </c>
      <c r="D3547" t="str">
        <f>RIGHT(טבלה1[[#This Row],[course_title]],10)</f>
        <v>du &amp; Hindi</v>
      </c>
      <c r="E3547" t="str">
        <f>MID(טבלה1[[#This Row],[course_title]],2,10)</f>
        <v>reate Webs</v>
      </c>
      <c r="F3547" t="s">
        <v>7220</v>
      </c>
      <c r="G3547" t="str">
        <f>REPLACE(טבלה1[[#This Row],[url]],19,3,"com")</f>
        <v>https://www.udemy.com/create-website-from-scratch-in-urdu-hindi/</v>
      </c>
      <c r="H3547" t="b">
        <v>0</v>
      </c>
      <c r="I3547" s="4">
        <v>0</v>
      </c>
      <c r="J3547" s="5">
        <v>3033</v>
      </c>
      <c r="K3547" s="5">
        <v>91</v>
      </c>
      <c r="L3547" s="5">
        <v>9</v>
      </c>
      <c r="M3547">
        <v>4</v>
      </c>
      <c r="N3547" t="str">
        <f>VLOOKUP(טבלה1[[#This Row],[level_id]],Level_id!$A$2:$B$5,2)</f>
        <v>Intermediate Level</v>
      </c>
      <c r="O3547" t="str">
        <f>LOWER(טבלה1[[#This Row],[level_desc]])</f>
        <v>intermediate level</v>
      </c>
      <c r="P3547" s="3" t="str">
        <f>UPPER(טבלה1[[#This Row],[small letters]])</f>
        <v>INTERMEDIATE LEVEL</v>
      </c>
      <c r="Q3547">
        <f>LEN(טבלה1[[#This Row],[no spaces]])</f>
        <v>18</v>
      </c>
      <c r="R3547" t="str">
        <f>TRIM(טבלה1[[#This Row],[small letters]])</f>
        <v>intermediate level</v>
      </c>
      <c r="S3547" s="6">
        <v>1</v>
      </c>
      <c r="T3547" s="12">
        <v>42526</v>
      </c>
      <c r="U3547" s="6">
        <f>DAY(טבלה1[[#This Row],[published_date]])</f>
        <v>5</v>
      </c>
      <c r="V3547" s="6">
        <f>MONTH(טבלה1[[#This Row],[published_date]])</f>
        <v>6</v>
      </c>
      <c r="W3547" s="6">
        <f>YEAR(טבלה1[[#This Row],[published_date]])</f>
        <v>2016</v>
      </c>
      <c r="X3547">
        <v>4</v>
      </c>
      <c r="Y3547" t="str">
        <f>VLOOKUP(טבלה1[[#This Row],[subject_id]],Subject_id!$A$2:$B$5,2)</f>
        <v>Web Development</v>
      </c>
      <c r="Z3547" s="7">
        <v>44114</v>
      </c>
      <c r="AA3547">
        <f>_xlfn.DAYS(טבלה1[[#This Row],[Removal_date]],טבלה1[[#This Row],[published_date]])</f>
        <v>1588</v>
      </c>
      <c r="AB3547" s="4">
        <f>טבלה1[[#This Row],[price]]*טבלה1[[#This Row],[num_subscribers]]</f>
        <v>0</v>
      </c>
    </row>
    <row r="3548" spans="1:28" x14ac:dyDescent="0.3">
      <c r="A3548">
        <v>824044</v>
      </c>
      <c r="B3548" t="s">
        <v>3936</v>
      </c>
      <c r="C3548" t="str">
        <f>LEFT(טבלה1[[#This Row],[course_title]],10)</f>
        <v>PI-101 Top</v>
      </c>
      <c r="D3548" t="str">
        <f>RIGHT(טבלה1[[#This Row],[course_title]],10)</f>
        <v xml:space="preserve"> Beginners</v>
      </c>
      <c r="E3548" t="str">
        <f>MID(טבלה1[[#This Row],[course_title]],2,10)</f>
        <v xml:space="preserve">I-101 Top </v>
      </c>
      <c r="F3548" t="s">
        <v>3937</v>
      </c>
      <c r="G3548" t="str">
        <f>REPLACE(טבלה1[[#This Row],[url]],19,3,"com")</f>
        <v>https://www.udemy.com/pi-101-piano/</v>
      </c>
      <c r="H3548" t="b">
        <v>0</v>
      </c>
      <c r="I3548" s="4">
        <v>0</v>
      </c>
      <c r="J3548" s="5">
        <v>6292</v>
      </c>
      <c r="K3548" s="5">
        <v>183</v>
      </c>
      <c r="L3548" s="5">
        <v>38</v>
      </c>
      <c r="M3548">
        <v>2</v>
      </c>
      <c r="N3548" t="str">
        <f>VLOOKUP(טבלה1[[#This Row],[level_id]],Level_id!$A$2:$B$5,2)</f>
        <v>Beginner Level</v>
      </c>
      <c r="O3548" t="str">
        <f>LOWER(טבלה1[[#This Row],[level_desc]])</f>
        <v>beginner level</v>
      </c>
      <c r="P3548" s="3" t="str">
        <f>UPPER(טבלה1[[#This Row],[small letters]])</f>
        <v>BEGINNER LEVEL</v>
      </c>
      <c r="Q3548">
        <f>LEN(טבלה1[[#This Row],[no spaces]])</f>
        <v>14</v>
      </c>
      <c r="R3548" t="str">
        <f>TRIM(טבלה1[[#This Row],[small letters]])</f>
        <v>beginner level</v>
      </c>
      <c r="S3548" s="6">
        <v>1</v>
      </c>
      <c r="T3548" s="12">
        <v>42520</v>
      </c>
      <c r="U3548" s="6">
        <f>DAY(טבלה1[[#This Row],[published_date]])</f>
        <v>30</v>
      </c>
      <c r="V3548" s="6">
        <f>MONTH(טבלה1[[#This Row],[published_date]])</f>
        <v>5</v>
      </c>
      <c r="W3548" s="6">
        <f>YEAR(טבלה1[[#This Row],[published_date]])</f>
        <v>2016</v>
      </c>
      <c r="X3548">
        <v>3</v>
      </c>
      <c r="Y3548" t="str">
        <f>VLOOKUP(טבלה1[[#This Row],[subject_id]],Subject_id!$A$2:$B$5,2)</f>
        <v>Musical Instruments</v>
      </c>
      <c r="Z3548" s="7">
        <v>43465</v>
      </c>
      <c r="AA3548">
        <f>_xlfn.DAYS(טבלה1[[#This Row],[Removal_date]],טבלה1[[#This Row],[published_date]])</f>
        <v>945</v>
      </c>
      <c r="AB3548" s="4">
        <f>טבלה1[[#This Row],[price]]*טבלה1[[#This Row],[num_subscribers]]</f>
        <v>0</v>
      </c>
    </row>
    <row r="3549" spans="1:28" x14ac:dyDescent="0.3">
      <c r="A3549">
        <v>826168</v>
      </c>
      <c r="B3549" t="s">
        <v>2202</v>
      </c>
      <c r="C3549" t="str">
        <f>LEFT(טבלה1[[#This Row],[course_title]],10)</f>
        <v>Grundlagen</v>
      </c>
      <c r="D3549" t="str">
        <f>RIGHT(טבלה1[[#This Row],[course_title]],10)</f>
        <v>Ã¤ngigkeit</v>
      </c>
      <c r="E3549" t="str">
        <f>MID(טבלה1[[#This Row],[course_title]],2,10)</f>
        <v xml:space="preserve">rundlagen </v>
      </c>
      <c r="F3549" t="s">
        <v>2203</v>
      </c>
      <c r="G3549" t="str">
        <f>REPLACE(טבלה1[[#This Row],[url]],19,3,"com")</f>
        <v>https://www.udemy.com/grundlagen-der-finanziellen-unabhangigkeit/</v>
      </c>
      <c r="H3549" t="b">
        <v>0</v>
      </c>
      <c r="I3549" s="4">
        <v>0</v>
      </c>
      <c r="J3549" s="5">
        <v>1059</v>
      </c>
      <c r="K3549" s="5">
        <v>96</v>
      </c>
      <c r="L3549" s="5">
        <v>9</v>
      </c>
      <c r="M3549">
        <v>1</v>
      </c>
      <c r="N3549" t="str">
        <f>VLOOKUP(טבלה1[[#This Row],[level_id]],Level_id!$A$2:$B$5,2)</f>
        <v>All levels</v>
      </c>
      <c r="O3549" t="str">
        <f>LOWER(טבלה1[[#This Row],[level_desc]])</f>
        <v>all levels</v>
      </c>
      <c r="P3549" s="3" t="str">
        <f>UPPER(טבלה1[[#This Row],[small letters]])</f>
        <v>ALL LEVELS</v>
      </c>
      <c r="Q3549">
        <f>LEN(טבלה1[[#This Row],[no spaces]])</f>
        <v>10</v>
      </c>
      <c r="R3549" t="str">
        <f>TRIM(טבלה1[[#This Row],[small letters]])</f>
        <v>all levels</v>
      </c>
      <c r="S3549" s="6">
        <v>1.5</v>
      </c>
      <c r="T3549" s="12">
        <v>42481</v>
      </c>
      <c r="U3549" s="6">
        <f>DAY(טבלה1[[#This Row],[published_date]])</f>
        <v>21</v>
      </c>
      <c r="V3549" s="6">
        <f>MONTH(טבלה1[[#This Row],[published_date]])</f>
        <v>4</v>
      </c>
      <c r="W3549" s="6">
        <f>YEAR(טבלה1[[#This Row],[published_date]])</f>
        <v>2016</v>
      </c>
      <c r="X3549">
        <v>1</v>
      </c>
      <c r="Y3549" t="str">
        <f>VLOOKUP(טבלה1[[#This Row],[subject_id]],Subject_id!$A$2:$B$5,2)</f>
        <v>Business Finance</v>
      </c>
      <c r="Z3549" s="7">
        <v>43734</v>
      </c>
      <c r="AA3549">
        <f>_xlfn.DAYS(טבלה1[[#This Row],[Removal_date]],טבלה1[[#This Row],[published_date]])</f>
        <v>1253</v>
      </c>
      <c r="AB3549" s="4">
        <f>טבלה1[[#This Row],[price]]*טבלה1[[#This Row],[num_subscribers]]</f>
        <v>0</v>
      </c>
    </row>
    <row r="3550" spans="1:28" x14ac:dyDescent="0.3">
      <c r="A3550">
        <v>828254</v>
      </c>
      <c r="B3550" t="s">
        <v>724</v>
      </c>
      <c r="C3550" t="str">
        <f>LEFT(טבלה1[[#This Row],[course_title]],10)</f>
        <v xml:space="preserve">Budgeting </v>
      </c>
      <c r="D3550" t="str">
        <f>RIGHT(טבלה1[[#This Row],[course_title]],10)</f>
        <v>ld Wealth!</v>
      </c>
      <c r="E3550" t="str">
        <f>MID(טבלה1[[#This Row],[course_title]],2,10)</f>
        <v>udgeting H</v>
      </c>
      <c r="F3550" t="s">
        <v>725</v>
      </c>
      <c r="G3550" t="str">
        <f>REPLACE(טבלה1[[#This Row],[url]],19,3,"com")</f>
        <v>https://www.udemy.com/budgeting-wealth/</v>
      </c>
      <c r="H3550" t="b">
        <v>0</v>
      </c>
      <c r="I3550" s="4">
        <v>0</v>
      </c>
      <c r="J3550" s="5">
        <v>4931</v>
      </c>
      <c r="K3550" s="5">
        <v>154</v>
      </c>
      <c r="L3550" s="5">
        <v>7</v>
      </c>
      <c r="M3550">
        <v>2</v>
      </c>
      <c r="N3550" t="str">
        <f>VLOOKUP(טבלה1[[#This Row],[level_id]],Level_id!$A$2:$B$5,2)</f>
        <v>Beginner Level</v>
      </c>
      <c r="O3550" t="str">
        <f>LOWER(טבלה1[[#This Row],[level_desc]])</f>
        <v>beginner level</v>
      </c>
      <c r="P3550" s="3" t="str">
        <f>UPPER(טבלה1[[#This Row],[small letters]])</f>
        <v>BEGINNER LEVEL</v>
      </c>
      <c r="Q3550">
        <f>LEN(טבלה1[[#This Row],[no spaces]])</f>
        <v>14</v>
      </c>
      <c r="R3550" t="str">
        <f>TRIM(טבלה1[[#This Row],[small letters]])</f>
        <v>beginner level</v>
      </c>
      <c r="S3550" s="6">
        <v>0.53333333299999997</v>
      </c>
      <c r="T3550" s="12">
        <v>42521</v>
      </c>
      <c r="U3550" s="6">
        <f>DAY(טבלה1[[#This Row],[published_date]])</f>
        <v>31</v>
      </c>
      <c r="V3550" s="6">
        <f>MONTH(טבלה1[[#This Row],[published_date]])</f>
        <v>5</v>
      </c>
      <c r="W3550" s="6">
        <f>YEAR(טבלה1[[#This Row],[published_date]])</f>
        <v>2016</v>
      </c>
      <c r="X3550">
        <v>1</v>
      </c>
      <c r="Y3550" t="str">
        <f>VLOOKUP(טבלה1[[#This Row],[subject_id]],Subject_id!$A$2:$B$5,2)</f>
        <v>Business Finance</v>
      </c>
      <c r="Z3550" s="7">
        <v>43245</v>
      </c>
      <c r="AA3550">
        <f>_xlfn.DAYS(טבלה1[[#This Row],[Removal_date]],טבלה1[[#This Row],[published_date]])</f>
        <v>724</v>
      </c>
      <c r="AB3550" s="4">
        <f>טבלה1[[#This Row],[price]]*טבלה1[[#This Row],[num_subscribers]]</f>
        <v>0</v>
      </c>
    </row>
    <row r="3551" spans="1:28" x14ac:dyDescent="0.3">
      <c r="A3551">
        <v>829616</v>
      </c>
      <c r="B3551" t="s">
        <v>4368</v>
      </c>
      <c r="C3551" t="str">
        <f>LEFT(טבלה1[[#This Row],[course_title]],10)</f>
        <v>Aprendiend</v>
      </c>
      <c r="D3551" t="str">
        <f>RIGHT(טבלה1[[#This Row],[course_title]],10)</f>
        <v>entamiento</v>
      </c>
      <c r="E3551" t="str">
        <f>MID(טבלה1[[#This Row],[course_title]],2,10)</f>
        <v>prendiendo</v>
      </c>
      <c r="F3551" t="s">
        <v>4369</v>
      </c>
      <c r="G3551" t="str">
        <f>REPLACE(טבלה1[[#This Row],[url]],19,3,"com")</f>
        <v>https://www.udemy.com/aprendiendo-piano-ejercicios-de-calentamiento/</v>
      </c>
      <c r="H3551" t="b">
        <v>0</v>
      </c>
      <c r="I3551" s="4">
        <v>0</v>
      </c>
      <c r="J3551" s="5">
        <v>1876</v>
      </c>
      <c r="K3551" s="5">
        <v>109</v>
      </c>
      <c r="L3551" s="5">
        <v>11</v>
      </c>
      <c r="M3551">
        <v>2</v>
      </c>
      <c r="N3551" t="str">
        <f>VLOOKUP(טבלה1[[#This Row],[level_id]],Level_id!$A$2:$B$5,2)</f>
        <v>Beginner Level</v>
      </c>
      <c r="O3551" t="str">
        <f>LOWER(טבלה1[[#This Row],[level_desc]])</f>
        <v>beginner level</v>
      </c>
      <c r="P3551" s="3" t="str">
        <f>UPPER(טבלה1[[#This Row],[small letters]])</f>
        <v>BEGINNER LEVEL</v>
      </c>
      <c r="Q3551">
        <f>LEN(טבלה1[[#This Row],[no spaces]])</f>
        <v>14</v>
      </c>
      <c r="R3551" t="str">
        <f>TRIM(טבלה1[[#This Row],[small letters]])</f>
        <v>beginner level</v>
      </c>
      <c r="S3551" s="6">
        <v>0.55000000000000004</v>
      </c>
      <c r="T3551" s="12">
        <v>42487</v>
      </c>
      <c r="U3551" s="6">
        <f>DAY(טבלה1[[#This Row],[published_date]])</f>
        <v>27</v>
      </c>
      <c r="V3551" s="6">
        <f>MONTH(טבלה1[[#This Row],[published_date]])</f>
        <v>4</v>
      </c>
      <c r="W3551" s="6">
        <f>YEAR(טבלה1[[#This Row],[published_date]])</f>
        <v>2016</v>
      </c>
      <c r="X3551">
        <v>3</v>
      </c>
      <c r="Y3551" t="str">
        <f>VLOOKUP(טבלה1[[#This Row],[subject_id]],Subject_id!$A$2:$B$5,2)</f>
        <v>Musical Instruments</v>
      </c>
      <c r="Z3551" s="7">
        <v>43465</v>
      </c>
      <c r="AA3551">
        <f>_xlfn.DAYS(טבלה1[[#This Row],[Removal_date]],טבלה1[[#This Row],[published_date]])</f>
        <v>978</v>
      </c>
      <c r="AB3551" s="4">
        <f>טבלה1[[#This Row],[price]]*טבלה1[[#This Row],[num_subscribers]]</f>
        <v>0</v>
      </c>
    </row>
    <row r="3552" spans="1:28" x14ac:dyDescent="0.3">
      <c r="A3552">
        <v>829962</v>
      </c>
      <c r="B3552" t="s">
        <v>4108</v>
      </c>
      <c r="C3552" t="str">
        <f>LEFT(טבלה1[[#This Row],[course_title]],10)</f>
        <v>Darbuka Dr</v>
      </c>
      <c r="D3552" t="str">
        <f>RIGHT(טבלה1[[#This Row],[course_title]],10)</f>
        <v>ka Dounbek</v>
      </c>
      <c r="E3552" t="str">
        <f>MID(טבלה1[[#This Row],[course_title]],2,10)</f>
        <v>arbuka Dru</v>
      </c>
      <c r="F3552" t="s">
        <v>4109</v>
      </c>
      <c r="G3552" t="str">
        <f>REPLACE(טבלה1[[#This Row],[url]],19,3,"com")</f>
        <v>https://www.udemy.com/learning-the-darbuka-dounbek-drum/</v>
      </c>
      <c r="H3552" t="b">
        <v>0</v>
      </c>
      <c r="I3552" s="4">
        <v>0</v>
      </c>
      <c r="J3552" s="5">
        <v>1094</v>
      </c>
      <c r="K3552" s="5">
        <v>45</v>
      </c>
      <c r="L3552" s="5">
        <v>11</v>
      </c>
      <c r="M3552">
        <v>2</v>
      </c>
      <c r="N3552" t="str">
        <f>VLOOKUP(טבלה1[[#This Row],[level_id]],Level_id!$A$2:$B$5,2)</f>
        <v>Beginner Level</v>
      </c>
      <c r="O3552" t="str">
        <f>LOWER(טבלה1[[#This Row],[level_desc]])</f>
        <v>beginner level</v>
      </c>
      <c r="P3552" s="3" t="str">
        <f>UPPER(טבלה1[[#This Row],[small letters]])</f>
        <v>BEGINNER LEVEL</v>
      </c>
      <c r="Q3552">
        <f>LEN(טבלה1[[#This Row],[no spaces]])</f>
        <v>14</v>
      </c>
      <c r="R3552" t="str">
        <f>TRIM(טבלה1[[#This Row],[small letters]])</f>
        <v>beginner level</v>
      </c>
      <c r="S3552" s="6">
        <v>1</v>
      </c>
      <c r="T3552" s="12">
        <v>42483</v>
      </c>
      <c r="U3552" s="6">
        <f>DAY(טבלה1[[#This Row],[published_date]])</f>
        <v>23</v>
      </c>
      <c r="V3552" s="6">
        <f>MONTH(טבלה1[[#This Row],[published_date]])</f>
        <v>4</v>
      </c>
      <c r="W3552" s="6">
        <f>YEAR(טבלה1[[#This Row],[published_date]])</f>
        <v>2016</v>
      </c>
      <c r="X3552">
        <v>3</v>
      </c>
      <c r="Y3552" t="str">
        <f>VLOOKUP(טבלה1[[#This Row],[subject_id]],Subject_id!$A$2:$B$5,2)</f>
        <v>Musical Instruments</v>
      </c>
      <c r="Z3552" s="7">
        <v>43465</v>
      </c>
      <c r="AA3552">
        <f>_xlfn.DAYS(טבלה1[[#This Row],[Removal_date]],טבלה1[[#This Row],[published_date]])</f>
        <v>982</v>
      </c>
      <c r="AB3552" s="4">
        <f>טבלה1[[#This Row],[price]]*טבלה1[[#This Row],[num_subscribers]]</f>
        <v>0</v>
      </c>
    </row>
    <row r="3553" spans="1:28" x14ac:dyDescent="0.3">
      <c r="A3553">
        <v>830870</v>
      </c>
      <c r="B3553" t="s">
        <v>878</v>
      </c>
      <c r="C3553" t="str">
        <f>LEFT(טבלה1[[#This Row],[course_title]],10)</f>
        <v>Forex Trad</v>
      </c>
      <c r="D3553" t="str">
        <f>RIGHT(טבלה1[[#This Row],[course_title]],10)</f>
        <v>al Trading</v>
      </c>
      <c r="E3553" t="str">
        <f>MID(טבלה1[[#This Row],[course_title]],2,10)</f>
        <v>orex Tradi</v>
      </c>
      <c r="F3553" t="s">
        <v>879</v>
      </c>
      <c r="G3553" t="str">
        <f>REPLACE(טבלה1[[#This Row],[url]],19,3,"com")</f>
        <v>https://www.udemy.com/forex-trading-for-beginners-technical-trading/</v>
      </c>
      <c r="H3553" t="b">
        <v>0</v>
      </c>
      <c r="I3553" s="4">
        <v>0</v>
      </c>
      <c r="J3553" s="5">
        <v>1685</v>
      </c>
      <c r="K3553" s="5">
        <v>29</v>
      </c>
      <c r="L3553" s="5">
        <v>16</v>
      </c>
      <c r="M3553">
        <v>2</v>
      </c>
      <c r="N3553" t="str">
        <f>VLOOKUP(טבלה1[[#This Row],[level_id]],Level_id!$A$2:$B$5,2)</f>
        <v>Beginner Level</v>
      </c>
      <c r="O3553" t="str">
        <f>LOWER(טבלה1[[#This Row],[level_desc]])</f>
        <v>beginner level</v>
      </c>
      <c r="P3553" s="3" t="str">
        <f>UPPER(טבלה1[[#This Row],[small letters]])</f>
        <v>BEGINNER LEVEL</v>
      </c>
      <c r="Q3553">
        <f>LEN(טבלה1[[#This Row],[no spaces]])</f>
        <v>14</v>
      </c>
      <c r="R3553" t="str">
        <f>TRIM(טבלה1[[#This Row],[small letters]])</f>
        <v>beginner level</v>
      </c>
      <c r="S3553" s="6">
        <v>2</v>
      </c>
      <c r="T3553" s="12">
        <v>42488</v>
      </c>
      <c r="U3553" s="6">
        <f>DAY(טבלה1[[#This Row],[published_date]])</f>
        <v>28</v>
      </c>
      <c r="V3553" s="6">
        <f>MONTH(טבלה1[[#This Row],[published_date]])</f>
        <v>4</v>
      </c>
      <c r="W3553" s="6">
        <f>YEAR(טבלה1[[#This Row],[published_date]])</f>
        <v>2016</v>
      </c>
      <c r="X3553">
        <v>1</v>
      </c>
      <c r="Y3553" t="str">
        <f>VLOOKUP(טבלה1[[#This Row],[subject_id]],Subject_id!$A$2:$B$5,2)</f>
        <v>Business Finance</v>
      </c>
      <c r="Z3553" s="7">
        <v>43465</v>
      </c>
      <c r="AA3553">
        <f>_xlfn.DAYS(טבלה1[[#This Row],[Removal_date]],טבלה1[[#This Row],[published_date]])</f>
        <v>977</v>
      </c>
      <c r="AB3553" s="4">
        <f>טבלה1[[#This Row],[price]]*טבלה1[[#This Row],[num_subscribers]]</f>
        <v>0</v>
      </c>
    </row>
    <row r="3554" spans="1:28" x14ac:dyDescent="0.3">
      <c r="A3554">
        <v>831170</v>
      </c>
      <c r="B3554" t="s">
        <v>948</v>
      </c>
      <c r="C3554" t="str">
        <f>LEFT(טבלה1[[#This Row],[course_title]],10)</f>
        <v>CurrencyFa</v>
      </c>
      <c r="D3554" t="str">
        <f>RIGHT(טבלה1[[#This Row],[course_title]],10)</f>
        <v>currencies</v>
      </c>
      <c r="E3554" t="str">
        <f>MID(טבלה1[[#This Row],[course_title]],2,10)</f>
        <v>urrencyFai</v>
      </c>
      <c r="F3554" t="s">
        <v>949</v>
      </c>
      <c r="G3554" t="str">
        <f>REPLACE(טבלה1[[#This Row],[url]],19,3,"com")</f>
        <v>https://www.udemy.com/currencyfair-currency-exchange/</v>
      </c>
      <c r="H3554" t="b">
        <v>0</v>
      </c>
      <c r="I3554" s="4">
        <v>0</v>
      </c>
      <c r="J3554" s="5">
        <v>1730</v>
      </c>
      <c r="K3554" s="5">
        <v>34</v>
      </c>
      <c r="L3554" s="5">
        <v>11</v>
      </c>
      <c r="M3554">
        <v>1</v>
      </c>
      <c r="N3554" t="str">
        <f>VLOOKUP(טבלה1[[#This Row],[level_id]],Level_id!$A$2:$B$5,2)</f>
        <v>All levels</v>
      </c>
      <c r="O3554" t="str">
        <f>LOWER(טבלה1[[#This Row],[level_desc]])</f>
        <v>all levels</v>
      </c>
      <c r="P3554" s="3" t="str">
        <f>UPPER(טבלה1[[#This Row],[small letters]])</f>
        <v>ALL LEVELS</v>
      </c>
      <c r="Q3554">
        <f>LEN(טבלה1[[#This Row],[no spaces]])</f>
        <v>10</v>
      </c>
      <c r="R3554" t="str">
        <f>TRIM(טבלה1[[#This Row],[small letters]])</f>
        <v>all levels</v>
      </c>
      <c r="S3554" s="6">
        <v>0.66666666699999999</v>
      </c>
      <c r="T3554" s="12">
        <v>42495</v>
      </c>
      <c r="U3554" s="6">
        <f>DAY(טבלה1[[#This Row],[published_date]])</f>
        <v>5</v>
      </c>
      <c r="V3554" s="6">
        <f>MONTH(טבלה1[[#This Row],[published_date]])</f>
        <v>5</v>
      </c>
      <c r="W3554" s="6">
        <f>YEAR(טבלה1[[#This Row],[published_date]])</f>
        <v>2016</v>
      </c>
      <c r="X3554">
        <v>1</v>
      </c>
      <c r="Y3554" t="str">
        <f>VLOOKUP(טבלה1[[#This Row],[subject_id]],Subject_id!$A$2:$B$5,2)</f>
        <v>Business Finance</v>
      </c>
      <c r="Z3554" s="7">
        <v>43318</v>
      </c>
      <c r="AA3554">
        <f>_xlfn.DAYS(טבלה1[[#This Row],[Removal_date]],טבלה1[[#This Row],[published_date]])</f>
        <v>823</v>
      </c>
      <c r="AB3554" s="4">
        <f>טבלה1[[#This Row],[price]]*טבלה1[[#This Row],[num_subscribers]]</f>
        <v>0</v>
      </c>
    </row>
    <row r="3555" spans="1:28" x14ac:dyDescent="0.3">
      <c r="A3555">
        <v>837950</v>
      </c>
      <c r="B3555" t="s">
        <v>7003</v>
      </c>
      <c r="C3555" t="str">
        <f>LEFT(טבלה1[[#This Row],[course_title]],10)</f>
        <v xml:space="preserve">Customizr </v>
      </c>
      <c r="D3555" t="str">
        <f>RIGHT(טבלה1[[#This Row],[course_title]],10)</f>
        <v>tive theme</v>
      </c>
      <c r="E3555" t="str">
        <f>MID(טבלה1[[#This Row],[course_title]],2,10)</f>
        <v>ustomizr -</v>
      </c>
      <c r="F3555" t="s">
        <v>7004</v>
      </c>
      <c r="G3555" t="str">
        <f>REPLACE(טבלה1[[#This Row],[url]],19,3,"com")</f>
        <v>https://www.udemy.com/wpcustomizrcourse/</v>
      </c>
      <c r="H3555" t="b">
        <v>0</v>
      </c>
      <c r="I3555" s="4">
        <v>0</v>
      </c>
      <c r="J3555" s="5">
        <v>4735</v>
      </c>
      <c r="K3555" s="5">
        <v>81</v>
      </c>
      <c r="L3555" s="5">
        <v>69</v>
      </c>
      <c r="M3555">
        <v>2</v>
      </c>
      <c r="N3555" t="str">
        <f>VLOOKUP(טבלה1[[#This Row],[level_id]],Level_id!$A$2:$B$5,2)</f>
        <v>Beginner Level</v>
      </c>
      <c r="O3555" t="str">
        <f>LOWER(טבלה1[[#This Row],[level_desc]])</f>
        <v>beginner level</v>
      </c>
      <c r="P3555" s="3" t="str">
        <f>UPPER(טבלה1[[#This Row],[small letters]])</f>
        <v>BEGINNER LEVEL</v>
      </c>
      <c r="Q3555">
        <f>LEN(טבלה1[[#This Row],[no spaces]])</f>
        <v>14</v>
      </c>
      <c r="R3555" t="str">
        <f>TRIM(טבלה1[[#This Row],[small letters]])</f>
        <v>beginner level</v>
      </c>
      <c r="S3555" s="6">
        <v>5</v>
      </c>
      <c r="T3555" s="12">
        <v>42495</v>
      </c>
      <c r="U3555" s="6">
        <f>DAY(טבלה1[[#This Row],[published_date]])</f>
        <v>5</v>
      </c>
      <c r="V3555" s="6">
        <f>MONTH(טבלה1[[#This Row],[published_date]])</f>
        <v>5</v>
      </c>
      <c r="W3555" s="6">
        <f>YEAR(טבלה1[[#This Row],[published_date]])</f>
        <v>2016</v>
      </c>
      <c r="X3555">
        <v>4</v>
      </c>
      <c r="Y3555" t="str">
        <f>VLOOKUP(טבלה1[[#This Row],[subject_id]],Subject_id!$A$2:$B$5,2)</f>
        <v>Web Development</v>
      </c>
      <c r="Z3555" s="7">
        <v>43465</v>
      </c>
      <c r="AA3555">
        <f>_xlfn.DAYS(טבלה1[[#This Row],[Removal_date]],טבלה1[[#This Row],[published_date]])</f>
        <v>970</v>
      </c>
      <c r="AB3555" s="4">
        <f>טבלה1[[#This Row],[price]]*טבלה1[[#This Row],[num_subscribers]]</f>
        <v>0</v>
      </c>
    </row>
    <row r="3556" spans="1:28" x14ac:dyDescent="0.3">
      <c r="A3556">
        <v>839536</v>
      </c>
      <c r="B3556" t="s">
        <v>2793</v>
      </c>
      <c r="C3556" t="str">
        <f>LEFT(טבלה1[[#This Row],[course_title]],10)</f>
        <v>Start Maki</v>
      </c>
      <c r="D3556" t="str">
        <f>RIGHT(טבלה1[[#This Row],[course_title]],10)</f>
        <v>udio Paint</v>
      </c>
      <c r="E3556" t="str">
        <f>MID(טבלה1[[#This Row],[course_title]],2,10)</f>
        <v>tart Makin</v>
      </c>
      <c r="F3556" t="s">
        <v>2794</v>
      </c>
      <c r="G3556" t="str">
        <f>REPLACE(טבלה1[[#This Row],[url]],19,3,"com")</f>
        <v>https://www.udemy.com/start-making-comics/</v>
      </c>
      <c r="H3556" t="b">
        <v>0</v>
      </c>
      <c r="I3556" s="4">
        <v>0</v>
      </c>
      <c r="J3556" s="5">
        <v>5301</v>
      </c>
      <c r="K3556" s="5">
        <v>125</v>
      </c>
      <c r="L3556" s="5">
        <v>77</v>
      </c>
      <c r="M3556">
        <v>1</v>
      </c>
      <c r="N3556" t="str">
        <f>VLOOKUP(טבלה1[[#This Row],[level_id]],Level_id!$A$2:$B$5,2)</f>
        <v>All levels</v>
      </c>
      <c r="O3556" t="str">
        <f>LOWER(טבלה1[[#This Row],[level_desc]])</f>
        <v>all levels</v>
      </c>
      <c r="P3556" s="3" t="str">
        <f>UPPER(טבלה1[[#This Row],[small letters]])</f>
        <v>ALL LEVELS</v>
      </c>
      <c r="Q3556">
        <f>LEN(טבלה1[[#This Row],[no spaces]])</f>
        <v>10</v>
      </c>
      <c r="R3556" t="str">
        <f>TRIM(טבלה1[[#This Row],[small letters]])</f>
        <v>all levels</v>
      </c>
      <c r="S3556" s="6">
        <v>6.5</v>
      </c>
      <c r="T3556" s="12">
        <v>42542</v>
      </c>
      <c r="U3556" s="6">
        <f>DAY(טבלה1[[#This Row],[published_date]])</f>
        <v>21</v>
      </c>
      <c r="V3556" s="6">
        <f>MONTH(טבלה1[[#This Row],[published_date]])</f>
        <v>6</v>
      </c>
      <c r="W3556" s="6">
        <f>YEAR(טבלה1[[#This Row],[published_date]])</f>
        <v>2016</v>
      </c>
      <c r="X3556">
        <v>2</v>
      </c>
      <c r="Y3556" t="str">
        <f>VLOOKUP(טבלה1[[#This Row],[subject_id]],Subject_id!$A$2:$B$5,2)</f>
        <v>Graphic Design</v>
      </c>
      <c r="Z3556" s="7">
        <v>43734</v>
      </c>
      <c r="AA3556">
        <f>_xlfn.DAYS(טבלה1[[#This Row],[Removal_date]],טבלה1[[#This Row],[published_date]])</f>
        <v>1192</v>
      </c>
      <c r="AB3556" s="4">
        <f>טבלה1[[#This Row],[price]]*טבלה1[[#This Row],[num_subscribers]]</f>
        <v>0</v>
      </c>
    </row>
    <row r="3557" spans="1:28" x14ac:dyDescent="0.3">
      <c r="A3557">
        <v>846210</v>
      </c>
      <c r="B3557" t="s">
        <v>7083</v>
      </c>
      <c r="C3557" t="str">
        <f>LEFT(טבלה1[[#This Row],[course_title]],10)</f>
        <v>Learn HTML</v>
      </c>
      <c r="D3557" t="str">
        <f>RIGHT(טבלה1[[#This Row],[course_title]],10)</f>
        <v>n 2 hours!</v>
      </c>
      <c r="E3557" t="str">
        <f>MID(טבלה1[[#This Row],[course_title]],2,10)</f>
        <v xml:space="preserve">earn HTML </v>
      </c>
      <c r="F3557" t="s">
        <v>7084</v>
      </c>
      <c r="G3557" t="str">
        <f>REPLACE(טבלה1[[#This Row],[url]],19,3,"com")</f>
        <v>https://www.udemy.com/learn-html5-in-2-hours/</v>
      </c>
      <c r="H3557" t="b">
        <v>0</v>
      </c>
      <c r="I3557" s="4">
        <v>0</v>
      </c>
      <c r="J3557" s="5">
        <v>5351</v>
      </c>
      <c r="K3557" s="5">
        <v>235</v>
      </c>
      <c r="L3557" s="5">
        <v>13</v>
      </c>
      <c r="M3557">
        <v>2</v>
      </c>
      <c r="N3557" t="str">
        <f>VLOOKUP(טבלה1[[#This Row],[level_id]],Level_id!$A$2:$B$5,2)</f>
        <v>Beginner Level</v>
      </c>
      <c r="O3557" t="str">
        <f>LOWER(טבלה1[[#This Row],[level_desc]])</f>
        <v>beginner level</v>
      </c>
      <c r="P3557" s="3" t="str">
        <f>UPPER(טבלה1[[#This Row],[small letters]])</f>
        <v>BEGINNER LEVEL</v>
      </c>
      <c r="Q3557">
        <f>LEN(טבלה1[[#This Row],[no spaces]])</f>
        <v>14</v>
      </c>
      <c r="R3557" t="str">
        <f>TRIM(טבלה1[[#This Row],[small letters]])</f>
        <v>beginner level</v>
      </c>
      <c r="S3557" s="6">
        <v>1.5</v>
      </c>
      <c r="T3557" s="12">
        <v>42507</v>
      </c>
      <c r="U3557" s="6">
        <f>DAY(טבלה1[[#This Row],[published_date]])</f>
        <v>17</v>
      </c>
      <c r="V3557" s="6">
        <f>MONTH(טבלה1[[#This Row],[published_date]])</f>
        <v>5</v>
      </c>
      <c r="W3557" s="6">
        <f>YEAR(טבלה1[[#This Row],[published_date]])</f>
        <v>2016</v>
      </c>
      <c r="X3557">
        <v>4</v>
      </c>
      <c r="Y3557" t="str">
        <f>VLOOKUP(טבלה1[[#This Row],[subject_id]],Subject_id!$A$2:$B$5,2)</f>
        <v>Web Development</v>
      </c>
      <c r="Z3557" s="7">
        <v>43465</v>
      </c>
      <c r="AA3557">
        <f>_xlfn.DAYS(טבלה1[[#This Row],[Removal_date]],טבלה1[[#This Row],[published_date]])</f>
        <v>958</v>
      </c>
      <c r="AB3557" s="4">
        <f>טבלה1[[#This Row],[price]]*טבלה1[[#This Row],[num_subscribers]]</f>
        <v>0</v>
      </c>
    </row>
    <row r="3558" spans="1:28" x14ac:dyDescent="0.3">
      <c r="A3558">
        <v>851106</v>
      </c>
      <c r="B3558" t="s">
        <v>512</v>
      </c>
      <c r="C3558" t="str">
        <f>LEFT(טבלה1[[#This Row],[course_title]],10)</f>
        <v>Investment</v>
      </c>
      <c r="D3558" t="str">
        <f>RIGHT(טבלה1[[#This Row],[course_title]],10)</f>
        <v>wdfunding)</v>
      </c>
      <c r="E3558" t="str">
        <f>MID(טבלה1[[#This Row],[course_title]],2,10)</f>
        <v xml:space="preserve">nvestment </v>
      </c>
      <c r="F3558" t="s">
        <v>513</v>
      </c>
      <c r="G3558" t="str">
        <f>REPLACE(טבלה1[[#This Row],[url]],19,3,"com")</f>
        <v>https://www.udemy.com/crowdfund-investing-101-the-basics-of-equity-crowdfunding/</v>
      </c>
      <c r="H3558" t="b">
        <v>0</v>
      </c>
      <c r="I3558" s="4">
        <v>0</v>
      </c>
      <c r="J3558" s="5">
        <v>4607</v>
      </c>
      <c r="K3558" s="5">
        <v>181</v>
      </c>
      <c r="L3558" s="5">
        <v>11</v>
      </c>
      <c r="M3558">
        <v>2</v>
      </c>
      <c r="N3558" t="str">
        <f>VLOOKUP(טבלה1[[#This Row],[level_id]],Level_id!$A$2:$B$5,2)</f>
        <v>Beginner Level</v>
      </c>
      <c r="O3558" t="str">
        <f>LOWER(טבלה1[[#This Row],[level_desc]])</f>
        <v>beginner level</v>
      </c>
      <c r="P3558" s="3" t="str">
        <f>UPPER(טבלה1[[#This Row],[small letters]])</f>
        <v>BEGINNER LEVEL</v>
      </c>
      <c r="Q3558">
        <f>LEN(טבלה1[[#This Row],[no spaces]])</f>
        <v>14</v>
      </c>
      <c r="R3558" t="str">
        <f>TRIM(טבלה1[[#This Row],[small letters]])</f>
        <v>beginner level</v>
      </c>
      <c r="S3558" s="6">
        <v>0.53333333299999997</v>
      </c>
      <c r="T3558" s="12">
        <v>42507</v>
      </c>
      <c r="U3558" s="6">
        <f>DAY(טבלה1[[#This Row],[published_date]])</f>
        <v>17</v>
      </c>
      <c r="V3558" s="6">
        <f>MONTH(טבלה1[[#This Row],[published_date]])</f>
        <v>5</v>
      </c>
      <c r="W3558" s="6">
        <f>YEAR(טבלה1[[#This Row],[published_date]])</f>
        <v>2016</v>
      </c>
      <c r="X3558">
        <v>1</v>
      </c>
      <c r="Y3558" t="str">
        <f>VLOOKUP(טבלה1[[#This Row],[subject_id]],Subject_id!$A$2:$B$5,2)</f>
        <v>Business Finance</v>
      </c>
      <c r="Z3558" s="7">
        <v>43245</v>
      </c>
      <c r="AA3558">
        <f>_xlfn.DAYS(טבלה1[[#This Row],[Removal_date]],טבלה1[[#This Row],[published_date]])</f>
        <v>738</v>
      </c>
      <c r="AB3558" s="4">
        <f>טבלה1[[#This Row],[price]]*טבלה1[[#This Row],[num_subscribers]]</f>
        <v>0</v>
      </c>
    </row>
    <row r="3559" spans="1:28" x14ac:dyDescent="0.3">
      <c r="A3559">
        <v>856968</v>
      </c>
      <c r="B3559" t="s">
        <v>6208</v>
      </c>
      <c r="C3559" t="str">
        <f>LEFT(טבלה1[[#This Row],[course_title]],10)</f>
        <v>How to Mak</v>
      </c>
      <c r="D3559" t="str">
        <f>RIGHT(טבלה1[[#This Row],[course_title]],10)</f>
        <v>bsite 2017</v>
      </c>
      <c r="E3559" t="str">
        <f>MID(טבלה1[[#This Row],[course_title]],2,10)</f>
        <v>ow to Make</v>
      </c>
      <c r="F3559" t="s">
        <v>6542</v>
      </c>
      <c r="G3559" t="str">
        <f>REPLACE(טבלה1[[#This Row],[url]],19,3,"com")</f>
        <v>https://www.udemy.com/how-to-wordpress/</v>
      </c>
      <c r="H3559" t="b">
        <v>0</v>
      </c>
      <c r="I3559" s="4">
        <v>0</v>
      </c>
      <c r="J3559" s="5">
        <v>2437</v>
      </c>
      <c r="K3559" s="5">
        <v>137</v>
      </c>
      <c r="L3559" s="5">
        <v>10</v>
      </c>
      <c r="M3559">
        <v>2</v>
      </c>
      <c r="N3559" t="str">
        <f>VLOOKUP(טבלה1[[#This Row],[level_id]],Level_id!$A$2:$B$5,2)</f>
        <v>Beginner Level</v>
      </c>
      <c r="O3559" t="str">
        <f>LOWER(טבלה1[[#This Row],[level_desc]])</f>
        <v>beginner level</v>
      </c>
      <c r="P3559" s="3" t="str">
        <f>UPPER(טבלה1[[#This Row],[small letters]])</f>
        <v>BEGINNER LEVEL</v>
      </c>
      <c r="Q3559">
        <f>LEN(טבלה1[[#This Row],[no spaces]])</f>
        <v>14</v>
      </c>
      <c r="R3559" t="str">
        <f>TRIM(טבלה1[[#This Row],[small letters]])</f>
        <v>beginner level</v>
      </c>
      <c r="S3559" s="6">
        <v>0.56666666700000001</v>
      </c>
      <c r="T3559" s="12">
        <v>42528</v>
      </c>
      <c r="U3559" s="6">
        <f>DAY(טבלה1[[#This Row],[published_date]])</f>
        <v>7</v>
      </c>
      <c r="V3559" s="6">
        <f>MONTH(טבלה1[[#This Row],[published_date]])</f>
        <v>6</v>
      </c>
      <c r="W3559" s="6">
        <f>YEAR(טבלה1[[#This Row],[published_date]])</f>
        <v>2016</v>
      </c>
      <c r="X3559">
        <v>4</v>
      </c>
      <c r="Y3559" t="str">
        <f>VLOOKUP(טבלה1[[#This Row],[subject_id]],Subject_id!$A$2:$B$5,2)</f>
        <v>Web Development</v>
      </c>
      <c r="Z3559" s="7">
        <v>43465</v>
      </c>
      <c r="AA3559">
        <f>_xlfn.DAYS(טבלה1[[#This Row],[Removal_date]],טבלה1[[#This Row],[published_date]])</f>
        <v>937</v>
      </c>
      <c r="AB3559" s="4">
        <f>טבלה1[[#This Row],[price]]*טבלה1[[#This Row],[num_subscribers]]</f>
        <v>0</v>
      </c>
    </row>
    <row r="3560" spans="1:28" x14ac:dyDescent="0.3">
      <c r="A3560">
        <v>857270</v>
      </c>
      <c r="B3560" t="s">
        <v>6206</v>
      </c>
      <c r="C3560" t="str">
        <f>LEFT(טבלה1[[#This Row],[course_title]],10)</f>
        <v>Become a H</v>
      </c>
      <c r="D3560" t="str">
        <f>RIGHT(טבלה1[[#This Row],[course_title]],10)</f>
        <v>nsive Site</v>
      </c>
      <c r="E3560" t="str">
        <f>MID(טבלה1[[#This Row],[course_title]],2,10)</f>
        <v>ecome a HT</v>
      </c>
      <c r="F3560" t="s">
        <v>6207</v>
      </c>
      <c r="G3560" t="str">
        <f>REPLACE(טבלה1[[#This Row],[url]],19,3,"com")</f>
        <v>https://www.udemy.com/learn-to-code-in-html-and-css/</v>
      </c>
      <c r="H3560" t="b">
        <v>0</v>
      </c>
      <c r="I3560" s="4">
        <v>0</v>
      </c>
      <c r="J3560" s="5">
        <v>3894</v>
      </c>
      <c r="K3560" s="5">
        <v>91</v>
      </c>
      <c r="L3560" s="5">
        <v>29</v>
      </c>
      <c r="M3560">
        <v>2</v>
      </c>
      <c r="N3560" t="str">
        <f>VLOOKUP(טבלה1[[#This Row],[level_id]],Level_id!$A$2:$B$5,2)</f>
        <v>Beginner Level</v>
      </c>
      <c r="O3560" t="str">
        <f>LOWER(טבלה1[[#This Row],[level_desc]])</f>
        <v>beginner level</v>
      </c>
      <c r="P3560" s="3" t="str">
        <f>UPPER(טבלה1[[#This Row],[small letters]])</f>
        <v>BEGINNER LEVEL</v>
      </c>
      <c r="Q3560">
        <f>LEN(טבלה1[[#This Row],[no spaces]])</f>
        <v>14</v>
      </c>
      <c r="R3560" t="str">
        <f>TRIM(טבלה1[[#This Row],[small letters]])</f>
        <v>beginner level</v>
      </c>
      <c r="S3560" s="6">
        <v>2</v>
      </c>
      <c r="T3560" s="12">
        <v>42516</v>
      </c>
      <c r="U3560" s="6">
        <f>DAY(טבלה1[[#This Row],[published_date]])</f>
        <v>26</v>
      </c>
      <c r="V3560" s="6">
        <f>MONTH(טבלה1[[#This Row],[published_date]])</f>
        <v>5</v>
      </c>
      <c r="W3560" s="6">
        <f>YEAR(טבלה1[[#This Row],[published_date]])</f>
        <v>2016</v>
      </c>
      <c r="X3560">
        <v>4</v>
      </c>
      <c r="Y3560" t="str">
        <f>VLOOKUP(טבלה1[[#This Row],[subject_id]],Subject_id!$A$2:$B$5,2)</f>
        <v>Web Development</v>
      </c>
      <c r="Z3560" s="7">
        <v>43465</v>
      </c>
      <c r="AA3560">
        <f>_xlfn.DAYS(טבלה1[[#This Row],[Removal_date]],טבלה1[[#This Row],[published_date]])</f>
        <v>949</v>
      </c>
      <c r="AB3560" s="4">
        <f>טבלה1[[#This Row],[price]]*טבלה1[[#This Row],[num_subscribers]]</f>
        <v>0</v>
      </c>
    </row>
    <row r="3561" spans="1:28" x14ac:dyDescent="0.3">
      <c r="A3561">
        <v>866696</v>
      </c>
      <c r="B3561" t="s">
        <v>6464</v>
      </c>
      <c r="C3561" t="str">
        <f>LEFT(טבלה1[[#This Row],[course_title]],10)</f>
        <v>REST WCF S</v>
      </c>
      <c r="D3561" t="str">
        <f>RIGHT(טבלה1[[#This Row],[course_title]],10)</f>
        <v>in ASP.NET</v>
      </c>
      <c r="E3561" t="str">
        <f>MID(טבלה1[[#This Row],[course_title]],2,10)</f>
        <v>EST WCF Se</v>
      </c>
      <c r="F3561" t="s">
        <v>6465</v>
      </c>
      <c r="G3561" t="str">
        <f>REPLACE(טבלה1[[#This Row],[url]],19,3,"com")</f>
        <v>https://www.udemy.com/rest-wcf-service-in-aspnet/</v>
      </c>
      <c r="H3561" t="b">
        <v>0</v>
      </c>
      <c r="I3561" s="4">
        <v>0</v>
      </c>
      <c r="J3561" s="5">
        <v>7905</v>
      </c>
      <c r="K3561" s="5">
        <v>561</v>
      </c>
      <c r="L3561" s="5">
        <v>5</v>
      </c>
      <c r="M3561">
        <v>1</v>
      </c>
      <c r="N3561" t="str">
        <f>VLOOKUP(טבלה1[[#This Row],[level_id]],Level_id!$A$2:$B$5,2)</f>
        <v>All levels</v>
      </c>
      <c r="O3561" t="str">
        <f>LOWER(טבלה1[[#This Row],[level_desc]])</f>
        <v>all levels</v>
      </c>
      <c r="P3561" s="3" t="str">
        <f>UPPER(טבלה1[[#This Row],[small letters]])</f>
        <v>ALL LEVELS</v>
      </c>
      <c r="Q3561">
        <f>LEN(טבלה1[[#This Row],[no spaces]])</f>
        <v>10</v>
      </c>
      <c r="R3561" t="str">
        <f>TRIM(טבלה1[[#This Row],[small letters]])</f>
        <v>all levels</v>
      </c>
      <c r="S3561" s="6">
        <v>0.68333333299999999</v>
      </c>
      <c r="T3561" s="12">
        <v>42529</v>
      </c>
      <c r="U3561" s="6">
        <f>DAY(טבלה1[[#This Row],[published_date]])</f>
        <v>8</v>
      </c>
      <c r="V3561" s="6">
        <f>MONTH(טבלה1[[#This Row],[published_date]])</f>
        <v>6</v>
      </c>
      <c r="W3561" s="6">
        <f>YEAR(טבלה1[[#This Row],[published_date]])</f>
        <v>2016</v>
      </c>
      <c r="X3561">
        <v>4</v>
      </c>
      <c r="Y3561" t="str">
        <f>VLOOKUP(טבלה1[[#This Row],[subject_id]],Subject_id!$A$2:$B$5,2)</f>
        <v>Web Development</v>
      </c>
      <c r="Z3561" s="7">
        <v>43734</v>
      </c>
      <c r="AA3561">
        <f>_xlfn.DAYS(טבלה1[[#This Row],[Removal_date]],טבלה1[[#This Row],[published_date]])</f>
        <v>1205</v>
      </c>
      <c r="AB3561" s="4">
        <f>טבלה1[[#This Row],[price]]*טבלה1[[#This Row],[num_subscribers]]</f>
        <v>0</v>
      </c>
    </row>
    <row r="3562" spans="1:28" x14ac:dyDescent="0.3">
      <c r="A3562">
        <v>867682</v>
      </c>
      <c r="B3562" t="s">
        <v>1344</v>
      </c>
      <c r="C3562" t="str">
        <f>LEFT(טבלה1[[#This Row],[course_title]],10)</f>
        <v>How to sta</v>
      </c>
      <c r="D3562" t="str">
        <f>RIGHT(טבלה1[[#This Row],[course_title]],10)</f>
        <v>n finance?</v>
      </c>
      <c r="E3562" t="str">
        <f>MID(טבלה1[[#This Row],[course_title]],2,10)</f>
        <v>ow to star</v>
      </c>
      <c r="F3562" t="s">
        <v>1345</v>
      </c>
      <c r="G3562" t="str">
        <f>REPLACE(טבלה1[[#This Row],[url]],19,3,"com")</f>
        <v>https://www.udemy.com/the-complete-guide-how-to-get-your-dream-job-in-finance/</v>
      </c>
      <c r="H3562" t="b">
        <v>0</v>
      </c>
      <c r="I3562" s="4">
        <v>0</v>
      </c>
      <c r="J3562" s="5">
        <v>1318</v>
      </c>
      <c r="K3562" s="5">
        <v>7</v>
      </c>
      <c r="L3562" s="5">
        <v>27</v>
      </c>
      <c r="M3562">
        <v>1</v>
      </c>
      <c r="N3562" t="str">
        <f>VLOOKUP(טבלה1[[#This Row],[level_id]],Level_id!$A$2:$B$5,2)</f>
        <v>All levels</v>
      </c>
      <c r="O3562" t="str">
        <f>LOWER(טבלה1[[#This Row],[level_desc]])</f>
        <v>all levels</v>
      </c>
      <c r="P3562" s="3" t="str">
        <f>UPPER(טבלה1[[#This Row],[small letters]])</f>
        <v>ALL LEVELS</v>
      </c>
      <c r="Q3562">
        <f>LEN(טבלה1[[#This Row],[no spaces]])</f>
        <v>10</v>
      </c>
      <c r="R3562" t="str">
        <f>TRIM(טבלה1[[#This Row],[small letters]])</f>
        <v>all levels</v>
      </c>
      <c r="S3562" s="6">
        <v>2</v>
      </c>
      <c r="T3562" s="12">
        <v>42606</v>
      </c>
      <c r="U3562" s="6">
        <f>DAY(טבלה1[[#This Row],[published_date]])</f>
        <v>24</v>
      </c>
      <c r="V3562" s="6">
        <f>MONTH(טבלה1[[#This Row],[published_date]])</f>
        <v>8</v>
      </c>
      <c r="W3562" s="6">
        <f>YEAR(טבלה1[[#This Row],[published_date]])</f>
        <v>2016</v>
      </c>
      <c r="X3562">
        <v>1</v>
      </c>
      <c r="Y3562" t="str">
        <f>VLOOKUP(טבלה1[[#This Row],[subject_id]],Subject_id!$A$2:$B$5,2)</f>
        <v>Business Finance</v>
      </c>
      <c r="Z3562" s="7">
        <v>43318</v>
      </c>
      <c r="AA3562">
        <f>_xlfn.DAYS(טבלה1[[#This Row],[Removal_date]],טבלה1[[#This Row],[published_date]])</f>
        <v>712</v>
      </c>
      <c r="AB3562" s="4">
        <f>טבלה1[[#This Row],[price]]*טבלה1[[#This Row],[num_subscribers]]</f>
        <v>0</v>
      </c>
    </row>
    <row r="3563" spans="1:28" x14ac:dyDescent="0.3">
      <c r="A3563">
        <v>873386</v>
      </c>
      <c r="B3563" t="s">
        <v>3746</v>
      </c>
      <c r="C3563" t="str">
        <f>LEFT(טבלה1[[#This Row],[course_title]],10)</f>
        <v>Guitar Les</v>
      </c>
      <c r="D3563" t="str">
        <f>RIGHT(טבלה1[[#This Row],[course_title]],10)</f>
        <v>ate Course</v>
      </c>
      <c r="E3563" t="str">
        <f>MID(טבלה1[[#This Row],[course_title]],2,10)</f>
        <v>uitar Less</v>
      </c>
      <c r="F3563" t="s">
        <v>3747</v>
      </c>
      <c r="G3563" t="str">
        <f>REPLACE(טבלה1[[#This Row],[url]],19,3,"com")</f>
        <v>https://www.udemy.com/guitar-lessons-the-essential-beginner-intermediate-course/</v>
      </c>
      <c r="H3563" t="b">
        <v>0</v>
      </c>
      <c r="I3563" s="4">
        <v>0</v>
      </c>
      <c r="J3563" s="5">
        <v>2566</v>
      </c>
      <c r="K3563" s="5">
        <v>39</v>
      </c>
      <c r="L3563" s="5">
        <v>23</v>
      </c>
      <c r="M3563">
        <v>1</v>
      </c>
      <c r="N3563" t="str">
        <f>VLOOKUP(טבלה1[[#This Row],[level_id]],Level_id!$A$2:$B$5,2)</f>
        <v>All levels</v>
      </c>
      <c r="O3563" t="str">
        <f>LOWER(טבלה1[[#This Row],[level_desc]])</f>
        <v>all levels</v>
      </c>
      <c r="P3563" s="3" t="str">
        <f>UPPER(טבלה1[[#This Row],[small letters]])</f>
        <v>ALL LEVELS</v>
      </c>
      <c r="Q3563">
        <f>LEN(טבלה1[[#This Row],[no spaces]])</f>
        <v>10</v>
      </c>
      <c r="R3563" t="str">
        <f>TRIM(טבלה1[[#This Row],[small letters]])</f>
        <v>all levels</v>
      </c>
      <c r="S3563" s="6">
        <v>2</v>
      </c>
      <c r="T3563" s="12">
        <v>42531</v>
      </c>
      <c r="U3563" s="6">
        <f>DAY(טבלה1[[#This Row],[published_date]])</f>
        <v>10</v>
      </c>
      <c r="V3563" s="6">
        <f>MONTH(טבלה1[[#This Row],[published_date]])</f>
        <v>6</v>
      </c>
      <c r="W3563" s="6">
        <f>YEAR(טבלה1[[#This Row],[published_date]])</f>
        <v>2016</v>
      </c>
      <c r="X3563">
        <v>3</v>
      </c>
      <c r="Y3563" t="str">
        <f>VLOOKUP(טבלה1[[#This Row],[subject_id]],Subject_id!$A$2:$B$5,2)</f>
        <v>Musical Instruments</v>
      </c>
      <c r="Z3563" s="7">
        <v>43734</v>
      </c>
      <c r="AA3563">
        <f>_xlfn.DAYS(טבלה1[[#This Row],[Removal_date]],טבלה1[[#This Row],[published_date]])</f>
        <v>1203</v>
      </c>
      <c r="AB3563" s="4">
        <f>טבלה1[[#This Row],[price]]*טבלה1[[#This Row],[num_subscribers]]</f>
        <v>0</v>
      </c>
    </row>
    <row r="3564" spans="1:28" x14ac:dyDescent="0.3">
      <c r="A3564">
        <v>874656</v>
      </c>
      <c r="B3564" t="s">
        <v>2743</v>
      </c>
      <c r="C3564" t="str">
        <f>LEFT(טבלה1[[#This Row],[course_title]],10)</f>
        <v>Create Stu</v>
      </c>
      <c r="D3564" t="str">
        <f>RIGHT(טבלה1[[#This Row],[course_title]],10)</f>
        <v>your Ideas</v>
      </c>
      <c r="E3564" t="str">
        <f>MID(טבלה1[[#This Row],[course_title]],2,10)</f>
        <v>reate Stun</v>
      </c>
      <c r="F3564" t="s">
        <v>2744</v>
      </c>
      <c r="G3564" t="str">
        <f>REPLACE(טבלה1[[#This Row],[url]],19,3,"com")</f>
        <v>https://www.udemy.com/infographic/</v>
      </c>
      <c r="H3564" t="b">
        <v>0</v>
      </c>
      <c r="I3564" s="4">
        <v>0</v>
      </c>
      <c r="J3564" s="5">
        <v>5175</v>
      </c>
      <c r="K3564" s="5">
        <v>470</v>
      </c>
      <c r="L3564" s="5">
        <v>7</v>
      </c>
      <c r="M3564">
        <v>2</v>
      </c>
      <c r="N3564" t="str">
        <f>VLOOKUP(טבלה1[[#This Row],[level_id]],Level_id!$A$2:$B$5,2)</f>
        <v>Beginner Level</v>
      </c>
      <c r="O3564" t="str">
        <f>LOWER(טבלה1[[#This Row],[level_desc]])</f>
        <v>beginner level</v>
      </c>
      <c r="P3564" s="3" t="str">
        <f>UPPER(טבלה1[[#This Row],[small letters]])</f>
        <v>BEGINNER LEVEL</v>
      </c>
      <c r="Q3564">
        <f>LEN(טבלה1[[#This Row],[no spaces]])</f>
        <v>14</v>
      </c>
      <c r="R3564" t="str">
        <f>TRIM(טבלה1[[#This Row],[small letters]])</f>
        <v>beginner level</v>
      </c>
      <c r="S3564" s="6">
        <v>0.5</v>
      </c>
      <c r="T3564" s="12">
        <v>42596</v>
      </c>
      <c r="U3564" s="6">
        <f>DAY(טבלה1[[#This Row],[published_date]])</f>
        <v>14</v>
      </c>
      <c r="V3564" s="6">
        <f>MONTH(טבלה1[[#This Row],[published_date]])</f>
        <v>8</v>
      </c>
      <c r="W3564" s="6">
        <f>YEAR(טבלה1[[#This Row],[published_date]])</f>
        <v>2016</v>
      </c>
      <c r="X3564">
        <v>2</v>
      </c>
      <c r="Y3564" t="str">
        <f>VLOOKUP(טבלה1[[#This Row],[subject_id]],Subject_id!$A$2:$B$5,2)</f>
        <v>Graphic Design</v>
      </c>
      <c r="Z3564" s="7">
        <v>43465</v>
      </c>
      <c r="AA3564">
        <f>_xlfn.DAYS(טבלה1[[#This Row],[Removal_date]],טבלה1[[#This Row],[published_date]])</f>
        <v>869</v>
      </c>
      <c r="AB3564" s="4">
        <f>טבלה1[[#This Row],[price]]*טבלה1[[#This Row],[num_subscribers]]</f>
        <v>0</v>
      </c>
    </row>
    <row r="3565" spans="1:28" x14ac:dyDescent="0.3">
      <c r="A3565">
        <v>883706</v>
      </c>
      <c r="B3565" t="s">
        <v>7087</v>
      </c>
      <c r="C3565" t="str">
        <f>LEFT(טבלה1[[#This Row],[course_title]],10)</f>
        <v xml:space="preserve">Wordpress </v>
      </c>
      <c r="D3565" t="str">
        <f>RIGHT(טבלה1[[#This Row],[course_title]],10)</f>
        <v>st Website</v>
      </c>
      <c r="E3565" t="str">
        <f>MID(טבלה1[[#This Row],[course_title]],2,10)</f>
        <v>ordpress B</v>
      </c>
      <c r="F3565" t="s">
        <v>7088</v>
      </c>
      <c r="G3565" t="str">
        <f>REPLACE(טבלה1[[#This Row],[url]],19,3,"com")</f>
        <v>https://www.udemy.com/wordpress-beginner-tutorial-build-your-first-website/</v>
      </c>
      <c r="H3565" t="b">
        <v>0</v>
      </c>
      <c r="I3565" s="4">
        <v>0</v>
      </c>
      <c r="J3565" s="5">
        <v>6402</v>
      </c>
      <c r="K3565" s="5">
        <v>104</v>
      </c>
      <c r="L3565" s="5">
        <v>23</v>
      </c>
      <c r="M3565">
        <v>2</v>
      </c>
      <c r="N3565" t="str">
        <f>VLOOKUP(טבלה1[[#This Row],[level_id]],Level_id!$A$2:$B$5,2)</f>
        <v>Beginner Level</v>
      </c>
      <c r="O3565" t="str">
        <f>LOWER(טבלה1[[#This Row],[level_desc]])</f>
        <v>beginner level</v>
      </c>
      <c r="P3565" s="3" t="str">
        <f>UPPER(טבלה1[[#This Row],[small letters]])</f>
        <v>BEGINNER LEVEL</v>
      </c>
      <c r="Q3565">
        <f>LEN(טבלה1[[#This Row],[no spaces]])</f>
        <v>14</v>
      </c>
      <c r="R3565" t="str">
        <f>TRIM(טבלה1[[#This Row],[small letters]])</f>
        <v>beginner level</v>
      </c>
      <c r="S3565" s="6">
        <v>1.5</v>
      </c>
      <c r="T3565" s="12">
        <v>42542</v>
      </c>
      <c r="U3565" s="6">
        <f>DAY(טבלה1[[#This Row],[published_date]])</f>
        <v>21</v>
      </c>
      <c r="V3565" s="6">
        <f>MONTH(טבלה1[[#This Row],[published_date]])</f>
        <v>6</v>
      </c>
      <c r="W3565" s="6">
        <f>YEAR(טבלה1[[#This Row],[published_date]])</f>
        <v>2016</v>
      </c>
      <c r="X3565">
        <v>4</v>
      </c>
      <c r="Y3565" t="str">
        <f>VLOOKUP(טבלה1[[#This Row],[subject_id]],Subject_id!$A$2:$B$5,2)</f>
        <v>Web Development</v>
      </c>
      <c r="Z3565" s="7">
        <v>43465</v>
      </c>
      <c r="AA3565">
        <f>_xlfn.DAYS(טבלה1[[#This Row],[Removal_date]],טבלה1[[#This Row],[published_date]])</f>
        <v>923</v>
      </c>
      <c r="AB3565" s="4">
        <f>טבלה1[[#This Row],[price]]*טבלה1[[#This Row],[num_subscribers]]</f>
        <v>0</v>
      </c>
    </row>
    <row r="3566" spans="1:28" x14ac:dyDescent="0.3">
      <c r="A3566">
        <v>884946</v>
      </c>
      <c r="B3566" t="s">
        <v>5192</v>
      </c>
      <c r="C3566" t="str">
        <f>LEFT(טבלה1[[#This Row],[course_title]],10)</f>
        <v>Code a 'Co</v>
      </c>
      <c r="D3566" t="str">
        <f>RIGHT(טבלה1[[#This Row],[course_title]],10)</f>
        <v>ootstrap 4</v>
      </c>
      <c r="E3566" t="str">
        <f>MID(טבלה1[[#This Row],[course_title]],2,10)</f>
        <v>ode a 'Com</v>
      </c>
      <c r="F3566" t="s">
        <v>5193</v>
      </c>
      <c r="G3566" t="str">
        <f>REPLACE(טבלה1[[#This Row],[url]],19,3,"com")</f>
        <v>https://www.udemy.com/code-a-coming-soon-landing-page-in-bootstrap-4/</v>
      </c>
      <c r="H3566" t="b">
        <v>0</v>
      </c>
      <c r="I3566" s="4">
        <v>0</v>
      </c>
      <c r="J3566" s="5">
        <v>13535</v>
      </c>
      <c r="K3566" s="5">
        <v>473</v>
      </c>
      <c r="L3566" s="5">
        <v>18</v>
      </c>
      <c r="M3566">
        <v>1</v>
      </c>
      <c r="N3566" t="str">
        <f>VLOOKUP(טבלה1[[#This Row],[level_id]],Level_id!$A$2:$B$5,2)</f>
        <v>All levels</v>
      </c>
      <c r="O3566" t="str">
        <f>LOWER(טבלה1[[#This Row],[level_desc]])</f>
        <v>all levels</v>
      </c>
      <c r="P3566" s="3" t="str">
        <f>UPPER(טבלה1[[#This Row],[small letters]])</f>
        <v>ALL LEVELS</v>
      </c>
      <c r="Q3566">
        <f>LEN(טבלה1[[#This Row],[no spaces]])</f>
        <v>10</v>
      </c>
      <c r="R3566" t="str">
        <f>TRIM(טבלה1[[#This Row],[small letters]])</f>
        <v>all levels</v>
      </c>
      <c r="S3566" s="6">
        <v>1.5</v>
      </c>
      <c r="T3566" s="12">
        <v>42599</v>
      </c>
      <c r="U3566" s="6">
        <f>DAY(טבלה1[[#This Row],[published_date]])</f>
        <v>17</v>
      </c>
      <c r="V3566" s="6">
        <f>MONTH(טבלה1[[#This Row],[published_date]])</f>
        <v>8</v>
      </c>
      <c r="W3566" s="6">
        <f>YEAR(טבלה1[[#This Row],[published_date]])</f>
        <v>2016</v>
      </c>
      <c r="X3566">
        <v>4</v>
      </c>
      <c r="Y3566" t="str">
        <f>VLOOKUP(טבלה1[[#This Row],[subject_id]],Subject_id!$A$2:$B$5,2)</f>
        <v>Web Development</v>
      </c>
      <c r="Z3566" s="7">
        <v>43734</v>
      </c>
      <c r="AA3566">
        <f>_xlfn.DAYS(טבלה1[[#This Row],[Removal_date]],טבלה1[[#This Row],[published_date]])</f>
        <v>1135</v>
      </c>
      <c r="AB3566" s="4">
        <f>טבלה1[[#This Row],[price]]*טבלה1[[#This Row],[num_subscribers]]</f>
        <v>0</v>
      </c>
    </row>
    <row r="3567" spans="1:28" x14ac:dyDescent="0.3">
      <c r="A3567">
        <v>885342</v>
      </c>
      <c r="B3567" t="s">
        <v>1654</v>
      </c>
      <c r="C3567" t="str">
        <f>LEFT(טבלה1[[#This Row],[course_title]],10)</f>
        <v xml:space="preserve">Financial </v>
      </c>
      <c r="D3567" t="str">
        <f>RIGHT(טבלה1[[#This Row],[course_title]],10)</f>
        <v>deling 101</v>
      </c>
      <c r="E3567" t="str">
        <f>MID(טבלה1[[#This Row],[course_title]],2,10)</f>
        <v>inancial M</v>
      </c>
      <c r="F3567" t="s">
        <v>1655</v>
      </c>
      <c r="G3567" t="str">
        <f>REPLACE(טבלה1[[#This Row],[url]],19,3,"com")</f>
        <v>https://www.udemy.com/financial-modeling-101/</v>
      </c>
      <c r="H3567" t="b">
        <v>0</v>
      </c>
      <c r="I3567" s="4">
        <v>0</v>
      </c>
      <c r="J3567" s="5">
        <v>1086</v>
      </c>
      <c r="K3567" s="5">
        <v>37</v>
      </c>
      <c r="L3567" s="5">
        <v>5</v>
      </c>
      <c r="M3567">
        <v>2</v>
      </c>
      <c r="N3567" t="str">
        <f>VLOOKUP(טבלה1[[#This Row],[level_id]],Level_id!$A$2:$B$5,2)</f>
        <v>Beginner Level</v>
      </c>
      <c r="O3567" t="str">
        <f>LOWER(טבלה1[[#This Row],[level_desc]])</f>
        <v>beginner level</v>
      </c>
      <c r="P3567" s="3" t="str">
        <f>UPPER(טבלה1[[#This Row],[small letters]])</f>
        <v>BEGINNER LEVEL</v>
      </c>
      <c r="Q3567">
        <f>LEN(טבלה1[[#This Row],[no spaces]])</f>
        <v>14</v>
      </c>
      <c r="R3567" t="str">
        <f>TRIM(טבלה1[[#This Row],[small letters]])</f>
        <v>beginner level</v>
      </c>
      <c r="S3567" s="6">
        <v>0.61666666699999995</v>
      </c>
      <c r="T3567" s="12">
        <v>42723</v>
      </c>
      <c r="U3567" s="6">
        <f>DAY(טבלה1[[#This Row],[published_date]])</f>
        <v>19</v>
      </c>
      <c r="V3567" s="6">
        <f>MONTH(טבלה1[[#This Row],[published_date]])</f>
        <v>12</v>
      </c>
      <c r="W3567" s="6">
        <f>YEAR(טבלה1[[#This Row],[published_date]])</f>
        <v>2016</v>
      </c>
      <c r="X3567">
        <v>1</v>
      </c>
      <c r="Y3567" t="str">
        <f>VLOOKUP(טבלה1[[#This Row],[subject_id]],Subject_id!$A$2:$B$5,2)</f>
        <v>Business Finance</v>
      </c>
      <c r="Z3567" s="7">
        <v>43465</v>
      </c>
      <c r="AA3567">
        <f>_xlfn.DAYS(טבלה1[[#This Row],[Removal_date]],טבלה1[[#This Row],[published_date]])</f>
        <v>742</v>
      </c>
      <c r="AB3567" s="4">
        <f>טבלה1[[#This Row],[price]]*טבלה1[[#This Row],[num_subscribers]]</f>
        <v>0</v>
      </c>
    </row>
    <row r="3568" spans="1:28" x14ac:dyDescent="0.3">
      <c r="A3568">
        <v>890810</v>
      </c>
      <c r="B3568" t="s">
        <v>6867</v>
      </c>
      <c r="C3568" t="str">
        <f>LEFT(טבלה1[[#This Row],[course_title]],10)</f>
        <v xml:space="preserve">Practical </v>
      </c>
      <c r="D3568" t="str">
        <f>RIGHT(טבלה1[[#This Row],[course_title]],10)</f>
        <v xml:space="preserve"> and MySQL</v>
      </c>
      <c r="E3568" t="str">
        <f>MID(טבלה1[[#This Row],[course_title]],2,10)</f>
        <v>ractical U</v>
      </c>
      <c r="F3568" t="s">
        <v>6868</v>
      </c>
      <c r="G3568" t="str">
        <f>REPLACE(טבלה1[[#This Row],[url]],19,3,"com")</f>
        <v>https://www.udemy.com/practical-understanding-of-php-and-myqsl-demo/</v>
      </c>
      <c r="H3568" t="b">
        <v>0</v>
      </c>
      <c r="I3568" s="4">
        <v>0</v>
      </c>
      <c r="J3568" s="5">
        <v>12201</v>
      </c>
      <c r="K3568" s="5">
        <v>217</v>
      </c>
      <c r="L3568" s="5">
        <v>24</v>
      </c>
      <c r="M3568">
        <v>2</v>
      </c>
      <c r="N3568" t="str">
        <f>VLOOKUP(טבלה1[[#This Row],[level_id]],Level_id!$A$2:$B$5,2)</f>
        <v>Beginner Level</v>
      </c>
      <c r="O3568" t="str">
        <f>LOWER(טבלה1[[#This Row],[level_desc]])</f>
        <v>beginner level</v>
      </c>
      <c r="P3568" s="3" t="str">
        <f>UPPER(טבלה1[[#This Row],[small letters]])</f>
        <v>BEGINNER LEVEL</v>
      </c>
      <c r="Q3568">
        <f>LEN(טבלה1[[#This Row],[no spaces]])</f>
        <v>14</v>
      </c>
      <c r="R3568" t="str">
        <f>TRIM(טבלה1[[#This Row],[small letters]])</f>
        <v>beginner level</v>
      </c>
      <c r="S3568" s="6">
        <v>5.5</v>
      </c>
      <c r="T3568" s="12">
        <v>42557</v>
      </c>
      <c r="U3568" s="6">
        <f>DAY(טבלה1[[#This Row],[published_date]])</f>
        <v>6</v>
      </c>
      <c r="V3568" s="6">
        <f>MONTH(טבלה1[[#This Row],[published_date]])</f>
        <v>7</v>
      </c>
      <c r="W3568" s="6">
        <f>YEAR(טבלה1[[#This Row],[published_date]])</f>
        <v>2016</v>
      </c>
      <c r="X3568">
        <v>4</v>
      </c>
      <c r="Y3568" t="str">
        <f>VLOOKUP(טבלה1[[#This Row],[subject_id]],Subject_id!$A$2:$B$5,2)</f>
        <v>Web Development</v>
      </c>
      <c r="Z3568" s="7">
        <v>43465</v>
      </c>
      <c r="AA3568">
        <f>_xlfn.DAYS(טבלה1[[#This Row],[Removal_date]],טבלה1[[#This Row],[published_date]])</f>
        <v>908</v>
      </c>
      <c r="AB3568" s="4">
        <f>טבלה1[[#This Row],[price]]*טבלה1[[#This Row],[num_subscribers]]</f>
        <v>0</v>
      </c>
    </row>
    <row r="3569" spans="1:28" x14ac:dyDescent="0.3">
      <c r="A3569">
        <v>896742</v>
      </c>
      <c r="B3569" t="s">
        <v>2492</v>
      </c>
      <c r="C3569" t="str">
        <f>LEFT(טבלה1[[#This Row],[course_title]],10)</f>
        <v>Aprenda Mo</v>
      </c>
      <c r="D3569" t="str">
        <f>RIGHT(טבלה1[[#This Row],[course_title]],10)</f>
        <v>23D Design</v>
      </c>
      <c r="E3569" t="str">
        <f>MID(טבלה1[[#This Row],[course_title]],2,10)</f>
        <v>prenda Mod</v>
      </c>
      <c r="F3569" t="s">
        <v>2493</v>
      </c>
      <c r="G3569" t="str">
        <f>REPLACE(טבלה1[[#This Row],[url]],19,3,"com")</f>
        <v>https://www.udemy.com/123d-design/</v>
      </c>
      <c r="H3569" t="b">
        <v>0</v>
      </c>
      <c r="I3569" s="4">
        <v>0</v>
      </c>
      <c r="J3569" s="5">
        <v>334</v>
      </c>
      <c r="K3569" s="5">
        <v>26</v>
      </c>
      <c r="L3569" s="5">
        <v>27</v>
      </c>
      <c r="M3569">
        <v>2</v>
      </c>
      <c r="N3569" t="str">
        <f>VLOOKUP(טבלה1[[#This Row],[level_id]],Level_id!$A$2:$B$5,2)</f>
        <v>Beginner Level</v>
      </c>
      <c r="O3569" t="str">
        <f>LOWER(טבלה1[[#This Row],[level_desc]])</f>
        <v>beginner level</v>
      </c>
      <c r="P3569" s="3" t="str">
        <f>UPPER(טבלה1[[#This Row],[small letters]])</f>
        <v>BEGINNER LEVEL</v>
      </c>
      <c r="Q3569">
        <f>LEN(טבלה1[[#This Row],[no spaces]])</f>
        <v>14</v>
      </c>
      <c r="R3569" t="str">
        <f>TRIM(טבלה1[[#This Row],[small letters]])</f>
        <v>beginner level</v>
      </c>
      <c r="S3569" s="6">
        <v>1</v>
      </c>
      <c r="T3569" s="12">
        <v>42558</v>
      </c>
      <c r="U3569" s="6">
        <f>DAY(טבלה1[[#This Row],[published_date]])</f>
        <v>7</v>
      </c>
      <c r="V3569" s="6">
        <f>MONTH(טבלה1[[#This Row],[published_date]])</f>
        <v>7</v>
      </c>
      <c r="W3569" s="6">
        <f>YEAR(טבלה1[[#This Row],[published_date]])</f>
        <v>2016</v>
      </c>
      <c r="X3569">
        <v>2</v>
      </c>
      <c r="Y3569" t="str">
        <f>VLOOKUP(טבלה1[[#This Row],[subject_id]],Subject_id!$A$2:$B$5,2)</f>
        <v>Graphic Design</v>
      </c>
      <c r="Z3569" s="7">
        <v>43465</v>
      </c>
      <c r="AA3569">
        <f>_xlfn.DAYS(טבלה1[[#This Row],[Removal_date]],טבלה1[[#This Row],[published_date]])</f>
        <v>907</v>
      </c>
      <c r="AB3569" s="4">
        <f>טבלה1[[#This Row],[price]]*טבלה1[[#This Row],[num_subscribers]]</f>
        <v>0</v>
      </c>
    </row>
    <row r="3570" spans="1:28" x14ac:dyDescent="0.3">
      <c r="A3570">
        <v>901082</v>
      </c>
      <c r="B3570" t="s">
        <v>2566</v>
      </c>
      <c r="C3570" t="str">
        <f>LEFT(טבלה1[[#This Row],[course_title]],10)</f>
        <v>Digital Ar</v>
      </c>
      <c r="D3570" t="str">
        <f>RIGHT(טבלה1[[#This Row],[course_title]],10)</f>
        <v>om &amp; Jerry</v>
      </c>
      <c r="E3570" t="str">
        <f>MID(טבלה1[[#This Row],[course_title]],2,10)</f>
        <v>igital Art</v>
      </c>
      <c r="F3570" t="s">
        <v>2567</v>
      </c>
      <c r="G3570" t="str">
        <f>REPLACE(טבלה1[[#This Row],[url]],19,3,"com")</f>
        <v>https://www.udemy.com/adobe-illustrator-cc-course/</v>
      </c>
      <c r="H3570" t="b">
        <v>0</v>
      </c>
      <c r="I3570" s="4">
        <v>0</v>
      </c>
      <c r="J3570" s="5">
        <v>3108</v>
      </c>
      <c r="K3570" s="5">
        <v>27</v>
      </c>
      <c r="L3570" s="5">
        <v>28</v>
      </c>
      <c r="M3570">
        <v>2</v>
      </c>
      <c r="N3570" t="str">
        <f>VLOOKUP(טבלה1[[#This Row],[level_id]],Level_id!$A$2:$B$5,2)</f>
        <v>Beginner Level</v>
      </c>
      <c r="O3570" t="str">
        <f>LOWER(טבלה1[[#This Row],[level_desc]])</f>
        <v>beginner level</v>
      </c>
      <c r="P3570" s="3" t="str">
        <f>UPPER(טבלה1[[#This Row],[small letters]])</f>
        <v>BEGINNER LEVEL</v>
      </c>
      <c r="Q3570">
        <f>LEN(טבלה1[[#This Row],[no spaces]])</f>
        <v>14</v>
      </c>
      <c r="R3570" t="str">
        <f>TRIM(טבלה1[[#This Row],[small letters]])</f>
        <v>beginner level</v>
      </c>
      <c r="S3570" s="6">
        <v>2.5</v>
      </c>
      <c r="T3570" s="12">
        <v>42594</v>
      </c>
      <c r="U3570" s="6">
        <f>DAY(טבלה1[[#This Row],[published_date]])</f>
        <v>12</v>
      </c>
      <c r="V3570" s="6">
        <f>MONTH(טבלה1[[#This Row],[published_date]])</f>
        <v>8</v>
      </c>
      <c r="W3570" s="6">
        <f>YEAR(טבלה1[[#This Row],[published_date]])</f>
        <v>2016</v>
      </c>
      <c r="X3570">
        <v>2</v>
      </c>
      <c r="Y3570" t="str">
        <f>VLOOKUP(טבלה1[[#This Row],[subject_id]],Subject_id!$A$2:$B$5,2)</f>
        <v>Graphic Design</v>
      </c>
      <c r="Z3570" s="7">
        <v>43465</v>
      </c>
      <c r="AA3570">
        <f>_xlfn.DAYS(טבלה1[[#This Row],[Removal_date]],טבלה1[[#This Row],[published_date]])</f>
        <v>871</v>
      </c>
      <c r="AB3570" s="4">
        <f>טבלה1[[#This Row],[price]]*טבלה1[[#This Row],[num_subscribers]]</f>
        <v>0</v>
      </c>
    </row>
    <row r="3571" spans="1:28" x14ac:dyDescent="0.3">
      <c r="A3571">
        <v>902300</v>
      </c>
      <c r="B3571" t="s">
        <v>2713</v>
      </c>
      <c r="C3571" t="str">
        <f>LEFT(טבלה1[[#This Row],[course_title]],10)</f>
        <v>Convert Im</v>
      </c>
      <c r="D3571" t="str">
        <f>RIGHT(טבלה1[[#This Row],[course_title]],10)</f>
        <v>llustrator</v>
      </c>
      <c r="E3571" t="str">
        <f>MID(טבלה1[[#This Row],[course_title]],2,10)</f>
        <v>onvert Ima</v>
      </c>
      <c r="F3571" t="s">
        <v>2714</v>
      </c>
      <c r="G3571" t="str">
        <f>REPLACE(טבלה1[[#This Row],[url]],19,3,"com")</f>
        <v>https://www.udemy.com/convert-image-to-vector-in-adobe-illustrator/</v>
      </c>
      <c r="H3571" t="b">
        <v>0</v>
      </c>
      <c r="I3571" s="4">
        <v>0</v>
      </c>
      <c r="J3571" s="5">
        <v>3251</v>
      </c>
      <c r="K3571" s="5">
        <v>158</v>
      </c>
      <c r="L3571" s="5">
        <v>13</v>
      </c>
      <c r="M3571">
        <v>4</v>
      </c>
      <c r="N3571" t="str">
        <f>VLOOKUP(טבלה1[[#This Row],[level_id]],Level_id!$A$2:$B$5,2)</f>
        <v>Intermediate Level</v>
      </c>
      <c r="O3571" t="str">
        <f>LOWER(טבלה1[[#This Row],[level_desc]])</f>
        <v>intermediate level</v>
      </c>
      <c r="P3571" s="3" t="str">
        <f>UPPER(טבלה1[[#This Row],[small letters]])</f>
        <v>INTERMEDIATE LEVEL</v>
      </c>
      <c r="Q3571">
        <f>LEN(טבלה1[[#This Row],[no spaces]])</f>
        <v>18</v>
      </c>
      <c r="R3571" t="str">
        <f>TRIM(טבלה1[[#This Row],[small letters]])</f>
        <v>intermediate level</v>
      </c>
      <c r="S3571" s="6">
        <v>0.51666666699999997</v>
      </c>
      <c r="T3571" s="12">
        <v>42564</v>
      </c>
      <c r="U3571" s="6">
        <f>DAY(טבלה1[[#This Row],[published_date]])</f>
        <v>13</v>
      </c>
      <c r="V3571" s="6">
        <f>MONTH(טבלה1[[#This Row],[published_date]])</f>
        <v>7</v>
      </c>
      <c r="W3571" s="6">
        <f>YEAR(טבלה1[[#This Row],[published_date]])</f>
        <v>2016</v>
      </c>
      <c r="X3571">
        <v>2</v>
      </c>
      <c r="Y3571" t="str">
        <f>VLOOKUP(טבלה1[[#This Row],[subject_id]],Subject_id!$A$2:$B$5,2)</f>
        <v>Graphic Design</v>
      </c>
      <c r="Z3571" s="7">
        <v>44114</v>
      </c>
      <c r="AA3571">
        <f>_xlfn.DAYS(טבלה1[[#This Row],[Removal_date]],טבלה1[[#This Row],[published_date]])</f>
        <v>1550</v>
      </c>
      <c r="AB3571" s="4">
        <f>טבלה1[[#This Row],[price]]*טבלה1[[#This Row],[num_subscribers]]</f>
        <v>0</v>
      </c>
    </row>
    <row r="3572" spans="1:28" x14ac:dyDescent="0.3">
      <c r="A3572">
        <v>909836</v>
      </c>
      <c r="B3572" t="s">
        <v>7041</v>
      </c>
      <c r="C3572" t="str">
        <f>LEFT(טבלה1[[#This Row],[course_title]],10)</f>
        <v>Ultimate J</v>
      </c>
      <c r="D3572" t="str">
        <f>RIGHT(טבלה1[[#This Row],[course_title]],10)</f>
        <v>pt Strings</v>
      </c>
      <c r="E3572" t="str">
        <f>MID(טבלה1[[#This Row],[course_title]],2,10)</f>
        <v>ltimate Ja</v>
      </c>
      <c r="F3572" t="s">
        <v>7042</v>
      </c>
      <c r="G3572" t="str">
        <f>REPLACE(טבלה1[[#This Row],[url]],19,3,"com")</f>
        <v>https://www.udemy.com/js-strings/</v>
      </c>
      <c r="H3572" t="b">
        <v>0</v>
      </c>
      <c r="I3572" s="4">
        <v>0</v>
      </c>
      <c r="J3572" s="5">
        <v>3142</v>
      </c>
      <c r="K3572" s="5">
        <v>117</v>
      </c>
      <c r="L3572" s="5">
        <v>20</v>
      </c>
      <c r="M3572">
        <v>2</v>
      </c>
      <c r="N3572" t="str">
        <f>VLOOKUP(טבלה1[[#This Row],[level_id]],Level_id!$A$2:$B$5,2)</f>
        <v>Beginner Level</v>
      </c>
      <c r="O3572" t="str">
        <f>LOWER(טבלה1[[#This Row],[level_desc]])</f>
        <v>beginner level</v>
      </c>
      <c r="P3572" s="3" t="str">
        <f>UPPER(טבלה1[[#This Row],[small letters]])</f>
        <v>BEGINNER LEVEL</v>
      </c>
      <c r="Q3572">
        <f>LEN(טבלה1[[#This Row],[no spaces]])</f>
        <v>14</v>
      </c>
      <c r="R3572" t="str">
        <f>TRIM(טבלה1[[#This Row],[small letters]])</f>
        <v>beginner level</v>
      </c>
      <c r="S3572" s="6">
        <v>0.61666666699999995</v>
      </c>
      <c r="T3572" s="12">
        <v>42580</v>
      </c>
      <c r="U3572" s="6">
        <f>DAY(טבלה1[[#This Row],[published_date]])</f>
        <v>29</v>
      </c>
      <c r="V3572" s="6">
        <f>MONTH(טבלה1[[#This Row],[published_date]])</f>
        <v>7</v>
      </c>
      <c r="W3572" s="6">
        <f>YEAR(טבלה1[[#This Row],[published_date]])</f>
        <v>2016</v>
      </c>
      <c r="X3572">
        <v>4</v>
      </c>
      <c r="Y3572" t="str">
        <f>VLOOKUP(טבלה1[[#This Row],[subject_id]],Subject_id!$A$2:$B$5,2)</f>
        <v>Web Development</v>
      </c>
      <c r="Z3572" s="7">
        <v>43465</v>
      </c>
      <c r="AA3572">
        <f>_xlfn.DAYS(טבלה1[[#This Row],[Removal_date]],טבלה1[[#This Row],[published_date]])</f>
        <v>885</v>
      </c>
      <c r="AB3572" s="4">
        <f>טבלה1[[#This Row],[price]]*טבלה1[[#This Row],[num_subscribers]]</f>
        <v>0</v>
      </c>
    </row>
    <row r="3573" spans="1:28" x14ac:dyDescent="0.3">
      <c r="A3573">
        <v>911318</v>
      </c>
      <c r="B3573" t="s">
        <v>5653</v>
      </c>
      <c r="C3573" t="str">
        <f>LEFT(טבלה1[[#This Row],[course_title]],10)</f>
        <v>Master ECM</v>
      </c>
      <c r="D3573" t="str">
        <f>RIGHT(טבלה1[[#This Row],[course_title]],10)</f>
        <v>2015 (ES6)</v>
      </c>
      <c r="E3573" t="str">
        <f>MID(טבלה1[[#This Row],[course_title]],2,10)</f>
        <v>aster ECMA</v>
      </c>
      <c r="F3573" t="s">
        <v>5654</v>
      </c>
      <c r="G3573" t="str">
        <f>REPLACE(טבלה1[[#This Row],[url]],19,3,"com")</f>
        <v>https://www.udemy.com/ecmascript2015/</v>
      </c>
      <c r="H3573" t="b">
        <v>0</v>
      </c>
      <c r="I3573" s="4">
        <v>0</v>
      </c>
      <c r="J3573" s="5">
        <v>7438</v>
      </c>
      <c r="K3573" s="5">
        <v>441</v>
      </c>
      <c r="L3573" s="5">
        <v>37</v>
      </c>
      <c r="M3573">
        <v>1</v>
      </c>
      <c r="N3573" t="str">
        <f>VLOOKUP(טבלה1[[#This Row],[level_id]],Level_id!$A$2:$B$5,2)</f>
        <v>All levels</v>
      </c>
      <c r="O3573" t="str">
        <f>LOWER(טבלה1[[#This Row],[level_desc]])</f>
        <v>all levels</v>
      </c>
      <c r="P3573" s="3" t="str">
        <f>UPPER(טבלה1[[#This Row],[small letters]])</f>
        <v>ALL LEVELS</v>
      </c>
      <c r="Q3573">
        <f>LEN(טבלה1[[#This Row],[no spaces]])</f>
        <v>10</v>
      </c>
      <c r="R3573" t="str">
        <f>TRIM(טבלה1[[#This Row],[small letters]])</f>
        <v>all levels</v>
      </c>
      <c r="S3573" s="6">
        <v>2.5</v>
      </c>
      <c r="T3573" s="12">
        <v>42702</v>
      </c>
      <c r="U3573" s="6">
        <f>DAY(טבלה1[[#This Row],[published_date]])</f>
        <v>28</v>
      </c>
      <c r="V3573" s="6">
        <f>MONTH(טבלה1[[#This Row],[published_date]])</f>
        <v>11</v>
      </c>
      <c r="W3573" s="6">
        <f>YEAR(טבלה1[[#This Row],[published_date]])</f>
        <v>2016</v>
      </c>
      <c r="X3573">
        <v>4</v>
      </c>
      <c r="Y3573" t="str">
        <f>VLOOKUP(טבלה1[[#This Row],[subject_id]],Subject_id!$A$2:$B$5,2)</f>
        <v>Web Development</v>
      </c>
      <c r="Z3573" s="7">
        <v>43734</v>
      </c>
      <c r="AA3573">
        <f>_xlfn.DAYS(טבלה1[[#This Row],[Removal_date]],טבלה1[[#This Row],[published_date]])</f>
        <v>1032</v>
      </c>
      <c r="AB3573" s="4">
        <f>טבלה1[[#This Row],[price]]*טבלה1[[#This Row],[num_subscribers]]</f>
        <v>0</v>
      </c>
    </row>
    <row r="3574" spans="1:28" x14ac:dyDescent="0.3">
      <c r="A3574">
        <v>915206</v>
      </c>
      <c r="B3574" t="s">
        <v>2372</v>
      </c>
      <c r="C3574" t="str">
        <f>LEFT(טבלה1[[#This Row],[course_title]],10)</f>
        <v>MetaTrader</v>
      </c>
      <c r="D3574" t="str">
        <f>RIGHT(טבלה1[[#This Row],[course_title]],10)</f>
        <v>m Training</v>
      </c>
      <c r="E3574" t="str">
        <f>MID(טבלה1[[#This Row],[course_title]],2,10)</f>
        <v>etaTrader4</v>
      </c>
      <c r="F3574" t="s">
        <v>2373</v>
      </c>
      <c r="G3574" t="str">
        <f>REPLACE(טבלה1[[#This Row],[url]],19,3,"com")</f>
        <v>https://www.udemy.com/metatrader4-platform-training/</v>
      </c>
      <c r="H3574" t="b">
        <v>0</v>
      </c>
      <c r="I3574" s="4">
        <v>0</v>
      </c>
      <c r="J3574" s="5">
        <v>1819</v>
      </c>
      <c r="K3574" s="5">
        <v>45</v>
      </c>
      <c r="L3574" s="5">
        <v>15</v>
      </c>
      <c r="M3574">
        <v>2</v>
      </c>
      <c r="N3574" t="str">
        <f>VLOOKUP(טבלה1[[#This Row],[level_id]],Level_id!$A$2:$B$5,2)</f>
        <v>Beginner Level</v>
      </c>
      <c r="O3574" t="str">
        <f>LOWER(טבלה1[[#This Row],[level_desc]])</f>
        <v>beginner level</v>
      </c>
      <c r="P3574" s="3" t="str">
        <f>UPPER(טבלה1[[#This Row],[small letters]])</f>
        <v>BEGINNER LEVEL</v>
      </c>
      <c r="Q3574">
        <f>LEN(טבלה1[[#This Row],[no spaces]])</f>
        <v>14</v>
      </c>
      <c r="R3574" t="str">
        <f>TRIM(טבלה1[[#This Row],[small letters]])</f>
        <v>beginner level</v>
      </c>
      <c r="S3574" s="6">
        <v>1.5</v>
      </c>
      <c r="T3574" s="12">
        <v>42634</v>
      </c>
      <c r="U3574" s="6">
        <f>DAY(טבלה1[[#This Row],[published_date]])</f>
        <v>21</v>
      </c>
      <c r="V3574" s="6">
        <f>MONTH(טבלה1[[#This Row],[published_date]])</f>
        <v>9</v>
      </c>
      <c r="W3574" s="6">
        <f>YEAR(טבלה1[[#This Row],[published_date]])</f>
        <v>2016</v>
      </c>
      <c r="X3574">
        <v>1</v>
      </c>
      <c r="Y3574" t="str">
        <f>VLOOKUP(טבלה1[[#This Row],[subject_id]],Subject_id!$A$2:$B$5,2)</f>
        <v>Business Finance</v>
      </c>
      <c r="Z3574" s="7">
        <v>43465</v>
      </c>
      <c r="AA3574">
        <f>_xlfn.DAYS(טבלה1[[#This Row],[Removal_date]],טבלה1[[#This Row],[published_date]])</f>
        <v>831</v>
      </c>
      <c r="AB3574" s="4">
        <f>טבלה1[[#This Row],[price]]*טבלה1[[#This Row],[num_subscribers]]</f>
        <v>0</v>
      </c>
    </row>
    <row r="3575" spans="1:28" x14ac:dyDescent="0.3">
      <c r="A3575">
        <v>919906</v>
      </c>
      <c r="B3575" t="s">
        <v>400</v>
      </c>
      <c r="C3575" t="str">
        <f>LEFT(טבלה1[[#This Row],[course_title]],10)</f>
        <v>Trading Op</v>
      </c>
      <c r="D3575" t="str">
        <f>RIGHT(טבלה1[[#This Row],[course_title]],10)</f>
        <v>ons Basics</v>
      </c>
      <c r="E3575" t="str">
        <f>MID(טבלה1[[#This Row],[course_title]],2,10)</f>
        <v>rading Opt</v>
      </c>
      <c r="F3575" t="s">
        <v>401</v>
      </c>
      <c r="G3575" t="str">
        <f>REPLACE(טבלה1[[#This Row],[url]],19,3,"com")</f>
        <v>https://www.udemy.com/trading-options-for-income/</v>
      </c>
      <c r="H3575" t="b">
        <v>0</v>
      </c>
      <c r="I3575" s="4">
        <v>0</v>
      </c>
      <c r="J3575" s="5">
        <v>4077</v>
      </c>
      <c r="K3575" s="5">
        <v>281</v>
      </c>
      <c r="L3575" s="5">
        <v>20</v>
      </c>
      <c r="M3575">
        <v>2</v>
      </c>
      <c r="N3575" t="str">
        <f>VLOOKUP(טבלה1[[#This Row],[level_id]],Level_id!$A$2:$B$5,2)</f>
        <v>Beginner Level</v>
      </c>
      <c r="O3575" t="str">
        <f>LOWER(טבלה1[[#This Row],[level_desc]])</f>
        <v>beginner level</v>
      </c>
      <c r="P3575" s="3" t="str">
        <f>UPPER(טבלה1[[#This Row],[small letters]])</f>
        <v>BEGINNER LEVEL</v>
      </c>
      <c r="Q3575">
        <f>LEN(טבלה1[[#This Row],[no spaces]])</f>
        <v>14</v>
      </c>
      <c r="R3575" t="str">
        <f>TRIM(טבלה1[[#This Row],[small letters]])</f>
        <v>beginner level</v>
      </c>
      <c r="S3575" s="6">
        <v>1.5</v>
      </c>
      <c r="T3575" s="12">
        <v>42600</v>
      </c>
      <c r="U3575" s="6">
        <f>DAY(טבלה1[[#This Row],[published_date]])</f>
        <v>18</v>
      </c>
      <c r="V3575" s="6">
        <f>MONTH(טבלה1[[#This Row],[published_date]])</f>
        <v>8</v>
      </c>
      <c r="W3575" s="6">
        <f>YEAR(טבלה1[[#This Row],[published_date]])</f>
        <v>2016</v>
      </c>
      <c r="X3575">
        <v>1</v>
      </c>
      <c r="Y3575" t="str">
        <f>VLOOKUP(טבלה1[[#This Row],[subject_id]],Subject_id!$A$2:$B$5,2)</f>
        <v>Business Finance</v>
      </c>
      <c r="Z3575" s="7">
        <v>43245</v>
      </c>
      <c r="AA3575">
        <f>_xlfn.DAYS(טבלה1[[#This Row],[Removal_date]],טבלה1[[#This Row],[published_date]])</f>
        <v>645</v>
      </c>
      <c r="AB3575" s="4">
        <f>טבלה1[[#This Row],[price]]*טבלה1[[#This Row],[num_subscribers]]</f>
        <v>0</v>
      </c>
    </row>
    <row r="3576" spans="1:28" x14ac:dyDescent="0.3">
      <c r="A3576">
        <v>923616</v>
      </c>
      <c r="B3576" t="s">
        <v>230</v>
      </c>
      <c r="C3576" t="str">
        <f>LEFT(טבלה1[[#This Row],[course_title]],10)</f>
        <v>Website In</v>
      </c>
      <c r="D3576" t="str">
        <f>RIGHT(טבלה1[[#This Row],[course_title]],10)</f>
        <v>Businesses</v>
      </c>
      <c r="E3576" t="str">
        <f>MID(טבלה1[[#This Row],[course_title]],2,10)</f>
        <v>ebsite Inv</v>
      </c>
      <c r="F3576" t="s">
        <v>231</v>
      </c>
      <c r="G3576" t="str">
        <f>REPLACE(טבלה1[[#This Row],[url]],19,3,"com")</f>
        <v>https://www.udemy.com/cash-flow-website-investing-buy-sell-online-businesses-digital-assets/</v>
      </c>
      <c r="H3576" t="b">
        <v>0</v>
      </c>
      <c r="I3576" s="4">
        <v>0</v>
      </c>
      <c r="J3576" s="5">
        <v>6811</v>
      </c>
      <c r="K3576" s="5">
        <v>151</v>
      </c>
      <c r="L3576" s="5">
        <v>51</v>
      </c>
      <c r="M3576">
        <v>1</v>
      </c>
      <c r="N3576" t="str">
        <f>VLOOKUP(טבלה1[[#This Row],[level_id]],Level_id!$A$2:$B$5,2)</f>
        <v>All levels</v>
      </c>
      <c r="O3576" t="str">
        <f>LOWER(טבלה1[[#This Row],[level_desc]])</f>
        <v>all levels</v>
      </c>
      <c r="P3576" s="3" t="str">
        <f>UPPER(טבלה1[[#This Row],[small letters]])</f>
        <v>ALL LEVELS</v>
      </c>
      <c r="Q3576">
        <f>LEN(טבלה1[[#This Row],[no spaces]])</f>
        <v>10</v>
      </c>
      <c r="R3576" t="str">
        <f>TRIM(טבלה1[[#This Row],[small letters]])</f>
        <v>all levels</v>
      </c>
      <c r="S3576" s="6">
        <v>2</v>
      </c>
      <c r="T3576" s="12">
        <v>42587</v>
      </c>
      <c r="U3576" s="6">
        <f>DAY(טבלה1[[#This Row],[published_date]])</f>
        <v>5</v>
      </c>
      <c r="V3576" s="6">
        <f>MONTH(טבלה1[[#This Row],[published_date]])</f>
        <v>8</v>
      </c>
      <c r="W3576" s="6">
        <f>YEAR(טבלה1[[#This Row],[published_date]])</f>
        <v>2016</v>
      </c>
      <c r="X3576">
        <v>1</v>
      </c>
      <c r="Y3576" t="str">
        <f>VLOOKUP(טבלה1[[#This Row],[subject_id]],Subject_id!$A$2:$B$5,2)</f>
        <v>Business Finance</v>
      </c>
      <c r="Z3576" s="7">
        <v>43408</v>
      </c>
      <c r="AA3576">
        <f>_xlfn.DAYS(טבלה1[[#This Row],[Removal_date]],טבלה1[[#This Row],[published_date]])</f>
        <v>821</v>
      </c>
      <c r="AB3576" s="4">
        <f>טבלה1[[#This Row],[price]]*טבלה1[[#This Row],[num_subscribers]]</f>
        <v>0</v>
      </c>
    </row>
    <row r="3577" spans="1:28" x14ac:dyDescent="0.3">
      <c r="A3577">
        <v>930416</v>
      </c>
      <c r="B3577" t="s">
        <v>2574</v>
      </c>
      <c r="C3577" t="str">
        <f>LEFT(טבלה1[[#This Row],[course_title]],10)</f>
        <v>How to des</v>
      </c>
      <c r="D3577" t="str">
        <f>RIGHT(טבלה1[[#This Row],[course_title]],10)</f>
        <v>beginners)</v>
      </c>
      <c r="E3577" t="str">
        <f>MID(טבלה1[[#This Row],[course_title]],2,10)</f>
        <v>ow to desi</v>
      </c>
      <c r="F3577" t="s">
        <v>2575</v>
      </c>
      <c r="G3577" t="str">
        <f>REPLACE(טבלה1[[#This Row],[url]],19,3,"com")</f>
        <v>https://www.udemy.com/businesscarddesignphotoshop/</v>
      </c>
      <c r="H3577" t="b">
        <v>0</v>
      </c>
      <c r="I3577" s="4">
        <v>0</v>
      </c>
      <c r="J3577" s="5">
        <v>5086</v>
      </c>
      <c r="K3577" s="5">
        <v>197</v>
      </c>
      <c r="L3577" s="5">
        <v>12</v>
      </c>
      <c r="M3577">
        <v>2</v>
      </c>
      <c r="N3577" t="str">
        <f>VLOOKUP(טבלה1[[#This Row],[level_id]],Level_id!$A$2:$B$5,2)</f>
        <v>Beginner Level</v>
      </c>
      <c r="O3577" t="str">
        <f>LOWER(טבלה1[[#This Row],[level_desc]])</f>
        <v>beginner level</v>
      </c>
      <c r="P3577" s="3" t="str">
        <f>UPPER(טבלה1[[#This Row],[small letters]])</f>
        <v>BEGINNER LEVEL</v>
      </c>
      <c r="Q3577">
        <f>LEN(טבלה1[[#This Row],[no spaces]])</f>
        <v>14</v>
      </c>
      <c r="R3577" t="str">
        <f>TRIM(טבלה1[[#This Row],[small letters]])</f>
        <v>beginner level</v>
      </c>
      <c r="S3577" s="6">
        <v>1</v>
      </c>
      <c r="T3577" s="12">
        <v>42609</v>
      </c>
      <c r="U3577" s="6">
        <f>DAY(טבלה1[[#This Row],[published_date]])</f>
        <v>27</v>
      </c>
      <c r="V3577" s="6">
        <f>MONTH(טבלה1[[#This Row],[published_date]])</f>
        <v>8</v>
      </c>
      <c r="W3577" s="6">
        <f>YEAR(טבלה1[[#This Row],[published_date]])</f>
        <v>2016</v>
      </c>
      <c r="X3577">
        <v>2</v>
      </c>
      <c r="Y3577" t="str">
        <f>VLOOKUP(טבלה1[[#This Row],[subject_id]],Subject_id!$A$2:$B$5,2)</f>
        <v>Graphic Design</v>
      </c>
      <c r="Z3577" s="7">
        <v>43465</v>
      </c>
      <c r="AA3577">
        <f>_xlfn.DAYS(טבלה1[[#This Row],[Removal_date]],טבלה1[[#This Row],[published_date]])</f>
        <v>856</v>
      </c>
      <c r="AB3577" s="4">
        <f>טבלה1[[#This Row],[price]]*טבלה1[[#This Row],[num_subscribers]]</f>
        <v>0</v>
      </c>
    </row>
    <row r="3578" spans="1:28" x14ac:dyDescent="0.3">
      <c r="A3578">
        <v>934614</v>
      </c>
      <c r="B3578" t="s">
        <v>1680</v>
      </c>
      <c r="C3578" t="str">
        <f>LEFT(טבלה1[[#This Row],[course_title]],10)</f>
        <v xml:space="preserve">Beginners </v>
      </c>
      <c r="D3578" t="str">
        <f>RIGHT(טבלה1[[#This Row],[course_title]],10)</f>
        <v xml:space="preserve"> Investing</v>
      </c>
      <c r="E3578" t="str">
        <f>MID(טבלה1[[#This Row],[course_title]],2,10)</f>
        <v>eginners G</v>
      </c>
      <c r="F3578" t="s">
        <v>1681</v>
      </c>
      <c r="G3578" t="str">
        <f>REPLACE(טבלה1[[#This Row],[url]],19,3,"com")</f>
        <v>https://www.udemy.com/beginners-guide-to-stock-market-investing/</v>
      </c>
      <c r="H3578" t="b">
        <v>0</v>
      </c>
      <c r="I3578" s="4">
        <v>0</v>
      </c>
      <c r="J3578" s="5">
        <v>3283</v>
      </c>
      <c r="K3578" s="5">
        <v>109</v>
      </c>
      <c r="L3578" s="5">
        <v>42</v>
      </c>
      <c r="M3578">
        <v>2</v>
      </c>
      <c r="N3578" t="str">
        <f>VLOOKUP(טבלה1[[#This Row],[level_id]],Level_id!$A$2:$B$5,2)</f>
        <v>Beginner Level</v>
      </c>
      <c r="O3578" t="str">
        <f>LOWER(טבלה1[[#This Row],[level_desc]])</f>
        <v>beginner level</v>
      </c>
      <c r="P3578" s="3" t="str">
        <f>UPPER(טבלה1[[#This Row],[small letters]])</f>
        <v>BEGINNER LEVEL</v>
      </c>
      <c r="Q3578">
        <f>LEN(טבלה1[[#This Row],[no spaces]])</f>
        <v>14</v>
      </c>
      <c r="R3578" t="str">
        <f>TRIM(טבלה1[[#This Row],[small letters]])</f>
        <v>beginner level</v>
      </c>
      <c r="S3578" s="6">
        <v>2.5</v>
      </c>
      <c r="T3578" s="12">
        <v>42628</v>
      </c>
      <c r="U3578" s="6">
        <f>DAY(טבלה1[[#This Row],[published_date]])</f>
        <v>15</v>
      </c>
      <c r="V3578" s="6">
        <f>MONTH(טבלה1[[#This Row],[published_date]])</f>
        <v>9</v>
      </c>
      <c r="W3578" s="6">
        <f>YEAR(טבלה1[[#This Row],[published_date]])</f>
        <v>2016</v>
      </c>
      <c r="X3578">
        <v>1</v>
      </c>
      <c r="Y3578" t="str">
        <f>VLOOKUP(טבלה1[[#This Row],[subject_id]],Subject_id!$A$2:$B$5,2)</f>
        <v>Business Finance</v>
      </c>
      <c r="Z3578" s="7">
        <v>43465</v>
      </c>
      <c r="AA3578">
        <f>_xlfn.DAYS(טבלה1[[#This Row],[Removal_date]],טבלה1[[#This Row],[published_date]])</f>
        <v>837</v>
      </c>
      <c r="AB3578" s="4">
        <f>טבלה1[[#This Row],[price]]*טבלה1[[#This Row],[num_subscribers]]</f>
        <v>0</v>
      </c>
    </row>
    <row r="3579" spans="1:28" x14ac:dyDescent="0.3">
      <c r="A3579">
        <v>936884</v>
      </c>
      <c r="B3579" t="s">
        <v>2266</v>
      </c>
      <c r="C3579" t="str">
        <f>LEFT(טבלה1[[#This Row],[course_title]],10)</f>
        <v>Free Optio</v>
      </c>
      <c r="D3579" t="str">
        <f>RIGHT(טבלה1[[#This Row],[course_title]],10)</f>
        <v>in 1 Hours</v>
      </c>
      <c r="E3579" t="str">
        <f>MID(טבלה1[[#This Row],[course_title]],2,10)</f>
        <v>ree Option</v>
      </c>
      <c r="F3579" t="s">
        <v>2267</v>
      </c>
      <c r="G3579" t="str">
        <f>REPLACE(טבלה1[[#This Row],[url]],19,3,"com")</f>
        <v>https://www.udemy.com/free-options-101-basic-of-call-and-put-options-in-1-hours/</v>
      </c>
      <c r="H3579" t="b">
        <v>0</v>
      </c>
      <c r="I3579" s="4">
        <v>0</v>
      </c>
      <c r="J3579" s="5">
        <v>2481</v>
      </c>
      <c r="K3579" s="5">
        <v>71</v>
      </c>
      <c r="L3579" s="5">
        <v>26</v>
      </c>
      <c r="M3579">
        <v>1</v>
      </c>
      <c r="N3579" t="str">
        <f>VLOOKUP(טבלה1[[#This Row],[level_id]],Level_id!$A$2:$B$5,2)</f>
        <v>All levels</v>
      </c>
      <c r="O3579" t="str">
        <f>LOWER(טבלה1[[#This Row],[level_desc]])</f>
        <v>all levels</v>
      </c>
      <c r="P3579" s="3" t="str">
        <f>UPPER(טבלה1[[#This Row],[small letters]])</f>
        <v>ALL LEVELS</v>
      </c>
      <c r="Q3579">
        <f>LEN(טבלה1[[#This Row],[no spaces]])</f>
        <v>10</v>
      </c>
      <c r="R3579" t="str">
        <f>TRIM(טבלה1[[#This Row],[small letters]])</f>
        <v>all levels</v>
      </c>
      <c r="S3579" s="6">
        <v>1.5</v>
      </c>
      <c r="T3579" s="12">
        <v>42604</v>
      </c>
      <c r="U3579" s="6">
        <f>DAY(טבלה1[[#This Row],[published_date]])</f>
        <v>22</v>
      </c>
      <c r="V3579" s="6">
        <f>MONTH(טבלה1[[#This Row],[published_date]])</f>
        <v>8</v>
      </c>
      <c r="W3579" s="6">
        <f>YEAR(טבלה1[[#This Row],[published_date]])</f>
        <v>2016</v>
      </c>
      <c r="X3579">
        <v>1</v>
      </c>
      <c r="Y3579" t="str">
        <f>VLOOKUP(טבלה1[[#This Row],[subject_id]],Subject_id!$A$2:$B$5,2)</f>
        <v>Business Finance</v>
      </c>
      <c r="Z3579" s="7">
        <v>43734</v>
      </c>
      <c r="AA3579">
        <f>_xlfn.DAYS(טבלה1[[#This Row],[Removal_date]],טבלה1[[#This Row],[published_date]])</f>
        <v>1130</v>
      </c>
      <c r="AB3579" s="4">
        <f>טבלה1[[#This Row],[price]]*טבלה1[[#This Row],[num_subscribers]]</f>
        <v>0</v>
      </c>
    </row>
    <row r="3580" spans="1:28" x14ac:dyDescent="0.3">
      <c r="A3580">
        <v>937150</v>
      </c>
      <c r="B3580" t="s">
        <v>1566</v>
      </c>
      <c r="C3580" t="str">
        <f>LEFT(טבלה1[[#This Row],[course_title]],10)</f>
        <v>How to Inv</v>
      </c>
      <c r="D3580" t="str">
        <f>RIGHT(טבלה1[[#This Row],[course_title]],10)</f>
        <v>g Secrets.</v>
      </c>
      <c r="E3580" t="str">
        <f>MID(טבלה1[[#This Row],[course_title]],2,10)</f>
        <v>ow to Inve</v>
      </c>
      <c r="F3580" t="s">
        <v>1567</v>
      </c>
      <c r="G3580" t="str">
        <f>REPLACE(טבלה1[[#This Row],[url]],19,3,"com")</f>
        <v>https://www.udemy.com/how-to-invest-in-startups/</v>
      </c>
      <c r="H3580" t="b">
        <v>0</v>
      </c>
      <c r="I3580" s="4">
        <v>0</v>
      </c>
      <c r="J3580" s="5">
        <v>1625</v>
      </c>
      <c r="K3580" s="5">
        <v>5</v>
      </c>
      <c r="L3580" s="5">
        <v>145</v>
      </c>
      <c r="M3580">
        <v>1</v>
      </c>
      <c r="N3580" t="str">
        <f>VLOOKUP(טבלה1[[#This Row],[level_id]],Level_id!$A$2:$B$5,2)</f>
        <v>All levels</v>
      </c>
      <c r="O3580" t="str">
        <f>LOWER(טבלה1[[#This Row],[level_desc]])</f>
        <v>all levels</v>
      </c>
      <c r="P3580" s="3" t="str">
        <f>UPPER(טבלה1[[#This Row],[small letters]])</f>
        <v>ALL LEVELS</v>
      </c>
      <c r="Q3580">
        <f>LEN(טבלה1[[#This Row],[no spaces]])</f>
        <v>10</v>
      </c>
      <c r="R3580" t="str">
        <f>TRIM(טבלה1[[#This Row],[small letters]])</f>
        <v>all levels</v>
      </c>
      <c r="S3580" s="6">
        <v>8.5</v>
      </c>
      <c r="T3580" s="12">
        <v>42611</v>
      </c>
      <c r="U3580" s="6">
        <f>DAY(טבלה1[[#This Row],[published_date]])</f>
        <v>29</v>
      </c>
      <c r="V3580" s="6">
        <f>MONTH(טבלה1[[#This Row],[published_date]])</f>
        <v>8</v>
      </c>
      <c r="W3580" s="6">
        <f>YEAR(טבלה1[[#This Row],[published_date]])</f>
        <v>2016</v>
      </c>
      <c r="X3580">
        <v>1</v>
      </c>
      <c r="Y3580" t="str">
        <f>VLOOKUP(טבלה1[[#This Row],[subject_id]],Subject_id!$A$2:$B$5,2)</f>
        <v>Business Finance</v>
      </c>
      <c r="Z3580" s="7">
        <v>43318</v>
      </c>
      <c r="AA3580">
        <f>_xlfn.DAYS(טבלה1[[#This Row],[Removal_date]],טבלה1[[#This Row],[published_date]])</f>
        <v>707</v>
      </c>
      <c r="AB3580" s="4">
        <f>טבלה1[[#This Row],[price]]*טבלה1[[#This Row],[num_subscribers]]</f>
        <v>0</v>
      </c>
    </row>
    <row r="3581" spans="1:28" x14ac:dyDescent="0.3">
      <c r="A3581">
        <v>954948</v>
      </c>
      <c r="B3581" t="s">
        <v>7049</v>
      </c>
      <c r="C3581" t="str">
        <f>LEFT(טבלה1[[#This Row],[course_title]],10)</f>
        <v>Build Resp</v>
      </c>
      <c r="D3581" t="str">
        <f>RIGHT(טבלה1[[#This Row],[course_title]],10)</f>
        <v xml:space="preserve"> Portalfin</v>
      </c>
      <c r="E3581" t="str">
        <f>MID(טבלה1[[#This Row],[course_title]],2,10)</f>
        <v>uild Respo</v>
      </c>
      <c r="F3581" t="s">
        <v>7050</v>
      </c>
      <c r="G3581" t="str">
        <f>REPLACE(טבלה1[[#This Row],[url]],19,3,"com")</f>
        <v>https://www.udemy.com/build-website/</v>
      </c>
      <c r="H3581" t="b">
        <v>0</v>
      </c>
      <c r="I3581" s="4">
        <v>0</v>
      </c>
      <c r="J3581" s="5">
        <v>2859</v>
      </c>
      <c r="K3581" s="5">
        <v>42</v>
      </c>
      <c r="L3581" s="5">
        <v>17</v>
      </c>
      <c r="M3581">
        <v>1</v>
      </c>
      <c r="N3581" t="str">
        <f>VLOOKUP(טבלה1[[#This Row],[level_id]],Level_id!$A$2:$B$5,2)</f>
        <v>All levels</v>
      </c>
      <c r="O3581" t="str">
        <f>LOWER(טבלה1[[#This Row],[level_desc]])</f>
        <v>all levels</v>
      </c>
      <c r="P3581" s="3" t="str">
        <f>UPPER(טבלה1[[#This Row],[small letters]])</f>
        <v>ALL LEVELS</v>
      </c>
      <c r="Q3581">
        <f>LEN(טבלה1[[#This Row],[no spaces]])</f>
        <v>10</v>
      </c>
      <c r="R3581" t="str">
        <f>TRIM(טבלה1[[#This Row],[small letters]])</f>
        <v>all levels</v>
      </c>
      <c r="S3581" s="6">
        <v>0.73333333300000003</v>
      </c>
      <c r="T3581" s="12">
        <v>42638</v>
      </c>
      <c r="U3581" s="6">
        <f>DAY(טבלה1[[#This Row],[published_date]])</f>
        <v>25</v>
      </c>
      <c r="V3581" s="6">
        <f>MONTH(טבלה1[[#This Row],[published_date]])</f>
        <v>9</v>
      </c>
      <c r="W3581" s="6">
        <f>YEAR(טבלה1[[#This Row],[published_date]])</f>
        <v>2016</v>
      </c>
      <c r="X3581">
        <v>4</v>
      </c>
      <c r="Y3581" t="str">
        <f>VLOOKUP(טבלה1[[#This Row],[subject_id]],Subject_id!$A$2:$B$5,2)</f>
        <v>Web Development</v>
      </c>
      <c r="Z3581" s="7">
        <v>43734</v>
      </c>
      <c r="AA3581">
        <f>_xlfn.DAYS(טבלה1[[#This Row],[Removal_date]],טבלה1[[#This Row],[published_date]])</f>
        <v>1096</v>
      </c>
      <c r="AB3581" s="4">
        <f>טבלה1[[#This Row],[price]]*טבלה1[[#This Row],[num_subscribers]]</f>
        <v>0</v>
      </c>
    </row>
    <row r="3582" spans="1:28" x14ac:dyDescent="0.3">
      <c r="A3582">
        <v>955748</v>
      </c>
      <c r="B3582" t="s">
        <v>996</v>
      </c>
      <c r="C3582" t="str">
        <f>LEFT(טבלה1[[#This Row],[course_title]],10)</f>
        <v>Trading fo</v>
      </c>
      <c r="D3582" t="str">
        <f>RIGHT(טבלה1[[#This Row],[course_title]],10)</f>
        <v>ntry Level</v>
      </c>
      <c r="E3582" t="str">
        <f>MID(טבלה1[[#This Row],[course_title]],2,10)</f>
        <v>rading for</v>
      </c>
      <c r="F3582" t="s">
        <v>997</v>
      </c>
      <c r="G3582" t="str">
        <f>REPLACE(טבלה1[[#This Row],[url]],19,3,"com")</f>
        <v>https://www.udemy.com/trading-for-beginners-tier-1/</v>
      </c>
      <c r="H3582" t="b">
        <v>0</v>
      </c>
      <c r="I3582" s="4">
        <v>0</v>
      </c>
      <c r="J3582" s="5">
        <v>5077</v>
      </c>
      <c r="K3582" s="5">
        <v>256</v>
      </c>
      <c r="L3582" s="5">
        <v>16</v>
      </c>
      <c r="M3582">
        <v>2</v>
      </c>
      <c r="N3582" t="str">
        <f>VLOOKUP(טבלה1[[#This Row],[level_id]],Level_id!$A$2:$B$5,2)</f>
        <v>Beginner Level</v>
      </c>
      <c r="O3582" t="str">
        <f>LOWER(טבלה1[[#This Row],[level_desc]])</f>
        <v>beginner level</v>
      </c>
      <c r="P3582" s="3" t="str">
        <f>UPPER(טבלה1[[#This Row],[small letters]])</f>
        <v>BEGINNER LEVEL</v>
      </c>
      <c r="Q3582">
        <f>LEN(טבלה1[[#This Row],[no spaces]])</f>
        <v>14</v>
      </c>
      <c r="R3582" t="str">
        <f>TRIM(טבלה1[[#This Row],[small letters]])</f>
        <v>beginner level</v>
      </c>
      <c r="S3582" s="6">
        <v>1.5</v>
      </c>
      <c r="T3582" s="12">
        <v>42646</v>
      </c>
      <c r="U3582" s="6">
        <f>DAY(טבלה1[[#This Row],[published_date]])</f>
        <v>3</v>
      </c>
      <c r="V3582" s="6">
        <f>MONTH(טבלה1[[#This Row],[published_date]])</f>
        <v>10</v>
      </c>
      <c r="W3582" s="6">
        <f>YEAR(טבלה1[[#This Row],[published_date]])</f>
        <v>2016</v>
      </c>
      <c r="X3582">
        <v>1</v>
      </c>
      <c r="Y3582" t="str">
        <f>VLOOKUP(טבלה1[[#This Row],[subject_id]],Subject_id!$A$2:$B$5,2)</f>
        <v>Business Finance</v>
      </c>
      <c r="Z3582" s="7">
        <v>43465</v>
      </c>
      <c r="AA3582">
        <f>_xlfn.DAYS(טבלה1[[#This Row],[Removal_date]],טבלה1[[#This Row],[published_date]])</f>
        <v>819</v>
      </c>
      <c r="AB3582" s="4">
        <f>טבלה1[[#This Row],[price]]*טבלה1[[#This Row],[num_subscribers]]</f>
        <v>0</v>
      </c>
    </row>
    <row r="3583" spans="1:28" x14ac:dyDescent="0.3">
      <c r="A3583">
        <v>955914</v>
      </c>
      <c r="B3583" t="s">
        <v>3798</v>
      </c>
      <c r="C3583" t="str">
        <f>LEFT(טבלה1[[#This Row],[course_title]],10)</f>
        <v>A beginner</v>
      </c>
      <c r="D3583" t="str">
        <f>RIGHT(טבלה1[[#This Row],[course_title]],10)</f>
        <v>ng guitar'</v>
      </c>
      <c r="E3583" t="str">
        <f>MID(טבלה1[[#This Row],[course_title]],2,10)</f>
        <v xml:space="preserve"> beginner`</v>
      </c>
      <c r="F3583" t="s">
        <v>3799</v>
      </c>
      <c r="G3583" t="str">
        <f>REPLACE(טבלה1[[#This Row],[url]],19,3,"com")</f>
        <v>https://www.udemy.com/guitar-domination-fingerpicking-strumming-beginners/</v>
      </c>
      <c r="H3583" t="b">
        <v>0</v>
      </c>
      <c r="I3583" s="4">
        <v>0</v>
      </c>
      <c r="J3583" s="5">
        <v>3481</v>
      </c>
      <c r="K3583" s="5">
        <v>29</v>
      </c>
      <c r="L3583" s="5">
        <v>20</v>
      </c>
      <c r="M3583">
        <v>2</v>
      </c>
      <c r="N3583" t="str">
        <f>VLOOKUP(טבלה1[[#This Row],[level_id]],Level_id!$A$2:$B$5,2)</f>
        <v>Beginner Level</v>
      </c>
      <c r="O3583" t="str">
        <f>LOWER(טבלה1[[#This Row],[level_desc]])</f>
        <v>beginner level</v>
      </c>
      <c r="P3583" s="3" t="str">
        <f>UPPER(טבלה1[[#This Row],[small letters]])</f>
        <v>BEGINNER LEVEL</v>
      </c>
      <c r="Q3583">
        <f>LEN(טבלה1[[#This Row],[no spaces]])</f>
        <v>14</v>
      </c>
      <c r="R3583" t="str">
        <f>TRIM(טבלה1[[#This Row],[small letters]])</f>
        <v>beginner level</v>
      </c>
      <c r="S3583" s="6">
        <v>2</v>
      </c>
      <c r="T3583" s="12">
        <v>42626</v>
      </c>
      <c r="U3583" s="6">
        <f>DAY(טבלה1[[#This Row],[published_date]])</f>
        <v>13</v>
      </c>
      <c r="V3583" s="6">
        <f>MONTH(טבלה1[[#This Row],[published_date]])</f>
        <v>9</v>
      </c>
      <c r="W3583" s="6">
        <f>YEAR(טבלה1[[#This Row],[published_date]])</f>
        <v>2016</v>
      </c>
      <c r="X3583">
        <v>3</v>
      </c>
      <c r="Y3583" t="str">
        <f>VLOOKUP(טבלה1[[#This Row],[subject_id]],Subject_id!$A$2:$B$5,2)</f>
        <v>Musical Instruments</v>
      </c>
      <c r="Z3583" s="7">
        <v>43465</v>
      </c>
      <c r="AA3583">
        <f>_xlfn.DAYS(טבלה1[[#This Row],[Removal_date]],טבלה1[[#This Row],[published_date]])</f>
        <v>839</v>
      </c>
      <c r="AB3583" s="4">
        <f>טבלה1[[#This Row],[price]]*טבלה1[[#This Row],[num_subscribers]]</f>
        <v>0</v>
      </c>
    </row>
    <row r="3584" spans="1:28" x14ac:dyDescent="0.3">
      <c r="A3584">
        <v>961630</v>
      </c>
      <c r="B3584" t="s">
        <v>3632</v>
      </c>
      <c r="C3584" t="str">
        <f>LEFT(טבלה1[[#This Row],[course_title]],10)</f>
        <v>Beginner G</v>
      </c>
      <c r="D3584" t="str">
        <f>RIGHT(טבלה1[[#This Row],[course_title]],10)</f>
        <v>art Course</v>
      </c>
      <c r="E3584" t="str">
        <f>MID(טבלה1[[#This Row],[course_title]],2,10)</f>
        <v>eginner Gu</v>
      </c>
      <c r="F3584" t="s">
        <v>3633</v>
      </c>
      <c r="G3584" t="str">
        <f>REPLACE(טבלה1[[#This Row],[url]],19,3,"com")</f>
        <v>https://www.udemy.com/learn-guitar-in-30-minutes/</v>
      </c>
      <c r="H3584" t="b">
        <v>0</v>
      </c>
      <c r="I3584" s="4">
        <v>0</v>
      </c>
      <c r="J3584" s="5">
        <v>2084</v>
      </c>
      <c r="K3584" s="5">
        <v>20</v>
      </c>
      <c r="L3584" s="5">
        <v>7</v>
      </c>
      <c r="M3584">
        <v>2</v>
      </c>
      <c r="N3584" t="str">
        <f>VLOOKUP(טבלה1[[#This Row],[level_id]],Level_id!$A$2:$B$5,2)</f>
        <v>Beginner Level</v>
      </c>
      <c r="O3584" t="str">
        <f>LOWER(טבלה1[[#This Row],[level_desc]])</f>
        <v>beginner level</v>
      </c>
      <c r="P3584" s="3" t="str">
        <f>UPPER(טבלה1[[#This Row],[small letters]])</f>
        <v>BEGINNER LEVEL</v>
      </c>
      <c r="Q3584">
        <f>LEN(טבלה1[[#This Row],[no spaces]])</f>
        <v>14</v>
      </c>
      <c r="R3584" t="str">
        <f>TRIM(טבלה1[[#This Row],[small letters]])</f>
        <v>beginner level</v>
      </c>
      <c r="S3584" s="6">
        <v>1</v>
      </c>
      <c r="T3584" s="12">
        <v>42641</v>
      </c>
      <c r="U3584" s="6">
        <f>DAY(טבלה1[[#This Row],[published_date]])</f>
        <v>28</v>
      </c>
      <c r="V3584" s="6">
        <f>MONTH(טבלה1[[#This Row],[published_date]])</f>
        <v>9</v>
      </c>
      <c r="W3584" s="6">
        <f>YEAR(טבלה1[[#This Row],[published_date]])</f>
        <v>2016</v>
      </c>
      <c r="X3584">
        <v>3</v>
      </c>
      <c r="Y3584" t="str">
        <f>VLOOKUP(טבלה1[[#This Row],[subject_id]],Subject_id!$A$2:$B$5,2)</f>
        <v>Musical Instruments</v>
      </c>
      <c r="Z3584" s="7">
        <v>43465</v>
      </c>
      <c r="AA3584">
        <f>_xlfn.DAYS(טבלה1[[#This Row],[Removal_date]],טבלה1[[#This Row],[published_date]])</f>
        <v>824</v>
      </c>
      <c r="AB3584" s="4">
        <f>טבלה1[[#This Row],[price]]*טבלה1[[#This Row],[num_subscribers]]</f>
        <v>0</v>
      </c>
    </row>
    <row r="3585" spans="1:28" x14ac:dyDescent="0.3">
      <c r="A3585">
        <v>965306</v>
      </c>
      <c r="B3585" t="s">
        <v>612</v>
      </c>
      <c r="C3585" t="str">
        <f>LEFT(טבלה1[[#This Row],[course_title]],10)</f>
        <v>Forex: Wha</v>
      </c>
      <c r="D3585" t="str">
        <f>RIGHT(טבלה1[[#This Row],[course_title]],10)</f>
        <v>d Reliable</v>
      </c>
      <c r="E3585" t="str">
        <f>MID(טבלה1[[#This Row],[course_title]],2,10)</f>
        <v>orex: What</v>
      </c>
      <c r="F3585" t="s">
        <v>613</v>
      </c>
      <c r="G3585" t="str">
        <f>REPLACE(טבלה1[[#This Row],[url]],19,3,"com")</f>
        <v>https://www.udemy.com/forex-whats-a-trend-strong-and-reliable/</v>
      </c>
      <c r="H3585" t="b">
        <v>0</v>
      </c>
      <c r="I3585" s="4">
        <v>0</v>
      </c>
      <c r="J3585" s="5">
        <v>2955</v>
      </c>
      <c r="K3585" s="5">
        <v>43</v>
      </c>
      <c r="L3585" s="5">
        <v>30</v>
      </c>
      <c r="M3585">
        <v>4</v>
      </c>
      <c r="N3585" t="str">
        <f>VLOOKUP(טבלה1[[#This Row],[level_id]],Level_id!$A$2:$B$5,2)</f>
        <v>Intermediate Level</v>
      </c>
      <c r="O3585" t="str">
        <f>LOWER(טבלה1[[#This Row],[level_desc]])</f>
        <v>intermediate level</v>
      </c>
      <c r="P3585" s="3" t="str">
        <f>UPPER(טבלה1[[#This Row],[small letters]])</f>
        <v>INTERMEDIATE LEVEL</v>
      </c>
      <c r="Q3585">
        <f>LEN(טבלה1[[#This Row],[no spaces]])</f>
        <v>18</v>
      </c>
      <c r="R3585" t="str">
        <f>TRIM(טבלה1[[#This Row],[small letters]])</f>
        <v>intermediate level</v>
      </c>
      <c r="S3585" s="6">
        <v>2</v>
      </c>
      <c r="T3585" s="12">
        <v>42648</v>
      </c>
      <c r="U3585" s="6">
        <f>DAY(טבלה1[[#This Row],[published_date]])</f>
        <v>5</v>
      </c>
      <c r="V3585" s="6">
        <f>MONTH(טבלה1[[#This Row],[published_date]])</f>
        <v>10</v>
      </c>
      <c r="W3585" s="6">
        <f>YEAR(טבלה1[[#This Row],[published_date]])</f>
        <v>2016</v>
      </c>
      <c r="X3585">
        <v>1</v>
      </c>
      <c r="Y3585" t="str">
        <f>VLOOKUP(טבלה1[[#This Row],[subject_id]],Subject_id!$A$2:$B$5,2)</f>
        <v>Business Finance</v>
      </c>
      <c r="Z3585" s="7">
        <v>44114</v>
      </c>
      <c r="AA3585">
        <f>_xlfn.DAYS(טבלה1[[#This Row],[Removal_date]],טבלה1[[#This Row],[published_date]])</f>
        <v>1466</v>
      </c>
      <c r="AB3585" s="4">
        <f>טבלה1[[#This Row],[price]]*טבלה1[[#This Row],[num_subscribers]]</f>
        <v>0</v>
      </c>
    </row>
    <row r="3586" spans="1:28" x14ac:dyDescent="0.3">
      <c r="A3586">
        <v>968026</v>
      </c>
      <c r="B3586" t="s">
        <v>4843</v>
      </c>
      <c r="C3586" t="str">
        <f>LEFT(טבלה1[[#This Row],[course_title]],10)</f>
        <v>Learn to P</v>
      </c>
      <c r="D3586" t="str">
        <f>RIGHT(טבלה1[[#This Row],[course_title]],10)</f>
        <v>dian drums</v>
      </c>
      <c r="E3586" t="str">
        <f>MID(טבלה1[[#This Row],[course_title]],2,10)</f>
        <v>earn to Pl</v>
      </c>
      <c r="F3586" t="s">
        <v>4844</v>
      </c>
      <c r="G3586" t="str">
        <f>REPLACE(טבלה1[[#This Row],[url]],19,3,"com")</f>
        <v>https://www.udemy.com/learn-to-play-tabla/</v>
      </c>
      <c r="H3586" t="b">
        <v>0</v>
      </c>
      <c r="I3586" s="4">
        <v>0</v>
      </c>
      <c r="J3586" s="5">
        <v>1</v>
      </c>
      <c r="K3586" s="5">
        <v>0</v>
      </c>
      <c r="L3586" s="5">
        <v>20</v>
      </c>
      <c r="M3586">
        <v>2</v>
      </c>
      <c r="N3586" t="str">
        <f>VLOOKUP(טבלה1[[#This Row],[level_id]],Level_id!$A$2:$B$5,2)</f>
        <v>Beginner Level</v>
      </c>
      <c r="O3586" t="str">
        <f>LOWER(טבלה1[[#This Row],[level_desc]])</f>
        <v>beginner level</v>
      </c>
      <c r="P3586" s="3" t="str">
        <f>UPPER(טבלה1[[#This Row],[small letters]])</f>
        <v>BEGINNER LEVEL</v>
      </c>
      <c r="Q3586">
        <f>LEN(טבלה1[[#This Row],[no spaces]])</f>
        <v>14</v>
      </c>
      <c r="R3586" t="str">
        <f>TRIM(טבלה1[[#This Row],[small letters]])</f>
        <v>beginner level</v>
      </c>
      <c r="S3586" s="6">
        <v>1.5</v>
      </c>
      <c r="T3586" s="12">
        <v>42920</v>
      </c>
      <c r="U3586" s="6">
        <f>DAY(טבלה1[[#This Row],[published_date]])</f>
        <v>4</v>
      </c>
      <c r="V3586" s="6">
        <f>MONTH(טבלה1[[#This Row],[published_date]])</f>
        <v>7</v>
      </c>
      <c r="W3586" s="6">
        <f>YEAR(טבלה1[[#This Row],[published_date]])</f>
        <v>2017</v>
      </c>
      <c r="X3586">
        <v>3</v>
      </c>
      <c r="Y3586" t="str">
        <f>VLOOKUP(טבלה1[[#This Row],[subject_id]],Subject_id!$A$2:$B$5,2)</f>
        <v>Musical Instruments</v>
      </c>
      <c r="Z3586" s="7">
        <v>43465</v>
      </c>
      <c r="AA3586">
        <f>_xlfn.DAYS(טבלה1[[#This Row],[Removal_date]],טבלה1[[#This Row],[published_date]])</f>
        <v>545</v>
      </c>
      <c r="AB3586" s="4">
        <f>טבלה1[[#This Row],[price]]*טבלה1[[#This Row],[num_subscribers]]</f>
        <v>0</v>
      </c>
    </row>
    <row r="3587" spans="1:28" x14ac:dyDescent="0.3">
      <c r="A3587">
        <v>970462</v>
      </c>
      <c r="B3587" t="s">
        <v>4251</v>
      </c>
      <c r="C3587" t="str">
        <f>LEFT(טבלה1[[#This Row],[course_title]],10)</f>
        <v>Ukelele ex</v>
      </c>
      <c r="D3587" t="str">
        <f>RIGHT(טבלה1[[#This Row],[course_title]],10)</f>
        <v xml:space="preserve"> de un mes</v>
      </c>
      <c r="E3587" t="str">
        <f>MID(טבלה1[[#This Row],[course_title]],2,10)</f>
        <v>kelele exp</v>
      </c>
      <c r="F3587" t="s">
        <v>4252</v>
      </c>
      <c r="G3587" t="str">
        <f>REPLACE(טבלה1[[#This Row],[url]],19,3,"com")</f>
        <v>https://www.udemy.com/ukelele-expres-gratis/</v>
      </c>
      <c r="H3587" t="b">
        <v>0</v>
      </c>
      <c r="I3587" s="4">
        <v>0</v>
      </c>
      <c r="J3587" s="5">
        <v>888</v>
      </c>
      <c r="K3587" s="5">
        <v>64</v>
      </c>
      <c r="L3587" s="5">
        <v>25</v>
      </c>
      <c r="M3587">
        <v>2</v>
      </c>
      <c r="N3587" t="str">
        <f>VLOOKUP(טבלה1[[#This Row],[level_id]],Level_id!$A$2:$B$5,2)</f>
        <v>Beginner Level</v>
      </c>
      <c r="O3587" t="str">
        <f>LOWER(טבלה1[[#This Row],[level_desc]])</f>
        <v>beginner level</v>
      </c>
      <c r="P3587" s="3" t="str">
        <f>UPPER(טבלה1[[#This Row],[small letters]])</f>
        <v>BEGINNER LEVEL</v>
      </c>
      <c r="Q3587">
        <f>LEN(טבלה1[[#This Row],[no spaces]])</f>
        <v>14</v>
      </c>
      <c r="R3587" t="str">
        <f>TRIM(טבלה1[[#This Row],[small letters]])</f>
        <v>beginner level</v>
      </c>
      <c r="S3587" s="6">
        <v>1.5</v>
      </c>
      <c r="T3587" s="12">
        <v>42660</v>
      </c>
      <c r="U3587" s="6">
        <f>DAY(טבלה1[[#This Row],[published_date]])</f>
        <v>17</v>
      </c>
      <c r="V3587" s="6">
        <f>MONTH(טבלה1[[#This Row],[published_date]])</f>
        <v>10</v>
      </c>
      <c r="W3587" s="6">
        <f>YEAR(טבלה1[[#This Row],[published_date]])</f>
        <v>2016</v>
      </c>
      <c r="X3587">
        <v>3</v>
      </c>
      <c r="Y3587" t="str">
        <f>VLOOKUP(טבלה1[[#This Row],[subject_id]],Subject_id!$A$2:$B$5,2)</f>
        <v>Musical Instruments</v>
      </c>
      <c r="Z3587" s="7">
        <v>43465</v>
      </c>
      <c r="AA3587">
        <f>_xlfn.DAYS(טבלה1[[#This Row],[Removal_date]],טבלה1[[#This Row],[published_date]])</f>
        <v>805</v>
      </c>
      <c r="AB3587" s="4">
        <f>טבלה1[[#This Row],[price]]*טבלה1[[#This Row],[num_subscribers]]</f>
        <v>0</v>
      </c>
    </row>
    <row r="3588" spans="1:28" x14ac:dyDescent="0.3">
      <c r="A3588">
        <v>987682</v>
      </c>
      <c r="B3588" t="s">
        <v>1508</v>
      </c>
      <c r="C3588" t="str">
        <f>LEFT(טבלה1[[#This Row],[course_title]],10)</f>
        <v>Stocks: Qu</v>
      </c>
      <c r="D3588" t="str">
        <f>RIGHT(טבלה1[[#This Row],[course_title]],10)</f>
        <v xml:space="preserve"> Investing</v>
      </c>
      <c r="E3588" t="str">
        <f>MID(טבלה1[[#This Row],[course_title]],2,10)</f>
        <v>tocks: Qui</v>
      </c>
      <c r="F3588" t="s">
        <v>1509</v>
      </c>
      <c r="G3588" t="str">
        <f>REPLACE(טבלה1[[#This Row],[url]],19,3,"com")</f>
        <v>https://www.udemy.com/quick-method-investing/</v>
      </c>
      <c r="H3588" t="b">
        <v>0</v>
      </c>
      <c r="I3588" s="4">
        <v>0</v>
      </c>
      <c r="J3588" s="5">
        <v>718</v>
      </c>
      <c r="K3588" s="5">
        <v>13</v>
      </c>
      <c r="L3588" s="5">
        <v>7</v>
      </c>
      <c r="M3588">
        <v>2</v>
      </c>
      <c r="N3588" t="str">
        <f>VLOOKUP(טבלה1[[#This Row],[level_id]],Level_id!$A$2:$B$5,2)</f>
        <v>Beginner Level</v>
      </c>
      <c r="O3588" t="str">
        <f>LOWER(טבלה1[[#This Row],[level_desc]])</f>
        <v>beginner level</v>
      </c>
      <c r="P3588" s="3" t="str">
        <f>UPPER(טבלה1[[#This Row],[small letters]])</f>
        <v>BEGINNER LEVEL</v>
      </c>
      <c r="Q3588">
        <f>LEN(טבלה1[[#This Row],[no spaces]])</f>
        <v>14</v>
      </c>
      <c r="R3588" t="str">
        <f>TRIM(טבלה1[[#This Row],[small letters]])</f>
        <v>beginner level</v>
      </c>
      <c r="S3588" s="6">
        <v>1</v>
      </c>
      <c r="T3588" s="12">
        <v>42873</v>
      </c>
      <c r="U3588" s="6">
        <f>DAY(טבלה1[[#This Row],[published_date]])</f>
        <v>18</v>
      </c>
      <c r="V3588" s="6">
        <f>MONTH(טבלה1[[#This Row],[published_date]])</f>
        <v>5</v>
      </c>
      <c r="W3588" s="6">
        <f>YEAR(טבלה1[[#This Row],[published_date]])</f>
        <v>2017</v>
      </c>
      <c r="X3588">
        <v>1</v>
      </c>
      <c r="Y3588" t="str">
        <f>VLOOKUP(טבלה1[[#This Row],[subject_id]],Subject_id!$A$2:$B$5,2)</f>
        <v>Business Finance</v>
      </c>
      <c r="Z3588" s="7">
        <v>43465</v>
      </c>
      <c r="AA3588">
        <f>_xlfn.DAYS(טבלה1[[#This Row],[Removal_date]],טבלה1[[#This Row],[published_date]])</f>
        <v>592</v>
      </c>
      <c r="AB3588" s="4">
        <f>טבלה1[[#This Row],[price]]*טבלה1[[#This Row],[num_subscribers]]</f>
        <v>0</v>
      </c>
    </row>
    <row r="3589" spans="1:28" x14ac:dyDescent="0.3">
      <c r="A3589">
        <v>988982</v>
      </c>
      <c r="B3589" t="s">
        <v>6583</v>
      </c>
      <c r="C3589" t="str">
        <f>LEFT(טבלה1[[#This Row],[course_title]],10)</f>
        <v>Laravel De</v>
      </c>
      <c r="D3589" t="str">
        <f>RIGHT(טבלה1[[#This Row],[course_title]],10)</f>
        <v>ion Online</v>
      </c>
      <c r="E3589" t="str">
        <f>MID(טבלה1[[#This Row],[course_title]],2,10)</f>
        <v>aravel Dep</v>
      </c>
      <c r="F3589" t="s">
        <v>6584</v>
      </c>
      <c r="G3589" t="str">
        <f>REPLACE(טבלה1[[#This Row],[url]],19,3,"com")</f>
        <v>https://www.udemy.com/laravel-deployment/</v>
      </c>
      <c r="H3589" t="b">
        <v>0</v>
      </c>
      <c r="I3589" s="4">
        <v>0</v>
      </c>
      <c r="J3589" s="5">
        <v>4905</v>
      </c>
      <c r="K3589" s="5">
        <v>101</v>
      </c>
      <c r="L3589" s="5">
        <v>13</v>
      </c>
      <c r="M3589">
        <v>4</v>
      </c>
      <c r="N3589" t="str">
        <f>VLOOKUP(טבלה1[[#This Row],[level_id]],Level_id!$A$2:$B$5,2)</f>
        <v>Intermediate Level</v>
      </c>
      <c r="O3589" t="str">
        <f>LOWER(טבלה1[[#This Row],[level_desc]])</f>
        <v>intermediate level</v>
      </c>
      <c r="P3589" s="3" t="str">
        <f>UPPER(טבלה1[[#This Row],[small letters]])</f>
        <v>INTERMEDIATE LEVEL</v>
      </c>
      <c r="Q3589">
        <f>LEN(טבלה1[[#This Row],[no spaces]])</f>
        <v>18</v>
      </c>
      <c r="R3589" t="str">
        <f>TRIM(טבלה1[[#This Row],[small letters]])</f>
        <v>intermediate level</v>
      </c>
      <c r="S3589" s="6">
        <v>1</v>
      </c>
      <c r="T3589" s="12">
        <v>42665</v>
      </c>
      <c r="U3589" s="6">
        <f>DAY(טבלה1[[#This Row],[published_date]])</f>
        <v>22</v>
      </c>
      <c r="V3589" s="6">
        <f>MONTH(טבלה1[[#This Row],[published_date]])</f>
        <v>10</v>
      </c>
      <c r="W3589" s="6">
        <f>YEAR(טבלה1[[#This Row],[published_date]])</f>
        <v>2016</v>
      </c>
      <c r="X3589">
        <v>4</v>
      </c>
      <c r="Y3589" t="str">
        <f>VLOOKUP(טבלה1[[#This Row],[subject_id]],Subject_id!$A$2:$B$5,2)</f>
        <v>Web Development</v>
      </c>
      <c r="Z3589" s="7">
        <v>44114</v>
      </c>
      <c r="AA3589">
        <f>_xlfn.DAYS(טבלה1[[#This Row],[Removal_date]],טבלה1[[#This Row],[published_date]])</f>
        <v>1449</v>
      </c>
      <c r="AB3589" s="4">
        <f>טבלה1[[#This Row],[price]]*טבלה1[[#This Row],[num_subscribers]]</f>
        <v>0</v>
      </c>
    </row>
    <row r="3590" spans="1:28" x14ac:dyDescent="0.3">
      <c r="A3590">
        <v>994362</v>
      </c>
      <c r="B3590" t="s">
        <v>6338</v>
      </c>
      <c r="C3590" t="str">
        <f>LEFT(טבלה1[[#This Row],[course_title]],10)</f>
        <v>Critical W</v>
      </c>
      <c r="D3590" t="str">
        <f>RIGHT(טבלה1[[#This Row],[course_title]],10)</f>
        <v>ch Hustler</v>
      </c>
      <c r="E3590" t="str">
        <f>MID(טבלה1[[#This Row],[course_title]],2,10)</f>
        <v>ritical We</v>
      </c>
      <c r="F3590" t="s">
        <v>6339</v>
      </c>
      <c r="G3590" t="str">
        <f>REPLACE(טבלה1[[#This Row],[url]],19,3,"com")</f>
        <v>https://www.udemy.com/critical-web-dev-skills-tools-for-the-non-tech-hustler/</v>
      </c>
      <c r="H3590" t="b">
        <v>0</v>
      </c>
      <c r="I3590" s="4">
        <v>0</v>
      </c>
      <c r="J3590" s="5">
        <v>3118</v>
      </c>
      <c r="K3590" s="5">
        <v>8</v>
      </c>
      <c r="L3590" s="5">
        <v>33</v>
      </c>
      <c r="M3590">
        <v>1</v>
      </c>
      <c r="N3590" t="str">
        <f>VLOOKUP(טבלה1[[#This Row],[level_id]],Level_id!$A$2:$B$5,2)</f>
        <v>All levels</v>
      </c>
      <c r="O3590" t="str">
        <f>LOWER(טבלה1[[#This Row],[level_desc]])</f>
        <v>all levels</v>
      </c>
      <c r="P3590" s="3" t="str">
        <f>UPPER(טבלה1[[#This Row],[small letters]])</f>
        <v>ALL LEVELS</v>
      </c>
      <c r="Q3590">
        <f>LEN(טבלה1[[#This Row],[no spaces]])</f>
        <v>10</v>
      </c>
      <c r="R3590" t="str">
        <f>TRIM(טבלה1[[#This Row],[small letters]])</f>
        <v>all levels</v>
      </c>
      <c r="S3590" s="6">
        <v>1.5</v>
      </c>
      <c r="T3590" s="12">
        <v>42724</v>
      </c>
      <c r="U3590" s="6">
        <f>DAY(טבלה1[[#This Row],[published_date]])</f>
        <v>20</v>
      </c>
      <c r="V3590" s="6">
        <f>MONTH(טבלה1[[#This Row],[published_date]])</f>
        <v>12</v>
      </c>
      <c r="W3590" s="6">
        <f>YEAR(טבלה1[[#This Row],[published_date]])</f>
        <v>2016</v>
      </c>
      <c r="X3590">
        <v>4</v>
      </c>
      <c r="Y3590" t="str">
        <f>VLOOKUP(טבלה1[[#This Row],[subject_id]],Subject_id!$A$2:$B$5,2)</f>
        <v>Web Development</v>
      </c>
      <c r="Z3590" s="7">
        <v>43734</v>
      </c>
      <c r="AA3590">
        <f>_xlfn.DAYS(טבלה1[[#This Row],[Removal_date]],טבלה1[[#This Row],[published_date]])</f>
        <v>1010</v>
      </c>
      <c r="AB3590" s="4">
        <f>טבלה1[[#This Row],[price]]*טבלה1[[#This Row],[num_subscribers]]</f>
        <v>0</v>
      </c>
    </row>
    <row r="3591" spans="1:28" x14ac:dyDescent="0.3">
      <c r="A3591">
        <v>998706</v>
      </c>
      <c r="B3591" t="s">
        <v>2084</v>
      </c>
      <c r="C3591" t="str">
        <f>LEFT(טבלה1[[#This Row],[course_title]],10)</f>
        <v>Curso de D</v>
      </c>
      <c r="D3591" t="str">
        <f>RIGHT(טבלה1[[#This Row],[course_title]],10)</f>
        <v>Iniciantes</v>
      </c>
      <c r="E3591" t="str">
        <f>MID(טבלה1[[#This Row],[course_title]],2,10)</f>
        <v>urso de Da</v>
      </c>
      <c r="F3591" t="s">
        <v>2085</v>
      </c>
      <c r="G3591" t="str">
        <f>REPLACE(טבלה1[[#This Row],[url]],19,3,"com")</f>
        <v>https://www.udemy.com/aprenda-a-realizar-trades-na-bolsa-dos-eua/</v>
      </c>
      <c r="H3591" t="b">
        <v>0</v>
      </c>
      <c r="I3591" s="4">
        <v>0</v>
      </c>
      <c r="J3591" s="5">
        <v>1278</v>
      </c>
      <c r="K3591" s="5">
        <v>200</v>
      </c>
      <c r="L3591" s="5">
        <v>13</v>
      </c>
      <c r="M3591">
        <v>2</v>
      </c>
      <c r="N3591" t="str">
        <f>VLOOKUP(טבלה1[[#This Row],[level_id]],Level_id!$A$2:$B$5,2)</f>
        <v>Beginner Level</v>
      </c>
      <c r="O3591" t="str">
        <f>LOWER(טבלה1[[#This Row],[level_desc]])</f>
        <v>beginner level</v>
      </c>
      <c r="P3591" s="3" t="str">
        <f>UPPER(טבלה1[[#This Row],[small letters]])</f>
        <v>BEGINNER LEVEL</v>
      </c>
      <c r="Q3591">
        <f>LEN(טבלה1[[#This Row],[no spaces]])</f>
        <v>14</v>
      </c>
      <c r="R3591" t="str">
        <f>TRIM(טבלה1[[#This Row],[small letters]])</f>
        <v>beginner level</v>
      </c>
      <c r="S3591" s="6">
        <v>1.5</v>
      </c>
      <c r="T3591" s="12">
        <v>42677</v>
      </c>
      <c r="U3591" s="6">
        <f>DAY(טבלה1[[#This Row],[published_date]])</f>
        <v>3</v>
      </c>
      <c r="V3591" s="6">
        <f>MONTH(טבלה1[[#This Row],[published_date]])</f>
        <v>11</v>
      </c>
      <c r="W3591" s="6">
        <f>YEAR(טבלה1[[#This Row],[published_date]])</f>
        <v>2016</v>
      </c>
      <c r="X3591">
        <v>1</v>
      </c>
      <c r="Y3591" t="str">
        <f>VLOOKUP(טבלה1[[#This Row],[subject_id]],Subject_id!$A$2:$B$5,2)</f>
        <v>Business Finance</v>
      </c>
      <c r="Z3591" s="7">
        <v>43465</v>
      </c>
      <c r="AA3591">
        <f>_xlfn.DAYS(טבלה1[[#This Row],[Removal_date]],טבלה1[[#This Row],[published_date]])</f>
        <v>788</v>
      </c>
      <c r="AB3591" s="4">
        <f>טבלה1[[#This Row],[price]]*טבלה1[[#This Row],[num_subscribers]]</f>
        <v>0</v>
      </c>
    </row>
    <row r="3592" spans="1:28" x14ac:dyDescent="0.3">
      <c r="A3592">
        <v>1016996</v>
      </c>
      <c r="B3592" t="s">
        <v>1524</v>
      </c>
      <c r="C3592" t="str">
        <f>LEFT(טבלה1[[#This Row],[course_title]],10)</f>
        <v>Introducti</v>
      </c>
      <c r="D3592" t="str">
        <f>RIGHT(טבלה1[[#This Row],[course_title]],10)</f>
        <v>uisitions)</v>
      </c>
      <c r="E3592" t="str">
        <f>MID(טבלה1[[#This Row],[course_title]],2,10)</f>
        <v>ntroductio</v>
      </c>
      <c r="F3592" t="s">
        <v>1525</v>
      </c>
      <c r="G3592" t="str">
        <f>REPLACE(טבלה1[[#This Row],[url]],19,3,"com")</f>
        <v>https://www.udemy.com/introduction-to-corporate-finance/</v>
      </c>
      <c r="H3592" t="b">
        <v>0</v>
      </c>
      <c r="I3592" s="4">
        <v>0</v>
      </c>
      <c r="J3592" s="5">
        <v>2080</v>
      </c>
      <c r="K3592" s="5">
        <v>83</v>
      </c>
      <c r="L3592" s="5">
        <v>30</v>
      </c>
      <c r="M3592">
        <v>2</v>
      </c>
      <c r="N3592" t="str">
        <f>VLOOKUP(טבלה1[[#This Row],[level_id]],Level_id!$A$2:$B$5,2)</f>
        <v>Beginner Level</v>
      </c>
      <c r="O3592" t="str">
        <f>LOWER(טבלה1[[#This Row],[level_desc]])</f>
        <v>beginner level</v>
      </c>
      <c r="P3592" s="3" t="str">
        <f>UPPER(טבלה1[[#This Row],[small letters]])</f>
        <v>BEGINNER LEVEL</v>
      </c>
      <c r="Q3592">
        <f>LEN(טבלה1[[#This Row],[no spaces]])</f>
        <v>14</v>
      </c>
      <c r="R3592" t="str">
        <f>TRIM(טבלה1[[#This Row],[small letters]])</f>
        <v>beginner level</v>
      </c>
      <c r="S3592" s="6">
        <v>1.5</v>
      </c>
      <c r="T3592" s="12">
        <v>42794</v>
      </c>
      <c r="U3592" s="6">
        <f>DAY(טבלה1[[#This Row],[published_date]])</f>
        <v>28</v>
      </c>
      <c r="V3592" s="6">
        <f>MONTH(טבלה1[[#This Row],[published_date]])</f>
        <v>2</v>
      </c>
      <c r="W3592" s="6">
        <f>YEAR(טבלה1[[#This Row],[published_date]])</f>
        <v>2017</v>
      </c>
      <c r="X3592">
        <v>1</v>
      </c>
      <c r="Y3592" t="str">
        <f>VLOOKUP(טבלה1[[#This Row],[subject_id]],Subject_id!$A$2:$B$5,2)</f>
        <v>Business Finance</v>
      </c>
      <c r="Z3592" s="7">
        <v>43465</v>
      </c>
      <c r="AA3592">
        <f>_xlfn.DAYS(טבלה1[[#This Row],[Removal_date]],טבלה1[[#This Row],[published_date]])</f>
        <v>671</v>
      </c>
      <c r="AB3592" s="4">
        <f>טבלה1[[#This Row],[price]]*טבלה1[[#This Row],[num_subscribers]]</f>
        <v>0</v>
      </c>
    </row>
    <row r="3593" spans="1:28" x14ac:dyDescent="0.3">
      <c r="A3593">
        <v>1020244</v>
      </c>
      <c r="B3593" t="s">
        <v>1822</v>
      </c>
      <c r="C3593" t="str">
        <f>LEFT(טבלה1[[#This Row],[course_title]],10)</f>
        <v>Mental Mod</v>
      </c>
      <c r="D3593" t="str">
        <f>RIGHT(טבלה1[[#This Row],[course_title]],10)</f>
        <v>ter Trader</v>
      </c>
      <c r="E3593" t="str">
        <f>MID(טבלה1[[#This Row],[course_title]],2,10)</f>
        <v>ental Mode</v>
      </c>
      <c r="F3593" t="s">
        <v>1823</v>
      </c>
      <c r="G3593" t="str">
        <f>REPLACE(טבלה1[[#This Row],[url]],19,3,"com")</f>
        <v>https://www.udemy.com/mental-models-for-wall-street/</v>
      </c>
      <c r="H3593" t="b">
        <v>0</v>
      </c>
      <c r="I3593" s="4">
        <v>0</v>
      </c>
      <c r="J3593" s="5">
        <v>1067</v>
      </c>
      <c r="K3593" s="5">
        <v>50</v>
      </c>
      <c r="L3593" s="5">
        <v>35</v>
      </c>
      <c r="M3593">
        <v>1</v>
      </c>
      <c r="N3593" t="str">
        <f>VLOOKUP(טבלה1[[#This Row],[level_id]],Level_id!$A$2:$B$5,2)</f>
        <v>All levels</v>
      </c>
      <c r="O3593" t="str">
        <f>LOWER(טבלה1[[#This Row],[level_desc]])</f>
        <v>all levels</v>
      </c>
      <c r="P3593" s="3" t="str">
        <f>UPPER(טבלה1[[#This Row],[small letters]])</f>
        <v>ALL LEVELS</v>
      </c>
      <c r="Q3593">
        <f>LEN(טבלה1[[#This Row],[no spaces]])</f>
        <v>10</v>
      </c>
      <c r="R3593" t="str">
        <f>TRIM(טבלה1[[#This Row],[small letters]])</f>
        <v>all levels</v>
      </c>
      <c r="S3593" s="6">
        <v>2</v>
      </c>
      <c r="T3593" s="12">
        <v>42718</v>
      </c>
      <c r="U3593" s="6">
        <f>DAY(טבלה1[[#This Row],[published_date]])</f>
        <v>14</v>
      </c>
      <c r="V3593" s="6">
        <f>MONTH(טבלה1[[#This Row],[published_date]])</f>
        <v>12</v>
      </c>
      <c r="W3593" s="6">
        <f>YEAR(טבלה1[[#This Row],[published_date]])</f>
        <v>2016</v>
      </c>
      <c r="X3593">
        <v>1</v>
      </c>
      <c r="Y3593" t="str">
        <f>VLOOKUP(טבלה1[[#This Row],[subject_id]],Subject_id!$A$2:$B$5,2)</f>
        <v>Business Finance</v>
      </c>
      <c r="Z3593" s="7">
        <v>43318</v>
      </c>
      <c r="AA3593">
        <f>_xlfn.DAYS(טבלה1[[#This Row],[Removal_date]],טבלה1[[#This Row],[published_date]])</f>
        <v>600</v>
      </c>
      <c r="AB3593" s="4">
        <f>טבלה1[[#This Row],[price]]*טבלה1[[#This Row],[num_subscribers]]</f>
        <v>0</v>
      </c>
    </row>
    <row r="3594" spans="1:28" x14ac:dyDescent="0.3">
      <c r="A3594">
        <v>1023062</v>
      </c>
      <c r="B3594" t="s">
        <v>5304</v>
      </c>
      <c r="C3594" t="str">
        <f>LEFT(טבלה1[[#This Row],[course_title]],10)</f>
        <v>Serverless</v>
      </c>
      <c r="D3594" t="str">
        <f>RIGHT(טבלה1[[#This Row],[course_title]],10)</f>
        <v>b Services</v>
      </c>
      <c r="E3594" t="str">
        <f>MID(טבלה1[[#This Row],[course_title]],2,10)</f>
        <v xml:space="preserve">erverless </v>
      </c>
      <c r="F3594" t="s">
        <v>5305</v>
      </c>
      <c r="G3594" t="str">
        <f>REPLACE(טבלה1[[#This Row],[url]],19,3,"com")</f>
        <v>https://www.udemy.com/serverless-architecture-on-aws/</v>
      </c>
      <c r="H3594" t="b">
        <v>0</v>
      </c>
      <c r="I3594" s="4">
        <v>0</v>
      </c>
      <c r="J3594" s="5">
        <v>13210</v>
      </c>
      <c r="K3594" s="5">
        <v>978</v>
      </c>
      <c r="L3594" s="5">
        <v>8</v>
      </c>
      <c r="M3594">
        <v>4</v>
      </c>
      <c r="N3594" t="str">
        <f>VLOOKUP(טבלה1[[#This Row],[level_id]],Level_id!$A$2:$B$5,2)</f>
        <v>Intermediate Level</v>
      </c>
      <c r="O3594" t="str">
        <f>LOWER(טבלה1[[#This Row],[level_desc]])</f>
        <v>intermediate level</v>
      </c>
      <c r="P3594" s="3" t="str">
        <f>UPPER(טבלה1[[#This Row],[small letters]])</f>
        <v>INTERMEDIATE LEVEL</v>
      </c>
      <c r="Q3594">
        <f>LEN(טבלה1[[#This Row],[no spaces]])</f>
        <v>18</v>
      </c>
      <c r="R3594" t="str">
        <f>TRIM(טבלה1[[#This Row],[small letters]])</f>
        <v>intermediate level</v>
      </c>
      <c r="S3594" s="6">
        <v>0.55000000000000004</v>
      </c>
      <c r="T3594" s="12">
        <v>42704</v>
      </c>
      <c r="U3594" s="6">
        <f>DAY(טבלה1[[#This Row],[published_date]])</f>
        <v>30</v>
      </c>
      <c r="V3594" s="6">
        <f>MONTH(טבלה1[[#This Row],[published_date]])</f>
        <v>11</v>
      </c>
      <c r="W3594" s="6">
        <f>YEAR(טבלה1[[#This Row],[published_date]])</f>
        <v>2016</v>
      </c>
      <c r="X3594">
        <v>4</v>
      </c>
      <c r="Y3594" t="str">
        <f>VLOOKUP(טבלה1[[#This Row],[subject_id]],Subject_id!$A$2:$B$5,2)</f>
        <v>Web Development</v>
      </c>
      <c r="Z3594" s="7">
        <v>44114</v>
      </c>
      <c r="AA3594">
        <f>_xlfn.DAYS(טבלה1[[#This Row],[Removal_date]],טבלה1[[#This Row],[published_date]])</f>
        <v>1410</v>
      </c>
      <c r="AB3594" s="4">
        <f>טבלה1[[#This Row],[price]]*טבלה1[[#This Row],[num_subscribers]]</f>
        <v>0</v>
      </c>
    </row>
    <row r="3595" spans="1:28" x14ac:dyDescent="0.3">
      <c r="A3595">
        <v>1024862</v>
      </c>
      <c r="B3595" t="s">
        <v>2214</v>
      </c>
      <c r="C3595" t="str">
        <f>LEFT(טבלה1[[#This Row],[course_title]],10)</f>
        <v>Making Tax</v>
      </c>
      <c r="D3595" t="str">
        <f>RIGHT(טבלה1[[#This Row],[course_title]],10)</f>
        <v xml:space="preserve"> Explained</v>
      </c>
      <c r="E3595" t="str">
        <f>MID(טבלה1[[#This Row],[course_title]],2,10)</f>
        <v xml:space="preserve">aking Tax </v>
      </c>
      <c r="F3595" t="s">
        <v>2215</v>
      </c>
      <c r="G3595" t="str">
        <f>REPLACE(טבלה1[[#This Row],[url]],19,3,"com")</f>
        <v>https://www.udemy.com/making-tax-digital/</v>
      </c>
      <c r="H3595" t="b">
        <v>0</v>
      </c>
      <c r="I3595" s="4">
        <v>0</v>
      </c>
      <c r="J3595" s="5">
        <v>743</v>
      </c>
      <c r="K3595" s="5">
        <v>0</v>
      </c>
      <c r="L3595" s="5">
        <v>7</v>
      </c>
      <c r="M3595">
        <v>1</v>
      </c>
      <c r="N3595" t="str">
        <f>VLOOKUP(טבלה1[[#This Row],[level_id]],Level_id!$A$2:$B$5,2)</f>
        <v>All levels</v>
      </c>
      <c r="O3595" t="str">
        <f>LOWER(טבלה1[[#This Row],[level_desc]])</f>
        <v>all levels</v>
      </c>
      <c r="P3595" s="3" t="str">
        <f>UPPER(טבלה1[[#This Row],[small letters]])</f>
        <v>ALL LEVELS</v>
      </c>
      <c r="Q3595">
        <f>LEN(טבלה1[[#This Row],[no spaces]])</f>
        <v>10</v>
      </c>
      <c r="R3595" t="str">
        <f>TRIM(טבלה1[[#This Row],[small letters]])</f>
        <v>all levels</v>
      </c>
      <c r="S3595" s="6">
        <v>1</v>
      </c>
      <c r="T3595" s="12">
        <v>42892</v>
      </c>
      <c r="U3595" s="6">
        <f>DAY(טבלה1[[#This Row],[published_date]])</f>
        <v>6</v>
      </c>
      <c r="V3595" s="6">
        <f>MONTH(טבלה1[[#This Row],[published_date]])</f>
        <v>6</v>
      </c>
      <c r="W3595" s="6">
        <f>YEAR(טבלה1[[#This Row],[published_date]])</f>
        <v>2017</v>
      </c>
      <c r="X3595">
        <v>1</v>
      </c>
      <c r="Y3595" t="str">
        <f>VLOOKUP(טבלה1[[#This Row],[subject_id]],Subject_id!$A$2:$B$5,2)</f>
        <v>Business Finance</v>
      </c>
      <c r="Z3595" s="7">
        <v>43734</v>
      </c>
      <c r="AA3595">
        <f>_xlfn.DAYS(טבלה1[[#This Row],[Removal_date]],טבלה1[[#This Row],[published_date]])</f>
        <v>842</v>
      </c>
      <c r="AB3595" s="4">
        <f>טבלה1[[#This Row],[price]]*טבלה1[[#This Row],[num_subscribers]]</f>
        <v>0</v>
      </c>
    </row>
    <row r="3596" spans="1:28" x14ac:dyDescent="0.3">
      <c r="A3596">
        <v>1024888</v>
      </c>
      <c r="B3596" t="s">
        <v>6749</v>
      </c>
      <c r="C3596" t="str">
        <f>LEFT(טבלה1[[#This Row],[course_title]],10)</f>
        <v>How To Mak</v>
      </c>
      <c r="D3596" t="str">
        <f>RIGHT(טבלה1[[#This Row],[course_title]],10)</f>
        <v>Your Blog!</v>
      </c>
      <c r="E3596" t="str">
        <f>MID(טבלה1[[#This Row],[course_title]],2,10)</f>
        <v>ow To Make</v>
      </c>
      <c r="F3596" t="s">
        <v>6750</v>
      </c>
      <c r="G3596" t="str">
        <f>REPLACE(טבלה1[[#This Row],[url]],19,3,"com")</f>
        <v>https://www.udemy.com/how-to-make-a-modern-wordpress-blog-2017-create-your-blog/</v>
      </c>
      <c r="H3596" t="b">
        <v>0</v>
      </c>
      <c r="I3596" s="4">
        <v>0</v>
      </c>
      <c r="J3596" s="5">
        <v>6856</v>
      </c>
      <c r="K3596" s="5">
        <v>137</v>
      </c>
      <c r="L3596" s="5">
        <v>19</v>
      </c>
      <c r="M3596">
        <v>2</v>
      </c>
      <c r="N3596" t="str">
        <f>VLOOKUP(טבלה1[[#This Row],[level_id]],Level_id!$A$2:$B$5,2)</f>
        <v>Beginner Level</v>
      </c>
      <c r="O3596" t="str">
        <f>LOWER(טבלה1[[#This Row],[level_desc]])</f>
        <v>beginner level</v>
      </c>
      <c r="P3596" s="3" t="str">
        <f>UPPER(טבלה1[[#This Row],[small letters]])</f>
        <v>BEGINNER LEVEL</v>
      </c>
      <c r="Q3596">
        <f>LEN(טבלה1[[#This Row],[no spaces]])</f>
        <v>14</v>
      </c>
      <c r="R3596" t="str">
        <f>TRIM(טבלה1[[#This Row],[small letters]])</f>
        <v>beginner level</v>
      </c>
      <c r="S3596" s="6">
        <v>2</v>
      </c>
      <c r="T3596" s="12">
        <v>42703</v>
      </c>
      <c r="U3596" s="6">
        <f>DAY(טבלה1[[#This Row],[published_date]])</f>
        <v>29</v>
      </c>
      <c r="V3596" s="6">
        <f>MONTH(טבלה1[[#This Row],[published_date]])</f>
        <v>11</v>
      </c>
      <c r="W3596" s="6">
        <f>YEAR(טבלה1[[#This Row],[published_date]])</f>
        <v>2016</v>
      </c>
      <c r="X3596">
        <v>4</v>
      </c>
      <c r="Y3596" t="str">
        <f>VLOOKUP(טבלה1[[#This Row],[subject_id]],Subject_id!$A$2:$B$5,2)</f>
        <v>Web Development</v>
      </c>
      <c r="Z3596" s="7">
        <v>43465</v>
      </c>
      <c r="AA3596">
        <f>_xlfn.DAYS(טבלה1[[#This Row],[Removal_date]],טבלה1[[#This Row],[published_date]])</f>
        <v>762</v>
      </c>
      <c r="AB3596" s="4">
        <f>טבלה1[[#This Row],[price]]*טבלה1[[#This Row],[num_subscribers]]</f>
        <v>0</v>
      </c>
    </row>
    <row r="3597" spans="1:28" x14ac:dyDescent="0.3">
      <c r="A3597">
        <v>1028656</v>
      </c>
      <c r="B3597" t="s">
        <v>1760</v>
      </c>
      <c r="C3597" t="str">
        <f>LEFT(טבלה1[[#This Row],[course_title]],10)</f>
        <v>è´¢åŠ¡åˆ†æ</v>
      </c>
      <c r="D3597" t="str">
        <f>RIGHT(טבלה1[[#This Row],[course_title]],10)</f>
        <v>ºæ¨¡å…¥é—¨</v>
      </c>
      <c r="E3597" t="str">
        <f>MID(טבלה1[[#This Row],[course_title]],2,10)</f>
        <v>´¢åŠ¡åˆ†æž</v>
      </c>
      <c r="F3597" t="s">
        <v>1761</v>
      </c>
      <c r="G3597" t="str">
        <f>REPLACE(טבלה1[[#This Row],[url]],19,3,"com")</f>
        <v>https://www.udemy.com/zprzqgfl/</v>
      </c>
      <c r="H3597" t="b">
        <v>0</v>
      </c>
      <c r="I3597" s="4">
        <v>0</v>
      </c>
      <c r="J3597" s="5">
        <v>505</v>
      </c>
      <c r="K3597" s="5">
        <v>43</v>
      </c>
      <c r="L3597" s="5">
        <v>10</v>
      </c>
      <c r="M3597">
        <v>2</v>
      </c>
      <c r="N3597" t="str">
        <f>VLOOKUP(טבלה1[[#This Row],[level_id]],Level_id!$A$2:$B$5,2)</f>
        <v>Beginner Level</v>
      </c>
      <c r="O3597" t="str">
        <f>LOWER(טבלה1[[#This Row],[level_desc]])</f>
        <v>beginner level</v>
      </c>
      <c r="P3597" s="3" t="str">
        <f>UPPER(טבלה1[[#This Row],[small letters]])</f>
        <v>BEGINNER LEVEL</v>
      </c>
      <c r="Q3597">
        <f>LEN(טבלה1[[#This Row],[no spaces]])</f>
        <v>14</v>
      </c>
      <c r="R3597" t="str">
        <f>TRIM(טבלה1[[#This Row],[small letters]])</f>
        <v>beginner level</v>
      </c>
      <c r="S3597" s="6">
        <v>1.5</v>
      </c>
      <c r="T3597" s="12">
        <v>42707</v>
      </c>
      <c r="U3597" s="6">
        <f>DAY(טבלה1[[#This Row],[published_date]])</f>
        <v>3</v>
      </c>
      <c r="V3597" s="6">
        <f>MONTH(טבלה1[[#This Row],[published_date]])</f>
        <v>12</v>
      </c>
      <c r="W3597" s="6">
        <f>YEAR(טבלה1[[#This Row],[published_date]])</f>
        <v>2016</v>
      </c>
      <c r="X3597">
        <v>1</v>
      </c>
      <c r="Y3597" t="str">
        <f>VLOOKUP(טבלה1[[#This Row],[subject_id]],Subject_id!$A$2:$B$5,2)</f>
        <v>Business Finance</v>
      </c>
      <c r="Z3597" s="7">
        <v>43465</v>
      </c>
      <c r="AA3597">
        <f>_xlfn.DAYS(טבלה1[[#This Row],[Removal_date]],טבלה1[[#This Row],[published_date]])</f>
        <v>758</v>
      </c>
      <c r="AB3597" s="4">
        <f>טבלה1[[#This Row],[price]]*טבלה1[[#This Row],[num_subscribers]]</f>
        <v>0</v>
      </c>
    </row>
    <row r="3598" spans="1:28" x14ac:dyDescent="0.3">
      <c r="A3598">
        <v>1033944</v>
      </c>
      <c r="B3598" t="s">
        <v>5214</v>
      </c>
      <c r="C3598" t="str">
        <f>LEFT(טבלה1[[#This Row],[course_title]],10)</f>
        <v>Serverless</v>
      </c>
      <c r="D3598" t="str">
        <f>RIGHT(טבלה1[[#This Row],[course_title]],10)</f>
        <v xml:space="preserve"> Functions</v>
      </c>
      <c r="E3598" t="str">
        <f>MID(טבלה1[[#This Row],[course_title]],2,10)</f>
        <v xml:space="preserve">erverless </v>
      </c>
      <c r="F3598" t="s">
        <v>5215</v>
      </c>
      <c r="G3598" t="str">
        <f>REPLACE(טבלה1[[#This Row],[url]],19,3,"com")</f>
        <v>https://www.udemy.com/aws-step-functions/</v>
      </c>
      <c r="H3598" t="b">
        <v>0</v>
      </c>
      <c r="I3598" s="4">
        <v>0</v>
      </c>
      <c r="J3598" s="5">
        <v>8768</v>
      </c>
      <c r="K3598" s="5">
        <v>173</v>
      </c>
      <c r="L3598" s="5">
        <v>8</v>
      </c>
      <c r="M3598">
        <v>4</v>
      </c>
      <c r="N3598" t="str">
        <f>VLOOKUP(טבלה1[[#This Row],[level_id]],Level_id!$A$2:$B$5,2)</f>
        <v>Intermediate Level</v>
      </c>
      <c r="O3598" t="str">
        <f>LOWER(טבלה1[[#This Row],[level_desc]])</f>
        <v>intermediate level</v>
      </c>
      <c r="P3598" s="3" t="str">
        <f>UPPER(טבלה1[[#This Row],[small letters]])</f>
        <v>INTERMEDIATE LEVEL</v>
      </c>
      <c r="Q3598">
        <f>LEN(טבלה1[[#This Row],[no spaces]])</f>
        <v>18</v>
      </c>
      <c r="R3598" t="str">
        <f>TRIM(טבלה1[[#This Row],[small letters]])</f>
        <v>intermediate level</v>
      </c>
      <c r="S3598" s="6">
        <v>1</v>
      </c>
      <c r="T3598" s="12">
        <v>42713</v>
      </c>
      <c r="U3598" s="6">
        <f>DAY(טבלה1[[#This Row],[published_date]])</f>
        <v>9</v>
      </c>
      <c r="V3598" s="6">
        <f>MONTH(טבלה1[[#This Row],[published_date]])</f>
        <v>12</v>
      </c>
      <c r="W3598" s="6">
        <f>YEAR(טבלה1[[#This Row],[published_date]])</f>
        <v>2016</v>
      </c>
      <c r="X3598">
        <v>4</v>
      </c>
      <c r="Y3598" t="str">
        <f>VLOOKUP(טבלה1[[#This Row],[subject_id]],Subject_id!$A$2:$B$5,2)</f>
        <v>Web Development</v>
      </c>
      <c r="Z3598" s="7">
        <v>44114</v>
      </c>
      <c r="AA3598">
        <f>_xlfn.DAYS(טבלה1[[#This Row],[Removal_date]],טבלה1[[#This Row],[published_date]])</f>
        <v>1401</v>
      </c>
      <c r="AB3598" s="4">
        <f>טבלה1[[#This Row],[price]]*טבלה1[[#This Row],[num_subscribers]]</f>
        <v>0</v>
      </c>
    </row>
    <row r="3599" spans="1:28" x14ac:dyDescent="0.3">
      <c r="A3599">
        <v>1034074</v>
      </c>
      <c r="B3599" t="s">
        <v>706</v>
      </c>
      <c r="C3599" t="str">
        <f>LEFT(טבלה1[[#This Row],[course_title]],10)</f>
        <v>Introducti</v>
      </c>
      <c r="D3599" t="str">
        <f>RIGHT(טבלה1[[#This Row],[course_title]],10)</f>
        <v xml:space="preserve"> Investing</v>
      </c>
      <c r="E3599" t="str">
        <f>MID(טבלה1[[#This Row],[course_title]],2,10)</f>
        <v>ntroductio</v>
      </c>
      <c r="F3599" t="s">
        <v>707</v>
      </c>
      <c r="G3599" t="str">
        <f>REPLACE(טבלה1[[#This Row],[url]],19,3,"com")</f>
        <v>https://www.udemy.com/introduction-to-value-growth-investing/</v>
      </c>
      <c r="H3599" t="b">
        <v>0</v>
      </c>
      <c r="I3599" s="4">
        <v>0</v>
      </c>
      <c r="J3599" s="5">
        <v>2768</v>
      </c>
      <c r="K3599" s="5">
        <v>83</v>
      </c>
      <c r="L3599" s="5">
        <v>10</v>
      </c>
      <c r="M3599">
        <v>1</v>
      </c>
      <c r="N3599" t="str">
        <f>VLOOKUP(טבלה1[[#This Row],[level_id]],Level_id!$A$2:$B$5,2)</f>
        <v>All levels</v>
      </c>
      <c r="O3599" t="str">
        <f>LOWER(טבלה1[[#This Row],[level_desc]])</f>
        <v>all levels</v>
      </c>
      <c r="P3599" s="3" t="str">
        <f>UPPER(טבלה1[[#This Row],[small letters]])</f>
        <v>ALL LEVELS</v>
      </c>
      <c r="Q3599">
        <f>LEN(טבלה1[[#This Row],[no spaces]])</f>
        <v>10</v>
      </c>
      <c r="R3599" t="str">
        <f>TRIM(טבלה1[[#This Row],[small letters]])</f>
        <v>all levels</v>
      </c>
      <c r="S3599" s="6">
        <v>1</v>
      </c>
      <c r="T3599" s="12">
        <v>42724</v>
      </c>
      <c r="U3599" s="6">
        <f>DAY(טבלה1[[#This Row],[published_date]])</f>
        <v>20</v>
      </c>
      <c r="V3599" s="6">
        <f>MONTH(טבלה1[[#This Row],[published_date]])</f>
        <v>12</v>
      </c>
      <c r="W3599" s="6">
        <f>YEAR(טבלה1[[#This Row],[published_date]])</f>
        <v>2016</v>
      </c>
      <c r="X3599">
        <v>1</v>
      </c>
      <c r="Y3599" t="str">
        <f>VLOOKUP(טבלה1[[#This Row],[subject_id]],Subject_id!$A$2:$B$5,2)</f>
        <v>Business Finance</v>
      </c>
      <c r="Z3599" s="7">
        <v>43318</v>
      </c>
      <c r="AA3599">
        <f>_xlfn.DAYS(טבלה1[[#This Row],[Removal_date]],טבלה1[[#This Row],[published_date]])</f>
        <v>594</v>
      </c>
      <c r="AB3599" s="4">
        <f>טבלה1[[#This Row],[price]]*טבלה1[[#This Row],[num_subscribers]]</f>
        <v>0</v>
      </c>
    </row>
    <row r="3600" spans="1:28" x14ac:dyDescent="0.3">
      <c r="A3600">
        <v>1034414</v>
      </c>
      <c r="B3600" t="s">
        <v>3898</v>
      </c>
      <c r="C3600" t="str">
        <f>LEFT(טבלה1[[#This Row],[course_title]],10)</f>
        <v>Fingerstyl</v>
      </c>
      <c r="D3600" t="str">
        <f>RIGHT(טבלה1[[#This Row],[course_title]],10)</f>
        <v>ed To Know</v>
      </c>
      <c r="E3600" t="str">
        <f>MID(טבלה1[[#This Row],[course_title]],2,10)</f>
        <v>ingerstyle</v>
      </c>
      <c r="F3600" t="s">
        <v>3899</v>
      </c>
      <c r="G3600" t="str">
        <f>REPLACE(טבלה1[[#This Row],[url]],19,3,"com")</f>
        <v>https://www.udemy.com/3-fingerstyle-guitar-techniques-you-need-to-know/</v>
      </c>
      <c r="H3600" t="b">
        <v>0</v>
      </c>
      <c r="I3600" s="4">
        <v>0</v>
      </c>
      <c r="J3600" s="5">
        <v>3042</v>
      </c>
      <c r="K3600" s="5">
        <v>40</v>
      </c>
      <c r="L3600" s="5">
        <v>13</v>
      </c>
      <c r="M3600">
        <v>1</v>
      </c>
      <c r="N3600" t="str">
        <f>VLOOKUP(טבלה1[[#This Row],[level_id]],Level_id!$A$2:$B$5,2)</f>
        <v>All levels</v>
      </c>
      <c r="O3600" t="str">
        <f>LOWER(טבלה1[[#This Row],[level_desc]])</f>
        <v>all levels</v>
      </c>
      <c r="P3600" s="3" t="str">
        <f>UPPER(טבלה1[[#This Row],[small letters]])</f>
        <v>ALL LEVELS</v>
      </c>
      <c r="Q3600">
        <f>LEN(טבלה1[[#This Row],[no spaces]])</f>
        <v>10</v>
      </c>
      <c r="R3600" t="str">
        <f>TRIM(טבלה1[[#This Row],[small letters]])</f>
        <v>all levels</v>
      </c>
      <c r="S3600" s="6">
        <v>0.56666666700000001</v>
      </c>
      <c r="T3600" s="12">
        <v>42717</v>
      </c>
      <c r="U3600" s="6">
        <f>DAY(טבלה1[[#This Row],[published_date]])</f>
        <v>13</v>
      </c>
      <c r="V3600" s="6">
        <f>MONTH(טבלה1[[#This Row],[published_date]])</f>
        <v>12</v>
      </c>
      <c r="W3600" s="6">
        <f>YEAR(טבלה1[[#This Row],[published_date]])</f>
        <v>2016</v>
      </c>
      <c r="X3600">
        <v>3</v>
      </c>
      <c r="Y3600" t="str">
        <f>VLOOKUP(טבלה1[[#This Row],[subject_id]],Subject_id!$A$2:$B$5,2)</f>
        <v>Musical Instruments</v>
      </c>
      <c r="Z3600" s="7">
        <v>43734</v>
      </c>
      <c r="AA3600">
        <f>_xlfn.DAYS(טבלה1[[#This Row],[Removal_date]],טבלה1[[#This Row],[published_date]])</f>
        <v>1017</v>
      </c>
      <c r="AB3600" s="4">
        <f>טבלה1[[#This Row],[price]]*טבלה1[[#This Row],[num_subscribers]]</f>
        <v>0</v>
      </c>
    </row>
    <row r="3601" spans="1:28" x14ac:dyDescent="0.3">
      <c r="A3601">
        <v>1041426</v>
      </c>
      <c r="B3601" t="s">
        <v>6637</v>
      </c>
      <c r="C3601" t="str">
        <f>LEFT(טבלה1[[#This Row],[course_title]],10)</f>
        <v>How To Bui</v>
      </c>
      <c r="D3601" t="str">
        <f>RIGHT(טבלה1[[#This Row],[course_title]],10)</f>
        <v>ratch 2017</v>
      </c>
      <c r="E3601" t="str">
        <f>MID(טבלה1[[#This Row],[course_title]],2,10)</f>
        <v>ow To Buil</v>
      </c>
      <c r="F3601" t="s">
        <v>6638</v>
      </c>
      <c r="G3601" t="str">
        <f>REPLACE(טבלה1[[#This Row],[url]],19,3,"com")</f>
        <v>https://www.udemy.com/how-to-build-and-make-a-wordpress-website-from-scratch-2017/</v>
      </c>
      <c r="H3601" t="b">
        <v>0</v>
      </c>
      <c r="I3601" s="4">
        <v>0</v>
      </c>
      <c r="J3601" s="5">
        <v>7055</v>
      </c>
      <c r="K3601" s="5">
        <v>166</v>
      </c>
      <c r="L3601" s="5">
        <v>24</v>
      </c>
      <c r="M3601">
        <v>1</v>
      </c>
      <c r="N3601" t="str">
        <f>VLOOKUP(טבלה1[[#This Row],[level_id]],Level_id!$A$2:$B$5,2)</f>
        <v>All levels</v>
      </c>
      <c r="O3601" t="str">
        <f>LOWER(טבלה1[[#This Row],[level_desc]])</f>
        <v>all levels</v>
      </c>
      <c r="P3601" s="3" t="str">
        <f>UPPER(טבלה1[[#This Row],[small letters]])</f>
        <v>ALL LEVELS</v>
      </c>
      <c r="Q3601">
        <f>LEN(טבלה1[[#This Row],[no spaces]])</f>
        <v>10</v>
      </c>
      <c r="R3601" t="str">
        <f>TRIM(טבלה1[[#This Row],[small letters]])</f>
        <v>all levels</v>
      </c>
      <c r="S3601" s="6">
        <v>2</v>
      </c>
      <c r="T3601" s="12">
        <v>42759</v>
      </c>
      <c r="U3601" s="6">
        <f>DAY(טבלה1[[#This Row],[published_date]])</f>
        <v>24</v>
      </c>
      <c r="V3601" s="6">
        <f>MONTH(טבלה1[[#This Row],[published_date]])</f>
        <v>1</v>
      </c>
      <c r="W3601" s="6">
        <f>YEAR(טבלה1[[#This Row],[published_date]])</f>
        <v>2017</v>
      </c>
      <c r="X3601">
        <v>4</v>
      </c>
      <c r="Y3601" t="str">
        <f>VLOOKUP(טבלה1[[#This Row],[subject_id]],Subject_id!$A$2:$B$5,2)</f>
        <v>Web Development</v>
      </c>
      <c r="Z3601" s="7">
        <v>43734</v>
      </c>
      <c r="AA3601">
        <f>_xlfn.DAYS(טבלה1[[#This Row],[Removal_date]],טבלה1[[#This Row],[published_date]])</f>
        <v>975</v>
      </c>
      <c r="AB3601" s="4">
        <f>טבלה1[[#This Row],[price]]*טבלה1[[#This Row],[num_subscribers]]</f>
        <v>0</v>
      </c>
    </row>
    <row r="3602" spans="1:28" x14ac:dyDescent="0.3">
      <c r="A3602">
        <v>1046992</v>
      </c>
      <c r="B3602" t="s">
        <v>1526</v>
      </c>
      <c r="C3602" t="str">
        <f>LEFT(טבלה1[[#This Row],[course_title]],10)</f>
        <v>Forex &amp; Fi</v>
      </c>
      <c r="D3602" t="str">
        <f>RIGHT(טבלה1[[#This Row],[course_title]],10)</f>
        <v>Strategies</v>
      </c>
      <c r="E3602" t="str">
        <f>MID(טבלה1[[#This Row],[course_title]],2,10)</f>
        <v>orex &amp; Fin</v>
      </c>
      <c r="F3602" t="s">
        <v>1527</v>
      </c>
      <c r="G3602" t="str">
        <f>REPLACE(טבלה1[[#This Row],[url]],19,3,"com")</f>
        <v>https://www.udemy.com/forex-education-school-pforex/</v>
      </c>
      <c r="H3602" t="b">
        <v>0</v>
      </c>
      <c r="I3602" s="4">
        <v>0</v>
      </c>
      <c r="J3602" s="5">
        <v>3137</v>
      </c>
      <c r="K3602" s="5">
        <v>30</v>
      </c>
      <c r="L3602" s="5">
        <v>69</v>
      </c>
      <c r="M3602">
        <v>1</v>
      </c>
      <c r="N3602" t="str">
        <f>VLOOKUP(טבלה1[[#This Row],[level_id]],Level_id!$A$2:$B$5,2)</f>
        <v>All levels</v>
      </c>
      <c r="O3602" t="str">
        <f>LOWER(טבלה1[[#This Row],[level_desc]])</f>
        <v>all levels</v>
      </c>
      <c r="P3602" s="3" t="str">
        <f>UPPER(טבלה1[[#This Row],[small letters]])</f>
        <v>ALL LEVELS</v>
      </c>
      <c r="Q3602">
        <f>LEN(טבלה1[[#This Row],[no spaces]])</f>
        <v>10</v>
      </c>
      <c r="R3602" t="str">
        <f>TRIM(טבלה1[[#This Row],[small letters]])</f>
        <v>all levels</v>
      </c>
      <c r="S3602" s="6">
        <v>9</v>
      </c>
      <c r="T3602" s="12">
        <v>42837</v>
      </c>
      <c r="U3602" s="6">
        <f>DAY(טבלה1[[#This Row],[published_date]])</f>
        <v>12</v>
      </c>
      <c r="V3602" s="6">
        <f>MONTH(טבלה1[[#This Row],[published_date]])</f>
        <v>4</v>
      </c>
      <c r="W3602" s="6">
        <f>YEAR(טבלה1[[#This Row],[published_date]])</f>
        <v>2017</v>
      </c>
      <c r="X3602">
        <v>1</v>
      </c>
      <c r="Y3602" t="str">
        <f>VLOOKUP(טבלה1[[#This Row],[subject_id]],Subject_id!$A$2:$B$5,2)</f>
        <v>Business Finance</v>
      </c>
      <c r="Z3602" s="7">
        <v>43318</v>
      </c>
      <c r="AA3602">
        <f>_xlfn.DAYS(טבלה1[[#This Row],[Removal_date]],טבלה1[[#This Row],[published_date]])</f>
        <v>481</v>
      </c>
      <c r="AB3602" s="4">
        <f>טבלה1[[#This Row],[price]]*טבלה1[[#This Row],[num_subscribers]]</f>
        <v>0</v>
      </c>
    </row>
    <row r="3603" spans="1:28" x14ac:dyDescent="0.3">
      <c r="A3603">
        <v>1047508</v>
      </c>
      <c r="B3603" t="s">
        <v>2586</v>
      </c>
      <c r="C3603" t="str">
        <f>LEFT(טבלה1[[#This Row],[course_title]],10)</f>
        <v>Make yours</v>
      </c>
      <c r="D3603" t="str">
        <f>RIGHT(טבלה1[[#This Row],[course_title]],10)</f>
        <v>nipulation</v>
      </c>
      <c r="E3603" t="str">
        <f>MID(טבלה1[[#This Row],[course_title]],2,10)</f>
        <v>ake yourse</v>
      </c>
      <c r="F3603" t="s">
        <v>2587</v>
      </c>
      <c r="G3603" t="str">
        <f>REPLACE(טבלה1[[#This Row],[url]],19,3,"com")</f>
        <v>https://www.udemy.com/make-your-self-a-santa-claus-merry-christmas/</v>
      </c>
      <c r="H3603" t="b">
        <v>0</v>
      </c>
      <c r="I3603" s="4">
        <v>0</v>
      </c>
      <c r="J3603" s="5">
        <v>2665</v>
      </c>
      <c r="K3603" s="5">
        <v>20</v>
      </c>
      <c r="L3603" s="5">
        <v>8</v>
      </c>
      <c r="M3603">
        <v>1</v>
      </c>
      <c r="N3603" t="str">
        <f>VLOOKUP(טבלה1[[#This Row],[level_id]],Level_id!$A$2:$B$5,2)</f>
        <v>All levels</v>
      </c>
      <c r="O3603" t="str">
        <f>LOWER(טבלה1[[#This Row],[level_desc]])</f>
        <v>all levels</v>
      </c>
      <c r="P3603" s="3" t="str">
        <f>UPPER(טבלה1[[#This Row],[small letters]])</f>
        <v>ALL LEVELS</v>
      </c>
      <c r="Q3603">
        <f>LEN(טבלה1[[#This Row],[no spaces]])</f>
        <v>10</v>
      </c>
      <c r="R3603" t="str">
        <f>TRIM(טבלה1[[#This Row],[small letters]])</f>
        <v>all levels</v>
      </c>
      <c r="S3603" s="6">
        <v>0.56666666700000001</v>
      </c>
      <c r="T3603" s="12">
        <v>42726</v>
      </c>
      <c r="U3603" s="6">
        <f>DAY(טבלה1[[#This Row],[published_date]])</f>
        <v>22</v>
      </c>
      <c r="V3603" s="6">
        <f>MONTH(טבלה1[[#This Row],[published_date]])</f>
        <v>12</v>
      </c>
      <c r="W3603" s="6">
        <f>YEAR(טבלה1[[#This Row],[published_date]])</f>
        <v>2016</v>
      </c>
      <c r="X3603">
        <v>2</v>
      </c>
      <c r="Y3603" t="str">
        <f>VLOOKUP(טבלה1[[#This Row],[subject_id]],Subject_id!$A$2:$B$5,2)</f>
        <v>Graphic Design</v>
      </c>
      <c r="Z3603" s="7">
        <v>43734</v>
      </c>
      <c r="AA3603">
        <f>_xlfn.DAYS(טבלה1[[#This Row],[Removal_date]],טבלה1[[#This Row],[published_date]])</f>
        <v>1008</v>
      </c>
      <c r="AB3603" s="4">
        <f>טבלה1[[#This Row],[price]]*טבלה1[[#This Row],[num_subscribers]]</f>
        <v>0</v>
      </c>
    </row>
    <row r="3604" spans="1:28" x14ac:dyDescent="0.3">
      <c r="A3604">
        <v>1049344</v>
      </c>
      <c r="B3604" t="s">
        <v>5842</v>
      </c>
      <c r="C3604" t="str">
        <f>LEFT(טבלה1[[#This Row],[course_title]],10)</f>
        <v>How to Sta</v>
      </c>
      <c r="D3604" t="str">
        <f>RIGHT(טבלה1[[#This Row],[course_title]],10)</f>
        <v>ers Guide!</v>
      </c>
      <c r="E3604" t="str">
        <f>MID(טבלה1[[#This Row],[course_title]],2,10)</f>
        <v>ow to Star</v>
      </c>
      <c r="F3604" t="s">
        <v>5843</v>
      </c>
      <c r="G3604" t="str">
        <f>REPLACE(טבלה1[[#This Row],[url]],19,3,"com")</f>
        <v>https://www.udemy.com/how-to-start-a-blog-complete-beginners-guide/</v>
      </c>
      <c r="H3604" t="b">
        <v>0</v>
      </c>
      <c r="I3604" s="4">
        <v>0</v>
      </c>
      <c r="J3604" s="5">
        <v>3784</v>
      </c>
      <c r="K3604" s="5">
        <v>85</v>
      </c>
      <c r="L3604" s="5">
        <v>32</v>
      </c>
      <c r="M3604">
        <v>2</v>
      </c>
      <c r="N3604" t="str">
        <f>VLOOKUP(טבלה1[[#This Row],[level_id]],Level_id!$A$2:$B$5,2)</f>
        <v>Beginner Level</v>
      </c>
      <c r="O3604" t="str">
        <f>LOWER(טבלה1[[#This Row],[level_desc]])</f>
        <v>beginner level</v>
      </c>
      <c r="P3604" s="3" t="str">
        <f>UPPER(טבלה1[[#This Row],[small letters]])</f>
        <v>BEGINNER LEVEL</v>
      </c>
      <c r="Q3604">
        <f>LEN(טבלה1[[#This Row],[no spaces]])</f>
        <v>14</v>
      </c>
      <c r="R3604" t="str">
        <f>TRIM(טבלה1[[#This Row],[small letters]])</f>
        <v>beginner level</v>
      </c>
      <c r="S3604" s="6">
        <v>2</v>
      </c>
      <c r="T3604" s="12">
        <v>42737</v>
      </c>
      <c r="U3604" s="6">
        <f>DAY(טבלה1[[#This Row],[published_date]])</f>
        <v>2</v>
      </c>
      <c r="V3604" s="6">
        <f>MONTH(טבלה1[[#This Row],[published_date]])</f>
        <v>1</v>
      </c>
      <c r="W3604" s="6">
        <f>YEAR(טבלה1[[#This Row],[published_date]])</f>
        <v>2017</v>
      </c>
      <c r="X3604">
        <v>4</v>
      </c>
      <c r="Y3604" t="str">
        <f>VLOOKUP(טבלה1[[#This Row],[subject_id]],Subject_id!$A$2:$B$5,2)</f>
        <v>Web Development</v>
      </c>
      <c r="Z3604" s="7">
        <v>43465</v>
      </c>
      <c r="AA3604">
        <f>_xlfn.DAYS(טבלה1[[#This Row],[Removal_date]],טבלה1[[#This Row],[published_date]])</f>
        <v>728</v>
      </c>
      <c r="AB3604" s="4">
        <f>טבלה1[[#This Row],[price]]*טבלה1[[#This Row],[num_subscribers]]</f>
        <v>0</v>
      </c>
    </row>
    <row r="3605" spans="1:28" x14ac:dyDescent="0.3">
      <c r="A3605">
        <v>1050632</v>
      </c>
      <c r="B3605" t="s">
        <v>6653</v>
      </c>
      <c r="C3605" t="str">
        <f>LEFT(טבלה1[[#This Row],[course_title]],10)</f>
        <v>Complete W</v>
      </c>
      <c r="D3605" t="str">
        <f>RIGHT(טבלה1[[#This Row],[course_title]],10)</f>
        <v>Javascript</v>
      </c>
      <c r="E3605" t="str">
        <f>MID(טבלה1[[#This Row],[course_title]],2,10)</f>
        <v>omplete We</v>
      </c>
      <c r="F3605" t="s">
        <v>6654</v>
      </c>
      <c r="G3605" t="str">
        <f>REPLACE(טבלה1[[#This Row],[url]],19,3,"com")</f>
        <v>https://www.udemy.com/complete-web-development-with-html-css-and-javascript/</v>
      </c>
      <c r="H3605" t="b">
        <v>0</v>
      </c>
      <c r="I3605" s="4">
        <v>0</v>
      </c>
      <c r="J3605" s="5">
        <v>2097</v>
      </c>
      <c r="K3605" s="5">
        <v>16</v>
      </c>
      <c r="L3605" s="5">
        <v>10</v>
      </c>
      <c r="M3605">
        <v>4</v>
      </c>
      <c r="N3605" t="str">
        <f>VLOOKUP(טבלה1[[#This Row],[level_id]],Level_id!$A$2:$B$5,2)</f>
        <v>Intermediate Level</v>
      </c>
      <c r="O3605" t="str">
        <f>LOWER(טבלה1[[#This Row],[level_desc]])</f>
        <v>intermediate level</v>
      </c>
      <c r="P3605" s="3" t="str">
        <f>UPPER(טבלה1[[#This Row],[small letters]])</f>
        <v>INTERMEDIATE LEVEL</v>
      </c>
      <c r="Q3605">
        <f>LEN(טבלה1[[#This Row],[no spaces]])</f>
        <v>18</v>
      </c>
      <c r="R3605" t="str">
        <f>TRIM(טבלה1[[#This Row],[small letters]])</f>
        <v>intermediate level</v>
      </c>
      <c r="S3605" s="6">
        <v>2</v>
      </c>
      <c r="T3605" s="12">
        <v>42913</v>
      </c>
      <c r="U3605" s="6">
        <f>DAY(טבלה1[[#This Row],[published_date]])</f>
        <v>27</v>
      </c>
      <c r="V3605" s="6">
        <f>MONTH(טבלה1[[#This Row],[published_date]])</f>
        <v>6</v>
      </c>
      <c r="W3605" s="6">
        <f>YEAR(טבלה1[[#This Row],[published_date]])</f>
        <v>2017</v>
      </c>
      <c r="X3605">
        <v>4</v>
      </c>
      <c r="Y3605" t="str">
        <f>VLOOKUP(טבלה1[[#This Row],[subject_id]],Subject_id!$A$2:$B$5,2)</f>
        <v>Web Development</v>
      </c>
      <c r="Z3605" s="7">
        <v>44114</v>
      </c>
      <c r="AA3605">
        <f>_xlfn.DAYS(טבלה1[[#This Row],[Removal_date]],טבלה1[[#This Row],[published_date]])</f>
        <v>1201</v>
      </c>
      <c r="AB3605" s="4">
        <f>טבלה1[[#This Row],[price]]*טבלה1[[#This Row],[num_subscribers]]</f>
        <v>0</v>
      </c>
    </row>
    <row r="3606" spans="1:28" x14ac:dyDescent="0.3">
      <c r="A3606">
        <v>1054814</v>
      </c>
      <c r="B3606" t="s">
        <v>6923</v>
      </c>
      <c r="C3606" t="str">
        <f>LEFT(טבלה1[[#This Row],[course_title]],10)</f>
        <v>Learn to C</v>
      </c>
      <c r="D3606" t="str">
        <f>RIGHT(טבלה1[[#This Row],[course_title]],10)</f>
        <v>30 Minutes</v>
      </c>
      <c r="E3606" t="str">
        <f>MID(טבלה1[[#This Row],[course_title]],2,10)</f>
        <v>earn to Cr</v>
      </c>
      <c r="F3606" t="s">
        <v>6924</v>
      </c>
      <c r="G3606" t="str">
        <f>REPLACE(טבלה1[[#This Row],[url]],19,3,"com")</f>
        <v>https://www.udemy.com/learn-to-create-responsive-layouts-in-30-minutes/</v>
      </c>
      <c r="H3606" t="b">
        <v>0</v>
      </c>
      <c r="I3606" s="4">
        <v>0</v>
      </c>
      <c r="J3606" s="5">
        <v>5301</v>
      </c>
      <c r="K3606" s="5">
        <v>174</v>
      </c>
      <c r="L3606" s="5">
        <v>6</v>
      </c>
      <c r="M3606">
        <v>2</v>
      </c>
      <c r="N3606" t="str">
        <f>VLOOKUP(טבלה1[[#This Row],[level_id]],Level_id!$A$2:$B$5,2)</f>
        <v>Beginner Level</v>
      </c>
      <c r="O3606" t="str">
        <f>LOWER(טבלה1[[#This Row],[level_desc]])</f>
        <v>beginner level</v>
      </c>
      <c r="P3606" s="3" t="str">
        <f>UPPER(טבלה1[[#This Row],[small letters]])</f>
        <v>BEGINNER LEVEL</v>
      </c>
      <c r="Q3606">
        <f>LEN(טבלה1[[#This Row],[no spaces]])</f>
        <v>14</v>
      </c>
      <c r="R3606" t="str">
        <f>TRIM(טבלה1[[#This Row],[small letters]])</f>
        <v>beginner level</v>
      </c>
      <c r="S3606" s="6">
        <v>0.5</v>
      </c>
      <c r="T3606" s="12">
        <v>42752</v>
      </c>
      <c r="U3606" s="6">
        <f>DAY(טבלה1[[#This Row],[published_date]])</f>
        <v>17</v>
      </c>
      <c r="V3606" s="6">
        <f>MONTH(טבלה1[[#This Row],[published_date]])</f>
        <v>1</v>
      </c>
      <c r="W3606" s="6">
        <f>YEAR(טבלה1[[#This Row],[published_date]])</f>
        <v>2017</v>
      </c>
      <c r="X3606">
        <v>4</v>
      </c>
      <c r="Y3606" t="str">
        <f>VLOOKUP(טבלה1[[#This Row],[subject_id]],Subject_id!$A$2:$B$5,2)</f>
        <v>Web Development</v>
      </c>
      <c r="Z3606" s="7">
        <v>43465</v>
      </c>
      <c r="AA3606">
        <f>_xlfn.DAYS(טבלה1[[#This Row],[Removal_date]],טבלה1[[#This Row],[published_date]])</f>
        <v>713</v>
      </c>
      <c r="AB3606" s="4">
        <f>טבלה1[[#This Row],[price]]*טבלה1[[#This Row],[num_subscribers]]</f>
        <v>0</v>
      </c>
    </row>
    <row r="3607" spans="1:28" x14ac:dyDescent="0.3">
      <c r="A3607">
        <v>1065250</v>
      </c>
      <c r="B3607" t="s">
        <v>5373</v>
      </c>
      <c r="C3607" t="str">
        <f>LEFT(טבלה1[[#This Row],[course_title]],10)</f>
        <v>Up and Run</v>
      </c>
      <c r="D3607" t="str">
        <f>RIGHT(טבלה1[[#This Row],[course_title]],10)</f>
        <v>ith jQuery</v>
      </c>
      <c r="E3607" t="str">
        <f>MID(טבלה1[[#This Row],[course_title]],2,10)</f>
        <v>p and Runn</v>
      </c>
      <c r="F3607" t="s">
        <v>5374</v>
      </c>
      <c r="G3607" t="str">
        <f>REPLACE(טבלה1[[#This Row],[url]],19,3,"com")</f>
        <v>https://www.udemy.com/up-and-running-with-jquery/</v>
      </c>
      <c r="H3607" t="b">
        <v>0</v>
      </c>
      <c r="I3607" s="4">
        <v>0</v>
      </c>
      <c r="J3607" s="5">
        <v>3324</v>
      </c>
      <c r="K3607" s="5">
        <v>138</v>
      </c>
      <c r="L3607" s="5">
        <v>19</v>
      </c>
      <c r="M3607">
        <v>1</v>
      </c>
      <c r="N3607" t="str">
        <f>VLOOKUP(טבלה1[[#This Row],[level_id]],Level_id!$A$2:$B$5,2)</f>
        <v>All levels</v>
      </c>
      <c r="O3607" t="str">
        <f>LOWER(טבלה1[[#This Row],[level_desc]])</f>
        <v>all levels</v>
      </c>
      <c r="P3607" s="3" t="str">
        <f>UPPER(טבלה1[[#This Row],[small letters]])</f>
        <v>ALL LEVELS</v>
      </c>
      <c r="Q3607">
        <f>LEN(טבלה1[[#This Row],[no spaces]])</f>
        <v>10</v>
      </c>
      <c r="R3607" t="str">
        <f>TRIM(טבלה1[[#This Row],[small letters]])</f>
        <v>all levels</v>
      </c>
      <c r="S3607" s="6">
        <v>5</v>
      </c>
      <c r="T3607" s="12">
        <v>42769</v>
      </c>
      <c r="U3607" s="6">
        <f>DAY(טבלה1[[#This Row],[published_date]])</f>
        <v>3</v>
      </c>
      <c r="V3607" s="6">
        <f>MONTH(טבלה1[[#This Row],[published_date]])</f>
        <v>2</v>
      </c>
      <c r="W3607" s="6">
        <f>YEAR(טבלה1[[#This Row],[published_date]])</f>
        <v>2017</v>
      </c>
      <c r="X3607">
        <v>4</v>
      </c>
      <c r="Y3607" t="str">
        <f>VLOOKUP(טבלה1[[#This Row],[subject_id]],Subject_id!$A$2:$B$5,2)</f>
        <v>Web Development</v>
      </c>
      <c r="Z3607" s="7">
        <v>43734</v>
      </c>
      <c r="AA3607">
        <f>_xlfn.DAYS(טבלה1[[#This Row],[Removal_date]],טבלה1[[#This Row],[published_date]])</f>
        <v>965</v>
      </c>
      <c r="AB3607" s="4">
        <f>טבלה1[[#This Row],[price]]*טבלה1[[#This Row],[num_subscribers]]</f>
        <v>0</v>
      </c>
    </row>
    <row r="3608" spans="1:28" x14ac:dyDescent="0.3">
      <c r="A3608">
        <v>1068590</v>
      </c>
      <c r="B3608" t="s">
        <v>5431</v>
      </c>
      <c r="C3608" t="str">
        <f>LEFT(טבלה1[[#This Row],[course_title]],10)</f>
        <v xml:space="preserve">Wordpress </v>
      </c>
      <c r="D3608" t="str">
        <f>RIGHT(טבלה1[[#This Row],[course_title]],10)</f>
        <v>stery 2017</v>
      </c>
      <c r="E3608" t="str">
        <f>MID(טבלה1[[#This Row],[course_title]],2,10)</f>
        <v>ordpress W</v>
      </c>
      <c r="F3608" t="s">
        <v>5432</v>
      </c>
      <c r="G3608" t="str">
        <f>REPLACE(טבלה1[[#This Row],[url]],19,3,"com")</f>
        <v>https://www.udemy.com/wordpress-website-mastery-2017/</v>
      </c>
      <c r="H3608" t="b">
        <v>0</v>
      </c>
      <c r="I3608" s="4">
        <v>0</v>
      </c>
      <c r="J3608" s="5">
        <v>5181</v>
      </c>
      <c r="K3608" s="5">
        <v>64</v>
      </c>
      <c r="L3608" s="5">
        <v>22</v>
      </c>
      <c r="M3608">
        <v>2</v>
      </c>
      <c r="N3608" t="str">
        <f>VLOOKUP(טבלה1[[#This Row],[level_id]],Level_id!$A$2:$B$5,2)</f>
        <v>Beginner Level</v>
      </c>
      <c r="O3608" t="str">
        <f>LOWER(טבלה1[[#This Row],[level_desc]])</f>
        <v>beginner level</v>
      </c>
      <c r="P3608" s="3" t="str">
        <f>UPPER(טבלה1[[#This Row],[small letters]])</f>
        <v>BEGINNER LEVEL</v>
      </c>
      <c r="Q3608">
        <f>LEN(טבלה1[[#This Row],[no spaces]])</f>
        <v>14</v>
      </c>
      <c r="R3608" t="str">
        <f>TRIM(טבלה1[[#This Row],[small letters]])</f>
        <v>beginner level</v>
      </c>
      <c r="S3608" s="6">
        <v>2.5</v>
      </c>
      <c r="T3608" s="12">
        <v>42753</v>
      </c>
      <c r="U3608" s="6">
        <f>DAY(טבלה1[[#This Row],[published_date]])</f>
        <v>18</v>
      </c>
      <c r="V3608" s="6">
        <f>MONTH(טבלה1[[#This Row],[published_date]])</f>
        <v>1</v>
      </c>
      <c r="W3608" s="6">
        <f>YEAR(טבלה1[[#This Row],[published_date]])</f>
        <v>2017</v>
      </c>
      <c r="X3608">
        <v>4</v>
      </c>
      <c r="Y3608" t="str">
        <f>VLOOKUP(טבלה1[[#This Row],[subject_id]],Subject_id!$A$2:$B$5,2)</f>
        <v>Web Development</v>
      </c>
      <c r="Z3608" s="7">
        <v>43465</v>
      </c>
      <c r="AA3608">
        <f>_xlfn.DAYS(טבלה1[[#This Row],[Removal_date]],טבלה1[[#This Row],[published_date]])</f>
        <v>712</v>
      </c>
      <c r="AB3608" s="4">
        <f>טבלה1[[#This Row],[price]]*טבלה1[[#This Row],[num_subscribers]]</f>
        <v>0</v>
      </c>
    </row>
    <row r="3609" spans="1:28" x14ac:dyDescent="0.3">
      <c r="A3609">
        <v>1068986</v>
      </c>
      <c r="B3609" t="s">
        <v>616</v>
      </c>
      <c r="C3609" t="str">
        <f>LEFT(טבלה1[[#This Row],[course_title]],10)</f>
        <v>How To Pro</v>
      </c>
      <c r="D3609" t="str">
        <f>RIGHT(טבלה1[[#This Row],[course_title]],10)</f>
        <v>Volatility</v>
      </c>
      <c r="E3609" t="str">
        <f>MID(טבלה1[[#This Row],[course_title]],2,10)</f>
        <v>ow To Prof</v>
      </c>
      <c r="F3609" t="s">
        <v>617</v>
      </c>
      <c r="G3609" t="str">
        <f>REPLACE(טבלה1[[#This Row],[url]],19,3,"com")</f>
        <v>https://www.udemy.com/how-to-trade-stock-market-volatility/</v>
      </c>
      <c r="H3609" t="b">
        <v>0</v>
      </c>
      <c r="I3609" s="4">
        <v>0</v>
      </c>
      <c r="J3609" s="5">
        <v>1736</v>
      </c>
      <c r="K3609" s="5">
        <v>36</v>
      </c>
      <c r="L3609" s="5">
        <v>11</v>
      </c>
      <c r="M3609">
        <v>1</v>
      </c>
      <c r="N3609" t="str">
        <f>VLOOKUP(טבלה1[[#This Row],[level_id]],Level_id!$A$2:$B$5,2)</f>
        <v>All levels</v>
      </c>
      <c r="O3609" t="str">
        <f>LOWER(טבלה1[[#This Row],[level_desc]])</f>
        <v>all levels</v>
      </c>
      <c r="P3609" s="3" t="str">
        <f>UPPER(טבלה1[[#This Row],[small letters]])</f>
        <v>ALL LEVELS</v>
      </c>
      <c r="Q3609">
        <f>LEN(טבלה1[[#This Row],[no spaces]])</f>
        <v>10</v>
      </c>
      <c r="R3609" t="str">
        <f>TRIM(טבלה1[[#This Row],[small letters]])</f>
        <v>all levels</v>
      </c>
      <c r="S3609" s="6">
        <v>0.6</v>
      </c>
      <c r="T3609" s="12">
        <v>42758</v>
      </c>
      <c r="U3609" s="6">
        <f>DAY(טבלה1[[#This Row],[published_date]])</f>
        <v>23</v>
      </c>
      <c r="V3609" s="6">
        <f>MONTH(טבלה1[[#This Row],[published_date]])</f>
        <v>1</v>
      </c>
      <c r="W3609" s="6">
        <f>YEAR(טבלה1[[#This Row],[published_date]])</f>
        <v>2017</v>
      </c>
      <c r="X3609">
        <v>1</v>
      </c>
      <c r="Y3609" t="str">
        <f>VLOOKUP(טבלה1[[#This Row],[subject_id]],Subject_id!$A$2:$B$5,2)</f>
        <v>Business Finance</v>
      </c>
      <c r="Z3609" s="7">
        <v>43318</v>
      </c>
      <c r="AA3609">
        <f>_xlfn.DAYS(טבלה1[[#This Row],[Removal_date]],טבלה1[[#This Row],[published_date]])</f>
        <v>560</v>
      </c>
      <c r="AB3609" s="4">
        <f>טבלה1[[#This Row],[price]]*טבלה1[[#This Row],[num_subscribers]]</f>
        <v>0</v>
      </c>
    </row>
    <row r="3610" spans="1:28" x14ac:dyDescent="0.3">
      <c r="A3610">
        <v>1072156</v>
      </c>
      <c r="B3610" t="s">
        <v>864</v>
      </c>
      <c r="C3610" t="str">
        <f>LEFT(טבלה1[[#This Row],[course_title]],10)</f>
        <v>Binary Beg</v>
      </c>
      <c r="D3610" t="str">
        <f>RIGHT(טבלה1[[#This Row],[course_title]],10)</f>
        <v xml:space="preserve"> Strategy.</v>
      </c>
      <c r="E3610" t="str">
        <f>MID(טבלה1[[#This Row],[course_title]],2,10)</f>
        <v>inary Begi</v>
      </c>
      <c r="F3610" t="s">
        <v>865</v>
      </c>
      <c r="G3610" t="str">
        <f>REPLACE(טבלה1[[#This Row],[url]],19,3,"com")</f>
        <v>https://www.udemy.com/binary-beginners-mastery-strategy/</v>
      </c>
      <c r="H3610" t="b">
        <v>0</v>
      </c>
      <c r="I3610" s="4">
        <v>0</v>
      </c>
      <c r="J3610" s="5">
        <v>927</v>
      </c>
      <c r="K3610" s="5">
        <v>8</v>
      </c>
      <c r="L3610" s="5">
        <v>14</v>
      </c>
      <c r="M3610">
        <v>2</v>
      </c>
      <c r="N3610" t="str">
        <f>VLOOKUP(טבלה1[[#This Row],[level_id]],Level_id!$A$2:$B$5,2)</f>
        <v>Beginner Level</v>
      </c>
      <c r="O3610" t="str">
        <f>LOWER(טבלה1[[#This Row],[level_desc]])</f>
        <v>beginner level</v>
      </c>
      <c r="P3610" s="3" t="str">
        <f>UPPER(טבלה1[[#This Row],[small letters]])</f>
        <v>BEGINNER LEVEL</v>
      </c>
      <c r="Q3610">
        <f>LEN(טבלה1[[#This Row],[no spaces]])</f>
        <v>14</v>
      </c>
      <c r="R3610" t="str">
        <f>TRIM(טבלה1[[#This Row],[small letters]])</f>
        <v>beginner level</v>
      </c>
      <c r="S3610" s="6">
        <v>1</v>
      </c>
      <c r="T3610" s="12">
        <v>42857</v>
      </c>
      <c r="U3610" s="6">
        <f>DAY(טבלה1[[#This Row],[published_date]])</f>
        <v>2</v>
      </c>
      <c r="V3610" s="6">
        <f>MONTH(טבלה1[[#This Row],[published_date]])</f>
        <v>5</v>
      </c>
      <c r="W3610" s="6">
        <f>YEAR(טבלה1[[#This Row],[published_date]])</f>
        <v>2017</v>
      </c>
      <c r="X3610">
        <v>1</v>
      </c>
      <c r="Y3610" t="str">
        <f>VLOOKUP(טבלה1[[#This Row],[subject_id]],Subject_id!$A$2:$B$5,2)</f>
        <v>Business Finance</v>
      </c>
      <c r="Z3610" s="7">
        <v>43465</v>
      </c>
      <c r="AA3610">
        <f>_xlfn.DAYS(טבלה1[[#This Row],[Removal_date]],טבלה1[[#This Row],[published_date]])</f>
        <v>608</v>
      </c>
      <c r="AB3610" s="4">
        <f>טבלה1[[#This Row],[price]]*טבלה1[[#This Row],[num_subscribers]]</f>
        <v>0</v>
      </c>
    </row>
    <row r="3611" spans="1:28" x14ac:dyDescent="0.3">
      <c r="A3611">
        <v>1079078</v>
      </c>
      <c r="B3611" t="s">
        <v>7295</v>
      </c>
      <c r="C3611" t="str">
        <f>LEFT(טבלה1[[#This Row],[course_title]],10)</f>
        <v>Drupal 8 S</v>
      </c>
      <c r="D3611" t="str">
        <f>RIGHT(טבלה1[[#This Row],[course_title]],10)</f>
        <v>e Building</v>
      </c>
      <c r="E3611" t="str">
        <f>MID(טבלה1[[#This Row],[course_title]],2,10)</f>
        <v>rupal 8 Si</v>
      </c>
      <c r="F3611" t="s">
        <v>7296</v>
      </c>
      <c r="G3611" t="str">
        <f>REPLACE(טבלה1[[#This Row],[url]],19,3,"com")</f>
        <v>https://www.udemy.com/drupal-8-site-building/</v>
      </c>
      <c r="H3611" t="b">
        <v>0</v>
      </c>
      <c r="I3611" s="4">
        <v>0</v>
      </c>
      <c r="J3611" s="5">
        <v>1942</v>
      </c>
      <c r="K3611" s="5">
        <v>23</v>
      </c>
      <c r="L3611" s="5">
        <v>48</v>
      </c>
      <c r="M3611">
        <v>1</v>
      </c>
      <c r="N3611" t="str">
        <f>VLOOKUP(טבלה1[[#This Row],[level_id]],Level_id!$A$2:$B$5,2)</f>
        <v>All levels</v>
      </c>
      <c r="O3611" t="str">
        <f>LOWER(טבלה1[[#This Row],[level_desc]])</f>
        <v>all levels</v>
      </c>
      <c r="P3611" s="3" t="str">
        <f>UPPER(טבלה1[[#This Row],[small letters]])</f>
        <v>ALL LEVELS</v>
      </c>
      <c r="Q3611">
        <f>LEN(טבלה1[[#This Row],[no spaces]])</f>
        <v>10</v>
      </c>
      <c r="R3611" t="str">
        <f>TRIM(טבלה1[[#This Row],[small letters]])</f>
        <v>all levels</v>
      </c>
      <c r="S3611" s="6">
        <v>4.5</v>
      </c>
      <c r="T3611" s="12">
        <v>42857</v>
      </c>
      <c r="U3611" s="6">
        <f>DAY(טבלה1[[#This Row],[published_date]])</f>
        <v>2</v>
      </c>
      <c r="V3611" s="6">
        <f>MONTH(טבלה1[[#This Row],[published_date]])</f>
        <v>5</v>
      </c>
      <c r="W3611" s="6">
        <f>YEAR(טבלה1[[#This Row],[published_date]])</f>
        <v>2017</v>
      </c>
      <c r="X3611">
        <v>4</v>
      </c>
      <c r="Y3611" t="str">
        <f>VLOOKUP(טבלה1[[#This Row],[subject_id]],Subject_id!$A$2:$B$5,2)</f>
        <v>Web Development</v>
      </c>
      <c r="Z3611" s="7">
        <v>43734</v>
      </c>
      <c r="AA3611">
        <f>_xlfn.DAYS(טבלה1[[#This Row],[Removal_date]],טבלה1[[#This Row],[published_date]])</f>
        <v>877</v>
      </c>
      <c r="AB3611" s="4">
        <f>טבלה1[[#This Row],[price]]*טבלה1[[#This Row],[num_subscribers]]</f>
        <v>0</v>
      </c>
    </row>
    <row r="3612" spans="1:28" x14ac:dyDescent="0.3">
      <c r="A3612">
        <v>1079624</v>
      </c>
      <c r="B3612" t="s">
        <v>6603</v>
      </c>
      <c r="C3612" t="str">
        <f>LEFT(טבלה1[[#This Row],[course_title]],10)</f>
        <v>HTML and C</v>
      </c>
      <c r="D3612" t="str">
        <f>RIGHT(טבלה1[[#This Row],[course_title]],10)</f>
        <v xml:space="preserve"> Beginners</v>
      </c>
      <c r="E3612" t="str">
        <f>MID(טבלה1[[#This Row],[course_title]],2,10)</f>
        <v>TML and CS</v>
      </c>
      <c r="F3612" t="s">
        <v>6604</v>
      </c>
      <c r="G3612" t="str">
        <f>REPLACE(טבלה1[[#This Row],[url]],19,3,"com")</f>
        <v>https://www.udemy.com/html-and-css-for-absolute-beginners-with-examples/</v>
      </c>
      <c r="H3612" t="b">
        <v>0</v>
      </c>
      <c r="I3612" s="4">
        <v>0</v>
      </c>
      <c r="J3612" s="5">
        <v>4410</v>
      </c>
      <c r="K3612" s="5">
        <v>52</v>
      </c>
      <c r="L3612" s="5">
        <v>26</v>
      </c>
      <c r="M3612">
        <v>1</v>
      </c>
      <c r="N3612" t="str">
        <f>VLOOKUP(טבלה1[[#This Row],[level_id]],Level_id!$A$2:$B$5,2)</f>
        <v>All levels</v>
      </c>
      <c r="O3612" t="str">
        <f>LOWER(טבלה1[[#This Row],[level_desc]])</f>
        <v>all levels</v>
      </c>
      <c r="P3612" s="3" t="str">
        <f>UPPER(טבלה1[[#This Row],[small letters]])</f>
        <v>ALL LEVELS</v>
      </c>
      <c r="Q3612">
        <f>LEN(טבלה1[[#This Row],[no spaces]])</f>
        <v>10</v>
      </c>
      <c r="R3612" t="str">
        <f>TRIM(טבלה1[[#This Row],[small letters]])</f>
        <v>all levels</v>
      </c>
      <c r="S3612" s="6">
        <v>3</v>
      </c>
      <c r="T3612" s="12">
        <v>42755</v>
      </c>
      <c r="U3612" s="6">
        <f>DAY(טבלה1[[#This Row],[published_date]])</f>
        <v>20</v>
      </c>
      <c r="V3612" s="6">
        <f>MONTH(טבלה1[[#This Row],[published_date]])</f>
        <v>1</v>
      </c>
      <c r="W3612" s="6">
        <f>YEAR(טבלה1[[#This Row],[published_date]])</f>
        <v>2017</v>
      </c>
      <c r="X3612">
        <v>4</v>
      </c>
      <c r="Y3612" t="str">
        <f>VLOOKUP(טבלה1[[#This Row],[subject_id]],Subject_id!$A$2:$B$5,2)</f>
        <v>Web Development</v>
      </c>
      <c r="Z3612" s="7">
        <v>43734</v>
      </c>
      <c r="AA3612">
        <f>_xlfn.DAYS(טבלה1[[#This Row],[Removal_date]],טבלה1[[#This Row],[published_date]])</f>
        <v>979</v>
      </c>
      <c r="AB3612" s="4">
        <f>טבלה1[[#This Row],[price]]*טבלה1[[#This Row],[num_subscribers]]</f>
        <v>0</v>
      </c>
    </row>
    <row r="3613" spans="1:28" x14ac:dyDescent="0.3">
      <c r="A3613">
        <v>1084894</v>
      </c>
      <c r="B3613" t="s">
        <v>6767</v>
      </c>
      <c r="C3613" t="str">
        <f>LEFT(טבלה1[[#This Row],[course_title]],10)</f>
        <v>Chrome Ext</v>
      </c>
      <c r="D3613" t="str">
        <f>RIGHT(טבלה1[[#This Row],[course_title]],10)</f>
        <v>om scratch</v>
      </c>
      <c r="E3613" t="str">
        <f>MID(טבלה1[[#This Row],[course_title]],2,10)</f>
        <v>hrome Exte</v>
      </c>
      <c r="F3613" t="s">
        <v>6768</v>
      </c>
      <c r="G3613" t="str">
        <f>REPLACE(טבלה1[[#This Row],[url]],19,3,"com")</f>
        <v>https://www.udemy.com/chrome-extension-dev/</v>
      </c>
      <c r="H3613" t="b">
        <v>0</v>
      </c>
      <c r="I3613" s="4">
        <v>0</v>
      </c>
      <c r="J3613" s="5">
        <v>3655</v>
      </c>
      <c r="K3613" s="5">
        <v>85</v>
      </c>
      <c r="L3613" s="5">
        <v>44</v>
      </c>
      <c r="M3613">
        <v>2</v>
      </c>
      <c r="N3613" t="str">
        <f>VLOOKUP(טבלה1[[#This Row],[level_id]],Level_id!$A$2:$B$5,2)</f>
        <v>Beginner Level</v>
      </c>
      <c r="O3613" t="str">
        <f>LOWER(טבלה1[[#This Row],[level_desc]])</f>
        <v>beginner level</v>
      </c>
      <c r="P3613" s="3" t="str">
        <f>UPPER(טבלה1[[#This Row],[small letters]])</f>
        <v>BEGINNER LEVEL</v>
      </c>
      <c r="Q3613">
        <f>LEN(טבלה1[[#This Row],[no spaces]])</f>
        <v>14</v>
      </c>
      <c r="R3613" t="str">
        <f>TRIM(טבלה1[[#This Row],[small letters]])</f>
        <v>beginner level</v>
      </c>
      <c r="S3613" s="6">
        <v>2</v>
      </c>
      <c r="T3613" s="12">
        <v>42824</v>
      </c>
      <c r="U3613" s="6">
        <f>DAY(טבלה1[[#This Row],[published_date]])</f>
        <v>30</v>
      </c>
      <c r="V3613" s="6">
        <f>MONTH(טבלה1[[#This Row],[published_date]])</f>
        <v>3</v>
      </c>
      <c r="W3613" s="6">
        <f>YEAR(טבלה1[[#This Row],[published_date]])</f>
        <v>2017</v>
      </c>
      <c r="X3613">
        <v>4</v>
      </c>
      <c r="Y3613" t="str">
        <f>VLOOKUP(טבלה1[[#This Row],[subject_id]],Subject_id!$A$2:$B$5,2)</f>
        <v>Web Development</v>
      </c>
      <c r="Z3613" s="7">
        <v>43465</v>
      </c>
      <c r="AA3613">
        <f>_xlfn.DAYS(טבלה1[[#This Row],[Removal_date]],טבלה1[[#This Row],[published_date]])</f>
        <v>641</v>
      </c>
      <c r="AB3613" s="4">
        <f>טבלה1[[#This Row],[price]]*טבלה1[[#This Row],[num_subscribers]]</f>
        <v>0</v>
      </c>
    </row>
    <row r="3614" spans="1:28" x14ac:dyDescent="0.3">
      <c r="A3614">
        <v>1090408</v>
      </c>
      <c r="B3614" t="s">
        <v>1404</v>
      </c>
      <c r="C3614" t="str">
        <f>LEFT(טבלה1[[#This Row],[course_title]],10)</f>
        <v xml:space="preserve">Learn How </v>
      </c>
      <c r="D3614" t="str">
        <f>RIGHT(טבלה1[[#This Row],[course_title]],10)</f>
        <v>essionally</v>
      </c>
      <c r="E3614" t="str">
        <f>MID(טבלה1[[#This Row],[course_title]],2,10)</f>
        <v>earn How t</v>
      </c>
      <c r="F3614" t="s">
        <v>1405</v>
      </c>
      <c r="G3614" t="str">
        <f>REPLACE(טבלה1[[#This Row],[url]],19,3,"com")</f>
        <v>https://www.udemy.com/freebinaryoptions/</v>
      </c>
      <c r="H3614" t="b">
        <v>0</v>
      </c>
      <c r="I3614" s="4">
        <v>0</v>
      </c>
      <c r="J3614" s="5">
        <v>5144</v>
      </c>
      <c r="K3614" s="5">
        <v>169</v>
      </c>
      <c r="L3614" s="5">
        <v>7</v>
      </c>
      <c r="M3614">
        <v>1</v>
      </c>
      <c r="N3614" t="str">
        <f>VLOOKUP(טבלה1[[#This Row],[level_id]],Level_id!$A$2:$B$5,2)</f>
        <v>All levels</v>
      </c>
      <c r="O3614" t="str">
        <f>LOWER(טבלה1[[#This Row],[level_desc]])</f>
        <v>all levels</v>
      </c>
      <c r="P3614" s="3" t="str">
        <f>UPPER(טבלה1[[#This Row],[small letters]])</f>
        <v>ALL LEVELS</v>
      </c>
      <c r="Q3614">
        <f>LEN(טבלה1[[#This Row],[no spaces]])</f>
        <v>10</v>
      </c>
      <c r="R3614" t="str">
        <f>TRIM(טבלה1[[#This Row],[small letters]])</f>
        <v>all levels</v>
      </c>
      <c r="S3614" s="6">
        <v>1</v>
      </c>
      <c r="T3614" s="12">
        <v>42769</v>
      </c>
      <c r="U3614" s="6">
        <f>DAY(טבלה1[[#This Row],[published_date]])</f>
        <v>3</v>
      </c>
      <c r="V3614" s="6">
        <f>MONTH(טבלה1[[#This Row],[published_date]])</f>
        <v>2</v>
      </c>
      <c r="W3614" s="6">
        <f>YEAR(טבלה1[[#This Row],[published_date]])</f>
        <v>2017</v>
      </c>
      <c r="X3614">
        <v>1</v>
      </c>
      <c r="Y3614" t="str">
        <f>VLOOKUP(טבלה1[[#This Row],[subject_id]],Subject_id!$A$2:$B$5,2)</f>
        <v>Business Finance</v>
      </c>
      <c r="Z3614" s="7">
        <v>43318</v>
      </c>
      <c r="AA3614">
        <f>_xlfn.DAYS(טבלה1[[#This Row],[Removal_date]],טבלה1[[#This Row],[published_date]])</f>
        <v>549</v>
      </c>
      <c r="AB3614" s="4">
        <f>טבלה1[[#This Row],[price]]*טבלה1[[#This Row],[num_subscribers]]</f>
        <v>0</v>
      </c>
    </row>
    <row r="3615" spans="1:28" x14ac:dyDescent="0.3">
      <c r="A3615">
        <v>1090870</v>
      </c>
      <c r="B3615" t="s">
        <v>6635</v>
      </c>
      <c r="C3615" t="str">
        <f>LEFT(טבלה1[[#This Row],[course_title]],10)</f>
        <v>Complete W</v>
      </c>
      <c r="D3615" t="str">
        <f>RIGHT(טבלה1[[#This Row],[course_title]],10)</f>
        <v>press 2017</v>
      </c>
      <c r="E3615" t="str">
        <f>MID(טבלה1[[#This Row],[course_title]],2,10)</f>
        <v>omplete Wo</v>
      </c>
      <c r="F3615" t="s">
        <v>6636</v>
      </c>
      <c r="G3615" t="str">
        <f>REPLACE(טבלה1[[#This Row],[url]],19,3,"com")</f>
        <v>https://www.udemy.com/complete-woocommerce-plugin-tutorial-for-wordpress-2017/</v>
      </c>
      <c r="H3615" t="b">
        <v>0</v>
      </c>
      <c r="I3615" s="4">
        <v>0</v>
      </c>
      <c r="J3615" s="5">
        <v>7922</v>
      </c>
      <c r="K3615" s="5">
        <v>183</v>
      </c>
      <c r="L3615" s="5">
        <v>16</v>
      </c>
      <c r="M3615">
        <v>2</v>
      </c>
      <c r="N3615" t="str">
        <f>VLOOKUP(טבלה1[[#This Row],[level_id]],Level_id!$A$2:$B$5,2)</f>
        <v>Beginner Level</v>
      </c>
      <c r="O3615" t="str">
        <f>LOWER(טבלה1[[#This Row],[level_desc]])</f>
        <v>beginner level</v>
      </c>
      <c r="P3615" s="3" t="str">
        <f>UPPER(טבלה1[[#This Row],[small letters]])</f>
        <v>BEGINNER LEVEL</v>
      </c>
      <c r="Q3615">
        <f>LEN(טבלה1[[#This Row],[no spaces]])</f>
        <v>14</v>
      </c>
      <c r="R3615" t="str">
        <f>TRIM(טבלה1[[#This Row],[small letters]])</f>
        <v>beginner level</v>
      </c>
      <c r="S3615" s="6">
        <v>1.5</v>
      </c>
      <c r="T3615" s="12">
        <v>42762</v>
      </c>
      <c r="U3615" s="6">
        <f>DAY(טבלה1[[#This Row],[published_date]])</f>
        <v>27</v>
      </c>
      <c r="V3615" s="6">
        <f>MONTH(טבלה1[[#This Row],[published_date]])</f>
        <v>1</v>
      </c>
      <c r="W3615" s="6">
        <f>YEAR(טבלה1[[#This Row],[published_date]])</f>
        <v>2017</v>
      </c>
      <c r="X3615">
        <v>4</v>
      </c>
      <c r="Y3615" t="str">
        <f>VLOOKUP(טבלה1[[#This Row],[subject_id]],Subject_id!$A$2:$B$5,2)</f>
        <v>Web Development</v>
      </c>
      <c r="Z3615" s="7">
        <v>43465</v>
      </c>
      <c r="AA3615">
        <f>_xlfn.DAYS(טבלה1[[#This Row],[Removal_date]],טבלה1[[#This Row],[published_date]])</f>
        <v>703</v>
      </c>
      <c r="AB3615" s="4">
        <f>טבלה1[[#This Row],[price]]*טבלה1[[#This Row],[num_subscribers]]</f>
        <v>0</v>
      </c>
    </row>
    <row r="3616" spans="1:28" x14ac:dyDescent="0.3">
      <c r="A3616">
        <v>1102962</v>
      </c>
      <c r="B3616" t="s">
        <v>6641</v>
      </c>
      <c r="C3616" t="str">
        <f>LEFT(טבלה1[[#This Row],[course_title]],10)</f>
        <v>Angular Ma</v>
      </c>
      <c r="D3616" t="str">
        <f>RIGHT(טבלה1[[#This Row],[course_title]],10)</f>
        <v>Quickstart</v>
      </c>
      <c r="E3616" t="str">
        <f>MID(טבלה1[[#This Row],[course_title]],2,10)</f>
        <v>ngular Mat</v>
      </c>
      <c r="F3616" t="s">
        <v>6642</v>
      </c>
      <c r="G3616" t="str">
        <f>REPLACE(טבלה1[[#This Row],[url]],19,3,"com")</f>
        <v>https://www.udemy.com/styling-angular-applications-with-angular-material/</v>
      </c>
      <c r="H3616" t="b">
        <v>0</v>
      </c>
      <c r="I3616" s="4">
        <v>0</v>
      </c>
      <c r="J3616" s="5">
        <v>3766</v>
      </c>
      <c r="K3616" s="5">
        <v>135</v>
      </c>
      <c r="L3616" s="5">
        <v>14</v>
      </c>
      <c r="M3616">
        <v>2</v>
      </c>
      <c r="N3616" t="str">
        <f>VLOOKUP(טבלה1[[#This Row],[level_id]],Level_id!$A$2:$B$5,2)</f>
        <v>Beginner Level</v>
      </c>
      <c r="O3616" t="str">
        <f>LOWER(טבלה1[[#This Row],[level_desc]])</f>
        <v>beginner level</v>
      </c>
      <c r="P3616" s="3" t="str">
        <f>UPPER(טבלה1[[#This Row],[small letters]])</f>
        <v>BEGINNER LEVEL</v>
      </c>
      <c r="Q3616">
        <f>LEN(טבלה1[[#This Row],[no spaces]])</f>
        <v>14</v>
      </c>
      <c r="R3616" t="str">
        <f>TRIM(טבלה1[[#This Row],[small letters]])</f>
        <v>beginner level</v>
      </c>
      <c r="S3616" s="6">
        <v>0.7</v>
      </c>
      <c r="T3616" s="12">
        <v>42803</v>
      </c>
      <c r="U3616" s="6">
        <f>DAY(טבלה1[[#This Row],[published_date]])</f>
        <v>9</v>
      </c>
      <c r="V3616" s="6">
        <f>MONTH(טבלה1[[#This Row],[published_date]])</f>
        <v>3</v>
      </c>
      <c r="W3616" s="6">
        <f>YEAR(טבלה1[[#This Row],[published_date]])</f>
        <v>2017</v>
      </c>
      <c r="X3616">
        <v>4</v>
      </c>
      <c r="Y3616" t="str">
        <f>VLOOKUP(טבלה1[[#This Row],[subject_id]],Subject_id!$A$2:$B$5,2)</f>
        <v>Web Development</v>
      </c>
      <c r="Z3616" s="7">
        <v>43465</v>
      </c>
      <c r="AA3616">
        <f>_xlfn.DAYS(טבלה1[[#This Row],[Removal_date]],טבלה1[[#This Row],[published_date]])</f>
        <v>662</v>
      </c>
      <c r="AB3616" s="4">
        <f>טבלה1[[#This Row],[price]]*טבלה1[[#This Row],[num_subscribers]]</f>
        <v>0</v>
      </c>
    </row>
    <row r="3617" spans="1:28" x14ac:dyDescent="0.3">
      <c r="A3617">
        <v>1105794</v>
      </c>
      <c r="B3617" t="s">
        <v>3838</v>
      </c>
      <c r="C3617" t="str">
        <f>LEFT(טבלה1[[#This Row],[course_title]],10)</f>
        <v>Piano Musi</v>
      </c>
      <c r="D3617" t="str">
        <f>RIGHT(טבלה1[[#This Row],[course_title]],10)</f>
        <v>) by JFilt</v>
      </c>
      <c r="E3617" t="str">
        <f>MID(טבלה1[[#This Row],[course_title]],2,10)</f>
        <v>iano Music</v>
      </c>
      <c r="F3617" t="s">
        <v>3839</v>
      </c>
      <c r="G3617" t="str">
        <f>REPLACE(טבלה1[[#This Row],[url]],19,3,"com")</f>
        <v>https://www.udemy.com/piano-music-theory-back-to-basics-by-jfilt/</v>
      </c>
      <c r="H3617" t="b">
        <v>0</v>
      </c>
      <c r="I3617" s="4">
        <v>0</v>
      </c>
      <c r="J3617" s="5">
        <v>4967</v>
      </c>
      <c r="K3617" s="5">
        <v>308</v>
      </c>
      <c r="L3617" s="5">
        <v>12</v>
      </c>
      <c r="M3617">
        <v>2</v>
      </c>
      <c r="N3617" t="str">
        <f>VLOOKUP(טבלה1[[#This Row],[level_id]],Level_id!$A$2:$B$5,2)</f>
        <v>Beginner Level</v>
      </c>
      <c r="O3617" t="str">
        <f>LOWER(טבלה1[[#This Row],[level_desc]])</f>
        <v>beginner level</v>
      </c>
      <c r="P3617" s="3" t="str">
        <f>UPPER(טבלה1[[#This Row],[small letters]])</f>
        <v>BEGINNER LEVEL</v>
      </c>
      <c r="Q3617">
        <f>LEN(טבלה1[[#This Row],[no spaces]])</f>
        <v>14</v>
      </c>
      <c r="R3617" t="str">
        <f>TRIM(טבלה1[[#This Row],[small letters]])</f>
        <v>beginner level</v>
      </c>
      <c r="S3617" s="6">
        <v>0.5</v>
      </c>
      <c r="T3617" s="12">
        <v>42779</v>
      </c>
      <c r="U3617" s="6">
        <f>DAY(טבלה1[[#This Row],[published_date]])</f>
        <v>13</v>
      </c>
      <c r="V3617" s="6">
        <f>MONTH(טבלה1[[#This Row],[published_date]])</f>
        <v>2</v>
      </c>
      <c r="W3617" s="6">
        <f>YEAR(טבלה1[[#This Row],[published_date]])</f>
        <v>2017</v>
      </c>
      <c r="X3617">
        <v>3</v>
      </c>
      <c r="Y3617" t="str">
        <f>VLOOKUP(טבלה1[[#This Row],[subject_id]],Subject_id!$A$2:$B$5,2)</f>
        <v>Musical Instruments</v>
      </c>
      <c r="Z3617" s="7">
        <v>43465</v>
      </c>
      <c r="AA3617">
        <f>_xlfn.DAYS(טבלה1[[#This Row],[Removal_date]],טבלה1[[#This Row],[published_date]])</f>
        <v>686</v>
      </c>
      <c r="AB3617" s="4">
        <f>טבלה1[[#This Row],[price]]*טבלה1[[#This Row],[num_subscribers]]</f>
        <v>0</v>
      </c>
    </row>
    <row r="3618" spans="1:28" x14ac:dyDescent="0.3">
      <c r="A3618">
        <v>1106646</v>
      </c>
      <c r="B3618" t="s">
        <v>6607</v>
      </c>
      <c r="C3618" t="str">
        <f>LEFT(טבלה1[[#This Row],[course_title]],10)</f>
        <v>Laravel Bl</v>
      </c>
      <c r="D3618" t="str">
        <f>RIGHT(טבלה1[[#This Row],[course_title]],10)</f>
        <v>nt Starter</v>
      </c>
      <c r="E3618" t="str">
        <f>MID(טבלה1[[#This Row],[course_title]],2,10)</f>
        <v>aravel Blo</v>
      </c>
      <c r="F3618" t="s">
        <v>6608</v>
      </c>
      <c r="G3618" t="str">
        <f>REPLACE(טבלה1[[#This Row],[url]],19,3,"com")</f>
        <v>https://www.udemy.com/laravel-blog-development/</v>
      </c>
      <c r="H3618" t="b">
        <v>0</v>
      </c>
      <c r="I3618" s="4">
        <v>0</v>
      </c>
      <c r="J3618" s="5">
        <v>4499</v>
      </c>
      <c r="K3618" s="5">
        <v>138</v>
      </c>
      <c r="L3618" s="5">
        <v>20</v>
      </c>
      <c r="M3618">
        <v>1</v>
      </c>
      <c r="N3618" t="str">
        <f>VLOOKUP(טבלה1[[#This Row],[level_id]],Level_id!$A$2:$B$5,2)</f>
        <v>All levels</v>
      </c>
      <c r="O3618" t="str">
        <f>LOWER(טבלה1[[#This Row],[level_desc]])</f>
        <v>all levels</v>
      </c>
      <c r="P3618" s="3" t="str">
        <f>UPPER(טבלה1[[#This Row],[small letters]])</f>
        <v>ALL LEVELS</v>
      </c>
      <c r="Q3618">
        <f>LEN(טבלה1[[#This Row],[no spaces]])</f>
        <v>10</v>
      </c>
      <c r="R3618" t="str">
        <f>TRIM(טבלה1[[#This Row],[small letters]])</f>
        <v>all levels</v>
      </c>
      <c r="S3618" s="6">
        <v>2</v>
      </c>
      <c r="T3618" s="12">
        <v>42780</v>
      </c>
      <c r="U3618" s="6">
        <f>DAY(טבלה1[[#This Row],[published_date]])</f>
        <v>14</v>
      </c>
      <c r="V3618" s="6">
        <f>MONTH(טבלה1[[#This Row],[published_date]])</f>
        <v>2</v>
      </c>
      <c r="W3618" s="6">
        <f>YEAR(טבלה1[[#This Row],[published_date]])</f>
        <v>2017</v>
      </c>
      <c r="X3618">
        <v>4</v>
      </c>
      <c r="Y3618" t="str">
        <f>VLOOKUP(טבלה1[[#This Row],[subject_id]],Subject_id!$A$2:$B$5,2)</f>
        <v>Web Development</v>
      </c>
      <c r="Z3618" s="7">
        <v>43734</v>
      </c>
      <c r="AA3618">
        <f>_xlfn.DAYS(טבלה1[[#This Row],[Removal_date]],טבלה1[[#This Row],[published_date]])</f>
        <v>954</v>
      </c>
      <c r="AB3618" s="4">
        <f>טבלה1[[#This Row],[price]]*טבלה1[[#This Row],[num_subscribers]]</f>
        <v>0</v>
      </c>
    </row>
    <row r="3619" spans="1:28" x14ac:dyDescent="0.3">
      <c r="A3619">
        <v>1113036</v>
      </c>
      <c r="B3619" t="s">
        <v>5449</v>
      </c>
      <c r="C3619" t="str">
        <f>LEFT(טבלה1[[#This Row],[course_title]],10)</f>
        <v xml:space="preserve">Mastering </v>
      </c>
      <c r="D3619" t="str">
        <f>RIGHT(טבלה1[[#This Row],[course_title]],10)</f>
        <v xml:space="preserve"> Selectors</v>
      </c>
      <c r="E3619" t="str">
        <f>MID(טבלה1[[#This Row],[course_title]],2,10)</f>
        <v>astering C</v>
      </c>
      <c r="F3619" t="s">
        <v>5450</v>
      </c>
      <c r="G3619" t="str">
        <f>REPLACE(טבלה1[[#This Row],[url]],19,3,"com")</f>
        <v>https://www.udemy.com/css3-selectors/</v>
      </c>
      <c r="H3619" t="b">
        <v>0</v>
      </c>
      <c r="I3619" s="4">
        <v>0</v>
      </c>
      <c r="J3619" s="5">
        <v>4115</v>
      </c>
      <c r="K3619" s="5">
        <v>63</v>
      </c>
      <c r="L3619" s="5">
        <v>13</v>
      </c>
      <c r="M3619">
        <v>4</v>
      </c>
      <c r="N3619" t="str">
        <f>VLOOKUP(טבלה1[[#This Row],[level_id]],Level_id!$A$2:$B$5,2)</f>
        <v>Intermediate Level</v>
      </c>
      <c r="O3619" t="str">
        <f>LOWER(טבלה1[[#This Row],[level_desc]])</f>
        <v>intermediate level</v>
      </c>
      <c r="P3619" s="3" t="str">
        <f>UPPER(טבלה1[[#This Row],[small letters]])</f>
        <v>INTERMEDIATE LEVEL</v>
      </c>
      <c r="Q3619">
        <f>LEN(טבלה1[[#This Row],[no spaces]])</f>
        <v>18</v>
      </c>
      <c r="R3619" t="str">
        <f>TRIM(טבלה1[[#This Row],[small letters]])</f>
        <v>intermediate level</v>
      </c>
      <c r="S3619" s="6">
        <v>2</v>
      </c>
      <c r="T3619" s="12">
        <v>42788</v>
      </c>
      <c r="U3619" s="6">
        <f>DAY(טבלה1[[#This Row],[published_date]])</f>
        <v>22</v>
      </c>
      <c r="V3619" s="6">
        <f>MONTH(טבלה1[[#This Row],[published_date]])</f>
        <v>2</v>
      </c>
      <c r="W3619" s="6">
        <f>YEAR(טבלה1[[#This Row],[published_date]])</f>
        <v>2017</v>
      </c>
      <c r="X3619">
        <v>4</v>
      </c>
      <c r="Y3619" t="str">
        <f>VLOOKUP(טבלה1[[#This Row],[subject_id]],Subject_id!$A$2:$B$5,2)</f>
        <v>Web Development</v>
      </c>
      <c r="Z3619" s="7">
        <v>44114</v>
      </c>
      <c r="AA3619">
        <f>_xlfn.DAYS(טבלה1[[#This Row],[Removal_date]],טבלה1[[#This Row],[published_date]])</f>
        <v>1326</v>
      </c>
      <c r="AB3619" s="4">
        <f>טבלה1[[#This Row],[price]]*טבלה1[[#This Row],[num_subscribers]]</f>
        <v>0</v>
      </c>
    </row>
    <row r="3620" spans="1:28" x14ac:dyDescent="0.3">
      <c r="A3620">
        <v>1114060</v>
      </c>
      <c r="B3620" t="s">
        <v>6849</v>
      </c>
      <c r="C3620" t="str">
        <f>LEFT(טבלה1[[#This Row],[course_title]],10)</f>
        <v>Flask Tuto</v>
      </c>
      <c r="D3620" t="str">
        <f>RIGHT(טבלה1[[#This Row],[course_title]],10)</f>
        <v>ep by Step</v>
      </c>
      <c r="E3620" t="str">
        <f>MID(טבלה1[[#This Row],[course_title]],2,10)</f>
        <v>lask Tutor</v>
      </c>
      <c r="F3620" t="s">
        <v>6850</v>
      </c>
      <c r="G3620" t="str">
        <f>REPLACE(טבלה1[[#This Row],[url]],19,3,"com")</f>
        <v>https://www.udemy.com/python-flask-tutorial-step-by-step/</v>
      </c>
      <c r="H3620" t="b">
        <v>0</v>
      </c>
      <c r="I3620" s="4">
        <v>0</v>
      </c>
      <c r="J3620" s="5">
        <v>4645</v>
      </c>
      <c r="K3620" s="5">
        <v>171</v>
      </c>
      <c r="L3620" s="5">
        <v>19</v>
      </c>
      <c r="M3620">
        <v>4</v>
      </c>
      <c r="N3620" t="str">
        <f>VLOOKUP(טבלה1[[#This Row],[level_id]],Level_id!$A$2:$B$5,2)</f>
        <v>Intermediate Level</v>
      </c>
      <c r="O3620" t="str">
        <f>LOWER(טבלה1[[#This Row],[level_desc]])</f>
        <v>intermediate level</v>
      </c>
      <c r="P3620" s="3" t="str">
        <f>UPPER(טבלה1[[#This Row],[small letters]])</f>
        <v>INTERMEDIATE LEVEL</v>
      </c>
      <c r="Q3620">
        <f>LEN(טבלה1[[#This Row],[no spaces]])</f>
        <v>18</v>
      </c>
      <c r="R3620" t="str">
        <f>TRIM(טבלה1[[#This Row],[small letters]])</f>
        <v>intermediate level</v>
      </c>
      <c r="S3620" s="6">
        <v>2</v>
      </c>
      <c r="T3620" s="12">
        <v>42794</v>
      </c>
      <c r="U3620" s="6">
        <f>DAY(טבלה1[[#This Row],[published_date]])</f>
        <v>28</v>
      </c>
      <c r="V3620" s="6">
        <f>MONTH(טבלה1[[#This Row],[published_date]])</f>
        <v>2</v>
      </c>
      <c r="W3620" s="6">
        <f>YEAR(טבלה1[[#This Row],[published_date]])</f>
        <v>2017</v>
      </c>
      <c r="X3620">
        <v>4</v>
      </c>
      <c r="Y3620" t="str">
        <f>VLOOKUP(טבלה1[[#This Row],[subject_id]],Subject_id!$A$2:$B$5,2)</f>
        <v>Web Development</v>
      </c>
      <c r="Z3620" s="7">
        <v>44114</v>
      </c>
      <c r="AA3620">
        <f>_xlfn.DAYS(טבלה1[[#This Row],[Removal_date]],טבלה1[[#This Row],[published_date]])</f>
        <v>1320</v>
      </c>
      <c r="AB3620" s="4">
        <f>טבלה1[[#This Row],[price]]*טבלה1[[#This Row],[num_subscribers]]</f>
        <v>0</v>
      </c>
    </row>
    <row r="3621" spans="1:28" x14ac:dyDescent="0.3">
      <c r="A3621">
        <v>1116196</v>
      </c>
      <c r="B3621" t="s">
        <v>4028</v>
      </c>
      <c r="C3621" t="str">
        <f>LEFT(טבלה1[[#This Row],[course_title]],10)</f>
        <v xml:space="preserve">Essential </v>
      </c>
      <c r="D3621" t="str">
        <f>RIGHT(טבלה1[[#This Row],[course_title]],10)</f>
        <v>for Guitar</v>
      </c>
      <c r="E3621" t="str">
        <f>MID(טבלה1[[#This Row],[course_title]],2,10)</f>
        <v>ssential T</v>
      </c>
      <c r="F3621" t="s">
        <v>4029</v>
      </c>
      <c r="G3621" t="str">
        <f>REPLACE(טבלה1[[#This Row],[url]],19,3,"com")</f>
        <v>https://www.udemy.com/essential-theory-and-technique-for-guitar/</v>
      </c>
      <c r="H3621" t="b">
        <v>0</v>
      </c>
      <c r="I3621" s="4">
        <v>0</v>
      </c>
      <c r="J3621" s="5">
        <v>2285</v>
      </c>
      <c r="K3621" s="5">
        <v>34</v>
      </c>
      <c r="L3621" s="5">
        <v>22</v>
      </c>
      <c r="M3621">
        <v>2</v>
      </c>
      <c r="N3621" t="str">
        <f>VLOOKUP(טבלה1[[#This Row],[level_id]],Level_id!$A$2:$B$5,2)</f>
        <v>Beginner Level</v>
      </c>
      <c r="O3621" t="str">
        <f>LOWER(טבלה1[[#This Row],[level_desc]])</f>
        <v>beginner level</v>
      </c>
      <c r="P3621" s="3" t="str">
        <f>UPPER(טבלה1[[#This Row],[small letters]])</f>
        <v>BEGINNER LEVEL</v>
      </c>
      <c r="Q3621">
        <f>LEN(טבלה1[[#This Row],[no spaces]])</f>
        <v>14</v>
      </c>
      <c r="R3621" t="str">
        <f>TRIM(טבלה1[[#This Row],[small letters]])</f>
        <v>beginner level</v>
      </c>
      <c r="S3621" s="6">
        <v>2</v>
      </c>
      <c r="T3621" s="12">
        <v>42791</v>
      </c>
      <c r="U3621" s="6">
        <f>DAY(טבלה1[[#This Row],[published_date]])</f>
        <v>25</v>
      </c>
      <c r="V3621" s="6">
        <f>MONTH(טבלה1[[#This Row],[published_date]])</f>
        <v>2</v>
      </c>
      <c r="W3621" s="6">
        <f>YEAR(טבלה1[[#This Row],[published_date]])</f>
        <v>2017</v>
      </c>
      <c r="X3621">
        <v>3</v>
      </c>
      <c r="Y3621" t="str">
        <f>VLOOKUP(טבלה1[[#This Row],[subject_id]],Subject_id!$A$2:$B$5,2)</f>
        <v>Musical Instruments</v>
      </c>
      <c r="Z3621" s="7">
        <v>43465</v>
      </c>
      <c r="AA3621">
        <f>_xlfn.DAYS(טבלה1[[#This Row],[Removal_date]],טבלה1[[#This Row],[published_date]])</f>
        <v>674</v>
      </c>
      <c r="AB3621" s="4">
        <f>טבלה1[[#This Row],[price]]*טבלה1[[#This Row],[num_subscribers]]</f>
        <v>0</v>
      </c>
    </row>
    <row r="3622" spans="1:28" x14ac:dyDescent="0.3">
      <c r="A3622">
        <v>1116366</v>
      </c>
      <c r="B3622" t="s">
        <v>6677</v>
      </c>
      <c r="C3622" t="str">
        <f>LEFT(טבלה1[[#This Row],[course_title]],10)</f>
        <v>HTML and C</v>
      </c>
      <c r="D3622" t="str">
        <f>RIGHT(טבלה1[[#This Row],[course_title]],10)</f>
        <v>oundations</v>
      </c>
      <c r="E3622" t="str">
        <f>MID(טבלה1[[#This Row],[course_title]],2,10)</f>
        <v>TML and CS</v>
      </c>
      <c r="F3622" t="s">
        <v>6678</v>
      </c>
      <c r="G3622" t="str">
        <f>REPLACE(טבלה1[[#This Row],[url]],19,3,"com")</f>
        <v>https://www.udemy.com/html-and-css-foundations/</v>
      </c>
      <c r="H3622" t="b">
        <v>0</v>
      </c>
      <c r="I3622" s="4">
        <v>0</v>
      </c>
      <c r="J3622" s="5">
        <v>1544</v>
      </c>
      <c r="K3622" s="5">
        <v>15</v>
      </c>
      <c r="L3622" s="5">
        <v>29</v>
      </c>
      <c r="M3622">
        <v>2</v>
      </c>
      <c r="N3622" t="str">
        <f>VLOOKUP(טבלה1[[#This Row],[level_id]],Level_id!$A$2:$B$5,2)</f>
        <v>Beginner Level</v>
      </c>
      <c r="O3622" t="str">
        <f>LOWER(טבלה1[[#This Row],[level_desc]])</f>
        <v>beginner level</v>
      </c>
      <c r="P3622" s="3" t="str">
        <f>UPPER(טבלה1[[#This Row],[small letters]])</f>
        <v>BEGINNER LEVEL</v>
      </c>
      <c r="Q3622">
        <f>LEN(טבלה1[[#This Row],[no spaces]])</f>
        <v>14</v>
      </c>
      <c r="R3622" t="str">
        <f>TRIM(טבלה1[[#This Row],[small letters]])</f>
        <v>beginner level</v>
      </c>
      <c r="S3622" s="6">
        <v>1</v>
      </c>
      <c r="T3622" s="12">
        <v>42909</v>
      </c>
      <c r="U3622" s="6">
        <f>DAY(טבלה1[[#This Row],[published_date]])</f>
        <v>23</v>
      </c>
      <c r="V3622" s="6">
        <f>MONTH(טבלה1[[#This Row],[published_date]])</f>
        <v>6</v>
      </c>
      <c r="W3622" s="6">
        <f>YEAR(טבלה1[[#This Row],[published_date]])</f>
        <v>2017</v>
      </c>
      <c r="X3622">
        <v>4</v>
      </c>
      <c r="Y3622" t="str">
        <f>VLOOKUP(טבלה1[[#This Row],[subject_id]],Subject_id!$A$2:$B$5,2)</f>
        <v>Web Development</v>
      </c>
      <c r="Z3622" s="7">
        <v>43465</v>
      </c>
      <c r="AA3622">
        <f>_xlfn.DAYS(טבלה1[[#This Row],[Removal_date]],טבלה1[[#This Row],[published_date]])</f>
        <v>556</v>
      </c>
      <c r="AB3622" s="4">
        <f>טבלה1[[#This Row],[price]]*טבלה1[[#This Row],[num_subscribers]]</f>
        <v>0</v>
      </c>
    </row>
    <row r="3623" spans="1:28" x14ac:dyDescent="0.3">
      <c r="A3623">
        <v>1121650</v>
      </c>
      <c r="B3623" t="s">
        <v>5932</v>
      </c>
      <c r="C3623" t="str">
        <f>LEFT(טבלה1[[#This Row],[course_title]],10)</f>
        <v xml:space="preserve">Angular 2 </v>
      </c>
      <c r="D3623" t="str">
        <f>RIGHT(טבלה1[[#This Row],[course_title]],10)</f>
        <v>nd Running</v>
      </c>
      <c r="E3623" t="str">
        <f>MID(טבלה1[[#This Row],[course_title]],2,10)</f>
        <v>ngular 2 R</v>
      </c>
      <c r="F3623" t="s">
        <v>5933</v>
      </c>
      <c r="G3623" t="str">
        <f>REPLACE(טבלה1[[#This Row],[url]],19,3,"com")</f>
        <v>https://www.udemy.com/angular-2-routing-up-and-running/</v>
      </c>
      <c r="H3623" t="b">
        <v>0</v>
      </c>
      <c r="I3623" s="4">
        <v>0</v>
      </c>
      <c r="J3623" s="5">
        <v>3357</v>
      </c>
      <c r="K3623" s="5">
        <v>84</v>
      </c>
      <c r="L3623" s="5">
        <v>13</v>
      </c>
      <c r="M3623">
        <v>4</v>
      </c>
      <c r="N3623" t="str">
        <f>VLOOKUP(טבלה1[[#This Row],[level_id]],Level_id!$A$2:$B$5,2)</f>
        <v>Intermediate Level</v>
      </c>
      <c r="O3623" t="str">
        <f>LOWER(טבלה1[[#This Row],[level_desc]])</f>
        <v>intermediate level</v>
      </c>
      <c r="P3623" s="3" t="str">
        <f>UPPER(טבלה1[[#This Row],[small letters]])</f>
        <v>INTERMEDIATE LEVEL</v>
      </c>
      <c r="Q3623">
        <f>LEN(טבלה1[[#This Row],[no spaces]])</f>
        <v>18</v>
      </c>
      <c r="R3623" t="str">
        <f>TRIM(טבלה1[[#This Row],[small letters]])</f>
        <v>intermediate level</v>
      </c>
      <c r="S3623" s="6">
        <v>0.61666666699999995</v>
      </c>
      <c r="T3623" s="12">
        <v>42787</v>
      </c>
      <c r="U3623" s="6">
        <f>DAY(טבלה1[[#This Row],[published_date]])</f>
        <v>21</v>
      </c>
      <c r="V3623" s="6">
        <f>MONTH(טבלה1[[#This Row],[published_date]])</f>
        <v>2</v>
      </c>
      <c r="W3623" s="6">
        <f>YEAR(טבלה1[[#This Row],[published_date]])</f>
        <v>2017</v>
      </c>
      <c r="X3623">
        <v>4</v>
      </c>
      <c r="Y3623" t="str">
        <f>VLOOKUP(טבלה1[[#This Row],[subject_id]],Subject_id!$A$2:$B$5,2)</f>
        <v>Web Development</v>
      </c>
      <c r="Z3623" s="7">
        <v>44114</v>
      </c>
      <c r="AA3623">
        <f>_xlfn.DAYS(טבלה1[[#This Row],[Removal_date]],טבלה1[[#This Row],[published_date]])</f>
        <v>1327</v>
      </c>
      <c r="AB3623" s="4">
        <f>טבלה1[[#This Row],[price]]*טבלה1[[#This Row],[num_subscribers]]</f>
        <v>0</v>
      </c>
    </row>
    <row r="3624" spans="1:28" x14ac:dyDescent="0.3">
      <c r="A3624">
        <v>1122224</v>
      </c>
      <c r="B3624" t="s">
        <v>5146</v>
      </c>
      <c r="C3624" t="str">
        <f>LEFT(טבלה1[[#This Row],[course_title]],10)</f>
        <v>How To Mak</v>
      </c>
      <c r="D3624" t="str">
        <f>RIGHT(טבלה1[[#This Row],[course_title]],10)</f>
        <v>th No Code</v>
      </c>
      <c r="E3624" t="str">
        <f>MID(טבלה1[[#This Row],[course_title]],2,10)</f>
        <v>ow To Make</v>
      </c>
      <c r="F3624" t="s">
        <v>5147</v>
      </c>
      <c r="G3624" t="str">
        <f>REPLACE(טבלה1[[#This Row],[url]],19,3,"com")</f>
        <v>https://www.udemy.com/how-to-make-a-web-page-with-no-code/</v>
      </c>
      <c r="H3624" t="b">
        <v>0</v>
      </c>
      <c r="I3624" s="4">
        <v>0</v>
      </c>
      <c r="J3624" s="5">
        <v>2214</v>
      </c>
      <c r="K3624" s="5">
        <v>20</v>
      </c>
      <c r="L3624" s="5">
        <v>23</v>
      </c>
      <c r="M3624">
        <v>2</v>
      </c>
      <c r="N3624" t="str">
        <f>VLOOKUP(טבלה1[[#This Row],[level_id]],Level_id!$A$2:$B$5,2)</f>
        <v>Beginner Level</v>
      </c>
      <c r="O3624" t="str">
        <f>LOWER(טבלה1[[#This Row],[level_desc]])</f>
        <v>beginner level</v>
      </c>
      <c r="P3624" s="3" t="str">
        <f>UPPER(טבלה1[[#This Row],[small letters]])</f>
        <v>BEGINNER LEVEL</v>
      </c>
      <c r="Q3624">
        <f>LEN(טבלה1[[#This Row],[no spaces]])</f>
        <v>14</v>
      </c>
      <c r="R3624" t="str">
        <f>TRIM(טבלה1[[#This Row],[small letters]])</f>
        <v>beginner level</v>
      </c>
      <c r="S3624" s="6">
        <v>2</v>
      </c>
      <c r="T3624" s="12">
        <v>42817</v>
      </c>
      <c r="U3624" s="6">
        <f>DAY(טבלה1[[#This Row],[published_date]])</f>
        <v>23</v>
      </c>
      <c r="V3624" s="6">
        <f>MONTH(טבלה1[[#This Row],[published_date]])</f>
        <v>3</v>
      </c>
      <c r="W3624" s="6">
        <f>YEAR(טבלה1[[#This Row],[published_date]])</f>
        <v>2017</v>
      </c>
      <c r="X3624">
        <v>4</v>
      </c>
      <c r="Y3624" t="str">
        <f>VLOOKUP(טבלה1[[#This Row],[subject_id]],Subject_id!$A$2:$B$5,2)</f>
        <v>Web Development</v>
      </c>
      <c r="Z3624" s="7">
        <v>43465</v>
      </c>
      <c r="AA3624">
        <f>_xlfn.DAYS(טבלה1[[#This Row],[Removal_date]],טבלה1[[#This Row],[published_date]])</f>
        <v>648</v>
      </c>
      <c r="AB3624" s="4">
        <f>טבלה1[[#This Row],[price]]*טבלה1[[#This Row],[num_subscribers]]</f>
        <v>0</v>
      </c>
    </row>
    <row r="3625" spans="1:28" x14ac:dyDescent="0.3">
      <c r="A3625">
        <v>1127988</v>
      </c>
      <c r="B3625" t="s">
        <v>6601</v>
      </c>
      <c r="C3625" t="str">
        <f>LEFT(טבלה1[[#This Row],[course_title]],10)</f>
        <v>Angular Tu</v>
      </c>
      <c r="D3625" t="str">
        <f>RIGHT(טבלה1[[#This Row],[course_title]],10)</f>
        <v xml:space="preserve"> Beginners</v>
      </c>
      <c r="E3625" t="str">
        <f>MID(טבלה1[[#This Row],[course_title]],2,10)</f>
        <v>ngular Tut</v>
      </c>
      <c r="F3625" t="s">
        <v>6602</v>
      </c>
      <c r="G3625" t="str">
        <f>REPLACE(טבלה1[[#This Row],[url]],19,3,"com")</f>
        <v>https://www.udemy.com/angular-tutorial-for-beginners/</v>
      </c>
      <c r="H3625" t="b">
        <v>0</v>
      </c>
      <c r="I3625" s="4">
        <v>0</v>
      </c>
      <c r="J3625" s="5">
        <v>5397</v>
      </c>
      <c r="K3625" s="5">
        <v>112</v>
      </c>
      <c r="L3625" s="5">
        <v>36</v>
      </c>
      <c r="M3625">
        <v>2</v>
      </c>
      <c r="N3625" t="str">
        <f>VLOOKUP(טבלה1[[#This Row],[level_id]],Level_id!$A$2:$B$5,2)</f>
        <v>Beginner Level</v>
      </c>
      <c r="O3625" t="str">
        <f>LOWER(טבלה1[[#This Row],[level_desc]])</f>
        <v>beginner level</v>
      </c>
      <c r="P3625" s="3" t="str">
        <f>UPPER(טבלה1[[#This Row],[small letters]])</f>
        <v>BEGINNER LEVEL</v>
      </c>
      <c r="Q3625">
        <f>LEN(טבלה1[[#This Row],[no spaces]])</f>
        <v>14</v>
      </c>
      <c r="R3625" t="str">
        <f>TRIM(טבלה1[[#This Row],[small letters]])</f>
        <v>beginner level</v>
      </c>
      <c r="S3625" s="6">
        <v>2.5</v>
      </c>
      <c r="T3625" s="12">
        <v>42794</v>
      </c>
      <c r="U3625" s="6">
        <f>DAY(טבלה1[[#This Row],[published_date]])</f>
        <v>28</v>
      </c>
      <c r="V3625" s="6">
        <f>MONTH(טבלה1[[#This Row],[published_date]])</f>
        <v>2</v>
      </c>
      <c r="W3625" s="6">
        <f>YEAR(טבלה1[[#This Row],[published_date]])</f>
        <v>2017</v>
      </c>
      <c r="X3625">
        <v>4</v>
      </c>
      <c r="Y3625" t="str">
        <f>VLOOKUP(טבלה1[[#This Row],[subject_id]],Subject_id!$A$2:$B$5,2)</f>
        <v>Web Development</v>
      </c>
      <c r="Z3625" s="7">
        <v>43465</v>
      </c>
      <c r="AA3625">
        <f>_xlfn.DAYS(טבלה1[[#This Row],[Removal_date]],טבלה1[[#This Row],[published_date]])</f>
        <v>671</v>
      </c>
      <c r="AB3625" s="4">
        <f>טבלה1[[#This Row],[price]]*טבלה1[[#This Row],[num_subscribers]]</f>
        <v>0</v>
      </c>
    </row>
    <row r="3626" spans="1:28" x14ac:dyDescent="0.3">
      <c r="A3626">
        <v>1132572</v>
      </c>
      <c r="B3626" t="s">
        <v>2821</v>
      </c>
      <c r="C3626" t="str">
        <f>LEFT(טבלה1[[#This Row],[course_title]],10)</f>
        <v>How to Des</v>
      </c>
      <c r="D3626" t="str">
        <f>RIGHT(טבלה1[[#This Row],[course_title]],10)</f>
        <v>llustrator</v>
      </c>
      <c r="E3626" t="str">
        <f>MID(טבלה1[[#This Row],[course_title]],2,10)</f>
        <v>ow to Desi</v>
      </c>
      <c r="F3626" t="s">
        <v>2822</v>
      </c>
      <c r="G3626" t="str">
        <f>REPLACE(טבלה1[[#This Row],[url]],19,3,"com")</f>
        <v>https://www.udemy.com/letterheaddesign/</v>
      </c>
      <c r="H3626" t="b">
        <v>0</v>
      </c>
      <c r="I3626" s="4">
        <v>0</v>
      </c>
      <c r="J3626" s="5">
        <v>4776</v>
      </c>
      <c r="K3626" s="5">
        <v>115</v>
      </c>
      <c r="L3626" s="5">
        <v>18</v>
      </c>
      <c r="M3626">
        <v>1</v>
      </c>
      <c r="N3626" t="str">
        <f>VLOOKUP(טבלה1[[#This Row],[level_id]],Level_id!$A$2:$B$5,2)</f>
        <v>All levels</v>
      </c>
      <c r="O3626" t="str">
        <f>LOWER(טבלה1[[#This Row],[level_desc]])</f>
        <v>all levels</v>
      </c>
      <c r="P3626" s="3" t="str">
        <f>UPPER(טבלה1[[#This Row],[small letters]])</f>
        <v>ALL LEVELS</v>
      </c>
      <c r="Q3626">
        <f>LEN(טבלה1[[#This Row],[no spaces]])</f>
        <v>10</v>
      </c>
      <c r="R3626" t="str">
        <f>TRIM(טבלה1[[#This Row],[small letters]])</f>
        <v>all levels</v>
      </c>
      <c r="S3626" s="6">
        <v>0.56666666700000001</v>
      </c>
      <c r="T3626" s="12">
        <v>42797</v>
      </c>
      <c r="U3626" s="6">
        <f>DAY(טבלה1[[#This Row],[published_date]])</f>
        <v>3</v>
      </c>
      <c r="V3626" s="6">
        <f>MONTH(טבלה1[[#This Row],[published_date]])</f>
        <v>3</v>
      </c>
      <c r="W3626" s="6">
        <f>YEAR(טבלה1[[#This Row],[published_date]])</f>
        <v>2017</v>
      </c>
      <c r="X3626">
        <v>2</v>
      </c>
      <c r="Y3626" t="str">
        <f>VLOOKUP(טבלה1[[#This Row],[subject_id]],Subject_id!$A$2:$B$5,2)</f>
        <v>Graphic Design</v>
      </c>
      <c r="Z3626" s="7">
        <v>43734</v>
      </c>
      <c r="AA3626">
        <f>_xlfn.DAYS(טבלה1[[#This Row],[Removal_date]],טבלה1[[#This Row],[published_date]])</f>
        <v>937</v>
      </c>
      <c r="AB3626" s="4">
        <f>טבלה1[[#This Row],[price]]*טבלה1[[#This Row],[num_subscribers]]</f>
        <v>0</v>
      </c>
    </row>
    <row r="3627" spans="1:28" x14ac:dyDescent="0.3">
      <c r="A3627">
        <v>1134456</v>
      </c>
      <c r="B3627" t="s">
        <v>6510</v>
      </c>
      <c r="C3627" t="str">
        <f>LEFT(טבלה1[[#This Row],[course_title]],10)</f>
        <v>Create a S</v>
      </c>
      <c r="D3627" t="str">
        <f>RIGHT(טבלה1[[#This Row],[course_title]],10)</f>
        <v>ck and PHP</v>
      </c>
      <c r="E3627" t="str">
        <f>MID(טבלה1[[#This Row],[course_title]],2,10)</f>
        <v>reate a Si</v>
      </c>
      <c r="F3627" t="s">
        <v>6511</v>
      </c>
      <c r="G3627" t="str">
        <f>REPLACE(טבלה1[[#This Row],[url]],19,3,"com")</f>
        <v>https://www.udemy.com/create-a-simple-photo-gallery-with-dropzonejs-slick-and-php/</v>
      </c>
      <c r="H3627" t="b">
        <v>0</v>
      </c>
      <c r="I3627" s="4">
        <v>0</v>
      </c>
      <c r="J3627" s="5">
        <v>2464</v>
      </c>
      <c r="K3627" s="5">
        <v>17</v>
      </c>
      <c r="L3627" s="5">
        <v>9</v>
      </c>
      <c r="M3627">
        <v>1</v>
      </c>
      <c r="N3627" t="str">
        <f>VLOOKUP(טבלה1[[#This Row],[level_id]],Level_id!$A$2:$B$5,2)</f>
        <v>All levels</v>
      </c>
      <c r="O3627" t="str">
        <f>LOWER(טבלה1[[#This Row],[level_desc]])</f>
        <v>all levels</v>
      </c>
      <c r="P3627" s="3" t="str">
        <f>UPPER(טבלה1[[#This Row],[small letters]])</f>
        <v>ALL LEVELS</v>
      </c>
      <c r="Q3627">
        <f>LEN(טבלה1[[#This Row],[no spaces]])</f>
        <v>10</v>
      </c>
      <c r="R3627" t="str">
        <f>TRIM(טבלה1[[#This Row],[small letters]])</f>
        <v>all levels</v>
      </c>
      <c r="S3627" s="6">
        <v>0.73333333300000003</v>
      </c>
      <c r="T3627" s="12">
        <v>42801</v>
      </c>
      <c r="U3627" s="6">
        <f>DAY(טבלה1[[#This Row],[published_date]])</f>
        <v>7</v>
      </c>
      <c r="V3627" s="6">
        <f>MONTH(טבלה1[[#This Row],[published_date]])</f>
        <v>3</v>
      </c>
      <c r="W3627" s="6">
        <f>YEAR(טבלה1[[#This Row],[published_date]])</f>
        <v>2017</v>
      </c>
      <c r="X3627">
        <v>4</v>
      </c>
      <c r="Y3627" t="str">
        <f>VLOOKUP(טבלה1[[#This Row],[subject_id]],Subject_id!$A$2:$B$5,2)</f>
        <v>Web Development</v>
      </c>
      <c r="Z3627" s="7">
        <v>43734</v>
      </c>
      <c r="AA3627">
        <f>_xlfn.DAYS(טבלה1[[#This Row],[Removal_date]],טבלה1[[#This Row],[published_date]])</f>
        <v>933</v>
      </c>
      <c r="AB3627" s="4">
        <f>טבלה1[[#This Row],[price]]*טבלה1[[#This Row],[num_subscribers]]</f>
        <v>0</v>
      </c>
    </row>
    <row r="3628" spans="1:28" x14ac:dyDescent="0.3">
      <c r="A3628">
        <v>1148774</v>
      </c>
      <c r="B3628" t="s">
        <v>204</v>
      </c>
      <c r="C3628" t="str">
        <f>LEFT(טבלה1[[#This Row],[course_title]],10)</f>
        <v>Options Tr</v>
      </c>
      <c r="D3628" t="str">
        <f>RIGHT(טבלה1[[#This Row],[course_title]],10)</f>
        <v>The Basics</v>
      </c>
      <c r="E3628" t="str">
        <f>MID(טבלה1[[#This Row],[course_title]],2,10)</f>
        <v>ptions Tra</v>
      </c>
      <c r="F3628" t="s">
        <v>205</v>
      </c>
      <c r="G3628" t="str">
        <f>REPLACE(טבלה1[[#This Row],[url]],19,3,"com")</f>
        <v>https://www.udemy.com/options-trading-101-the-basics/</v>
      </c>
      <c r="H3628" t="b">
        <v>0</v>
      </c>
      <c r="I3628" s="4">
        <v>0</v>
      </c>
      <c r="J3628" s="5">
        <v>1514</v>
      </c>
      <c r="K3628" s="5">
        <v>66</v>
      </c>
      <c r="L3628" s="5">
        <v>11</v>
      </c>
      <c r="M3628">
        <v>2</v>
      </c>
      <c r="N3628" t="str">
        <f>VLOOKUP(טבלה1[[#This Row],[level_id]],Level_id!$A$2:$B$5,2)</f>
        <v>Beginner Level</v>
      </c>
      <c r="O3628" t="str">
        <f>LOWER(טבלה1[[#This Row],[level_desc]])</f>
        <v>beginner level</v>
      </c>
      <c r="P3628" s="3" t="str">
        <f>UPPER(טבלה1[[#This Row],[small letters]])</f>
        <v>BEGINNER LEVEL</v>
      </c>
      <c r="Q3628">
        <f>LEN(טבלה1[[#This Row],[no spaces]])</f>
        <v>14</v>
      </c>
      <c r="R3628" t="str">
        <f>TRIM(טבלה1[[#This Row],[small letters]])</f>
        <v>beginner level</v>
      </c>
      <c r="S3628" s="6">
        <v>0.55000000000000004</v>
      </c>
      <c r="T3628" s="12">
        <v>42817</v>
      </c>
      <c r="U3628" s="6">
        <f>DAY(טבלה1[[#This Row],[published_date]])</f>
        <v>23</v>
      </c>
      <c r="V3628" s="6">
        <f>MONTH(טבלה1[[#This Row],[published_date]])</f>
        <v>3</v>
      </c>
      <c r="W3628" s="6">
        <f>YEAR(טבלה1[[#This Row],[published_date]])</f>
        <v>2017</v>
      </c>
      <c r="X3628">
        <v>1</v>
      </c>
      <c r="Y3628" t="str">
        <f>VLOOKUP(טבלה1[[#This Row],[subject_id]],Subject_id!$A$2:$B$5,2)</f>
        <v>Business Finance</v>
      </c>
      <c r="Z3628" s="7">
        <v>43245</v>
      </c>
      <c r="AA3628">
        <f>_xlfn.DAYS(טבלה1[[#This Row],[Removal_date]],טבלה1[[#This Row],[published_date]])</f>
        <v>428</v>
      </c>
      <c r="AB3628" s="4">
        <f>טבלה1[[#This Row],[price]]*טבלה1[[#This Row],[num_subscribers]]</f>
        <v>0</v>
      </c>
    </row>
    <row r="3629" spans="1:28" x14ac:dyDescent="0.3">
      <c r="A3629">
        <v>1156778</v>
      </c>
      <c r="B3629" t="s">
        <v>2745</v>
      </c>
      <c r="C3629" t="str">
        <f>LEFT(טבלה1[[#This Row],[course_title]],10)</f>
        <v>How to sty</v>
      </c>
      <c r="D3629" t="str">
        <f>RIGHT(טבלה1[[#This Row],[course_title]],10)</f>
        <v>r overlays</v>
      </c>
      <c r="E3629" t="str">
        <f>MID(טבלה1[[#This Row],[course_title]],2,10)</f>
        <v>ow to styl</v>
      </c>
      <c r="F3629" t="s">
        <v>2746</v>
      </c>
      <c r="G3629" t="str">
        <f>REPLACE(טבלה1[[#This Row],[url]],19,3,"com")</f>
        <v>https://www.udemy.com/how-to-stylize-your-photos-in-photoshop-with-color-overlays/</v>
      </c>
      <c r="H3629" t="b">
        <v>0</v>
      </c>
      <c r="I3629" s="4">
        <v>0</v>
      </c>
      <c r="J3629" s="5">
        <v>3512</v>
      </c>
      <c r="K3629" s="5">
        <v>58</v>
      </c>
      <c r="L3629" s="5">
        <v>17</v>
      </c>
      <c r="M3629">
        <v>2</v>
      </c>
      <c r="N3629" t="str">
        <f>VLOOKUP(טבלה1[[#This Row],[level_id]],Level_id!$A$2:$B$5,2)</f>
        <v>Beginner Level</v>
      </c>
      <c r="O3629" t="str">
        <f>LOWER(טבלה1[[#This Row],[level_desc]])</f>
        <v>beginner level</v>
      </c>
      <c r="P3629" s="3" t="str">
        <f>UPPER(טבלה1[[#This Row],[small letters]])</f>
        <v>BEGINNER LEVEL</v>
      </c>
      <c r="Q3629">
        <f>LEN(טבלה1[[#This Row],[no spaces]])</f>
        <v>14</v>
      </c>
      <c r="R3629" t="str">
        <f>TRIM(טבלה1[[#This Row],[small letters]])</f>
        <v>beginner level</v>
      </c>
      <c r="S3629" s="6">
        <v>1.5</v>
      </c>
      <c r="T3629" s="12">
        <v>42824</v>
      </c>
      <c r="U3629" s="6">
        <f>DAY(טבלה1[[#This Row],[published_date]])</f>
        <v>30</v>
      </c>
      <c r="V3629" s="6">
        <f>MONTH(טבלה1[[#This Row],[published_date]])</f>
        <v>3</v>
      </c>
      <c r="W3629" s="6">
        <f>YEAR(טבלה1[[#This Row],[published_date]])</f>
        <v>2017</v>
      </c>
      <c r="X3629">
        <v>2</v>
      </c>
      <c r="Y3629" t="str">
        <f>VLOOKUP(טבלה1[[#This Row],[subject_id]],Subject_id!$A$2:$B$5,2)</f>
        <v>Graphic Design</v>
      </c>
      <c r="Z3629" s="7">
        <v>43465</v>
      </c>
      <c r="AA3629">
        <f>_xlfn.DAYS(טבלה1[[#This Row],[Removal_date]],טבלה1[[#This Row],[published_date]])</f>
        <v>641</v>
      </c>
      <c r="AB3629" s="4">
        <f>טבלה1[[#This Row],[price]]*טבלה1[[#This Row],[num_subscribers]]</f>
        <v>0</v>
      </c>
    </row>
    <row r="3630" spans="1:28" x14ac:dyDescent="0.3">
      <c r="A3630">
        <v>1158572</v>
      </c>
      <c r="B3630" t="s">
        <v>5310</v>
      </c>
      <c r="C3630" t="str">
        <f>LEFT(טבלה1[[#This Row],[course_title]],10)</f>
        <v>Learn Angu</v>
      </c>
      <c r="D3630" t="str">
        <f>RIGHT(טבלה1[[#This Row],[course_title]],10)</f>
        <v>om Scratch</v>
      </c>
      <c r="E3630" t="str">
        <f>MID(טבלה1[[#This Row],[course_title]],2,10)</f>
        <v>earn Angul</v>
      </c>
      <c r="F3630" t="s">
        <v>5311</v>
      </c>
      <c r="G3630" t="str">
        <f>REPLACE(טבלה1[[#This Row],[url]],19,3,"com")</f>
        <v>https://www.udemy.com/learn-angular-from-scratch/</v>
      </c>
      <c r="H3630" t="b">
        <v>0</v>
      </c>
      <c r="I3630" s="4">
        <v>0</v>
      </c>
      <c r="J3630" s="5">
        <v>8693</v>
      </c>
      <c r="K3630" s="5">
        <v>522</v>
      </c>
      <c r="L3630" s="5">
        <v>11</v>
      </c>
      <c r="M3630">
        <v>2</v>
      </c>
      <c r="N3630" t="str">
        <f>VLOOKUP(טבלה1[[#This Row],[level_id]],Level_id!$A$2:$B$5,2)</f>
        <v>Beginner Level</v>
      </c>
      <c r="O3630" t="str">
        <f>LOWER(טבלה1[[#This Row],[level_desc]])</f>
        <v>beginner level</v>
      </c>
      <c r="P3630" s="3" t="str">
        <f>UPPER(טבלה1[[#This Row],[small letters]])</f>
        <v>BEGINNER LEVEL</v>
      </c>
      <c r="Q3630">
        <f>LEN(טבלה1[[#This Row],[no spaces]])</f>
        <v>14</v>
      </c>
      <c r="R3630" t="str">
        <f>TRIM(טבלה1[[#This Row],[small letters]])</f>
        <v>beginner level</v>
      </c>
      <c r="S3630" s="6">
        <v>1.5</v>
      </c>
      <c r="T3630" s="12">
        <v>42857</v>
      </c>
      <c r="U3630" s="6">
        <f>DAY(טבלה1[[#This Row],[published_date]])</f>
        <v>2</v>
      </c>
      <c r="V3630" s="6">
        <f>MONTH(טבלה1[[#This Row],[published_date]])</f>
        <v>5</v>
      </c>
      <c r="W3630" s="6">
        <f>YEAR(טבלה1[[#This Row],[published_date]])</f>
        <v>2017</v>
      </c>
      <c r="X3630">
        <v>4</v>
      </c>
      <c r="Y3630" t="str">
        <f>VLOOKUP(טבלה1[[#This Row],[subject_id]],Subject_id!$A$2:$B$5,2)</f>
        <v>Web Development</v>
      </c>
      <c r="Z3630" s="7">
        <v>43465</v>
      </c>
      <c r="AA3630">
        <f>_xlfn.DAYS(טבלה1[[#This Row],[Removal_date]],טבלה1[[#This Row],[published_date]])</f>
        <v>608</v>
      </c>
      <c r="AB3630" s="4">
        <f>טבלה1[[#This Row],[price]]*טבלה1[[#This Row],[num_subscribers]]</f>
        <v>0</v>
      </c>
    </row>
    <row r="3631" spans="1:28" x14ac:dyDescent="0.3">
      <c r="A3631">
        <v>1161118</v>
      </c>
      <c r="B3631" t="s">
        <v>6480</v>
      </c>
      <c r="C3631" t="str">
        <f>LEFT(טבלה1[[#This Row],[course_title]],10)</f>
        <v xml:space="preserve">Dive Into </v>
      </c>
      <c r="D3631" t="str">
        <f>RIGHT(טבלה1[[#This Row],[course_title]],10)</f>
        <v>Developers</v>
      </c>
      <c r="E3631" t="str">
        <f>MID(טבלה1[[#This Row],[course_title]],2,10)</f>
        <v>ive Into D</v>
      </c>
      <c r="F3631" t="s">
        <v>6481</v>
      </c>
      <c r="G3631" t="str">
        <f>REPLACE(טבלה1[[#This Row],[url]],19,3,"com")</f>
        <v>https://www.udemy.com/dive-into-docker-the-complete-docker-course-for-developers/</v>
      </c>
      <c r="H3631" t="b">
        <v>0</v>
      </c>
      <c r="I3631" s="4">
        <v>0</v>
      </c>
      <c r="J3631" s="5">
        <v>6437</v>
      </c>
      <c r="K3631" s="5">
        <v>313</v>
      </c>
      <c r="L3631" s="5">
        <v>22</v>
      </c>
      <c r="M3631">
        <v>2</v>
      </c>
      <c r="N3631" t="str">
        <f>VLOOKUP(טבלה1[[#This Row],[level_id]],Level_id!$A$2:$B$5,2)</f>
        <v>Beginner Level</v>
      </c>
      <c r="O3631" t="str">
        <f>LOWER(טבלה1[[#This Row],[level_desc]])</f>
        <v>beginner level</v>
      </c>
      <c r="P3631" s="3" t="str">
        <f>UPPER(טבלה1[[#This Row],[small letters]])</f>
        <v>BEGINNER LEVEL</v>
      </c>
      <c r="Q3631">
        <f>LEN(טבלה1[[#This Row],[no spaces]])</f>
        <v>14</v>
      </c>
      <c r="R3631" t="str">
        <f>TRIM(טבלה1[[#This Row],[small letters]])</f>
        <v>beginner level</v>
      </c>
      <c r="S3631" s="6">
        <v>1.5</v>
      </c>
      <c r="T3631" s="12">
        <v>42839</v>
      </c>
      <c r="U3631" s="6">
        <f>DAY(טבלה1[[#This Row],[published_date]])</f>
        <v>14</v>
      </c>
      <c r="V3631" s="6">
        <f>MONTH(טבלה1[[#This Row],[published_date]])</f>
        <v>4</v>
      </c>
      <c r="W3631" s="6">
        <f>YEAR(טבלה1[[#This Row],[published_date]])</f>
        <v>2017</v>
      </c>
      <c r="X3631">
        <v>4</v>
      </c>
      <c r="Y3631" t="str">
        <f>VLOOKUP(טבלה1[[#This Row],[subject_id]],Subject_id!$A$2:$B$5,2)</f>
        <v>Web Development</v>
      </c>
      <c r="Z3631" s="7">
        <v>43465</v>
      </c>
      <c r="AA3631">
        <f>_xlfn.DAYS(טבלה1[[#This Row],[Removal_date]],טבלה1[[#This Row],[published_date]])</f>
        <v>626</v>
      </c>
      <c r="AB3631" s="4">
        <f>טבלה1[[#This Row],[price]]*טבלה1[[#This Row],[num_subscribers]]</f>
        <v>0</v>
      </c>
    </row>
    <row r="3632" spans="1:28" x14ac:dyDescent="0.3">
      <c r="A3632">
        <v>1166070</v>
      </c>
      <c r="B3632" t="s">
        <v>6709</v>
      </c>
      <c r="C3632" t="str">
        <f>LEFT(טבלה1[[#This Row],[course_title]],10)</f>
        <v>Complete B</v>
      </c>
      <c r="D3632" t="str">
        <f>RIGHT(טבלה1[[#This Row],[course_title]],10)</f>
        <v>3 projects</v>
      </c>
      <c r="E3632" t="str">
        <f>MID(טבלה1[[#This Row],[course_title]],2,10)</f>
        <v>omplete Bo</v>
      </c>
      <c r="F3632" t="s">
        <v>6710</v>
      </c>
      <c r="G3632" t="str">
        <f>REPLACE(טבלה1[[#This Row],[url]],19,3,"com")</f>
        <v>https://www.udemy.com/bootstrap-4-tutorials/</v>
      </c>
      <c r="H3632" t="b">
        <v>0</v>
      </c>
      <c r="I3632" s="4">
        <v>0</v>
      </c>
      <c r="J3632" s="5">
        <v>7865</v>
      </c>
      <c r="K3632" s="5">
        <v>241</v>
      </c>
      <c r="L3632" s="5">
        <v>36</v>
      </c>
      <c r="M3632">
        <v>1</v>
      </c>
      <c r="N3632" t="str">
        <f>VLOOKUP(טבלה1[[#This Row],[level_id]],Level_id!$A$2:$B$5,2)</f>
        <v>All levels</v>
      </c>
      <c r="O3632" t="str">
        <f>LOWER(טבלה1[[#This Row],[level_desc]])</f>
        <v>all levels</v>
      </c>
      <c r="P3632" s="3" t="str">
        <f>UPPER(טבלה1[[#This Row],[small letters]])</f>
        <v>ALL LEVELS</v>
      </c>
      <c r="Q3632">
        <f>LEN(טבלה1[[#This Row],[no spaces]])</f>
        <v>10</v>
      </c>
      <c r="R3632" t="str">
        <f>TRIM(טבלה1[[#This Row],[small letters]])</f>
        <v>all levels</v>
      </c>
      <c r="S3632" s="6">
        <v>5</v>
      </c>
      <c r="T3632" s="12">
        <v>42832</v>
      </c>
      <c r="U3632" s="6">
        <f>DAY(טבלה1[[#This Row],[published_date]])</f>
        <v>7</v>
      </c>
      <c r="V3632" s="6">
        <f>MONTH(טבלה1[[#This Row],[published_date]])</f>
        <v>4</v>
      </c>
      <c r="W3632" s="6">
        <f>YEAR(טבלה1[[#This Row],[published_date]])</f>
        <v>2017</v>
      </c>
      <c r="X3632">
        <v>4</v>
      </c>
      <c r="Y3632" t="str">
        <f>VLOOKUP(טבלה1[[#This Row],[subject_id]],Subject_id!$A$2:$B$5,2)</f>
        <v>Web Development</v>
      </c>
      <c r="Z3632" s="7">
        <v>43734</v>
      </c>
      <c r="AA3632">
        <f>_xlfn.DAYS(טבלה1[[#This Row],[Removal_date]],טבלה1[[#This Row],[published_date]])</f>
        <v>902</v>
      </c>
      <c r="AB3632" s="4">
        <f>טבלה1[[#This Row],[price]]*טבלה1[[#This Row],[num_subscribers]]</f>
        <v>0</v>
      </c>
    </row>
    <row r="3633" spans="1:28" x14ac:dyDescent="0.3">
      <c r="A3633">
        <v>1170690</v>
      </c>
      <c r="B3633" t="s">
        <v>6216</v>
      </c>
      <c r="C3633" t="str">
        <f>LEFT(טבלה1[[#This Row],[course_title]],10)</f>
        <v>Introducti</v>
      </c>
      <c r="D3633" t="str">
        <f>RIGHT(טבלה1[[#This Row],[course_title]],10)</f>
        <v>ion to Elm</v>
      </c>
      <c r="E3633" t="str">
        <f>MID(טבלה1[[#This Row],[course_title]],2,10)</f>
        <v>ntroductio</v>
      </c>
      <c r="F3633" t="s">
        <v>6217</v>
      </c>
      <c r="G3633" t="str">
        <f>REPLACE(טבלה1[[#This Row],[url]],19,3,"com")</f>
        <v>https://www.udemy.com/introduction-to-elm/</v>
      </c>
      <c r="H3633" t="b">
        <v>0</v>
      </c>
      <c r="I3633" s="4">
        <v>0</v>
      </c>
      <c r="J3633" s="5">
        <v>1519</v>
      </c>
      <c r="K3633" s="5">
        <v>28</v>
      </c>
      <c r="L3633" s="5">
        <v>20</v>
      </c>
      <c r="M3633">
        <v>4</v>
      </c>
      <c r="N3633" t="str">
        <f>VLOOKUP(טבלה1[[#This Row],[level_id]],Level_id!$A$2:$B$5,2)</f>
        <v>Intermediate Level</v>
      </c>
      <c r="O3633" t="str">
        <f>LOWER(טבלה1[[#This Row],[level_desc]])</f>
        <v>intermediate level</v>
      </c>
      <c r="P3633" s="3" t="str">
        <f>UPPER(טבלה1[[#This Row],[small letters]])</f>
        <v>INTERMEDIATE LEVEL</v>
      </c>
      <c r="Q3633">
        <f>LEN(טבלה1[[#This Row],[no spaces]])</f>
        <v>18</v>
      </c>
      <c r="R3633" t="str">
        <f>TRIM(טבלה1[[#This Row],[small letters]])</f>
        <v>intermediate level</v>
      </c>
      <c r="S3633" s="6">
        <v>1</v>
      </c>
      <c r="T3633" s="12">
        <v>42870</v>
      </c>
      <c r="U3633" s="6">
        <f>DAY(טבלה1[[#This Row],[published_date]])</f>
        <v>15</v>
      </c>
      <c r="V3633" s="6">
        <f>MONTH(טבלה1[[#This Row],[published_date]])</f>
        <v>5</v>
      </c>
      <c r="W3633" s="6">
        <f>YEAR(טבלה1[[#This Row],[published_date]])</f>
        <v>2017</v>
      </c>
      <c r="X3633">
        <v>4</v>
      </c>
      <c r="Y3633" t="str">
        <f>VLOOKUP(טבלה1[[#This Row],[subject_id]],Subject_id!$A$2:$B$5,2)</f>
        <v>Web Development</v>
      </c>
      <c r="Z3633" s="7">
        <v>44114</v>
      </c>
      <c r="AA3633">
        <f>_xlfn.DAYS(טבלה1[[#This Row],[Removal_date]],טבלה1[[#This Row],[published_date]])</f>
        <v>1244</v>
      </c>
      <c r="AB3633" s="4">
        <f>טבלה1[[#This Row],[price]]*טבלה1[[#This Row],[num_subscribers]]</f>
        <v>0</v>
      </c>
    </row>
    <row r="3634" spans="1:28" x14ac:dyDescent="0.3">
      <c r="A3634">
        <v>1176686</v>
      </c>
      <c r="B3634" t="s">
        <v>6853</v>
      </c>
      <c r="C3634" t="str">
        <f>LEFT(טבלה1[[#This Row],[course_title]],10)</f>
        <v xml:space="preserve">Mastering </v>
      </c>
      <c r="D3634" t="str">
        <f>RIGHT(טבלה1[[#This Row],[course_title]],10)</f>
        <v>Selectors.</v>
      </c>
      <c r="E3634" t="str">
        <f>MID(טבלה1[[#This Row],[course_title]],2,10)</f>
        <v>astering B</v>
      </c>
      <c r="F3634" t="s">
        <v>6854</v>
      </c>
      <c r="G3634" t="str">
        <f>REPLACE(טבלה1[[#This Row],[url]],19,3,"com")</f>
        <v>https://www.udemy.com/mastering-basic-css-selectors/</v>
      </c>
      <c r="H3634" t="b">
        <v>0</v>
      </c>
      <c r="I3634" s="4">
        <v>0</v>
      </c>
      <c r="J3634" s="5">
        <v>3933</v>
      </c>
      <c r="K3634" s="5">
        <v>23</v>
      </c>
      <c r="L3634" s="5">
        <v>14</v>
      </c>
      <c r="M3634">
        <v>2</v>
      </c>
      <c r="N3634" t="str">
        <f>VLOOKUP(טבלה1[[#This Row],[level_id]],Level_id!$A$2:$B$5,2)</f>
        <v>Beginner Level</v>
      </c>
      <c r="O3634" t="str">
        <f>LOWER(טבלה1[[#This Row],[level_desc]])</f>
        <v>beginner level</v>
      </c>
      <c r="P3634" s="3" t="str">
        <f>UPPER(טבלה1[[#This Row],[small letters]])</f>
        <v>BEGINNER LEVEL</v>
      </c>
      <c r="Q3634">
        <f>LEN(טבלה1[[#This Row],[no spaces]])</f>
        <v>14</v>
      </c>
      <c r="R3634" t="str">
        <f>TRIM(טבלה1[[#This Row],[small letters]])</f>
        <v>beginner level</v>
      </c>
      <c r="S3634" s="6">
        <v>3</v>
      </c>
      <c r="T3634" s="12">
        <v>42864</v>
      </c>
      <c r="U3634" s="6">
        <f>DAY(טבלה1[[#This Row],[published_date]])</f>
        <v>9</v>
      </c>
      <c r="V3634" s="6">
        <f>MONTH(טבלה1[[#This Row],[published_date]])</f>
        <v>5</v>
      </c>
      <c r="W3634" s="6">
        <f>YEAR(טבלה1[[#This Row],[published_date]])</f>
        <v>2017</v>
      </c>
      <c r="X3634">
        <v>4</v>
      </c>
      <c r="Y3634" t="str">
        <f>VLOOKUP(טבלה1[[#This Row],[subject_id]],Subject_id!$A$2:$B$5,2)</f>
        <v>Web Development</v>
      </c>
      <c r="Z3634" s="7">
        <v>43465</v>
      </c>
      <c r="AA3634">
        <f>_xlfn.DAYS(טבלה1[[#This Row],[Removal_date]],טבלה1[[#This Row],[published_date]])</f>
        <v>601</v>
      </c>
      <c r="AB3634" s="4">
        <f>טבלה1[[#This Row],[price]]*טבלה1[[#This Row],[num_subscribers]]</f>
        <v>0</v>
      </c>
    </row>
    <row r="3635" spans="1:28" x14ac:dyDescent="0.3">
      <c r="A3635">
        <v>1178394</v>
      </c>
      <c r="B3635" t="s">
        <v>6765</v>
      </c>
      <c r="C3635" t="str">
        <f>LEFT(טבלה1[[#This Row],[course_title]],10)</f>
        <v>Devtools 2</v>
      </c>
      <c r="D3635" t="str">
        <f>RIGHT(טבלה1[[#This Row],[course_title]],10)</f>
        <v>oper Tools</v>
      </c>
      <c r="E3635" t="str">
        <f>MID(טבלה1[[#This Row],[course_title]],2,10)</f>
        <v>evtools 20</v>
      </c>
      <c r="F3635" t="s">
        <v>6766</v>
      </c>
      <c r="G3635" t="str">
        <f>REPLACE(טבלה1[[#This Row],[url]],19,3,"com")</f>
        <v>https://www.udemy.com/devtools-2017-the-basics-of-chrome-developer-tools/</v>
      </c>
      <c r="H3635" t="b">
        <v>0</v>
      </c>
      <c r="I3635" s="4">
        <v>0</v>
      </c>
      <c r="J3635" s="5">
        <v>4569</v>
      </c>
      <c r="K3635" s="5">
        <v>108</v>
      </c>
      <c r="L3635" s="5">
        <v>18</v>
      </c>
      <c r="M3635">
        <v>2</v>
      </c>
      <c r="N3635" t="str">
        <f>VLOOKUP(טבלה1[[#This Row],[level_id]],Level_id!$A$2:$B$5,2)</f>
        <v>Beginner Level</v>
      </c>
      <c r="O3635" t="str">
        <f>LOWER(טבלה1[[#This Row],[level_desc]])</f>
        <v>beginner level</v>
      </c>
      <c r="P3635" s="3" t="str">
        <f>UPPER(טבלה1[[#This Row],[small letters]])</f>
        <v>BEGINNER LEVEL</v>
      </c>
      <c r="Q3635">
        <f>LEN(טבלה1[[#This Row],[no spaces]])</f>
        <v>14</v>
      </c>
      <c r="R3635" t="str">
        <f>TRIM(טבלה1[[#This Row],[small letters]])</f>
        <v>beginner level</v>
      </c>
      <c r="S3635" s="6">
        <v>1</v>
      </c>
      <c r="T3635" s="12">
        <v>42839</v>
      </c>
      <c r="U3635" s="6">
        <f>DAY(טבלה1[[#This Row],[published_date]])</f>
        <v>14</v>
      </c>
      <c r="V3635" s="6">
        <f>MONTH(טבלה1[[#This Row],[published_date]])</f>
        <v>4</v>
      </c>
      <c r="W3635" s="6">
        <f>YEAR(טבלה1[[#This Row],[published_date]])</f>
        <v>2017</v>
      </c>
      <c r="X3635">
        <v>4</v>
      </c>
      <c r="Y3635" t="str">
        <f>VLOOKUP(טבלה1[[#This Row],[subject_id]],Subject_id!$A$2:$B$5,2)</f>
        <v>Web Development</v>
      </c>
      <c r="Z3635" s="7">
        <v>43465</v>
      </c>
      <c r="AA3635">
        <f>_xlfn.DAYS(טבלה1[[#This Row],[Removal_date]],טבלה1[[#This Row],[published_date]])</f>
        <v>626</v>
      </c>
      <c r="AB3635" s="4">
        <f>טבלה1[[#This Row],[price]]*טבלה1[[#This Row],[num_subscribers]]</f>
        <v>0</v>
      </c>
    </row>
    <row r="3636" spans="1:28" x14ac:dyDescent="0.3">
      <c r="A3636">
        <v>1181578</v>
      </c>
      <c r="B3636" t="s">
        <v>2422</v>
      </c>
      <c r="C3636" t="str">
        <f>LEFT(טבלה1[[#This Row],[course_title]],10)</f>
        <v>Deinen Rom</v>
      </c>
      <c r="D3636" t="str">
        <f>RIGHT(טבלה1[[#This Row],[course_title]],10)</f>
        <v xml:space="preserve"> Schritten</v>
      </c>
      <c r="E3636" t="str">
        <f>MID(טבלה1[[#This Row],[course_title]],2,10)</f>
        <v>einen Roma</v>
      </c>
      <c r="F3636" t="s">
        <v>2423</v>
      </c>
      <c r="G3636" t="str">
        <f>REPLACE(טבלה1[[#This Row],[url]],19,3,"com")</f>
        <v>https://www.udemy.com/deinen-roman-setzen-mit-pageplus-in-10-einfachen-schritten/</v>
      </c>
      <c r="H3636" t="b">
        <v>0</v>
      </c>
      <c r="I3636" s="4">
        <v>0</v>
      </c>
      <c r="J3636" s="5">
        <v>69</v>
      </c>
      <c r="K3636" s="5">
        <v>6</v>
      </c>
      <c r="L3636" s="5">
        <v>25</v>
      </c>
      <c r="M3636">
        <v>1</v>
      </c>
      <c r="N3636" t="str">
        <f>VLOOKUP(טבלה1[[#This Row],[level_id]],Level_id!$A$2:$B$5,2)</f>
        <v>All levels</v>
      </c>
      <c r="O3636" t="str">
        <f>LOWER(טבלה1[[#This Row],[level_desc]])</f>
        <v>all levels</v>
      </c>
      <c r="P3636" s="3" t="str">
        <f>UPPER(טבלה1[[#This Row],[small letters]])</f>
        <v>ALL LEVELS</v>
      </c>
      <c r="Q3636">
        <f>LEN(טבלה1[[#This Row],[no spaces]])</f>
        <v>10</v>
      </c>
      <c r="R3636" t="str">
        <f>TRIM(טבלה1[[#This Row],[small letters]])</f>
        <v>all levels</v>
      </c>
      <c r="S3636" s="6">
        <v>3.5</v>
      </c>
      <c r="T3636" s="12">
        <v>42849</v>
      </c>
      <c r="U3636" s="6">
        <f>DAY(טבלה1[[#This Row],[published_date]])</f>
        <v>24</v>
      </c>
      <c r="V3636" s="6">
        <f>MONTH(טבלה1[[#This Row],[published_date]])</f>
        <v>4</v>
      </c>
      <c r="W3636" s="6">
        <f>YEAR(טבלה1[[#This Row],[published_date]])</f>
        <v>2017</v>
      </c>
      <c r="X3636">
        <v>2</v>
      </c>
      <c r="Y3636" t="str">
        <f>VLOOKUP(טבלה1[[#This Row],[subject_id]],Subject_id!$A$2:$B$5,2)</f>
        <v>Graphic Design</v>
      </c>
      <c r="Z3636" s="7">
        <v>43734</v>
      </c>
      <c r="AA3636">
        <f>_xlfn.DAYS(טבלה1[[#This Row],[Removal_date]],טבלה1[[#This Row],[published_date]])</f>
        <v>885</v>
      </c>
      <c r="AB3636" s="4">
        <f>טבלה1[[#This Row],[price]]*טבלה1[[#This Row],[num_subscribers]]</f>
        <v>0</v>
      </c>
    </row>
    <row r="3637" spans="1:28" x14ac:dyDescent="0.3">
      <c r="A3637">
        <v>1185535</v>
      </c>
      <c r="B3637" t="s">
        <v>2490</v>
      </c>
      <c r="C3637" t="str">
        <f>LEFT(טבלה1[[#This Row],[course_title]],10)</f>
        <v>CÃ³mo crea</v>
      </c>
      <c r="D3637" t="str">
        <f>RIGHT(טבלה1[[#This Row],[course_title]],10)</f>
        <v>n Adobe XD</v>
      </c>
      <c r="E3637" t="str">
        <f>MID(טבלה1[[#This Row],[course_title]],2,10)</f>
        <v>Ã³mo crear</v>
      </c>
      <c r="F3637" t="s">
        <v>2491</v>
      </c>
      <c r="G3637" t="str">
        <f>REPLACE(טבלה1[[#This Row],[url]],19,3,"com")</f>
        <v>https://www.udemy.com/como-crear-maquetas-con-adobe-xd/</v>
      </c>
      <c r="H3637" t="b">
        <v>0</v>
      </c>
      <c r="I3637" s="4">
        <v>0</v>
      </c>
      <c r="J3637" s="5">
        <v>217</v>
      </c>
      <c r="K3637" s="5">
        <v>2</v>
      </c>
      <c r="L3637" s="5">
        <v>21</v>
      </c>
      <c r="M3637">
        <v>2</v>
      </c>
      <c r="N3637" t="str">
        <f>VLOOKUP(טבלה1[[#This Row],[level_id]],Level_id!$A$2:$B$5,2)</f>
        <v>Beginner Level</v>
      </c>
      <c r="O3637" t="str">
        <f>LOWER(טבלה1[[#This Row],[level_desc]])</f>
        <v>beginner level</v>
      </c>
      <c r="P3637" s="3" t="str">
        <f>UPPER(טבלה1[[#This Row],[small letters]])</f>
        <v>BEGINNER LEVEL</v>
      </c>
      <c r="Q3637">
        <f>LEN(טבלה1[[#This Row],[no spaces]])</f>
        <v>14</v>
      </c>
      <c r="R3637" t="str">
        <f>TRIM(טבלה1[[#This Row],[small letters]])</f>
        <v>beginner level</v>
      </c>
      <c r="S3637" s="6">
        <v>3</v>
      </c>
      <c r="T3637" s="12">
        <v>42883</v>
      </c>
      <c r="U3637" s="6">
        <f>DAY(טבלה1[[#This Row],[published_date]])</f>
        <v>28</v>
      </c>
      <c r="V3637" s="6">
        <f>MONTH(טבלה1[[#This Row],[published_date]])</f>
        <v>5</v>
      </c>
      <c r="W3637" s="6">
        <f>YEAR(טבלה1[[#This Row],[published_date]])</f>
        <v>2017</v>
      </c>
      <c r="X3637">
        <v>2</v>
      </c>
      <c r="Y3637" t="str">
        <f>VLOOKUP(טבלה1[[#This Row],[subject_id]],Subject_id!$A$2:$B$5,2)</f>
        <v>Graphic Design</v>
      </c>
      <c r="Z3637" s="7">
        <v>43465</v>
      </c>
      <c r="AA3637">
        <f>_xlfn.DAYS(טבלה1[[#This Row],[Removal_date]],טבלה1[[#This Row],[published_date]])</f>
        <v>582</v>
      </c>
      <c r="AB3637" s="4">
        <f>טבלה1[[#This Row],[price]]*טבלה1[[#This Row],[num_subscribers]]</f>
        <v>0</v>
      </c>
    </row>
    <row r="3638" spans="1:28" x14ac:dyDescent="0.3">
      <c r="A3638">
        <v>1185936</v>
      </c>
      <c r="B3638" t="s">
        <v>1192</v>
      </c>
      <c r="C3638" t="str">
        <f>LEFT(טבלה1[[#This Row],[course_title]],10)</f>
        <v>Ø§Ù„Ø¯Ø±Ùˆ</v>
      </c>
      <c r="D3638" t="str">
        <f>RIGHT(טבלה1[[#This Row],[course_title]],10)</f>
        <v>Ù„Ø£Ø®Ø±Ù‰</v>
      </c>
      <c r="E3638" t="str">
        <f>MID(טבלה1[[#This Row],[course_title]],2,10)</f>
        <v>§Ù„Ø¯Ø±ÙˆØ</v>
      </c>
      <c r="F3638" t="s">
        <v>1193</v>
      </c>
      <c r="G3638" t="str">
        <f>REPLACE(טבלה1[[#This Row],[url]],19,3,"com")</f>
        <v>https://www.udemy.com/arabic-forex-education-by-pforex/</v>
      </c>
      <c r="H3638" t="b">
        <v>0</v>
      </c>
      <c r="I3638" s="4">
        <v>0</v>
      </c>
      <c r="J3638" s="5">
        <v>368</v>
      </c>
      <c r="K3638" s="5">
        <v>3</v>
      </c>
      <c r="L3638" s="5">
        <v>69</v>
      </c>
      <c r="M3638">
        <v>1</v>
      </c>
      <c r="N3638" t="str">
        <f>VLOOKUP(טבלה1[[#This Row],[level_id]],Level_id!$A$2:$B$5,2)</f>
        <v>All levels</v>
      </c>
      <c r="O3638" t="str">
        <f>LOWER(טבלה1[[#This Row],[level_desc]])</f>
        <v>all levels</v>
      </c>
      <c r="P3638" s="3" t="str">
        <f>UPPER(טבלה1[[#This Row],[small letters]])</f>
        <v>ALL LEVELS</v>
      </c>
      <c r="Q3638">
        <f>LEN(טבלה1[[#This Row],[no spaces]])</f>
        <v>10</v>
      </c>
      <c r="R3638" t="str">
        <f>TRIM(טבלה1[[#This Row],[small letters]])</f>
        <v>all levels</v>
      </c>
      <c r="S3638" s="6">
        <v>20.5</v>
      </c>
      <c r="T3638" s="12">
        <v>42850</v>
      </c>
      <c r="U3638" s="6">
        <f>DAY(טבלה1[[#This Row],[published_date]])</f>
        <v>25</v>
      </c>
      <c r="V3638" s="6">
        <f>MONTH(טבלה1[[#This Row],[published_date]])</f>
        <v>4</v>
      </c>
      <c r="W3638" s="6">
        <f>YEAR(טבלה1[[#This Row],[published_date]])</f>
        <v>2017</v>
      </c>
      <c r="X3638">
        <v>1</v>
      </c>
      <c r="Y3638" t="str">
        <f>VLOOKUP(טבלה1[[#This Row],[subject_id]],Subject_id!$A$2:$B$5,2)</f>
        <v>Business Finance</v>
      </c>
      <c r="Z3638" s="7">
        <v>43318</v>
      </c>
      <c r="AA3638">
        <f>_xlfn.DAYS(טבלה1[[#This Row],[Removal_date]],טבלה1[[#This Row],[published_date]])</f>
        <v>468</v>
      </c>
      <c r="AB3638" s="4">
        <f>טבלה1[[#This Row],[price]]*טבלה1[[#This Row],[num_subscribers]]</f>
        <v>0</v>
      </c>
    </row>
    <row r="3639" spans="1:28" x14ac:dyDescent="0.3">
      <c r="A3639">
        <v>1186514</v>
      </c>
      <c r="B3639" t="s">
        <v>3728</v>
      </c>
      <c r="C3639" t="str">
        <f>LEFT(טבלה1[[#This Row],[course_title]],10)</f>
        <v>Learn to P</v>
      </c>
      <c r="D3639" t="str">
        <f>RIGHT(טבלה1[[#This Row],[course_title]],10)</f>
        <v>ers Course</v>
      </c>
      <c r="E3639" t="str">
        <f>MID(טבלה1[[#This Row],[course_title]],2,10)</f>
        <v>earn to Pl</v>
      </c>
      <c r="F3639" t="s">
        <v>3729</v>
      </c>
      <c r="G3639" t="str">
        <f>REPLACE(טבלה1[[#This Row],[url]],19,3,"com")</f>
        <v>https://www.udemy.com/learn-to-play-harp-beginners-course/</v>
      </c>
      <c r="H3639" t="b">
        <v>0</v>
      </c>
      <c r="I3639" s="4">
        <v>0</v>
      </c>
      <c r="J3639" s="5">
        <v>408</v>
      </c>
      <c r="K3639" s="5">
        <v>7</v>
      </c>
      <c r="L3639" s="5">
        <v>10</v>
      </c>
      <c r="M3639">
        <v>2</v>
      </c>
      <c r="N3639" t="str">
        <f>VLOOKUP(טבלה1[[#This Row],[level_id]],Level_id!$A$2:$B$5,2)</f>
        <v>Beginner Level</v>
      </c>
      <c r="O3639" t="str">
        <f>LOWER(טבלה1[[#This Row],[level_desc]])</f>
        <v>beginner level</v>
      </c>
      <c r="P3639" s="3" t="str">
        <f>UPPER(טבלה1[[#This Row],[small letters]])</f>
        <v>BEGINNER LEVEL</v>
      </c>
      <c r="Q3639">
        <f>LEN(טבלה1[[#This Row],[no spaces]])</f>
        <v>14</v>
      </c>
      <c r="R3639" t="str">
        <f>TRIM(טבלה1[[#This Row],[small letters]])</f>
        <v>beginner level</v>
      </c>
      <c r="S3639" s="6">
        <v>0.68333333299999999</v>
      </c>
      <c r="T3639" s="12">
        <v>42853</v>
      </c>
      <c r="U3639" s="6">
        <f>DAY(טבלה1[[#This Row],[published_date]])</f>
        <v>28</v>
      </c>
      <c r="V3639" s="6">
        <f>MONTH(טבלה1[[#This Row],[published_date]])</f>
        <v>4</v>
      </c>
      <c r="W3639" s="6">
        <f>YEAR(טבלה1[[#This Row],[published_date]])</f>
        <v>2017</v>
      </c>
      <c r="X3639">
        <v>3</v>
      </c>
      <c r="Y3639" t="str">
        <f>VLOOKUP(טבלה1[[#This Row],[subject_id]],Subject_id!$A$2:$B$5,2)</f>
        <v>Musical Instruments</v>
      </c>
      <c r="Z3639" s="7">
        <v>43465</v>
      </c>
      <c r="AA3639">
        <f>_xlfn.DAYS(טבלה1[[#This Row],[Removal_date]],טבלה1[[#This Row],[published_date]])</f>
        <v>612</v>
      </c>
      <c r="AB3639" s="4">
        <f>טבלה1[[#This Row],[price]]*טבלה1[[#This Row],[num_subscribers]]</f>
        <v>0</v>
      </c>
    </row>
    <row r="3640" spans="1:28" x14ac:dyDescent="0.3">
      <c r="A3640">
        <v>1187758</v>
      </c>
      <c r="B3640" t="s">
        <v>1542</v>
      </c>
      <c r="C3640" t="str">
        <f>LEFT(טבלה1[[#This Row],[course_title]],10)</f>
        <v>Options Tr</v>
      </c>
      <c r="D3640" t="str">
        <f>RIGHT(טבלה1[[#This Row],[course_title]],10)</f>
        <v>ATE Guides</v>
      </c>
      <c r="E3640" t="str">
        <f>MID(טבלה1[[#This Row],[course_title]],2,10)</f>
        <v>ptions Tra</v>
      </c>
      <c r="F3640" t="s">
        <v>1543</v>
      </c>
      <c r="G3640" t="str">
        <f>REPLACE(טבלה1[[#This Row],[url]],19,3,"com")</f>
        <v>https://www.udemy.com/options-trading-essentials/</v>
      </c>
      <c r="H3640" t="b">
        <v>0</v>
      </c>
      <c r="I3640" s="4">
        <v>0</v>
      </c>
      <c r="J3640" s="5">
        <v>1352</v>
      </c>
      <c r="K3640" s="5">
        <v>6</v>
      </c>
      <c r="L3640" s="5">
        <v>20</v>
      </c>
      <c r="M3640">
        <v>1</v>
      </c>
      <c r="N3640" t="str">
        <f>VLOOKUP(טבלה1[[#This Row],[level_id]],Level_id!$A$2:$B$5,2)</f>
        <v>All levels</v>
      </c>
      <c r="O3640" t="str">
        <f>LOWER(טבלה1[[#This Row],[level_desc]])</f>
        <v>all levels</v>
      </c>
      <c r="P3640" s="3" t="str">
        <f>UPPER(טבלה1[[#This Row],[small letters]])</f>
        <v>ALL LEVELS</v>
      </c>
      <c r="Q3640">
        <f>LEN(טבלה1[[#This Row],[no spaces]])</f>
        <v>10</v>
      </c>
      <c r="R3640" t="str">
        <f>TRIM(טבלה1[[#This Row],[small letters]])</f>
        <v>all levels</v>
      </c>
      <c r="S3640" s="6">
        <v>4</v>
      </c>
      <c r="T3640" s="12">
        <v>42849</v>
      </c>
      <c r="U3640" s="6">
        <f>DAY(טבלה1[[#This Row],[published_date]])</f>
        <v>24</v>
      </c>
      <c r="V3640" s="6">
        <f>MONTH(טבלה1[[#This Row],[published_date]])</f>
        <v>4</v>
      </c>
      <c r="W3640" s="6">
        <f>YEAR(טבלה1[[#This Row],[published_date]])</f>
        <v>2017</v>
      </c>
      <c r="X3640">
        <v>1</v>
      </c>
      <c r="Y3640" t="str">
        <f>VLOOKUP(טבלה1[[#This Row],[subject_id]],Subject_id!$A$2:$B$5,2)</f>
        <v>Business Finance</v>
      </c>
      <c r="Z3640" s="7">
        <v>43318</v>
      </c>
      <c r="AA3640">
        <f>_xlfn.DAYS(טבלה1[[#This Row],[Removal_date]],טבלה1[[#This Row],[published_date]])</f>
        <v>469</v>
      </c>
      <c r="AB3640" s="4">
        <f>טבלה1[[#This Row],[price]]*טבלה1[[#This Row],[num_subscribers]]</f>
        <v>0</v>
      </c>
    </row>
    <row r="3641" spans="1:28" x14ac:dyDescent="0.3">
      <c r="A3641">
        <v>1188742</v>
      </c>
      <c r="B3641" t="s">
        <v>372</v>
      </c>
      <c r="C3641" t="str">
        <f>LEFT(טבלה1[[#This Row],[course_title]],10)</f>
        <v>Introducti</v>
      </c>
      <c r="D3641" t="str">
        <f>RIGHT(טבלה1[[#This Row],[course_title]],10)</f>
        <v>Blockchain</v>
      </c>
      <c r="E3641" t="str">
        <f>MID(טבלה1[[#This Row],[course_title]],2,10)</f>
        <v>ntroductio</v>
      </c>
      <c r="F3641" t="s">
        <v>373</v>
      </c>
      <c r="G3641" t="str">
        <f>REPLACE(טבלה1[[#This Row],[url]],19,3,"com")</f>
        <v>https://www.udemy.com/introduction-to-cryptocurrencies/</v>
      </c>
      <c r="H3641" t="b">
        <v>0</v>
      </c>
      <c r="I3641" s="4">
        <v>0</v>
      </c>
      <c r="J3641" s="5">
        <v>3775</v>
      </c>
      <c r="K3641" s="5">
        <v>138</v>
      </c>
      <c r="L3641" s="5">
        <v>11</v>
      </c>
      <c r="M3641">
        <v>2</v>
      </c>
      <c r="N3641" t="str">
        <f>VLOOKUP(טבלה1[[#This Row],[level_id]],Level_id!$A$2:$B$5,2)</f>
        <v>Beginner Level</v>
      </c>
      <c r="O3641" t="str">
        <f>LOWER(טבלה1[[#This Row],[level_desc]])</f>
        <v>beginner level</v>
      </c>
      <c r="P3641" s="3" t="str">
        <f>UPPER(טבלה1[[#This Row],[small letters]])</f>
        <v>BEGINNER LEVEL</v>
      </c>
      <c r="Q3641">
        <f>LEN(טבלה1[[#This Row],[no spaces]])</f>
        <v>14</v>
      </c>
      <c r="R3641" t="str">
        <f>TRIM(טבלה1[[#This Row],[small letters]])</f>
        <v>beginner level</v>
      </c>
      <c r="S3641" s="6">
        <v>2</v>
      </c>
      <c r="T3641" s="12">
        <v>42856</v>
      </c>
      <c r="U3641" s="6">
        <f>DAY(טבלה1[[#This Row],[published_date]])</f>
        <v>1</v>
      </c>
      <c r="V3641" s="6">
        <f>MONTH(טבלה1[[#This Row],[published_date]])</f>
        <v>5</v>
      </c>
      <c r="W3641" s="6">
        <f>YEAR(טבלה1[[#This Row],[published_date]])</f>
        <v>2017</v>
      </c>
      <c r="X3641">
        <v>1</v>
      </c>
      <c r="Y3641" t="str">
        <f>VLOOKUP(טבלה1[[#This Row],[subject_id]],Subject_id!$A$2:$B$5,2)</f>
        <v>Business Finance</v>
      </c>
      <c r="Z3641" s="7">
        <v>43245</v>
      </c>
      <c r="AA3641">
        <f>_xlfn.DAYS(טבלה1[[#This Row],[Removal_date]],טבלה1[[#This Row],[published_date]])</f>
        <v>389</v>
      </c>
      <c r="AB3641" s="4">
        <f>טבלה1[[#This Row],[price]]*טבלה1[[#This Row],[num_subscribers]]</f>
        <v>0</v>
      </c>
    </row>
    <row r="3642" spans="1:28" x14ac:dyDescent="0.3">
      <c r="A3642">
        <v>1191088</v>
      </c>
      <c r="B3642" t="s">
        <v>4867</v>
      </c>
      <c r="C3642" t="str">
        <f>LEFT(טבלה1[[#This Row],[course_title]],10)</f>
        <v>Learn to p</v>
      </c>
      <c r="D3642" t="str">
        <f>RIGHT(טבלה1[[#This Row],[course_title]],10)</f>
        <v>Instrument</v>
      </c>
      <c r="E3642" t="str">
        <f>MID(טבלה1[[#This Row],[course_title]],2,10)</f>
        <v>earn to pl</v>
      </c>
      <c r="F3642" t="s">
        <v>4868</v>
      </c>
      <c r="G3642" t="str">
        <f>REPLACE(טבלה1[[#This Row],[url]],19,3,"com")</f>
        <v>https://www.udemy.com/how-to-improvise-in-the-key-of-g-on-any-bluegrass-instrument/</v>
      </c>
      <c r="H3642" t="b">
        <v>0</v>
      </c>
      <c r="I3642" s="4">
        <v>0</v>
      </c>
      <c r="J3642" s="5">
        <v>349</v>
      </c>
      <c r="K3642" s="5">
        <v>3</v>
      </c>
      <c r="L3642" s="5">
        <v>36</v>
      </c>
      <c r="M3642">
        <v>1</v>
      </c>
      <c r="N3642" t="str">
        <f>VLOOKUP(טבלה1[[#This Row],[level_id]],Level_id!$A$2:$B$5,2)</f>
        <v>All levels</v>
      </c>
      <c r="O3642" t="str">
        <f>LOWER(טבלה1[[#This Row],[level_desc]])</f>
        <v>all levels</v>
      </c>
      <c r="P3642" s="3" t="str">
        <f>UPPER(טבלה1[[#This Row],[small letters]])</f>
        <v>ALL LEVELS</v>
      </c>
      <c r="Q3642">
        <f>LEN(טבלה1[[#This Row],[no spaces]])</f>
        <v>10</v>
      </c>
      <c r="R3642" t="str">
        <f>TRIM(טבלה1[[#This Row],[small letters]])</f>
        <v>all levels</v>
      </c>
      <c r="S3642" s="6">
        <v>2.5</v>
      </c>
      <c r="T3642" s="12">
        <v>42884</v>
      </c>
      <c r="U3642" s="6">
        <f>DAY(טבלה1[[#This Row],[published_date]])</f>
        <v>29</v>
      </c>
      <c r="V3642" s="6">
        <f>MONTH(טבלה1[[#This Row],[published_date]])</f>
        <v>5</v>
      </c>
      <c r="W3642" s="6">
        <f>YEAR(טבלה1[[#This Row],[published_date]])</f>
        <v>2017</v>
      </c>
      <c r="X3642">
        <v>3</v>
      </c>
      <c r="Y3642" t="str">
        <f>VLOOKUP(טבלה1[[#This Row],[subject_id]],Subject_id!$A$2:$B$5,2)</f>
        <v>Musical Instruments</v>
      </c>
      <c r="Z3642" s="7">
        <v>43734</v>
      </c>
      <c r="AA3642">
        <f>_xlfn.DAYS(טבלה1[[#This Row],[Removal_date]],טבלה1[[#This Row],[published_date]])</f>
        <v>850</v>
      </c>
      <c r="AB3642" s="4">
        <f>טבלה1[[#This Row],[price]]*טבלה1[[#This Row],[num_subscribers]]</f>
        <v>0</v>
      </c>
    </row>
    <row r="3643" spans="1:28" x14ac:dyDescent="0.3">
      <c r="A3643">
        <v>1191750</v>
      </c>
      <c r="B3643" t="s">
        <v>3902</v>
      </c>
      <c r="C3643" t="str">
        <f>LEFT(טבלה1[[#This Row],[course_title]],10)</f>
        <v>Jazz Guita</v>
      </c>
      <c r="D3643" t="str">
        <f>RIGHT(טבלה1[[#This Row],[course_title]],10)</f>
        <v xml:space="preserve"> and Licks</v>
      </c>
      <c r="E3643" t="str">
        <f>MID(טבלה1[[#This Row],[course_title]],2,10)</f>
        <v>azz Guitar</v>
      </c>
      <c r="F3643" t="s">
        <v>3903</v>
      </c>
      <c r="G3643" t="str">
        <f>REPLACE(טבלה1[[#This Row],[url]],19,3,"com")</f>
        <v>https://www.udemy.com/jazz-guitar-tips-tricks-and-licks/</v>
      </c>
      <c r="H3643" t="b">
        <v>0</v>
      </c>
      <c r="I3643" s="4">
        <v>0</v>
      </c>
      <c r="J3643" s="5">
        <v>9351</v>
      </c>
      <c r="K3643" s="5">
        <v>331</v>
      </c>
      <c r="L3643" s="5">
        <v>21</v>
      </c>
      <c r="M3643">
        <v>4</v>
      </c>
      <c r="N3643" t="str">
        <f>VLOOKUP(טבלה1[[#This Row],[level_id]],Level_id!$A$2:$B$5,2)</f>
        <v>Intermediate Level</v>
      </c>
      <c r="O3643" t="str">
        <f>LOWER(טבלה1[[#This Row],[level_desc]])</f>
        <v>intermediate level</v>
      </c>
      <c r="P3643" s="3" t="str">
        <f>UPPER(טבלה1[[#This Row],[small letters]])</f>
        <v>INTERMEDIATE LEVEL</v>
      </c>
      <c r="Q3643">
        <f>LEN(טבלה1[[#This Row],[no spaces]])</f>
        <v>18</v>
      </c>
      <c r="R3643" t="str">
        <f>TRIM(טבלה1[[#This Row],[small letters]])</f>
        <v>intermediate level</v>
      </c>
      <c r="S3643" s="6">
        <v>2</v>
      </c>
      <c r="T3643" s="12">
        <v>42856</v>
      </c>
      <c r="U3643" s="6">
        <f>DAY(טבלה1[[#This Row],[published_date]])</f>
        <v>1</v>
      </c>
      <c r="V3643" s="6">
        <f>MONTH(טבלה1[[#This Row],[published_date]])</f>
        <v>5</v>
      </c>
      <c r="W3643" s="6">
        <f>YEAR(טבלה1[[#This Row],[published_date]])</f>
        <v>2017</v>
      </c>
      <c r="X3643">
        <v>3</v>
      </c>
      <c r="Y3643" t="str">
        <f>VLOOKUP(טבלה1[[#This Row],[subject_id]],Subject_id!$A$2:$B$5,2)</f>
        <v>Musical Instruments</v>
      </c>
      <c r="Z3643" s="7">
        <v>44114</v>
      </c>
      <c r="AA3643">
        <f>_xlfn.DAYS(טבלה1[[#This Row],[Removal_date]],טבלה1[[#This Row],[published_date]])</f>
        <v>1258</v>
      </c>
      <c r="AB3643" s="4">
        <f>טבלה1[[#This Row],[price]]*טבלה1[[#This Row],[num_subscribers]]</f>
        <v>0</v>
      </c>
    </row>
    <row r="3644" spans="1:28" x14ac:dyDescent="0.3">
      <c r="A3644">
        <v>1191946</v>
      </c>
      <c r="B3644" t="s">
        <v>6927</v>
      </c>
      <c r="C3644" t="str">
        <f>LEFT(טבלה1[[#This Row],[course_title]],10)</f>
        <v>Getting St</v>
      </c>
      <c r="D3644" t="str">
        <f>RIGHT(טבלה1[[#This Row],[course_title]],10)</f>
        <v>Angular 2+</v>
      </c>
      <c r="E3644" t="str">
        <f>MID(טבלה1[[#This Row],[course_title]],2,10)</f>
        <v>etting Sta</v>
      </c>
      <c r="F3644" t="s">
        <v>6928</v>
      </c>
      <c r="G3644" t="str">
        <f>REPLACE(טבלה1[[#This Row],[url]],19,3,"com")</f>
        <v>https://www.udemy.com/getting-started-with-angular-2/</v>
      </c>
      <c r="H3644" t="b">
        <v>0</v>
      </c>
      <c r="I3644" s="4">
        <v>0</v>
      </c>
      <c r="J3644" s="5">
        <v>6909</v>
      </c>
      <c r="K3644" s="5">
        <v>401</v>
      </c>
      <c r="L3644" s="5">
        <v>14</v>
      </c>
      <c r="M3644">
        <v>2</v>
      </c>
      <c r="N3644" t="str">
        <f>VLOOKUP(טבלה1[[#This Row],[level_id]],Level_id!$A$2:$B$5,2)</f>
        <v>Beginner Level</v>
      </c>
      <c r="O3644" t="str">
        <f>LOWER(טבלה1[[#This Row],[level_desc]])</f>
        <v>beginner level</v>
      </c>
      <c r="P3644" s="3" t="str">
        <f>UPPER(טבלה1[[#This Row],[small letters]])</f>
        <v>BEGINNER LEVEL</v>
      </c>
      <c r="Q3644">
        <f>LEN(טבלה1[[#This Row],[no spaces]])</f>
        <v>14</v>
      </c>
      <c r="R3644" t="str">
        <f>TRIM(טבלה1[[#This Row],[small letters]])</f>
        <v>beginner level</v>
      </c>
      <c r="S3644" s="6">
        <v>2</v>
      </c>
      <c r="T3644" s="12">
        <v>42852</v>
      </c>
      <c r="U3644" s="6">
        <f>DAY(טבלה1[[#This Row],[published_date]])</f>
        <v>27</v>
      </c>
      <c r="V3644" s="6">
        <f>MONTH(טבלה1[[#This Row],[published_date]])</f>
        <v>4</v>
      </c>
      <c r="W3644" s="6">
        <f>YEAR(טבלה1[[#This Row],[published_date]])</f>
        <v>2017</v>
      </c>
      <c r="X3644">
        <v>4</v>
      </c>
      <c r="Y3644" t="str">
        <f>VLOOKUP(טבלה1[[#This Row],[subject_id]],Subject_id!$A$2:$B$5,2)</f>
        <v>Web Development</v>
      </c>
      <c r="Z3644" s="7">
        <v>43465</v>
      </c>
      <c r="AA3644">
        <f>_xlfn.DAYS(טבלה1[[#This Row],[Removal_date]],טבלה1[[#This Row],[published_date]])</f>
        <v>613</v>
      </c>
      <c r="AB3644" s="4">
        <f>טבלה1[[#This Row],[price]]*טבלה1[[#This Row],[num_subscribers]]</f>
        <v>0</v>
      </c>
    </row>
    <row r="3645" spans="1:28" x14ac:dyDescent="0.3">
      <c r="A3645">
        <v>1194426</v>
      </c>
      <c r="B3645" t="s">
        <v>734</v>
      </c>
      <c r="C3645" t="str">
        <f>LEFT(טבלה1[[#This Row],[course_title]],10)</f>
        <v>The Binary</v>
      </c>
      <c r="D3645" t="str">
        <f>RIGHT(טבלה1[[#This Row],[course_title]],10)</f>
        <v>ry Options</v>
      </c>
      <c r="E3645" t="str">
        <f>MID(טבלה1[[#This Row],[course_title]],2,10)</f>
        <v xml:space="preserve">he Binary </v>
      </c>
      <c r="F3645" t="s">
        <v>735</v>
      </c>
      <c r="G3645" t="str">
        <f>REPLACE(טבלה1[[#This Row],[url]],19,3,"com")</f>
        <v>https://www.udemy.com/the-binary-institute-introductory-course-in-binary-options-trading/</v>
      </c>
      <c r="H3645" t="b">
        <v>0</v>
      </c>
      <c r="I3645" s="4">
        <v>0</v>
      </c>
      <c r="J3645" s="5">
        <v>1121</v>
      </c>
      <c r="K3645" s="5">
        <v>12</v>
      </c>
      <c r="L3645" s="5">
        <v>6</v>
      </c>
      <c r="M3645">
        <v>1</v>
      </c>
      <c r="N3645" t="str">
        <f>VLOOKUP(טבלה1[[#This Row],[level_id]],Level_id!$A$2:$B$5,2)</f>
        <v>All levels</v>
      </c>
      <c r="O3645" t="str">
        <f>LOWER(טבלה1[[#This Row],[level_desc]])</f>
        <v>all levels</v>
      </c>
      <c r="P3645" s="3" t="str">
        <f>UPPER(טבלה1[[#This Row],[small letters]])</f>
        <v>ALL LEVELS</v>
      </c>
      <c r="Q3645">
        <f>LEN(טבלה1[[#This Row],[no spaces]])</f>
        <v>10</v>
      </c>
      <c r="R3645" t="str">
        <f>TRIM(טבלה1[[#This Row],[small letters]])</f>
        <v>all levels</v>
      </c>
      <c r="S3645" s="6">
        <v>1</v>
      </c>
      <c r="T3645" s="12">
        <v>42852</v>
      </c>
      <c r="U3645" s="6">
        <f>DAY(טבלה1[[#This Row],[published_date]])</f>
        <v>27</v>
      </c>
      <c r="V3645" s="6">
        <f>MONTH(טבלה1[[#This Row],[published_date]])</f>
        <v>4</v>
      </c>
      <c r="W3645" s="6">
        <f>YEAR(טבלה1[[#This Row],[published_date]])</f>
        <v>2017</v>
      </c>
      <c r="X3645">
        <v>1</v>
      </c>
      <c r="Y3645" t="str">
        <f>VLOOKUP(טבלה1[[#This Row],[subject_id]],Subject_id!$A$2:$B$5,2)</f>
        <v>Business Finance</v>
      </c>
      <c r="Z3645" s="7">
        <v>43318</v>
      </c>
      <c r="AA3645">
        <f>_xlfn.DAYS(טבלה1[[#This Row],[Removal_date]],טבלה1[[#This Row],[published_date]])</f>
        <v>466</v>
      </c>
      <c r="AB3645" s="4">
        <f>טבלה1[[#This Row],[price]]*טבלה1[[#This Row],[num_subscribers]]</f>
        <v>0</v>
      </c>
    </row>
    <row r="3646" spans="1:28" x14ac:dyDescent="0.3">
      <c r="A3646">
        <v>1196538</v>
      </c>
      <c r="B3646" t="s">
        <v>4699</v>
      </c>
      <c r="C3646" t="str">
        <f>LEFT(טבלה1[[#This Row],[course_title]],10)</f>
        <v>Piano Buil</v>
      </c>
      <c r="D3646" t="str">
        <f>RIGHT(טבלה1[[#This Row],[course_title]],10)</f>
        <v>Variations</v>
      </c>
      <c r="E3646" t="str">
        <f>MID(טבלה1[[#This Row],[course_title]],2,10)</f>
        <v>iano Build</v>
      </c>
      <c r="F3646" t="s">
        <v>4700</v>
      </c>
      <c r="G3646" t="str">
        <f>REPLACE(טבלה1[[#This Row],[url]],19,3,"com")</f>
        <v>https://www.udemy.com/pbbchordvariations/</v>
      </c>
      <c r="H3646" t="b">
        <v>0</v>
      </c>
      <c r="I3646" s="4">
        <v>0</v>
      </c>
      <c r="J3646" s="5">
        <v>375</v>
      </c>
      <c r="K3646" s="5">
        <v>0</v>
      </c>
      <c r="L3646" s="5">
        <v>9</v>
      </c>
      <c r="M3646">
        <v>2</v>
      </c>
      <c r="N3646" t="str">
        <f>VLOOKUP(טבלה1[[#This Row],[level_id]],Level_id!$A$2:$B$5,2)</f>
        <v>Beginner Level</v>
      </c>
      <c r="O3646" t="str">
        <f>LOWER(טבלה1[[#This Row],[level_desc]])</f>
        <v>beginner level</v>
      </c>
      <c r="P3646" s="3" t="str">
        <f>UPPER(טבלה1[[#This Row],[small letters]])</f>
        <v>BEGINNER LEVEL</v>
      </c>
      <c r="Q3646">
        <f>LEN(טבלה1[[#This Row],[no spaces]])</f>
        <v>14</v>
      </c>
      <c r="R3646" t="str">
        <f>TRIM(טבלה1[[#This Row],[small letters]])</f>
        <v>beginner level</v>
      </c>
      <c r="S3646" s="6">
        <v>1</v>
      </c>
      <c r="T3646" s="12">
        <v>42918</v>
      </c>
      <c r="U3646" s="6">
        <f>DAY(טבלה1[[#This Row],[published_date]])</f>
        <v>2</v>
      </c>
      <c r="V3646" s="6">
        <f>MONTH(טבלה1[[#This Row],[published_date]])</f>
        <v>7</v>
      </c>
      <c r="W3646" s="6">
        <f>YEAR(טבלה1[[#This Row],[published_date]])</f>
        <v>2017</v>
      </c>
      <c r="X3646">
        <v>3</v>
      </c>
      <c r="Y3646" t="str">
        <f>VLOOKUP(טבלה1[[#This Row],[subject_id]],Subject_id!$A$2:$B$5,2)</f>
        <v>Musical Instruments</v>
      </c>
      <c r="Z3646" s="7">
        <v>43465</v>
      </c>
      <c r="AA3646">
        <f>_xlfn.DAYS(טבלה1[[#This Row],[Removal_date]],טבלה1[[#This Row],[published_date]])</f>
        <v>547</v>
      </c>
      <c r="AB3646" s="4">
        <f>טבלה1[[#This Row],[price]]*טבלה1[[#This Row],[num_subscribers]]</f>
        <v>0</v>
      </c>
    </row>
    <row r="3647" spans="1:28" x14ac:dyDescent="0.3">
      <c r="A3647">
        <v>1200374</v>
      </c>
      <c r="B3647" t="s">
        <v>3626</v>
      </c>
      <c r="C3647" t="str">
        <f>LEFT(טבלה1[[#This Row],[course_title]],10)</f>
        <v xml:space="preserve">Strumming </v>
      </c>
      <c r="D3647" t="str">
        <f>RIGHT(טבלה1[[#This Row],[course_title]],10)</f>
        <v xml:space="preserve"> Beginners</v>
      </c>
      <c r="E3647" t="str">
        <f>MID(טבלה1[[#This Row],[course_title]],2,10)</f>
        <v>trumming f</v>
      </c>
      <c r="F3647" t="s">
        <v>3627</v>
      </c>
      <c r="G3647" t="str">
        <f>REPLACE(טבלה1[[#This Row],[url]],19,3,"com")</f>
        <v>https://www.udemy.com/strumming-from-scratch-rhythm-guitar-lesson-for-beginners/</v>
      </c>
      <c r="H3647" t="b">
        <v>0</v>
      </c>
      <c r="I3647" s="4">
        <v>0</v>
      </c>
      <c r="J3647" s="5">
        <v>530</v>
      </c>
      <c r="K3647" s="5">
        <v>11</v>
      </c>
      <c r="L3647" s="5">
        <v>13</v>
      </c>
      <c r="M3647">
        <v>2</v>
      </c>
      <c r="N3647" t="str">
        <f>VLOOKUP(טבלה1[[#This Row],[level_id]],Level_id!$A$2:$B$5,2)</f>
        <v>Beginner Level</v>
      </c>
      <c r="O3647" t="str">
        <f>LOWER(טבלה1[[#This Row],[level_desc]])</f>
        <v>beginner level</v>
      </c>
      <c r="P3647" s="3" t="str">
        <f>UPPER(טבלה1[[#This Row],[small letters]])</f>
        <v>BEGINNER LEVEL</v>
      </c>
      <c r="Q3647">
        <f>LEN(טבלה1[[#This Row],[no spaces]])</f>
        <v>14</v>
      </c>
      <c r="R3647" t="str">
        <f>TRIM(טבלה1[[#This Row],[small letters]])</f>
        <v>beginner level</v>
      </c>
      <c r="S3647" s="6">
        <v>2</v>
      </c>
      <c r="T3647" s="12">
        <v>42859</v>
      </c>
      <c r="U3647" s="6">
        <f>DAY(טבלה1[[#This Row],[published_date]])</f>
        <v>4</v>
      </c>
      <c r="V3647" s="6">
        <f>MONTH(טבלה1[[#This Row],[published_date]])</f>
        <v>5</v>
      </c>
      <c r="W3647" s="6">
        <f>YEAR(טבלה1[[#This Row],[published_date]])</f>
        <v>2017</v>
      </c>
      <c r="X3647">
        <v>3</v>
      </c>
      <c r="Y3647" t="str">
        <f>VLOOKUP(טבלה1[[#This Row],[subject_id]],Subject_id!$A$2:$B$5,2)</f>
        <v>Musical Instruments</v>
      </c>
      <c r="Z3647" s="7">
        <v>43465</v>
      </c>
      <c r="AA3647">
        <f>_xlfn.DAYS(טבלה1[[#This Row],[Removal_date]],טבלה1[[#This Row],[published_date]])</f>
        <v>606</v>
      </c>
      <c r="AB3647" s="4">
        <f>טבלה1[[#This Row],[price]]*טבלה1[[#This Row],[num_subscribers]]</f>
        <v>0</v>
      </c>
    </row>
    <row r="3648" spans="1:28" x14ac:dyDescent="0.3">
      <c r="A3648">
        <v>1201054</v>
      </c>
      <c r="B3648" t="s">
        <v>6715</v>
      </c>
      <c r="C3648" t="str">
        <f>LEFT(טבלה1[[#This Row],[course_title]],10)</f>
        <v>Build CRUD</v>
      </c>
      <c r="D3648" t="str">
        <f>RIGHT(טבלה1[[#This Row],[course_title]],10)</f>
        <v>HP &amp; Mysql</v>
      </c>
      <c r="E3648" t="str">
        <f>MID(טבלה1[[#This Row],[course_title]],2,10)</f>
        <v xml:space="preserve">uild CRUD </v>
      </c>
      <c r="F3648" t="s">
        <v>6716</v>
      </c>
      <c r="G3648" t="str">
        <f>REPLACE(טבלה1[[#This Row],[url]],19,3,"com")</f>
        <v>https://www.udemy.com/build-crud-application-php-mysql/</v>
      </c>
      <c r="H3648" t="b">
        <v>0</v>
      </c>
      <c r="I3648" s="4">
        <v>0</v>
      </c>
      <c r="J3648" s="5">
        <v>4405</v>
      </c>
      <c r="K3648" s="5">
        <v>71</v>
      </c>
      <c r="L3648" s="5">
        <v>12</v>
      </c>
      <c r="M3648">
        <v>2</v>
      </c>
      <c r="N3648" t="str">
        <f>VLOOKUP(טבלה1[[#This Row],[level_id]],Level_id!$A$2:$B$5,2)</f>
        <v>Beginner Level</v>
      </c>
      <c r="O3648" t="str">
        <f>LOWER(טבלה1[[#This Row],[level_desc]])</f>
        <v>beginner level</v>
      </c>
      <c r="P3648" s="3" t="str">
        <f>UPPER(טבלה1[[#This Row],[small letters]])</f>
        <v>BEGINNER LEVEL</v>
      </c>
      <c r="Q3648">
        <f>LEN(טבלה1[[#This Row],[no spaces]])</f>
        <v>14</v>
      </c>
      <c r="R3648" t="str">
        <f>TRIM(טבלה1[[#This Row],[small letters]])</f>
        <v>beginner level</v>
      </c>
      <c r="S3648" s="6">
        <v>1.5</v>
      </c>
      <c r="T3648" s="12">
        <v>42859</v>
      </c>
      <c r="U3648" s="6">
        <f>DAY(טבלה1[[#This Row],[published_date]])</f>
        <v>4</v>
      </c>
      <c r="V3648" s="6">
        <f>MONTH(טבלה1[[#This Row],[published_date]])</f>
        <v>5</v>
      </c>
      <c r="W3648" s="6">
        <f>YEAR(טבלה1[[#This Row],[published_date]])</f>
        <v>2017</v>
      </c>
      <c r="X3648">
        <v>4</v>
      </c>
      <c r="Y3648" t="str">
        <f>VLOOKUP(טבלה1[[#This Row],[subject_id]],Subject_id!$A$2:$B$5,2)</f>
        <v>Web Development</v>
      </c>
      <c r="Z3648" s="7">
        <v>43465</v>
      </c>
      <c r="AA3648">
        <f>_xlfn.DAYS(טבלה1[[#This Row],[Removal_date]],טבלה1[[#This Row],[published_date]])</f>
        <v>606</v>
      </c>
      <c r="AB3648" s="4">
        <f>טבלה1[[#This Row],[price]]*טבלה1[[#This Row],[num_subscribers]]</f>
        <v>0</v>
      </c>
    </row>
    <row r="3649" spans="1:28" x14ac:dyDescent="0.3">
      <c r="A3649">
        <v>1203894</v>
      </c>
      <c r="B3649" t="s">
        <v>5433</v>
      </c>
      <c r="C3649" t="str">
        <f>LEFT(טבלה1[[#This Row],[course_title]],10)</f>
        <v>How To Mak</v>
      </c>
      <c r="D3649" t="str">
        <f>RIGHT(טבלה1[[#This Row],[course_title]],10)</f>
        <v>press 2017</v>
      </c>
      <c r="E3649" t="str">
        <f>MID(טבלה1[[#This Row],[course_title]],2,10)</f>
        <v>ow To Make</v>
      </c>
      <c r="F3649" t="s">
        <v>5434</v>
      </c>
      <c r="G3649" t="str">
        <f>REPLACE(טבלה1[[#This Row],[url]],19,3,"com")</f>
        <v>https://www.udemy.com/how-to-make-an-ecommerce-website-with-wordpress-2017/</v>
      </c>
      <c r="H3649" t="b">
        <v>0</v>
      </c>
      <c r="I3649" s="4">
        <v>0</v>
      </c>
      <c r="J3649" s="5">
        <v>3493</v>
      </c>
      <c r="K3649" s="5">
        <v>43</v>
      </c>
      <c r="L3649" s="5">
        <v>26</v>
      </c>
      <c r="M3649">
        <v>2</v>
      </c>
      <c r="N3649" t="str">
        <f>VLOOKUP(טבלה1[[#This Row],[level_id]],Level_id!$A$2:$B$5,2)</f>
        <v>Beginner Level</v>
      </c>
      <c r="O3649" t="str">
        <f>LOWER(טבלה1[[#This Row],[level_desc]])</f>
        <v>beginner level</v>
      </c>
      <c r="P3649" s="3" t="str">
        <f>UPPER(טבלה1[[#This Row],[small letters]])</f>
        <v>BEGINNER LEVEL</v>
      </c>
      <c r="Q3649">
        <f>LEN(טבלה1[[#This Row],[no spaces]])</f>
        <v>14</v>
      </c>
      <c r="R3649" t="str">
        <f>TRIM(טבלה1[[#This Row],[small letters]])</f>
        <v>beginner level</v>
      </c>
      <c r="S3649" s="6">
        <v>4.5</v>
      </c>
      <c r="T3649" s="12">
        <v>42864</v>
      </c>
      <c r="U3649" s="6">
        <f>DAY(טבלה1[[#This Row],[published_date]])</f>
        <v>9</v>
      </c>
      <c r="V3649" s="6">
        <f>MONTH(טבלה1[[#This Row],[published_date]])</f>
        <v>5</v>
      </c>
      <c r="W3649" s="6">
        <f>YEAR(טבלה1[[#This Row],[published_date]])</f>
        <v>2017</v>
      </c>
      <c r="X3649">
        <v>4</v>
      </c>
      <c r="Y3649" t="str">
        <f>VLOOKUP(טבלה1[[#This Row],[subject_id]],Subject_id!$A$2:$B$5,2)</f>
        <v>Web Development</v>
      </c>
      <c r="Z3649" s="7">
        <v>43465</v>
      </c>
      <c r="AA3649">
        <f>_xlfn.DAYS(טבלה1[[#This Row],[Removal_date]],טבלה1[[#This Row],[published_date]])</f>
        <v>601</v>
      </c>
      <c r="AB3649" s="4">
        <f>טבלה1[[#This Row],[price]]*טבלה1[[#This Row],[num_subscribers]]</f>
        <v>0</v>
      </c>
    </row>
    <row r="3650" spans="1:28" x14ac:dyDescent="0.3">
      <c r="A3650">
        <v>1207382</v>
      </c>
      <c r="B3650" t="s">
        <v>7107</v>
      </c>
      <c r="C3650" t="str">
        <f>LEFT(טבלה1[[#This Row],[course_title]],10)</f>
        <v>Optimizing</v>
      </c>
      <c r="D3650" t="str">
        <f>RIGHT(טבלה1[[#This Row],[course_title]],10)</f>
        <v>nd Revenue</v>
      </c>
      <c r="E3650" t="str">
        <f>MID(טבלה1[[#This Row],[course_title]],2,10)</f>
        <v xml:space="preserve">ptimizing </v>
      </c>
      <c r="F3650" t="s">
        <v>7108</v>
      </c>
      <c r="G3650" t="str">
        <f>REPLACE(טבלה1[[#This Row],[url]],19,3,"com")</f>
        <v>https://www.udemy.com/optimizing-wordpress-for-more-speed-and-revenue/</v>
      </c>
      <c r="H3650" t="b">
        <v>0</v>
      </c>
      <c r="I3650" s="4">
        <v>0</v>
      </c>
      <c r="J3650" s="5">
        <v>2649</v>
      </c>
      <c r="K3650" s="5">
        <v>16</v>
      </c>
      <c r="L3650" s="5">
        <v>7</v>
      </c>
      <c r="M3650">
        <v>4</v>
      </c>
      <c r="N3650" t="str">
        <f>VLOOKUP(טבלה1[[#This Row],[level_id]],Level_id!$A$2:$B$5,2)</f>
        <v>Intermediate Level</v>
      </c>
      <c r="O3650" t="str">
        <f>LOWER(טבלה1[[#This Row],[level_desc]])</f>
        <v>intermediate level</v>
      </c>
      <c r="P3650" s="3" t="str">
        <f>UPPER(טבלה1[[#This Row],[small letters]])</f>
        <v>INTERMEDIATE LEVEL</v>
      </c>
      <c r="Q3650">
        <f>LEN(טבלה1[[#This Row],[no spaces]])</f>
        <v>18</v>
      </c>
      <c r="R3650" t="str">
        <f>TRIM(טבלה1[[#This Row],[small letters]])</f>
        <v>intermediate level</v>
      </c>
      <c r="S3650" s="6">
        <v>0.58333333300000001</v>
      </c>
      <c r="T3650" s="12">
        <v>42898</v>
      </c>
      <c r="U3650" s="6">
        <f>DAY(טבלה1[[#This Row],[published_date]])</f>
        <v>12</v>
      </c>
      <c r="V3650" s="6">
        <f>MONTH(טבלה1[[#This Row],[published_date]])</f>
        <v>6</v>
      </c>
      <c r="W3650" s="6">
        <f>YEAR(טבלה1[[#This Row],[published_date]])</f>
        <v>2017</v>
      </c>
      <c r="X3650">
        <v>4</v>
      </c>
      <c r="Y3650" t="str">
        <f>VLOOKUP(טבלה1[[#This Row],[subject_id]],Subject_id!$A$2:$B$5,2)</f>
        <v>Web Development</v>
      </c>
      <c r="Z3650" s="7">
        <v>44114</v>
      </c>
      <c r="AA3650">
        <f>_xlfn.DAYS(טבלה1[[#This Row],[Removal_date]],טבלה1[[#This Row],[published_date]])</f>
        <v>1216</v>
      </c>
      <c r="AB3650" s="4">
        <f>טבלה1[[#This Row],[price]]*טבלה1[[#This Row],[num_subscribers]]</f>
        <v>0</v>
      </c>
    </row>
    <row r="3651" spans="1:28" x14ac:dyDescent="0.3">
      <c r="A3651">
        <v>1209694</v>
      </c>
      <c r="B3651" t="s">
        <v>708</v>
      </c>
      <c r="C3651" t="str">
        <f>LEFT(טבלה1[[#This Row],[course_title]],10)</f>
        <v>Become A F</v>
      </c>
      <c r="D3651" t="str">
        <f>RIGHT(טבלה1[[#This Row],[course_title]],10)</f>
        <v>ofessional</v>
      </c>
      <c r="E3651" t="str">
        <f>MID(טבלה1[[#This Row],[course_title]],2,10)</f>
        <v>ecome A Fo</v>
      </c>
      <c r="F3651" t="s">
        <v>709</v>
      </c>
      <c r="G3651" t="str">
        <f>REPLACE(טבלה1[[#This Row],[url]],19,3,"com")</f>
        <v>https://www.udemy.com/become-a-forex-trader/</v>
      </c>
      <c r="H3651" t="b">
        <v>0</v>
      </c>
      <c r="I3651" s="4">
        <v>0</v>
      </c>
      <c r="J3651" s="5">
        <v>1735</v>
      </c>
      <c r="K3651" s="5">
        <v>31</v>
      </c>
      <c r="L3651" s="5">
        <v>19</v>
      </c>
      <c r="M3651">
        <v>1</v>
      </c>
      <c r="N3651" t="str">
        <f>VLOOKUP(טבלה1[[#This Row],[level_id]],Level_id!$A$2:$B$5,2)</f>
        <v>All levels</v>
      </c>
      <c r="O3651" t="str">
        <f>LOWER(טבלה1[[#This Row],[level_desc]])</f>
        <v>all levels</v>
      </c>
      <c r="P3651" s="3" t="str">
        <f>UPPER(טבלה1[[#This Row],[small letters]])</f>
        <v>ALL LEVELS</v>
      </c>
      <c r="Q3651">
        <f>LEN(טבלה1[[#This Row],[no spaces]])</f>
        <v>10</v>
      </c>
      <c r="R3651" t="str">
        <f>TRIM(טבלה1[[#This Row],[small letters]])</f>
        <v>all levels</v>
      </c>
      <c r="S3651" s="6">
        <v>2.5</v>
      </c>
      <c r="T3651" s="12">
        <v>42883</v>
      </c>
      <c r="U3651" s="6">
        <f>DAY(טבלה1[[#This Row],[published_date]])</f>
        <v>28</v>
      </c>
      <c r="V3651" s="6">
        <f>MONTH(טבלה1[[#This Row],[published_date]])</f>
        <v>5</v>
      </c>
      <c r="W3651" s="6">
        <f>YEAR(טבלה1[[#This Row],[published_date]])</f>
        <v>2017</v>
      </c>
      <c r="X3651">
        <v>1</v>
      </c>
      <c r="Y3651" t="str">
        <f>VLOOKUP(טבלה1[[#This Row],[subject_id]],Subject_id!$A$2:$B$5,2)</f>
        <v>Business Finance</v>
      </c>
      <c r="Z3651" s="7">
        <v>43318</v>
      </c>
      <c r="AA3651">
        <f>_xlfn.DAYS(טבלה1[[#This Row],[Removal_date]],טבלה1[[#This Row],[published_date]])</f>
        <v>435</v>
      </c>
      <c r="AB3651" s="4">
        <f>טבלה1[[#This Row],[price]]*טבלה1[[#This Row],[num_subscribers]]</f>
        <v>0</v>
      </c>
    </row>
    <row r="3652" spans="1:28" x14ac:dyDescent="0.3">
      <c r="A3652">
        <v>1211366</v>
      </c>
      <c r="B3652" t="s">
        <v>6683</v>
      </c>
      <c r="C3652" t="str">
        <f>LEFT(טבלה1[[#This Row],[course_title]],10)</f>
        <v>ES6 / Ecma</v>
      </c>
      <c r="D3652" t="str">
        <f>RIGHT(טבלה1[[#This Row],[course_title]],10)</f>
        <v>troduction</v>
      </c>
      <c r="E3652" t="str">
        <f>MID(טבלה1[[#This Row],[course_title]],2,10)</f>
        <v>S6 / EcmaS</v>
      </c>
      <c r="F3652" t="s">
        <v>6684</v>
      </c>
      <c r="G3652" t="str">
        <f>REPLACE(טבלה1[[#This Row],[url]],19,3,"com")</f>
        <v>https://www.udemy.com/es6-ecmascript-6-for-beginners/</v>
      </c>
      <c r="H3652" t="b">
        <v>0</v>
      </c>
      <c r="I3652" s="4">
        <v>0</v>
      </c>
      <c r="J3652" s="5">
        <v>3227</v>
      </c>
      <c r="K3652" s="5">
        <v>19</v>
      </c>
      <c r="L3652" s="5">
        <v>21</v>
      </c>
      <c r="M3652">
        <v>4</v>
      </c>
      <c r="N3652" t="str">
        <f>VLOOKUP(טבלה1[[#This Row],[level_id]],Level_id!$A$2:$B$5,2)</f>
        <v>Intermediate Level</v>
      </c>
      <c r="O3652" t="str">
        <f>LOWER(טבלה1[[#This Row],[level_desc]])</f>
        <v>intermediate level</v>
      </c>
      <c r="P3652" s="3" t="str">
        <f>UPPER(טבלה1[[#This Row],[small letters]])</f>
        <v>INTERMEDIATE LEVEL</v>
      </c>
      <c r="Q3652">
        <f>LEN(טבלה1[[#This Row],[no spaces]])</f>
        <v>18</v>
      </c>
      <c r="R3652" t="str">
        <f>TRIM(טבלה1[[#This Row],[small letters]])</f>
        <v>intermediate level</v>
      </c>
      <c r="S3652" s="6">
        <v>2</v>
      </c>
      <c r="T3652" s="12">
        <v>42908</v>
      </c>
      <c r="U3652" s="6">
        <f>DAY(טבלה1[[#This Row],[published_date]])</f>
        <v>22</v>
      </c>
      <c r="V3652" s="6">
        <f>MONTH(טבלה1[[#This Row],[published_date]])</f>
        <v>6</v>
      </c>
      <c r="W3652" s="6">
        <f>YEAR(טבלה1[[#This Row],[published_date]])</f>
        <v>2017</v>
      </c>
      <c r="X3652">
        <v>4</v>
      </c>
      <c r="Y3652" t="str">
        <f>VLOOKUP(טבלה1[[#This Row],[subject_id]],Subject_id!$A$2:$B$5,2)</f>
        <v>Web Development</v>
      </c>
      <c r="Z3652" s="7">
        <v>44114</v>
      </c>
      <c r="AA3652">
        <f>_xlfn.DAYS(טבלה1[[#This Row],[Removal_date]],טבלה1[[#This Row],[published_date]])</f>
        <v>1206</v>
      </c>
      <c r="AB3652" s="4">
        <f>טבלה1[[#This Row],[price]]*טבלה1[[#This Row],[num_subscribers]]</f>
        <v>0</v>
      </c>
    </row>
    <row r="3653" spans="1:28" x14ac:dyDescent="0.3">
      <c r="A3653">
        <v>1214144</v>
      </c>
      <c r="B3653" t="s">
        <v>1828</v>
      </c>
      <c r="C3653" t="str">
        <f>LEFT(טבלה1[[#This Row],[course_title]],10)</f>
        <v>Â¡Triunfar</v>
      </c>
      <c r="D3653" t="str">
        <f>RIGHT(טבלה1[[#This Row],[course_title]],10)</f>
        <v>periencia!</v>
      </c>
      <c r="E3653" t="str">
        <f>MID(טבלה1[[#This Row],[course_title]],2,10)</f>
        <v xml:space="preserve">¡Triunfar </v>
      </c>
      <c r="F3653" t="s">
        <v>1829</v>
      </c>
      <c r="G3653" t="str">
        <f>REPLACE(טבלה1[[#This Row],[url]],19,3,"com")</f>
        <v>https://www.udemy.com/triunfar-en-la-bolsa-de-valores-no-requiere-de-experiencia/</v>
      </c>
      <c r="H3653" t="b">
        <v>0</v>
      </c>
      <c r="I3653" s="4">
        <v>0</v>
      </c>
      <c r="J3653" s="5">
        <v>338</v>
      </c>
      <c r="K3653" s="5">
        <v>7</v>
      </c>
      <c r="L3653" s="5">
        <v>6</v>
      </c>
      <c r="M3653">
        <v>2</v>
      </c>
      <c r="N3653" t="str">
        <f>VLOOKUP(טבלה1[[#This Row],[level_id]],Level_id!$A$2:$B$5,2)</f>
        <v>Beginner Level</v>
      </c>
      <c r="O3653" t="str">
        <f>LOWER(טבלה1[[#This Row],[level_desc]])</f>
        <v>beginner level</v>
      </c>
      <c r="P3653" s="3" t="str">
        <f>UPPER(טבלה1[[#This Row],[small letters]])</f>
        <v>BEGINNER LEVEL</v>
      </c>
      <c r="Q3653">
        <f>LEN(טבלה1[[#This Row],[no spaces]])</f>
        <v>14</v>
      </c>
      <c r="R3653" t="str">
        <f>TRIM(טבלה1[[#This Row],[small letters]])</f>
        <v>beginner level</v>
      </c>
      <c r="S3653" s="6">
        <v>1</v>
      </c>
      <c r="T3653" s="12">
        <v>42885</v>
      </c>
      <c r="U3653" s="6">
        <f>DAY(טבלה1[[#This Row],[published_date]])</f>
        <v>30</v>
      </c>
      <c r="V3653" s="6">
        <f>MONTH(טבלה1[[#This Row],[published_date]])</f>
        <v>5</v>
      </c>
      <c r="W3653" s="6">
        <f>YEAR(טבלה1[[#This Row],[published_date]])</f>
        <v>2017</v>
      </c>
      <c r="X3653">
        <v>1</v>
      </c>
      <c r="Y3653" t="str">
        <f>VLOOKUP(טבלה1[[#This Row],[subject_id]],Subject_id!$A$2:$B$5,2)</f>
        <v>Business Finance</v>
      </c>
      <c r="Z3653" s="7">
        <v>43465</v>
      </c>
      <c r="AA3653">
        <f>_xlfn.DAYS(טבלה1[[#This Row],[Removal_date]],טבלה1[[#This Row],[published_date]])</f>
        <v>580</v>
      </c>
      <c r="AB3653" s="4">
        <f>טבלה1[[#This Row],[price]]*טבלה1[[#This Row],[num_subscribers]]</f>
        <v>0</v>
      </c>
    </row>
    <row r="3654" spans="1:28" x14ac:dyDescent="0.3">
      <c r="A3654">
        <v>1217408</v>
      </c>
      <c r="B3654" t="s">
        <v>4143</v>
      </c>
      <c r="C3654" t="str">
        <f>LEFT(טבלה1[[#This Row],[course_title]],10)</f>
        <v xml:space="preserve">Drums for </v>
      </c>
      <c r="D3654" t="str">
        <f>RIGHT(טבלה1[[#This Row],[course_title]],10)</f>
        <v xml:space="preserve"> Beginners</v>
      </c>
      <c r="E3654" t="str">
        <f>MID(טבלה1[[#This Row],[course_title]],2,10)</f>
        <v>rums for B</v>
      </c>
      <c r="F3654" t="s">
        <v>4144</v>
      </c>
      <c r="G3654" t="str">
        <f>REPLACE(טבלה1[[#This Row],[url]],19,3,"com")</f>
        <v>https://www.udemy.com/drums-for-beginner/</v>
      </c>
      <c r="H3654" t="b">
        <v>0</v>
      </c>
      <c r="I3654" s="4">
        <v>0</v>
      </c>
      <c r="J3654" s="5">
        <v>1618</v>
      </c>
      <c r="K3654" s="5">
        <v>4</v>
      </c>
      <c r="L3654" s="5">
        <v>15</v>
      </c>
      <c r="M3654">
        <v>2</v>
      </c>
      <c r="N3654" t="str">
        <f>VLOOKUP(טבלה1[[#This Row],[level_id]],Level_id!$A$2:$B$5,2)</f>
        <v>Beginner Level</v>
      </c>
      <c r="O3654" t="str">
        <f>LOWER(טבלה1[[#This Row],[level_desc]])</f>
        <v>beginner level</v>
      </c>
      <c r="P3654" s="3" t="str">
        <f>UPPER(טבלה1[[#This Row],[small letters]])</f>
        <v>BEGINNER LEVEL</v>
      </c>
      <c r="Q3654">
        <f>LEN(טבלה1[[#This Row],[no spaces]])</f>
        <v>14</v>
      </c>
      <c r="R3654" t="str">
        <f>TRIM(טבלה1[[#This Row],[small letters]])</f>
        <v>beginner level</v>
      </c>
      <c r="S3654" s="6">
        <v>3</v>
      </c>
      <c r="T3654" s="12">
        <v>42905</v>
      </c>
      <c r="U3654" s="6">
        <f>DAY(טבלה1[[#This Row],[published_date]])</f>
        <v>19</v>
      </c>
      <c r="V3654" s="6">
        <f>MONTH(טבלה1[[#This Row],[published_date]])</f>
        <v>6</v>
      </c>
      <c r="W3654" s="6">
        <f>YEAR(טבלה1[[#This Row],[published_date]])</f>
        <v>2017</v>
      </c>
      <c r="X3654">
        <v>3</v>
      </c>
      <c r="Y3654" t="str">
        <f>VLOOKUP(טבלה1[[#This Row],[subject_id]],Subject_id!$A$2:$B$5,2)</f>
        <v>Musical Instruments</v>
      </c>
      <c r="Z3654" s="7">
        <v>43465</v>
      </c>
      <c r="AA3654">
        <f>_xlfn.DAYS(טבלה1[[#This Row],[Removal_date]],טבלה1[[#This Row],[published_date]])</f>
        <v>560</v>
      </c>
      <c r="AB3654" s="4">
        <f>טבלה1[[#This Row],[price]]*טבלה1[[#This Row],[num_subscribers]]</f>
        <v>0</v>
      </c>
    </row>
    <row r="3655" spans="1:28" x14ac:dyDescent="0.3">
      <c r="A3655">
        <v>1218552</v>
      </c>
      <c r="B3655" t="s">
        <v>510</v>
      </c>
      <c r="C3655" t="str">
        <f>LEFT(טבלה1[[#This Row],[course_title]],10)</f>
        <v xml:space="preserve">Forex for </v>
      </c>
      <c r="D3655" t="str">
        <f>RIGHT(טבלה1[[#This Row],[course_title]],10)</f>
        <v xml:space="preserve"> Beginners</v>
      </c>
      <c r="E3655" t="str">
        <f>MID(טבלה1[[#This Row],[course_title]],2,10)</f>
        <v>orex for B</v>
      </c>
      <c r="F3655" t="s">
        <v>511</v>
      </c>
      <c r="G3655" t="str">
        <f>REPLACE(טבלה1[[#This Row],[url]],19,3,"com")</f>
        <v>https://www.udemy.com/forex-for-beginners-easy-forex-trading-for-beginners/</v>
      </c>
      <c r="H3655" t="b">
        <v>0</v>
      </c>
      <c r="I3655" s="4">
        <v>0</v>
      </c>
      <c r="J3655" s="5">
        <v>1780</v>
      </c>
      <c r="K3655" s="5">
        <v>32</v>
      </c>
      <c r="L3655" s="5">
        <v>9</v>
      </c>
      <c r="M3655">
        <v>2</v>
      </c>
      <c r="N3655" t="str">
        <f>VLOOKUP(טבלה1[[#This Row],[level_id]],Level_id!$A$2:$B$5,2)</f>
        <v>Beginner Level</v>
      </c>
      <c r="O3655" t="str">
        <f>LOWER(טבלה1[[#This Row],[level_desc]])</f>
        <v>beginner level</v>
      </c>
      <c r="P3655" s="3" t="str">
        <f>UPPER(טבלה1[[#This Row],[small letters]])</f>
        <v>BEGINNER LEVEL</v>
      </c>
      <c r="Q3655">
        <f>LEN(טבלה1[[#This Row],[no spaces]])</f>
        <v>14</v>
      </c>
      <c r="R3655" t="str">
        <f>TRIM(טבלה1[[#This Row],[small letters]])</f>
        <v>beginner level</v>
      </c>
      <c r="S3655" s="6">
        <v>1</v>
      </c>
      <c r="T3655" s="12">
        <v>42873</v>
      </c>
      <c r="U3655" s="6">
        <f>DAY(טבלה1[[#This Row],[published_date]])</f>
        <v>18</v>
      </c>
      <c r="V3655" s="6">
        <f>MONTH(טבלה1[[#This Row],[published_date]])</f>
        <v>5</v>
      </c>
      <c r="W3655" s="6">
        <f>YEAR(טבלה1[[#This Row],[published_date]])</f>
        <v>2017</v>
      </c>
      <c r="X3655">
        <v>1</v>
      </c>
      <c r="Y3655" t="str">
        <f>VLOOKUP(טבלה1[[#This Row],[subject_id]],Subject_id!$A$2:$B$5,2)</f>
        <v>Business Finance</v>
      </c>
      <c r="Z3655" s="7">
        <v>43245</v>
      </c>
      <c r="AA3655">
        <f>_xlfn.DAYS(טבלה1[[#This Row],[Removal_date]],טבלה1[[#This Row],[published_date]])</f>
        <v>372</v>
      </c>
      <c r="AB3655" s="4">
        <f>טבלה1[[#This Row],[price]]*טבלה1[[#This Row],[num_subscribers]]</f>
        <v>0</v>
      </c>
    </row>
    <row r="3656" spans="1:28" x14ac:dyDescent="0.3">
      <c r="A3656">
        <v>1223336</v>
      </c>
      <c r="B3656" t="s">
        <v>2542</v>
      </c>
      <c r="C3656" t="str">
        <f>LEFT(טבלה1[[#This Row],[course_title]],10)</f>
        <v xml:space="preserve">Photoshop </v>
      </c>
      <c r="D3656" t="str">
        <f>RIGHT(טבלה1[[#This Row],[course_title]],10)</f>
        <v xml:space="preserve"> Detalhada</v>
      </c>
      <c r="E3656" t="str">
        <f>MID(טבלה1[[#This Row],[course_title]],2,10)</f>
        <v>hotoshop E</v>
      </c>
      <c r="F3656" t="s">
        <v>2543</v>
      </c>
      <c r="G3656" t="str">
        <f>REPLACE(טבלה1[[#This Row],[url]],19,3,"com")</f>
        <v>https://www.udemy.com/photoshop-introducao/</v>
      </c>
      <c r="H3656" t="b">
        <v>0</v>
      </c>
      <c r="I3656" s="4">
        <v>0</v>
      </c>
      <c r="J3656" s="5">
        <v>800</v>
      </c>
      <c r="K3656" s="5">
        <v>39</v>
      </c>
      <c r="L3656" s="5">
        <v>24</v>
      </c>
      <c r="M3656">
        <v>2</v>
      </c>
      <c r="N3656" t="str">
        <f>VLOOKUP(טבלה1[[#This Row],[level_id]],Level_id!$A$2:$B$5,2)</f>
        <v>Beginner Level</v>
      </c>
      <c r="O3656" t="str">
        <f>LOWER(טבלה1[[#This Row],[level_desc]])</f>
        <v>beginner level</v>
      </c>
      <c r="P3656" s="3" t="str">
        <f>UPPER(טבלה1[[#This Row],[small letters]])</f>
        <v>BEGINNER LEVEL</v>
      </c>
      <c r="Q3656">
        <f>LEN(טבלה1[[#This Row],[no spaces]])</f>
        <v>14</v>
      </c>
      <c r="R3656" t="str">
        <f>TRIM(טבלה1[[#This Row],[small letters]])</f>
        <v>beginner level</v>
      </c>
      <c r="S3656" s="6">
        <v>2.5</v>
      </c>
      <c r="T3656" s="12">
        <v>42877</v>
      </c>
      <c r="U3656" s="6">
        <f>DAY(טבלה1[[#This Row],[published_date]])</f>
        <v>22</v>
      </c>
      <c r="V3656" s="6">
        <f>MONTH(טבלה1[[#This Row],[published_date]])</f>
        <v>5</v>
      </c>
      <c r="W3656" s="6">
        <f>YEAR(טבלה1[[#This Row],[published_date]])</f>
        <v>2017</v>
      </c>
      <c r="X3656">
        <v>2</v>
      </c>
      <c r="Y3656" t="str">
        <f>VLOOKUP(טבלה1[[#This Row],[subject_id]],Subject_id!$A$2:$B$5,2)</f>
        <v>Graphic Design</v>
      </c>
      <c r="Z3656" s="7">
        <v>43465</v>
      </c>
      <c r="AA3656">
        <f>_xlfn.DAYS(טבלה1[[#This Row],[Removal_date]],טבלה1[[#This Row],[published_date]])</f>
        <v>588</v>
      </c>
      <c r="AB3656" s="4">
        <f>טבלה1[[#This Row],[price]]*טבלה1[[#This Row],[num_subscribers]]</f>
        <v>0</v>
      </c>
    </row>
    <row r="3657" spans="1:28" x14ac:dyDescent="0.3">
      <c r="A3657">
        <v>1225194</v>
      </c>
      <c r="B3657" t="s">
        <v>1766</v>
      </c>
      <c r="C3657" t="str">
        <f>LEFT(טבלה1[[#This Row],[course_title]],10)</f>
        <v>Zoho Books</v>
      </c>
      <c r="D3657" t="str">
        <f>RIGHT(טבלה1[[#This Row],[course_title]],10)</f>
        <v>pas Ã  pas</v>
      </c>
      <c r="E3657" t="str">
        <f>MID(טבלה1[[#This Row],[course_title]],2,10)</f>
        <v xml:space="preserve">oho Books </v>
      </c>
      <c r="F3657" t="s">
        <v>1767</v>
      </c>
      <c r="G3657" t="str">
        <f>REPLACE(טבלה1[[#This Row],[url]],19,3,"com")</f>
        <v>https://www.udemy.com/zoho-books-gestion-financiere-dentreprise-pas-a-pas/</v>
      </c>
      <c r="H3657" t="b">
        <v>0</v>
      </c>
      <c r="I3657" s="4">
        <v>0</v>
      </c>
      <c r="J3657" s="5">
        <v>229</v>
      </c>
      <c r="K3657" s="5">
        <v>0</v>
      </c>
      <c r="L3657" s="5">
        <v>33</v>
      </c>
      <c r="M3657">
        <v>1</v>
      </c>
      <c r="N3657" t="str">
        <f>VLOOKUP(טבלה1[[#This Row],[level_id]],Level_id!$A$2:$B$5,2)</f>
        <v>All levels</v>
      </c>
      <c r="O3657" t="str">
        <f>LOWER(טבלה1[[#This Row],[level_desc]])</f>
        <v>all levels</v>
      </c>
      <c r="P3657" s="3" t="str">
        <f>UPPER(טבלה1[[#This Row],[small letters]])</f>
        <v>ALL LEVELS</v>
      </c>
      <c r="Q3657">
        <f>LEN(טבלה1[[#This Row],[no spaces]])</f>
        <v>10</v>
      </c>
      <c r="R3657" t="str">
        <f>TRIM(טבלה1[[#This Row],[small letters]])</f>
        <v>all levels</v>
      </c>
      <c r="S3657" s="6">
        <v>2</v>
      </c>
      <c r="T3657" s="12">
        <v>42881</v>
      </c>
      <c r="U3657" s="6">
        <f>DAY(טבלה1[[#This Row],[published_date]])</f>
        <v>26</v>
      </c>
      <c r="V3657" s="6">
        <f>MONTH(טבלה1[[#This Row],[published_date]])</f>
        <v>5</v>
      </c>
      <c r="W3657" s="6">
        <f>YEAR(טבלה1[[#This Row],[published_date]])</f>
        <v>2017</v>
      </c>
      <c r="X3657">
        <v>1</v>
      </c>
      <c r="Y3657" t="str">
        <f>VLOOKUP(טבלה1[[#This Row],[subject_id]],Subject_id!$A$2:$B$5,2)</f>
        <v>Business Finance</v>
      </c>
      <c r="Z3657" s="7">
        <v>43318</v>
      </c>
      <c r="AA3657">
        <f>_xlfn.DAYS(טבלה1[[#This Row],[Removal_date]],טבלה1[[#This Row],[published_date]])</f>
        <v>437</v>
      </c>
      <c r="AB3657" s="4">
        <f>טבלה1[[#This Row],[price]]*טבלה1[[#This Row],[num_subscribers]]</f>
        <v>0</v>
      </c>
    </row>
    <row r="3658" spans="1:28" x14ac:dyDescent="0.3">
      <c r="A3658">
        <v>1226518</v>
      </c>
      <c r="B3658" t="s">
        <v>2538</v>
      </c>
      <c r="C3658" t="str">
        <f>LEFT(טבלה1[[#This Row],[course_title]],10)</f>
        <v xml:space="preserve">Photoshop </v>
      </c>
      <c r="D3658" t="str">
        <f>RIGHT(טבלה1[[#This Row],[course_title]],10)</f>
        <v xml:space="preserve"> in Arabic</v>
      </c>
      <c r="E3658" t="str">
        <f>MID(טבלה1[[#This Row],[course_title]],2,10)</f>
        <v>hotoshop &amp;</v>
      </c>
      <c r="F3658" t="s">
        <v>2539</v>
      </c>
      <c r="G3658" t="str">
        <f>REPLACE(טבלה1[[#This Row],[url]],19,3,"com")</f>
        <v>https://www.udemy.com/photoshop-illustrator-cc-essentials-arabic/</v>
      </c>
      <c r="H3658" t="b">
        <v>0</v>
      </c>
      <c r="I3658" s="4">
        <v>0</v>
      </c>
      <c r="J3658" s="5">
        <v>3329</v>
      </c>
      <c r="K3658" s="5">
        <v>193</v>
      </c>
      <c r="L3658" s="5">
        <v>33</v>
      </c>
      <c r="M3658">
        <v>2</v>
      </c>
      <c r="N3658" t="str">
        <f>VLOOKUP(טבלה1[[#This Row],[level_id]],Level_id!$A$2:$B$5,2)</f>
        <v>Beginner Level</v>
      </c>
      <c r="O3658" t="str">
        <f>LOWER(טבלה1[[#This Row],[level_desc]])</f>
        <v>beginner level</v>
      </c>
      <c r="P3658" s="3" t="str">
        <f>UPPER(טבלה1[[#This Row],[small letters]])</f>
        <v>BEGINNER LEVEL</v>
      </c>
      <c r="Q3658">
        <f>LEN(טבלה1[[#This Row],[no spaces]])</f>
        <v>14</v>
      </c>
      <c r="R3658" t="str">
        <f>TRIM(טבלה1[[#This Row],[small letters]])</f>
        <v>beginner level</v>
      </c>
      <c r="S3658" s="6">
        <v>3.5</v>
      </c>
      <c r="T3658" s="12">
        <v>42886</v>
      </c>
      <c r="U3658" s="6">
        <f>DAY(טבלה1[[#This Row],[published_date]])</f>
        <v>31</v>
      </c>
      <c r="V3658" s="6">
        <f>MONTH(טבלה1[[#This Row],[published_date]])</f>
        <v>5</v>
      </c>
      <c r="W3658" s="6">
        <f>YEAR(טבלה1[[#This Row],[published_date]])</f>
        <v>2017</v>
      </c>
      <c r="X3658">
        <v>2</v>
      </c>
      <c r="Y3658" t="str">
        <f>VLOOKUP(טבלה1[[#This Row],[subject_id]],Subject_id!$A$2:$B$5,2)</f>
        <v>Graphic Design</v>
      </c>
      <c r="Z3658" s="7">
        <v>43465</v>
      </c>
      <c r="AA3658">
        <f>_xlfn.DAYS(טבלה1[[#This Row],[Removal_date]],טבלה1[[#This Row],[published_date]])</f>
        <v>579</v>
      </c>
      <c r="AB3658" s="4">
        <f>טבלה1[[#This Row],[price]]*טבלה1[[#This Row],[num_subscribers]]</f>
        <v>0</v>
      </c>
    </row>
    <row r="3659" spans="1:28" x14ac:dyDescent="0.3">
      <c r="A3659">
        <v>1227322</v>
      </c>
      <c r="B3659" t="s">
        <v>6623</v>
      </c>
      <c r="C3659" t="str">
        <f>LEFT(טבלה1[[#This Row],[course_title]],10)</f>
        <v>React vs A</v>
      </c>
      <c r="D3659" t="str">
        <f>RIGHT(טבלה1[[#This Row],[course_title]],10)</f>
        <v>by Example</v>
      </c>
      <c r="E3659" t="str">
        <f>MID(טבלה1[[#This Row],[course_title]],2,10)</f>
        <v>eact vs An</v>
      </c>
      <c r="F3659" t="s">
        <v>6624</v>
      </c>
      <c r="G3659" t="str">
        <f>REPLACE(טבלה1[[#This Row],[url]],19,3,"com")</f>
        <v>https://www.udemy.com/react-vs-angular-vs-vuejs-by-example/</v>
      </c>
      <c r="H3659" t="b">
        <v>0</v>
      </c>
      <c r="I3659" s="4">
        <v>0</v>
      </c>
      <c r="J3659" s="5">
        <v>6958</v>
      </c>
      <c r="K3659" s="5">
        <v>132</v>
      </c>
      <c r="L3659" s="5">
        <v>30</v>
      </c>
      <c r="M3659">
        <v>2</v>
      </c>
      <c r="N3659" t="str">
        <f>VLOOKUP(טבלה1[[#This Row],[level_id]],Level_id!$A$2:$B$5,2)</f>
        <v>Beginner Level</v>
      </c>
      <c r="O3659" t="str">
        <f>LOWER(טבלה1[[#This Row],[level_desc]])</f>
        <v>beginner level</v>
      </c>
      <c r="P3659" s="3" t="str">
        <f>UPPER(טבלה1[[#This Row],[small letters]])</f>
        <v>BEGINNER LEVEL</v>
      </c>
      <c r="Q3659">
        <f>LEN(טבלה1[[#This Row],[no spaces]])</f>
        <v>14</v>
      </c>
      <c r="R3659" t="str">
        <f>TRIM(טבלה1[[#This Row],[small letters]])</f>
        <v>beginner level</v>
      </c>
      <c r="S3659" s="6">
        <v>3.5</v>
      </c>
      <c r="T3659" s="12">
        <v>42888</v>
      </c>
      <c r="U3659" s="6">
        <f>DAY(טבלה1[[#This Row],[published_date]])</f>
        <v>2</v>
      </c>
      <c r="V3659" s="6">
        <f>MONTH(טבלה1[[#This Row],[published_date]])</f>
        <v>6</v>
      </c>
      <c r="W3659" s="6">
        <f>YEAR(טבלה1[[#This Row],[published_date]])</f>
        <v>2017</v>
      </c>
      <c r="X3659">
        <v>4</v>
      </c>
      <c r="Y3659" t="str">
        <f>VLOOKUP(טבלה1[[#This Row],[subject_id]],Subject_id!$A$2:$B$5,2)</f>
        <v>Web Development</v>
      </c>
      <c r="Z3659" s="7">
        <v>43465</v>
      </c>
      <c r="AA3659">
        <f>_xlfn.DAYS(טבלה1[[#This Row],[Removal_date]],טבלה1[[#This Row],[published_date]])</f>
        <v>577</v>
      </c>
      <c r="AB3659" s="4">
        <f>טבלה1[[#This Row],[price]]*טבלה1[[#This Row],[num_subscribers]]</f>
        <v>0</v>
      </c>
    </row>
    <row r="3660" spans="1:28" x14ac:dyDescent="0.3">
      <c r="A3660">
        <v>1239022</v>
      </c>
      <c r="B3660" t="s">
        <v>6613</v>
      </c>
      <c r="C3660" t="str">
        <f>LEFT(טבלה1[[#This Row],[course_title]],10)</f>
        <v>How To Cre</v>
      </c>
      <c r="D3660" t="str">
        <f>RIGHT(טבלה1[[#This Row],[course_title]],10)</f>
        <v>press 2017</v>
      </c>
      <c r="E3660" t="str">
        <f>MID(טבלה1[[#This Row],[course_title]],2,10)</f>
        <v>ow To Crea</v>
      </c>
      <c r="F3660" t="s">
        <v>6614</v>
      </c>
      <c r="G3660" t="str">
        <f>REPLACE(טבלה1[[#This Row],[url]],19,3,"com")</f>
        <v>https://www.udemy.com/how-to-create-a-real-estate-website-with-wordpress-2017/</v>
      </c>
      <c r="H3660" t="b">
        <v>0</v>
      </c>
      <c r="I3660" s="4">
        <v>0</v>
      </c>
      <c r="J3660" s="5">
        <v>3782</v>
      </c>
      <c r="K3660" s="5">
        <v>32</v>
      </c>
      <c r="L3660" s="5">
        <v>11</v>
      </c>
      <c r="M3660">
        <v>2</v>
      </c>
      <c r="N3660" t="str">
        <f>VLOOKUP(טבלה1[[#This Row],[level_id]],Level_id!$A$2:$B$5,2)</f>
        <v>Beginner Level</v>
      </c>
      <c r="O3660" t="str">
        <f>LOWER(טבלה1[[#This Row],[level_desc]])</f>
        <v>beginner level</v>
      </c>
      <c r="P3660" s="3" t="str">
        <f>UPPER(טבלה1[[#This Row],[small letters]])</f>
        <v>BEGINNER LEVEL</v>
      </c>
      <c r="Q3660">
        <f>LEN(טבלה1[[#This Row],[no spaces]])</f>
        <v>14</v>
      </c>
      <c r="R3660" t="str">
        <f>TRIM(טבלה1[[#This Row],[small letters]])</f>
        <v>beginner level</v>
      </c>
      <c r="S3660" s="6">
        <v>1.5</v>
      </c>
      <c r="T3660" s="12">
        <v>42892</v>
      </c>
      <c r="U3660" s="6">
        <f>DAY(טבלה1[[#This Row],[published_date]])</f>
        <v>6</v>
      </c>
      <c r="V3660" s="6">
        <f>MONTH(טבלה1[[#This Row],[published_date]])</f>
        <v>6</v>
      </c>
      <c r="W3660" s="6">
        <f>YEAR(טבלה1[[#This Row],[published_date]])</f>
        <v>2017</v>
      </c>
      <c r="X3660">
        <v>4</v>
      </c>
      <c r="Y3660" t="str">
        <f>VLOOKUP(טבלה1[[#This Row],[subject_id]],Subject_id!$A$2:$B$5,2)</f>
        <v>Web Development</v>
      </c>
      <c r="Z3660" s="7">
        <v>43465</v>
      </c>
      <c r="AA3660">
        <f>_xlfn.DAYS(טבלה1[[#This Row],[Removal_date]],טבלה1[[#This Row],[published_date]])</f>
        <v>573</v>
      </c>
      <c r="AB3660" s="4">
        <f>טבלה1[[#This Row],[price]]*טבלה1[[#This Row],[num_subscribers]]</f>
        <v>0</v>
      </c>
    </row>
    <row r="3661" spans="1:28" x14ac:dyDescent="0.3">
      <c r="A3661">
        <v>1245392</v>
      </c>
      <c r="B3661" t="s">
        <v>2723</v>
      </c>
      <c r="C3661" t="str">
        <f>LEFT(טבלה1[[#This Row],[course_title]],10)</f>
        <v>Voxel 3D M</v>
      </c>
      <c r="D3661" t="str">
        <f>RIGHT(טבלה1[[#This Row],[course_title]],10)</f>
        <v>ion Course</v>
      </c>
      <c r="E3661" t="str">
        <f>MID(טבלה1[[#This Row],[course_title]],2,10)</f>
        <v>oxel 3D Mo</v>
      </c>
      <c r="F3661" t="s">
        <v>2724</v>
      </c>
      <c r="G3661" t="str">
        <f>REPLACE(טבלה1[[#This Row],[url]],19,3,"com")</f>
        <v>https://www.udemy.com/voxel-3d-model-creation-course/</v>
      </c>
      <c r="H3661" t="b">
        <v>0</v>
      </c>
      <c r="I3661" s="4">
        <v>0</v>
      </c>
      <c r="J3661" s="5">
        <v>1031</v>
      </c>
      <c r="K3661" s="5">
        <v>9</v>
      </c>
      <c r="L3661" s="5">
        <v>8</v>
      </c>
      <c r="M3661">
        <v>1</v>
      </c>
      <c r="N3661" t="str">
        <f>VLOOKUP(טבלה1[[#This Row],[level_id]],Level_id!$A$2:$B$5,2)</f>
        <v>All levels</v>
      </c>
      <c r="O3661" t="str">
        <f>LOWER(טבלה1[[#This Row],[level_desc]])</f>
        <v>all levels</v>
      </c>
      <c r="P3661" s="3" t="str">
        <f>UPPER(טבלה1[[#This Row],[small letters]])</f>
        <v>ALL LEVELS</v>
      </c>
      <c r="Q3661">
        <f>LEN(טבלה1[[#This Row],[no spaces]])</f>
        <v>10</v>
      </c>
      <c r="R3661" t="str">
        <f>TRIM(טבלה1[[#This Row],[small letters]])</f>
        <v>all levels</v>
      </c>
      <c r="S3661" s="6">
        <v>0.65</v>
      </c>
      <c r="T3661" s="12">
        <v>42894</v>
      </c>
      <c r="U3661" s="6">
        <f>DAY(טבלה1[[#This Row],[published_date]])</f>
        <v>8</v>
      </c>
      <c r="V3661" s="6">
        <f>MONTH(טבלה1[[#This Row],[published_date]])</f>
        <v>6</v>
      </c>
      <c r="W3661" s="6">
        <f>YEAR(טבלה1[[#This Row],[published_date]])</f>
        <v>2017</v>
      </c>
      <c r="X3661">
        <v>2</v>
      </c>
      <c r="Y3661" t="str">
        <f>VLOOKUP(טבלה1[[#This Row],[subject_id]],Subject_id!$A$2:$B$5,2)</f>
        <v>Graphic Design</v>
      </c>
      <c r="Z3661" s="7">
        <v>43734</v>
      </c>
      <c r="AA3661">
        <f>_xlfn.DAYS(טבלה1[[#This Row],[Removal_date]],טבלה1[[#This Row],[published_date]])</f>
        <v>840</v>
      </c>
      <c r="AB3661" s="4">
        <f>טבלה1[[#This Row],[price]]*טבלה1[[#This Row],[num_subscribers]]</f>
        <v>0</v>
      </c>
    </row>
    <row r="3662" spans="1:28" x14ac:dyDescent="0.3">
      <c r="A3662">
        <v>1246622</v>
      </c>
      <c r="B3662" t="s">
        <v>6627</v>
      </c>
      <c r="C3662" t="str">
        <f>LEFT(טבלה1[[#This Row],[course_title]],10)</f>
        <v xml:space="preserve">Build and </v>
      </c>
      <c r="D3662" t="str">
        <f>RIGHT(טבלה1[[#This Row],[course_title]],10)</f>
        <v>ver on AWS</v>
      </c>
      <c r="E3662" t="str">
        <f>MID(טבלה1[[#This Row],[course_title]],2,10)</f>
        <v>uild and D</v>
      </c>
      <c r="F3662" t="s">
        <v>6628</v>
      </c>
      <c r="G3662" t="str">
        <f>REPLACE(טבלה1[[#This Row],[url]],19,3,"com")</f>
        <v>https://www.udemy.com/build-and-deploy-a-lamp-server-on-aws/</v>
      </c>
      <c r="H3662" t="b">
        <v>0</v>
      </c>
      <c r="I3662" s="4">
        <v>0</v>
      </c>
      <c r="J3662" s="5">
        <v>3571</v>
      </c>
      <c r="K3662" s="5">
        <v>18</v>
      </c>
      <c r="L3662" s="5">
        <v>8</v>
      </c>
      <c r="M3662">
        <v>2</v>
      </c>
      <c r="N3662" t="str">
        <f>VLOOKUP(טבלה1[[#This Row],[level_id]],Level_id!$A$2:$B$5,2)</f>
        <v>Beginner Level</v>
      </c>
      <c r="O3662" t="str">
        <f>LOWER(טבלה1[[#This Row],[level_desc]])</f>
        <v>beginner level</v>
      </c>
      <c r="P3662" s="3" t="str">
        <f>UPPER(טבלה1[[#This Row],[small letters]])</f>
        <v>BEGINNER LEVEL</v>
      </c>
      <c r="Q3662">
        <f>LEN(טבלה1[[#This Row],[no spaces]])</f>
        <v>14</v>
      </c>
      <c r="R3662" t="str">
        <f>TRIM(טבלה1[[#This Row],[small letters]])</f>
        <v>beginner level</v>
      </c>
      <c r="S3662" s="6">
        <v>1</v>
      </c>
      <c r="T3662" s="12">
        <v>42905</v>
      </c>
      <c r="U3662" s="6">
        <f>DAY(טבלה1[[#This Row],[published_date]])</f>
        <v>19</v>
      </c>
      <c r="V3662" s="6">
        <f>MONTH(טבלה1[[#This Row],[published_date]])</f>
        <v>6</v>
      </c>
      <c r="W3662" s="6">
        <f>YEAR(טבלה1[[#This Row],[published_date]])</f>
        <v>2017</v>
      </c>
      <c r="X3662">
        <v>4</v>
      </c>
      <c r="Y3662" t="str">
        <f>VLOOKUP(טבלה1[[#This Row],[subject_id]],Subject_id!$A$2:$B$5,2)</f>
        <v>Web Development</v>
      </c>
      <c r="Z3662" s="7">
        <v>43465</v>
      </c>
      <c r="AA3662">
        <f>_xlfn.DAYS(טבלה1[[#This Row],[Removal_date]],טבלה1[[#This Row],[published_date]])</f>
        <v>560</v>
      </c>
      <c r="AB3662" s="4">
        <f>טבלה1[[#This Row],[price]]*טבלה1[[#This Row],[num_subscribers]]</f>
        <v>0</v>
      </c>
    </row>
    <row r="3663" spans="1:28" x14ac:dyDescent="0.3">
      <c r="A3663">
        <v>1248974</v>
      </c>
      <c r="B3663" t="s">
        <v>6633</v>
      </c>
      <c r="C3663" t="str">
        <f>LEFT(טבלה1[[#This Row],[course_title]],10)</f>
        <v>Learn Boot</v>
      </c>
      <c r="D3663" t="str">
        <f>RIGHT(טבלה1[[#This Row],[course_title]],10)</f>
        <v>by Example</v>
      </c>
      <c r="E3663" t="str">
        <f>MID(טבלה1[[#This Row],[course_title]],2,10)</f>
        <v>earn Boots</v>
      </c>
      <c r="F3663" t="s">
        <v>6634</v>
      </c>
      <c r="G3663" t="str">
        <f>REPLACE(טבלה1[[#This Row],[url]],19,3,"com")</f>
        <v>https://www.udemy.com/learn-bootstrap-4-by-example/</v>
      </c>
      <c r="H3663" t="b">
        <v>0</v>
      </c>
      <c r="I3663" s="4">
        <v>0</v>
      </c>
      <c r="J3663" s="5">
        <v>5542</v>
      </c>
      <c r="K3663" s="5">
        <v>54</v>
      </c>
      <c r="L3663" s="5">
        <v>9</v>
      </c>
      <c r="M3663">
        <v>1</v>
      </c>
      <c r="N3663" t="str">
        <f>VLOOKUP(טבלה1[[#This Row],[level_id]],Level_id!$A$2:$B$5,2)</f>
        <v>All levels</v>
      </c>
      <c r="O3663" t="str">
        <f>LOWER(טבלה1[[#This Row],[level_desc]])</f>
        <v>all levels</v>
      </c>
      <c r="P3663" s="3" t="str">
        <f>UPPER(טבלה1[[#This Row],[small letters]])</f>
        <v>ALL LEVELS</v>
      </c>
      <c r="Q3663">
        <f>LEN(טבלה1[[#This Row],[no spaces]])</f>
        <v>10</v>
      </c>
      <c r="R3663" t="str">
        <f>TRIM(טבלה1[[#This Row],[small letters]])</f>
        <v>all levels</v>
      </c>
      <c r="S3663" s="6">
        <v>1</v>
      </c>
      <c r="T3663" s="12">
        <v>42898</v>
      </c>
      <c r="U3663" s="6">
        <f>DAY(טבלה1[[#This Row],[published_date]])</f>
        <v>12</v>
      </c>
      <c r="V3663" s="6">
        <f>MONTH(טבלה1[[#This Row],[published_date]])</f>
        <v>6</v>
      </c>
      <c r="W3663" s="6">
        <f>YEAR(טבלה1[[#This Row],[published_date]])</f>
        <v>2017</v>
      </c>
      <c r="X3663">
        <v>4</v>
      </c>
      <c r="Y3663" t="str">
        <f>VLOOKUP(טבלה1[[#This Row],[subject_id]],Subject_id!$A$2:$B$5,2)</f>
        <v>Web Development</v>
      </c>
      <c r="Z3663" s="7">
        <v>43734</v>
      </c>
      <c r="AA3663">
        <f>_xlfn.DAYS(טבלה1[[#This Row],[Removal_date]],טבלה1[[#This Row],[published_date]])</f>
        <v>836</v>
      </c>
      <c r="AB3663" s="4">
        <f>טבלה1[[#This Row],[price]]*טבלה1[[#This Row],[num_subscribers]]</f>
        <v>0</v>
      </c>
    </row>
    <row r="3664" spans="1:28" x14ac:dyDescent="0.3">
      <c r="A3664">
        <v>1249378</v>
      </c>
      <c r="B3664" t="s">
        <v>3536</v>
      </c>
      <c r="C3664" t="str">
        <f>LEFT(טבלה1[[#This Row],[course_title]],10)</f>
        <v>AutoCAD Co</v>
      </c>
      <c r="D3664" t="str">
        <f>RIGHT(טבלה1[[#This Row],[course_title]],10)</f>
        <v>Urdu Hindi</v>
      </c>
      <c r="E3664" t="str">
        <f>MID(טבלה1[[#This Row],[course_title]],2,10)</f>
        <v>utoCAD Cou</v>
      </c>
      <c r="F3664" t="s">
        <v>3537</v>
      </c>
      <c r="G3664" t="str">
        <f>REPLACE(טבלה1[[#This Row],[url]],19,3,"com")</f>
        <v>https://www.udemy.com/autocad-course-in-urdu-hindi/</v>
      </c>
      <c r="H3664" t="b">
        <v>0</v>
      </c>
      <c r="I3664" s="4">
        <v>0</v>
      </c>
      <c r="J3664" s="5">
        <v>105</v>
      </c>
      <c r="K3664" s="5">
        <v>2</v>
      </c>
      <c r="L3664" s="5">
        <v>22</v>
      </c>
      <c r="M3664">
        <v>1</v>
      </c>
      <c r="N3664" t="str">
        <f>VLOOKUP(טבלה1[[#This Row],[level_id]],Level_id!$A$2:$B$5,2)</f>
        <v>All levels</v>
      </c>
      <c r="O3664" t="str">
        <f>LOWER(טבלה1[[#This Row],[level_desc]])</f>
        <v>all levels</v>
      </c>
      <c r="P3664" s="3" t="str">
        <f>UPPER(טבלה1[[#This Row],[small letters]])</f>
        <v>ALL LEVELS</v>
      </c>
      <c r="Q3664">
        <f>LEN(טבלה1[[#This Row],[no spaces]])</f>
        <v>10</v>
      </c>
      <c r="R3664" t="str">
        <f>TRIM(טבלה1[[#This Row],[small letters]])</f>
        <v>all levels</v>
      </c>
      <c r="S3664" s="6">
        <v>2</v>
      </c>
      <c r="T3664" s="12">
        <v>42899</v>
      </c>
      <c r="U3664" s="6">
        <f>DAY(טבלה1[[#This Row],[published_date]])</f>
        <v>13</v>
      </c>
      <c r="V3664" s="6">
        <f>MONTH(טבלה1[[#This Row],[published_date]])</f>
        <v>6</v>
      </c>
      <c r="W3664" s="6">
        <f>YEAR(טבלה1[[#This Row],[published_date]])</f>
        <v>2017</v>
      </c>
      <c r="X3664">
        <v>2</v>
      </c>
      <c r="Y3664" t="str">
        <f>VLOOKUP(טבלה1[[#This Row],[subject_id]],Subject_id!$A$2:$B$5,2)</f>
        <v>Graphic Design</v>
      </c>
      <c r="Z3664" s="7">
        <v>43734</v>
      </c>
      <c r="AA3664">
        <f>_xlfn.DAYS(טבלה1[[#This Row],[Removal_date]],טבלה1[[#This Row],[published_date]])</f>
        <v>835</v>
      </c>
      <c r="AB3664" s="4">
        <f>טבלה1[[#This Row],[price]]*טבלה1[[#This Row],[num_subscribers]]</f>
        <v>0</v>
      </c>
    </row>
    <row r="3665" spans="1:28" x14ac:dyDescent="0.3">
      <c r="A3665">
        <v>1253224</v>
      </c>
      <c r="B3665" t="s">
        <v>3608</v>
      </c>
      <c r="C3665" t="str">
        <f>LEFT(טבלה1[[#This Row],[course_title]],10)</f>
        <v>Pentatonic</v>
      </c>
      <c r="D3665" t="str">
        <f>RIGHT(טבלה1[[#This Row],[course_title]],10)</f>
        <v>ass Guitar</v>
      </c>
      <c r="E3665" t="str">
        <f>MID(טבלה1[[#This Row],[course_title]],2,10)</f>
        <v xml:space="preserve">entatonic </v>
      </c>
      <c r="F3665" t="s">
        <v>3609</v>
      </c>
      <c r="G3665" t="str">
        <f>REPLACE(טבלה1[[#This Row],[url]],19,3,"com")</f>
        <v>https://www.udemy.com/pentatonic-scale-crash-course-for-bass-guitar/</v>
      </c>
      <c r="H3665" t="b">
        <v>0</v>
      </c>
      <c r="I3665" s="4">
        <v>0</v>
      </c>
      <c r="J3665" s="5">
        <v>898</v>
      </c>
      <c r="K3665" s="5">
        <v>6</v>
      </c>
      <c r="L3665" s="5">
        <v>24</v>
      </c>
      <c r="M3665">
        <v>4</v>
      </c>
      <c r="N3665" t="str">
        <f>VLOOKUP(טבלה1[[#This Row],[level_id]],Level_id!$A$2:$B$5,2)</f>
        <v>Intermediate Level</v>
      </c>
      <c r="O3665" t="str">
        <f>LOWER(טבלה1[[#This Row],[level_desc]])</f>
        <v>intermediate level</v>
      </c>
      <c r="P3665" s="3" t="str">
        <f>UPPER(טבלה1[[#This Row],[small letters]])</f>
        <v>INTERMEDIATE LEVEL</v>
      </c>
      <c r="Q3665">
        <f>LEN(טבלה1[[#This Row],[no spaces]])</f>
        <v>18</v>
      </c>
      <c r="R3665" t="str">
        <f>TRIM(טבלה1[[#This Row],[small letters]])</f>
        <v>intermediate level</v>
      </c>
      <c r="S3665" s="6">
        <v>1</v>
      </c>
      <c r="T3665" s="12">
        <v>42901</v>
      </c>
      <c r="U3665" s="6">
        <f>DAY(טבלה1[[#This Row],[published_date]])</f>
        <v>15</v>
      </c>
      <c r="V3665" s="6">
        <f>MONTH(טבלה1[[#This Row],[published_date]])</f>
        <v>6</v>
      </c>
      <c r="W3665" s="6">
        <f>YEAR(טבלה1[[#This Row],[published_date]])</f>
        <v>2017</v>
      </c>
      <c r="X3665">
        <v>3</v>
      </c>
      <c r="Y3665" t="str">
        <f>VLOOKUP(טבלה1[[#This Row],[subject_id]],Subject_id!$A$2:$B$5,2)</f>
        <v>Musical Instruments</v>
      </c>
      <c r="Z3665" s="7">
        <v>44114</v>
      </c>
      <c r="AA3665">
        <f>_xlfn.DAYS(טבלה1[[#This Row],[Removal_date]],טבלה1[[#This Row],[published_date]])</f>
        <v>1213</v>
      </c>
      <c r="AB3665" s="4">
        <f>טבלה1[[#This Row],[price]]*טבלה1[[#This Row],[num_subscribers]]</f>
        <v>0</v>
      </c>
    </row>
    <row r="3666" spans="1:28" x14ac:dyDescent="0.3">
      <c r="A3666">
        <v>1254852</v>
      </c>
      <c r="B3666" t="s">
        <v>3694</v>
      </c>
      <c r="C3666" t="str">
        <f>LEFT(טבלה1[[#This Row],[course_title]],10)</f>
        <v>How to Pla</v>
      </c>
      <c r="D3666" t="str">
        <f>RIGHT(טבלה1[[#This Row],[course_title]],10)</f>
        <v>st Lesson!</v>
      </c>
      <c r="E3666" t="str">
        <f>MID(טבלה1[[#This Row],[course_title]],2,10)</f>
        <v>ow to Play</v>
      </c>
      <c r="F3666" t="s">
        <v>3695</v>
      </c>
      <c r="G3666" t="str">
        <f>REPLACE(טבלה1[[#This Row],[url]],19,3,"com")</f>
        <v>https://www.udemy.com/how-to-play-piano-course/</v>
      </c>
      <c r="H3666" t="b">
        <v>0</v>
      </c>
      <c r="I3666" s="4">
        <v>0</v>
      </c>
      <c r="J3666" s="5">
        <v>662</v>
      </c>
      <c r="K3666" s="5">
        <v>7</v>
      </c>
      <c r="L3666" s="5">
        <v>13</v>
      </c>
      <c r="M3666">
        <v>2</v>
      </c>
      <c r="N3666" t="str">
        <f>VLOOKUP(טבלה1[[#This Row],[level_id]],Level_id!$A$2:$B$5,2)</f>
        <v>Beginner Level</v>
      </c>
      <c r="O3666" t="str">
        <f>LOWER(טבלה1[[#This Row],[level_desc]])</f>
        <v>beginner level</v>
      </c>
      <c r="P3666" s="3" t="str">
        <f>UPPER(טבלה1[[#This Row],[small letters]])</f>
        <v>BEGINNER LEVEL</v>
      </c>
      <c r="Q3666">
        <f>LEN(טבלה1[[#This Row],[no spaces]])</f>
        <v>14</v>
      </c>
      <c r="R3666" t="str">
        <f>TRIM(טבלה1[[#This Row],[small letters]])</f>
        <v>beginner level</v>
      </c>
      <c r="S3666" s="6">
        <v>0.51666666699999997</v>
      </c>
      <c r="T3666" s="12">
        <v>42910</v>
      </c>
      <c r="U3666" s="6">
        <f>DAY(טבלה1[[#This Row],[published_date]])</f>
        <v>24</v>
      </c>
      <c r="V3666" s="6">
        <f>MONTH(טבלה1[[#This Row],[published_date]])</f>
        <v>6</v>
      </c>
      <c r="W3666" s="6">
        <f>YEAR(טבלה1[[#This Row],[published_date]])</f>
        <v>2017</v>
      </c>
      <c r="X3666">
        <v>3</v>
      </c>
      <c r="Y3666" t="str">
        <f>VLOOKUP(טבלה1[[#This Row],[subject_id]],Subject_id!$A$2:$B$5,2)</f>
        <v>Musical Instruments</v>
      </c>
      <c r="Z3666" s="7">
        <v>43465</v>
      </c>
      <c r="AA3666">
        <f>_xlfn.DAYS(טבלה1[[#This Row],[Removal_date]],טבלה1[[#This Row],[published_date]])</f>
        <v>555</v>
      </c>
      <c r="AB3666" s="4">
        <f>טבלה1[[#This Row],[price]]*טבלה1[[#This Row],[num_subscribers]]</f>
        <v>0</v>
      </c>
    </row>
    <row r="3667" spans="1:28" x14ac:dyDescent="0.3">
      <c r="A3667">
        <v>1257870</v>
      </c>
      <c r="B3667" t="s">
        <v>2544</v>
      </c>
      <c r="C3667" t="str">
        <f>LEFT(טבלה1[[#This Row],[course_title]],10)</f>
        <v xml:space="preserve">Photoshop </v>
      </c>
      <c r="D3667" t="str">
        <f>RIGHT(טבלה1[[#This Row],[course_title]],10)</f>
        <v>w Features</v>
      </c>
      <c r="E3667" t="str">
        <f>MID(טבלה1[[#This Row],[course_title]],2,10)</f>
        <v>hotoshop C</v>
      </c>
      <c r="F3667" t="s">
        <v>2545</v>
      </c>
      <c r="G3667" t="str">
        <f>REPLACE(טבלה1[[#This Row],[url]],19,3,"com")</f>
        <v>https://www.udemy.com/photoshop-cc-2015-top-new-features/</v>
      </c>
      <c r="H3667" t="b">
        <v>0</v>
      </c>
      <c r="I3667" s="4">
        <v>0</v>
      </c>
      <c r="J3667" s="5">
        <v>1477</v>
      </c>
      <c r="K3667" s="5">
        <v>3</v>
      </c>
      <c r="L3667" s="5">
        <v>13</v>
      </c>
      <c r="M3667">
        <v>1</v>
      </c>
      <c r="N3667" t="str">
        <f>VLOOKUP(טבלה1[[#This Row],[level_id]],Level_id!$A$2:$B$5,2)</f>
        <v>All levels</v>
      </c>
      <c r="O3667" t="str">
        <f>LOWER(טבלה1[[#This Row],[level_desc]])</f>
        <v>all levels</v>
      </c>
      <c r="P3667" s="3" t="str">
        <f>UPPER(טבלה1[[#This Row],[small letters]])</f>
        <v>ALL LEVELS</v>
      </c>
      <c r="Q3667">
        <f>LEN(טבלה1[[#This Row],[no spaces]])</f>
        <v>10</v>
      </c>
      <c r="R3667" t="str">
        <f>TRIM(טבלה1[[#This Row],[small letters]])</f>
        <v>all levels</v>
      </c>
      <c r="S3667" s="6">
        <v>0.65</v>
      </c>
      <c r="T3667" s="12">
        <v>42912</v>
      </c>
      <c r="U3667" s="6">
        <f>DAY(טבלה1[[#This Row],[published_date]])</f>
        <v>26</v>
      </c>
      <c r="V3667" s="6">
        <f>MONTH(טבלה1[[#This Row],[published_date]])</f>
        <v>6</v>
      </c>
      <c r="W3667" s="6">
        <f>YEAR(טבלה1[[#This Row],[published_date]])</f>
        <v>2017</v>
      </c>
      <c r="X3667">
        <v>2</v>
      </c>
      <c r="Y3667" t="str">
        <f>VLOOKUP(טבלה1[[#This Row],[subject_id]],Subject_id!$A$2:$B$5,2)</f>
        <v>Graphic Design</v>
      </c>
      <c r="Z3667" s="7">
        <v>43734</v>
      </c>
      <c r="AA3667">
        <f>_xlfn.DAYS(טבלה1[[#This Row],[Removal_date]],טבלה1[[#This Row],[published_date]])</f>
        <v>822</v>
      </c>
      <c r="AB3667" s="4">
        <f>טבלה1[[#This Row],[price]]*טבלה1[[#This Row],[num_subscribers]]</f>
        <v>0</v>
      </c>
    </row>
    <row r="3668" spans="1:28" x14ac:dyDescent="0.3">
      <c r="A3668">
        <v>1257976</v>
      </c>
      <c r="B3668" t="s">
        <v>3606</v>
      </c>
      <c r="C3668" t="str">
        <f>LEFT(טבלה1[[#This Row],[course_title]],10)</f>
        <v>Your First</v>
      </c>
      <c r="D3668" t="str">
        <f>RIGHT(טבלה1[[#This Row],[course_title]],10)</f>
        <v>lay guitar</v>
      </c>
      <c r="E3668" t="str">
        <f>MID(טבלה1[[#This Row],[course_title]],2,10)</f>
        <v xml:space="preserve">our First </v>
      </c>
      <c r="F3668" t="s">
        <v>3607</v>
      </c>
      <c r="G3668" t="str">
        <f>REPLACE(טבלה1[[#This Row],[url]],19,3,"com")</f>
        <v>https://www.udemy.com/your-first-10-guitar-lessons-learn-how-to-play-guitar/</v>
      </c>
      <c r="H3668" t="b">
        <v>0</v>
      </c>
      <c r="I3668" s="4">
        <v>0</v>
      </c>
      <c r="J3668" s="5">
        <v>924</v>
      </c>
      <c r="K3668" s="5">
        <v>4</v>
      </c>
      <c r="L3668" s="5">
        <v>18</v>
      </c>
      <c r="M3668">
        <v>2</v>
      </c>
      <c r="N3668" t="str">
        <f>VLOOKUP(טבלה1[[#This Row],[level_id]],Level_id!$A$2:$B$5,2)</f>
        <v>Beginner Level</v>
      </c>
      <c r="O3668" t="str">
        <f>LOWER(טבלה1[[#This Row],[level_desc]])</f>
        <v>beginner level</v>
      </c>
      <c r="P3668" s="3" t="str">
        <f>UPPER(טבלה1[[#This Row],[small letters]])</f>
        <v>BEGINNER LEVEL</v>
      </c>
      <c r="Q3668">
        <f>LEN(טבלה1[[#This Row],[no spaces]])</f>
        <v>14</v>
      </c>
      <c r="R3668" t="str">
        <f>TRIM(טבלה1[[#This Row],[small letters]])</f>
        <v>beginner level</v>
      </c>
      <c r="S3668" s="6">
        <v>1</v>
      </c>
      <c r="T3668" s="12">
        <v>42915</v>
      </c>
      <c r="U3668" s="6">
        <f>DAY(טבלה1[[#This Row],[published_date]])</f>
        <v>29</v>
      </c>
      <c r="V3668" s="6">
        <f>MONTH(טבלה1[[#This Row],[published_date]])</f>
        <v>6</v>
      </c>
      <c r="W3668" s="6">
        <f>YEAR(טבלה1[[#This Row],[published_date]])</f>
        <v>2017</v>
      </c>
      <c r="X3668">
        <v>3</v>
      </c>
      <c r="Y3668" t="str">
        <f>VLOOKUP(טבלה1[[#This Row],[subject_id]],Subject_id!$A$2:$B$5,2)</f>
        <v>Musical Instruments</v>
      </c>
      <c r="Z3668" s="7">
        <v>43465</v>
      </c>
      <c r="AA3668">
        <f>_xlfn.DAYS(טבלה1[[#This Row],[Removal_date]],טבלה1[[#This Row],[published_date]])</f>
        <v>550</v>
      </c>
      <c r="AB3668" s="4">
        <f>טבלה1[[#This Row],[price]]*טבלה1[[#This Row],[num_subscribers]]</f>
        <v>0</v>
      </c>
    </row>
    <row r="3669" spans="1:28" x14ac:dyDescent="0.3">
      <c r="A3669">
        <v>1260674</v>
      </c>
      <c r="B3669" t="s">
        <v>2636</v>
      </c>
      <c r="C3669" t="str">
        <f>LEFT(טבלה1[[#This Row],[course_title]],10)</f>
        <v>Learn Comi</v>
      </c>
      <c r="D3669" t="str">
        <f>RIGHT(טבלה1[[#This Row],[course_title]],10)</f>
        <v>tant role)</v>
      </c>
      <c r="E3669" t="str">
        <f>MID(טבלה1[[#This Row],[course_title]],2,10)</f>
        <v>earn Comic</v>
      </c>
      <c r="F3669" t="s">
        <v>2637</v>
      </c>
      <c r="G3669" t="str">
        <f>REPLACE(טבלה1[[#This Row],[url]],19,3,"com")</f>
        <v>https://www.udemy.com/flatting/</v>
      </c>
      <c r="H3669" t="b">
        <v>0</v>
      </c>
      <c r="I3669" s="4">
        <v>0</v>
      </c>
      <c r="J3669" s="5">
        <v>946</v>
      </c>
      <c r="K3669" s="5">
        <v>3</v>
      </c>
      <c r="L3669" s="5">
        <v>6</v>
      </c>
      <c r="M3669">
        <v>2</v>
      </c>
      <c r="N3669" t="str">
        <f>VLOOKUP(טבלה1[[#This Row],[level_id]],Level_id!$A$2:$B$5,2)</f>
        <v>Beginner Level</v>
      </c>
      <c r="O3669" t="str">
        <f>LOWER(טבלה1[[#This Row],[level_desc]])</f>
        <v>beginner level</v>
      </c>
      <c r="P3669" s="3" t="str">
        <f>UPPER(טבלה1[[#This Row],[small letters]])</f>
        <v>BEGINNER LEVEL</v>
      </c>
      <c r="Q3669">
        <f>LEN(טבלה1[[#This Row],[no spaces]])</f>
        <v>14</v>
      </c>
      <c r="R3669" t="str">
        <f>TRIM(טבלה1[[#This Row],[small letters]])</f>
        <v>beginner level</v>
      </c>
      <c r="S3669" s="6">
        <v>0.66666666699999999</v>
      </c>
      <c r="T3669" s="12">
        <v>42906</v>
      </c>
      <c r="U3669" s="6">
        <f>DAY(טבלה1[[#This Row],[published_date]])</f>
        <v>20</v>
      </c>
      <c r="V3669" s="6">
        <f>MONTH(טבלה1[[#This Row],[published_date]])</f>
        <v>6</v>
      </c>
      <c r="W3669" s="6">
        <f>YEAR(טבלה1[[#This Row],[published_date]])</f>
        <v>2017</v>
      </c>
      <c r="X3669">
        <v>2</v>
      </c>
      <c r="Y3669" t="str">
        <f>VLOOKUP(טבלה1[[#This Row],[subject_id]],Subject_id!$A$2:$B$5,2)</f>
        <v>Graphic Design</v>
      </c>
      <c r="Z3669" s="7">
        <v>43465</v>
      </c>
      <c r="AA3669">
        <f>_xlfn.DAYS(טבלה1[[#This Row],[Removal_date]],טבלה1[[#This Row],[published_date]])</f>
        <v>559</v>
      </c>
      <c r="AB3669" s="4">
        <f>טבלה1[[#This Row],[price]]*טבלה1[[#This Row],[num_subscribers]]</f>
        <v>0</v>
      </c>
    </row>
    <row r="3670" spans="1:28" x14ac:dyDescent="0.3">
      <c r="A3670">
        <v>1261122</v>
      </c>
      <c r="B3670" t="s">
        <v>2424</v>
      </c>
      <c r="C3670" t="str">
        <f>LEFT(טבלה1[[#This Row],[course_title]],10)</f>
        <v>ç”»åƒåŠ å</v>
      </c>
      <c r="D3670" t="str">
        <f>RIGHT(טבלה1[[#This Row],[course_title]],10)</f>
        <v>¡æ–™è¬›åº§</v>
      </c>
      <c r="E3670" t="str">
        <f>MID(טבלה1[[#This Row],[course_title]],2,10)</f>
        <v>”»åƒåŠ å·</v>
      </c>
      <c r="F3670" t="s">
        <v>2425</v>
      </c>
      <c r="G3670" t="str">
        <f>REPLACE(טבלה1[[#This Row],[url]],19,3,"com")</f>
        <v>https://www.udemy.com/1-tuqndy/</v>
      </c>
      <c r="H3670" t="b">
        <v>0</v>
      </c>
      <c r="I3670" s="4">
        <v>0</v>
      </c>
      <c r="J3670" s="5">
        <v>21</v>
      </c>
      <c r="K3670" s="5">
        <v>0</v>
      </c>
      <c r="L3670" s="5">
        <v>18</v>
      </c>
      <c r="M3670">
        <v>2</v>
      </c>
      <c r="N3670" t="str">
        <f>VLOOKUP(טבלה1[[#This Row],[level_id]],Level_id!$A$2:$B$5,2)</f>
        <v>Beginner Level</v>
      </c>
      <c r="O3670" t="str">
        <f>LOWER(טבלה1[[#This Row],[level_desc]])</f>
        <v>beginner level</v>
      </c>
      <c r="P3670" s="3" t="str">
        <f>UPPER(טבלה1[[#This Row],[small letters]])</f>
        <v>BEGINNER LEVEL</v>
      </c>
      <c r="Q3670">
        <f>LEN(טבלה1[[#This Row],[no spaces]])</f>
        <v>14</v>
      </c>
      <c r="R3670" t="str">
        <f>TRIM(טבלה1[[#This Row],[small letters]])</f>
        <v>beginner level</v>
      </c>
      <c r="S3670" s="6">
        <v>1</v>
      </c>
      <c r="T3670" s="12">
        <v>42908</v>
      </c>
      <c r="U3670" s="6">
        <f>DAY(טבלה1[[#This Row],[published_date]])</f>
        <v>22</v>
      </c>
      <c r="V3670" s="6">
        <f>MONTH(טבלה1[[#This Row],[published_date]])</f>
        <v>6</v>
      </c>
      <c r="W3670" s="6">
        <f>YEAR(טבלה1[[#This Row],[published_date]])</f>
        <v>2017</v>
      </c>
      <c r="X3670">
        <v>2</v>
      </c>
      <c r="Y3670" t="str">
        <f>VLOOKUP(טבלה1[[#This Row],[subject_id]],Subject_id!$A$2:$B$5,2)</f>
        <v>Graphic Design</v>
      </c>
      <c r="Z3670" s="7">
        <v>43465</v>
      </c>
      <c r="AA3670">
        <f>_xlfn.DAYS(טבלה1[[#This Row],[Removal_date]],טבלה1[[#This Row],[published_date]])</f>
        <v>557</v>
      </c>
      <c r="AB3670" s="4">
        <f>טבלה1[[#This Row],[price]]*טבלה1[[#This Row],[num_subscribers]]</f>
        <v>0</v>
      </c>
    </row>
    <row r="3671" spans="1:28" x14ac:dyDescent="0.3">
      <c r="A3671">
        <v>1266148</v>
      </c>
      <c r="B3671" t="s">
        <v>440</v>
      </c>
      <c r="C3671" t="str">
        <f>LEFT(טבלה1[[#This Row],[course_title]],10)</f>
        <v>Preparatio</v>
      </c>
      <c r="D3671" t="str">
        <f>RIGHT(טבלה1[[#This Row],[course_title]],10)</f>
        <v>ts (Basic)</v>
      </c>
      <c r="E3671" t="str">
        <f>MID(טבלה1[[#This Row],[course_title]],2,10)</f>
        <v>reparation</v>
      </c>
      <c r="F3671" t="s">
        <v>441</v>
      </c>
      <c r="G3671" t="str">
        <f>REPLACE(טבלה1[[#This Row],[url]],19,3,"com")</f>
        <v>https://www.udemy.com/preparation-of-consolidated-financial-statements-basic/</v>
      </c>
      <c r="H3671" t="b">
        <v>0</v>
      </c>
      <c r="I3671" s="4">
        <v>0</v>
      </c>
      <c r="J3671" s="5">
        <v>965</v>
      </c>
      <c r="K3671" s="5">
        <v>0</v>
      </c>
      <c r="L3671" s="5">
        <v>18</v>
      </c>
      <c r="M3671">
        <v>4</v>
      </c>
      <c r="N3671" t="str">
        <f>VLOOKUP(טבלה1[[#This Row],[level_id]],Level_id!$A$2:$B$5,2)</f>
        <v>Intermediate Level</v>
      </c>
      <c r="O3671" t="str">
        <f>LOWER(טבלה1[[#This Row],[level_desc]])</f>
        <v>intermediate level</v>
      </c>
      <c r="P3671" s="3" t="str">
        <f>UPPER(טבלה1[[#This Row],[small letters]])</f>
        <v>INTERMEDIATE LEVEL</v>
      </c>
      <c r="Q3671">
        <f>LEN(טבלה1[[#This Row],[no spaces]])</f>
        <v>18</v>
      </c>
      <c r="R3671" t="str">
        <f>TRIM(טבלה1[[#This Row],[small letters]])</f>
        <v>intermediate level</v>
      </c>
      <c r="S3671" s="6">
        <v>1.5</v>
      </c>
      <c r="T3671" s="12">
        <v>42914</v>
      </c>
      <c r="U3671" s="6">
        <f>DAY(טבלה1[[#This Row],[published_date]])</f>
        <v>28</v>
      </c>
      <c r="V3671" s="6">
        <f>MONTH(טבלה1[[#This Row],[published_date]])</f>
        <v>6</v>
      </c>
      <c r="W3671" s="6">
        <f>YEAR(טבלה1[[#This Row],[published_date]])</f>
        <v>2017</v>
      </c>
      <c r="X3671">
        <v>1</v>
      </c>
      <c r="Y3671" t="str">
        <f>VLOOKUP(טבלה1[[#This Row],[subject_id]],Subject_id!$A$2:$B$5,2)</f>
        <v>Business Finance</v>
      </c>
      <c r="Z3671" s="7">
        <v>44114</v>
      </c>
      <c r="AA3671">
        <f>_xlfn.DAYS(טבלה1[[#This Row],[Removal_date]],טבלה1[[#This Row],[published_date]])</f>
        <v>1200</v>
      </c>
      <c r="AB3671" s="4">
        <f>טבלה1[[#This Row],[price]]*טבלה1[[#This Row],[num_subscribers]]</f>
        <v>0</v>
      </c>
    </row>
    <row r="3672" spans="1:28" x14ac:dyDescent="0.3">
      <c r="A3672">
        <v>1266892</v>
      </c>
      <c r="B3672" t="s">
        <v>3860</v>
      </c>
      <c r="C3672" t="str">
        <f>LEFT(טבלה1[[#This Row],[course_title]],10)</f>
        <v>Getting St</v>
      </c>
      <c r="D3672" t="str">
        <f>RIGHT(טבלה1[[#This Row],[course_title]],10)</f>
        <v xml:space="preserve"> in 5 Days</v>
      </c>
      <c r="E3672" t="str">
        <f>MID(טבלה1[[#This Row],[course_title]],2,10)</f>
        <v>etting Sta</v>
      </c>
      <c r="F3672" t="s">
        <v>3861</v>
      </c>
      <c r="G3672" t="str">
        <f>REPLACE(טבלה1[[#This Row],[url]],19,3,"com")</f>
        <v>https://www.udemy.com/guitarin5days/</v>
      </c>
      <c r="H3672" t="b">
        <v>0</v>
      </c>
      <c r="I3672" s="4">
        <v>0</v>
      </c>
      <c r="J3672" s="5">
        <v>270</v>
      </c>
      <c r="K3672" s="5">
        <v>1</v>
      </c>
      <c r="L3672" s="5">
        <v>24</v>
      </c>
      <c r="M3672">
        <v>2</v>
      </c>
      <c r="N3672" t="str">
        <f>VLOOKUP(טבלה1[[#This Row],[level_id]],Level_id!$A$2:$B$5,2)</f>
        <v>Beginner Level</v>
      </c>
      <c r="O3672" t="str">
        <f>LOWER(טבלה1[[#This Row],[level_desc]])</f>
        <v>beginner level</v>
      </c>
      <c r="P3672" s="3" t="str">
        <f>UPPER(טבלה1[[#This Row],[small letters]])</f>
        <v>BEGINNER LEVEL</v>
      </c>
      <c r="Q3672">
        <f>LEN(טבלה1[[#This Row],[no spaces]])</f>
        <v>14</v>
      </c>
      <c r="R3672" t="str">
        <f>TRIM(טבלה1[[#This Row],[small letters]])</f>
        <v>beginner level</v>
      </c>
      <c r="S3672" s="6">
        <v>1.5</v>
      </c>
      <c r="T3672" s="12">
        <v>42919</v>
      </c>
      <c r="U3672" s="6">
        <f>DAY(טבלה1[[#This Row],[published_date]])</f>
        <v>3</v>
      </c>
      <c r="V3672" s="6">
        <f>MONTH(טבלה1[[#This Row],[published_date]])</f>
        <v>7</v>
      </c>
      <c r="W3672" s="6">
        <f>YEAR(טבלה1[[#This Row],[published_date]])</f>
        <v>2017</v>
      </c>
      <c r="X3672">
        <v>3</v>
      </c>
      <c r="Y3672" t="str">
        <f>VLOOKUP(טבלה1[[#This Row],[subject_id]],Subject_id!$A$2:$B$5,2)</f>
        <v>Musical Instruments</v>
      </c>
      <c r="Z3672" s="7">
        <v>43465</v>
      </c>
      <c r="AA3672">
        <f>_xlfn.DAYS(טבלה1[[#This Row],[Removal_date]],טבלה1[[#This Row],[published_date]])</f>
        <v>546</v>
      </c>
      <c r="AB3672" s="4">
        <f>טבלה1[[#This Row],[price]]*טבלה1[[#This Row],[num_subscribers]]</f>
        <v>0</v>
      </c>
    </row>
    <row r="3673" spans="1:28" x14ac:dyDescent="0.3">
      <c r="A3673">
        <v>1268616</v>
      </c>
      <c r="B3673" t="s">
        <v>2222</v>
      </c>
      <c r="C3673" t="str">
        <f>LEFT(טבלה1[[#This Row],[course_title]],10)</f>
        <v>Condor Bro</v>
      </c>
      <c r="D3673" t="str">
        <f>RIGHT(טבלה1[[#This Row],[course_title]],10)</f>
        <v>rse System</v>
      </c>
      <c r="E3673" t="str">
        <f>MID(טבלה1[[#This Row],[course_title]],2,10)</f>
        <v>ondor Brok</v>
      </c>
      <c r="F3673" t="s">
        <v>2223</v>
      </c>
      <c r="G3673" t="str">
        <f>REPLACE(טבלה1[[#This Row],[url]],19,3,"com")</f>
        <v>https://www.udemy.com/condor-broken-wing-butterfly-options-trading-course-system/</v>
      </c>
      <c r="H3673" t="b">
        <v>0</v>
      </c>
      <c r="I3673" s="4">
        <v>0</v>
      </c>
      <c r="J3673" s="5">
        <v>16</v>
      </c>
      <c r="K3673" s="5">
        <v>0</v>
      </c>
      <c r="L3673" s="5">
        <v>15</v>
      </c>
      <c r="M3673">
        <v>1</v>
      </c>
      <c r="N3673" t="str">
        <f>VLOOKUP(טבלה1[[#This Row],[level_id]],Level_id!$A$2:$B$5,2)</f>
        <v>All levels</v>
      </c>
      <c r="O3673" t="str">
        <f>LOWER(טבלה1[[#This Row],[level_desc]])</f>
        <v>all levels</v>
      </c>
      <c r="P3673" s="3" t="str">
        <f>UPPER(טבלה1[[#This Row],[small letters]])</f>
        <v>ALL LEVELS</v>
      </c>
      <c r="Q3673">
        <f>LEN(טבלה1[[#This Row],[no spaces]])</f>
        <v>10</v>
      </c>
      <c r="R3673" t="str">
        <f>TRIM(טבלה1[[#This Row],[small letters]])</f>
        <v>all levels</v>
      </c>
      <c r="S3673" s="6">
        <v>1.5</v>
      </c>
      <c r="T3673" s="12">
        <v>42922</v>
      </c>
      <c r="U3673" s="6">
        <f>DAY(טבלה1[[#This Row],[published_date]])</f>
        <v>6</v>
      </c>
      <c r="V3673" s="6">
        <f>MONTH(טבלה1[[#This Row],[published_date]])</f>
        <v>7</v>
      </c>
      <c r="W3673" s="6">
        <f>YEAR(טבלה1[[#This Row],[published_date]])</f>
        <v>2017</v>
      </c>
      <c r="X3673">
        <v>1</v>
      </c>
      <c r="Y3673" t="str">
        <f>VLOOKUP(טבלה1[[#This Row],[subject_id]],Subject_id!$A$2:$B$5,2)</f>
        <v>Business Finance</v>
      </c>
      <c r="Z3673" s="7">
        <v>43734</v>
      </c>
      <c r="AA3673">
        <f>_xlfn.DAYS(טבלה1[[#This Row],[Removal_date]],טבלה1[[#This Row],[published_date]])</f>
        <v>812</v>
      </c>
      <c r="AB3673" s="4">
        <f>טבלה1[[#This Row],[price]]*טבלה1[[#This Row],[num_subscribers]]</f>
        <v>0</v>
      </c>
    </row>
    <row r="3676" spans="1:28" x14ac:dyDescent="0.3">
      <c r="AB3676" s="4"/>
    </row>
  </sheetData>
  <sortState xmlns:xlrd2="http://schemas.microsoft.com/office/spreadsheetml/2017/richdata2" ref="A2:AA3745">
    <sortCondition ref="A1:A3745"/>
  </sortState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5FF67-3440-47E8-AE7C-22C7D4ED9EA0}">
  <dimension ref="A1:B5"/>
  <sheetViews>
    <sheetView workbookViewId="0">
      <selection activeCell="E9" sqref="E9"/>
    </sheetView>
  </sheetViews>
  <sheetFormatPr defaultRowHeight="14" x14ac:dyDescent="0.3"/>
  <cols>
    <col min="2" max="2" width="16.33203125" bestFit="1" customWidth="1"/>
  </cols>
  <sheetData>
    <row r="1" spans="1:2" x14ac:dyDescent="0.3">
      <c r="A1" s="1" t="s">
        <v>8</v>
      </c>
      <c r="B1" s="1" t="s">
        <v>9</v>
      </c>
    </row>
    <row r="2" spans="1:2" x14ac:dyDescent="0.3">
      <c r="A2" s="2">
        <v>1</v>
      </c>
      <c r="B2" s="2" t="s">
        <v>7351</v>
      </c>
    </row>
    <row r="3" spans="1:2" x14ac:dyDescent="0.3">
      <c r="A3" s="2">
        <v>2</v>
      </c>
      <c r="B3" s="2" t="s">
        <v>7352</v>
      </c>
    </row>
    <row r="4" spans="1:2" x14ac:dyDescent="0.3">
      <c r="A4" s="2">
        <v>3</v>
      </c>
      <c r="B4" s="2" t="s">
        <v>7353</v>
      </c>
    </row>
    <row r="5" spans="1:2" x14ac:dyDescent="0.3">
      <c r="A5" s="2">
        <v>4</v>
      </c>
      <c r="B5" s="2" t="s">
        <v>7354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AE67-0111-48E3-B72B-E80B2080318A}">
  <dimension ref="A1:B5"/>
  <sheetViews>
    <sheetView workbookViewId="0">
      <selection activeCell="D9" sqref="D9"/>
    </sheetView>
  </sheetViews>
  <sheetFormatPr defaultRowHeight="14" x14ac:dyDescent="0.3"/>
  <cols>
    <col min="2" max="2" width="17.58203125" bestFit="1" customWidth="1"/>
  </cols>
  <sheetData>
    <row r="1" spans="1:2" x14ac:dyDescent="0.3">
      <c r="A1" s="1" t="s">
        <v>7349</v>
      </c>
      <c r="B1" s="1" t="s">
        <v>7350</v>
      </c>
    </row>
    <row r="2" spans="1:2" x14ac:dyDescent="0.3">
      <c r="A2" s="2">
        <v>1</v>
      </c>
      <c r="B2" s="2" t="s">
        <v>7355</v>
      </c>
    </row>
    <row r="3" spans="1:2" x14ac:dyDescent="0.3">
      <c r="A3" s="2">
        <v>2</v>
      </c>
      <c r="B3" s="2" t="s">
        <v>7356</v>
      </c>
    </row>
    <row r="4" spans="1:2" x14ac:dyDescent="0.3">
      <c r="A4" s="2">
        <v>3</v>
      </c>
      <c r="B4" s="2" t="s">
        <v>7357</v>
      </c>
    </row>
    <row r="5" spans="1:2" x14ac:dyDescent="0.3">
      <c r="A5" s="2">
        <v>4</v>
      </c>
      <c r="B5" s="2" t="s">
        <v>7358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D5491-732F-4656-A16A-E8F3D06D2016}">
  <dimension ref="A1:F16"/>
  <sheetViews>
    <sheetView topLeftCell="A6" workbookViewId="0">
      <selection activeCell="G14" sqref="G14"/>
    </sheetView>
  </sheetViews>
  <sheetFormatPr defaultRowHeight="14" x14ac:dyDescent="0.3"/>
  <cols>
    <col min="1" max="1" width="11.25" bestFit="1" customWidth="1"/>
    <col min="2" max="2" width="13.5" bestFit="1" customWidth="1"/>
    <col min="4" max="4" width="16.58203125" bestFit="1" customWidth="1"/>
    <col min="5" max="5" width="12.25" bestFit="1" customWidth="1"/>
    <col min="6" max="6" width="8" bestFit="1" customWidth="1"/>
    <col min="7" max="7" width="11.9140625" bestFit="1" customWidth="1"/>
    <col min="8" max="8" width="20" bestFit="1" customWidth="1"/>
    <col min="9" max="9" width="17.9140625" bestFit="1" customWidth="1"/>
    <col min="10" max="10" width="20" bestFit="1" customWidth="1"/>
    <col min="11" max="11" width="17.9140625" bestFit="1" customWidth="1"/>
    <col min="12" max="12" width="19" bestFit="1" customWidth="1"/>
    <col min="13" max="13" width="22.83203125" bestFit="1" customWidth="1"/>
  </cols>
  <sheetData>
    <row r="1" spans="1:6" ht="23" x14ac:dyDescent="0.5">
      <c r="A1" s="8" t="s">
        <v>4</v>
      </c>
    </row>
    <row r="3" spans="1:6" x14ac:dyDescent="0.3">
      <c r="A3" s="9" t="s">
        <v>7360</v>
      </c>
      <c r="B3" s="2">
        <f>AVERAGE(Udemy_saummary_excrcise!I:I)</f>
        <v>66.102941176470594</v>
      </c>
      <c r="D3" s="15" t="s">
        <v>7400</v>
      </c>
      <c r="E3" s="15" t="s">
        <v>7397</v>
      </c>
    </row>
    <row r="4" spans="1:6" x14ac:dyDescent="0.3">
      <c r="A4" s="9" t="s">
        <v>7361</v>
      </c>
      <c r="B4" s="2">
        <f>COUNT(Udemy_saummary_excrcise!I:I)</f>
        <v>3672</v>
      </c>
      <c r="D4" s="15" t="s">
        <v>7383</v>
      </c>
      <c r="E4" t="s">
        <v>7387</v>
      </c>
      <c r="F4" t="s">
        <v>7382</v>
      </c>
    </row>
    <row r="5" spans="1:6" x14ac:dyDescent="0.3">
      <c r="A5" s="9" t="s">
        <v>7362</v>
      </c>
      <c r="B5" s="2">
        <f>SUM(Udemy_saummary_excrcise!I:I)</f>
        <v>242730</v>
      </c>
      <c r="D5" s="16" t="s">
        <v>7355</v>
      </c>
      <c r="E5" s="17">
        <v>1.0348873271257859</v>
      </c>
      <c r="F5" s="17">
        <v>1.0348873271257859</v>
      </c>
    </row>
    <row r="6" spans="1:6" x14ac:dyDescent="0.3">
      <c r="A6" s="9" t="s">
        <v>7363</v>
      </c>
      <c r="B6" s="2">
        <f>MIN(Udemy_saummary_excrcise!I:I)</f>
        <v>0</v>
      </c>
      <c r="D6" s="16" t="s">
        <v>7356</v>
      </c>
      <c r="E6" s="17">
        <v>0.85132223543901819</v>
      </c>
      <c r="F6" s="17">
        <v>0.85132223543901819</v>
      </c>
    </row>
    <row r="7" spans="1:6" x14ac:dyDescent="0.3">
      <c r="A7" s="9" t="s">
        <v>7364</v>
      </c>
      <c r="B7" s="2">
        <f>MAX(Udemy_saummary_excrcise!I:I)</f>
        <v>200</v>
      </c>
      <c r="D7" s="16" t="s">
        <v>7357</v>
      </c>
      <c r="E7" s="17">
        <v>0.73623234966192275</v>
      </c>
      <c r="F7" s="17">
        <v>0.73623234966192275</v>
      </c>
    </row>
    <row r="8" spans="1:6" x14ac:dyDescent="0.3">
      <c r="D8" s="16" t="s">
        <v>7358</v>
      </c>
      <c r="E8" s="17">
        <v>1.2001194743130226</v>
      </c>
      <c r="F8" s="17">
        <v>1.2001194743130226</v>
      </c>
    </row>
    <row r="9" spans="1:6" x14ac:dyDescent="0.3">
      <c r="D9" s="16" t="s">
        <v>7382</v>
      </c>
      <c r="E9" s="17">
        <v>1</v>
      </c>
      <c r="F9" s="17">
        <v>1</v>
      </c>
    </row>
    <row r="11" spans="1:6" x14ac:dyDescent="0.3">
      <c r="A11" s="15" t="s">
        <v>7381</v>
      </c>
      <c r="B11" t="s">
        <v>7399</v>
      </c>
    </row>
    <row r="12" spans="1:6" x14ac:dyDescent="0.3">
      <c r="A12" s="16" t="s">
        <v>7386</v>
      </c>
      <c r="B12">
        <v>0</v>
      </c>
    </row>
    <row r="13" spans="1:6" x14ac:dyDescent="0.3">
      <c r="A13" s="16" t="s">
        <v>7387</v>
      </c>
      <c r="B13">
        <v>20</v>
      </c>
      <c r="D13" s="15" t="s">
        <v>7381</v>
      </c>
      <c r="E13" t="s">
        <v>7388</v>
      </c>
      <c r="F13" t="s">
        <v>7403</v>
      </c>
    </row>
    <row r="14" spans="1:6" x14ac:dyDescent="0.3">
      <c r="A14" s="16" t="s">
        <v>7382</v>
      </c>
      <c r="B14">
        <v>0</v>
      </c>
      <c r="D14" s="16" t="s">
        <v>7386</v>
      </c>
      <c r="E14">
        <v>3575525</v>
      </c>
      <c r="F14">
        <v>310</v>
      </c>
    </row>
    <row r="15" spans="1:6" x14ac:dyDescent="0.3">
      <c r="D15" s="16" t="s">
        <v>7387</v>
      </c>
      <c r="E15">
        <v>8140310</v>
      </c>
      <c r="F15">
        <v>3362</v>
      </c>
    </row>
    <row r="16" spans="1:6" x14ac:dyDescent="0.3">
      <c r="D16" s="16" t="s">
        <v>7382</v>
      </c>
      <c r="E16">
        <v>11715835</v>
      </c>
      <c r="F16">
        <v>3672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15B00-127D-4735-8046-AF912D36053E}">
  <dimension ref="A1:I18"/>
  <sheetViews>
    <sheetView workbookViewId="0">
      <selection activeCell="G17" sqref="G17"/>
    </sheetView>
  </sheetViews>
  <sheetFormatPr defaultRowHeight="14" x14ac:dyDescent="0.3"/>
  <cols>
    <col min="1" max="1" width="11.25" bestFit="1" customWidth="1"/>
    <col min="2" max="2" width="25.5" bestFit="1" customWidth="1"/>
    <col min="3" max="3" width="8.75" bestFit="1" customWidth="1"/>
    <col min="4" max="4" width="11.25" bestFit="1" customWidth="1"/>
    <col min="5" max="5" width="24.25" bestFit="1" customWidth="1"/>
    <col min="6" max="6" width="20.25" bestFit="1" customWidth="1"/>
    <col min="7" max="7" width="12.25" bestFit="1" customWidth="1"/>
    <col min="8" max="8" width="6.25" style="5" bestFit="1" customWidth="1"/>
    <col min="9" max="9" width="8" bestFit="1" customWidth="1"/>
    <col min="10" max="10" width="20.25" bestFit="1" customWidth="1"/>
    <col min="11" max="11" width="12.25" bestFit="1" customWidth="1"/>
    <col min="12" max="13" width="11.75" bestFit="1" customWidth="1"/>
  </cols>
  <sheetData>
    <row r="1" spans="1:9" x14ac:dyDescent="0.3">
      <c r="A1" s="15" t="s">
        <v>7381</v>
      </c>
      <c r="B1" t="s">
        <v>7389</v>
      </c>
      <c r="D1" s="15" t="s">
        <v>7381</v>
      </c>
      <c r="E1" t="s">
        <v>7390</v>
      </c>
    </row>
    <row r="2" spans="1:9" x14ac:dyDescent="0.3">
      <c r="A2" s="16" t="s">
        <v>7386</v>
      </c>
      <c r="B2">
        <v>268923</v>
      </c>
      <c r="D2" s="16" t="s">
        <v>7386</v>
      </c>
      <c r="E2">
        <v>1</v>
      </c>
    </row>
    <row r="3" spans="1:9" x14ac:dyDescent="0.3">
      <c r="A3" s="16" t="s">
        <v>7387</v>
      </c>
      <c r="B3">
        <v>121584</v>
      </c>
      <c r="D3" s="16" t="s">
        <v>7387</v>
      </c>
      <c r="E3">
        <v>0</v>
      </c>
    </row>
    <row r="4" spans="1:9" x14ac:dyDescent="0.3">
      <c r="A4" s="16" t="s">
        <v>7382</v>
      </c>
      <c r="B4">
        <v>268923</v>
      </c>
      <c r="D4" s="16" t="s">
        <v>7382</v>
      </c>
      <c r="E4">
        <v>0</v>
      </c>
    </row>
    <row r="7" spans="1:9" x14ac:dyDescent="0.3">
      <c r="F7" s="15" t="s">
        <v>7391</v>
      </c>
      <c r="G7" s="15" t="s">
        <v>7397</v>
      </c>
      <c r="H7"/>
    </row>
    <row r="8" spans="1:9" x14ac:dyDescent="0.3">
      <c r="F8" s="15" t="s">
        <v>7381</v>
      </c>
      <c r="G8" t="s">
        <v>7386</v>
      </c>
      <c r="H8" t="s">
        <v>7387</v>
      </c>
      <c r="I8" t="s">
        <v>7382</v>
      </c>
    </row>
    <row r="9" spans="1:9" x14ac:dyDescent="0.3">
      <c r="A9" s="15" t="s">
        <v>7388</v>
      </c>
      <c r="B9" s="15" t="s">
        <v>7397</v>
      </c>
      <c r="F9" s="16" t="s">
        <v>7355</v>
      </c>
      <c r="G9" s="13">
        <v>251.35416666666666</v>
      </c>
      <c r="H9" s="13">
        <v>47.280365296803652</v>
      </c>
      <c r="I9" s="13">
        <v>63.729638958858104</v>
      </c>
    </row>
    <row r="10" spans="1:9" x14ac:dyDescent="0.3">
      <c r="A10" s="15" t="s">
        <v>7381</v>
      </c>
      <c r="B10" t="s">
        <v>7386</v>
      </c>
      <c r="C10" t="s">
        <v>7387</v>
      </c>
      <c r="D10" t="s">
        <v>7382</v>
      </c>
      <c r="F10" s="16" t="s">
        <v>7356</v>
      </c>
      <c r="G10" s="13">
        <v>302.17142857142858</v>
      </c>
      <c r="H10" s="13">
        <v>46.726631393298057</v>
      </c>
      <c r="I10" s="13">
        <v>61.578073089700993</v>
      </c>
    </row>
    <row r="11" spans="1:9" x14ac:dyDescent="0.3">
      <c r="A11" s="16" t="s">
        <v>7355</v>
      </c>
      <c r="B11" s="5">
        <v>603228</v>
      </c>
      <c r="C11" s="5">
        <v>1265483</v>
      </c>
      <c r="D11" s="5">
        <v>1868711</v>
      </c>
      <c r="F11" s="16" t="s">
        <v>7357</v>
      </c>
      <c r="G11" s="13">
        <v>148.45652173913044</v>
      </c>
      <c r="H11" s="13">
        <v>39.266561514195587</v>
      </c>
      <c r="I11" s="13">
        <v>46.652941176470591</v>
      </c>
    </row>
    <row r="12" spans="1:9" x14ac:dyDescent="0.3">
      <c r="A12" s="16" t="s">
        <v>7356</v>
      </c>
      <c r="B12" s="5">
        <v>284821</v>
      </c>
      <c r="C12" s="5">
        <v>778327</v>
      </c>
      <c r="D12" s="5">
        <v>1063148</v>
      </c>
      <c r="F12" s="16" t="s">
        <v>7358</v>
      </c>
      <c r="G12" s="13">
        <v>680.47368421052636</v>
      </c>
      <c r="H12" s="13">
        <v>318.00844277673548</v>
      </c>
      <c r="I12" s="13">
        <v>358.21517931609674</v>
      </c>
    </row>
    <row r="13" spans="1:9" x14ac:dyDescent="0.3">
      <c r="A13" s="16" t="s">
        <v>7357</v>
      </c>
      <c r="B13" s="5">
        <v>304735</v>
      </c>
      <c r="C13" s="5">
        <v>541954</v>
      </c>
      <c r="D13" s="5">
        <v>846689</v>
      </c>
      <c r="F13" s="16" t="s">
        <v>7382</v>
      </c>
      <c r="G13" s="13">
        <v>425.92903225806452</v>
      </c>
      <c r="H13" s="13">
        <v>131.51635930993456</v>
      </c>
      <c r="I13" s="13">
        <v>156.37145969498911</v>
      </c>
    </row>
    <row r="14" spans="1:9" x14ac:dyDescent="0.3">
      <c r="A14" s="16" t="s">
        <v>7358</v>
      </c>
      <c r="B14" s="5">
        <v>2382741</v>
      </c>
      <c r="C14" s="5">
        <v>5554546</v>
      </c>
      <c r="D14" s="5">
        <v>7937287</v>
      </c>
    </row>
    <row r="15" spans="1:9" x14ac:dyDescent="0.3">
      <c r="A15" s="16" t="s">
        <v>7382</v>
      </c>
      <c r="B15" s="5">
        <v>3575525</v>
      </c>
      <c r="C15" s="5">
        <v>8140310</v>
      </c>
      <c r="D15" s="5">
        <v>11715835</v>
      </c>
    </row>
    <row r="16" spans="1:9" x14ac:dyDescent="0.3">
      <c r="G16">
        <f>GETPIVOTDATA("num_reviews",$F$7,"is_paid",FALSE)/GETPIVOTDATA("num_reviews",$F$7,"is_paid",TRUE)</f>
        <v>3.2386011481226462</v>
      </c>
    </row>
    <row r="18" spans="4:4" x14ac:dyDescent="0.3">
      <c r="D18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E2D07-92B5-4CA6-AADF-B1A956E068E3}">
  <dimension ref="A1:J23"/>
  <sheetViews>
    <sheetView workbookViewId="0">
      <selection activeCell="T27" sqref="T27"/>
    </sheetView>
  </sheetViews>
  <sheetFormatPr defaultRowHeight="14" x14ac:dyDescent="0.3"/>
  <cols>
    <col min="1" max="1" width="16.58203125" bestFit="1" customWidth="1"/>
    <col min="2" max="2" width="23.25" bestFit="1" customWidth="1"/>
    <col min="3" max="3" width="13.58203125" bestFit="1" customWidth="1"/>
    <col min="4" max="4" width="11.4140625" bestFit="1" customWidth="1"/>
    <col min="5" max="5" width="16.33203125" bestFit="1" customWidth="1"/>
    <col min="6" max="6" width="8" bestFit="1" customWidth="1"/>
    <col min="7" max="7" width="20.33203125" bestFit="1" customWidth="1"/>
    <col min="8" max="8" width="12.25" bestFit="1" customWidth="1"/>
    <col min="9" max="9" width="5.9140625" bestFit="1" customWidth="1"/>
    <col min="10" max="10" width="8" bestFit="1" customWidth="1"/>
    <col min="11" max="11" width="19.1640625" bestFit="1" customWidth="1"/>
    <col min="12" max="12" width="26.58203125" bestFit="1" customWidth="1"/>
    <col min="13" max="13" width="25.4140625" bestFit="1" customWidth="1"/>
    <col min="14" max="14" width="23.33203125" bestFit="1" customWidth="1"/>
  </cols>
  <sheetData>
    <row r="1" spans="1:10" x14ac:dyDescent="0.3">
      <c r="A1" s="15" t="s">
        <v>7396</v>
      </c>
      <c r="B1" s="15" t="s">
        <v>7397</v>
      </c>
      <c r="G1" s="15" t="s">
        <v>7398</v>
      </c>
      <c r="H1" s="15" t="s">
        <v>7397</v>
      </c>
    </row>
    <row r="2" spans="1:10" x14ac:dyDescent="0.3">
      <c r="A2" s="15" t="s">
        <v>7384</v>
      </c>
      <c r="B2" t="s">
        <v>7351</v>
      </c>
      <c r="C2" t="s">
        <v>7352</v>
      </c>
      <c r="D2" t="s">
        <v>7353</v>
      </c>
      <c r="E2" t="s">
        <v>7354</v>
      </c>
      <c r="F2" t="s">
        <v>7382</v>
      </c>
      <c r="G2" s="15" t="s">
        <v>7383</v>
      </c>
      <c r="H2" t="s">
        <v>7386</v>
      </c>
      <c r="I2" t="s">
        <v>7387</v>
      </c>
      <c r="J2" t="s">
        <v>7382</v>
      </c>
    </row>
    <row r="3" spans="1:10" x14ac:dyDescent="0.3">
      <c r="A3" s="16" t="s">
        <v>7355</v>
      </c>
      <c r="B3">
        <v>693</v>
      </c>
      <c r="C3">
        <v>339</v>
      </c>
      <c r="D3">
        <v>31</v>
      </c>
      <c r="E3">
        <v>128</v>
      </c>
      <c r="F3">
        <v>1191</v>
      </c>
      <c r="G3" s="16" t="s">
        <v>7355</v>
      </c>
      <c r="H3" s="5">
        <v>96</v>
      </c>
      <c r="I3" s="5">
        <v>1095</v>
      </c>
      <c r="J3" s="5">
        <v>1191</v>
      </c>
    </row>
    <row r="4" spans="1:10" x14ac:dyDescent="0.3">
      <c r="A4" s="16" t="s">
        <v>7356</v>
      </c>
      <c r="B4">
        <v>298</v>
      </c>
      <c r="C4">
        <v>242</v>
      </c>
      <c r="D4">
        <v>5</v>
      </c>
      <c r="E4">
        <v>57</v>
      </c>
      <c r="F4">
        <v>602</v>
      </c>
      <c r="G4" s="16" t="s">
        <v>7356</v>
      </c>
      <c r="H4" s="5">
        <v>35</v>
      </c>
      <c r="I4" s="5">
        <v>567</v>
      </c>
      <c r="J4" s="5">
        <v>602</v>
      </c>
    </row>
    <row r="5" spans="1:10" x14ac:dyDescent="0.3">
      <c r="A5" s="16" t="s">
        <v>7357</v>
      </c>
      <c r="B5">
        <v>276</v>
      </c>
      <c r="C5">
        <v>296</v>
      </c>
      <c r="D5">
        <v>7</v>
      </c>
      <c r="E5">
        <v>101</v>
      </c>
      <c r="F5">
        <v>680</v>
      </c>
      <c r="G5" s="16" t="s">
        <v>7357</v>
      </c>
      <c r="H5" s="5">
        <v>46</v>
      </c>
      <c r="I5" s="5">
        <v>634</v>
      </c>
      <c r="J5" s="5">
        <v>680</v>
      </c>
    </row>
    <row r="6" spans="1:10" x14ac:dyDescent="0.3">
      <c r="A6" s="16" t="s">
        <v>7358</v>
      </c>
      <c r="B6">
        <v>658</v>
      </c>
      <c r="C6">
        <v>391</v>
      </c>
      <c r="D6">
        <v>15</v>
      </c>
      <c r="E6">
        <v>135</v>
      </c>
      <c r="F6">
        <v>1199</v>
      </c>
      <c r="G6" s="16" t="s">
        <v>7358</v>
      </c>
      <c r="H6" s="5">
        <v>133</v>
      </c>
      <c r="I6" s="5">
        <v>1066</v>
      </c>
      <c r="J6" s="5">
        <v>1199</v>
      </c>
    </row>
    <row r="7" spans="1:10" x14ac:dyDescent="0.3">
      <c r="A7" s="16" t="s">
        <v>7382</v>
      </c>
      <c r="B7">
        <v>1925</v>
      </c>
      <c r="C7">
        <v>1268</v>
      </c>
      <c r="D7">
        <v>58</v>
      </c>
      <c r="E7">
        <v>421</v>
      </c>
      <c r="F7">
        <v>3672</v>
      </c>
      <c r="G7" s="16" t="s">
        <v>7382</v>
      </c>
      <c r="H7" s="5">
        <v>310</v>
      </c>
      <c r="I7" s="5">
        <v>3362</v>
      </c>
      <c r="J7" s="5">
        <v>3672</v>
      </c>
    </row>
    <row r="9" spans="1:10" x14ac:dyDescent="0.3">
      <c r="A9" s="15" t="s">
        <v>7381</v>
      </c>
      <c r="B9" t="s">
        <v>7392</v>
      </c>
      <c r="D9" s="9" t="s">
        <v>7393</v>
      </c>
      <c r="E9" s="9">
        <f>INDEX(טבלה1[[course_id]:[content_duration]],MATCH(MIN(טבלה1[content_duration]),טבלה1[content_duration],0),1)</f>
        <v>627332</v>
      </c>
    </row>
    <row r="10" spans="1:10" x14ac:dyDescent="0.3">
      <c r="A10" s="16" t="s">
        <v>7355</v>
      </c>
      <c r="B10">
        <v>3.5576966134920234</v>
      </c>
      <c r="D10" s="9"/>
      <c r="E10" s="9">
        <f>MIN(טבלה1[content_duration])</f>
        <v>0</v>
      </c>
      <c r="H10" s="20"/>
    </row>
    <row r="11" spans="1:10" x14ac:dyDescent="0.3">
      <c r="A11" s="16" t="s">
        <v>7356</v>
      </c>
      <c r="B11">
        <v>3.5854651162807292</v>
      </c>
    </row>
    <row r="12" spans="1:10" x14ac:dyDescent="0.3">
      <c r="A12" s="16" t="s">
        <v>7357</v>
      </c>
      <c r="B12">
        <v>2.8543872549000002</v>
      </c>
    </row>
    <row r="13" spans="1:10" x14ac:dyDescent="0.3">
      <c r="A13" s="16" t="s">
        <v>7358</v>
      </c>
      <c r="B13">
        <v>5.5961217681409519</v>
      </c>
    </row>
    <row r="14" spans="1:10" x14ac:dyDescent="0.3">
      <c r="A14" s="16" t="s">
        <v>7382</v>
      </c>
      <c r="B14">
        <v>4.0976034858395955</v>
      </c>
    </row>
    <row r="18" spans="1:2" x14ac:dyDescent="0.3">
      <c r="A18" s="15" t="s">
        <v>7383</v>
      </c>
      <c r="B18" t="s">
        <v>7385</v>
      </c>
    </row>
    <row r="19" spans="1:2" x14ac:dyDescent="0.3">
      <c r="A19" s="16">
        <v>1</v>
      </c>
      <c r="B19">
        <v>0</v>
      </c>
    </row>
    <row r="20" spans="1:2" x14ac:dyDescent="0.3">
      <c r="A20" s="16">
        <v>2</v>
      </c>
      <c r="B20">
        <v>5</v>
      </c>
    </row>
    <row r="21" spans="1:2" x14ac:dyDescent="0.3">
      <c r="A21" s="16">
        <v>3</v>
      </c>
      <c r="B21">
        <v>4</v>
      </c>
    </row>
    <row r="22" spans="1:2" x14ac:dyDescent="0.3">
      <c r="A22" s="16">
        <v>4</v>
      </c>
      <c r="B22">
        <v>5</v>
      </c>
    </row>
    <row r="23" spans="1:2" x14ac:dyDescent="0.3">
      <c r="A23" s="16" t="s">
        <v>7382</v>
      </c>
      <c r="B2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EB605-AC0E-4B09-AB9F-CB048F40FB0D}">
  <sheetPr>
    <tabColor rgb="FFFF0000"/>
  </sheetPr>
  <dimension ref="A1:Q16"/>
  <sheetViews>
    <sheetView showGridLines="0" tabSelected="1" zoomScale="71" zoomScaleNormal="77" workbookViewId="0">
      <selection activeCell="S21" sqref="S21"/>
    </sheetView>
  </sheetViews>
  <sheetFormatPr defaultRowHeight="14" x14ac:dyDescent="0.3"/>
  <cols>
    <col min="1" max="1" width="13" bestFit="1" customWidth="1"/>
    <col min="2" max="2" width="14.9140625" customWidth="1"/>
    <col min="19" max="19" width="12.33203125" bestFit="1" customWidth="1"/>
  </cols>
  <sheetData>
    <row r="1" spans="1:17" ht="26.5" thickBot="1" x14ac:dyDescent="0.55000000000000004">
      <c r="I1" s="18" t="s">
        <v>7394</v>
      </c>
      <c r="O1" s="29" t="s">
        <v>7404</v>
      </c>
      <c r="P1" s="30"/>
      <c r="Q1" s="31"/>
    </row>
    <row r="4" spans="1:17" ht="15.5" x14ac:dyDescent="0.35">
      <c r="A4" s="27" t="s">
        <v>7395</v>
      </c>
      <c r="B4" s="26"/>
    </row>
    <row r="5" spans="1:17" x14ac:dyDescent="0.3">
      <c r="A5" s="24" t="s">
        <v>7378</v>
      </c>
      <c r="B5" s="24" t="e">
        <f>VLOOKUP(B4,Udemy_saummary_excrcise!$A$1:$AA$3673,2)</f>
        <v>#N/A</v>
      </c>
    </row>
    <row r="6" spans="1:17" x14ac:dyDescent="0.3">
      <c r="A6" s="24" t="s">
        <v>7377</v>
      </c>
      <c r="B6" s="24" t="e">
        <f>VLOOKUP(B4,Udemy_saummary_excrcise!$A$1:$AA$3673,12)</f>
        <v>#N/A</v>
      </c>
    </row>
    <row r="7" spans="1:17" x14ac:dyDescent="0.3">
      <c r="A7" s="24" t="s">
        <v>7379</v>
      </c>
      <c r="B7" s="24" t="e">
        <f>VLOOKUP(B4,Udemy_saummary_excrcise!$A$1:$AA$3673,8)</f>
        <v>#N/A</v>
      </c>
    </row>
    <row r="8" spans="1:17" x14ac:dyDescent="0.3">
      <c r="A8" s="24" t="s">
        <v>7380</v>
      </c>
      <c r="B8" s="25" t="e">
        <f>VLOOKUP(B4,Udemy_saummary_excrcise!$A$1:$AA$3673,9)</f>
        <v>#N/A</v>
      </c>
    </row>
    <row r="10" spans="1:17" ht="15.5" x14ac:dyDescent="0.35">
      <c r="A10" s="28" t="s">
        <v>4</v>
      </c>
    </row>
    <row r="11" spans="1:17" x14ac:dyDescent="0.3">
      <c r="A11" s="21" t="s">
        <v>7360</v>
      </c>
      <c r="B11" s="22">
        <v>72.2</v>
      </c>
    </row>
    <row r="12" spans="1:17" x14ac:dyDescent="0.3">
      <c r="A12" s="21" t="s">
        <v>7361</v>
      </c>
      <c r="B12" s="21">
        <f>COUNT(Udemy_saummary_excrcise!I:I)</f>
        <v>3672</v>
      </c>
    </row>
    <row r="13" spans="1:17" x14ac:dyDescent="0.3">
      <c r="A13" s="21" t="s">
        <v>7402</v>
      </c>
      <c r="B13" s="23">
        <f>SUM(Udemy_saummary_excrcise!I:I)</f>
        <v>242730</v>
      </c>
    </row>
    <row r="14" spans="1:17" x14ac:dyDescent="0.3">
      <c r="A14" s="21" t="s">
        <v>7363</v>
      </c>
      <c r="B14" s="23">
        <v>20</v>
      </c>
    </row>
    <row r="15" spans="1:17" x14ac:dyDescent="0.3">
      <c r="A15" s="21" t="s">
        <v>7364</v>
      </c>
      <c r="B15" s="23">
        <f>MAX(Udemy_saummary_excrcise!I:I)</f>
        <v>200</v>
      </c>
    </row>
    <row r="16" spans="1:17" x14ac:dyDescent="0.3">
      <c r="A16" s="21" t="s">
        <v>7401</v>
      </c>
      <c r="B16" s="23">
        <f>SUM(Udemy_saummary_excrcise!AB:AB)</f>
        <v>881674940</v>
      </c>
    </row>
  </sheetData>
  <mergeCells count="1">
    <mergeCell ref="O1:Q1"/>
  </mergeCells>
  <hyperlinks>
    <hyperlink ref="O1:Q1" r:id="rId1" display="Written Analysis" xr:uid="{657E14E1-3D7E-486C-A950-EC4B92461A2A}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7</vt:i4>
      </vt:variant>
    </vt:vector>
  </HeadingPairs>
  <TitlesOfParts>
    <vt:vector size="7" baseType="lpstr">
      <vt:lpstr>Udemy_saummary_excrcise</vt:lpstr>
      <vt:lpstr>Level_id</vt:lpstr>
      <vt:lpstr>Subject_id</vt:lpstr>
      <vt:lpstr>price saumarry</vt:lpstr>
      <vt:lpstr>users</vt:lpstr>
      <vt:lpstr>general info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OrAmira</dc:creator>
  <cp:lastModifiedBy>עמרי אפלויג</cp:lastModifiedBy>
  <dcterms:created xsi:type="dcterms:W3CDTF">2023-04-13T07:41:00Z</dcterms:created>
  <dcterms:modified xsi:type="dcterms:W3CDTF">2023-09-29T09:00:08Z</dcterms:modified>
</cp:coreProperties>
</file>